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t2m-project\t2m-pycode\phan-bo-von-n-new-ms\"/>
    </mc:Choice>
  </mc:AlternateContent>
  <xr:revisionPtr revIDLastSave="0" documentId="13_ncr:1_{46371093-8409-484A-A859-5D46496785C5}" xr6:coauthVersionLast="47" xr6:coauthVersionMax="47" xr10:uidLastSave="{00000000-0000-0000-0000-000000000000}"/>
  <bookViews>
    <workbookView xWindow="-120" yWindow="-120" windowWidth="29040" windowHeight="15720" tabRatio="670" activeTab="5" xr2:uid="{14020DC8-6EF2-40D0-9BC7-56EF55BEE329}"/>
  </bookViews>
  <sheets>
    <sheet name="eod_group_score_df_positive" sheetId="2" r:id="rId1"/>
    <sheet name="eod_group_score_df_negative" sheetId="3" r:id="rId2"/>
    <sheet name="group_stock_price_index" sheetId="4" r:id="rId3"/>
    <sheet name="phanbovon_tong" sheetId="1" r:id="rId4"/>
    <sheet name="phanbovon_nganh" sheetId="6" r:id="rId5"/>
    <sheet name="chart" sheetId="5" r:id="rId6"/>
  </sheets>
  <definedNames>
    <definedName name="ExternalData_1" localSheetId="0" hidden="1">eod_group_score_df_positive!$A$1:$AK$1149</definedName>
    <definedName name="ExternalData_1" localSheetId="2" hidden="1">group_stock_price_index!$A$1:$AH$1149</definedName>
    <definedName name="ExternalData_2" localSheetId="1" hidden="1">eod_group_score_df_negative!$A$1:$AK$1149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H242" i="1"/>
  <c r="I242" i="1"/>
  <c r="J242" i="1"/>
  <c r="K242" i="1"/>
  <c r="H243" i="1"/>
  <c r="I243" i="1"/>
  <c r="J243" i="1"/>
  <c r="K243" i="1"/>
  <c r="H244" i="1"/>
  <c r="I244" i="1"/>
  <c r="J244" i="1"/>
  <c r="K244" i="1"/>
  <c r="H245" i="1"/>
  <c r="I245" i="1"/>
  <c r="J245" i="1"/>
  <c r="K245" i="1"/>
  <c r="H246" i="1"/>
  <c r="I246" i="1"/>
  <c r="J246" i="1"/>
  <c r="K246" i="1"/>
  <c r="H247" i="1"/>
  <c r="I247" i="1"/>
  <c r="J247" i="1"/>
  <c r="K247" i="1"/>
  <c r="H248" i="1"/>
  <c r="I248" i="1"/>
  <c r="J248" i="1"/>
  <c r="K248" i="1"/>
  <c r="H249" i="1"/>
  <c r="I249" i="1"/>
  <c r="J249" i="1"/>
  <c r="K249" i="1"/>
  <c r="H250" i="1"/>
  <c r="I250" i="1"/>
  <c r="J250" i="1"/>
  <c r="K250" i="1"/>
  <c r="H251" i="1"/>
  <c r="I251" i="1"/>
  <c r="J251" i="1"/>
  <c r="K251" i="1"/>
  <c r="H252" i="1"/>
  <c r="I252" i="1"/>
  <c r="J252" i="1"/>
  <c r="K252" i="1"/>
  <c r="H253" i="1"/>
  <c r="I253" i="1"/>
  <c r="J253" i="1"/>
  <c r="K253" i="1"/>
  <c r="H254" i="1"/>
  <c r="I254" i="1"/>
  <c r="J254" i="1"/>
  <c r="K254" i="1"/>
  <c r="H255" i="1"/>
  <c r="I255" i="1"/>
  <c r="J255" i="1"/>
  <c r="K255" i="1"/>
  <c r="H256" i="1"/>
  <c r="I256" i="1"/>
  <c r="J256" i="1"/>
  <c r="K256" i="1"/>
  <c r="H257" i="1"/>
  <c r="I257" i="1"/>
  <c r="J257" i="1"/>
  <c r="K257" i="1"/>
  <c r="H258" i="1"/>
  <c r="I258" i="1"/>
  <c r="J258" i="1"/>
  <c r="K258" i="1"/>
  <c r="H259" i="1"/>
  <c r="I259" i="1"/>
  <c r="J259" i="1"/>
  <c r="K259" i="1"/>
  <c r="H260" i="1"/>
  <c r="I260" i="1"/>
  <c r="J260" i="1"/>
  <c r="K260" i="1"/>
  <c r="H261" i="1"/>
  <c r="I261" i="1"/>
  <c r="J261" i="1"/>
  <c r="K261" i="1"/>
  <c r="H262" i="1"/>
  <c r="I262" i="1"/>
  <c r="J262" i="1"/>
  <c r="K262" i="1"/>
  <c r="H263" i="1"/>
  <c r="I263" i="1"/>
  <c r="J263" i="1"/>
  <c r="K263" i="1"/>
  <c r="H264" i="1"/>
  <c r="I264" i="1"/>
  <c r="J264" i="1"/>
  <c r="K264" i="1"/>
  <c r="H265" i="1"/>
  <c r="I265" i="1"/>
  <c r="J265" i="1"/>
  <c r="K265" i="1"/>
  <c r="H266" i="1"/>
  <c r="I266" i="1"/>
  <c r="J266" i="1"/>
  <c r="K266" i="1"/>
  <c r="H267" i="1"/>
  <c r="I267" i="1"/>
  <c r="J267" i="1"/>
  <c r="K267" i="1"/>
  <c r="H268" i="1"/>
  <c r="I268" i="1"/>
  <c r="J268" i="1"/>
  <c r="K268" i="1"/>
  <c r="H269" i="1"/>
  <c r="I269" i="1"/>
  <c r="J269" i="1"/>
  <c r="K269" i="1"/>
  <c r="H270" i="1"/>
  <c r="I270" i="1"/>
  <c r="J270" i="1"/>
  <c r="K270" i="1"/>
  <c r="H271" i="1"/>
  <c r="I271" i="1"/>
  <c r="J271" i="1"/>
  <c r="K271" i="1"/>
  <c r="H272" i="1"/>
  <c r="I272" i="1"/>
  <c r="J272" i="1"/>
  <c r="K272" i="1"/>
  <c r="H273" i="1"/>
  <c r="I273" i="1"/>
  <c r="J273" i="1"/>
  <c r="K273" i="1"/>
  <c r="H274" i="1"/>
  <c r="I274" i="1"/>
  <c r="J274" i="1"/>
  <c r="K274" i="1"/>
  <c r="H275" i="1"/>
  <c r="I275" i="1"/>
  <c r="J275" i="1"/>
  <c r="K275" i="1"/>
  <c r="H276" i="1"/>
  <c r="I276" i="1"/>
  <c r="J276" i="1"/>
  <c r="K276" i="1"/>
  <c r="H277" i="1"/>
  <c r="I277" i="1"/>
  <c r="J277" i="1"/>
  <c r="K277" i="1"/>
  <c r="H278" i="1"/>
  <c r="I278" i="1"/>
  <c r="J278" i="1"/>
  <c r="K278" i="1"/>
  <c r="H279" i="1"/>
  <c r="I279" i="1"/>
  <c r="J279" i="1"/>
  <c r="K279" i="1"/>
  <c r="H280" i="1"/>
  <c r="I280" i="1"/>
  <c r="J280" i="1"/>
  <c r="K280" i="1"/>
  <c r="H281" i="1"/>
  <c r="I281" i="1"/>
  <c r="J281" i="1"/>
  <c r="K281" i="1"/>
  <c r="H282" i="1"/>
  <c r="I282" i="1"/>
  <c r="J282" i="1"/>
  <c r="K282" i="1"/>
  <c r="H283" i="1"/>
  <c r="I283" i="1"/>
  <c r="J283" i="1"/>
  <c r="K283" i="1"/>
  <c r="H284" i="1"/>
  <c r="I284" i="1"/>
  <c r="J284" i="1"/>
  <c r="K284" i="1"/>
  <c r="H285" i="1"/>
  <c r="I285" i="1"/>
  <c r="J285" i="1"/>
  <c r="K285" i="1"/>
  <c r="H286" i="1"/>
  <c r="I286" i="1"/>
  <c r="J286" i="1"/>
  <c r="K286" i="1"/>
  <c r="H287" i="1"/>
  <c r="I287" i="1"/>
  <c r="J287" i="1"/>
  <c r="K287" i="1"/>
  <c r="H288" i="1"/>
  <c r="I288" i="1"/>
  <c r="J288" i="1"/>
  <c r="K288" i="1"/>
  <c r="H289" i="1"/>
  <c r="I289" i="1"/>
  <c r="J289" i="1"/>
  <c r="K289" i="1"/>
  <c r="H290" i="1"/>
  <c r="I290" i="1"/>
  <c r="J290" i="1"/>
  <c r="K290" i="1"/>
  <c r="H291" i="1"/>
  <c r="I291" i="1"/>
  <c r="J291" i="1"/>
  <c r="K291" i="1"/>
  <c r="H292" i="1"/>
  <c r="I292" i="1"/>
  <c r="J292" i="1"/>
  <c r="K292" i="1"/>
  <c r="H293" i="1"/>
  <c r="I293" i="1"/>
  <c r="J293" i="1"/>
  <c r="K293" i="1"/>
  <c r="H294" i="1"/>
  <c r="I294" i="1"/>
  <c r="J294" i="1"/>
  <c r="K294" i="1"/>
  <c r="H295" i="1"/>
  <c r="I295" i="1"/>
  <c r="J295" i="1"/>
  <c r="K295" i="1"/>
  <c r="H296" i="1"/>
  <c r="I296" i="1"/>
  <c r="J296" i="1"/>
  <c r="K296" i="1"/>
  <c r="H297" i="1"/>
  <c r="I297" i="1"/>
  <c r="J297" i="1"/>
  <c r="K297" i="1"/>
  <c r="H298" i="1"/>
  <c r="I298" i="1"/>
  <c r="J298" i="1"/>
  <c r="K298" i="1"/>
  <c r="H299" i="1"/>
  <c r="I299" i="1"/>
  <c r="J299" i="1"/>
  <c r="K299" i="1"/>
  <c r="H300" i="1"/>
  <c r="I300" i="1"/>
  <c r="J300" i="1"/>
  <c r="K300" i="1"/>
  <c r="H301" i="1"/>
  <c r="I301" i="1"/>
  <c r="J301" i="1"/>
  <c r="K301" i="1"/>
  <c r="H302" i="1"/>
  <c r="I302" i="1"/>
  <c r="J302" i="1"/>
  <c r="K302" i="1"/>
  <c r="H303" i="1"/>
  <c r="I303" i="1"/>
  <c r="J303" i="1"/>
  <c r="K303" i="1"/>
  <c r="H304" i="1"/>
  <c r="I304" i="1"/>
  <c r="J304" i="1"/>
  <c r="K304" i="1"/>
  <c r="H305" i="1"/>
  <c r="I305" i="1"/>
  <c r="J305" i="1"/>
  <c r="K305" i="1"/>
  <c r="H306" i="1"/>
  <c r="I306" i="1"/>
  <c r="J306" i="1"/>
  <c r="K306" i="1"/>
  <c r="H307" i="1"/>
  <c r="I307" i="1"/>
  <c r="J307" i="1"/>
  <c r="K307" i="1"/>
  <c r="H308" i="1"/>
  <c r="I308" i="1"/>
  <c r="J308" i="1"/>
  <c r="K308" i="1"/>
  <c r="H309" i="1"/>
  <c r="I309" i="1"/>
  <c r="J309" i="1"/>
  <c r="K309" i="1"/>
  <c r="H310" i="1"/>
  <c r="I310" i="1"/>
  <c r="J310" i="1"/>
  <c r="K310" i="1"/>
  <c r="H311" i="1"/>
  <c r="I311" i="1"/>
  <c r="J311" i="1"/>
  <c r="K311" i="1"/>
  <c r="H312" i="1"/>
  <c r="I312" i="1"/>
  <c r="J312" i="1"/>
  <c r="K312" i="1"/>
  <c r="H313" i="1"/>
  <c r="I313" i="1"/>
  <c r="J313" i="1"/>
  <c r="K313" i="1"/>
  <c r="H314" i="1"/>
  <c r="I314" i="1"/>
  <c r="J314" i="1"/>
  <c r="K314" i="1"/>
  <c r="H315" i="1"/>
  <c r="I315" i="1"/>
  <c r="J315" i="1"/>
  <c r="K315" i="1"/>
  <c r="H316" i="1"/>
  <c r="I316" i="1"/>
  <c r="J316" i="1"/>
  <c r="K316" i="1"/>
  <c r="H317" i="1"/>
  <c r="I317" i="1"/>
  <c r="J317" i="1"/>
  <c r="K317" i="1"/>
  <c r="H318" i="1"/>
  <c r="I318" i="1"/>
  <c r="J318" i="1"/>
  <c r="K318" i="1"/>
  <c r="H319" i="1"/>
  <c r="I319" i="1"/>
  <c r="J319" i="1"/>
  <c r="K319" i="1"/>
  <c r="H320" i="1"/>
  <c r="I320" i="1"/>
  <c r="J320" i="1"/>
  <c r="K320" i="1"/>
  <c r="H321" i="1"/>
  <c r="I321" i="1"/>
  <c r="J321" i="1"/>
  <c r="K321" i="1"/>
  <c r="H322" i="1"/>
  <c r="I322" i="1"/>
  <c r="J322" i="1"/>
  <c r="K322" i="1"/>
  <c r="H323" i="1"/>
  <c r="I323" i="1"/>
  <c r="J323" i="1"/>
  <c r="K323" i="1"/>
  <c r="H324" i="1"/>
  <c r="I324" i="1"/>
  <c r="J324" i="1"/>
  <c r="K324" i="1"/>
  <c r="H325" i="1"/>
  <c r="I325" i="1"/>
  <c r="J325" i="1"/>
  <c r="K325" i="1"/>
  <c r="H326" i="1"/>
  <c r="I326" i="1"/>
  <c r="J326" i="1"/>
  <c r="K326" i="1"/>
  <c r="H327" i="1"/>
  <c r="I327" i="1"/>
  <c r="J327" i="1"/>
  <c r="K327" i="1"/>
  <c r="H328" i="1"/>
  <c r="I328" i="1"/>
  <c r="J328" i="1"/>
  <c r="K328" i="1"/>
  <c r="H329" i="1"/>
  <c r="I329" i="1"/>
  <c r="J329" i="1"/>
  <c r="K329" i="1"/>
  <c r="H330" i="1"/>
  <c r="I330" i="1"/>
  <c r="J330" i="1"/>
  <c r="K330" i="1"/>
  <c r="H331" i="1"/>
  <c r="I331" i="1"/>
  <c r="J331" i="1"/>
  <c r="K331" i="1"/>
  <c r="H332" i="1"/>
  <c r="I332" i="1"/>
  <c r="J332" i="1"/>
  <c r="K332" i="1"/>
  <c r="H333" i="1"/>
  <c r="I333" i="1"/>
  <c r="J333" i="1"/>
  <c r="K333" i="1"/>
  <c r="H334" i="1"/>
  <c r="I334" i="1"/>
  <c r="J334" i="1"/>
  <c r="K334" i="1"/>
  <c r="H335" i="1"/>
  <c r="I335" i="1"/>
  <c r="J335" i="1"/>
  <c r="K335" i="1"/>
  <c r="H336" i="1"/>
  <c r="I336" i="1"/>
  <c r="J336" i="1"/>
  <c r="K336" i="1"/>
  <c r="H337" i="1"/>
  <c r="I337" i="1"/>
  <c r="J337" i="1"/>
  <c r="K337" i="1"/>
  <c r="H338" i="1"/>
  <c r="I338" i="1"/>
  <c r="J338" i="1"/>
  <c r="K338" i="1"/>
  <c r="H339" i="1"/>
  <c r="I339" i="1"/>
  <c r="J339" i="1"/>
  <c r="K339" i="1"/>
  <c r="H340" i="1"/>
  <c r="I340" i="1"/>
  <c r="J340" i="1"/>
  <c r="K340" i="1"/>
  <c r="H341" i="1"/>
  <c r="I341" i="1"/>
  <c r="J341" i="1"/>
  <c r="K341" i="1"/>
  <c r="H342" i="1"/>
  <c r="I342" i="1"/>
  <c r="J342" i="1"/>
  <c r="K342" i="1"/>
  <c r="H343" i="1"/>
  <c r="I343" i="1"/>
  <c r="J343" i="1"/>
  <c r="K343" i="1"/>
  <c r="H344" i="1"/>
  <c r="I344" i="1"/>
  <c r="J344" i="1"/>
  <c r="K344" i="1"/>
  <c r="H345" i="1"/>
  <c r="I345" i="1"/>
  <c r="J345" i="1"/>
  <c r="K345" i="1"/>
  <c r="H346" i="1"/>
  <c r="I346" i="1"/>
  <c r="J346" i="1"/>
  <c r="K346" i="1"/>
  <c r="H347" i="1"/>
  <c r="I347" i="1"/>
  <c r="J347" i="1"/>
  <c r="K347" i="1"/>
  <c r="H348" i="1"/>
  <c r="I348" i="1"/>
  <c r="J348" i="1"/>
  <c r="K348" i="1"/>
  <c r="H349" i="1"/>
  <c r="I349" i="1"/>
  <c r="J349" i="1"/>
  <c r="K349" i="1"/>
  <c r="H350" i="1"/>
  <c r="I350" i="1"/>
  <c r="J350" i="1"/>
  <c r="K350" i="1"/>
  <c r="H351" i="1"/>
  <c r="I351" i="1"/>
  <c r="J351" i="1"/>
  <c r="K351" i="1"/>
  <c r="H352" i="1"/>
  <c r="I352" i="1"/>
  <c r="J352" i="1"/>
  <c r="K352" i="1"/>
  <c r="H353" i="1"/>
  <c r="I353" i="1"/>
  <c r="J353" i="1"/>
  <c r="K353" i="1"/>
  <c r="H354" i="1"/>
  <c r="I354" i="1"/>
  <c r="J354" i="1"/>
  <c r="K354" i="1"/>
  <c r="H355" i="1"/>
  <c r="I355" i="1"/>
  <c r="J355" i="1"/>
  <c r="K355" i="1"/>
  <c r="H356" i="1"/>
  <c r="I356" i="1"/>
  <c r="J356" i="1"/>
  <c r="K356" i="1"/>
  <c r="H357" i="1"/>
  <c r="I357" i="1"/>
  <c r="J357" i="1"/>
  <c r="K357" i="1"/>
  <c r="H358" i="1"/>
  <c r="I358" i="1"/>
  <c r="J358" i="1"/>
  <c r="K358" i="1"/>
  <c r="H359" i="1"/>
  <c r="I359" i="1"/>
  <c r="J359" i="1"/>
  <c r="K359" i="1"/>
  <c r="H360" i="1"/>
  <c r="I360" i="1"/>
  <c r="J360" i="1"/>
  <c r="K360" i="1"/>
  <c r="H361" i="1"/>
  <c r="I361" i="1"/>
  <c r="J361" i="1"/>
  <c r="K361" i="1"/>
  <c r="H362" i="1"/>
  <c r="I362" i="1"/>
  <c r="J362" i="1"/>
  <c r="K362" i="1"/>
  <c r="H363" i="1"/>
  <c r="I363" i="1"/>
  <c r="J363" i="1"/>
  <c r="K363" i="1"/>
  <c r="H364" i="1"/>
  <c r="I364" i="1"/>
  <c r="J364" i="1"/>
  <c r="K364" i="1"/>
  <c r="H365" i="1"/>
  <c r="I365" i="1"/>
  <c r="J365" i="1"/>
  <c r="K365" i="1"/>
  <c r="H366" i="1"/>
  <c r="I366" i="1"/>
  <c r="J366" i="1"/>
  <c r="K366" i="1"/>
  <c r="H367" i="1"/>
  <c r="I367" i="1"/>
  <c r="J367" i="1"/>
  <c r="K367" i="1"/>
  <c r="H368" i="1"/>
  <c r="I368" i="1"/>
  <c r="J368" i="1"/>
  <c r="K368" i="1"/>
  <c r="H369" i="1"/>
  <c r="I369" i="1"/>
  <c r="J369" i="1"/>
  <c r="K369" i="1"/>
  <c r="H370" i="1"/>
  <c r="I370" i="1"/>
  <c r="J370" i="1"/>
  <c r="K370" i="1"/>
  <c r="H371" i="1"/>
  <c r="I371" i="1"/>
  <c r="J371" i="1"/>
  <c r="K371" i="1"/>
  <c r="H372" i="1"/>
  <c r="I372" i="1"/>
  <c r="J372" i="1"/>
  <c r="K372" i="1"/>
  <c r="H373" i="1"/>
  <c r="I373" i="1"/>
  <c r="J373" i="1"/>
  <c r="K373" i="1"/>
  <c r="H374" i="1"/>
  <c r="I374" i="1"/>
  <c r="J374" i="1"/>
  <c r="K374" i="1"/>
  <c r="H375" i="1"/>
  <c r="I375" i="1"/>
  <c r="J375" i="1"/>
  <c r="K375" i="1"/>
  <c r="H376" i="1"/>
  <c r="I376" i="1"/>
  <c r="J376" i="1"/>
  <c r="K376" i="1"/>
  <c r="H377" i="1"/>
  <c r="I377" i="1"/>
  <c r="J377" i="1"/>
  <c r="K377" i="1"/>
  <c r="H378" i="1"/>
  <c r="I378" i="1"/>
  <c r="J378" i="1"/>
  <c r="K378" i="1"/>
  <c r="H379" i="1"/>
  <c r="I379" i="1"/>
  <c r="J379" i="1"/>
  <c r="K379" i="1"/>
  <c r="H380" i="1"/>
  <c r="I380" i="1"/>
  <c r="J380" i="1"/>
  <c r="K380" i="1"/>
  <c r="H381" i="1"/>
  <c r="I381" i="1"/>
  <c r="J381" i="1"/>
  <c r="K381" i="1"/>
  <c r="H382" i="1"/>
  <c r="I382" i="1"/>
  <c r="J382" i="1"/>
  <c r="K382" i="1"/>
  <c r="H383" i="1"/>
  <c r="I383" i="1"/>
  <c r="J383" i="1"/>
  <c r="K383" i="1"/>
  <c r="H384" i="1"/>
  <c r="I384" i="1"/>
  <c r="J384" i="1"/>
  <c r="K384" i="1"/>
  <c r="H385" i="1"/>
  <c r="I385" i="1"/>
  <c r="J385" i="1"/>
  <c r="K385" i="1"/>
  <c r="H386" i="1"/>
  <c r="I386" i="1"/>
  <c r="J386" i="1"/>
  <c r="K386" i="1"/>
  <c r="H387" i="1"/>
  <c r="I387" i="1"/>
  <c r="J387" i="1"/>
  <c r="K387" i="1"/>
  <c r="H388" i="1"/>
  <c r="I388" i="1"/>
  <c r="J388" i="1"/>
  <c r="K388" i="1"/>
  <c r="H389" i="1"/>
  <c r="I389" i="1"/>
  <c r="J389" i="1"/>
  <c r="K389" i="1"/>
  <c r="H390" i="1"/>
  <c r="I390" i="1"/>
  <c r="J390" i="1"/>
  <c r="K390" i="1"/>
  <c r="H391" i="1"/>
  <c r="I391" i="1"/>
  <c r="J391" i="1"/>
  <c r="K391" i="1"/>
  <c r="K2" i="1"/>
  <c r="J2" i="1"/>
  <c r="I2" i="1"/>
  <c r="H2" i="1"/>
  <c r="C3" i="1"/>
  <c r="D3" i="1"/>
  <c r="E3" i="1"/>
  <c r="F3" i="1"/>
  <c r="C4" i="1"/>
  <c r="D4" i="1"/>
  <c r="E4" i="1"/>
  <c r="F4" i="1"/>
  <c r="C5" i="1"/>
  <c r="D5" i="1"/>
  <c r="E5" i="1"/>
  <c r="F5" i="1"/>
  <c r="C6" i="1"/>
  <c r="D6" i="1"/>
  <c r="E6" i="1"/>
  <c r="F6" i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C242" i="1"/>
  <c r="D242" i="1"/>
  <c r="E242" i="1"/>
  <c r="F242" i="1"/>
  <c r="P242" i="1" s="1"/>
  <c r="C243" i="1"/>
  <c r="M243" i="1" s="1"/>
  <c r="D243" i="1"/>
  <c r="E243" i="1"/>
  <c r="F243" i="1"/>
  <c r="P243" i="1" s="1"/>
  <c r="C244" i="1"/>
  <c r="D244" i="1"/>
  <c r="E244" i="1"/>
  <c r="F244" i="1"/>
  <c r="C245" i="1"/>
  <c r="D245" i="1"/>
  <c r="E245" i="1"/>
  <c r="O245" i="1" s="1"/>
  <c r="F245" i="1"/>
  <c r="C246" i="1"/>
  <c r="D246" i="1"/>
  <c r="E246" i="1"/>
  <c r="F246" i="1"/>
  <c r="C247" i="1"/>
  <c r="D247" i="1"/>
  <c r="E247" i="1"/>
  <c r="F247" i="1"/>
  <c r="C248" i="1"/>
  <c r="D248" i="1"/>
  <c r="E248" i="1"/>
  <c r="F248" i="1"/>
  <c r="C249" i="1"/>
  <c r="M249" i="1" s="1"/>
  <c r="D249" i="1"/>
  <c r="E249" i="1"/>
  <c r="F249" i="1"/>
  <c r="P249" i="1" s="1"/>
  <c r="C250" i="1"/>
  <c r="D250" i="1"/>
  <c r="E250" i="1"/>
  <c r="F250" i="1"/>
  <c r="P250" i="1" s="1"/>
  <c r="C251" i="1"/>
  <c r="D251" i="1"/>
  <c r="E251" i="1"/>
  <c r="F251" i="1"/>
  <c r="C252" i="1"/>
  <c r="D252" i="1"/>
  <c r="E252" i="1"/>
  <c r="F252" i="1"/>
  <c r="C253" i="1"/>
  <c r="D253" i="1"/>
  <c r="E253" i="1"/>
  <c r="F253" i="1"/>
  <c r="C254" i="1"/>
  <c r="D254" i="1"/>
  <c r="E254" i="1"/>
  <c r="O254" i="1" s="1"/>
  <c r="F254" i="1"/>
  <c r="C255" i="1"/>
  <c r="M255" i="1" s="1"/>
  <c r="D255" i="1"/>
  <c r="E255" i="1"/>
  <c r="F255" i="1"/>
  <c r="P255" i="1" s="1"/>
  <c r="C256" i="1"/>
  <c r="D256" i="1"/>
  <c r="E256" i="1"/>
  <c r="F256" i="1"/>
  <c r="P256" i="1" s="1"/>
  <c r="C257" i="1"/>
  <c r="D257" i="1"/>
  <c r="N257" i="1" s="1"/>
  <c r="E257" i="1"/>
  <c r="O257" i="1" s="1"/>
  <c r="F257" i="1"/>
  <c r="C258" i="1"/>
  <c r="D258" i="1"/>
  <c r="N258" i="1" s="1"/>
  <c r="E258" i="1"/>
  <c r="F258" i="1"/>
  <c r="C259" i="1"/>
  <c r="D259" i="1"/>
  <c r="E259" i="1"/>
  <c r="F259" i="1"/>
  <c r="C260" i="1"/>
  <c r="D260" i="1"/>
  <c r="E260" i="1"/>
  <c r="F260" i="1"/>
  <c r="C261" i="1"/>
  <c r="M261" i="1" s="1"/>
  <c r="D261" i="1"/>
  <c r="E261" i="1"/>
  <c r="F261" i="1"/>
  <c r="C262" i="1"/>
  <c r="D262" i="1"/>
  <c r="E262" i="1"/>
  <c r="F262" i="1"/>
  <c r="P262" i="1" s="1"/>
  <c r="C263" i="1"/>
  <c r="M263" i="1" s="1"/>
  <c r="D263" i="1"/>
  <c r="N263" i="1" s="1"/>
  <c r="E263" i="1"/>
  <c r="O263" i="1" s="1"/>
  <c r="F263" i="1"/>
  <c r="C264" i="1"/>
  <c r="M264" i="1" s="1"/>
  <c r="D264" i="1"/>
  <c r="E264" i="1"/>
  <c r="F264" i="1"/>
  <c r="C265" i="1"/>
  <c r="D265" i="1"/>
  <c r="E265" i="1"/>
  <c r="F265" i="1"/>
  <c r="C266" i="1"/>
  <c r="D266" i="1"/>
  <c r="E266" i="1"/>
  <c r="O266" i="1" s="1"/>
  <c r="F266" i="1"/>
  <c r="C267" i="1"/>
  <c r="M267" i="1" s="1"/>
  <c r="D267" i="1"/>
  <c r="E267" i="1"/>
  <c r="F267" i="1"/>
  <c r="P267" i="1" s="1"/>
  <c r="C268" i="1"/>
  <c r="D268" i="1"/>
  <c r="E268" i="1"/>
  <c r="F268" i="1"/>
  <c r="P268" i="1" s="1"/>
  <c r="C269" i="1"/>
  <c r="D269" i="1"/>
  <c r="E269" i="1"/>
  <c r="F269" i="1"/>
  <c r="C270" i="1"/>
  <c r="M270" i="1" s="1"/>
  <c r="D270" i="1"/>
  <c r="E270" i="1"/>
  <c r="F270" i="1"/>
  <c r="C271" i="1"/>
  <c r="D271" i="1"/>
  <c r="N271" i="1" s="1"/>
  <c r="E271" i="1"/>
  <c r="F271" i="1"/>
  <c r="P271" i="1" s="1"/>
  <c r="C272" i="1"/>
  <c r="D272" i="1"/>
  <c r="E272" i="1"/>
  <c r="O272" i="1" s="1"/>
  <c r="F272" i="1"/>
  <c r="C273" i="1"/>
  <c r="M273" i="1" s="1"/>
  <c r="D273" i="1"/>
  <c r="N273" i="1" s="1"/>
  <c r="E273" i="1"/>
  <c r="F273" i="1"/>
  <c r="C274" i="1"/>
  <c r="D274" i="1"/>
  <c r="E274" i="1"/>
  <c r="F274" i="1"/>
  <c r="P274" i="1" s="1"/>
  <c r="C275" i="1"/>
  <c r="D275" i="1"/>
  <c r="E275" i="1"/>
  <c r="O275" i="1" s="1"/>
  <c r="F275" i="1"/>
  <c r="P275" i="1" s="1"/>
  <c r="C276" i="1"/>
  <c r="M276" i="1" s="1"/>
  <c r="D276" i="1"/>
  <c r="E276" i="1"/>
  <c r="F276" i="1"/>
  <c r="C277" i="1"/>
  <c r="M277" i="1" s="1"/>
  <c r="D277" i="1"/>
  <c r="N277" i="1" s="1"/>
  <c r="E277" i="1"/>
  <c r="O277" i="1" s="1"/>
  <c r="F277" i="1"/>
  <c r="C278" i="1"/>
  <c r="D278" i="1"/>
  <c r="E278" i="1"/>
  <c r="F278" i="1"/>
  <c r="C279" i="1"/>
  <c r="M279" i="1" s="1"/>
  <c r="D279" i="1"/>
  <c r="E279" i="1"/>
  <c r="F279" i="1"/>
  <c r="P279" i="1" s="1"/>
  <c r="C280" i="1"/>
  <c r="D280" i="1"/>
  <c r="E280" i="1"/>
  <c r="O280" i="1" s="1"/>
  <c r="F280" i="1"/>
  <c r="P280" i="1" s="1"/>
  <c r="C281" i="1"/>
  <c r="D281" i="1"/>
  <c r="E281" i="1"/>
  <c r="O281" i="1" s="1"/>
  <c r="F281" i="1"/>
  <c r="C282" i="1"/>
  <c r="D282" i="1"/>
  <c r="E282" i="1"/>
  <c r="F282" i="1"/>
  <c r="C283" i="1"/>
  <c r="M283" i="1" s="1"/>
  <c r="D283" i="1"/>
  <c r="N283" i="1" s="1"/>
  <c r="E283" i="1"/>
  <c r="F283" i="1"/>
  <c r="P283" i="1" s="1"/>
  <c r="C284" i="1"/>
  <c r="D284" i="1"/>
  <c r="E284" i="1"/>
  <c r="O284" i="1" s="1"/>
  <c r="F284" i="1"/>
  <c r="C285" i="1"/>
  <c r="M285" i="1" s="1"/>
  <c r="D285" i="1"/>
  <c r="E285" i="1"/>
  <c r="F285" i="1"/>
  <c r="P285" i="1" s="1"/>
  <c r="C286" i="1"/>
  <c r="D286" i="1"/>
  <c r="N286" i="1" s="1"/>
  <c r="E286" i="1"/>
  <c r="F286" i="1"/>
  <c r="P286" i="1" s="1"/>
  <c r="C287" i="1"/>
  <c r="D287" i="1"/>
  <c r="E287" i="1"/>
  <c r="F287" i="1"/>
  <c r="C288" i="1"/>
  <c r="D288" i="1"/>
  <c r="E288" i="1"/>
  <c r="F288" i="1"/>
  <c r="C289" i="1"/>
  <c r="D289" i="1"/>
  <c r="N289" i="1" s="1"/>
  <c r="E289" i="1"/>
  <c r="O289" i="1" s="1"/>
  <c r="F289" i="1"/>
  <c r="C290" i="1"/>
  <c r="D290" i="1"/>
  <c r="N290" i="1" s="1"/>
  <c r="E290" i="1"/>
  <c r="F290" i="1"/>
  <c r="C291" i="1"/>
  <c r="M291" i="1" s="1"/>
  <c r="D291" i="1"/>
  <c r="E291" i="1"/>
  <c r="F291" i="1"/>
  <c r="C292" i="1"/>
  <c r="D292" i="1"/>
  <c r="E292" i="1"/>
  <c r="F292" i="1"/>
  <c r="P292" i="1" s="1"/>
  <c r="C293" i="1"/>
  <c r="M293" i="1" s="1"/>
  <c r="D293" i="1"/>
  <c r="N293" i="1" s="1"/>
  <c r="E293" i="1"/>
  <c r="O293" i="1" s="1"/>
  <c r="F293" i="1"/>
  <c r="C294" i="1"/>
  <c r="D294" i="1"/>
  <c r="E294" i="1"/>
  <c r="F294" i="1"/>
  <c r="C295" i="1"/>
  <c r="D295" i="1"/>
  <c r="N295" i="1" s="1"/>
  <c r="E295" i="1"/>
  <c r="O295" i="1" s="1"/>
  <c r="F295" i="1"/>
  <c r="C296" i="1"/>
  <c r="M296" i="1" s="1"/>
  <c r="D296" i="1"/>
  <c r="N296" i="1" s="1"/>
  <c r="E296" i="1"/>
  <c r="O296" i="1" s="1"/>
  <c r="F296" i="1"/>
  <c r="C297" i="1"/>
  <c r="M297" i="1" s="1"/>
  <c r="D297" i="1"/>
  <c r="N297" i="1" s="1"/>
  <c r="E297" i="1"/>
  <c r="F297" i="1"/>
  <c r="P297" i="1" s="1"/>
  <c r="C298" i="1"/>
  <c r="D298" i="1"/>
  <c r="E298" i="1"/>
  <c r="F298" i="1"/>
  <c r="P298" i="1" s="1"/>
  <c r="C299" i="1"/>
  <c r="M299" i="1" s="1"/>
  <c r="D299" i="1"/>
  <c r="E299" i="1"/>
  <c r="F299" i="1"/>
  <c r="P299" i="1" s="1"/>
  <c r="C300" i="1"/>
  <c r="D300" i="1"/>
  <c r="E300" i="1"/>
  <c r="F300" i="1"/>
  <c r="C301" i="1"/>
  <c r="M301" i="1" s="1"/>
  <c r="D301" i="1"/>
  <c r="E301" i="1"/>
  <c r="O301" i="1" s="1"/>
  <c r="F301" i="1"/>
  <c r="P301" i="1" s="1"/>
  <c r="C302" i="1"/>
  <c r="D302" i="1"/>
  <c r="E302" i="1"/>
  <c r="F302" i="1"/>
  <c r="C303" i="1"/>
  <c r="D303" i="1"/>
  <c r="E303" i="1"/>
  <c r="F303" i="1"/>
  <c r="P303" i="1" s="1"/>
  <c r="C304" i="1"/>
  <c r="D304" i="1"/>
  <c r="E304" i="1"/>
  <c r="F304" i="1"/>
  <c r="P304" i="1" s="1"/>
  <c r="C305" i="1"/>
  <c r="D305" i="1"/>
  <c r="N305" i="1" s="1"/>
  <c r="E305" i="1"/>
  <c r="F305" i="1"/>
  <c r="P305" i="1" s="1"/>
  <c r="C306" i="1"/>
  <c r="M306" i="1" s="1"/>
  <c r="D306" i="1"/>
  <c r="N306" i="1" s="1"/>
  <c r="E306" i="1"/>
  <c r="F306" i="1"/>
  <c r="C307" i="1"/>
  <c r="D307" i="1"/>
  <c r="E307" i="1"/>
  <c r="F307" i="1"/>
  <c r="C308" i="1"/>
  <c r="D308" i="1"/>
  <c r="E308" i="1"/>
  <c r="F308" i="1"/>
  <c r="P308" i="1" s="1"/>
  <c r="C309" i="1"/>
  <c r="M309" i="1" s="1"/>
  <c r="D309" i="1"/>
  <c r="E309" i="1"/>
  <c r="F309" i="1"/>
  <c r="P309" i="1" s="1"/>
  <c r="C310" i="1"/>
  <c r="D310" i="1"/>
  <c r="E310" i="1"/>
  <c r="F310" i="1"/>
  <c r="C311" i="1"/>
  <c r="D311" i="1"/>
  <c r="E311" i="1"/>
  <c r="O311" i="1" s="1"/>
  <c r="F311" i="1"/>
  <c r="C312" i="1"/>
  <c r="D312" i="1"/>
  <c r="E312" i="1"/>
  <c r="O312" i="1" s="1"/>
  <c r="F312" i="1"/>
  <c r="P312" i="1" s="1"/>
  <c r="C313" i="1"/>
  <c r="D313" i="1"/>
  <c r="E313" i="1"/>
  <c r="F313" i="1"/>
  <c r="C314" i="1"/>
  <c r="D314" i="1"/>
  <c r="E314" i="1"/>
  <c r="F314" i="1"/>
  <c r="C315" i="1"/>
  <c r="D315" i="1"/>
  <c r="E315" i="1"/>
  <c r="F315" i="1"/>
  <c r="C316" i="1"/>
  <c r="D316" i="1"/>
  <c r="E316" i="1"/>
  <c r="F316" i="1"/>
  <c r="C317" i="1"/>
  <c r="D317" i="1"/>
  <c r="E317" i="1"/>
  <c r="F317" i="1"/>
  <c r="C318" i="1"/>
  <c r="D318" i="1"/>
  <c r="N318" i="1" s="1"/>
  <c r="E318" i="1"/>
  <c r="O318" i="1" s="1"/>
  <c r="F318" i="1"/>
  <c r="C319" i="1"/>
  <c r="D319" i="1"/>
  <c r="N319" i="1" s="1"/>
  <c r="E319" i="1"/>
  <c r="F319" i="1"/>
  <c r="C320" i="1"/>
  <c r="M320" i="1" s="1"/>
  <c r="D320" i="1"/>
  <c r="N320" i="1" s="1"/>
  <c r="E320" i="1"/>
  <c r="O320" i="1" s="1"/>
  <c r="F320" i="1"/>
  <c r="P320" i="1" s="1"/>
  <c r="C321" i="1"/>
  <c r="D321" i="1"/>
  <c r="E321" i="1"/>
  <c r="F321" i="1"/>
  <c r="P321" i="1" s="1"/>
  <c r="C322" i="1"/>
  <c r="D322" i="1"/>
  <c r="E322" i="1"/>
  <c r="F322" i="1"/>
  <c r="P322" i="1" s="1"/>
  <c r="C323" i="1"/>
  <c r="D323" i="1"/>
  <c r="E323" i="1"/>
  <c r="O323" i="1" s="1"/>
  <c r="F323" i="1"/>
  <c r="P323" i="1" s="1"/>
  <c r="C324" i="1"/>
  <c r="M324" i="1" s="1"/>
  <c r="D324" i="1"/>
  <c r="N324" i="1" s="1"/>
  <c r="E324" i="1"/>
  <c r="O324" i="1" s="1"/>
  <c r="F324" i="1"/>
  <c r="C325" i="1"/>
  <c r="M325" i="1" s="1"/>
  <c r="D325" i="1"/>
  <c r="N325" i="1" s="1"/>
  <c r="E325" i="1"/>
  <c r="O325" i="1" s="1"/>
  <c r="F325" i="1"/>
  <c r="C326" i="1"/>
  <c r="D326" i="1"/>
  <c r="E326" i="1"/>
  <c r="O326" i="1" s="1"/>
  <c r="F326" i="1"/>
  <c r="P326" i="1" s="1"/>
  <c r="C327" i="1"/>
  <c r="D327" i="1"/>
  <c r="N327" i="1" s="1"/>
  <c r="E327" i="1"/>
  <c r="F327" i="1"/>
  <c r="C328" i="1"/>
  <c r="D328" i="1"/>
  <c r="E328" i="1"/>
  <c r="F328" i="1"/>
  <c r="P328" i="1" s="1"/>
  <c r="C329" i="1"/>
  <c r="D329" i="1"/>
  <c r="N329" i="1" s="1"/>
  <c r="E329" i="1"/>
  <c r="F329" i="1"/>
  <c r="C330" i="1"/>
  <c r="M330" i="1" s="1"/>
  <c r="D330" i="1"/>
  <c r="E330" i="1"/>
  <c r="F330" i="1"/>
  <c r="C331" i="1"/>
  <c r="D331" i="1"/>
  <c r="E331" i="1"/>
  <c r="O331" i="1" s="1"/>
  <c r="F331" i="1"/>
  <c r="P331" i="1" s="1"/>
  <c r="C332" i="1"/>
  <c r="D332" i="1"/>
  <c r="E332" i="1"/>
  <c r="F332" i="1"/>
  <c r="C333" i="1"/>
  <c r="D333" i="1"/>
  <c r="E333" i="1"/>
  <c r="F333" i="1"/>
  <c r="C334" i="1"/>
  <c r="D334" i="1"/>
  <c r="E334" i="1"/>
  <c r="F334" i="1"/>
  <c r="C335" i="1"/>
  <c r="D335" i="1"/>
  <c r="E335" i="1"/>
  <c r="F335" i="1"/>
  <c r="C336" i="1"/>
  <c r="D336" i="1"/>
  <c r="N336" i="1" s="1"/>
  <c r="E336" i="1"/>
  <c r="F336" i="1"/>
  <c r="C337" i="1"/>
  <c r="D337" i="1"/>
  <c r="E337" i="1"/>
  <c r="O337" i="1" s="1"/>
  <c r="F337" i="1"/>
  <c r="P337" i="1" s="1"/>
  <c r="C338" i="1"/>
  <c r="M338" i="1" s="1"/>
  <c r="D338" i="1"/>
  <c r="N338" i="1" s="1"/>
  <c r="E338" i="1"/>
  <c r="F338" i="1"/>
  <c r="P338" i="1" s="1"/>
  <c r="C339" i="1"/>
  <c r="D339" i="1"/>
  <c r="E339" i="1"/>
  <c r="F339" i="1"/>
  <c r="C340" i="1"/>
  <c r="D340" i="1"/>
  <c r="E340" i="1"/>
  <c r="F340" i="1"/>
  <c r="C341" i="1"/>
  <c r="D341" i="1"/>
  <c r="E341" i="1"/>
  <c r="F341" i="1"/>
  <c r="C342" i="1"/>
  <c r="M342" i="1" s="1"/>
  <c r="D342" i="1"/>
  <c r="E342" i="1"/>
  <c r="F342" i="1"/>
  <c r="C343" i="1"/>
  <c r="D343" i="1"/>
  <c r="E343" i="1"/>
  <c r="F343" i="1"/>
  <c r="C344" i="1"/>
  <c r="D344" i="1"/>
  <c r="E344" i="1"/>
  <c r="F344" i="1"/>
  <c r="P344" i="1" s="1"/>
  <c r="C345" i="1"/>
  <c r="M345" i="1" s="1"/>
  <c r="D345" i="1"/>
  <c r="E345" i="1"/>
  <c r="F345" i="1"/>
  <c r="C346" i="1"/>
  <c r="D346" i="1"/>
  <c r="E346" i="1"/>
  <c r="F346" i="1"/>
  <c r="C347" i="1"/>
  <c r="M347" i="1" s="1"/>
  <c r="D347" i="1"/>
  <c r="E347" i="1"/>
  <c r="F347" i="1"/>
  <c r="C348" i="1"/>
  <c r="D348" i="1"/>
  <c r="N348" i="1" s="1"/>
  <c r="E348" i="1"/>
  <c r="F348" i="1"/>
  <c r="C349" i="1"/>
  <c r="D349" i="1"/>
  <c r="E349" i="1"/>
  <c r="F349" i="1"/>
  <c r="P349" i="1" s="1"/>
  <c r="C350" i="1"/>
  <c r="D350" i="1"/>
  <c r="E350" i="1"/>
  <c r="F350" i="1"/>
  <c r="C351" i="1"/>
  <c r="M351" i="1" s="1"/>
  <c r="D351" i="1"/>
  <c r="E351" i="1"/>
  <c r="F351" i="1"/>
  <c r="P351" i="1" s="1"/>
  <c r="C352" i="1"/>
  <c r="D352" i="1"/>
  <c r="E352" i="1"/>
  <c r="F352" i="1"/>
  <c r="C353" i="1"/>
  <c r="M353" i="1" s="1"/>
  <c r="D353" i="1"/>
  <c r="E353" i="1"/>
  <c r="F353" i="1"/>
  <c r="C354" i="1"/>
  <c r="M354" i="1" s="1"/>
  <c r="D354" i="1"/>
  <c r="E354" i="1"/>
  <c r="F354" i="1"/>
  <c r="C355" i="1"/>
  <c r="D355" i="1"/>
  <c r="E355" i="1"/>
  <c r="O355" i="1" s="1"/>
  <c r="F355" i="1"/>
  <c r="C356" i="1"/>
  <c r="D356" i="1"/>
  <c r="E356" i="1"/>
  <c r="F356" i="1"/>
  <c r="C357" i="1"/>
  <c r="M357" i="1" s="1"/>
  <c r="D357" i="1"/>
  <c r="E357" i="1"/>
  <c r="F357" i="1"/>
  <c r="P357" i="1" s="1"/>
  <c r="C358" i="1"/>
  <c r="M358" i="1" s="1"/>
  <c r="D358" i="1"/>
  <c r="E358" i="1"/>
  <c r="O358" i="1" s="1"/>
  <c r="F358" i="1"/>
  <c r="P358" i="1" s="1"/>
  <c r="C359" i="1"/>
  <c r="M359" i="1" s="1"/>
  <c r="D359" i="1"/>
  <c r="E359" i="1"/>
  <c r="O359" i="1" s="1"/>
  <c r="F359" i="1"/>
  <c r="C360" i="1"/>
  <c r="M360" i="1" s="1"/>
  <c r="D360" i="1"/>
  <c r="N360" i="1" s="1"/>
  <c r="E360" i="1"/>
  <c r="F360" i="1"/>
  <c r="C361" i="1"/>
  <c r="D361" i="1"/>
  <c r="E361" i="1"/>
  <c r="F361" i="1"/>
  <c r="C362" i="1"/>
  <c r="D362" i="1"/>
  <c r="E362" i="1"/>
  <c r="O362" i="1" s="1"/>
  <c r="F362" i="1"/>
  <c r="P362" i="1" s="1"/>
  <c r="C363" i="1"/>
  <c r="D363" i="1"/>
  <c r="E363" i="1"/>
  <c r="F363" i="1"/>
  <c r="C364" i="1"/>
  <c r="M364" i="1" s="1"/>
  <c r="D364" i="1"/>
  <c r="E364" i="1"/>
  <c r="F364" i="1"/>
  <c r="P364" i="1" s="1"/>
  <c r="C365" i="1"/>
  <c r="M365" i="1" s="1"/>
  <c r="D365" i="1"/>
  <c r="E365" i="1"/>
  <c r="F365" i="1"/>
  <c r="P365" i="1" s="1"/>
  <c r="C366" i="1"/>
  <c r="M366" i="1" s="1"/>
  <c r="D366" i="1"/>
  <c r="E366" i="1"/>
  <c r="F366" i="1"/>
  <c r="C367" i="1"/>
  <c r="D367" i="1"/>
  <c r="E367" i="1"/>
  <c r="F367" i="1"/>
  <c r="C368" i="1"/>
  <c r="M368" i="1" s="1"/>
  <c r="D368" i="1"/>
  <c r="E368" i="1"/>
  <c r="F368" i="1"/>
  <c r="P368" i="1" s="1"/>
  <c r="C369" i="1"/>
  <c r="D369" i="1"/>
  <c r="E369" i="1"/>
  <c r="F369" i="1"/>
  <c r="C370" i="1"/>
  <c r="D370" i="1"/>
  <c r="E370" i="1"/>
  <c r="O370" i="1" s="1"/>
  <c r="F370" i="1"/>
  <c r="C371" i="1"/>
  <c r="D371" i="1"/>
  <c r="E371" i="1"/>
  <c r="O371" i="1" s="1"/>
  <c r="F371" i="1"/>
  <c r="C372" i="1"/>
  <c r="D372" i="1"/>
  <c r="N372" i="1" s="1"/>
  <c r="E372" i="1"/>
  <c r="O372" i="1" s="1"/>
  <c r="F372" i="1"/>
  <c r="P372" i="1" s="1"/>
  <c r="C373" i="1"/>
  <c r="D373" i="1"/>
  <c r="E373" i="1"/>
  <c r="F373" i="1"/>
  <c r="C374" i="1"/>
  <c r="D374" i="1"/>
  <c r="E374" i="1"/>
  <c r="F374" i="1"/>
  <c r="C375" i="1"/>
  <c r="M375" i="1" s="1"/>
  <c r="D375" i="1"/>
  <c r="E375" i="1"/>
  <c r="F375" i="1"/>
  <c r="C376" i="1"/>
  <c r="D376" i="1"/>
  <c r="N376" i="1" s="1"/>
  <c r="E376" i="1"/>
  <c r="F376" i="1"/>
  <c r="C377" i="1"/>
  <c r="M377" i="1" s="1"/>
  <c r="D377" i="1"/>
  <c r="N377" i="1" s="1"/>
  <c r="E377" i="1"/>
  <c r="O377" i="1" s="1"/>
  <c r="F377" i="1"/>
  <c r="C378" i="1"/>
  <c r="M378" i="1" s="1"/>
  <c r="D378" i="1"/>
  <c r="N378" i="1" s="1"/>
  <c r="E378" i="1"/>
  <c r="O378" i="1" s="1"/>
  <c r="F378" i="1"/>
  <c r="C379" i="1"/>
  <c r="M379" i="1" s="1"/>
  <c r="D379" i="1"/>
  <c r="N379" i="1" s="1"/>
  <c r="E379" i="1"/>
  <c r="F379" i="1"/>
  <c r="C380" i="1"/>
  <c r="D380" i="1"/>
  <c r="E380" i="1"/>
  <c r="F380" i="1"/>
  <c r="P380" i="1" s="1"/>
  <c r="C381" i="1"/>
  <c r="D381" i="1"/>
  <c r="E381" i="1"/>
  <c r="O381" i="1" s="1"/>
  <c r="F381" i="1"/>
  <c r="P381" i="1" s="1"/>
  <c r="C382" i="1"/>
  <c r="D382" i="1"/>
  <c r="E382" i="1"/>
  <c r="F382" i="1"/>
  <c r="C383" i="1"/>
  <c r="D383" i="1"/>
  <c r="E383" i="1"/>
  <c r="O383" i="1" s="1"/>
  <c r="F383" i="1"/>
  <c r="C384" i="1"/>
  <c r="M384" i="1" s="1"/>
  <c r="D384" i="1"/>
  <c r="E384" i="1"/>
  <c r="F384" i="1"/>
  <c r="C385" i="1"/>
  <c r="D385" i="1"/>
  <c r="E385" i="1"/>
  <c r="F385" i="1"/>
  <c r="C386" i="1"/>
  <c r="M386" i="1" s="1"/>
  <c r="D386" i="1"/>
  <c r="E386" i="1"/>
  <c r="O386" i="1" s="1"/>
  <c r="F386" i="1"/>
  <c r="C387" i="1"/>
  <c r="M387" i="1" s="1"/>
  <c r="D387" i="1"/>
  <c r="E387" i="1"/>
  <c r="F387" i="1"/>
  <c r="P387" i="1" s="1"/>
  <c r="C388" i="1"/>
  <c r="D388" i="1"/>
  <c r="E388" i="1"/>
  <c r="F388" i="1"/>
  <c r="C389" i="1"/>
  <c r="M389" i="1" s="1"/>
  <c r="D389" i="1"/>
  <c r="E389" i="1"/>
  <c r="F389" i="1"/>
  <c r="C390" i="1"/>
  <c r="M390" i="1" s="1"/>
  <c r="D390" i="1"/>
  <c r="N390" i="1" s="1"/>
  <c r="E390" i="1"/>
  <c r="O390" i="1" s="1"/>
  <c r="F390" i="1"/>
  <c r="C391" i="1"/>
  <c r="D391" i="1"/>
  <c r="E391" i="1"/>
  <c r="F391" i="1"/>
  <c r="F2" i="1"/>
  <c r="E2" i="1"/>
  <c r="D2" i="1"/>
  <c r="C2" i="1"/>
  <c r="M2" i="1" s="1"/>
  <c r="A242" i="1"/>
  <c r="R242" i="1" s="1"/>
  <c r="Z242" i="1" s="1"/>
  <c r="AJ242" i="1" s="1"/>
  <c r="BE242" i="1" s="1"/>
  <c r="X242" i="1"/>
  <c r="AF242" i="1" s="1"/>
  <c r="AR242" i="1" s="1"/>
  <c r="A243" i="1"/>
  <c r="R243" i="1" s="1"/>
  <c r="Z243" i="1" s="1"/>
  <c r="AJ243" i="1" s="1"/>
  <c r="BE243" i="1" s="1"/>
  <c r="X243" i="1"/>
  <c r="AF243" i="1" s="1"/>
  <c r="AR243" i="1" s="1"/>
  <c r="A244" i="1"/>
  <c r="R244" i="1" s="1"/>
  <c r="Z244" i="1" s="1"/>
  <c r="AJ244" i="1" s="1"/>
  <c r="BE244" i="1" s="1"/>
  <c r="X244" i="1"/>
  <c r="AF244" i="1" s="1"/>
  <c r="AR244" i="1" s="1"/>
  <c r="A245" i="1"/>
  <c r="R245" i="1" s="1"/>
  <c r="Z245" i="1" s="1"/>
  <c r="AJ245" i="1" s="1"/>
  <c r="BE245" i="1" s="1"/>
  <c r="X245" i="1"/>
  <c r="AF245" i="1" s="1"/>
  <c r="AR245" i="1" s="1"/>
  <c r="A246" i="1"/>
  <c r="R246" i="1" s="1"/>
  <c r="Z246" i="1" s="1"/>
  <c r="AJ246" i="1" s="1"/>
  <c r="BE246" i="1" s="1"/>
  <c r="X246" i="1"/>
  <c r="AF246" i="1" s="1"/>
  <c r="AR246" i="1" s="1"/>
  <c r="A247" i="1"/>
  <c r="R247" i="1" s="1"/>
  <c r="Z247" i="1" s="1"/>
  <c r="AJ247" i="1" s="1"/>
  <c r="BE247" i="1" s="1"/>
  <c r="X247" i="1"/>
  <c r="AF247" i="1" s="1"/>
  <c r="AR247" i="1" s="1"/>
  <c r="A248" i="1"/>
  <c r="R248" i="1" s="1"/>
  <c r="Z248" i="1" s="1"/>
  <c r="AJ248" i="1" s="1"/>
  <c r="BE248" i="1" s="1"/>
  <c r="X248" i="1"/>
  <c r="AF248" i="1" s="1"/>
  <c r="AR248" i="1" s="1"/>
  <c r="A249" i="1"/>
  <c r="R249" i="1" s="1"/>
  <c r="Z249" i="1" s="1"/>
  <c r="AJ249" i="1" s="1"/>
  <c r="BE249" i="1" s="1"/>
  <c r="X249" i="1"/>
  <c r="AF249" i="1" s="1"/>
  <c r="AR249" i="1" s="1"/>
  <c r="A250" i="1"/>
  <c r="R250" i="1" s="1"/>
  <c r="Z250" i="1" s="1"/>
  <c r="AJ250" i="1" s="1"/>
  <c r="BE250" i="1" s="1"/>
  <c r="X250" i="1"/>
  <c r="AF250" i="1" s="1"/>
  <c r="AR250" i="1" s="1"/>
  <c r="A251" i="1"/>
  <c r="R251" i="1" s="1"/>
  <c r="Z251" i="1" s="1"/>
  <c r="AJ251" i="1" s="1"/>
  <c r="BE251" i="1" s="1"/>
  <c r="X251" i="1"/>
  <c r="AF251" i="1" s="1"/>
  <c r="AR251" i="1" s="1"/>
  <c r="A252" i="1"/>
  <c r="R252" i="1" s="1"/>
  <c r="Z252" i="1" s="1"/>
  <c r="AJ252" i="1" s="1"/>
  <c r="BE252" i="1" s="1"/>
  <c r="X252" i="1"/>
  <c r="AF252" i="1" s="1"/>
  <c r="AR252" i="1" s="1"/>
  <c r="A253" i="1"/>
  <c r="R253" i="1" s="1"/>
  <c r="Z253" i="1" s="1"/>
  <c r="AJ253" i="1" s="1"/>
  <c r="BE253" i="1" s="1"/>
  <c r="X253" i="1"/>
  <c r="AF253" i="1" s="1"/>
  <c r="AR253" i="1" s="1"/>
  <c r="A254" i="1"/>
  <c r="R254" i="1" s="1"/>
  <c r="Z254" i="1" s="1"/>
  <c r="AJ254" i="1" s="1"/>
  <c r="BE254" i="1" s="1"/>
  <c r="X254" i="1"/>
  <c r="AF254" i="1" s="1"/>
  <c r="AR254" i="1" s="1"/>
  <c r="A255" i="1"/>
  <c r="R255" i="1" s="1"/>
  <c r="Z255" i="1" s="1"/>
  <c r="AJ255" i="1" s="1"/>
  <c r="BE255" i="1" s="1"/>
  <c r="X255" i="1"/>
  <c r="AF255" i="1" s="1"/>
  <c r="AR255" i="1" s="1"/>
  <c r="A256" i="1"/>
  <c r="R256" i="1" s="1"/>
  <c r="Z256" i="1" s="1"/>
  <c r="AJ256" i="1" s="1"/>
  <c r="BE256" i="1" s="1"/>
  <c r="X256" i="1"/>
  <c r="AF256" i="1" s="1"/>
  <c r="AR256" i="1" s="1"/>
  <c r="A257" i="1"/>
  <c r="R257" i="1" s="1"/>
  <c r="Z257" i="1" s="1"/>
  <c r="AJ257" i="1" s="1"/>
  <c r="BE257" i="1" s="1"/>
  <c r="X257" i="1"/>
  <c r="AF257" i="1" s="1"/>
  <c r="AR257" i="1" s="1"/>
  <c r="A258" i="1"/>
  <c r="R258" i="1" s="1"/>
  <c r="Z258" i="1" s="1"/>
  <c r="AJ258" i="1" s="1"/>
  <c r="BE258" i="1" s="1"/>
  <c r="X258" i="1"/>
  <c r="AF258" i="1" s="1"/>
  <c r="AR258" i="1" s="1"/>
  <c r="A259" i="1"/>
  <c r="R259" i="1" s="1"/>
  <c r="Z259" i="1" s="1"/>
  <c r="AJ259" i="1" s="1"/>
  <c r="BE259" i="1" s="1"/>
  <c r="X259" i="1"/>
  <c r="AF259" i="1" s="1"/>
  <c r="AR259" i="1" s="1"/>
  <c r="A260" i="1"/>
  <c r="R260" i="1" s="1"/>
  <c r="Z260" i="1" s="1"/>
  <c r="AJ260" i="1" s="1"/>
  <c r="BE260" i="1" s="1"/>
  <c r="X260" i="1"/>
  <c r="AF260" i="1" s="1"/>
  <c r="AR260" i="1" s="1"/>
  <c r="A261" i="1"/>
  <c r="R261" i="1" s="1"/>
  <c r="Z261" i="1" s="1"/>
  <c r="AJ261" i="1" s="1"/>
  <c r="BE261" i="1" s="1"/>
  <c r="X261" i="1"/>
  <c r="AF261" i="1" s="1"/>
  <c r="AR261" i="1" s="1"/>
  <c r="A262" i="1"/>
  <c r="R262" i="1" s="1"/>
  <c r="Z262" i="1" s="1"/>
  <c r="AJ262" i="1" s="1"/>
  <c r="BE262" i="1" s="1"/>
  <c r="X262" i="1"/>
  <c r="AF262" i="1" s="1"/>
  <c r="AR262" i="1" s="1"/>
  <c r="A263" i="1"/>
  <c r="R263" i="1" s="1"/>
  <c r="Z263" i="1" s="1"/>
  <c r="AJ263" i="1" s="1"/>
  <c r="BE263" i="1" s="1"/>
  <c r="X263" i="1"/>
  <c r="AF263" i="1" s="1"/>
  <c r="AR263" i="1" s="1"/>
  <c r="A264" i="1"/>
  <c r="R264" i="1" s="1"/>
  <c r="Z264" i="1" s="1"/>
  <c r="AJ264" i="1" s="1"/>
  <c r="BE264" i="1" s="1"/>
  <c r="X264" i="1"/>
  <c r="AF264" i="1" s="1"/>
  <c r="AR264" i="1" s="1"/>
  <c r="A265" i="1"/>
  <c r="R265" i="1" s="1"/>
  <c r="Z265" i="1" s="1"/>
  <c r="AJ265" i="1" s="1"/>
  <c r="BE265" i="1" s="1"/>
  <c r="X265" i="1"/>
  <c r="AF265" i="1" s="1"/>
  <c r="AR265" i="1" s="1"/>
  <c r="A266" i="1"/>
  <c r="R266" i="1" s="1"/>
  <c r="Z266" i="1" s="1"/>
  <c r="AJ266" i="1" s="1"/>
  <c r="BE266" i="1" s="1"/>
  <c r="X266" i="1"/>
  <c r="AF266" i="1" s="1"/>
  <c r="AR266" i="1" s="1"/>
  <c r="A267" i="1"/>
  <c r="R267" i="1" s="1"/>
  <c r="Z267" i="1" s="1"/>
  <c r="AJ267" i="1" s="1"/>
  <c r="BE267" i="1" s="1"/>
  <c r="X267" i="1"/>
  <c r="AF267" i="1" s="1"/>
  <c r="AR267" i="1" s="1"/>
  <c r="A268" i="1"/>
  <c r="R268" i="1" s="1"/>
  <c r="Z268" i="1" s="1"/>
  <c r="AJ268" i="1" s="1"/>
  <c r="BE268" i="1" s="1"/>
  <c r="X268" i="1"/>
  <c r="AF268" i="1" s="1"/>
  <c r="AR268" i="1" s="1"/>
  <c r="A269" i="1"/>
  <c r="R269" i="1" s="1"/>
  <c r="Z269" i="1" s="1"/>
  <c r="AJ269" i="1" s="1"/>
  <c r="BE269" i="1" s="1"/>
  <c r="X269" i="1"/>
  <c r="AF269" i="1" s="1"/>
  <c r="AR269" i="1" s="1"/>
  <c r="A270" i="1"/>
  <c r="R270" i="1" s="1"/>
  <c r="Z270" i="1" s="1"/>
  <c r="AJ270" i="1" s="1"/>
  <c r="BE270" i="1" s="1"/>
  <c r="X270" i="1"/>
  <c r="AF270" i="1" s="1"/>
  <c r="AR270" i="1" s="1"/>
  <c r="A271" i="1"/>
  <c r="R271" i="1" s="1"/>
  <c r="Z271" i="1" s="1"/>
  <c r="AJ271" i="1" s="1"/>
  <c r="BE271" i="1" s="1"/>
  <c r="X271" i="1"/>
  <c r="AF271" i="1" s="1"/>
  <c r="AR271" i="1" s="1"/>
  <c r="A272" i="1"/>
  <c r="R272" i="1" s="1"/>
  <c r="Z272" i="1" s="1"/>
  <c r="AJ272" i="1" s="1"/>
  <c r="BE272" i="1" s="1"/>
  <c r="X272" i="1"/>
  <c r="AF272" i="1" s="1"/>
  <c r="AR272" i="1" s="1"/>
  <c r="A273" i="1"/>
  <c r="R273" i="1" s="1"/>
  <c r="Z273" i="1" s="1"/>
  <c r="AJ273" i="1" s="1"/>
  <c r="BE273" i="1" s="1"/>
  <c r="X273" i="1"/>
  <c r="AF273" i="1" s="1"/>
  <c r="AR273" i="1" s="1"/>
  <c r="A274" i="1"/>
  <c r="R274" i="1" s="1"/>
  <c r="Z274" i="1" s="1"/>
  <c r="AJ274" i="1" s="1"/>
  <c r="BE274" i="1" s="1"/>
  <c r="X274" i="1"/>
  <c r="AF274" i="1" s="1"/>
  <c r="AR274" i="1" s="1"/>
  <c r="A275" i="1"/>
  <c r="R275" i="1" s="1"/>
  <c r="Z275" i="1" s="1"/>
  <c r="AJ275" i="1" s="1"/>
  <c r="BE275" i="1" s="1"/>
  <c r="X275" i="1"/>
  <c r="AF275" i="1" s="1"/>
  <c r="AR275" i="1" s="1"/>
  <c r="A276" i="1"/>
  <c r="R276" i="1" s="1"/>
  <c r="Z276" i="1" s="1"/>
  <c r="AJ276" i="1" s="1"/>
  <c r="BE276" i="1" s="1"/>
  <c r="X276" i="1"/>
  <c r="AF276" i="1" s="1"/>
  <c r="AR276" i="1" s="1"/>
  <c r="A277" i="1"/>
  <c r="R277" i="1" s="1"/>
  <c r="Z277" i="1" s="1"/>
  <c r="AJ277" i="1" s="1"/>
  <c r="BE277" i="1" s="1"/>
  <c r="X277" i="1"/>
  <c r="AF277" i="1" s="1"/>
  <c r="AR277" i="1" s="1"/>
  <c r="A278" i="1"/>
  <c r="R278" i="1" s="1"/>
  <c r="Z278" i="1" s="1"/>
  <c r="AJ278" i="1" s="1"/>
  <c r="BE278" i="1" s="1"/>
  <c r="X278" i="1"/>
  <c r="AF278" i="1" s="1"/>
  <c r="AR278" i="1" s="1"/>
  <c r="A279" i="1"/>
  <c r="R279" i="1" s="1"/>
  <c r="Z279" i="1" s="1"/>
  <c r="AJ279" i="1" s="1"/>
  <c r="BE279" i="1" s="1"/>
  <c r="X279" i="1"/>
  <c r="AF279" i="1" s="1"/>
  <c r="AR279" i="1" s="1"/>
  <c r="A280" i="1"/>
  <c r="R280" i="1" s="1"/>
  <c r="Z280" i="1" s="1"/>
  <c r="AJ280" i="1" s="1"/>
  <c r="BE280" i="1" s="1"/>
  <c r="X280" i="1"/>
  <c r="AF280" i="1" s="1"/>
  <c r="AR280" i="1" s="1"/>
  <c r="A281" i="1"/>
  <c r="R281" i="1" s="1"/>
  <c r="Z281" i="1" s="1"/>
  <c r="AJ281" i="1" s="1"/>
  <c r="BE281" i="1" s="1"/>
  <c r="X281" i="1"/>
  <c r="AF281" i="1" s="1"/>
  <c r="AR281" i="1" s="1"/>
  <c r="A282" i="1"/>
  <c r="R282" i="1" s="1"/>
  <c r="Z282" i="1" s="1"/>
  <c r="AJ282" i="1" s="1"/>
  <c r="BE282" i="1" s="1"/>
  <c r="X282" i="1"/>
  <c r="AF282" i="1" s="1"/>
  <c r="AR282" i="1" s="1"/>
  <c r="A283" i="1"/>
  <c r="R283" i="1" s="1"/>
  <c r="Z283" i="1" s="1"/>
  <c r="AJ283" i="1" s="1"/>
  <c r="BE283" i="1" s="1"/>
  <c r="X283" i="1"/>
  <c r="AF283" i="1" s="1"/>
  <c r="AR283" i="1" s="1"/>
  <c r="A284" i="1"/>
  <c r="R284" i="1" s="1"/>
  <c r="Z284" i="1" s="1"/>
  <c r="AJ284" i="1" s="1"/>
  <c r="BE284" i="1" s="1"/>
  <c r="X284" i="1"/>
  <c r="AF284" i="1" s="1"/>
  <c r="AR284" i="1" s="1"/>
  <c r="A285" i="1"/>
  <c r="R285" i="1" s="1"/>
  <c r="Z285" i="1" s="1"/>
  <c r="AJ285" i="1" s="1"/>
  <c r="BE285" i="1" s="1"/>
  <c r="X285" i="1"/>
  <c r="AF285" i="1" s="1"/>
  <c r="AR285" i="1" s="1"/>
  <c r="A286" i="1"/>
  <c r="R286" i="1" s="1"/>
  <c r="Z286" i="1" s="1"/>
  <c r="AJ286" i="1" s="1"/>
  <c r="BE286" i="1" s="1"/>
  <c r="X286" i="1"/>
  <c r="AF286" i="1" s="1"/>
  <c r="AR286" i="1" s="1"/>
  <c r="A287" i="1"/>
  <c r="R287" i="1" s="1"/>
  <c r="Z287" i="1" s="1"/>
  <c r="AJ287" i="1" s="1"/>
  <c r="BE287" i="1" s="1"/>
  <c r="X287" i="1"/>
  <c r="AF287" i="1" s="1"/>
  <c r="AR287" i="1" s="1"/>
  <c r="A288" i="1"/>
  <c r="R288" i="1" s="1"/>
  <c r="Z288" i="1" s="1"/>
  <c r="AJ288" i="1" s="1"/>
  <c r="BE288" i="1" s="1"/>
  <c r="X288" i="1"/>
  <c r="AF288" i="1" s="1"/>
  <c r="AR288" i="1" s="1"/>
  <c r="A289" i="1"/>
  <c r="R289" i="1" s="1"/>
  <c r="Z289" i="1" s="1"/>
  <c r="AJ289" i="1" s="1"/>
  <c r="BE289" i="1" s="1"/>
  <c r="X289" i="1"/>
  <c r="AF289" i="1" s="1"/>
  <c r="AR289" i="1" s="1"/>
  <c r="A290" i="1"/>
  <c r="R290" i="1" s="1"/>
  <c r="Z290" i="1" s="1"/>
  <c r="AJ290" i="1" s="1"/>
  <c r="BE290" i="1" s="1"/>
  <c r="X290" i="1"/>
  <c r="AF290" i="1" s="1"/>
  <c r="AR290" i="1" s="1"/>
  <c r="A291" i="1"/>
  <c r="R291" i="1" s="1"/>
  <c r="Z291" i="1" s="1"/>
  <c r="AJ291" i="1" s="1"/>
  <c r="BE291" i="1" s="1"/>
  <c r="X291" i="1"/>
  <c r="AF291" i="1" s="1"/>
  <c r="AR291" i="1" s="1"/>
  <c r="A292" i="1"/>
  <c r="R292" i="1" s="1"/>
  <c r="Z292" i="1" s="1"/>
  <c r="AJ292" i="1" s="1"/>
  <c r="BE292" i="1" s="1"/>
  <c r="X292" i="1"/>
  <c r="AF292" i="1" s="1"/>
  <c r="AR292" i="1" s="1"/>
  <c r="A293" i="1"/>
  <c r="R293" i="1" s="1"/>
  <c r="Z293" i="1" s="1"/>
  <c r="AJ293" i="1" s="1"/>
  <c r="BE293" i="1" s="1"/>
  <c r="X293" i="1"/>
  <c r="AF293" i="1" s="1"/>
  <c r="AR293" i="1" s="1"/>
  <c r="A294" i="1"/>
  <c r="R294" i="1" s="1"/>
  <c r="Z294" i="1" s="1"/>
  <c r="AJ294" i="1" s="1"/>
  <c r="BE294" i="1" s="1"/>
  <c r="X294" i="1"/>
  <c r="AF294" i="1" s="1"/>
  <c r="AR294" i="1" s="1"/>
  <c r="A295" i="1"/>
  <c r="R295" i="1" s="1"/>
  <c r="Z295" i="1" s="1"/>
  <c r="AJ295" i="1" s="1"/>
  <c r="BE295" i="1" s="1"/>
  <c r="X295" i="1"/>
  <c r="AF295" i="1" s="1"/>
  <c r="AR295" i="1" s="1"/>
  <c r="A296" i="1"/>
  <c r="R296" i="1" s="1"/>
  <c r="Z296" i="1" s="1"/>
  <c r="AJ296" i="1" s="1"/>
  <c r="BE296" i="1" s="1"/>
  <c r="X296" i="1"/>
  <c r="AF296" i="1" s="1"/>
  <c r="AR296" i="1" s="1"/>
  <c r="A297" i="1"/>
  <c r="R297" i="1" s="1"/>
  <c r="Z297" i="1" s="1"/>
  <c r="AJ297" i="1" s="1"/>
  <c r="BE297" i="1" s="1"/>
  <c r="X297" i="1"/>
  <c r="AF297" i="1" s="1"/>
  <c r="AR297" i="1" s="1"/>
  <c r="A298" i="1"/>
  <c r="R298" i="1" s="1"/>
  <c r="Z298" i="1" s="1"/>
  <c r="AJ298" i="1" s="1"/>
  <c r="BE298" i="1" s="1"/>
  <c r="X298" i="1"/>
  <c r="AF298" i="1" s="1"/>
  <c r="AR298" i="1" s="1"/>
  <c r="A299" i="1"/>
  <c r="R299" i="1" s="1"/>
  <c r="Z299" i="1" s="1"/>
  <c r="AJ299" i="1" s="1"/>
  <c r="BE299" i="1" s="1"/>
  <c r="X299" i="1"/>
  <c r="AF299" i="1" s="1"/>
  <c r="AR299" i="1" s="1"/>
  <c r="A300" i="1"/>
  <c r="R300" i="1" s="1"/>
  <c r="Z300" i="1" s="1"/>
  <c r="AJ300" i="1" s="1"/>
  <c r="BE300" i="1" s="1"/>
  <c r="X300" i="1"/>
  <c r="AF300" i="1" s="1"/>
  <c r="AR300" i="1" s="1"/>
  <c r="A301" i="1"/>
  <c r="R301" i="1" s="1"/>
  <c r="Z301" i="1" s="1"/>
  <c r="AJ301" i="1" s="1"/>
  <c r="BE301" i="1" s="1"/>
  <c r="X301" i="1"/>
  <c r="AF301" i="1" s="1"/>
  <c r="AR301" i="1" s="1"/>
  <c r="A302" i="1"/>
  <c r="R302" i="1" s="1"/>
  <c r="Z302" i="1" s="1"/>
  <c r="AJ302" i="1" s="1"/>
  <c r="BE302" i="1" s="1"/>
  <c r="X302" i="1"/>
  <c r="AF302" i="1" s="1"/>
  <c r="AR302" i="1" s="1"/>
  <c r="A303" i="1"/>
  <c r="R303" i="1" s="1"/>
  <c r="Z303" i="1" s="1"/>
  <c r="AJ303" i="1" s="1"/>
  <c r="BE303" i="1" s="1"/>
  <c r="X303" i="1"/>
  <c r="AF303" i="1" s="1"/>
  <c r="AR303" i="1" s="1"/>
  <c r="A304" i="1"/>
  <c r="R304" i="1" s="1"/>
  <c r="Z304" i="1" s="1"/>
  <c r="AJ304" i="1" s="1"/>
  <c r="BE304" i="1" s="1"/>
  <c r="X304" i="1"/>
  <c r="AF304" i="1" s="1"/>
  <c r="AR304" i="1" s="1"/>
  <c r="A305" i="1"/>
  <c r="R305" i="1" s="1"/>
  <c r="Z305" i="1" s="1"/>
  <c r="AJ305" i="1" s="1"/>
  <c r="BE305" i="1" s="1"/>
  <c r="X305" i="1"/>
  <c r="AF305" i="1" s="1"/>
  <c r="AR305" i="1" s="1"/>
  <c r="A306" i="1"/>
  <c r="R306" i="1" s="1"/>
  <c r="Z306" i="1" s="1"/>
  <c r="AJ306" i="1" s="1"/>
  <c r="BE306" i="1" s="1"/>
  <c r="X306" i="1"/>
  <c r="AF306" i="1" s="1"/>
  <c r="AR306" i="1" s="1"/>
  <c r="A307" i="1"/>
  <c r="R307" i="1" s="1"/>
  <c r="Z307" i="1" s="1"/>
  <c r="AJ307" i="1" s="1"/>
  <c r="BE307" i="1" s="1"/>
  <c r="X307" i="1"/>
  <c r="AF307" i="1" s="1"/>
  <c r="AR307" i="1" s="1"/>
  <c r="A308" i="1"/>
  <c r="R308" i="1" s="1"/>
  <c r="Z308" i="1" s="1"/>
  <c r="AJ308" i="1" s="1"/>
  <c r="BE308" i="1" s="1"/>
  <c r="X308" i="1"/>
  <c r="AF308" i="1" s="1"/>
  <c r="AR308" i="1" s="1"/>
  <c r="A309" i="1"/>
  <c r="R309" i="1" s="1"/>
  <c r="Z309" i="1" s="1"/>
  <c r="AJ309" i="1" s="1"/>
  <c r="BE309" i="1" s="1"/>
  <c r="X309" i="1"/>
  <c r="AF309" i="1" s="1"/>
  <c r="AR309" i="1" s="1"/>
  <c r="A310" i="1"/>
  <c r="R310" i="1" s="1"/>
  <c r="Z310" i="1" s="1"/>
  <c r="AJ310" i="1" s="1"/>
  <c r="BE310" i="1" s="1"/>
  <c r="X310" i="1"/>
  <c r="AF310" i="1" s="1"/>
  <c r="AR310" i="1" s="1"/>
  <c r="A311" i="1"/>
  <c r="R311" i="1" s="1"/>
  <c r="Z311" i="1" s="1"/>
  <c r="AJ311" i="1" s="1"/>
  <c r="BE311" i="1" s="1"/>
  <c r="X311" i="1"/>
  <c r="AF311" i="1" s="1"/>
  <c r="AR311" i="1" s="1"/>
  <c r="A312" i="1"/>
  <c r="R312" i="1" s="1"/>
  <c r="Z312" i="1" s="1"/>
  <c r="AJ312" i="1" s="1"/>
  <c r="BE312" i="1" s="1"/>
  <c r="X312" i="1"/>
  <c r="AF312" i="1" s="1"/>
  <c r="AR312" i="1" s="1"/>
  <c r="A313" i="1"/>
  <c r="R313" i="1" s="1"/>
  <c r="Z313" i="1" s="1"/>
  <c r="AJ313" i="1" s="1"/>
  <c r="BE313" i="1" s="1"/>
  <c r="X313" i="1"/>
  <c r="AF313" i="1" s="1"/>
  <c r="AR313" i="1" s="1"/>
  <c r="A314" i="1"/>
  <c r="R314" i="1" s="1"/>
  <c r="Z314" i="1" s="1"/>
  <c r="AJ314" i="1" s="1"/>
  <c r="BE314" i="1" s="1"/>
  <c r="X314" i="1"/>
  <c r="AF314" i="1" s="1"/>
  <c r="AR314" i="1" s="1"/>
  <c r="A315" i="1"/>
  <c r="R315" i="1" s="1"/>
  <c r="Z315" i="1" s="1"/>
  <c r="AJ315" i="1" s="1"/>
  <c r="BE315" i="1" s="1"/>
  <c r="X315" i="1"/>
  <c r="AF315" i="1" s="1"/>
  <c r="AR315" i="1" s="1"/>
  <c r="A316" i="1"/>
  <c r="R316" i="1" s="1"/>
  <c r="Z316" i="1" s="1"/>
  <c r="AJ316" i="1" s="1"/>
  <c r="BE316" i="1" s="1"/>
  <c r="X316" i="1"/>
  <c r="AF316" i="1" s="1"/>
  <c r="AR316" i="1" s="1"/>
  <c r="A317" i="1"/>
  <c r="R317" i="1" s="1"/>
  <c r="Z317" i="1" s="1"/>
  <c r="AJ317" i="1" s="1"/>
  <c r="BE317" i="1" s="1"/>
  <c r="X317" i="1"/>
  <c r="AF317" i="1" s="1"/>
  <c r="AR317" i="1" s="1"/>
  <c r="A318" i="1"/>
  <c r="R318" i="1" s="1"/>
  <c r="Z318" i="1" s="1"/>
  <c r="AJ318" i="1" s="1"/>
  <c r="BE318" i="1" s="1"/>
  <c r="X318" i="1"/>
  <c r="AF318" i="1" s="1"/>
  <c r="AR318" i="1" s="1"/>
  <c r="A319" i="1"/>
  <c r="R319" i="1" s="1"/>
  <c r="Z319" i="1" s="1"/>
  <c r="AJ319" i="1" s="1"/>
  <c r="BE319" i="1" s="1"/>
  <c r="X319" i="1"/>
  <c r="AF319" i="1" s="1"/>
  <c r="AR319" i="1" s="1"/>
  <c r="A320" i="1"/>
  <c r="R320" i="1" s="1"/>
  <c r="Z320" i="1" s="1"/>
  <c r="AJ320" i="1" s="1"/>
  <c r="BE320" i="1" s="1"/>
  <c r="X320" i="1"/>
  <c r="AF320" i="1" s="1"/>
  <c r="AR320" i="1" s="1"/>
  <c r="A321" i="1"/>
  <c r="R321" i="1" s="1"/>
  <c r="Z321" i="1" s="1"/>
  <c r="AJ321" i="1" s="1"/>
  <c r="BE321" i="1" s="1"/>
  <c r="X321" i="1"/>
  <c r="AF321" i="1" s="1"/>
  <c r="AR321" i="1" s="1"/>
  <c r="A322" i="1"/>
  <c r="R322" i="1" s="1"/>
  <c r="Z322" i="1" s="1"/>
  <c r="AJ322" i="1" s="1"/>
  <c r="BE322" i="1" s="1"/>
  <c r="X322" i="1"/>
  <c r="AF322" i="1" s="1"/>
  <c r="AR322" i="1" s="1"/>
  <c r="A323" i="1"/>
  <c r="R323" i="1" s="1"/>
  <c r="Z323" i="1" s="1"/>
  <c r="AJ323" i="1" s="1"/>
  <c r="BE323" i="1" s="1"/>
  <c r="X323" i="1"/>
  <c r="AF323" i="1" s="1"/>
  <c r="AR323" i="1" s="1"/>
  <c r="A324" i="1"/>
  <c r="R324" i="1" s="1"/>
  <c r="Z324" i="1" s="1"/>
  <c r="AJ324" i="1" s="1"/>
  <c r="BE324" i="1" s="1"/>
  <c r="X324" i="1"/>
  <c r="AF324" i="1" s="1"/>
  <c r="AR324" i="1" s="1"/>
  <c r="A325" i="1"/>
  <c r="R325" i="1" s="1"/>
  <c r="Z325" i="1" s="1"/>
  <c r="AJ325" i="1" s="1"/>
  <c r="BE325" i="1" s="1"/>
  <c r="X325" i="1"/>
  <c r="AF325" i="1" s="1"/>
  <c r="AR325" i="1" s="1"/>
  <c r="A326" i="1"/>
  <c r="R326" i="1" s="1"/>
  <c r="Z326" i="1" s="1"/>
  <c r="AJ326" i="1" s="1"/>
  <c r="BE326" i="1" s="1"/>
  <c r="X326" i="1"/>
  <c r="AF326" i="1" s="1"/>
  <c r="AR326" i="1" s="1"/>
  <c r="A327" i="1"/>
  <c r="R327" i="1" s="1"/>
  <c r="Z327" i="1" s="1"/>
  <c r="AJ327" i="1" s="1"/>
  <c r="BE327" i="1" s="1"/>
  <c r="X327" i="1"/>
  <c r="AF327" i="1" s="1"/>
  <c r="AR327" i="1" s="1"/>
  <c r="A328" i="1"/>
  <c r="R328" i="1" s="1"/>
  <c r="Z328" i="1" s="1"/>
  <c r="AJ328" i="1" s="1"/>
  <c r="BE328" i="1" s="1"/>
  <c r="X328" i="1"/>
  <c r="AF328" i="1" s="1"/>
  <c r="AR328" i="1" s="1"/>
  <c r="A329" i="1"/>
  <c r="R329" i="1" s="1"/>
  <c r="Z329" i="1" s="1"/>
  <c r="AJ329" i="1" s="1"/>
  <c r="BE329" i="1" s="1"/>
  <c r="X329" i="1"/>
  <c r="AF329" i="1" s="1"/>
  <c r="AR329" i="1" s="1"/>
  <c r="A330" i="1"/>
  <c r="R330" i="1" s="1"/>
  <c r="Z330" i="1" s="1"/>
  <c r="AJ330" i="1" s="1"/>
  <c r="BE330" i="1" s="1"/>
  <c r="X330" i="1"/>
  <c r="AF330" i="1" s="1"/>
  <c r="AR330" i="1" s="1"/>
  <c r="A331" i="1"/>
  <c r="R331" i="1" s="1"/>
  <c r="Z331" i="1" s="1"/>
  <c r="AJ331" i="1" s="1"/>
  <c r="BE331" i="1" s="1"/>
  <c r="X331" i="1"/>
  <c r="AF331" i="1" s="1"/>
  <c r="AR331" i="1" s="1"/>
  <c r="A332" i="1"/>
  <c r="R332" i="1" s="1"/>
  <c r="Z332" i="1" s="1"/>
  <c r="AJ332" i="1" s="1"/>
  <c r="BE332" i="1" s="1"/>
  <c r="X332" i="1"/>
  <c r="AF332" i="1" s="1"/>
  <c r="AR332" i="1" s="1"/>
  <c r="A333" i="1"/>
  <c r="R333" i="1" s="1"/>
  <c r="Z333" i="1" s="1"/>
  <c r="AJ333" i="1" s="1"/>
  <c r="BE333" i="1" s="1"/>
  <c r="X333" i="1"/>
  <c r="AF333" i="1" s="1"/>
  <c r="AR333" i="1" s="1"/>
  <c r="A334" i="1"/>
  <c r="R334" i="1" s="1"/>
  <c r="Z334" i="1" s="1"/>
  <c r="AJ334" i="1" s="1"/>
  <c r="BE334" i="1" s="1"/>
  <c r="X334" i="1"/>
  <c r="AF334" i="1" s="1"/>
  <c r="AR334" i="1" s="1"/>
  <c r="A335" i="1"/>
  <c r="R335" i="1" s="1"/>
  <c r="Z335" i="1" s="1"/>
  <c r="AJ335" i="1" s="1"/>
  <c r="BE335" i="1" s="1"/>
  <c r="X335" i="1"/>
  <c r="AF335" i="1" s="1"/>
  <c r="AR335" i="1" s="1"/>
  <c r="A336" i="1"/>
  <c r="R336" i="1" s="1"/>
  <c r="Z336" i="1" s="1"/>
  <c r="AJ336" i="1" s="1"/>
  <c r="BE336" i="1" s="1"/>
  <c r="X336" i="1"/>
  <c r="AF336" i="1" s="1"/>
  <c r="AR336" i="1" s="1"/>
  <c r="A337" i="1"/>
  <c r="R337" i="1" s="1"/>
  <c r="Z337" i="1" s="1"/>
  <c r="AJ337" i="1" s="1"/>
  <c r="BE337" i="1" s="1"/>
  <c r="X337" i="1"/>
  <c r="AF337" i="1" s="1"/>
  <c r="AR337" i="1" s="1"/>
  <c r="A338" i="1"/>
  <c r="R338" i="1" s="1"/>
  <c r="Z338" i="1" s="1"/>
  <c r="AJ338" i="1" s="1"/>
  <c r="BE338" i="1" s="1"/>
  <c r="X338" i="1"/>
  <c r="AF338" i="1" s="1"/>
  <c r="AR338" i="1" s="1"/>
  <c r="A339" i="1"/>
  <c r="R339" i="1" s="1"/>
  <c r="Z339" i="1" s="1"/>
  <c r="AJ339" i="1" s="1"/>
  <c r="BE339" i="1" s="1"/>
  <c r="X339" i="1"/>
  <c r="AF339" i="1" s="1"/>
  <c r="AR339" i="1" s="1"/>
  <c r="A340" i="1"/>
  <c r="R340" i="1" s="1"/>
  <c r="Z340" i="1" s="1"/>
  <c r="AJ340" i="1" s="1"/>
  <c r="BE340" i="1" s="1"/>
  <c r="X340" i="1"/>
  <c r="AF340" i="1" s="1"/>
  <c r="AR340" i="1" s="1"/>
  <c r="A341" i="1"/>
  <c r="R341" i="1" s="1"/>
  <c r="Z341" i="1" s="1"/>
  <c r="AJ341" i="1" s="1"/>
  <c r="BE341" i="1" s="1"/>
  <c r="X341" i="1"/>
  <c r="AF341" i="1" s="1"/>
  <c r="AR341" i="1" s="1"/>
  <c r="A342" i="1"/>
  <c r="R342" i="1" s="1"/>
  <c r="Z342" i="1" s="1"/>
  <c r="AJ342" i="1" s="1"/>
  <c r="BE342" i="1" s="1"/>
  <c r="X342" i="1"/>
  <c r="AF342" i="1" s="1"/>
  <c r="AR342" i="1" s="1"/>
  <c r="A343" i="1"/>
  <c r="R343" i="1" s="1"/>
  <c r="Z343" i="1" s="1"/>
  <c r="AJ343" i="1" s="1"/>
  <c r="BE343" i="1" s="1"/>
  <c r="X343" i="1"/>
  <c r="AF343" i="1" s="1"/>
  <c r="AR343" i="1" s="1"/>
  <c r="A344" i="1"/>
  <c r="R344" i="1" s="1"/>
  <c r="Z344" i="1" s="1"/>
  <c r="AJ344" i="1" s="1"/>
  <c r="BE344" i="1" s="1"/>
  <c r="X344" i="1"/>
  <c r="AF344" i="1" s="1"/>
  <c r="AR344" i="1" s="1"/>
  <c r="A345" i="1"/>
  <c r="R345" i="1" s="1"/>
  <c r="Z345" i="1" s="1"/>
  <c r="AJ345" i="1" s="1"/>
  <c r="BE345" i="1" s="1"/>
  <c r="X345" i="1"/>
  <c r="AF345" i="1" s="1"/>
  <c r="AR345" i="1" s="1"/>
  <c r="A346" i="1"/>
  <c r="R346" i="1" s="1"/>
  <c r="Z346" i="1" s="1"/>
  <c r="AJ346" i="1" s="1"/>
  <c r="BE346" i="1" s="1"/>
  <c r="X346" i="1"/>
  <c r="AF346" i="1" s="1"/>
  <c r="AR346" i="1" s="1"/>
  <c r="A347" i="1"/>
  <c r="R347" i="1" s="1"/>
  <c r="Z347" i="1" s="1"/>
  <c r="AJ347" i="1" s="1"/>
  <c r="BE347" i="1" s="1"/>
  <c r="X347" i="1"/>
  <c r="AF347" i="1" s="1"/>
  <c r="AR347" i="1" s="1"/>
  <c r="A348" i="1"/>
  <c r="R348" i="1" s="1"/>
  <c r="Z348" i="1" s="1"/>
  <c r="AJ348" i="1" s="1"/>
  <c r="BE348" i="1" s="1"/>
  <c r="X348" i="1"/>
  <c r="AF348" i="1" s="1"/>
  <c r="AR348" i="1" s="1"/>
  <c r="A349" i="1"/>
  <c r="R349" i="1" s="1"/>
  <c r="Z349" i="1" s="1"/>
  <c r="AJ349" i="1" s="1"/>
  <c r="BE349" i="1" s="1"/>
  <c r="X349" i="1"/>
  <c r="AF349" i="1" s="1"/>
  <c r="AR349" i="1" s="1"/>
  <c r="A350" i="1"/>
  <c r="R350" i="1" s="1"/>
  <c r="Z350" i="1" s="1"/>
  <c r="AJ350" i="1" s="1"/>
  <c r="BE350" i="1" s="1"/>
  <c r="X350" i="1"/>
  <c r="AF350" i="1" s="1"/>
  <c r="AR350" i="1" s="1"/>
  <c r="A351" i="1"/>
  <c r="R351" i="1" s="1"/>
  <c r="Z351" i="1" s="1"/>
  <c r="AJ351" i="1" s="1"/>
  <c r="BE351" i="1" s="1"/>
  <c r="X351" i="1"/>
  <c r="AF351" i="1" s="1"/>
  <c r="AR351" i="1" s="1"/>
  <c r="A352" i="1"/>
  <c r="R352" i="1" s="1"/>
  <c r="Z352" i="1" s="1"/>
  <c r="AJ352" i="1" s="1"/>
  <c r="BE352" i="1" s="1"/>
  <c r="X352" i="1"/>
  <c r="AF352" i="1" s="1"/>
  <c r="AR352" i="1" s="1"/>
  <c r="A353" i="1"/>
  <c r="R353" i="1" s="1"/>
  <c r="Z353" i="1" s="1"/>
  <c r="AJ353" i="1" s="1"/>
  <c r="BE353" i="1" s="1"/>
  <c r="X353" i="1"/>
  <c r="AF353" i="1" s="1"/>
  <c r="AR353" i="1" s="1"/>
  <c r="A354" i="1"/>
  <c r="R354" i="1" s="1"/>
  <c r="Z354" i="1" s="1"/>
  <c r="AJ354" i="1" s="1"/>
  <c r="BE354" i="1" s="1"/>
  <c r="X354" i="1"/>
  <c r="AF354" i="1" s="1"/>
  <c r="AR354" i="1" s="1"/>
  <c r="A355" i="1"/>
  <c r="R355" i="1" s="1"/>
  <c r="Z355" i="1" s="1"/>
  <c r="AJ355" i="1" s="1"/>
  <c r="BE355" i="1" s="1"/>
  <c r="X355" i="1"/>
  <c r="AF355" i="1" s="1"/>
  <c r="AR355" i="1" s="1"/>
  <c r="A356" i="1"/>
  <c r="R356" i="1" s="1"/>
  <c r="Z356" i="1" s="1"/>
  <c r="AJ356" i="1" s="1"/>
  <c r="BE356" i="1" s="1"/>
  <c r="X356" i="1"/>
  <c r="AF356" i="1" s="1"/>
  <c r="AR356" i="1" s="1"/>
  <c r="A357" i="1"/>
  <c r="R357" i="1" s="1"/>
  <c r="Z357" i="1" s="1"/>
  <c r="AJ357" i="1" s="1"/>
  <c r="BE357" i="1" s="1"/>
  <c r="X357" i="1"/>
  <c r="AF357" i="1" s="1"/>
  <c r="AR357" i="1" s="1"/>
  <c r="A358" i="1"/>
  <c r="R358" i="1" s="1"/>
  <c r="Z358" i="1" s="1"/>
  <c r="AJ358" i="1" s="1"/>
  <c r="BE358" i="1" s="1"/>
  <c r="X358" i="1"/>
  <c r="AF358" i="1" s="1"/>
  <c r="AR358" i="1" s="1"/>
  <c r="A359" i="1"/>
  <c r="R359" i="1" s="1"/>
  <c r="Z359" i="1" s="1"/>
  <c r="AJ359" i="1" s="1"/>
  <c r="BE359" i="1" s="1"/>
  <c r="X359" i="1"/>
  <c r="AF359" i="1" s="1"/>
  <c r="AR359" i="1" s="1"/>
  <c r="A360" i="1"/>
  <c r="R360" i="1" s="1"/>
  <c r="Z360" i="1" s="1"/>
  <c r="AJ360" i="1" s="1"/>
  <c r="BE360" i="1" s="1"/>
  <c r="X360" i="1"/>
  <c r="AF360" i="1" s="1"/>
  <c r="AR360" i="1" s="1"/>
  <c r="A361" i="1"/>
  <c r="R361" i="1" s="1"/>
  <c r="Z361" i="1" s="1"/>
  <c r="AJ361" i="1" s="1"/>
  <c r="BE361" i="1" s="1"/>
  <c r="X361" i="1"/>
  <c r="AF361" i="1" s="1"/>
  <c r="AR361" i="1" s="1"/>
  <c r="A362" i="1"/>
  <c r="R362" i="1" s="1"/>
  <c r="Z362" i="1" s="1"/>
  <c r="AJ362" i="1" s="1"/>
  <c r="BE362" i="1" s="1"/>
  <c r="X362" i="1"/>
  <c r="AF362" i="1" s="1"/>
  <c r="AR362" i="1" s="1"/>
  <c r="A363" i="1"/>
  <c r="R363" i="1" s="1"/>
  <c r="Z363" i="1" s="1"/>
  <c r="AJ363" i="1" s="1"/>
  <c r="BE363" i="1" s="1"/>
  <c r="X363" i="1"/>
  <c r="AF363" i="1" s="1"/>
  <c r="AR363" i="1" s="1"/>
  <c r="A364" i="1"/>
  <c r="R364" i="1" s="1"/>
  <c r="Z364" i="1" s="1"/>
  <c r="AJ364" i="1" s="1"/>
  <c r="BE364" i="1" s="1"/>
  <c r="X364" i="1"/>
  <c r="AF364" i="1" s="1"/>
  <c r="AR364" i="1" s="1"/>
  <c r="A365" i="1"/>
  <c r="R365" i="1" s="1"/>
  <c r="Z365" i="1" s="1"/>
  <c r="AJ365" i="1" s="1"/>
  <c r="BE365" i="1" s="1"/>
  <c r="X365" i="1"/>
  <c r="AF365" i="1" s="1"/>
  <c r="AR365" i="1" s="1"/>
  <c r="A366" i="1"/>
  <c r="R366" i="1" s="1"/>
  <c r="Z366" i="1" s="1"/>
  <c r="AJ366" i="1" s="1"/>
  <c r="BE366" i="1" s="1"/>
  <c r="X366" i="1"/>
  <c r="AF366" i="1" s="1"/>
  <c r="AR366" i="1" s="1"/>
  <c r="A367" i="1"/>
  <c r="R367" i="1" s="1"/>
  <c r="Z367" i="1" s="1"/>
  <c r="AJ367" i="1" s="1"/>
  <c r="BE367" i="1" s="1"/>
  <c r="X367" i="1"/>
  <c r="AF367" i="1" s="1"/>
  <c r="AR367" i="1" s="1"/>
  <c r="A368" i="1"/>
  <c r="R368" i="1" s="1"/>
  <c r="Z368" i="1" s="1"/>
  <c r="AJ368" i="1" s="1"/>
  <c r="BE368" i="1" s="1"/>
  <c r="X368" i="1"/>
  <c r="AF368" i="1" s="1"/>
  <c r="AR368" i="1" s="1"/>
  <c r="A369" i="1"/>
  <c r="R369" i="1" s="1"/>
  <c r="Z369" i="1" s="1"/>
  <c r="AJ369" i="1" s="1"/>
  <c r="BE369" i="1" s="1"/>
  <c r="X369" i="1"/>
  <c r="AF369" i="1" s="1"/>
  <c r="AR369" i="1" s="1"/>
  <c r="A370" i="1"/>
  <c r="R370" i="1" s="1"/>
  <c r="Z370" i="1" s="1"/>
  <c r="AJ370" i="1" s="1"/>
  <c r="BE370" i="1" s="1"/>
  <c r="X370" i="1"/>
  <c r="AF370" i="1" s="1"/>
  <c r="AR370" i="1" s="1"/>
  <c r="A371" i="1"/>
  <c r="R371" i="1" s="1"/>
  <c r="Z371" i="1" s="1"/>
  <c r="AJ371" i="1" s="1"/>
  <c r="BE371" i="1" s="1"/>
  <c r="X371" i="1"/>
  <c r="AF371" i="1" s="1"/>
  <c r="AR371" i="1" s="1"/>
  <c r="A372" i="1"/>
  <c r="R372" i="1" s="1"/>
  <c r="Z372" i="1" s="1"/>
  <c r="AJ372" i="1" s="1"/>
  <c r="BE372" i="1" s="1"/>
  <c r="X372" i="1"/>
  <c r="AF372" i="1" s="1"/>
  <c r="AR372" i="1" s="1"/>
  <c r="A373" i="1"/>
  <c r="R373" i="1" s="1"/>
  <c r="Z373" i="1" s="1"/>
  <c r="AJ373" i="1" s="1"/>
  <c r="BE373" i="1" s="1"/>
  <c r="X373" i="1"/>
  <c r="AF373" i="1" s="1"/>
  <c r="AR373" i="1" s="1"/>
  <c r="A374" i="1"/>
  <c r="R374" i="1" s="1"/>
  <c r="Z374" i="1" s="1"/>
  <c r="AJ374" i="1" s="1"/>
  <c r="BE374" i="1" s="1"/>
  <c r="X374" i="1"/>
  <c r="AF374" i="1" s="1"/>
  <c r="AR374" i="1" s="1"/>
  <c r="A375" i="1"/>
  <c r="R375" i="1" s="1"/>
  <c r="Z375" i="1" s="1"/>
  <c r="AJ375" i="1" s="1"/>
  <c r="BE375" i="1" s="1"/>
  <c r="X375" i="1"/>
  <c r="AF375" i="1" s="1"/>
  <c r="AR375" i="1" s="1"/>
  <c r="A376" i="1"/>
  <c r="R376" i="1" s="1"/>
  <c r="Z376" i="1" s="1"/>
  <c r="AJ376" i="1" s="1"/>
  <c r="BE376" i="1" s="1"/>
  <c r="X376" i="1"/>
  <c r="AF376" i="1" s="1"/>
  <c r="AR376" i="1" s="1"/>
  <c r="A377" i="1"/>
  <c r="R377" i="1" s="1"/>
  <c r="Z377" i="1" s="1"/>
  <c r="AJ377" i="1" s="1"/>
  <c r="BE377" i="1" s="1"/>
  <c r="X377" i="1"/>
  <c r="AF377" i="1" s="1"/>
  <c r="AR377" i="1" s="1"/>
  <c r="A378" i="1"/>
  <c r="R378" i="1" s="1"/>
  <c r="Z378" i="1" s="1"/>
  <c r="AJ378" i="1" s="1"/>
  <c r="BE378" i="1" s="1"/>
  <c r="X378" i="1"/>
  <c r="AF378" i="1" s="1"/>
  <c r="AR378" i="1" s="1"/>
  <c r="A379" i="1"/>
  <c r="R379" i="1" s="1"/>
  <c r="Z379" i="1" s="1"/>
  <c r="AJ379" i="1" s="1"/>
  <c r="BE379" i="1" s="1"/>
  <c r="X379" i="1"/>
  <c r="AF379" i="1" s="1"/>
  <c r="AR379" i="1" s="1"/>
  <c r="A380" i="1"/>
  <c r="R380" i="1" s="1"/>
  <c r="Z380" i="1" s="1"/>
  <c r="AJ380" i="1" s="1"/>
  <c r="BE380" i="1" s="1"/>
  <c r="X380" i="1"/>
  <c r="AF380" i="1" s="1"/>
  <c r="AR380" i="1" s="1"/>
  <c r="A381" i="1"/>
  <c r="R381" i="1" s="1"/>
  <c r="Z381" i="1" s="1"/>
  <c r="AJ381" i="1" s="1"/>
  <c r="BE381" i="1" s="1"/>
  <c r="X381" i="1"/>
  <c r="AF381" i="1" s="1"/>
  <c r="AR381" i="1" s="1"/>
  <c r="A382" i="1"/>
  <c r="R382" i="1" s="1"/>
  <c r="Z382" i="1" s="1"/>
  <c r="AJ382" i="1" s="1"/>
  <c r="BE382" i="1" s="1"/>
  <c r="X382" i="1"/>
  <c r="AF382" i="1" s="1"/>
  <c r="AR382" i="1" s="1"/>
  <c r="A383" i="1"/>
  <c r="R383" i="1" s="1"/>
  <c r="Z383" i="1" s="1"/>
  <c r="AJ383" i="1" s="1"/>
  <c r="BE383" i="1" s="1"/>
  <c r="X383" i="1"/>
  <c r="AF383" i="1" s="1"/>
  <c r="AR383" i="1" s="1"/>
  <c r="A384" i="1"/>
  <c r="R384" i="1" s="1"/>
  <c r="Z384" i="1" s="1"/>
  <c r="AJ384" i="1" s="1"/>
  <c r="BE384" i="1" s="1"/>
  <c r="X384" i="1"/>
  <c r="AF384" i="1" s="1"/>
  <c r="AR384" i="1" s="1"/>
  <c r="A385" i="1"/>
  <c r="R385" i="1" s="1"/>
  <c r="Z385" i="1" s="1"/>
  <c r="AJ385" i="1" s="1"/>
  <c r="BE385" i="1" s="1"/>
  <c r="X385" i="1"/>
  <c r="AF385" i="1" s="1"/>
  <c r="AR385" i="1" s="1"/>
  <c r="A386" i="1"/>
  <c r="R386" i="1" s="1"/>
  <c r="Z386" i="1" s="1"/>
  <c r="AJ386" i="1" s="1"/>
  <c r="BE386" i="1" s="1"/>
  <c r="X386" i="1"/>
  <c r="AF386" i="1" s="1"/>
  <c r="AR386" i="1" s="1"/>
  <c r="A387" i="1"/>
  <c r="R387" i="1" s="1"/>
  <c r="Z387" i="1" s="1"/>
  <c r="AJ387" i="1" s="1"/>
  <c r="BE387" i="1" s="1"/>
  <c r="X387" i="1"/>
  <c r="AF387" i="1" s="1"/>
  <c r="AR387" i="1" s="1"/>
  <c r="A388" i="1"/>
  <c r="R388" i="1" s="1"/>
  <c r="Z388" i="1" s="1"/>
  <c r="AJ388" i="1" s="1"/>
  <c r="BE388" i="1" s="1"/>
  <c r="X388" i="1"/>
  <c r="AF388" i="1" s="1"/>
  <c r="AR388" i="1" s="1"/>
  <c r="A389" i="1"/>
  <c r="R389" i="1" s="1"/>
  <c r="Z389" i="1" s="1"/>
  <c r="AJ389" i="1" s="1"/>
  <c r="BE389" i="1" s="1"/>
  <c r="X389" i="1"/>
  <c r="AF389" i="1" s="1"/>
  <c r="AR389" i="1" s="1"/>
  <c r="A390" i="1"/>
  <c r="R390" i="1" s="1"/>
  <c r="Z390" i="1" s="1"/>
  <c r="AJ390" i="1" s="1"/>
  <c r="BE390" i="1" s="1"/>
  <c r="X390" i="1"/>
  <c r="AF390" i="1" s="1"/>
  <c r="AR390" i="1" s="1"/>
  <c r="A391" i="1"/>
  <c r="R391" i="1" s="1"/>
  <c r="Z391" i="1" s="1"/>
  <c r="AJ391" i="1" s="1"/>
  <c r="BE391" i="1" s="1"/>
  <c r="X391" i="1"/>
  <c r="AF391" i="1" s="1"/>
  <c r="AR391" i="1" s="1"/>
  <c r="AT1" i="1"/>
  <c r="AH1" i="1"/>
  <c r="CT1" i="6"/>
  <c r="BZ1" i="6"/>
  <c r="CM1" i="6"/>
  <c r="CA1" i="6"/>
  <c r="CL1" i="6"/>
  <c r="CF1" i="6"/>
  <c r="CG1" i="6"/>
  <c r="CJ1" i="6"/>
  <c r="CR1" i="6"/>
  <c r="CS1" i="6"/>
  <c r="CH1" i="6"/>
  <c r="CO1" i="6"/>
  <c r="CI1" i="6"/>
  <c r="CN1" i="6"/>
  <c r="CC1" i="6"/>
  <c r="CB1" i="6"/>
  <c r="CP1" i="6"/>
  <c r="CK1" i="6"/>
  <c r="CQ1" i="6"/>
  <c r="CD1" i="6"/>
  <c r="CE1" i="6"/>
  <c r="CU1" i="6"/>
  <c r="BY1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A2" i="6"/>
  <c r="C3" i="6"/>
  <c r="AY3" i="6" s="1"/>
  <c r="D3" i="6"/>
  <c r="E3" i="6"/>
  <c r="BA3" i="6" s="1"/>
  <c r="F3" i="6"/>
  <c r="G3" i="6"/>
  <c r="H3" i="6"/>
  <c r="I3" i="6"/>
  <c r="BE3" i="6" s="1"/>
  <c r="J3" i="6"/>
  <c r="K3" i="6"/>
  <c r="BG3" i="6" s="1"/>
  <c r="L3" i="6"/>
  <c r="M3" i="6"/>
  <c r="N3" i="6"/>
  <c r="BJ3" i="6" s="1"/>
  <c r="O3" i="6"/>
  <c r="BK3" i="6" s="1"/>
  <c r="P3" i="6"/>
  <c r="Q3" i="6"/>
  <c r="R3" i="6"/>
  <c r="BN3" i="6" s="1"/>
  <c r="S3" i="6"/>
  <c r="BO3" i="6" s="1"/>
  <c r="T3" i="6"/>
  <c r="BP3" i="6" s="1"/>
  <c r="U3" i="6"/>
  <c r="BQ3" i="6" s="1"/>
  <c r="V3" i="6"/>
  <c r="BR3" i="6" s="1"/>
  <c r="W3" i="6"/>
  <c r="X3" i="6"/>
  <c r="BT3" i="6" s="1"/>
  <c r="Y3" i="6"/>
  <c r="BU3" i="6" s="1"/>
  <c r="C4" i="6"/>
  <c r="AY4" i="6" s="1"/>
  <c r="D4" i="6"/>
  <c r="AZ4" i="6" s="1"/>
  <c r="E4" i="6"/>
  <c r="BA4" i="6" s="1"/>
  <c r="F4" i="6"/>
  <c r="BB4" i="6" s="1"/>
  <c r="G4" i="6"/>
  <c r="BC4" i="6" s="1"/>
  <c r="H4" i="6"/>
  <c r="BD4" i="6" s="1"/>
  <c r="I4" i="6"/>
  <c r="BE4" i="6" s="1"/>
  <c r="J4" i="6"/>
  <c r="K4" i="6"/>
  <c r="BG4" i="6" s="1"/>
  <c r="L4" i="6"/>
  <c r="BH4" i="6" s="1"/>
  <c r="M4" i="6"/>
  <c r="BI4" i="6" s="1"/>
  <c r="N4" i="6"/>
  <c r="BJ4" i="6" s="1"/>
  <c r="O4" i="6"/>
  <c r="BK4" i="6" s="1"/>
  <c r="P4" i="6"/>
  <c r="BL4" i="6" s="1"/>
  <c r="Q4" i="6"/>
  <c r="BM4" i="6" s="1"/>
  <c r="R4" i="6"/>
  <c r="BN4" i="6" s="1"/>
  <c r="S4" i="6"/>
  <c r="BO4" i="6" s="1"/>
  <c r="T4" i="6"/>
  <c r="BP4" i="6" s="1"/>
  <c r="U4" i="6"/>
  <c r="BQ4" i="6" s="1"/>
  <c r="V4" i="6"/>
  <c r="BR4" i="6" s="1"/>
  <c r="W4" i="6"/>
  <c r="BS4" i="6" s="1"/>
  <c r="X4" i="6"/>
  <c r="BT4" i="6" s="1"/>
  <c r="Y4" i="6"/>
  <c r="BU4" i="6" s="1"/>
  <c r="C5" i="6"/>
  <c r="AY5" i="6" s="1"/>
  <c r="D5" i="6"/>
  <c r="AZ5" i="6" s="1"/>
  <c r="E5" i="6"/>
  <c r="BA5" i="6" s="1"/>
  <c r="F5" i="6"/>
  <c r="BB5" i="6" s="1"/>
  <c r="G5" i="6"/>
  <c r="BC5" i="6" s="1"/>
  <c r="H5" i="6"/>
  <c r="BD5" i="6" s="1"/>
  <c r="I5" i="6"/>
  <c r="BE5" i="6" s="1"/>
  <c r="J5" i="6"/>
  <c r="BF5" i="6" s="1"/>
  <c r="K5" i="6"/>
  <c r="BG5" i="6" s="1"/>
  <c r="L5" i="6"/>
  <c r="BH5" i="6" s="1"/>
  <c r="M5" i="6"/>
  <c r="BI5" i="6" s="1"/>
  <c r="N5" i="6"/>
  <c r="BJ5" i="6" s="1"/>
  <c r="O5" i="6"/>
  <c r="BK5" i="6" s="1"/>
  <c r="P5" i="6"/>
  <c r="BL5" i="6" s="1"/>
  <c r="Q5" i="6"/>
  <c r="BM5" i="6" s="1"/>
  <c r="R5" i="6"/>
  <c r="BN5" i="6" s="1"/>
  <c r="S5" i="6"/>
  <c r="BO5" i="6" s="1"/>
  <c r="T5" i="6"/>
  <c r="BP5" i="6" s="1"/>
  <c r="U5" i="6"/>
  <c r="BQ5" i="6" s="1"/>
  <c r="V5" i="6"/>
  <c r="BR5" i="6" s="1"/>
  <c r="W5" i="6"/>
  <c r="BS5" i="6" s="1"/>
  <c r="X5" i="6"/>
  <c r="BT5" i="6" s="1"/>
  <c r="Y5" i="6"/>
  <c r="BU5" i="6" s="1"/>
  <c r="C6" i="6"/>
  <c r="AY6" i="6" s="1"/>
  <c r="D6" i="6"/>
  <c r="AZ6" i="6" s="1"/>
  <c r="E6" i="6"/>
  <c r="BA6" i="6" s="1"/>
  <c r="F6" i="6"/>
  <c r="BB6" i="6" s="1"/>
  <c r="G6" i="6"/>
  <c r="BC6" i="6" s="1"/>
  <c r="H6" i="6"/>
  <c r="BD6" i="6" s="1"/>
  <c r="I6" i="6"/>
  <c r="BE6" i="6" s="1"/>
  <c r="J6" i="6"/>
  <c r="BF6" i="6" s="1"/>
  <c r="K6" i="6"/>
  <c r="BG6" i="6" s="1"/>
  <c r="L6" i="6"/>
  <c r="BH6" i="6" s="1"/>
  <c r="M6" i="6"/>
  <c r="BI6" i="6" s="1"/>
  <c r="N6" i="6"/>
  <c r="BJ6" i="6" s="1"/>
  <c r="O6" i="6"/>
  <c r="BK6" i="6" s="1"/>
  <c r="P6" i="6"/>
  <c r="BL6" i="6" s="1"/>
  <c r="Q6" i="6"/>
  <c r="BM6" i="6" s="1"/>
  <c r="R6" i="6"/>
  <c r="BN6" i="6" s="1"/>
  <c r="S6" i="6"/>
  <c r="BO6" i="6" s="1"/>
  <c r="T6" i="6"/>
  <c r="BP6" i="6" s="1"/>
  <c r="U6" i="6"/>
  <c r="BQ6" i="6" s="1"/>
  <c r="V6" i="6"/>
  <c r="BR6" i="6" s="1"/>
  <c r="W6" i="6"/>
  <c r="BS6" i="6" s="1"/>
  <c r="X6" i="6"/>
  <c r="BT6" i="6" s="1"/>
  <c r="Y6" i="6"/>
  <c r="BU6" i="6" s="1"/>
  <c r="C7" i="6"/>
  <c r="AY7" i="6" s="1"/>
  <c r="D7" i="6"/>
  <c r="E7" i="6"/>
  <c r="F7" i="6"/>
  <c r="G7" i="6"/>
  <c r="BC7" i="6" s="1"/>
  <c r="H7" i="6"/>
  <c r="BD7" i="6" s="1"/>
  <c r="I7" i="6"/>
  <c r="BE7" i="6" s="1"/>
  <c r="J7" i="6"/>
  <c r="BF7" i="6" s="1"/>
  <c r="K7" i="6"/>
  <c r="BG7" i="6" s="1"/>
  <c r="L7" i="6"/>
  <c r="BH7" i="6" s="1"/>
  <c r="M7" i="6"/>
  <c r="BI7" i="6" s="1"/>
  <c r="N7" i="6"/>
  <c r="BJ7" i="6" s="1"/>
  <c r="O7" i="6"/>
  <c r="P7" i="6"/>
  <c r="BL7" i="6" s="1"/>
  <c r="Q7" i="6"/>
  <c r="BM7" i="6" s="1"/>
  <c r="R7" i="6"/>
  <c r="BN7" i="6" s="1"/>
  <c r="S7" i="6"/>
  <c r="BO7" i="6" s="1"/>
  <c r="T7" i="6"/>
  <c r="BP7" i="6" s="1"/>
  <c r="U7" i="6"/>
  <c r="BQ7" i="6" s="1"/>
  <c r="V7" i="6"/>
  <c r="BR7" i="6" s="1"/>
  <c r="W7" i="6"/>
  <c r="BS7" i="6" s="1"/>
  <c r="X7" i="6"/>
  <c r="BT7" i="6" s="1"/>
  <c r="Y7" i="6"/>
  <c r="BU7" i="6" s="1"/>
  <c r="C8" i="6"/>
  <c r="AY8" i="6" s="1"/>
  <c r="D8" i="6"/>
  <c r="AZ8" i="6" s="1"/>
  <c r="E8" i="6"/>
  <c r="BA8" i="6" s="1"/>
  <c r="F8" i="6"/>
  <c r="BB8" i="6" s="1"/>
  <c r="G8" i="6"/>
  <c r="BC8" i="6" s="1"/>
  <c r="H8" i="6"/>
  <c r="BD8" i="6" s="1"/>
  <c r="I8" i="6"/>
  <c r="BE8" i="6" s="1"/>
  <c r="J8" i="6"/>
  <c r="BF8" i="6" s="1"/>
  <c r="K8" i="6"/>
  <c r="BG8" i="6" s="1"/>
  <c r="L8" i="6"/>
  <c r="BH8" i="6" s="1"/>
  <c r="M8" i="6"/>
  <c r="BI8" i="6" s="1"/>
  <c r="N8" i="6"/>
  <c r="BJ8" i="6" s="1"/>
  <c r="O8" i="6"/>
  <c r="BK8" i="6" s="1"/>
  <c r="P8" i="6"/>
  <c r="BL8" i="6" s="1"/>
  <c r="Q8" i="6"/>
  <c r="BM8" i="6" s="1"/>
  <c r="R8" i="6"/>
  <c r="BN8" i="6" s="1"/>
  <c r="S8" i="6"/>
  <c r="BO8" i="6" s="1"/>
  <c r="T8" i="6"/>
  <c r="BP8" i="6" s="1"/>
  <c r="U8" i="6"/>
  <c r="BQ8" i="6" s="1"/>
  <c r="V8" i="6"/>
  <c r="BR8" i="6" s="1"/>
  <c r="W8" i="6"/>
  <c r="BS8" i="6" s="1"/>
  <c r="X8" i="6"/>
  <c r="BT8" i="6" s="1"/>
  <c r="Y8" i="6"/>
  <c r="BU8" i="6" s="1"/>
  <c r="C9" i="6"/>
  <c r="AY9" i="6" s="1"/>
  <c r="D9" i="6"/>
  <c r="AZ9" i="6" s="1"/>
  <c r="E9" i="6"/>
  <c r="BA9" i="6" s="1"/>
  <c r="F9" i="6"/>
  <c r="BB9" i="6" s="1"/>
  <c r="G9" i="6"/>
  <c r="BC9" i="6" s="1"/>
  <c r="H9" i="6"/>
  <c r="BD9" i="6" s="1"/>
  <c r="I9" i="6"/>
  <c r="BE9" i="6" s="1"/>
  <c r="J9" i="6"/>
  <c r="BF9" i="6" s="1"/>
  <c r="K9" i="6"/>
  <c r="BG9" i="6" s="1"/>
  <c r="L9" i="6"/>
  <c r="BH9" i="6" s="1"/>
  <c r="M9" i="6"/>
  <c r="BI9" i="6" s="1"/>
  <c r="N9" i="6"/>
  <c r="BJ9" i="6" s="1"/>
  <c r="O9" i="6"/>
  <c r="BK9" i="6" s="1"/>
  <c r="P9" i="6"/>
  <c r="BL9" i="6" s="1"/>
  <c r="Q9" i="6"/>
  <c r="BM9" i="6" s="1"/>
  <c r="R9" i="6"/>
  <c r="BN9" i="6" s="1"/>
  <c r="S9" i="6"/>
  <c r="BO9" i="6" s="1"/>
  <c r="T9" i="6"/>
  <c r="BP9" i="6" s="1"/>
  <c r="U9" i="6"/>
  <c r="BQ9" i="6" s="1"/>
  <c r="V9" i="6"/>
  <c r="BR9" i="6" s="1"/>
  <c r="W9" i="6"/>
  <c r="BS9" i="6" s="1"/>
  <c r="X9" i="6"/>
  <c r="BT9" i="6" s="1"/>
  <c r="Y9" i="6"/>
  <c r="BU9" i="6" s="1"/>
  <c r="C10" i="6"/>
  <c r="AY10" i="6" s="1"/>
  <c r="D10" i="6"/>
  <c r="AZ10" i="6" s="1"/>
  <c r="E10" i="6"/>
  <c r="BA10" i="6" s="1"/>
  <c r="F10" i="6"/>
  <c r="BB10" i="6" s="1"/>
  <c r="G10" i="6"/>
  <c r="BC10" i="6" s="1"/>
  <c r="H10" i="6"/>
  <c r="BD10" i="6" s="1"/>
  <c r="I10" i="6"/>
  <c r="BE10" i="6" s="1"/>
  <c r="J10" i="6"/>
  <c r="BF10" i="6" s="1"/>
  <c r="K10" i="6"/>
  <c r="L10" i="6"/>
  <c r="BH10" i="6" s="1"/>
  <c r="M10" i="6"/>
  <c r="BI10" i="6" s="1"/>
  <c r="N10" i="6"/>
  <c r="BJ10" i="6" s="1"/>
  <c r="O10" i="6"/>
  <c r="BK10" i="6" s="1"/>
  <c r="P10" i="6"/>
  <c r="BL10" i="6" s="1"/>
  <c r="Q10" i="6"/>
  <c r="BM10" i="6" s="1"/>
  <c r="R10" i="6"/>
  <c r="BN10" i="6" s="1"/>
  <c r="S10" i="6"/>
  <c r="T10" i="6"/>
  <c r="BP10" i="6" s="1"/>
  <c r="U10" i="6"/>
  <c r="BQ10" i="6" s="1"/>
  <c r="V10" i="6"/>
  <c r="W10" i="6"/>
  <c r="BS10" i="6" s="1"/>
  <c r="X10" i="6"/>
  <c r="BT10" i="6" s="1"/>
  <c r="Y10" i="6"/>
  <c r="BU10" i="6" s="1"/>
  <c r="C11" i="6"/>
  <c r="AY11" i="6" s="1"/>
  <c r="D11" i="6"/>
  <c r="AZ11" i="6" s="1"/>
  <c r="E11" i="6"/>
  <c r="BA11" i="6" s="1"/>
  <c r="F11" i="6"/>
  <c r="BB11" i="6" s="1"/>
  <c r="G11" i="6"/>
  <c r="BC11" i="6" s="1"/>
  <c r="H11" i="6"/>
  <c r="BD11" i="6" s="1"/>
  <c r="I11" i="6"/>
  <c r="BE11" i="6" s="1"/>
  <c r="J11" i="6"/>
  <c r="BF11" i="6" s="1"/>
  <c r="K11" i="6"/>
  <c r="BG11" i="6" s="1"/>
  <c r="L11" i="6"/>
  <c r="BH11" i="6" s="1"/>
  <c r="M11" i="6"/>
  <c r="BI11" i="6" s="1"/>
  <c r="N11" i="6"/>
  <c r="BJ11" i="6" s="1"/>
  <c r="O11" i="6"/>
  <c r="BK11" i="6" s="1"/>
  <c r="P11" i="6"/>
  <c r="BL11" i="6" s="1"/>
  <c r="Q11" i="6"/>
  <c r="BM11" i="6" s="1"/>
  <c r="R11" i="6"/>
  <c r="BN11" i="6" s="1"/>
  <c r="S11" i="6"/>
  <c r="BO11" i="6" s="1"/>
  <c r="T11" i="6"/>
  <c r="BP11" i="6" s="1"/>
  <c r="U11" i="6"/>
  <c r="V11" i="6"/>
  <c r="BR11" i="6" s="1"/>
  <c r="W11" i="6"/>
  <c r="BS11" i="6" s="1"/>
  <c r="X11" i="6"/>
  <c r="BT11" i="6" s="1"/>
  <c r="Y11" i="6"/>
  <c r="BU11" i="6" s="1"/>
  <c r="C12" i="6"/>
  <c r="AY12" i="6" s="1"/>
  <c r="D12" i="6"/>
  <c r="AZ12" i="6" s="1"/>
  <c r="E12" i="6"/>
  <c r="BA12" i="6" s="1"/>
  <c r="F12" i="6"/>
  <c r="BB12" i="6" s="1"/>
  <c r="G12" i="6"/>
  <c r="BC12" i="6" s="1"/>
  <c r="H12" i="6"/>
  <c r="BD12" i="6" s="1"/>
  <c r="I12" i="6"/>
  <c r="BE12" i="6" s="1"/>
  <c r="J12" i="6"/>
  <c r="BF12" i="6" s="1"/>
  <c r="K12" i="6"/>
  <c r="BG12" i="6" s="1"/>
  <c r="L12" i="6"/>
  <c r="M12" i="6"/>
  <c r="N12" i="6"/>
  <c r="BJ12" i="6" s="1"/>
  <c r="O12" i="6"/>
  <c r="BK12" i="6" s="1"/>
  <c r="P12" i="6"/>
  <c r="BL12" i="6" s="1"/>
  <c r="Q12" i="6"/>
  <c r="BM12" i="6" s="1"/>
  <c r="R12" i="6"/>
  <c r="BN12" i="6" s="1"/>
  <c r="S12" i="6"/>
  <c r="BO12" i="6" s="1"/>
  <c r="T12" i="6"/>
  <c r="BP12" i="6" s="1"/>
  <c r="U12" i="6"/>
  <c r="BQ12" i="6" s="1"/>
  <c r="V12" i="6"/>
  <c r="BR12" i="6" s="1"/>
  <c r="W12" i="6"/>
  <c r="BS12" i="6" s="1"/>
  <c r="X12" i="6"/>
  <c r="BT12" i="6" s="1"/>
  <c r="Y12" i="6"/>
  <c r="BU12" i="6" s="1"/>
  <c r="C13" i="6"/>
  <c r="AY13" i="6" s="1"/>
  <c r="D13" i="6"/>
  <c r="AZ13" i="6" s="1"/>
  <c r="E13" i="6"/>
  <c r="BA13" i="6" s="1"/>
  <c r="F13" i="6"/>
  <c r="BB13" i="6" s="1"/>
  <c r="G13" i="6"/>
  <c r="BC13" i="6" s="1"/>
  <c r="H13" i="6"/>
  <c r="BD13" i="6" s="1"/>
  <c r="I13" i="6"/>
  <c r="BE13" i="6" s="1"/>
  <c r="J13" i="6"/>
  <c r="BF13" i="6" s="1"/>
  <c r="K13" i="6"/>
  <c r="BG13" i="6" s="1"/>
  <c r="L13" i="6"/>
  <c r="BH13" i="6" s="1"/>
  <c r="M13" i="6"/>
  <c r="BI13" i="6" s="1"/>
  <c r="N13" i="6"/>
  <c r="O13" i="6"/>
  <c r="BK13" i="6" s="1"/>
  <c r="P13" i="6"/>
  <c r="BL13" i="6" s="1"/>
  <c r="Q13" i="6"/>
  <c r="BM13" i="6" s="1"/>
  <c r="R13" i="6"/>
  <c r="BN13" i="6" s="1"/>
  <c r="S13" i="6"/>
  <c r="BO13" i="6" s="1"/>
  <c r="T13" i="6"/>
  <c r="BP13" i="6" s="1"/>
  <c r="U13" i="6"/>
  <c r="BQ13" i="6" s="1"/>
  <c r="V13" i="6"/>
  <c r="BR13" i="6" s="1"/>
  <c r="W13" i="6"/>
  <c r="BS13" i="6" s="1"/>
  <c r="X13" i="6"/>
  <c r="BT13" i="6" s="1"/>
  <c r="Y13" i="6"/>
  <c r="BU13" i="6" s="1"/>
  <c r="C14" i="6"/>
  <c r="AY14" i="6" s="1"/>
  <c r="D14" i="6"/>
  <c r="AZ14" i="6" s="1"/>
  <c r="E14" i="6"/>
  <c r="BA14" i="6" s="1"/>
  <c r="F14" i="6"/>
  <c r="BB14" i="6" s="1"/>
  <c r="G14" i="6"/>
  <c r="BC14" i="6" s="1"/>
  <c r="H14" i="6"/>
  <c r="BD14" i="6" s="1"/>
  <c r="I14" i="6"/>
  <c r="BE14" i="6" s="1"/>
  <c r="J14" i="6"/>
  <c r="BF14" i="6" s="1"/>
  <c r="K14" i="6"/>
  <c r="BG14" i="6" s="1"/>
  <c r="L14" i="6"/>
  <c r="BH14" i="6" s="1"/>
  <c r="M14" i="6"/>
  <c r="BI14" i="6" s="1"/>
  <c r="N14" i="6"/>
  <c r="BJ14" i="6" s="1"/>
  <c r="O14" i="6"/>
  <c r="BK14" i="6" s="1"/>
  <c r="P14" i="6"/>
  <c r="BL14" i="6" s="1"/>
  <c r="Q14" i="6"/>
  <c r="BM14" i="6" s="1"/>
  <c r="R14" i="6"/>
  <c r="BN14" i="6" s="1"/>
  <c r="S14" i="6"/>
  <c r="BO14" i="6" s="1"/>
  <c r="T14" i="6"/>
  <c r="BP14" i="6" s="1"/>
  <c r="U14" i="6"/>
  <c r="V14" i="6"/>
  <c r="BR14" i="6" s="1"/>
  <c r="W14" i="6"/>
  <c r="BS14" i="6" s="1"/>
  <c r="X14" i="6"/>
  <c r="BT14" i="6" s="1"/>
  <c r="Y14" i="6"/>
  <c r="BU14" i="6" s="1"/>
  <c r="C15" i="6"/>
  <c r="AY15" i="6" s="1"/>
  <c r="D15" i="6"/>
  <c r="AZ15" i="6" s="1"/>
  <c r="E15" i="6"/>
  <c r="BA15" i="6" s="1"/>
  <c r="F15" i="6"/>
  <c r="BB15" i="6" s="1"/>
  <c r="G15" i="6"/>
  <c r="BC15" i="6" s="1"/>
  <c r="H15" i="6"/>
  <c r="BD15" i="6" s="1"/>
  <c r="I15" i="6"/>
  <c r="BE15" i="6" s="1"/>
  <c r="J15" i="6"/>
  <c r="BF15" i="6" s="1"/>
  <c r="K15" i="6"/>
  <c r="BG15" i="6" s="1"/>
  <c r="L15" i="6"/>
  <c r="BH15" i="6" s="1"/>
  <c r="M15" i="6"/>
  <c r="BI15" i="6" s="1"/>
  <c r="N15" i="6"/>
  <c r="BJ15" i="6" s="1"/>
  <c r="O15" i="6"/>
  <c r="BK15" i="6" s="1"/>
  <c r="P15" i="6"/>
  <c r="Q15" i="6"/>
  <c r="BM15" i="6" s="1"/>
  <c r="R15" i="6"/>
  <c r="BN15" i="6" s="1"/>
  <c r="S15" i="6"/>
  <c r="BO15" i="6" s="1"/>
  <c r="T15" i="6"/>
  <c r="BP15" i="6" s="1"/>
  <c r="U15" i="6"/>
  <c r="BQ15" i="6" s="1"/>
  <c r="V15" i="6"/>
  <c r="BR15" i="6" s="1"/>
  <c r="W15" i="6"/>
  <c r="BS15" i="6" s="1"/>
  <c r="X15" i="6"/>
  <c r="BT15" i="6" s="1"/>
  <c r="Y15" i="6"/>
  <c r="BU15" i="6" s="1"/>
  <c r="C16" i="6"/>
  <c r="AY16" i="6" s="1"/>
  <c r="D16" i="6"/>
  <c r="AZ16" i="6" s="1"/>
  <c r="E16" i="6"/>
  <c r="BA16" i="6" s="1"/>
  <c r="F16" i="6"/>
  <c r="BB16" i="6" s="1"/>
  <c r="G16" i="6"/>
  <c r="BC16" i="6" s="1"/>
  <c r="H16" i="6"/>
  <c r="BD16" i="6" s="1"/>
  <c r="I16" i="6"/>
  <c r="BE16" i="6" s="1"/>
  <c r="J16" i="6"/>
  <c r="BF16" i="6" s="1"/>
  <c r="K16" i="6"/>
  <c r="BG16" i="6" s="1"/>
  <c r="L16" i="6"/>
  <c r="BH16" i="6" s="1"/>
  <c r="M16" i="6"/>
  <c r="BI16" i="6" s="1"/>
  <c r="N16" i="6"/>
  <c r="BJ16" i="6" s="1"/>
  <c r="O16" i="6"/>
  <c r="BK16" i="6" s="1"/>
  <c r="P16" i="6"/>
  <c r="BL16" i="6" s="1"/>
  <c r="Q16" i="6"/>
  <c r="BM16" i="6" s="1"/>
  <c r="R16" i="6"/>
  <c r="BN16" i="6" s="1"/>
  <c r="S16" i="6"/>
  <c r="BO16" i="6" s="1"/>
  <c r="T16" i="6"/>
  <c r="BP16" i="6" s="1"/>
  <c r="U16" i="6"/>
  <c r="BQ16" i="6" s="1"/>
  <c r="V16" i="6"/>
  <c r="BR16" i="6" s="1"/>
  <c r="W16" i="6"/>
  <c r="BS16" i="6" s="1"/>
  <c r="X16" i="6"/>
  <c r="BT16" i="6" s="1"/>
  <c r="Y16" i="6"/>
  <c r="BU16" i="6" s="1"/>
  <c r="C17" i="6"/>
  <c r="AY17" i="6" s="1"/>
  <c r="D17" i="6"/>
  <c r="AZ17" i="6" s="1"/>
  <c r="E17" i="6"/>
  <c r="BA17" i="6" s="1"/>
  <c r="F17" i="6"/>
  <c r="BB17" i="6" s="1"/>
  <c r="G17" i="6"/>
  <c r="BC17" i="6" s="1"/>
  <c r="H17" i="6"/>
  <c r="BD17" i="6" s="1"/>
  <c r="I17" i="6"/>
  <c r="BE17" i="6" s="1"/>
  <c r="J17" i="6"/>
  <c r="BF17" i="6" s="1"/>
  <c r="K17" i="6"/>
  <c r="BG17" i="6" s="1"/>
  <c r="L17" i="6"/>
  <c r="BH17" i="6" s="1"/>
  <c r="M17" i="6"/>
  <c r="BI17" i="6" s="1"/>
  <c r="N17" i="6"/>
  <c r="BJ17" i="6" s="1"/>
  <c r="O17" i="6"/>
  <c r="BK17" i="6" s="1"/>
  <c r="P17" i="6"/>
  <c r="BL17" i="6" s="1"/>
  <c r="Q17" i="6"/>
  <c r="BM17" i="6" s="1"/>
  <c r="R17" i="6"/>
  <c r="BN17" i="6" s="1"/>
  <c r="S17" i="6"/>
  <c r="BO17" i="6" s="1"/>
  <c r="T17" i="6"/>
  <c r="BP17" i="6" s="1"/>
  <c r="U17" i="6"/>
  <c r="BQ17" i="6" s="1"/>
  <c r="V17" i="6"/>
  <c r="BR17" i="6" s="1"/>
  <c r="W17" i="6"/>
  <c r="BS17" i="6" s="1"/>
  <c r="X17" i="6"/>
  <c r="BT17" i="6" s="1"/>
  <c r="Y17" i="6"/>
  <c r="BU17" i="6" s="1"/>
  <c r="C18" i="6"/>
  <c r="AY18" i="6" s="1"/>
  <c r="D18" i="6"/>
  <c r="AZ18" i="6" s="1"/>
  <c r="E18" i="6"/>
  <c r="BA18" i="6" s="1"/>
  <c r="F18" i="6"/>
  <c r="G18" i="6"/>
  <c r="BC18" i="6" s="1"/>
  <c r="H18" i="6"/>
  <c r="BD18" i="6" s="1"/>
  <c r="I18" i="6"/>
  <c r="BE18" i="6" s="1"/>
  <c r="J18" i="6"/>
  <c r="BF18" i="6" s="1"/>
  <c r="K18" i="6"/>
  <c r="BG18" i="6" s="1"/>
  <c r="L18" i="6"/>
  <c r="BH18" i="6" s="1"/>
  <c r="M18" i="6"/>
  <c r="BI18" i="6" s="1"/>
  <c r="N18" i="6"/>
  <c r="O18" i="6"/>
  <c r="BK18" i="6" s="1"/>
  <c r="P18" i="6"/>
  <c r="BL18" i="6" s="1"/>
  <c r="Q18" i="6"/>
  <c r="BM18" i="6" s="1"/>
  <c r="R18" i="6"/>
  <c r="BN18" i="6" s="1"/>
  <c r="S18" i="6"/>
  <c r="BO18" i="6" s="1"/>
  <c r="T18" i="6"/>
  <c r="BP18" i="6" s="1"/>
  <c r="U18" i="6"/>
  <c r="BQ18" i="6" s="1"/>
  <c r="V18" i="6"/>
  <c r="BR18" i="6" s="1"/>
  <c r="W18" i="6"/>
  <c r="BS18" i="6" s="1"/>
  <c r="X18" i="6"/>
  <c r="BT18" i="6" s="1"/>
  <c r="Y18" i="6"/>
  <c r="BU18" i="6" s="1"/>
  <c r="C19" i="6"/>
  <c r="AY19" i="6" s="1"/>
  <c r="D19" i="6"/>
  <c r="AZ19" i="6" s="1"/>
  <c r="E19" i="6"/>
  <c r="BA19" i="6" s="1"/>
  <c r="F19" i="6"/>
  <c r="BB19" i="6" s="1"/>
  <c r="G19" i="6"/>
  <c r="BC19" i="6" s="1"/>
  <c r="H19" i="6"/>
  <c r="BD19" i="6" s="1"/>
  <c r="I19" i="6"/>
  <c r="BE19" i="6" s="1"/>
  <c r="J19" i="6"/>
  <c r="BF19" i="6" s="1"/>
  <c r="K19" i="6"/>
  <c r="BG19" i="6" s="1"/>
  <c r="L19" i="6"/>
  <c r="BH19" i="6" s="1"/>
  <c r="M19" i="6"/>
  <c r="BI19" i="6" s="1"/>
  <c r="N19" i="6"/>
  <c r="O19" i="6"/>
  <c r="BK19" i="6" s="1"/>
  <c r="P19" i="6"/>
  <c r="BL19" i="6" s="1"/>
  <c r="Q19" i="6"/>
  <c r="BM19" i="6" s="1"/>
  <c r="R19" i="6"/>
  <c r="BN19" i="6" s="1"/>
  <c r="S19" i="6"/>
  <c r="BO19" i="6" s="1"/>
  <c r="T19" i="6"/>
  <c r="BP19" i="6" s="1"/>
  <c r="U19" i="6"/>
  <c r="BQ19" i="6" s="1"/>
  <c r="V19" i="6"/>
  <c r="BR19" i="6" s="1"/>
  <c r="W19" i="6"/>
  <c r="BS19" i="6" s="1"/>
  <c r="X19" i="6"/>
  <c r="BT19" i="6" s="1"/>
  <c r="Y19" i="6"/>
  <c r="BU19" i="6" s="1"/>
  <c r="C20" i="6"/>
  <c r="AY20" i="6" s="1"/>
  <c r="D20" i="6"/>
  <c r="AZ20" i="6" s="1"/>
  <c r="E20" i="6"/>
  <c r="BA20" i="6" s="1"/>
  <c r="F20" i="6"/>
  <c r="BB20" i="6" s="1"/>
  <c r="G20" i="6"/>
  <c r="BC20" i="6" s="1"/>
  <c r="H20" i="6"/>
  <c r="BD20" i="6" s="1"/>
  <c r="I20" i="6"/>
  <c r="BE20" i="6" s="1"/>
  <c r="J20" i="6"/>
  <c r="BF20" i="6" s="1"/>
  <c r="K20" i="6"/>
  <c r="BG20" i="6" s="1"/>
  <c r="L20" i="6"/>
  <c r="BH20" i="6" s="1"/>
  <c r="M20" i="6"/>
  <c r="BI20" i="6" s="1"/>
  <c r="N20" i="6"/>
  <c r="BJ20" i="6" s="1"/>
  <c r="O20" i="6"/>
  <c r="BK20" i="6" s="1"/>
  <c r="P20" i="6"/>
  <c r="Q20" i="6"/>
  <c r="BM20" i="6" s="1"/>
  <c r="R20" i="6"/>
  <c r="BN20" i="6" s="1"/>
  <c r="S20" i="6"/>
  <c r="BO20" i="6" s="1"/>
  <c r="T20" i="6"/>
  <c r="BP20" i="6" s="1"/>
  <c r="U20" i="6"/>
  <c r="BQ20" i="6" s="1"/>
  <c r="V20" i="6"/>
  <c r="BR20" i="6" s="1"/>
  <c r="W20" i="6"/>
  <c r="BS20" i="6" s="1"/>
  <c r="X20" i="6"/>
  <c r="BT20" i="6" s="1"/>
  <c r="Y20" i="6"/>
  <c r="BU20" i="6" s="1"/>
  <c r="C21" i="6"/>
  <c r="AY21" i="6" s="1"/>
  <c r="D21" i="6"/>
  <c r="AZ21" i="6" s="1"/>
  <c r="E21" i="6"/>
  <c r="BA21" i="6" s="1"/>
  <c r="F21" i="6"/>
  <c r="BB21" i="6" s="1"/>
  <c r="G21" i="6"/>
  <c r="BC21" i="6" s="1"/>
  <c r="H21" i="6"/>
  <c r="BD21" i="6" s="1"/>
  <c r="I21" i="6"/>
  <c r="BE21" i="6" s="1"/>
  <c r="J21" i="6"/>
  <c r="BF21" i="6" s="1"/>
  <c r="K21" i="6"/>
  <c r="BG21" i="6" s="1"/>
  <c r="L21" i="6"/>
  <c r="BH21" i="6" s="1"/>
  <c r="M21" i="6"/>
  <c r="BI21" i="6" s="1"/>
  <c r="N21" i="6"/>
  <c r="BJ21" i="6" s="1"/>
  <c r="O21" i="6"/>
  <c r="BK21" i="6" s="1"/>
  <c r="P21" i="6"/>
  <c r="Q21" i="6"/>
  <c r="BM21" i="6" s="1"/>
  <c r="R21" i="6"/>
  <c r="BN21" i="6" s="1"/>
  <c r="S21" i="6"/>
  <c r="BO21" i="6" s="1"/>
  <c r="T21" i="6"/>
  <c r="BP21" i="6" s="1"/>
  <c r="U21" i="6"/>
  <c r="BQ21" i="6" s="1"/>
  <c r="V21" i="6"/>
  <c r="BR21" i="6" s="1"/>
  <c r="W21" i="6"/>
  <c r="BS21" i="6" s="1"/>
  <c r="X21" i="6"/>
  <c r="BT21" i="6" s="1"/>
  <c r="Y21" i="6"/>
  <c r="BU21" i="6" s="1"/>
  <c r="C22" i="6"/>
  <c r="AY22" i="6" s="1"/>
  <c r="D22" i="6"/>
  <c r="AZ22" i="6" s="1"/>
  <c r="E22" i="6"/>
  <c r="BA22" i="6" s="1"/>
  <c r="F22" i="6"/>
  <c r="BB22" i="6" s="1"/>
  <c r="G22" i="6"/>
  <c r="BC22" i="6" s="1"/>
  <c r="H22" i="6"/>
  <c r="BD22" i="6" s="1"/>
  <c r="I22" i="6"/>
  <c r="BE22" i="6" s="1"/>
  <c r="J22" i="6"/>
  <c r="BF22" i="6" s="1"/>
  <c r="K22" i="6"/>
  <c r="BG22" i="6" s="1"/>
  <c r="L22" i="6"/>
  <c r="BH22" i="6" s="1"/>
  <c r="M22" i="6"/>
  <c r="BI22" i="6" s="1"/>
  <c r="N22" i="6"/>
  <c r="BJ22" i="6" s="1"/>
  <c r="O22" i="6"/>
  <c r="BK22" i="6" s="1"/>
  <c r="P22" i="6"/>
  <c r="BL22" i="6" s="1"/>
  <c r="Q22" i="6"/>
  <c r="BM22" i="6" s="1"/>
  <c r="R22" i="6"/>
  <c r="S22" i="6"/>
  <c r="BO22" i="6" s="1"/>
  <c r="T22" i="6"/>
  <c r="BP22" i="6" s="1"/>
  <c r="U22" i="6"/>
  <c r="BQ22" i="6" s="1"/>
  <c r="V22" i="6"/>
  <c r="BR22" i="6" s="1"/>
  <c r="W22" i="6"/>
  <c r="BS22" i="6" s="1"/>
  <c r="X22" i="6"/>
  <c r="BT22" i="6" s="1"/>
  <c r="Y22" i="6"/>
  <c r="BU22" i="6" s="1"/>
  <c r="C23" i="6"/>
  <c r="AY23" i="6" s="1"/>
  <c r="D23" i="6"/>
  <c r="AZ23" i="6" s="1"/>
  <c r="E23" i="6"/>
  <c r="BA23" i="6" s="1"/>
  <c r="F23" i="6"/>
  <c r="BB23" i="6" s="1"/>
  <c r="G23" i="6"/>
  <c r="H23" i="6"/>
  <c r="BD23" i="6" s="1"/>
  <c r="I23" i="6"/>
  <c r="BE23" i="6" s="1"/>
  <c r="J23" i="6"/>
  <c r="BF23" i="6" s="1"/>
  <c r="K23" i="6"/>
  <c r="BG23" i="6" s="1"/>
  <c r="L23" i="6"/>
  <c r="BH23" i="6" s="1"/>
  <c r="M23" i="6"/>
  <c r="BI23" i="6" s="1"/>
  <c r="N23" i="6"/>
  <c r="BJ23" i="6" s="1"/>
  <c r="O23" i="6"/>
  <c r="BK23" i="6" s="1"/>
  <c r="P23" i="6"/>
  <c r="BL23" i="6" s="1"/>
  <c r="Q23" i="6"/>
  <c r="BM23" i="6" s="1"/>
  <c r="R23" i="6"/>
  <c r="BN23" i="6" s="1"/>
  <c r="S23" i="6"/>
  <c r="BO23" i="6" s="1"/>
  <c r="T23" i="6"/>
  <c r="BP23" i="6" s="1"/>
  <c r="U23" i="6"/>
  <c r="BQ23" i="6" s="1"/>
  <c r="V23" i="6"/>
  <c r="BR23" i="6" s="1"/>
  <c r="W23" i="6"/>
  <c r="BS23" i="6" s="1"/>
  <c r="X23" i="6"/>
  <c r="BT23" i="6" s="1"/>
  <c r="Y23" i="6"/>
  <c r="BU23" i="6" s="1"/>
  <c r="C24" i="6"/>
  <c r="D24" i="6"/>
  <c r="AZ24" i="6" s="1"/>
  <c r="E24" i="6"/>
  <c r="BA24" i="6" s="1"/>
  <c r="F24" i="6"/>
  <c r="BB24" i="6" s="1"/>
  <c r="G24" i="6"/>
  <c r="BC24" i="6" s="1"/>
  <c r="H24" i="6"/>
  <c r="BD24" i="6" s="1"/>
  <c r="I24" i="6"/>
  <c r="BE24" i="6" s="1"/>
  <c r="J24" i="6"/>
  <c r="BF24" i="6" s="1"/>
  <c r="K24" i="6"/>
  <c r="BG24" i="6" s="1"/>
  <c r="L24" i="6"/>
  <c r="BH24" i="6" s="1"/>
  <c r="M24" i="6"/>
  <c r="BI24" i="6" s="1"/>
  <c r="N24" i="6"/>
  <c r="BJ24" i="6" s="1"/>
  <c r="O24" i="6"/>
  <c r="BK24" i="6" s="1"/>
  <c r="P24" i="6"/>
  <c r="BL24" i="6" s="1"/>
  <c r="Q24" i="6"/>
  <c r="BM24" i="6" s="1"/>
  <c r="R24" i="6"/>
  <c r="BN24" i="6" s="1"/>
  <c r="S24" i="6"/>
  <c r="BO24" i="6" s="1"/>
  <c r="T24" i="6"/>
  <c r="BP24" i="6" s="1"/>
  <c r="U24" i="6"/>
  <c r="BQ24" i="6" s="1"/>
  <c r="V24" i="6"/>
  <c r="BR24" i="6" s="1"/>
  <c r="W24" i="6"/>
  <c r="BS24" i="6" s="1"/>
  <c r="X24" i="6"/>
  <c r="BT24" i="6" s="1"/>
  <c r="Y24" i="6"/>
  <c r="BU24" i="6" s="1"/>
  <c r="C25" i="6"/>
  <c r="AY25" i="6" s="1"/>
  <c r="D25" i="6"/>
  <c r="AZ25" i="6" s="1"/>
  <c r="E25" i="6"/>
  <c r="BA25" i="6" s="1"/>
  <c r="F25" i="6"/>
  <c r="BB25" i="6" s="1"/>
  <c r="G25" i="6"/>
  <c r="BC25" i="6" s="1"/>
  <c r="H25" i="6"/>
  <c r="BD25" i="6" s="1"/>
  <c r="I25" i="6"/>
  <c r="BE25" i="6" s="1"/>
  <c r="J25" i="6"/>
  <c r="BF25" i="6" s="1"/>
  <c r="K25" i="6"/>
  <c r="BG25" i="6" s="1"/>
  <c r="L25" i="6"/>
  <c r="BH25" i="6" s="1"/>
  <c r="M25" i="6"/>
  <c r="BI25" i="6" s="1"/>
  <c r="N25" i="6"/>
  <c r="BJ25" i="6" s="1"/>
  <c r="O25" i="6"/>
  <c r="BK25" i="6" s="1"/>
  <c r="P25" i="6"/>
  <c r="BL25" i="6" s="1"/>
  <c r="Q25" i="6"/>
  <c r="BM25" i="6" s="1"/>
  <c r="R25" i="6"/>
  <c r="BN25" i="6" s="1"/>
  <c r="S25" i="6"/>
  <c r="BO25" i="6" s="1"/>
  <c r="T25" i="6"/>
  <c r="BP25" i="6" s="1"/>
  <c r="U25" i="6"/>
  <c r="V25" i="6"/>
  <c r="BR25" i="6" s="1"/>
  <c r="W25" i="6"/>
  <c r="BS25" i="6" s="1"/>
  <c r="X25" i="6"/>
  <c r="BT25" i="6" s="1"/>
  <c r="Y25" i="6"/>
  <c r="BU25" i="6" s="1"/>
  <c r="C26" i="6"/>
  <c r="AY26" i="6" s="1"/>
  <c r="D26" i="6"/>
  <c r="AZ26" i="6" s="1"/>
  <c r="E26" i="6"/>
  <c r="BA26" i="6" s="1"/>
  <c r="F26" i="6"/>
  <c r="BB26" i="6" s="1"/>
  <c r="G26" i="6"/>
  <c r="BC26" i="6" s="1"/>
  <c r="H26" i="6"/>
  <c r="BD26" i="6" s="1"/>
  <c r="I26" i="6"/>
  <c r="BE26" i="6" s="1"/>
  <c r="J26" i="6"/>
  <c r="BF26" i="6" s="1"/>
  <c r="K26" i="6"/>
  <c r="BG26" i="6" s="1"/>
  <c r="L26" i="6"/>
  <c r="BH26" i="6" s="1"/>
  <c r="M26" i="6"/>
  <c r="BI26" i="6" s="1"/>
  <c r="N26" i="6"/>
  <c r="BJ26" i="6" s="1"/>
  <c r="O26" i="6"/>
  <c r="BK26" i="6" s="1"/>
  <c r="P26" i="6"/>
  <c r="BL26" i="6" s="1"/>
  <c r="Q26" i="6"/>
  <c r="BM26" i="6" s="1"/>
  <c r="R26" i="6"/>
  <c r="BN26" i="6" s="1"/>
  <c r="S26" i="6"/>
  <c r="BO26" i="6" s="1"/>
  <c r="T26" i="6"/>
  <c r="BP26" i="6" s="1"/>
  <c r="U26" i="6"/>
  <c r="BQ26" i="6" s="1"/>
  <c r="V26" i="6"/>
  <c r="W26" i="6"/>
  <c r="BS26" i="6" s="1"/>
  <c r="X26" i="6"/>
  <c r="BT26" i="6" s="1"/>
  <c r="Y26" i="6"/>
  <c r="BU26" i="6" s="1"/>
  <c r="C27" i="6"/>
  <c r="AY27" i="6" s="1"/>
  <c r="D27" i="6"/>
  <c r="AZ27" i="6" s="1"/>
  <c r="E27" i="6"/>
  <c r="BA27" i="6" s="1"/>
  <c r="F27" i="6"/>
  <c r="BB27" i="6" s="1"/>
  <c r="G27" i="6"/>
  <c r="BC27" i="6" s="1"/>
  <c r="H27" i="6"/>
  <c r="BD27" i="6" s="1"/>
  <c r="I27" i="6"/>
  <c r="BE27" i="6" s="1"/>
  <c r="J27" i="6"/>
  <c r="BF27" i="6" s="1"/>
  <c r="K27" i="6"/>
  <c r="BG27" i="6" s="1"/>
  <c r="L27" i="6"/>
  <c r="BH27" i="6" s="1"/>
  <c r="M27" i="6"/>
  <c r="BI27" i="6" s="1"/>
  <c r="N27" i="6"/>
  <c r="BJ27" i="6" s="1"/>
  <c r="O27" i="6"/>
  <c r="BK27" i="6" s="1"/>
  <c r="P27" i="6"/>
  <c r="BL27" i="6" s="1"/>
  <c r="Q27" i="6"/>
  <c r="BM27" i="6" s="1"/>
  <c r="R27" i="6"/>
  <c r="BN27" i="6" s="1"/>
  <c r="S27" i="6"/>
  <c r="BO27" i="6" s="1"/>
  <c r="T27" i="6"/>
  <c r="BP27" i="6" s="1"/>
  <c r="U27" i="6"/>
  <c r="BQ27" i="6" s="1"/>
  <c r="V27" i="6"/>
  <c r="BR27" i="6" s="1"/>
  <c r="W27" i="6"/>
  <c r="X27" i="6"/>
  <c r="BT27" i="6" s="1"/>
  <c r="Y27" i="6"/>
  <c r="BU27" i="6" s="1"/>
  <c r="C28" i="6"/>
  <c r="AY28" i="6" s="1"/>
  <c r="D28" i="6"/>
  <c r="E28" i="6"/>
  <c r="BA28" i="6" s="1"/>
  <c r="F28" i="6"/>
  <c r="BB28" i="6" s="1"/>
  <c r="G28" i="6"/>
  <c r="BC28" i="6" s="1"/>
  <c r="H28" i="6"/>
  <c r="BD28" i="6" s="1"/>
  <c r="I28" i="6"/>
  <c r="BE28" i="6" s="1"/>
  <c r="J28" i="6"/>
  <c r="BF28" i="6" s="1"/>
  <c r="K28" i="6"/>
  <c r="BG28" i="6" s="1"/>
  <c r="L28" i="6"/>
  <c r="BH28" i="6" s="1"/>
  <c r="M28" i="6"/>
  <c r="BI28" i="6" s="1"/>
  <c r="N28" i="6"/>
  <c r="BJ28" i="6" s="1"/>
  <c r="O28" i="6"/>
  <c r="BK28" i="6" s="1"/>
  <c r="P28" i="6"/>
  <c r="BL28" i="6" s="1"/>
  <c r="Q28" i="6"/>
  <c r="BM28" i="6" s="1"/>
  <c r="R28" i="6"/>
  <c r="BN28" i="6" s="1"/>
  <c r="S28" i="6"/>
  <c r="BO28" i="6" s="1"/>
  <c r="T28" i="6"/>
  <c r="BP28" i="6" s="1"/>
  <c r="U28" i="6"/>
  <c r="BQ28" i="6" s="1"/>
  <c r="V28" i="6"/>
  <c r="BR28" i="6" s="1"/>
  <c r="W28" i="6"/>
  <c r="BS28" i="6" s="1"/>
  <c r="X28" i="6"/>
  <c r="Y28" i="6"/>
  <c r="BU28" i="6" s="1"/>
  <c r="C29" i="6"/>
  <c r="AY29" i="6" s="1"/>
  <c r="D29" i="6"/>
  <c r="AZ29" i="6" s="1"/>
  <c r="E29" i="6"/>
  <c r="BA29" i="6" s="1"/>
  <c r="F29" i="6"/>
  <c r="BB29" i="6" s="1"/>
  <c r="G29" i="6"/>
  <c r="BC29" i="6" s="1"/>
  <c r="H29" i="6"/>
  <c r="BD29" i="6" s="1"/>
  <c r="I29" i="6"/>
  <c r="BE29" i="6" s="1"/>
  <c r="J29" i="6"/>
  <c r="BF29" i="6" s="1"/>
  <c r="K29" i="6"/>
  <c r="BG29" i="6" s="1"/>
  <c r="L29" i="6"/>
  <c r="BH29" i="6" s="1"/>
  <c r="M29" i="6"/>
  <c r="BI29" i="6" s="1"/>
  <c r="N29" i="6"/>
  <c r="BJ29" i="6" s="1"/>
  <c r="O29" i="6"/>
  <c r="BK29" i="6" s="1"/>
  <c r="P29" i="6"/>
  <c r="BL29" i="6" s="1"/>
  <c r="Q29" i="6"/>
  <c r="BM29" i="6" s="1"/>
  <c r="R29" i="6"/>
  <c r="BN29" i="6" s="1"/>
  <c r="S29" i="6"/>
  <c r="BO29" i="6" s="1"/>
  <c r="T29" i="6"/>
  <c r="BP29" i="6" s="1"/>
  <c r="U29" i="6"/>
  <c r="BQ29" i="6" s="1"/>
  <c r="V29" i="6"/>
  <c r="BR29" i="6" s="1"/>
  <c r="W29" i="6"/>
  <c r="BS29" i="6" s="1"/>
  <c r="X29" i="6"/>
  <c r="Y29" i="6"/>
  <c r="C30" i="6"/>
  <c r="AY30" i="6" s="1"/>
  <c r="D30" i="6"/>
  <c r="AZ30" i="6" s="1"/>
  <c r="E30" i="6"/>
  <c r="BA30" i="6" s="1"/>
  <c r="F30" i="6"/>
  <c r="BB30" i="6" s="1"/>
  <c r="G30" i="6"/>
  <c r="BC30" i="6" s="1"/>
  <c r="H30" i="6"/>
  <c r="BD30" i="6" s="1"/>
  <c r="I30" i="6"/>
  <c r="BE30" i="6" s="1"/>
  <c r="J30" i="6"/>
  <c r="BF30" i="6" s="1"/>
  <c r="K30" i="6"/>
  <c r="BG30" i="6" s="1"/>
  <c r="L30" i="6"/>
  <c r="BH30" i="6" s="1"/>
  <c r="M30" i="6"/>
  <c r="BI30" i="6" s="1"/>
  <c r="N30" i="6"/>
  <c r="BJ30" i="6" s="1"/>
  <c r="O30" i="6"/>
  <c r="BK30" i="6" s="1"/>
  <c r="P30" i="6"/>
  <c r="BL30" i="6" s="1"/>
  <c r="Q30" i="6"/>
  <c r="BM30" i="6" s="1"/>
  <c r="R30" i="6"/>
  <c r="BN30" i="6" s="1"/>
  <c r="S30" i="6"/>
  <c r="BO30" i="6" s="1"/>
  <c r="T30" i="6"/>
  <c r="BP30" i="6" s="1"/>
  <c r="U30" i="6"/>
  <c r="BQ30" i="6" s="1"/>
  <c r="V30" i="6"/>
  <c r="BR30" i="6" s="1"/>
  <c r="W30" i="6"/>
  <c r="BS30" i="6" s="1"/>
  <c r="X30" i="6"/>
  <c r="BT30" i="6" s="1"/>
  <c r="Y30" i="6"/>
  <c r="BU30" i="6" s="1"/>
  <c r="C31" i="6"/>
  <c r="AY31" i="6" s="1"/>
  <c r="D31" i="6"/>
  <c r="AZ31" i="6" s="1"/>
  <c r="E31" i="6"/>
  <c r="BA31" i="6" s="1"/>
  <c r="F31" i="6"/>
  <c r="BB31" i="6" s="1"/>
  <c r="G31" i="6"/>
  <c r="BC31" i="6" s="1"/>
  <c r="H31" i="6"/>
  <c r="BD31" i="6" s="1"/>
  <c r="I31" i="6"/>
  <c r="BE31" i="6" s="1"/>
  <c r="J31" i="6"/>
  <c r="BF31" i="6" s="1"/>
  <c r="K31" i="6"/>
  <c r="BG31" i="6" s="1"/>
  <c r="L31" i="6"/>
  <c r="BH31" i="6" s="1"/>
  <c r="M31" i="6"/>
  <c r="BI31" i="6" s="1"/>
  <c r="N31" i="6"/>
  <c r="BJ31" i="6" s="1"/>
  <c r="O31" i="6"/>
  <c r="BK31" i="6" s="1"/>
  <c r="P31" i="6"/>
  <c r="BL31" i="6" s="1"/>
  <c r="Q31" i="6"/>
  <c r="BM31" i="6" s="1"/>
  <c r="R31" i="6"/>
  <c r="BN31" i="6" s="1"/>
  <c r="S31" i="6"/>
  <c r="BO31" i="6" s="1"/>
  <c r="T31" i="6"/>
  <c r="BP31" i="6" s="1"/>
  <c r="U31" i="6"/>
  <c r="BQ31" i="6" s="1"/>
  <c r="V31" i="6"/>
  <c r="BR31" i="6" s="1"/>
  <c r="W31" i="6"/>
  <c r="BS31" i="6" s="1"/>
  <c r="X31" i="6"/>
  <c r="BT31" i="6" s="1"/>
  <c r="Y31" i="6"/>
  <c r="BU31" i="6" s="1"/>
  <c r="C32" i="6"/>
  <c r="AY32" i="6" s="1"/>
  <c r="D32" i="6"/>
  <c r="AZ32" i="6" s="1"/>
  <c r="E32" i="6"/>
  <c r="F32" i="6"/>
  <c r="BB32" i="6" s="1"/>
  <c r="G32" i="6"/>
  <c r="BC32" i="6" s="1"/>
  <c r="H32" i="6"/>
  <c r="BD32" i="6" s="1"/>
  <c r="I32" i="6"/>
  <c r="BE32" i="6" s="1"/>
  <c r="J32" i="6"/>
  <c r="BF32" i="6" s="1"/>
  <c r="K32" i="6"/>
  <c r="BG32" i="6" s="1"/>
  <c r="L32" i="6"/>
  <c r="BH32" i="6" s="1"/>
  <c r="M32" i="6"/>
  <c r="BI32" i="6" s="1"/>
  <c r="N32" i="6"/>
  <c r="BJ32" i="6" s="1"/>
  <c r="O32" i="6"/>
  <c r="BK32" i="6" s="1"/>
  <c r="P32" i="6"/>
  <c r="BL32" i="6" s="1"/>
  <c r="Q32" i="6"/>
  <c r="BM32" i="6" s="1"/>
  <c r="R32" i="6"/>
  <c r="BN32" i="6" s="1"/>
  <c r="S32" i="6"/>
  <c r="BO32" i="6" s="1"/>
  <c r="T32" i="6"/>
  <c r="BP32" i="6" s="1"/>
  <c r="U32" i="6"/>
  <c r="BQ32" i="6" s="1"/>
  <c r="V32" i="6"/>
  <c r="BR32" i="6" s="1"/>
  <c r="W32" i="6"/>
  <c r="BS32" i="6" s="1"/>
  <c r="X32" i="6"/>
  <c r="BT32" i="6" s="1"/>
  <c r="Y32" i="6"/>
  <c r="BU32" i="6" s="1"/>
  <c r="C33" i="6"/>
  <c r="AY33" i="6" s="1"/>
  <c r="D33" i="6"/>
  <c r="E33" i="6"/>
  <c r="BA33" i="6" s="1"/>
  <c r="F33" i="6"/>
  <c r="BB33" i="6" s="1"/>
  <c r="G33" i="6"/>
  <c r="BC33" i="6" s="1"/>
  <c r="H33" i="6"/>
  <c r="BD33" i="6" s="1"/>
  <c r="I33" i="6"/>
  <c r="BE33" i="6" s="1"/>
  <c r="J33" i="6"/>
  <c r="BF33" i="6" s="1"/>
  <c r="K33" i="6"/>
  <c r="BG33" i="6" s="1"/>
  <c r="L33" i="6"/>
  <c r="BH33" i="6" s="1"/>
  <c r="M33" i="6"/>
  <c r="BI33" i="6" s="1"/>
  <c r="N33" i="6"/>
  <c r="BJ33" i="6" s="1"/>
  <c r="O33" i="6"/>
  <c r="BK33" i="6" s="1"/>
  <c r="P33" i="6"/>
  <c r="BL33" i="6" s="1"/>
  <c r="Q33" i="6"/>
  <c r="BM33" i="6" s="1"/>
  <c r="R33" i="6"/>
  <c r="BN33" i="6" s="1"/>
  <c r="S33" i="6"/>
  <c r="BO33" i="6" s="1"/>
  <c r="T33" i="6"/>
  <c r="BP33" i="6" s="1"/>
  <c r="U33" i="6"/>
  <c r="BQ33" i="6" s="1"/>
  <c r="V33" i="6"/>
  <c r="BR33" i="6" s="1"/>
  <c r="W33" i="6"/>
  <c r="BS33" i="6" s="1"/>
  <c r="X33" i="6"/>
  <c r="BT33" i="6" s="1"/>
  <c r="Y33" i="6"/>
  <c r="BU33" i="6" s="1"/>
  <c r="C34" i="6"/>
  <c r="AY34" i="6" s="1"/>
  <c r="D34" i="6"/>
  <c r="AZ34" i="6" s="1"/>
  <c r="E34" i="6"/>
  <c r="BA34" i="6" s="1"/>
  <c r="F34" i="6"/>
  <c r="G34" i="6"/>
  <c r="BC34" i="6" s="1"/>
  <c r="H34" i="6"/>
  <c r="BD34" i="6" s="1"/>
  <c r="I34" i="6"/>
  <c r="BE34" i="6" s="1"/>
  <c r="J34" i="6"/>
  <c r="BF34" i="6" s="1"/>
  <c r="K34" i="6"/>
  <c r="BG34" i="6" s="1"/>
  <c r="L34" i="6"/>
  <c r="BH34" i="6" s="1"/>
  <c r="M34" i="6"/>
  <c r="BI34" i="6" s="1"/>
  <c r="N34" i="6"/>
  <c r="BJ34" i="6" s="1"/>
  <c r="O34" i="6"/>
  <c r="BK34" i="6" s="1"/>
  <c r="P34" i="6"/>
  <c r="BL34" i="6" s="1"/>
  <c r="Q34" i="6"/>
  <c r="BM34" i="6" s="1"/>
  <c r="R34" i="6"/>
  <c r="BN34" i="6" s="1"/>
  <c r="S34" i="6"/>
  <c r="BO34" i="6" s="1"/>
  <c r="T34" i="6"/>
  <c r="BP34" i="6" s="1"/>
  <c r="U34" i="6"/>
  <c r="BQ34" i="6" s="1"/>
  <c r="V34" i="6"/>
  <c r="W34" i="6"/>
  <c r="BS34" i="6" s="1"/>
  <c r="X34" i="6"/>
  <c r="BT34" i="6" s="1"/>
  <c r="Y34" i="6"/>
  <c r="C35" i="6"/>
  <c r="AY35" i="6" s="1"/>
  <c r="D35" i="6"/>
  <c r="AZ35" i="6" s="1"/>
  <c r="E35" i="6"/>
  <c r="BA35" i="6" s="1"/>
  <c r="F35" i="6"/>
  <c r="BB35" i="6" s="1"/>
  <c r="G35" i="6"/>
  <c r="BC35" i="6" s="1"/>
  <c r="H35" i="6"/>
  <c r="BD35" i="6" s="1"/>
  <c r="I35" i="6"/>
  <c r="BE35" i="6" s="1"/>
  <c r="J35" i="6"/>
  <c r="K35" i="6"/>
  <c r="BG35" i="6" s="1"/>
  <c r="L35" i="6"/>
  <c r="BH35" i="6" s="1"/>
  <c r="M35" i="6"/>
  <c r="BI35" i="6" s="1"/>
  <c r="N35" i="6"/>
  <c r="BJ35" i="6" s="1"/>
  <c r="O35" i="6"/>
  <c r="BK35" i="6" s="1"/>
  <c r="P35" i="6"/>
  <c r="BL35" i="6" s="1"/>
  <c r="Q35" i="6"/>
  <c r="BM35" i="6" s="1"/>
  <c r="R35" i="6"/>
  <c r="BN35" i="6" s="1"/>
  <c r="S35" i="6"/>
  <c r="BO35" i="6" s="1"/>
  <c r="T35" i="6"/>
  <c r="BP35" i="6" s="1"/>
  <c r="U35" i="6"/>
  <c r="BQ35" i="6" s="1"/>
  <c r="V35" i="6"/>
  <c r="BR35" i="6" s="1"/>
  <c r="W35" i="6"/>
  <c r="BS35" i="6" s="1"/>
  <c r="X35" i="6"/>
  <c r="BT35" i="6" s="1"/>
  <c r="Y35" i="6"/>
  <c r="BU35" i="6" s="1"/>
  <c r="C36" i="6"/>
  <c r="D36" i="6"/>
  <c r="AZ36" i="6" s="1"/>
  <c r="E36" i="6"/>
  <c r="BA36" i="6" s="1"/>
  <c r="F36" i="6"/>
  <c r="BB36" i="6" s="1"/>
  <c r="G36" i="6"/>
  <c r="BC36" i="6" s="1"/>
  <c r="H36" i="6"/>
  <c r="BD36" i="6" s="1"/>
  <c r="I36" i="6"/>
  <c r="BE36" i="6" s="1"/>
  <c r="J36" i="6"/>
  <c r="BF36" i="6" s="1"/>
  <c r="K36" i="6"/>
  <c r="BG36" i="6" s="1"/>
  <c r="L36" i="6"/>
  <c r="BH36" i="6" s="1"/>
  <c r="M36" i="6"/>
  <c r="BI36" i="6" s="1"/>
  <c r="N36" i="6"/>
  <c r="BJ36" i="6" s="1"/>
  <c r="O36" i="6"/>
  <c r="BK36" i="6" s="1"/>
  <c r="P36" i="6"/>
  <c r="BL36" i="6" s="1"/>
  <c r="Q36" i="6"/>
  <c r="BM36" i="6" s="1"/>
  <c r="R36" i="6"/>
  <c r="BN36" i="6" s="1"/>
  <c r="S36" i="6"/>
  <c r="BO36" i="6" s="1"/>
  <c r="T36" i="6"/>
  <c r="BP36" i="6" s="1"/>
  <c r="U36" i="6"/>
  <c r="BQ36" i="6" s="1"/>
  <c r="V36" i="6"/>
  <c r="BR36" i="6" s="1"/>
  <c r="W36" i="6"/>
  <c r="BS36" i="6" s="1"/>
  <c r="X36" i="6"/>
  <c r="BT36" i="6" s="1"/>
  <c r="Y36" i="6"/>
  <c r="BU36" i="6" s="1"/>
  <c r="C37" i="6"/>
  <c r="AY37" i="6" s="1"/>
  <c r="D37" i="6"/>
  <c r="AZ37" i="6" s="1"/>
  <c r="E37" i="6"/>
  <c r="BA37" i="6" s="1"/>
  <c r="F37" i="6"/>
  <c r="BB37" i="6" s="1"/>
  <c r="G37" i="6"/>
  <c r="BC37" i="6" s="1"/>
  <c r="H37" i="6"/>
  <c r="BD37" i="6" s="1"/>
  <c r="I37" i="6"/>
  <c r="BE37" i="6" s="1"/>
  <c r="J37" i="6"/>
  <c r="BF37" i="6" s="1"/>
  <c r="K37" i="6"/>
  <c r="BG37" i="6" s="1"/>
  <c r="L37" i="6"/>
  <c r="BH37" i="6" s="1"/>
  <c r="M37" i="6"/>
  <c r="BI37" i="6" s="1"/>
  <c r="N37" i="6"/>
  <c r="O37" i="6"/>
  <c r="BK37" i="6" s="1"/>
  <c r="P37" i="6"/>
  <c r="BL37" i="6" s="1"/>
  <c r="Q37" i="6"/>
  <c r="BM37" i="6" s="1"/>
  <c r="R37" i="6"/>
  <c r="BN37" i="6" s="1"/>
  <c r="S37" i="6"/>
  <c r="BO37" i="6" s="1"/>
  <c r="T37" i="6"/>
  <c r="BP37" i="6" s="1"/>
  <c r="U37" i="6"/>
  <c r="BQ37" i="6" s="1"/>
  <c r="V37" i="6"/>
  <c r="BR37" i="6" s="1"/>
  <c r="W37" i="6"/>
  <c r="BS37" i="6" s="1"/>
  <c r="X37" i="6"/>
  <c r="BT37" i="6" s="1"/>
  <c r="Y37" i="6"/>
  <c r="BU37" i="6" s="1"/>
  <c r="C38" i="6"/>
  <c r="AY38" i="6" s="1"/>
  <c r="D38" i="6"/>
  <c r="AZ38" i="6" s="1"/>
  <c r="E38" i="6"/>
  <c r="F38" i="6"/>
  <c r="BB38" i="6" s="1"/>
  <c r="G38" i="6"/>
  <c r="BC38" i="6" s="1"/>
  <c r="H38" i="6"/>
  <c r="BD38" i="6" s="1"/>
  <c r="I38" i="6"/>
  <c r="BE38" i="6" s="1"/>
  <c r="J38" i="6"/>
  <c r="BF38" i="6" s="1"/>
  <c r="K38" i="6"/>
  <c r="BG38" i="6" s="1"/>
  <c r="L38" i="6"/>
  <c r="BH38" i="6" s="1"/>
  <c r="M38" i="6"/>
  <c r="BI38" i="6" s="1"/>
  <c r="N38" i="6"/>
  <c r="BJ38" i="6" s="1"/>
  <c r="O38" i="6"/>
  <c r="BK38" i="6" s="1"/>
  <c r="P38" i="6"/>
  <c r="BL38" i="6" s="1"/>
  <c r="Q38" i="6"/>
  <c r="BM38" i="6" s="1"/>
  <c r="R38" i="6"/>
  <c r="BN38" i="6" s="1"/>
  <c r="S38" i="6"/>
  <c r="BO38" i="6" s="1"/>
  <c r="T38" i="6"/>
  <c r="BP38" i="6" s="1"/>
  <c r="U38" i="6"/>
  <c r="BQ38" i="6" s="1"/>
  <c r="V38" i="6"/>
  <c r="BR38" i="6" s="1"/>
  <c r="W38" i="6"/>
  <c r="BS38" i="6" s="1"/>
  <c r="X38" i="6"/>
  <c r="BT38" i="6" s="1"/>
  <c r="Y38" i="6"/>
  <c r="BU38" i="6" s="1"/>
  <c r="C39" i="6"/>
  <c r="AY39" i="6" s="1"/>
  <c r="D39" i="6"/>
  <c r="AZ39" i="6" s="1"/>
  <c r="E39" i="6"/>
  <c r="BA39" i="6" s="1"/>
  <c r="F39" i="6"/>
  <c r="BB39" i="6" s="1"/>
  <c r="G39" i="6"/>
  <c r="BC39" i="6" s="1"/>
  <c r="H39" i="6"/>
  <c r="BD39" i="6" s="1"/>
  <c r="I39" i="6"/>
  <c r="BE39" i="6" s="1"/>
  <c r="J39" i="6"/>
  <c r="BF39" i="6" s="1"/>
  <c r="K39" i="6"/>
  <c r="BG39" i="6" s="1"/>
  <c r="L39" i="6"/>
  <c r="BH39" i="6" s="1"/>
  <c r="M39" i="6"/>
  <c r="BI39" i="6" s="1"/>
  <c r="N39" i="6"/>
  <c r="BJ39" i="6" s="1"/>
  <c r="O39" i="6"/>
  <c r="BK39" i="6" s="1"/>
  <c r="P39" i="6"/>
  <c r="BL39" i="6" s="1"/>
  <c r="Q39" i="6"/>
  <c r="BM39" i="6" s="1"/>
  <c r="R39" i="6"/>
  <c r="BN39" i="6" s="1"/>
  <c r="S39" i="6"/>
  <c r="BO39" i="6" s="1"/>
  <c r="T39" i="6"/>
  <c r="BP39" i="6" s="1"/>
  <c r="U39" i="6"/>
  <c r="BQ39" i="6" s="1"/>
  <c r="V39" i="6"/>
  <c r="BR39" i="6" s="1"/>
  <c r="W39" i="6"/>
  <c r="BS39" i="6" s="1"/>
  <c r="X39" i="6"/>
  <c r="BT39" i="6" s="1"/>
  <c r="Y39" i="6"/>
  <c r="BU39" i="6" s="1"/>
  <c r="C40" i="6"/>
  <c r="AY40" i="6" s="1"/>
  <c r="D40" i="6"/>
  <c r="AZ40" i="6" s="1"/>
  <c r="E40" i="6"/>
  <c r="BA40" i="6" s="1"/>
  <c r="F40" i="6"/>
  <c r="BB40" i="6" s="1"/>
  <c r="G40" i="6"/>
  <c r="BC40" i="6" s="1"/>
  <c r="H40" i="6"/>
  <c r="BD40" i="6" s="1"/>
  <c r="I40" i="6"/>
  <c r="BE40" i="6" s="1"/>
  <c r="J40" i="6"/>
  <c r="BF40" i="6" s="1"/>
  <c r="K40" i="6"/>
  <c r="BG40" i="6" s="1"/>
  <c r="L40" i="6"/>
  <c r="BH40" i="6" s="1"/>
  <c r="M40" i="6"/>
  <c r="BI40" i="6" s="1"/>
  <c r="N40" i="6"/>
  <c r="BJ40" i="6" s="1"/>
  <c r="O40" i="6"/>
  <c r="BK40" i="6" s="1"/>
  <c r="P40" i="6"/>
  <c r="BL40" i="6" s="1"/>
  <c r="Q40" i="6"/>
  <c r="BM40" i="6" s="1"/>
  <c r="R40" i="6"/>
  <c r="BN40" i="6" s="1"/>
  <c r="S40" i="6"/>
  <c r="BO40" i="6" s="1"/>
  <c r="T40" i="6"/>
  <c r="BP40" i="6" s="1"/>
  <c r="U40" i="6"/>
  <c r="BQ40" i="6" s="1"/>
  <c r="V40" i="6"/>
  <c r="BR40" i="6" s="1"/>
  <c r="W40" i="6"/>
  <c r="BS40" i="6" s="1"/>
  <c r="X40" i="6"/>
  <c r="BT40" i="6" s="1"/>
  <c r="Y40" i="6"/>
  <c r="BU40" i="6" s="1"/>
  <c r="C41" i="6"/>
  <c r="AY41" i="6" s="1"/>
  <c r="D41" i="6"/>
  <c r="AZ41" i="6" s="1"/>
  <c r="E41" i="6"/>
  <c r="BA41" i="6" s="1"/>
  <c r="F41" i="6"/>
  <c r="BB41" i="6" s="1"/>
  <c r="G41" i="6"/>
  <c r="BC41" i="6" s="1"/>
  <c r="H41" i="6"/>
  <c r="BD41" i="6" s="1"/>
  <c r="I41" i="6"/>
  <c r="BE41" i="6" s="1"/>
  <c r="J41" i="6"/>
  <c r="BF41" i="6" s="1"/>
  <c r="K41" i="6"/>
  <c r="BG41" i="6" s="1"/>
  <c r="L41" i="6"/>
  <c r="BH41" i="6" s="1"/>
  <c r="M41" i="6"/>
  <c r="BI41" i="6" s="1"/>
  <c r="N41" i="6"/>
  <c r="BJ41" i="6" s="1"/>
  <c r="O41" i="6"/>
  <c r="BK41" i="6" s="1"/>
  <c r="P41" i="6"/>
  <c r="BL41" i="6" s="1"/>
  <c r="Q41" i="6"/>
  <c r="BM41" i="6" s="1"/>
  <c r="R41" i="6"/>
  <c r="BN41" i="6" s="1"/>
  <c r="S41" i="6"/>
  <c r="BO41" i="6" s="1"/>
  <c r="T41" i="6"/>
  <c r="BP41" i="6" s="1"/>
  <c r="U41" i="6"/>
  <c r="BQ41" i="6" s="1"/>
  <c r="V41" i="6"/>
  <c r="BR41" i="6" s="1"/>
  <c r="W41" i="6"/>
  <c r="BS41" i="6" s="1"/>
  <c r="X41" i="6"/>
  <c r="BT41" i="6" s="1"/>
  <c r="Y41" i="6"/>
  <c r="BU41" i="6" s="1"/>
  <c r="C42" i="6"/>
  <c r="AY42" i="6" s="1"/>
  <c r="D42" i="6"/>
  <c r="AZ42" i="6" s="1"/>
  <c r="E42" i="6"/>
  <c r="BA42" i="6" s="1"/>
  <c r="F42" i="6"/>
  <c r="BB42" i="6" s="1"/>
  <c r="G42" i="6"/>
  <c r="BC42" i="6" s="1"/>
  <c r="H42" i="6"/>
  <c r="BD42" i="6" s="1"/>
  <c r="I42" i="6"/>
  <c r="BE42" i="6" s="1"/>
  <c r="J42" i="6"/>
  <c r="BF42" i="6" s="1"/>
  <c r="K42" i="6"/>
  <c r="BG42" i="6" s="1"/>
  <c r="L42" i="6"/>
  <c r="BH42" i="6" s="1"/>
  <c r="M42" i="6"/>
  <c r="BI42" i="6" s="1"/>
  <c r="N42" i="6"/>
  <c r="BJ42" i="6" s="1"/>
  <c r="O42" i="6"/>
  <c r="BK42" i="6" s="1"/>
  <c r="P42" i="6"/>
  <c r="Q42" i="6"/>
  <c r="BM42" i="6" s="1"/>
  <c r="R42" i="6"/>
  <c r="S42" i="6"/>
  <c r="BO42" i="6" s="1"/>
  <c r="T42" i="6"/>
  <c r="BP42" i="6" s="1"/>
  <c r="U42" i="6"/>
  <c r="BQ42" i="6" s="1"/>
  <c r="V42" i="6"/>
  <c r="BR42" i="6" s="1"/>
  <c r="W42" i="6"/>
  <c r="BS42" i="6" s="1"/>
  <c r="X42" i="6"/>
  <c r="BT42" i="6" s="1"/>
  <c r="Y42" i="6"/>
  <c r="BU42" i="6" s="1"/>
  <c r="C43" i="6"/>
  <c r="AY43" i="6" s="1"/>
  <c r="D43" i="6"/>
  <c r="AZ43" i="6" s="1"/>
  <c r="E43" i="6"/>
  <c r="BA43" i="6" s="1"/>
  <c r="F43" i="6"/>
  <c r="G43" i="6"/>
  <c r="BC43" i="6" s="1"/>
  <c r="H43" i="6"/>
  <c r="BD43" i="6" s="1"/>
  <c r="I43" i="6"/>
  <c r="BE43" i="6" s="1"/>
  <c r="J43" i="6"/>
  <c r="BF43" i="6" s="1"/>
  <c r="K43" i="6"/>
  <c r="BG43" i="6" s="1"/>
  <c r="L43" i="6"/>
  <c r="BH43" i="6" s="1"/>
  <c r="M43" i="6"/>
  <c r="BI43" i="6" s="1"/>
  <c r="N43" i="6"/>
  <c r="BJ43" i="6" s="1"/>
  <c r="O43" i="6"/>
  <c r="P43" i="6"/>
  <c r="BL43" i="6" s="1"/>
  <c r="Q43" i="6"/>
  <c r="BM43" i="6" s="1"/>
  <c r="R43" i="6"/>
  <c r="BN43" i="6" s="1"/>
  <c r="S43" i="6"/>
  <c r="BO43" i="6" s="1"/>
  <c r="T43" i="6"/>
  <c r="BP43" i="6" s="1"/>
  <c r="U43" i="6"/>
  <c r="BQ43" i="6" s="1"/>
  <c r="V43" i="6"/>
  <c r="BR43" i="6" s="1"/>
  <c r="W43" i="6"/>
  <c r="BS43" i="6" s="1"/>
  <c r="X43" i="6"/>
  <c r="BT43" i="6" s="1"/>
  <c r="Y43" i="6"/>
  <c r="BU43" i="6" s="1"/>
  <c r="C44" i="6"/>
  <c r="AY44" i="6" s="1"/>
  <c r="D44" i="6"/>
  <c r="AZ44" i="6" s="1"/>
  <c r="E44" i="6"/>
  <c r="BA44" i="6" s="1"/>
  <c r="F44" i="6"/>
  <c r="BB44" i="6" s="1"/>
  <c r="G44" i="6"/>
  <c r="BC44" i="6" s="1"/>
  <c r="H44" i="6"/>
  <c r="BD44" i="6" s="1"/>
  <c r="I44" i="6"/>
  <c r="BE44" i="6" s="1"/>
  <c r="J44" i="6"/>
  <c r="BF44" i="6" s="1"/>
  <c r="K44" i="6"/>
  <c r="BG44" i="6" s="1"/>
  <c r="L44" i="6"/>
  <c r="BH44" i="6" s="1"/>
  <c r="M44" i="6"/>
  <c r="BI44" i="6" s="1"/>
  <c r="N44" i="6"/>
  <c r="BJ44" i="6" s="1"/>
  <c r="O44" i="6"/>
  <c r="BK44" i="6" s="1"/>
  <c r="P44" i="6"/>
  <c r="BL44" i="6" s="1"/>
  <c r="Q44" i="6"/>
  <c r="BM44" i="6" s="1"/>
  <c r="R44" i="6"/>
  <c r="S44" i="6"/>
  <c r="BO44" i="6" s="1"/>
  <c r="T44" i="6"/>
  <c r="U44" i="6"/>
  <c r="BQ44" i="6" s="1"/>
  <c r="V44" i="6"/>
  <c r="BR44" i="6" s="1"/>
  <c r="W44" i="6"/>
  <c r="BS44" i="6" s="1"/>
  <c r="X44" i="6"/>
  <c r="BT44" i="6" s="1"/>
  <c r="Y44" i="6"/>
  <c r="BU44" i="6" s="1"/>
  <c r="C45" i="6"/>
  <c r="AY45" i="6" s="1"/>
  <c r="D45" i="6"/>
  <c r="AZ45" i="6" s="1"/>
  <c r="E45" i="6"/>
  <c r="BA45" i="6" s="1"/>
  <c r="F45" i="6"/>
  <c r="BB45" i="6" s="1"/>
  <c r="G45" i="6"/>
  <c r="BC45" i="6" s="1"/>
  <c r="H45" i="6"/>
  <c r="BD45" i="6" s="1"/>
  <c r="I45" i="6"/>
  <c r="BE45" i="6" s="1"/>
  <c r="J45" i="6"/>
  <c r="BF45" i="6" s="1"/>
  <c r="K45" i="6"/>
  <c r="BG45" i="6" s="1"/>
  <c r="L45" i="6"/>
  <c r="BH45" i="6" s="1"/>
  <c r="M45" i="6"/>
  <c r="BI45" i="6" s="1"/>
  <c r="N45" i="6"/>
  <c r="BJ45" i="6" s="1"/>
  <c r="O45" i="6"/>
  <c r="BK45" i="6" s="1"/>
  <c r="P45" i="6"/>
  <c r="BL45" i="6" s="1"/>
  <c r="Q45" i="6"/>
  <c r="BM45" i="6" s="1"/>
  <c r="R45" i="6"/>
  <c r="BN45" i="6" s="1"/>
  <c r="S45" i="6"/>
  <c r="BO45" i="6" s="1"/>
  <c r="T45" i="6"/>
  <c r="BP45" i="6" s="1"/>
  <c r="U45" i="6"/>
  <c r="BQ45" i="6" s="1"/>
  <c r="V45" i="6"/>
  <c r="BR45" i="6" s="1"/>
  <c r="W45" i="6"/>
  <c r="BS45" i="6" s="1"/>
  <c r="X45" i="6"/>
  <c r="BT45" i="6" s="1"/>
  <c r="Y45" i="6"/>
  <c r="BU45" i="6" s="1"/>
  <c r="C46" i="6"/>
  <c r="AY46" i="6" s="1"/>
  <c r="D46" i="6"/>
  <c r="AZ46" i="6" s="1"/>
  <c r="E46" i="6"/>
  <c r="BA46" i="6" s="1"/>
  <c r="F46" i="6"/>
  <c r="BB46" i="6" s="1"/>
  <c r="G46" i="6"/>
  <c r="BC46" i="6" s="1"/>
  <c r="H46" i="6"/>
  <c r="BD46" i="6" s="1"/>
  <c r="I46" i="6"/>
  <c r="BE46" i="6" s="1"/>
  <c r="J46" i="6"/>
  <c r="BF46" i="6" s="1"/>
  <c r="K46" i="6"/>
  <c r="BG46" i="6" s="1"/>
  <c r="L46" i="6"/>
  <c r="BH46" i="6" s="1"/>
  <c r="M46" i="6"/>
  <c r="BI46" i="6" s="1"/>
  <c r="N46" i="6"/>
  <c r="BJ46" i="6" s="1"/>
  <c r="O46" i="6"/>
  <c r="BK46" i="6" s="1"/>
  <c r="P46" i="6"/>
  <c r="BL46" i="6" s="1"/>
  <c r="Q46" i="6"/>
  <c r="BM46" i="6" s="1"/>
  <c r="R46" i="6"/>
  <c r="BN46" i="6" s="1"/>
  <c r="S46" i="6"/>
  <c r="BO46" i="6" s="1"/>
  <c r="T46" i="6"/>
  <c r="BP46" i="6" s="1"/>
  <c r="U46" i="6"/>
  <c r="BQ46" i="6" s="1"/>
  <c r="V46" i="6"/>
  <c r="W46" i="6"/>
  <c r="BS46" i="6" s="1"/>
  <c r="X46" i="6"/>
  <c r="BT46" i="6" s="1"/>
  <c r="Y46" i="6"/>
  <c r="BU46" i="6" s="1"/>
  <c r="C47" i="6"/>
  <c r="AY47" i="6" s="1"/>
  <c r="D47" i="6"/>
  <c r="AZ47" i="6" s="1"/>
  <c r="E47" i="6"/>
  <c r="BA47" i="6" s="1"/>
  <c r="F47" i="6"/>
  <c r="BB47" i="6" s="1"/>
  <c r="G47" i="6"/>
  <c r="BC47" i="6" s="1"/>
  <c r="H47" i="6"/>
  <c r="BD47" i="6" s="1"/>
  <c r="I47" i="6"/>
  <c r="BE47" i="6" s="1"/>
  <c r="J47" i="6"/>
  <c r="BF47" i="6" s="1"/>
  <c r="K47" i="6"/>
  <c r="BG47" i="6" s="1"/>
  <c r="L47" i="6"/>
  <c r="BH47" i="6" s="1"/>
  <c r="M47" i="6"/>
  <c r="BI47" i="6" s="1"/>
  <c r="N47" i="6"/>
  <c r="BJ47" i="6" s="1"/>
  <c r="O47" i="6"/>
  <c r="BK47" i="6" s="1"/>
  <c r="P47" i="6"/>
  <c r="BL47" i="6" s="1"/>
  <c r="Q47" i="6"/>
  <c r="BM47" i="6" s="1"/>
  <c r="R47" i="6"/>
  <c r="BN47" i="6" s="1"/>
  <c r="S47" i="6"/>
  <c r="BO47" i="6" s="1"/>
  <c r="T47" i="6"/>
  <c r="BP47" i="6" s="1"/>
  <c r="U47" i="6"/>
  <c r="BQ47" i="6" s="1"/>
  <c r="V47" i="6"/>
  <c r="BR47" i="6" s="1"/>
  <c r="W47" i="6"/>
  <c r="BS47" i="6" s="1"/>
  <c r="X47" i="6"/>
  <c r="BT47" i="6" s="1"/>
  <c r="Y47" i="6"/>
  <c r="BU47" i="6" s="1"/>
  <c r="C48" i="6"/>
  <c r="AY48" i="6" s="1"/>
  <c r="D48" i="6"/>
  <c r="AZ48" i="6" s="1"/>
  <c r="E48" i="6"/>
  <c r="BA48" i="6" s="1"/>
  <c r="F48" i="6"/>
  <c r="BB48" i="6" s="1"/>
  <c r="G48" i="6"/>
  <c r="BC48" i="6" s="1"/>
  <c r="H48" i="6"/>
  <c r="BD48" i="6" s="1"/>
  <c r="I48" i="6"/>
  <c r="BE48" i="6" s="1"/>
  <c r="J48" i="6"/>
  <c r="BF48" i="6" s="1"/>
  <c r="K48" i="6"/>
  <c r="BG48" i="6" s="1"/>
  <c r="L48" i="6"/>
  <c r="BH48" i="6" s="1"/>
  <c r="M48" i="6"/>
  <c r="BI48" i="6" s="1"/>
  <c r="N48" i="6"/>
  <c r="BJ48" i="6" s="1"/>
  <c r="O48" i="6"/>
  <c r="BK48" i="6" s="1"/>
  <c r="P48" i="6"/>
  <c r="BL48" i="6" s="1"/>
  <c r="Q48" i="6"/>
  <c r="BM48" i="6" s="1"/>
  <c r="R48" i="6"/>
  <c r="BN48" i="6" s="1"/>
  <c r="S48" i="6"/>
  <c r="T48" i="6"/>
  <c r="BP48" i="6" s="1"/>
  <c r="U48" i="6"/>
  <c r="BQ48" i="6" s="1"/>
  <c r="V48" i="6"/>
  <c r="BR48" i="6" s="1"/>
  <c r="W48" i="6"/>
  <c r="BS48" i="6" s="1"/>
  <c r="X48" i="6"/>
  <c r="BT48" i="6" s="1"/>
  <c r="Y48" i="6"/>
  <c r="BU48" i="6" s="1"/>
  <c r="C49" i="6"/>
  <c r="AY49" i="6" s="1"/>
  <c r="D49" i="6"/>
  <c r="AZ49" i="6" s="1"/>
  <c r="E49" i="6"/>
  <c r="BA49" i="6" s="1"/>
  <c r="F49" i="6"/>
  <c r="BB49" i="6" s="1"/>
  <c r="G49" i="6"/>
  <c r="BC49" i="6" s="1"/>
  <c r="H49" i="6"/>
  <c r="BD49" i="6" s="1"/>
  <c r="I49" i="6"/>
  <c r="BE49" i="6" s="1"/>
  <c r="J49" i="6"/>
  <c r="BF49" i="6" s="1"/>
  <c r="K49" i="6"/>
  <c r="BG49" i="6" s="1"/>
  <c r="L49" i="6"/>
  <c r="BH49" i="6" s="1"/>
  <c r="M49" i="6"/>
  <c r="N49" i="6"/>
  <c r="BJ49" i="6" s="1"/>
  <c r="O49" i="6"/>
  <c r="BK49" i="6" s="1"/>
  <c r="P49" i="6"/>
  <c r="BL49" i="6" s="1"/>
  <c r="Q49" i="6"/>
  <c r="BM49" i="6" s="1"/>
  <c r="R49" i="6"/>
  <c r="BN49" i="6" s="1"/>
  <c r="S49" i="6"/>
  <c r="BO49" i="6" s="1"/>
  <c r="T49" i="6"/>
  <c r="BP49" i="6" s="1"/>
  <c r="U49" i="6"/>
  <c r="BQ49" i="6" s="1"/>
  <c r="V49" i="6"/>
  <c r="BR49" i="6" s="1"/>
  <c r="W49" i="6"/>
  <c r="BS49" i="6" s="1"/>
  <c r="X49" i="6"/>
  <c r="BT49" i="6" s="1"/>
  <c r="Y49" i="6"/>
  <c r="BU49" i="6" s="1"/>
  <c r="C50" i="6"/>
  <c r="AY50" i="6" s="1"/>
  <c r="D50" i="6"/>
  <c r="AZ50" i="6" s="1"/>
  <c r="E50" i="6"/>
  <c r="BA50" i="6" s="1"/>
  <c r="F50" i="6"/>
  <c r="BB50" i="6" s="1"/>
  <c r="G50" i="6"/>
  <c r="BC50" i="6" s="1"/>
  <c r="H50" i="6"/>
  <c r="BD50" i="6" s="1"/>
  <c r="I50" i="6"/>
  <c r="BE50" i="6" s="1"/>
  <c r="J50" i="6"/>
  <c r="BF50" i="6" s="1"/>
  <c r="K50" i="6"/>
  <c r="BG50" i="6" s="1"/>
  <c r="L50" i="6"/>
  <c r="BH50" i="6" s="1"/>
  <c r="M50" i="6"/>
  <c r="BI50" i="6" s="1"/>
  <c r="N50" i="6"/>
  <c r="BJ50" i="6" s="1"/>
  <c r="O50" i="6"/>
  <c r="BK50" i="6" s="1"/>
  <c r="P50" i="6"/>
  <c r="BL50" i="6" s="1"/>
  <c r="Q50" i="6"/>
  <c r="BM50" i="6" s="1"/>
  <c r="R50" i="6"/>
  <c r="BN50" i="6" s="1"/>
  <c r="S50" i="6"/>
  <c r="BO50" i="6" s="1"/>
  <c r="T50" i="6"/>
  <c r="BP50" i="6" s="1"/>
  <c r="U50" i="6"/>
  <c r="BQ50" i="6" s="1"/>
  <c r="V50" i="6"/>
  <c r="W50" i="6"/>
  <c r="BS50" i="6" s="1"/>
  <c r="X50" i="6"/>
  <c r="Y50" i="6"/>
  <c r="BU50" i="6" s="1"/>
  <c r="C51" i="6"/>
  <c r="AY51" i="6" s="1"/>
  <c r="D51" i="6"/>
  <c r="AZ51" i="6" s="1"/>
  <c r="E51" i="6"/>
  <c r="BA51" i="6" s="1"/>
  <c r="F51" i="6"/>
  <c r="BB51" i="6" s="1"/>
  <c r="G51" i="6"/>
  <c r="BC51" i="6" s="1"/>
  <c r="H51" i="6"/>
  <c r="BD51" i="6" s="1"/>
  <c r="I51" i="6"/>
  <c r="BE51" i="6" s="1"/>
  <c r="J51" i="6"/>
  <c r="BF51" i="6" s="1"/>
  <c r="K51" i="6"/>
  <c r="BG51" i="6" s="1"/>
  <c r="L51" i="6"/>
  <c r="BH51" i="6" s="1"/>
  <c r="M51" i="6"/>
  <c r="BI51" i="6" s="1"/>
  <c r="N51" i="6"/>
  <c r="BJ51" i="6" s="1"/>
  <c r="O51" i="6"/>
  <c r="BK51" i="6" s="1"/>
  <c r="P51" i="6"/>
  <c r="BL51" i="6" s="1"/>
  <c r="Q51" i="6"/>
  <c r="BM51" i="6" s="1"/>
  <c r="R51" i="6"/>
  <c r="BN51" i="6" s="1"/>
  <c r="S51" i="6"/>
  <c r="BO51" i="6" s="1"/>
  <c r="T51" i="6"/>
  <c r="BP51" i="6" s="1"/>
  <c r="U51" i="6"/>
  <c r="BQ51" i="6" s="1"/>
  <c r="V51" i="6"/>
  <c r="BR51" i="6" s="1"/>
  <c r="W51" i="6"/>
  <c r="BS51" i="6" s="1"/>
  <c r="X51" i="6"/>
  <c r="BT51" i="6" s="1"/>
  <c r="Y51" i="6"/>
  <c r="BU51" i="6" s="1"/>
  <c r="C52" i="6"/>
  <c r="AY52" i="6" s="1"/>
  <c r="D52" i="6"/>
  <c r="E52" i="6"/>
  <c r="BA52" i="6" s="1"/>
  <c r="F52" i="6"/>
  <c r="BB52" i="6" s="1"/>
  <c r="G52" i="6"/>
  <c r="BC52" i="6" s="1"/>
  <c r="H52" i="6"/>
  <c r="BD52" i="6" s="1"/>
  <c r="I52" i="6"/>
  <c r="BE52" i="6" s="1"/>
  <c r="J52" i="6"/>
  <c r="BF52" i="6" s="1"/>
  <c r="K52" i="6"/>
  <c r="BG52" i="6" s="1"/>
  <c r="L52" i="6"/>
  <c r="BH52" i="6" s="1"/>
  <c r="M52" i="6"/>
  <c r="BI52" i="6" s="1"/>
  <c r="N52" i="6"/>
  <c r="BJ52" i="6" s="1"/>
  <c r="O52" i="6"/>
  <c r="BK52" i="6" s="1"/>
  <c r="P52" i="6"/>
  <c r="BL52" i="6" s="1"/>
  <c r="Q52" i="6"/>
  <c r="BM52" i="6" s="1"/>
  <c r="R52" i="6"/>
  <c r="BN52" i="6" s="1"/>
  <c r="S52" i="6"/>
  <c r="BO52" i="6" s="1"/>
  <c r="T52" i="6"/>
  <c r="BP52" i="6" s="1"/>
  <c r="U52" i="6"/>
  <c r="BQ52" i="6" s="1"/>
  <c r="V52" i="6"/>
  <c r="BR52" i="6" s="1"/>
  <c r="W52" i="6"/>
  <c r="BS52" i="6" s="1"/>
  <c r="X52" i="6"/>
  <c r="Y52" i="6"/>
  <c r="BU52" i="6" s="1"/>
  <c r="C53" i="6"/>
  <c r="AY53" i="6" s="1"/>
  <c r="D53" i="6"/>
  <c r="AZ53" i="6" s="1"/>
  <c r="E53" i="6"/>
  <c r="BA53" i="6" s="1"/>
  <c r="F53" i="6"/>
  <c r="BB53" i="6" s="1"/>
  <c r="G53" i="6"/>
  <c r="BC53" i="6" s="1"/>
  <c r="H53" i="6"/>
  <c r="BD53" i="6" s="1"/>
  <c r="I53" i="6"/>
  <c r="BE53" i="6" s="1"/>
  <c r="J53" i="6"/>
  <c r="BF53" i="6" s="1"/>
  <c r="K53" i="6"/>
  <c r="BG53" i="6" s="1"/>
  <c r="L53" i="6"/>
  <c r="BH53" i="6" s="1"/>
  <c r="M53" i="6"/>
  <c r="BI53" i="6" s="1"/>
  <c r="N53" i="6"/>
  <c r="BJ53" i="6" s="1"/>
  <c r="O53" i="6"/>
  <c r="P53" i="6"/>
  <c r="BL53" i="6" s="1"/>
  <c r="Q53" i="6"/>
  <c r="BM53" i="6" s="1"/>
  <c r="R53" i="6"/>
  <c r="BN53" i="6" s="1"/>
  <c r="S53" i="6"/>
  <c r="BO53" i="6" s="1"/>
  <c r="T53" i="6"/>
  <c r="BP53" i="6" s="1"/>
  <c r="U53" i="6"/>
  <c r="BQ53" i="6" s="1"/>
  <c r="V53" i="6"/>
  <c r="BR53" i="6" s="1"/>
  <c r="W53" i="6"/>
  <c r="BS53" i="6" s="1"/>
  <c r="X53" i="6"/>
  <c r="BT53" i="6" s="1"/>
  <c r="Y53" i="6"/>
  <c r="BU53" i="6" s="1"/>
  <c r="C54" i="6"/>
  <c r="AY54" i="6" s="1"/>
  <c r="D54" i="6"/>
  <c r="AZ54" i="6" s="1"/>
  <c r="E54" i="6"/>
  <c r="BA54" i="6" s="1"/>
  <c r="F54" i="6"/>
  <c r="BB54" i="6" s="1"/>
  <c r="G54" i="6"/>
  <c r="BC54" i="6" s="1"/>
  <c r="H54" i="6"/>
  <c r="BD54" i="6" s="1"/>
  <c r="I54" i="6"/>
  <c r="BE54" i="6" s="1"/>
  <c r="J54" i="6"/>
  <c r="BF54" i="6" s="1"/>
  <c r="K54" i="6"/>
  <c r="BG54" i="6" s="1"/>
  <c r="L54" i="6"/>
  <c r="BH54" i="6" s="1"/>
  <c r="M54" i="6"/>
  <c r="BI54" i="6" s="1"/>
  <c r="N54" i="6"/>
  <c r="BJ54" i="6" s="1"/>
  <c r="O54" i="6"/>
  <c r="BK54" i="6" s="1"/>
  <c r="P54" i="6"/>
  <c r="Q54" i="6"/>
  <c r="BM54" i="6" s="1"/>
  <c r="R54" i="6"/>
  <c r="BN54" i="6" s="1"/>
  <c r="S54" i="6"/>
  <c r="BO54" i="6" s="1"/>
  <c r="T54" i="6"/>
  <c r="BP54" i="6" s="1"/>
  <c r="U54" i="6"/>
  <c r="BQ54" i="6" s="1"/>
  <c r="V54" i="6"/>
  <c r="BR54" i="6" s="1"/>
  <c r="W54" i="6"/>
  <c r="BS54" i="6" s="1"/>
  <c r="X54" i="6"/>
  <c r="BT54" i="6" s="1"/>
  <c r="Y54" i="6"/>
  <c r="BU54" i="6" s="1"/>
  <c r="C55" i="6"/>
  <c r="AY55" i="6" s="1"/>
  <c r="D55" i="6"/>
  <c r="AZ55" i="6" s="1"/>
  <c r="E55" i="6"/>
  <c r="BA55" i="6" s="1"/>
  <c r="F55" i="6"/>
  <c r="BB55" i="6" s="1"/>
  <c r="G55" i="6"/>
  <c r="BC55" i="6" s="1"/>
  <c r="H55" i="6"/>
  <c r="BD55" i="6" s="1"/>
  <c r="I55" i="6"/>
  <c r="BE55" i="6" s="1"/>
  <c r="J55" i="6"/>
  <c r="BF55" i="6" s="1"/>
  <c r="K55" i="6"/>
  <c r="BG55" i="6" s="1"/>
  <c r="L55" i="6"/>
  <c r="BH55" i="6" s="1"/>
  <c r="M55" i="6"/>
  <c r="BI55" i="6" s="1"/>
  <c r="N55" i="6"/>
  <c r="BJ55" i="6" s="1"/>
  <c r="O55" i="6"/>
  <c r="BK55" i="6" s="1"/>
  <c r="P55" i="6"/>
  <c r="BL55" i="6" s="1"/>
  <c r="Q55" i="6"/>
  <c r="BM55" i="6" s="1"/>
  <c r="R55" i="6"/>
  <c r="BN55" i="6" s="1"/>
  <c r="S55" i="6"/>
  <c r="BO55" i="6" s="1"/>
  <c r="T55" i="6"/>
  <c r="BP55" i="6" s="1"/>
  <c r="U55" i="6"/>
  <c r="BQ55" i="6" s="1"/>
  <c r="V55" i="6"/>
  <c r="BR55" i="6" s="1"/>
  <c r="W55" i="6"/>
  <c r="BS55" i="6" s="1"/>
  <c r="X55" i="6"/>
  <c r="BT55" i="6" s="1"/>
  <c r="Y55" i="6"/>
  <c r="BU55" i="6" s="1"/>
  <c r="C56" i="6"/>
  <c r="AY56" i="6" s="1"/>
  <c r="D56" i="6"/>
  <c r="AZ56" i="6" s="1"/>
  <c r="E56" i="6"/>
  <c r="BA56" i="6" s="1"/>
  <c r="F56" i="6"/>
  <c r="G56" i="6"/>
  <c r="BC56" i="6" s="1"/>
  <c r="H56" i="6"/>
  <c r="BD56" i="6" s="1"/>
  <c r="I56" i="6"/>
  <c r="BE56" i="6" s="1"/>
  <c r="J56" i="6"/>
  <c r="BF56" i="6" s="1"/>
  <c r="K56" i="6"/>
  <c r="BG56" i="6" s="1"/>
  <c r="L56" i="6"/>
  <c r="BH56" i="6" s="1"/>
  <c r="M56" i="6"/>
  <c r="BI56" i="6" s="1"/>
  <c r="N56" i="6"/>
  <c r="BJ56" i="6" s="1"/>
  <c r="O56" i="6"/>
  <c r="BK56" i="6" s="1"/>
  <c r="P56" i="6"/>
  <c r="BL56" i="6" s="1"/>
  <c r="Q56" i="6"/>
  <c r="BM56" i="6" s="1"/>
  <c r="R56" i="6"/>
  <c r="S56" i="6"/>
  <c r="BO56" i="6" s="1"/>
  <c r="T56" i="6"/>
  <c r="BP56" i="6" s="1"/>
  <c r="U56" i="6"/>
  <c r="BQ56" i="6" s="1"/>
  <c r="V56" i="6"/>
  <c r="BR56" i="6" s="1"/>
  <c r="W56" i="6"/>
  <c r="BS56" i="6" s="1"/>
  <c r="X56" i="6"/>
  <c r="BT56" i="6" s="1"/>
  <c r="Y56" i="6"/>
  <c r="BU56" i="6" s="1"/>
  <c r="C57" i="6"/>
  <c r="AY57" i="6" s="1"/>
  <c r="D57" i="6"/>
  <c r="AZ57" i="6" s="1"/>
  <c r="E57" i="6"/>
  <c r="BA57" i="6" s="1"/>
  <c r="F57" i="6"/>
  <c r="BB57" i="6" s="1"/>
  <c r="G57" i="6"/>
  <c r="BC57" i="6" s="1"/>
  <c r="H57" i="6"/>
  <c r="BD57" i="6" s="1"/>
  <c r="I57" i="6"/>
  <c r="BE57" i="6" s="1"/>
  <c r="J57" i="6"/>
  <c r="BF57" i="6" s="1"/>
  <c r="K57" i="6"/>
  <c r="BG57" i="6" s="1"/>
  <c r="L57" i="6"/>
  <c r="BH57" i="6" s="1"/>
  <c r="M57" i="6"/>
  <c r="BI57" i="6" s="1"/>
  <c r="N57" i="6"/>
  <c r="BJ57" i="6" s="1"/>
  <c r="O57" i="6"/>
  <c r="BK57" i="6" s="1"/>
  <c r="P57" i="6"/>
  <c r="BL57" i="6" s="1"/>
  <c r="Q57" i="6"/>
  <c r="BM57" i="6" s="1"/>
  <c r="R57" i="6"/>
  <c r="BN57" i="6" s="1"/>
  <c r="S57" i="6"/>
  <c r="BO57" i="6" s="1"/>
  <c r="T57" i="6"/>
  <c r="BP57" i="6" s="1"/>
  <c r="U57" i="6"/>
  <c r="BQ57" i="6" s="1"/>
  <c r="V57" i="6"/>
  <c r="BR57" i="6" s="1"/>
  <c r="W57" i="6"/>
  <c r="BS57" i="6" s="1"/>
  <c r="X57" i="6"/>
  <c r="BT57" i="6" s="1"/>
  <c r="Y57" i="6"/>
  <c r="BU57" i="6" s="1"/>
  <c r="C58" i="6"/>
  <c r="AY58" i="6" s="1"/>
  <c r="D58" i="6"/>
  <c r="E58" i="6"/>
  <c r="BA58" i="6" s="1"/>
  <c r="F58" i="6"/>
  <c r="BB58" i="6" s="1"/>
  <c r="G58" i="6"/>
  <c r="BC58" i="6" s="1"/>
  <c r="H58" i="6"/>
  <c r="BD58" i="6" s="1"/>
  <c r="I58" i="6"/>
  <c r="J58" i="6"/>
  <c r="BF58" i="6" s="1"/>
  <c r="K58" i="6"/>
  <c r="BG58" i="6" s="1"/>
  <c r="L58" i="6"/>
  <c r="BH58" i="6" s="1"/>
  <c r="M58" i="6"/>
  <c r="BI58" i="6" s="1"/>
  <c r="N58" i="6"/>
  <c r="BJ58" i="6" s="1"/>
  <c r="O58" i="6"/>
  <c r="BK58" i="6" s="1"/>
  <c r="P58" i="6"/>
  <c r="Q58" i="6"/>
  <c r="BM58" i="6" s="1"/>
  <c r="R58" i="6"/>
  <c r="BN58" i="6" s="1"/>
  <c r="S58" i="6"/>
  <c r="BO58" i="6" s="1"/>
  <c r="T58" i="6"/>
  <c r="BP58" i="6" s="1"/>
  <c r="U58" i="6"/>
  <c r="BQ58" i="6" s="1"/>
  <c r="V58" i="6"/>
  <c r="BR58" i="6" s="1"/>
  <c r="W58" i="6"/>
  <c r="X58" i="6"/>
  <c r="BT58" i="6" s="1"/>
  <c r="Y58" i="6"/>
  <c r="BU58" i="6" s="1"/>
  <c r="C59" i="6"/>
  <c r="AY59" i="6" s="1"/>
  <c r="D59" i="6"/>
  <c r="AZ59" i="6" s="1"/>
  <c r="E59" i="6"/>
  <c r="BA59" i="6" s="1"/>
  <c r="F59" i="6"/>
  <c r="BB59" i="6" s="1"/>
  <c r="G59" i="6"/>
  <c r="BC59" i="6" s="1"/>
  <c r="H59" i="6"/>
  <c r="BD59" i="6" s="1"/>
  <c r="I59" i="6"/>
  <c r="BE59" i="6" s="1"/>
  <c r="J59" i="6"/>
  <c r="K59" i="6"/>
  <c r="BG59" i="6" s="1"/>
  <c r="L59" i="6"/>
  <c r="BH59" i="6" s="1"/>
  <c r="M59" i="6"/>
  <c r="BI59" i="6" s="1"/>
  <c r="N59" i="6"/>
  <c r="BJ59" i="6" s="1"/>
  <c r="O59" i="6"/>
  <c r="BK59" i="6" s="1"/>
  <c r="P59" i="6"/>
  <c r="BL59" i="6" s="1"/>
  <c r="Q59" i="6"/>
  <c r="R59" i="6"/>
  <c r="BN59" i="6" s="1"/>
  <c r="S59" i="6"/>
  <c r="BO59" i="6" s="1"/>
  <c r="T59" i="6"/>
  <c r="BP59" i="6" s="1"/>
  <c r="U59" i="6"/>
  <c r="BQ59" i="6" s="1"/>
  <c r="V59" i="6"/>
  <c r="BR59" i="6" s="1"/>
  <c r="W59" i="6"/>
  <c r="BS59" i="6" s="1"/>
  <c r="X59" i="6"/>
  <c r="BT59" i="6" s="1"/>
  <c r="Y59" i="6"/>
  <c r="BU59" i="6" s="1"/>
  <c r="C60" i="6"/>
  <c r="AY60" i="6" s="1"/>
  <c r="D60" i="6"/>
  <c r="AZ60" i="6" s="1"/>
  <c r="E60" i="6"/>
  <c r="BA60" i="6" s="1"/>
  <c r="F60" i="6"/>
  <c r="BB60" i="6" s="1"/>
  <c r="G60" i="6"/>
  <c r="BC60" i="6" s="1"/>
  <c r="H60" i="6"/>
  <c r="BD60" i="6" s="1"/>
  <c r="I60" i="6"/>
  <c r="BE60" i="6" s="1"/>
  <c r="J60" i="6"/>
  <c r="K60" i="6"/>
  <c r="BG60" i="6" s="1"/>
  <c r="L60" i="6"/>
  <c r="BH60" i="6" s="1"/>
  <c r="M60" i="6"/>
  <c r="BI60" i="6" s="1"/>
  <c r="N60" i="6"/>
  <c r="BJ60" i="6" s="1"/>
  <c r="O60" i="6"/>
  <c r="BK60" i="6" s="1"/>
  <c r="P60" i="6"/>
  <c r="BL60" i="6" s="1"/>
  <c r="Q60" i="6"/>
  <c r="BM60" i="6" s="1"/>
  <c r="R60" i="6"/>
  <c r="S60" i="6"/>
  <c r="BO60" i="6" s="1"/>
  <c r="T60" i="6"/>
  <c r="BP60" i="6" s="1"/>
  <c r="U60" i="6"/>
  <c r="BQ60" i="6" s="1"/>
  <c r="V60" i="6"/>
  <c r="BR60" i="6" s="1"/>
  <c r="W60" i="6"/>
  <c r="BS60" i="6" s="1"/>
  <c r="X60" i="6"/>
  <c r="BT60" i="6" s="1"/>
  <c r="Y60" i="6"/>
  <c r="BU60" i="6" s="1"/>
  <c r="C61" i="6"/>
  <c r="AY61" i="6" s="1"/>
  <c r="D61" i="6"/>
  <c r="AZ61" i="6" s="1"/>
  <c r="E61" i="6"/>
  <c r="BA61" i="6" s="1"/>
  <c r="F61" i="6"/>
  <c r="BB61" i="6" s="1"/>
  <c r="G61" i="6"/>
  <c r="BC61" i="6" s="1"/>
  <c r="H61" i="6"/>
  <c r="BD61" i="6" s="1"/>
  <c r="I61" i="6"/>
  <c r="J61" i="6"/>
  <c r="BF61" i="6" s="1"/>
  <c r="K61" i="6"/>
  <c r="BG61" i="6" s="1"/>
  <c r="L61" i="6"/>
  <c r="BH61" i="6" s="1"/>
  <c r="M61" i="6"/>
  <c r="N61" i="6"/>
  <c r="BJ61" i="6" s="1"/>
  <c r="O61" i="6"/>
  <c r="BK61" i="6" s="1"/>
  <c r="P61" i="6"/>
  <c r="BL61" i="6" s="1"/>
  <c r="Q61" i="6"/>
  <c r="BM61" i="6" s="1"/>
  <c r="R61" i="6"/>
  <c r="BN61" i="6" s="1"/>
  <c r="S61" i="6"/>
  <c r="BO61" i="6" s="1"/>
  <c r="T61" i="6"/>
  <c r="BP61" i="6" s="1"/>
  <c r="U61" i="6"/>
  <c r="BQ61" i="6" s="1"/>
  <c r="V61" i="6"/>
  <c r="BR61" i="6" s="1"/>
  <c r="W61" i="6"/>
  <c r="BS61" i="6" s="1"/>
  <c r="X61" i="6"/>
  <c r="BT61" i="6" s="1"/>
  <c r="Y61" i="6"/>
  <c r="BU61" i="6" s="1"/>
  <c r="C62" i="6"/>
  <c r="AY62" i="6" s="1"/>
  <c r="D62" i="6"/>
  <c r="AZ62" i="6" s="1"/>
  <c r="E62" i="6"/>
  <c r="BA62" i="6" s="1"/>
  <c r="F62" i="6"/>
  <c r="BB62" i="6" s="1"/>
  <c r="G62" i="6"/>
  <c r="BC62" i="6" s="1"/>
  <c r="H62" i="6"/>
  <c r="BD62" i="6" s="1"/>
  <c r="I62" i="6"/>
  <c r="J62" i="6"/>
  <c r="BF62" i="6" s="1"/>
  <c r="K62" i="6"/>
  <c r="BG62" i="6" s="1"/>
  <c r="L62" i="6"/>
  <c r="BH62" i="6" s="1"/>
  <c r="M62" i="6"/>
  <c r="BI62" i="6" s="1"/>
  <c r="N62" i="6"/>
  <c r="O62" i="6"/>
  <c r="BK62" i="6" s="1"/>
  <c r="P62" i="6"/>
  <c r="BL62" i="6" s="1"/>
  <c r="Q62" i="6"/>
  <c r="BM62" i="6" s="1"/>
  <c r="R62" i="6"/>
  <c r="BN62" i="6" s="1"/>
  <c r="S62" i="6"/>
  <c r="BO62" i="6" s="1"/>
  <c r="T62" i="6"/>
  <c r="BP62" i="6" s="1"/>
  <c r="U62" i="6"/>
  <c r="BQ62" i="6" s="1"/>
  <c r="V62" i="6"/>
  <c r="BR62" i="6" s="1"/>
  <c r="W62" i="6"/>
  <c r="BS62" i="6" s="1"/>
  <c r="X62" i="6"/>
  <c r="BT62" i="6" s="1"/>
  <c r="Y62" i="6"/>
  <c r="BU62" i="6" s="1"/>
  <c r="C63" i="6"/>
  <c r="AY63" i="6" s="1"/>
  <c r="D63" i="6"/>
  <c r="AZ63" i="6" s="1"/>
  <c r="E63" i="6"/>
  <c r="BA63" i="6" s="1"/>
  <c r="F63" i="6"/>
  <c r="BB63" i="6" s="1"/>
  <c r="G63" i="6"/>
  <c r="BC63" i="6" s="1"/>
  <c r="H63" i="6"/>
  <c r="BD63" i="6" s="1"/>
  <c r="I63" i="6"/>
  <c r="BE63" i="6" s="1"/>
  <c r="J63" i="6"/>
  <c r="BF63" i="6" s="1"/>
  <c r="K63" i="6"/>
  <c r="L63" i="6"/>
  <c r="BH63" i="6" s="1"/>
  <c r="M63" i="6"/>
  <c r="BI63" i="6" s="1"/>
  <c r="N63" i="6"/>
  <c r="O63" i="6"/>
  <c r="BK63" i="6" s="1"/>
  <c r="P63" i="6"/>
  <c r="Q63" i="6"/>
  <c r="BM63" i="6" s="1"/>
  <c r="R63" i="6"/>
  <c r="BN63" i="6" s="1"/>
  <c r="S63" i="6"/>
  <c r="BO63" i="6" s="1"/>
  <c r="T63" i="6"/>
  <c r="BP63" i="6" s="1"/>
  <c r="U63" i="6"/>
  <c r="BQ63" i="6" s="1"/>
  <c r="V63" i="6"/>
  <c r="BR63" i="6" s="1"/>
  <c r="W63" i="6"/>
  <c r="BS63" i="6" s="1"/>
  <c r="X63" i="6"/>
  <c r="BT63" i="6" s="1"/>
  <c r="Y63" i="6"/>
  <c r="BU63" i="6" s="1"/>
  <c r="C64" i="6"/>
  <c r="AY64" i="6" s="1"/>
  <c r="D64" i="6"/>
  <c r="AZ64" i="6" s="1"/>
  <c r="E64" i="6"/>
  <c r="BA64" i="6" s="1"/>
  <c r="F64" i="6"/>
  <c r="BB64" i="6" s="1"/>
  <c r="G64" i="6"/>
  <c r="BC64" i="6" s="1"/>
  <c r="H64" i="6"/>
  <c r="BD64" i="6" s="1"/>
  <c r="I64" i="6"/>
  <c r="BE64" i="6" s="1"/>
  <c r="J64" i="6"/>
  <c r="BF64" i="6" s="1"/>
  <c r="K64" i="6"/>
  <c r="BG64" i="6" s="1"/>
  <c r="L64" i="6"/>
  <c r="BH64" i="6" s="1"/>
  <c r="M64" i="6"/>
  <c r="BI64" i="6" s="1"/>
  <c r="N64" i="6"/>
  <c r="BJ64" i="6" s="1"/>
  <c r="O64" i="6"/>
  <c r="BK64" i="6" s="1"/>
  <c r="P64" i="6"/>
  <c r="BL64" i="6" s="1"/>
  <c r="Q64" i="6"/>
  <c r="R64" i="6"/>
  <c r="BN64" i="6" s="1"/>
  <c r="S64" i="6"/>
  <c r="BO64" i="6" s="1"/>
  <c r="T64" i="6"/>
  <c r="BP64" i="6" s="1"/>
  <c r="U64" i="6"/>
  <c r="BQ64" i="6" s="1"/>
  <c r="V64" i="6"/>
  <c r="BR64" i="6" s="1"/>
  <c r="W64" i="6"/>
  <c r="BS64" i="6" s="1"/>
  <c r="X64" i="6"/>
  <c r="BT64" i="6" s="1"/>
  <c r="Y64" i="6"/>
  <c r="BU64" i="6" s="1"/>
  <c r="C65" i="6"/>
  <c r="AY65" i="6" s="1"/>
  <c r="D65" i="6"/>
  <c r="AZ65" i="6" s="1"/>
  <c r="E65" i="6"/>
  <c r="BA65" i="6" s="1"/>
  <c r="F65" i="6"/>
  <c r="G65" i="6"/>
  <c r="BC65" i="6" s="1"/>
  <c r="H65" i="6"/>
  <c r="BD65" i="6" s="1"/>
  <c r="I65" i="6"/>
  <c r="BE65" i="6" s="1"/>
  <c r="J65" i="6"/>
  <c r="BF65" i="6" s="1"/>
  <c r="K65" i="6"/>
  <c r="BG65" i="6" s="1"/>
  <c r="L65" i="6"/>
  <c r="BH65" i="6" s="1"/>
  <c r="M65" i="6"/>
  <c r="BI65" i="6" s="1"/>
  <c r="N65" i="6"/>
  <c r="BJ65" i="6" s="1"/>
  <c r="O65" i="6"/>
  <c r="P65" i="6"/>
  <c r="BL65" i="6" s="1"/>
  <c r="Q65" i="6"/>
  <c r="BM65" i="6" s="1"/>
  <c r="R65" i="6"/>
  <c r="S65" i="6"/>
  <c r="BO65" i="6" s="1"/>
  <c r="T65" i="6"/>
  <c r="BP65" i="6" s="1"/>
  <c r="U65" i="6"/>
  <c r="BQ65" i="6" s="1"/>
  <c r="V65" i="6"/>
  <c r="BR65" i="6" s="1"/>
  <c r="W65" i="6"/>
  <c r="BS65" i="6" s="1"/>
  <c r="X65" i="6"/>
  <c r="BT65" i="6" s="1"/>
  <c r="Y65" i="6"/>
  <c r="BU65" i="6" s="1"/>
  <c r="C66" i="6"/>
  <c r="AY66" i="6" s="1"/>
  <c r="D66" i="6"/>
  <c r="AZ66" i="6" s="1"/>
  <c r="E66" i="6"/>
  <c r="BA66" i="6" s="1"/>
  <c r="F66" i="6"/>
  <c r="BB66" i="6" s="1"/>
  <c r="G66" i="6"/>
  <c r="BC66" i="6" s="1"/>
  <c r="H66" i="6"/>
  <c r="BD66" i="6" s="1"/>
  <c r="I66" i="6"/>
  <c r="BE66" i="6" s="1"/>
  <c r="J66" i="6"/>
  <c r="BF66" i="6" s="1"/>
  <c r="K66" i="6"/>
  <c r="BG66" i="6" s="1"/>
  <c r="L66" i="6"/>
  <c r="BH66" i="6" s="1"/>
  <c r="M66" i="6"/>
  <c r="BI66" i="6" s="1"/>
  <c r="N66" i="6"/>
  <c r="BJ66" i="6" s="1"/>
  <c r="O66" i="6"/>
  <c r="BK66" i="6" s="1"/>
  <c r="P66" i="6"/>
  <c r="BL66" i="6" s="1"/>
  <c r="Q66" i="6"/>
  <c r="BM66" i="6" s="1"/>
  <c r="R66" i="6"/>
  <c r="BN66" i="6" s="1"/>
  <c r="S66" i="6"/>
  <c r="BO66" i="6" s="1"/>
  <c r="T66" i="6"/>
  <c r="BP66" i="6" s="1"/>
  <c r="U66" i="6"/>
  <c r="BQ66" i="6" s="1"/>
  <c r="V66" i="6"/>
  <c r="BR66" i="6" s="1"/>
  <c r="W66" i="6"/>
  <c r="BS66" i="6" s="1"/>
  <c r="X66" i="6"/>
  <c r="BT66" i="6" s="1"/>
  <c r="Y66" i="6"/>
  <c r="BU66" i="6" s="1"/>
  <c r="C67" i="6"/>
  <c r="AY67" i="6" s="1"/>
  <c r="D67" i="6"/>
  <c r="AZ67" i="6" s="1"/>
  <c r="E67" i="6"/>
  <c r="BA67" i="6" s="1"/>
  <c r="F67" i="6"/>
  <c r="BB67" i="6" s="1"/>
  <c r="G67" i="6"/>
  <c r="BC67" i="6" s="1"/>
  <c r="H67" i="6"/>
  <c r="I67" i="6"/>
  <c r="BE67" i="6" s="1"/>
  <c r="J67" i="6"/>
  <c r="BF67" i="6" s="1"/>
  <c r="K67" i="6"/>
  <c r="BG67" i="6" s="1"/>
  <c r="L67" i="6"/>
  <c r="BH67" i="6" s="1"/>
  <c r="M67" i="6"/>
  <c r="BI67" i="6" s="1"/>
  <c r="N67" i="6"/>
  <c r="BJ67" i="6" s="1"/>
  <c r="O67" i="6"/>
  <c r="P67" i="6"/>
  <c r="BL67" i="6" s="1"/>
  <c r="Q67" i="6"/>
  <c r="R67" i="6"/>
  <c r="S67" i="6"/>
  <c r="T67" i="6"/>
  <c r="U67" i="6"/>
  <c r="BQ67" i="6" s="1"/>
  <c r="V67" i="6"/>
  <c r="BR67" i="6" s="1"/>
  <c r="W67" i="6"/>
  <c r="BS67" i="6" s="1"/>
  <c r="X67" i="6"/>
  <c r="BT67" i="6" s="1"/>
  <c r="Y67" i="6"/>
  <c r="BU67" i="6" s="1"/>
  <c r="C68" i="6"/>
  <c r="AY68" i="6" s="1"/>
  <c r="D68" i="6"/>
  <c r="AZ68" i="6" s="1"/>
  <c r="E68" i="6"/>
  <c r="BA68" i="6" s="1"/>
  <c r="F68" i="6"/>
  <c r="BB68" i="6" s="1"/>
  <c r="G68" i="6"/>
  <c r="BC68" i="6" s="1"/>
  <c r="H68" i="6"/>
  <c r="BD68" i="6" s="1"/>
  <c r="I68" i="6"/>
  <c r="BE68" i="6" s="1"/>
  <c r="J68" i="6"/>
  <c r="BF68" i="6" s="1"/>
  <c r="K68" i="6"/>
  <c r="BG68" i="6" s="1"/>
  <c r="L68" i="6"/>
  <c r="M68" i="6"/>
  <c r="BI68" i="6" s="1"/>
  <c r="N68" i="6"/>
  <c r="BJ68" i="6" s="1"/>
  <c r="O68" i="6"/>
  <c r="BK68" i="6" s="1"/>
  <c r="P68" i="6"/>
  <c r="Q68" i="6"/>
  <c r="BM68" i="6" s="1"/>
  <c r="R68" i="6"/>
  <c r="S68" i="6"/>
  <c r="BO68" i="6" s="1"/>
  <c r="T68" i="6"/>
  <c r="BP68" i="6" s="1"/>
  <c r="U68" i="6"/>
  <c r="V68" i="6"/>
  <c r="BR68" i="6" s="1"/>
  <c r="W68" i="6"/>
  <c r="BS68" i="6" s="1"/>
  <c r="X68" i="6"/>
  <c r="BT68" i="6" s="1"/>
  <c r="Y68" i="6"/>
  <c r="BU68" i="6" s="1"/>
  <c r="C69" i="6"/>
  <c r="AY69" i="6" s="1"/>
  <c r="D69" i="6"/>
  <c r="AZ69" i="6" s="1"/>
  <c r="E69" i="6"/>
  <c r="BA69" i="6" s="1"/>
  <c r="F69" i="6"/>
  <c r="BB69" i="6" s="1"/>
  <c r="G69" i="6"/>
  <c r="BC69" i="6" s="1"/>
  <c r="H69" i="6"/>
  <c r="BD69" i="6" s="1"/>
  <c r="I69" i="6"/>
  <c r="BE69" i="6" s="1"/>
  <c r="J69" i="6"/>
  <c r="BF69" i="6" s="1"/>
  <c r="K69" i="6"/>
  <c r="BG69" i="6" s="1"/>
  <c r="L69" i="6"/>
  <c r="BH69" i="6" s="1"/>
  <c r="M69" i="6"/>
  <c r="BI69" i="6" s="1"/>
  <c r="N69" i="6"/>
  <c r="BJ69" i="6" s="1"/>
  <c r="O69" i="6"/>
  <c r="BK69" i="6" s="1"/>
  <c r="P69" i="6"/>
  <c r="BL69" i="6" s="1"/>
  <c r="Q69" i="6"/>
  <c r="BM69" i="6" s="1"/>
  <c r="R69" i="6"/>
  <c r="BN69" i="6" s="1"/>
  <c r="S69" i="6"/>
  <c r="T69" i="6"/>
  <c r="BP69" i="6" s="1"/>
  <c r="U69" i="6"/>
  <c r="BQ69" i="6" s="1"/>
  <c r="V69" i="6"/>
  <c r="BR69" i="6" s="1"/>
  <c r="W69" i="6"/>
  <c r="BS69" i="6" s="1"/>
  <c r="X69" i="6"/>
  <c r="BT69" i="6" s="1"/>
  <c r="Y69" i="6"/>
  <c r="BU69" i="6" s="1"/>
  <c r="C70" i="6"/>
  <c r="AY70" i="6" s="1"/>
  <c r="D70" i="6"/>
  <c r="AZ70" i="6" s="1"/>
  <c r="E70" i="6"/>
  <c r="BA70" i="6" s="1"/>
  <c r="F70" i="6"/>
  <c r="BB70" i="6" s="1"/>
  <c r="G70" i="6"/>
  <c r="BC70" i="6" s="1"/>
  <c r="H70" i="6"/>
  <c r="BD70" i="6" s="1"/>
  <c r="I70" i="6"/>
  <c r="BE70" i="6" s="1"/>
  <c r="J70" i="6"/>
  <c r="BF70" i="6" s="1"/>
  <c r="K70" i="6"/>
  <c r="L70" i="6"/>
  <c r="BH70" i="6" s="1"/>
  <c r="M70" i="6"/>
  <c r="N70" i="6"/>
  <c r="BJ70" i="6" s="1"/>
  <c r="O70" i="6"/>
  <c r="BK70" i="6" s="1"/>
  <c r="P70" i="6"/>
  <c r="BL70" i="6" s="1"/>
  <c r="Q70" i="6"/>
  <c r="BM70" i="6" s="1"/>
  <c r="R70" i="6"/>
  <c r="BN70" i="6" s="1"/>
  <c r="S70" i="6"/>
  <c r="BO70" i="6" s="1"/>
  <c r="T70" i="6"/>
  <c r="BP70" i="6" s="1"/>
  <c r="U70" i="6"/>
  <c r="BQ70" i="6" s="1"/>
  <c r="V70" i="6"/>
  <c r="BR70" i="6" s="1"/>
  <c r="W70" i="6"/>
  <c r="X70" i="6"/>
  <c r="BT70" i="6" s="1"/>
  <c r="Y70" i="6"/>
  <c r="BU70" i="6" s="1"/>
  <c r="C71" i="6"/>
  <c r="AY71" i="6" s="1"/>
  <c r="D71" i="6"/>
  <c r="AZ71" i="6" s="1"/>
  <c r="E71" i="6"/>
  <c r="BA71" i="6" s="1"/>
  <c r="F71" i="6"/>
  <c r="BB71" i="6" s="1"/>
  <c r="G71" i="6"/>
  <c r="BC71" i="6" s="1"/>
  <c r="H71" i="6"/>
  <c r="BD71" i="6" s="1"/>
  <c r="I71" i="6"/>
  <c r="BE71" i="6" s="1"/>
  <c r="J71" i="6"/>
  <c r="BF71" i="6" s="1"/>
  <c r="K71" i="6"/>
  <c r="BG71" i="6" s="1"/>
  <c r="L71" i="6"/>
  <c r="BH71" i="6" s="1"/>
  <c r="M71" i="6"/>
  <c r="BI71" i="6" s="1"/>
  <c r="N71" i="6"/>
  <c r="BJ71" i="6" s="1"/>
  <c r="O71" i="6"/>
  <c r="BK71" i="6" s="1"/>
  <c r="P71" i="6"/>
  <c r="BL71" i="6" s="1"/>
  <c r="Q71" i="6"/>
  <c r="BM71" i="6" s="1"/>
  <c r="R71" i="6"/>
  <c r="S71" i="6"/>
  <c r="BO71" i="6" s="1"/>
  <c r="T71" i="6"/>
  <c r="BP71" i="6" s="1"/>
  <c r="U71" i="6"/>
  <c r="BQ71" i="6" s="1"/>
  <c r="V71" i="6"/>
  <c r="BR71" i="6" s="1"/>
  <c r="W71" i="6"/>
  <c r="X71" i="6"/>
  <c r="Y71" i="6"/>
  <c r="BU71" i="6" s="1"/>
  <c r="C72" i="6"/>
  <c r="D72" i="6"/>
  <c r="AZ72" i="6" s="1"/>
  <c r="E72" i="6"/>
  <c r="BA72" i="6" s="1"/>
  <c r="F72" i="6"/>
  <c r="BB72" i="6" s="1"/>
  <c r="G72" i="6"/>
  <c r="BC72" i="6" s="1"/>
  <c r="H72" i="6"/>
  <c r="BD72" i="6" s="1"/>
  <c r="I72" i="6"/>
  <c r="BE72" i="6" s="1"/>
  <c r="J72" i="6"/>
  <c r="BF72" i="6" s="1"/>
  <c r="K72" i="6"/>
  <c r="BG72" i="6" s="1"/>
  <c r="L72" i="6"/>
  <c r="BH72" i="6" s="1"/>
  <c r="M72" i="6"/>
  <c r="BI72" i="6" s="1"/>
  <c r="N72" i="6"/>
  <c r="BJ72" i="6" s="1"/>
  <c r="O72" i="6"/>
  <c r="BK72" i="6" s="1"/>
  <c r="P72" i="6"/>
  <c r="BL72" i="6" s="1"/>
  <c r="Q72" i="6"/>
  <c r="BM72" i="6" s="1"/>
  <c r="R72" i="6"/>
  <c r="BN72" i="6" s="1"/>
  <c r="S72" i="6"/>
  <c r="BO72" i="6" s="1"/>
  <c r="T72" i="6"/>
  <c r="BP72" i="6" s="1"/>
  <c r="U72" i="6"/>
  <c r="BQ72" i="6" s="1"/>
  <c r="V72" i="6"/>
  <c r="BR72" i="6" s="1"/>
  <c r="W72" i="6"/>
  <c r="BS72" i="6" s="1"/>
  <c r="X72" i="6"/>
  <c r="BT72" i="6" s="1"/>
  <c r="Y72" i="6"/>
  <c r="BU72" i="6" s="1"/>
  <c r="C73" i="6"/>
  <c r="AY73" i="6" s="1"/>
  <c r="D73" i="6"/>
  <c r="AZ73" i="6" s="1"/>
  <c r="E73" i="6"/>
  <c r="BA73" i="6" s="1"/>
  <c r="F73" i="6"/>
  <c r="BB73" i="6" s="1"/>
  <c r="G73" i="6"/>
  <c r="BC73" i="6" s="1"/>
  <c r="H73" i="6"/>
  <c r="BD73" i="6" s="1"/>
  <c r="I73" i="6"/>
  <c r="BE73" i="6" s="1"/>
  <c r="J73" i="6"/>
  <c r="BF73" i="6" s="1"/>
  <c r="K73" i="6"/>
  <c r="BG73" i="6" s="1"/>
  <c r="L73" i="6"/>
  <c r="BH73" i="6" s="1"/>
  <c r="M73" i="6"/>
  <c r="BI73" i="6" s="1"/>
  <c r="N73" i="6"/>
  <c r="BJ73" i="6" s="1"/>
  <c r="O73" i="6"/>
  <c r="BK73" i="6" s="1"/>
  <c r="P73" i="6"/>
  <c r="BL73" i="6" s="1"/>
  <c r="Q73" i="6"/>
  <c r="BM73" i="6" s="1"/>
  <c r="R73" i="6"/>
  <c r="BN73" i="6" s="1"/>
  <c r="S73" i="6"/>
  <c r="BO73" i="6" s="1"/>
  <c r="T73" i="6"/>
  <c r="BP73" i="6" s="1"/>
  <c r="U73" i="6"/>
  <c r="BQ73" i="6" s="1"/>
  <c r="V73" i="6"/>
  <c r="BR73" i="6" s="1"/>
  <c r="W73" i="6"/>
  <c r="BS73" i="6" s="1"/>
  <c r="X73" i="6"/>
  <c r="BT73" i="6" s="1"/>
  <c r="Y73" i="6"/>
  <c r="BU73" i="6" s="1"/>
  <c r="C74" i="6"/>
  <c r="AY74" i="6" s="1"/>
  <c r="D74" i="6"/>
  <c r="AZ74" i="6" s="1"/>
  <c r="E74" i="6"/>
  <c r="BA74" i="6" s="1"/>
  <c r="F74" i="6"/>
  <c r="BB74" i="6" s="1"/>
  <c r="G74" i="6"/>
  <c r="BC74" i="6" s="1"/>
  <c r="H74" i="6"/>
  <c r="BD74" i="6" s="1"/>
  <c r="I74" i="6"/>
  <c r="BE74" i="6" s="1"/>
  <c r="J74" i="6"/>
  <c r="BF74" i="6" s="1"/>
  <c r="K74" i="6"/>
  <c r="BG74" i="6" s="1"/>
  <c r="L74" i="6"/>
  <c r="BH74" i="6" s="1"/>
  <c r="M74" i="6"/>
  <c r="BI74" i="6" s="1"/>
  <c r="N74" i="6"/>
  <c r="BJ74" i="6" s="1"/>
  <c r="O74" i="6"/>
  <c r="BK74" i="6" s="1"/>
  <c r="P74" i="6"/>
  <c r="BL74" i="6" s="1"/>
  <c r="Q74" i="6"/>
  <c r="BM74" i="6" s="1"/>
  <c r="R74" i="6"/>
  <c r="BN74" i="6" s="1"/>
  <c r="S74" i="6"/>
  <c r="BO74" i="6" s="1"/>
  <c r="T74" i="6"/>
  <c r="BP74" i="6" s="1"/>
  <c r="U74" i="6"/>
  <c r="BQ74" i="6" s="1"/>
  <c r="V74" i="6"/>
  <c r="BR74" i="6" s="1"/>
  <c r="W74" i="6"/>
  <c r="BS74" i="6" s="1"/>
  <c r="X74" i="6"/>
  <c r="BT74" i="6" s="1"/>
  <c r="Y74" i="6"/>
  <c r="BU74" i="6" s="1"/>
  <c r="C75" i="6"/>
  <c r="AY75" i="6" s="1"/>
  <c r="D75" i="6"/>
  <c r="AZ75" i="6" s="1"/>
  <c r="E75" i="6"/>
  <c r="BA75" i="6" s="1"/>
  <c r="F75" i="6"/>
  <c r="BB75" i="6" s="1"/>
  <c r="G75" i="6"/>
  <c r="BC75" i="6" s="1"/>
  <c r="H75" i="6"/>
  <c r="BD75" i="6" s="1"/>
  <c r="I75" i="6"/>
  <c r="BE75" i="6" s="1"/>
  <c r="J75" i="6"/>
  <c r="BF75" i="6" s="1"/>
  <c r="K75" i="6"/>
  <c r="BG75" i="6" s="1"/>
  <c r="L75" i="6"/>
  <c r="BH75" i="6" s="1"/>
  <c r="M75" i="6"/>
  <c r="BI75" i="6" s="1"/>
  <c r="N75" i="6"/>
  <c r="BJ75" i="6" s="1"/>
  <c r="O75" i="6"/>
  <c r="BK75" i="6" s="1"/>
  <c r="P75" i="6"/>
  <c r="BL75" i="6" s="1"/>
  <c r="Q75" i="6"/>
  <c r="BM75" i="6" s="1"/>
  <c r="R75" i="6"/>
  <c r="BN75" i="6" s="1"/>
  <c r="S75" i="6"/>
  <c r="BO75" i="6" s="1"/>
  <c r="T75" i="6"/>
  <c r="BP75" i="6" s="1"/>
  <c r="U75" i="6"/>
  <c r="BQ75" i="6" s="1"/>
  <c r="V75" i="6"/>
  <c r="BR75" i="6" s="1"/>
  <c r="W75" i="6"/>
  <c r="BS75" i="6" s="1"/>
  <c r="X75" i="6"/>
  <c r="BT75" i="6" s="1"/>
  <c r="Y75" i="6"/>
  <c r="BU75" i="6" s="1"/>
  <c r="C76" i="6"/>
  <c r="AY76" i="6" s="1"/>
  <c r="D76" i="6"/>
  <c r="AZ76" i="6" s="1"/>
  <c r="E76" i="6"/>
  <c r="BA76" i="6" s="1"/>
  <c r="F76" i="6"/>
  <c r="BB76" i="6" s="1"/>
  <c r="G76" i="6"/>
  <c r="BC76" i="6" s="1"/>
  <c r="H76" i="6"/>
  <c r="BD76" i="6" s="1"/>
  <c r="I76" i="6"/>
  <c r="BE76" i="6" s="1"/>
  <c r="J76" i="6"/>
  <c r="BF76" i="6" s="1"/>
  <c r="K76" i="6"/>
  <c r="BG76" i="6" s="1"/>
  <c r="L76" i="6"/>
  <c r="BH76" i="6" s="1"/>
  <c r="M76" i="6"/>
  <c r="BI76" i="6" s="1"/>
  <c r="N76" i="6"/>
  <c r="BJ76" i="6" s="1"/>
  <c r="O76" i="6"/>
  <c r="BK76" i="6" s="1"/>
  <c r="P76" i="6"/>
  <c r="BL76" i="6" s="1"/>
  <c r="Q76" i="6"/>
  <c r="BM76" i="6" s="1"/>
  <c r="R76" i="6"/>
  <c r="BN76" i="6" s="1"/>
  <c r="S76" i="6"/>
  <c r="BO76" i="6" s="1"/>
  <c r="T76" i="6"/>
  <c r="BP76" i="6" s="1"/>
  <c r="U76" i="6"/>
  <c r="BQ76" i="6" s="1"/>
  <c r="V76" i="6"/>
  <c r="BR76" i="6" s="1"/>
  <c r="W76" i="6"/>
  <c r="BS76" i="6" s="1"/>
  <c r="X76" i="6"/>
  <c r="BT76" i="6" s="1"/>
  <c r="Y76" i="6"/>
  <c r="BU76" i="6" s="1"/>
  <c r="C77" i="6"/>
  <c r="AY77" i="6" s="1"/>
  <c r="D77" i="6"/>
  <c r="AZ77" i="6" s="1"/>
  <c r="E77" i="6"/>
  <c r="BA77" i="6" s="1"/>
  <c r="F77" i="6"/>
  <c r="BB77" i="6" s="1"/>
  <c r="G77" i="6"/>
  <c r="BC77" i="6" s="1"/>
  <c r="H77" i="6"/>
  <c r="BD77" i="6" s="1"/>
  <c r="I77" i="6"/>
  <c r="BE77" i="6" s="1"/>
  <c r="J77" i="6"/>
  <c r="BF77" i="6" s="1"/>
  <c r="K77" i="6"/>
  <c r="BG77" i="6" s="1"/>
  <c r="L77" i="6"/>
  <c r="BH77" i="6" s="1"/>
  <c r="M77" i="6"/>
  <c r="BI77" i="6" s="1"/>
  <c r="N77" i="6"/>
  <c r="BJ77" i="6" s="1"/>
  <c r="O77" i="6"/>
  <c r="BK77" i="6" s="1"/>
  <c r="P77" i="6"/>
  <c r="BL77" i="6" s="1"/>
  <c r="Q77" i="6"/>
  <c r="BM77" i="6" s="1"/>
  <c r="R77" i="6"/>
  <c r="S77" i="6"/>
  <c r="BO77" i="6" s="1"/>
  <c r="T77" i="6"/>
  <c r="BP77" i="6" s="1"/>
  <c r="U77" i="6"/>
  <c r="BQ77" i="6" s="1"/>
  <c r="V77" i="6"/>
  <c r="BR77" i="6" s="1"/>
  <c r="W77" i="6"/>
  <c r="BS77" i="6" s="1"/>
  <c r="X77" i="6"/>
  <c r="BT77" i="6" s="1"/>
  <c r="Y77" i="6"/>
  <c r="BU77" i="6" s="1"/>
  <c r="C78" i="6"/>
  <c r="AY78" i="6" s="1"/>
  <c r="D78" i="6"/>
  <c r="AZ78" i="6" s="1"/>
  <c r="E78" i="6"/>
  <c r="BA78" i="6" s="1"/>
  <c r="F78" i="6"/>
  <c r="BB78" i="6" s="1"/>
  <c r="G78" i="6"/>
  <c r="BC78" i="6" s="1"/>
  <c r="H78" i="6"/>
  <c r="BD78" i="6" s="1"/>
  <c r="I78" i="6"/>
  <c r="BE78" i="6" s="1"/>
  <c r="J78" i="6"/>
  <c r="BF78" i="6" s="1"/>
  <c r="K78" i="6"/>
  <c r="BG78" i="6" s="1"/>
  <c r="L78" i="6"/>
  <c r="M78" i="6"/>
  <c r="BI78" i="6" s="1"/>
  <c r="N78" i="6"/>
  <c r="BJ78" i="6" s="1"/>
  <c r="O78" i="6"/>
  <c r="BK78" i="6" s="1"/>
  <c r="P78" i="6"/>
  <c r="BL78" i="6" s="1"/>
  <c r="Q78" i="6"/>
  <c r="BM78" i="6" s="1"/>
  <c r="R78" i="6"/>
  <c r="BN78" i="6" s="1"/>
  <c r="S78" i="6"/>
  <c r="BO78" i="6" s="1"/>
  <c r="T78" i="6"/>
  <c r="BP78" i="6" s="1"/>
  <c r="U78" i="6"/>
  <c r="BQ78" i="6" s="1"/>
  <c r="V78" i="6"/>
  <c r="BR78" i="6" s="1"/>
  <c r="W78" i="6"/>
  <c r="BS78" i="6" s="1"/>
  <c r="X78" i="6"/>
  <c r="BT78" i="6" s="1"/>
  <c r="Y78" i="6"/>
  <c r="BU78" i="6" s="1"/>
  <c r="C79" i="6"/>
  <c r="AY79" i="6" s="1"/>
  <c r="D79" i="6"/>
  <c r="AZ79" i="6" s="1"/>
  <c r="E79" i="6"/>
  <c r="BA79" i="6" s="1"/>
  <c r="F79" i="6"/>
  <c r="BB79" i="6" s="1"/>
  <c r="G79" i="6"/>
  <c r="BC79" i="6" s="1"/>
  <c r="H79" i="6"/>
  <c r="BD79" i="6" s="1"/>
  <c r="I79" i="6"/>
  <c r="BE79" i="6" s="1"/>
  <c r="J79" i="6"/>
  <c r="BF79" i="6" s="1"/>
  <c r="K79" i="6"/>
  <c r="BG79" i="6" s="1"/>
  <c r="L79" i="6"/>
  <c r="BH79" i="6" s="1"/>
  <c r="M79" i="6"/>
  <c r="N79" i="6"/>
  <c r="BJ79" i="6" s="1"/>
  <c r="O79" i="6"/>
  <c r="BK79" i="6" s="1"/>
  <c r="P79" i="6"/>
  <c r="BL79" i="6" s="1"/>
  <c r="Q79" i="6"/>
  <c r="BM79" i="6" s="1"/>
  <c r="R79" i="6"/>
  <c r="BN79" i="6" s="1"/>
  <c r="S79" i="6"/>
  <c r="BO79" i="6" s="1"/>
  <c r="T79" i="6"/>
  <c r="BP79" i="6" s="1"/>
  <c r="U79" i="6"/>
  <c r="BQ79" i="6" s="1"/>
  <c r="V79" i="6"/>
  <c r="BR79" i="6" s="1"/>
  <c r="W79" i="6"/>
  <c r="BS79" i="6" s="1"/>
  <c r="X79" i="6"/>
  <c r="BT79" i="6" s="1"/>
  <c r="Y79" i="6"/>
  <c r="BU79" i="6" s="1"/>
  <c r="C80" i="6"/>
  <c r="AY80" i="6" s="1"/>
  <c r="D80" i="6"/>
  <c r="AZ80" i="6" s="1"/>
  <c r="E80" i="6"/>
  <c r="BA80" i="6" s="1"/>
  <c r="F80" i="6"/>
  <c r="BB80" i="6" s="1"/>
  <c r="G80" i="6"/>
  <c r="BC80" i="6" s="1"/>
  <c r="H80" i="6"/>
  <c r="BD80" i="6" s="1"/>
  <c r="I80" i="6"/>
  <c r="BE80" i="6" s="1"/>
  <c r="J80" i="6"/>
  <c r="BF80" i="6" s="1"/>
  <c r="K80" i="6"/>
  <c r="BG80" i="6" s="1"/>
  <c r="L80" i="6"/>
  <c r="BH80" i="6" s="1"/>
  <c r="M80" i="6"/>
  <c r="BI80" i="6" s="1"/>
  <c r="N80" i="6"/>
  <c r="O80" i="6"/>
  <c r="BK80" i="6" s="1"/>
  <c r="P80" i="6"/>
  <c r="BL80" i="6" s="1"/>
  <c r="Q80" i="6"/>
  <c r="BM80" i="6" s="1"/>
  <c r="R80" i="6"/>
  <c r="BN80" i="6" s="1"/>
  <c r="S80" i="6"/>
  <c r="BO80" i="6" s="1"/>
  <c r="T80" i="6"/>
  <c r="BP80" i="6" s="1"/>
  <c r="U80" i="6"/>
  <c r="V80" i="6"/>
  <c r="BR80" i="6" s="1"/>
  <c r="W80" i="6"/>
  <c r="BS80" i="6" s="1"/>
  <c r="X80" i="6"/>
  <c r="BT80" i="6" s="1"/>
  <c r="Y80" i="6"/>
  <c r="BU80" i="6" s="1"/>
  <c r="C81" i="6"/>
  <c r="AY81" i="6" s="1"/>
  <c r="D81" i="6"/>
  <c r="AZ81" i="6" s="1"/>
  <c r="E81" i="6"/>
  <c r="BA81" i="6" s="1"/>
  <c r="F81" i="6"/>
  <c r="BB81" i="6" s="1"/>
  <c r="G81" i="6"/>
  <c r="BC81" i="6" s="1"/>
  <c r="H81" i="6"/>
  <c r="BD81" i="6" s="1"/>
  <c r="I81" i="6"/>
  <c r="BE81" i="6" s="1"/>
  <c r="J81" i="6"/>
  <c r="BF81" i="6" s="1"/>
  <c r="K81" i="6"/>
  <c r="BG81" i="6" s="1"/>
  <c r="L81" i="6"/>
  <c r="BH81" i="6" s="1"/>
  <c r="M81" i="6"/>
  <c r="BI81" i="6" s="1"/>
  <c r="N81" i="6"/>
  <c r="BJ81" i="6" s="1"/>
  <c r="O81" i="6"/>
  <c r="BK81" i="6" s="1"/>
  <c r="P81" i="6"/>
  <c r="BL81" i="6" s="1"/>
  <c r="Q81" i="6"/>
  <c r="R81" i="6"/>
  <c r="BN81" i="6" s="1"/>
  <c r="S81" i="6"/>
  <c r="BO81" i="6" s="1"/>
  <c r="T81" i="6"/>
  <c r="BP81" i="6" s="1"/>
  <c r="U81" i="6"/>
  <c r="BQ81" i="6" s="1"/>
  <c r="V81" i="6"/>
  <c r="BR81" i="6" s="1"/>
  <c r="W81" i="6"/>
  <c r="BS81" i="6" s="1"/>
  <c r="X81" i="6"/>
  <c r="BT81" i="6" s="1"/>
  <c r="Y81" i="6"/>
  <c r="BU81" i="6" s="1"/>
  <c r="C82" i="6"/>
  <c r="AY82" i="6" s="1"/>
  <c r="D82" i="6"/>
  <c r="AZ82" i="6" s="1"/>
  <c r="E82" i="6"/>
  <c r="BA82" i="6" s="1"/>
  <c r="F82" i="6"/>
  <c r="BB82" i="6" s="1"/>
  <c r="G82" i="6"/>
  <c r="BC82" i="6" s="1"/>
  <c r="H82" i="6"/>
  <c r="BD82" i="6" s="1"/>
  <c r="I82" i="6"/>
  <c r="BE82" i="6" s="1"/>
  <c r="J82" i="6"/>
  <c r="BF82" i="6" s="1"/>
  <c r="K82" i="6"/>
  <c r="BG82" i="6" s="1"/>
  <c r="L82" i="6"/>
  <c r="BH82" i="6" s="1"/>
  <c r="M82" i="6"/>
  <c r="BI82" i="6" s="1"/>
  <c r="N82" i="6"/>
  <c r="BJ82" i="6" s="1"/>
  <c r="O82" i="6"/>
  <c r="BK82" i="6" s="1"/>
  <c r="P82" i="6"/>
  <c r="Q82" i="6"/>
  <c r="BM82" i="6" s="1"/>
  <c r="R82" i="6"/>
  <c r="S82" i="6"/>
  <c r="BO82" i="6" s="1"/>
  <c r="T82" i="6"/>
  <c r="BP82" i="6" s="1"/>
  <c r="U82" i="6"/>
  <c r="BQ82" i="6" s="1"/>
  <c r="V82" i="6"/>
  <c r="BR82" i="6" s="1"/>
  <c r="W82" i="6"/>
  <c r="BS82" i="6" s="1"/>
  <c r="X82" i="6"/>
  <c r="BT82" i="6" s="1"/>
  <c r="Y82" i="6"/>
  <c r="BU82" i="6" s="1"/>
  <c r="C83" i="6"/>
  <c r="AY83" i="6" s="1"/>
  <c r="D83" i="6"/>
  <c r="AZ83" i="6" s="1"/>
  <c r="E83" i="6"/>
  <c r="BA83" i="6" s="1"/>
  <c r="F83" i="6"/>
  <c r="BB83" i="6" s="1"/>
  <c r="G83" i="6"/>
  <c r="BC83" i="6" s="1"/>
  <c r="H83" i="6"/>
  <c r="BD83" i="6" s="1"/>
  <c r="I83" i="6"/>
  <c r="BE83" i="6" s="1"/>
  <c r="J83" i="6"/>
  <c r="BF83" i="6" s="1"/>
  <c r="K83" i="6"/>
  <c r="BG83" i="6" s="1"/>
  <c r="L83" i="6"/>
  <c r="BH83" i="6" s="1"/>
  <c r="M83" i="6"/>
  <c r="BI83" i="6" s="1"/>
  <c r="N83" i="6"/>
  <c r="BJ83" i="6" s="1"/>
  <c r="O83" i="6"/>
  <c r="BK83" i="6" s="1"/>
  <c r="P83" i="6"/>
  <c r="BL83" i="6" s="1"/>
  <c r="Q83" i="6"/>
  <c r="BM83" i="6" s="1"/>
  <c r="R83" i="6"/>
  <c r="BN83" i="6" s="1"/>
  <c r="S83" i="6"/>
  <c r="BO83" i="6" s="1"/>
  <c r="T83" i="6"/>
  <c r="BP83" i="6" s="1"/>
  <c r="U83" i="6"/>
  <c r="BQ83" i="6" s="1"/>
  <c r="V83" i="6"/>
  <c r="BR83" i="6" s="1"/>
  <c r="W83" i="6"/>
  <c r="BS83" i="6" s="1"/>
  <c r="X83" i="6"/>
  <c r="BT83" i="6" s="1"/>
  <c r="Y83" i="6"/>
  <c r="BU83" i="6" s="1"/>
  <c r="C84" i="6"/>
  <c r="AY84" i="6" s="1"/>
  <c r="D84" i="6"/>
  <c r="AZ84" i="6" s="1"/>
  <c r="E84" i="6"/>
  <c r="BA84" i="6" s="1"/>
  <c r="F84" i="6"/>
  <c r="BB84" i="6" s="1"/>
  <c r="G84" i="6"/>
  <c r="BC84" i="6" s="1"/>
  <c r="H84" i="6"/>
  <c r="BD84" i="6" s="1"/>
  <c r="I84" i="6"/>
  <c r="BE84" i="6" s="1"/>
  <c r="J84" i="6"/>
  <c r="K84" i="6"/>
  <c r="BG84" i="6" s="1"/>
  <c r="L84" i="6"/>
  <c r="BH84" i="6" s="1"/>
  <c r="M84" i="6"/>
  <c r="BI84" i="6" s="1"/>
  <c r="N84" i="6"/>
  <c r="BJ84" i="6" s="1"/>
  <c r="O84" i="6"/>
  <c r="BK84" i="6" s="1"/>
  <c r="P84" i="6"/>
  <c r="BL84" i="6" s="1"/>
  <c r="Q84" i="6"/>
  <c r="BM84" i="6" s="1"/>
  <c r="R84" i="6"/>
  <c r="BN84" i="6" s="1"/>
  <c r="S84" i="6"/>
  <c r="BO84" i="6" s="1"/>
  <c r="T84" i="6"/>
  <c r="BP84" i="6" s="1"/>
  <c r="U84" i="6"/>
  <c r="BQ84" i="6" s="1"/>
  <c r="V84" i="6"/>
  <c r="BR84" i="6" s="1"/>
  <c r="W84" i="6"/>
  <c r="BS84" i="6" s="1"/>
  <c r="X84" i="6"/>
  <c r="BT84" i="6" s="1"/>
  <c r="Y84" i="6"/>
  <c r="BU84" i="6" s="1"/>
  <c r="C85" i="6"/>
  <c r="AY85" i="6" s="1"/>
  <c r="D85" i="6"/>
  <c r="AZ85" i="6" s="1"/>
  <c r="E85" i="6"/>
  <c r="BA85" i="6" s="1"/>
  <c r="F85" i="6"/>
  <c r="BB85" i="6" s="1"/>
  <c r="G85" i="6"/>
  <c r="BC85" i="6" s="1"/>
  <c r="H85" i="6"/>
  <c r="BD85" i="6" s="1"/>
  <c r="I85" i="6"/>
  <c r="BE85" i="6" s="1"/>
  <c r="J85" i="6"/>
  <c r="BF85" i="6" s="1"/>
  <c r="K85" i="6"/>
  <c r="BG85" i="6" s="1"/>
  <c r="L85" i="6"/>
  <c r="BH85" i="6" s="1"/>
  <c r="M85" i="6"/>
  <c r="BI85" i="6" s="1"/>
  <c r="N85" i="6"/>
  <c r="BJ85" i="6" s="1"/>
  <c r="O85" i="6"/>
  <c r="BK85" i="6" s="1"/>
  <c r="P85" i="6"/>
  <c r="BL85" i="6" s="1"/>
  <c r="Q85" i="6"/>
  <c r="BM85" i="6" s="1"/>
  <c r="R85" i="6"/>
  <c r="BN85" i="6" s="1"/>
  <c r="S85" i="6"/>
  <c r="BO85" i="6" s="1"/>
  <c r="T85" i="6"/>
  <c r="BP85" i="6" s="1"/>
  <c r="U85" i="6"/>
  <c r="BQ85" i="6" s="1"/>
  <c r="V85" i="6"/>
  <c r="BR85" i="6" s="1"/>
  <c r="W85" i="6"/>
  <c r="BS85" i="6" s="1"/>
  <c r="X85" i="6"/>
  <c r="BT85" i="6" s="1"/>
  <c r="Y85" i="6"/>
  <c r="BU85" i="6" s="1"/>
  <c r="C86" i="6"/>
  <c r="AY86" i="6" s="1"/>
  <c r="D86" i="6"/>
  <c r="AZ86" i="6" s="1"/>
  <c r="E86" i="6"/>
  <c r="BA86" i="6" s="1"/>
  <c r="F86" i="6"/>
  <c r="BB86" i="6" s="1"/>
  <c r="G86" i="6"/>
  <c r="BC86" i="6" s="1"/>
  <c r="H86" i="6"/>
  <c r="BD86" i="6" s="1"/>
  <c r="I86" i="6"/>
  <c r="BE86" i="6" s="1"/>
  <c r="J86" i="6"/>
  <c r="BF86" i="6" s="1"/>
  <c r="K86" i="6"/>
  <c r="BG86" i="6" s="1"/>
  <c r="L86" i="6"/>
  <c r="BH86" i="6" s="1"/>
  <c r="M86" i="6"/>
  <c r="BI86" i="6" s="1"/>
  <c r="N86" i="6"/>
  <c r="BJ86" i="6" s="1"/>
  <c r="O86" i="6"/>
  <c r="BK86" i="6" s="1"/>
  <c r="P86" i="6"/>
  <c r="BL86" i="6" s="1"/>
  <c r="Q86" i="6"/>
  <c r="BM86" i="6" s="1"/>
  <c r="R86" i="6"/>
  <c r="BN86" i="6" s="1"/>
  <c r="S86" i="6"/>
  <c r="BO86" i="6" s="1"/>
  <c r="T86" i="6"/>
  <c r="BP86" i="6" s="1"/>
  <c r="U86" i="6"/>
  <c r="BQ86" i="6" s="1"/>
  <c r="V86" i="6"/>
  <c r="BR86" i="6" s="1"/>
  <c r="W86" i="6"/>
  <c r="BS86" i="6" s="1"/>
  <c r="X86" i="6"/>
  <c r="BT86" i="6" s="1"/>
  <c r="Y86" i="6"/>
  <c r="BU86" i="6" s="1"/>
  <c r="C87" i="6"/>
  <c r="AY87" i="6" s="1"/>
  <c r="D87" i="6"/>
  <c r="AZ87" i="6" s="1"/>
  <c r="E87" i="6"/>
  <c r="BA87" i="6" s="1"/>
  <c r="F87" i="6"/>
  <c r="BB87" i="6" s="1"/>
  <c r="G87" i="6"/>
  <c r="BC87" i="6" s="1"/>
  <c r="H87" i="6"/>
  <c r="BD87" i="6" s="1"/>
  <c r="I87" i="6"/>
  <c r="BE87" i="6" s="1"/>
  <c r="J87" i="6"/>
  <c r="BF87" i="6" s="1"/>
  <c r="K87" i="6"/>
  <c r="BG87" i="6" s="1"/>
  <c r="L87" i="6"/>
  <c r="BH87" i="6" s="1"/>
  <c r="M87" i="6"/>
  <c r="BI87" i="6" s="1"/>
  <c r="N87" i="6"/>
  <c r="BJ87" i="6" s="1"/>
  <c r="O87" i="6"/>
  <c r="BK87" i="6" s="1"/>
  <c r="P87" i="6"/>
  <c r="BL87" i="6" s="1"/>
  <c r="Q87" i="6"/>
  <c r="BM87" i="6" s="1"/>
  <c r="R87" i="6"/>
  <c r="BN87" i="6" s="1"/>
  <c r="S87" i="6"/>
  <c r="BO87" i="6" s="1"/>
  <c r="T87" i="6"/>
  <c r="BP87" i="6" s="1"/>
  <c r="U87" i="6"/>
  <c r="BQ87" i="6" s="1"/>
  <c r="V87" i="6"/>
  <c r="BR87" i="6" s="1"/>
  <c r="W87" i="6"/>
  <c r="BS87" i="6" s="1"/>
  <c r="X87" i="6"/>
  <c r="BT87" i="6" s="1"/>
  <c r="Y87" i="6"/>
  <c r="BU87" i="6" s="1"/>
  <c r="C88" i="6"/>
  <c r="AY88" i="6" s="1"/>
  <c r="D88" i="6"/>
  <c r="AZ88" i="6" s="1"/>
  <c r="E88" i="6"/>
  <c r="BA88" i="6" s="1"/>
  <c r="F88" i="6"/>
  <c r="BB88" i="6" s="1"/>
  <c r="G88" i="6"/>
  <c r="BC88" i="6" s="1"/>
  <c r="H88" i="6"/>
  <c r="BD88" i="6" s="1"/>
  <c r="I88" i="6"/>
  <c r="BE88" i="6" s="1"/>
  <c r="J88" i="6"/>
  <c r="BF88" i="6" s="1"/>
  <c r="K88" i="6"/>
  <c r="BG88" i="6" s="1"/>
  <c r="L88" i="6"/>
  <c r="BH88" i="6" s="1"/>
  <c r="M88" i="6"/>
  <c r="BI88" i="6" s="1"/>
  <c r="N88" i="6"/>
  <c r="BJ88" i="6" s="1"/>
  <c r="O88" i="6"/>
  <c r="BK88" i="6" s="1"/>
  <c r="P88" i="6"/>
  <c r="Q88" i="6"/>
  <c r="BM88" i="6" s="1"/>
  <c r="R88" i="6"/>
  <c r="BN88" i="6" s="1"/>
  <c r="S88" i="6"/>
  <c r="BO88" i="6" s="1"/>
  <c r="T88" i="6"/>
  <c r="BP88" i="6" s="1"/>
  <c r="U88" i="6"/>
  <c r="BQ88" i="6" s="1"/>
  <c r="V88" i="6"/>
  <c r="BR88" i="6" s="1"/>
  <c r="W88" i="6"/>
  <c r="BS88" i="6" s="1"/>
  <c r="X88" i="6"/>
  <c r="Y88" i="6"/>
  <c r="BU88" i="6" s="1"/>
  <c r="C89" i="6"/>
  <c r="AY89" i="6" s="1"/>
  <c r="D89" i="6"/>
  <c r="AZ89" i="6" s="1"/>
  <c r="E89" i="6"/>
  <c r="BA89" i="6" s="1"/>
  <c r="F89" i="6"/>
  <c r="BB89" i="6" s="1"/>
  <c r="G89" i="6"/>
  <c r="BC89" i="6" s="1"/>
  <c r="H89" i="6"/>
  <c r="BD89" i="6" s="1"/>
  <c r="I89" i="6"/>
  <c r="BE89" i="6" s="1"/>
  <c r="J89" i="6"/>
  <c r="BF89" i="6" s="1"/>
  <c r="K89" i="6"/>
  <c r="BG89" i="6" s="1"/>
  <c r="L89" i="6"/>
  <c r="BH89" i="6" s="1"/>
  <c r="M89" i="6"/>
  <c r="BI89" i="6" s="1"/>
  <c r="N89" i="6"/>
  <c r="BJ89" i="6" s="1"/>
  <c r="O89" i="6"/>
  <c r="BK89" i="6" s="1"/>
  <c r="P89" i="6"/>
  <c r="BL89" i="6" s="1"/>
  <c r="Q89" i="6"/>
  <c r="R89" i="6"/>
  <c r="BN89" i="6" s="1"/>
  <c r="S89" i="6"/>
  <c r="BO89" i="6" s="1"/>
  <c r="T89" i="6"/>
  <c r="BP89" i="6" s="1"/>
  <c r="U89" i="6"/>
  <c r="BQ89" i="6" s="1"/>
  <c r="V89" i="6"/>
  <c r="BR89" i="6" s="1"/>
  <c r="W89" i="6"/>
  <c r="BS89" i="6" s="1"/>
  <c r="X89" i="6"/>
  <c r="BT89" i="6" s="1"/>
  <c r="Y89" i="6"/>
  <c r="C90" i="6"/>
  <c r="AY90" i="6" s="1"/>
  <c r="D90" i="6"/>
  <c r="AZ90" i="6" s="1"/>
  <c r="E90" i="6"/>
  <c r="BA90" i="6" s="1"/>
  <c r="F90" i="6"/>
  <c r="BB90" i="6" s="1"/>
  <c r="G90" i="6"/>
  <c r="BC90" i="6" s="1"/>
  <c r="H90" i="6"/>
  <c r="BD90" i="6" s="1"/>
  <c r="I90" i="6"/>
  <c r="BE90" i="6" s="1"/>
  <c r="J90" i="6"/>
  <c r="BF90" i="6" s="1"/>
  <c r="K90" i="6"/>
  <c r="BG90" i="6" s="1"/>
  <c r="L90" i="6"/>
  <c r="BH90" i="6" s="1"/>
  <c r="M90" i="6"/>
  <c r="BI90" i="6" s="1"/>
  <c r="N90" i="6"/>
  <c r="BJ90" i="6" s="1"/>
  <c r="O90" i="6"/>
  <c r="BK90" i="6" s="1"/>
  <c r="P90" i="6"/>
  <c r="BL90" i="6" s="1"/>
  <c r="Q90" i="6"/>
  <c r="BM90" i="6" s="1"/>
  <c r="R90" i="6"/>
  <c r="BN90" i="6" s="1"/>
  <c r="S90" i="6"/>
  <c r="BO90" i="6" s="1"/>
  <c r="T90" i="6"/>
  <c r="BP90" i="6" s="1"/>
  <c r="U90" i="6"/>
  <c r="BQ90" i="6" s="1"/>
  <c r="V90" i="6"/>
  <c r="BR90" i="6" s="1"/>
  <c r="W90" i="6"/>
  <c r="BS90" i="6" s="1"/>
  <c r="X90" i="6"/>
  <c r="BT90" i="6" s="1"/>
  <c r="Y90" i="6"/>
  <c r="BU90" i="6" s="1"/>
  <c r="C91" i="6"/>
  <c r="AY91" i="6" s="1"/>
  <c r="D91" i="6"/>
  <c r="E91" i="6"/>
  <c r="BA91" i="6" s="1"/>
  <c r="F91" i="6"/>
  <c r="BB91" i="6" s="1"/>
  <c r="G91" i="6"/>
  <c r="BC91" i="6" s="1"/>
  <c r="H91" i="6"/>
  <c r="BD91" i="6" s="1"/>
  <c r="I91" i="6"/>
  <c r="BE91" i="6" s="1"/>
  <c r="J91" i="6"/>
  <c r="BF91" i="6" s="1"/>
  <c r="K91" i="6"/>
  <c r="BG91" i="6" s="1"/>
  <c r="L91" i="6"/>
  <c r="BH91" i="6" s="1"/>
  <c r="M91" i="6"/>
  <c r="BI91" i="6" s="1"/>
  <c r="N91" i="6"/>
  <c r="BJ91" i="6" s="1"/>
  <c r="O91" i="6"/>
  <c r="BK91" i="6" s="1"/>
  <c r="P91" i="6"/>
  <c r="BL91" i="6" s="1"/>
  <c r="Q91" i="6"/>
  <c r="BM91" i="6" s="1"/>
  <c r="R91" i="6"/>
  <c r="BN91" i="6" s="1"/>
  <c r="S91" i="6"/>
  <c r="BO91" i="6" s="1"/>
  <c r="T91" i="6"/>
  <c r="BP91" i="6" s="1"/>
  <c r="U91" i="6"/>
  <c r="BQ91" i="6" s="1"/>
  <c r="V91" i="6"/>
  <c r="BR91" i="6" s="1"/>
  <c r="W91" i="6"/>
  <c r="BS91" i="6" s="1"/>
  <c r="X91" i="6"/>
  <c r="BT91" i="6" s="1"/>
  <c r="Y91" i="6"/>
  <c r="BU91" i="6" s="1"/>
  <c r="C92" i="6"/>
  <c r="AY92" i="6" s="1"/>
  <c r="D92" i="6"/>
  <c r="E92" i="6"/>
  <c r="BA92" i="6" s="1"/>
  <c r="F92" i="6"/>
  <c r="BB92" i="6" s="1"/>
  <c r="G92" i="6"/>
  <c r="BC92" i="6" s="1"/>
  <c r="H92" i="6"/>
  <c r="BD92" i="6" s="1"/>
  <c r="I92" i="6"/>
  <c r="BE92" i="6" s="1"/>
  <c r="J92" i="6"/>
  <c r="BF92" i="6" s="1"/>
  <c r="K92" i="6"/>
  <c r="BG92" i="6" s="1"/>
  <c r="L92" i="6"/>
  <c r="BH92" i="6" s="1"/>
  <c r="M92" i="6"/>
  <c r="BI92" i="6" s="1"/>
  <c r="N92" i="6"/>
  <c r="BJ92" i="6" s="1"/>
  <c r="O92" i="6"/>
  <c r="P92" i="6"/>
  <c r="BL92" i="6" s="1"/>
  <c r="Q92" i="6"/>
  <c r="BM92" i="6" s="1"/>
  <c r="R92" i="6"/>
  <c r="BN92" i="6" s="1"/>
  <c r="S92" i="6"/>
  <c r="BO92" i="6" s="1"/>
  <c r="T92" i="6"/>
  <c r="BP92" i="6" s="1"/>
  <c r="U92" i="6"/>
  <c r="BQ92" i="6" s="1"/>
  <c r="V92" i="6"/>
  <c r="BR92" i="6" s="1"/>
  <c r="W92" i="6"/>
  <c r="BS92" i="6" s="1"/>
  <c r="X92" i="6"/>
  <c r="BT92" i="6" s="1"/>
  <c r="Y92" i="6"/>
  <c r="BU92" i="6" s="1"/>
  <c r="C93" i="6"/>
  <c r="AY93" i="6" s="1"/>
  <c r="D93" i="6"/>
  <c r="AZ93" i="6" s="1"/>
  <c r="E93" i="6"/>
  <c r="BA93" i="6" s="1"/>
  <c r="F93" i="6"/>
  <c r="BB93" i="6" s="1"/>
  <c r="G93" i="6"/>
  <c r="BC93" i="6" s="1"/>
  <c r="H93" i="6"/>
  <c r="BD93" i="6" s="1"/>
  <c r="I93" i="6"/>
  <c r="BE93" i="6" s="1"/>
  <c r="J93" i="6"/>
  <c r="K93" i="6"/>
  <c r="BG93" i="6" s="1"/>
  <c r="L93" i="6"/>
  <c r="BH93" i="6" s="1"/>
  <c r="M93" i="6"/>
  <c r="BI93" i="6" s="1"/>
  <c r="N93" i="6"/>
  <c r="BJ93" i="6" s="1"/>
  <c r="O93" i="6"/>
  <c r="BK93" i="6" s="1"/>
  <c r="P93" i="6"/>
  <c r="BL93" i="6" s="1"/>
  <c r="Q93" i="6"/>
  <c r="BM93" i="6" s="1"/>
  <c r="R93" i="6"/>
  <c r="BN93" i="6" s="1"/>
  <c r="S93" i="6"/>
  <c r="BO93" i="6" s="1"/>
  <c r="T93" i="6"/>
  <c r="BP93" i="6" s="1"/>
  <c r="U93" i="6"/>
  <c r="BQ93" i="6" s="1"/>
  <c r="V93" i="6"/>
  <c r="BR93" i="6" s="1"/>
  <c r="W93" i="6"/>
  <c r="BS93" i="6" s="1"/>
  <c r="X93" i="6"/>
  <c r="BT93" i="6" s="1"/>
  <c r="Y93" i="6"/>
  <c r="BU93" i="6" s="1"/>
  <c r="C94" i="6"/>
  <c r="AY94" i="6" s="1"/>
  <c r="D94" i="6"/>
  <c r="AZ94" i="6" s="1"/>
  <c r="E94" i="6"/>
  <c r="BA94" i="6" s="1"/>
  <c r="F94" i="6"/>
  <c r="BB94" i="6" s="1"/>
  <c r="G94" i="6"/>
  <c r="BC94" i="6" s="1"/>
  <c r="H94" i="6"/>
  <c r="BD94" i="6" s="1"/>
  <c r="I94" i="6"/>
  <c r="BE94" i="6" s="1"/>
  <c r="J94" i="6"/>
  <c r="BF94" i="6" s="1"/>
  <c r="K94" i="6"/>
  <c r="BG94" i="6" s="1"/>
  <c r="L94" i="6"/>
  <c r="BH94" i="6" s="1"/>
  <c r="M94" i="6"/>
  <c r="BI94" i="6" s="1"/>
  <c r="N94" i="6"/>
  <c r="BJ94" i="6" s="1"/>
  <c r="O94" i="6"/>
  <c r="BK94" i="6" s="1"/>
  <c r="P94" i="6"/>
  <c r="BL94" i="6" s="1"/>
  <c r="Q94" i="6"/>
  <c r="BM94" i="6" s="1"/>
  <c r="R94" i="6"/>
  <c r="BN94" i="6" s="1"/>
  <c r="S94" i="6"/>
  <c r="T94" i="6"/>
  <c r="BP94" i="6" s="1"/>
  <c r="U94" i="6"/>
  <c r="BQ94" i="6" s="1"/>
  <c r="V94" i="6"/>
  <c r="W94" i="6"/>
  <c r="BS94" i="6" s="1"/>
  <c r="X94" i="6"/>
  <c r="BT94" i="6" s="1"/>
  <c r="Y94" i="6"/>
  <c r="BU94" i="6" s="1"/>
  <c r="C95" i="6"/>
  <c r="AY95" i="6" s="1"/>
  <c r="D95" i="6"/>
  <c r="AZ95" i="6" s="1"/>
  <c r="E95" i="6"/>
  <c r="BA95" i="6" s="1"/>
  <c r="F95" i="6"/>
  <c r="BB95" i="6" s="1"/>
  <c r="G95" i="6"/>
  <c r="BC95" i="6" s="1"/>
  <c r="H95" i="6"/>
  <c r="BD95" i="6" s="1"/>
  <c r="I95" i="6"/>
  <c r="BE95" i="6" s="1"/>
  <c r="J95" i="6"/>
  <c r="BF95" i="6" s="1"/>
  <c r="K95" i="6"/>
  <c r="BG95" i="6" s="1"/>
  <c r="L95" i="6"/>
  <c r="BH95" i="6" s="1"/>
  <c r="M95" i="6"/>
  <c r="BI95" i="6" s="1"/>
  <c r="N95" i="6"/>
  <c r="BJ95" i="6" s="1"/>
  <c r="O95" i="6"/>
  <c r="BK95" i="6" s="1"/>
  <c r="P95" i="6"/>
  <c r="BL95" i="6" s="1"/>
  <c r="Q95" i="6"/>
  <c r="BM95" i="6" s="1"/>
  <c r="R95" i="6"/>
  <c r="BN95" i="6" s="1"/>
  <c r="S95" i="6"/>
  <c r="BO95" i="6" s="1"/>
  <c r="T95" i="6"/>
  <c r="BP95" i="6" s="1"/>
  <c r="U95" i="6"/>
  <c r="BQ95" i="6" s="1"/>
  <c r="V95" i="6"/>
  <c r="BR95" i="6" s="1"/>
  <c r="W95" i="6"/>
  <c r="BS95" i="6" s="1"/>
  <c r="X95" i="6"/>
  <c r="BT95" i="6" s="1"/>
  <c r="Y95" i="6"/>
  <c r="BU95" i="6" s="1"/>
  <c r="C96" i="6"/>
  <c r="AY96" i="6" s="1"/>
  <c r="D96" i="6"/>
  <c r="AZ96" i="6" s="1"/>
  <c r="E96" i="6"/>
  <c r="F96" i="6"/>
  <c r="BB96" i="6" s="1"/>
  <c r="G96" i="6"/>
  <c r="BC96" i="6" s="1"/>
  <c r="H96" i="6"/>
  <c r="BD96" i="6" s="1"/>
  <c r="I96" i="6"/>
  <c r="BE96" i="6" s="1"/>
  <c r="J96" i="6"/>
  <c r="BF96" i="6" s="1"/>
  <c r="K96" i="6"/>
  <c r="BG96" i="6" s="1"/>
  <c r="L96" i="6"/>
  <c r="BH96" i="6" s="1"/>
  <c r="M96" i="6"/>
  <c r="BI96" i="6" s="1"/>
  <c r="N96" i="6"/>
  <c r="BJ96" i="6" s="1"/>
  <c r="O96" i="6"/>
  <c r="BK96" i="6" s="1"/>
  <c r="P96" i="6"/>
  <c r="BL96" i="6" s="1"/>
  <c r="Q96" i="6"/>
  <c r="BM96" i="6" s="1"/>
  <c r="R96" i="6"/>
  <c r="BN96" i="6" s="1"/>
  <c r="S96" i="6"/>
  <c r="BO96" i="6" s="1"/>
  <c r="T96" i="6"/>
  <c r="BP96" i="6" s="1"/>
  <c r="U96" i="6"/>
  <c r="BQ96" i="6" s="1"/>
  <c r="V96" i="6"/>
  <c r="BR96" i="6" s="1"/>
  <c r="W96" i="6"/>
  <c r="BS96" i="6" s="1"/>
  <c r="X96" i="6"/>
  <c r="BT96" i="6" s="1"/>
  <c r="Y96" i="6"/>
  <c r="BU96" i="6" s="1"/>
  <c r="C97" i="6"/>
  <c r="AY97" i="6" s="1"/>
  <c r="D97" i="6"/>
  <c r="AZ97" i="6" s="1"/>
  <c r="E97" i="6"/>
  <c r="BA97" i="6" s="1"/>
  <c r="F97" i="6"/>
  <c r="BB97" i="6" s="1"/>
  <c r="G97" i="6"/>
  <c r="BC97" i="6" s="1"/>
  <c r="H97" i="6"/>
  <c r="BD97" i="6" s="1"/>
  <c r="I97" i="6"/>
  <c r="BE97" i="6" s="1"/>
  <c r="J97" i="6"/>
  <c r="BF97" i="6" s="1"/>
  <c r="K97" i="6"/>
  <c r="BG97" i="6" s="1"/>
  <c r="L97" i="6"/>
  <c r="BH97" i="6" s="1"/>
  <c r="M97" i="6"/>
  <c r="BI97" i="6" s="1"/>
  <c r="N97" i="6"/>
  <c r="BJ97" i="6" s="1"/>
  <c r="O97" i="6"/>
  <c r="BK97" i="6" s="1"/>
  <c r="P97" i="6"/>
  <c r="BL97" i="6" s="1"/>
  <c r="Q97" i="6"/>
  <c r="BM97" i="6" s="1"/>
  <c r="R97" i="6"/>
  <c r="BN97" i="6" s="1"/>
  <c r="S97" i="6"/>
  <c r="BO97" i="6" s="1"/>
  <c r="T97" i="6"/>
  <c r="BP97" i="6" s="1"/>
  <c r="U97" i="6"/>
  <c r="BQ97" i="6" s="1"/>
  <c r="V97" i="6"/>
  <c r="W97" i="6"/>
  <c r="BS97" i="6" s="1"/>
  <c r="X97" i="6"/>
  <c r="BT97" i="6" s="1"/>
  <c r="Y97" i="6"/>
  <c r="C98" i="6"/>
  <c r="AY98" i="6" s="1"/>
  <c r="D98" i="6"/>
  <c r="AZ98" i="6" s="1"/>
  <c r="E98" i="6"/>
  <c r="BA98" i="6" s="1"/>
  <c r="F98" i="6"/>
  <c r="BB98" i="6" s="1"/>
  <c r="G98" i="6"/>
  <c r="BC98" i="6" s="1"/>
  <c r="H98" i="6"/>
  <c r="BD98" i="6" s="1"/>
  <c r="I98" i="6"/>
  <c r="BE98" i="6" s="1"/>
  <c r="J98" i="6"/>
  <c r="BF98" i="6" s="1"/>
  <c r="K98" i="6"/>
  <c r="BG98" i="6" s="1"/>
  <c r="L98" i="6"/>
  <c r="BH98" i="6" s="1"/>
  <c r="M98" i="6"/>
  <c r="BI98" i="6" s="1"/>
  <c r="N98" i="6"/>
  <c r="BJ98" i="6" s="1"/>
  <c r="O98" i="6"/>
  <c r="BK98" i="6" s="1"/>
  <c r="P98" i="6"/>
  <c r="BL98" i="6" s="1"/>
  <c r="Q98" i="6"/>
  <c r="BM98" i="6" s="1"/>
  <c r="R98" i="6"/>
  <c r="BN98" i="6" s="1"/>
  <c r="S98" i="6"/>
  <c r="BO98" i="6" s="1"/>
  <c r="T98" i="6"/>
  <c r="BP98" i="6" s="1"/>
  <c r="U98" i="6"/>
  <c r="BQ98" i="6" s="1"/>
  <c r="V98" i="6"/>
  <c r="BR98" i="6" s="1"/>
  <c r="W98" i="6"/>
  <c r="BS98" i="6" s="1"/>
  <c r="X98" i="6"/>
  <c r="BT98" i="6" s="1"/>
  <c r="Y98" i="6"/>
  <c r="BU98" i="6" s="1"/>
  <c r="C99" i="6"/>
  <c r="D99" i="6"/>
  <c r="AZ99" i="6" s="1"/>
  <c r="E99" i="6"/>
  <c r="BA99" i="6" s="1"/>
  <c r="F99" i="6"/>
  <c r="BB99" i="6" s="1"/>
  <c r="G99" i="6"/>
  <c r="BC99" i="6" s="1"/>
  <c r="H99" i="6"/>
  <c r="BD99" i="6" s="1"/>
  <c r="I99" i="6"/>
  <c r="BE99" i="6" s="1"/>
  <c r="J99" i="6"/>
  <c r="BF99" i="6" s="1"/>
  <c r="K99" i="6"/>
  <c r="BG99" i="6" s="1"/>
  <c r="L99" i="6"/>
  <c r="BH99" i="6" s="1"/>
  <c r="M99" i="6"/>
  <c r="BI99" i="6" s="1"/>
  <c r="N99" i="6"/>
  <c r="BJ99" i="6" s="1"/>
  <c r="O99" i="6"/>
  <c r="BK99" i="6" s="1"/>
  <c r="P99" i="6"/>
  <c r="Q99" i="6"/>
  <c r="BM99" i="6" s="1"/>
  <c r="R99" i="6"/>
  <c r="BN99" i="6" s="1"/>
  <c r="S99" i="6"/>
  <c r="BO99" i="6" s="1"/>
  <c r="T99" i="6"/>
  <c r="BP99" i="6" s="1"/>
  <c r="U99" i="6"/>
  <c r="BQ99" i="6" s="1"/>
  <c r="V99" i="6"/>
  <c r="BR99" i="6" s="1"/>
  <c r="W99" i="6"/>
  <c r="BS99" i="6" s="1"/>
  <c r="X99" i="6"/>
  <c r="BT99" i="6" s="1"/>
  <c r="Y99" i="6"/>
  <c r="BU99" i="6" s="1"/>
  <c r="C100" i="6"/>
  <c r="AY100" i="6" s="1"/>
  <c r="D100" i="6"/>
  <c r="AZ100" i="6" s="1"/>
  <c r="E100" i="6"/>
  <c r="BA100" i="6" s="1"/>
  <c r="F100" i="6"/>
  <c r="BB100" i="6" s="1"/>
  <c r="G100" i="6"/>
  <c r="BC100" i="6" s="1"/>
  <c r="H100" i="6"/>
  <c r="BD100" i="6" s="1"/>
  <c r="I100" i="6"/>
  <c r="BE100" i="6" s="1"/>
  <c r="J100" i="6"/>
  <c r="BF100" i="6" s="1"/>
  <c r="K100" i="6"/>
  <c r="BG100" i="6" s="1"/>
  <c r="L100" i="6"/>
  <c r="BH100" i="6" s="1"/>
  <c r="M100" i="6"/>
  <c r="BI100" i="6" s="1"/>
  <c r="N100" i="6"/>
  <c r="BJ100" i="6" s="1"/>
  <c r="O100" i="6"/>
  <c r="BK100" i="6" s="1"/>
  <c r="P100" i="6"/>
  <c r="BL100" i="6" s="1"/>
  <c r="Q100" i="6"/>
  <c r="BM100" i="6" s="1"/>
  <c r="R100" i="6"/>
  <c r="BN100" i="6" s="1"/>
  <c r="S100" i="6"/>
  <c r="BO100" i="6" s="1"/>
  <c r="T100" i="6"/>
  <c r="BP100" i="6" s="1"/>
  <c r="U100" i="6"/>
  <c r="BQ100" i="6" s="1"/>
  <c r="V100" i="6"/>
  <c r="BR100" i="6" s="1"/>
  <c r="W100" i="6"/>
  <c r="BS100" i="6" s="1"/>
  <c r="X100" i="6"/>
  <c r="BT100" i="6" s="1"/>
  <c r="Y100" i="6"/>
  <c r="BU100" i="6" s="1"/>
  <c r="C101" i="6"/>
  <c r="AY101" i="6" s="1"/>
  <c r="D101" i="6"/>
  <c r="AZ101" i="6" s="1"/>
  <c r="E101" i="6"/>
  <c r="F101" i="6"/>
  <c r="BB101" i="6" s="1"/>
  <c r="G101" i="6"/>
  <c r="BC101" i="6" s="1"/>
  <c r="H101" i="6"/>
  <c r="BD101" i="6" s="1"/>
  <c r="I101" i="6"/>
  <c r="BE101" i="6" s="1"/>
  <c r="J101" i="6"/>
  <c r="BF101" i="6" s="1"/>
  <c r="K101" i="6"/>
  <c r="BG101" i="6" s="1"/>
  <c r="L101" i="6"/>
  <c r="BH101" i="6" s="1"/>
  <c r="M101" i="6"/>
  <c r="BI101" i="6" s="1"/>
  <c r="N101" i="6"/>
  <c r="BJ101" i="6" s="1"/>
  <c r="O101" i="6"/>
  <c r="BK101" i="6" s="1"/>
  <c r="P101" i="6"/>
  <c r="BL101" i="6" s="1"/>
  <c r="Q101" i="6"/>
  <c r="BM101" i="6" s="1"/>
  <c r="R101" i="6"/>
  <c r="BN101" i="6" s="1"/>
  <c r="S101" i="6"/>
  <c r="BO101" i="6" s="1"/>
  <c r="T101" i="6"/>
  <c r="BP101" i="6" s="1"/>
  <c r="U101" i="6"/>
  <c r="BQ101" i="6" s="1"/>
  <c r="V101" i="6"/>
  <c r="BR101" i="6" s="1"/>
  <c r="W101" i="6"/>
  <c r="BS101" i="6" s="1"/>
  <c r="X101" i="6"/>
  <c r="BT101" i="6" s="1"/>
  <c r="Y101" i="6"/>
  <c r="BU101" i="6" s="1"/>
  <c r="C102" i="6"/>
  <c r="AY102" i="6" s="1"/>
  <c r="D102" i="6"/>
  <c r="AZ102" i="6" s="1"/>
  <c r="E102" i="6"/>
  <c r="BA102" i="6" s="1"/>
  <c r="F102" i="6"/>
  <c r="G102" i="6"/>
  <c r="BC102" i="6" s="1"/>
  <c r="H102" i="6"/>
  <c r="BD102" i="6" s="1"/>
  <c r="I102" i="6"/>
  <c r="BE102" i="6" s="1"/>
  <c r="J102" i="6"/>
  <c r="BF102" i="6" s="1"/>
  <c r="K102" i="6"/>
  <c r="BG102" i="6" s="1"/>
  <c r="L102" i="6"/>
  <c r="BH102" i="6" s="1"/>
  <c r="M102" i="6"/>
  <c r="BI102" i="6" s="1"/>
  <c r="N102" i="6"/>
  <c r="BJ102" i="6" s="1"/>
  <c r="O102" i="6"/>
  <c r="BK102" i="6" s="1"/>
  <c r="P102" i="6"/>
  <c r="BL102" i="6" s="1"/>
  <c r="Q102" i="6"/>
  <c r="BM102" i="6" s="1"/>
  <c r="R102" i="6"/>
  <c r="BN102" i="6" s="1"/>
  <c r="S102" i="6"/>
  <c r="BO102" i="6" s="1"/>
  <c r="T102" i="6"/>
  <c r="BP102" i="6" s="1"/>
  <c r="U102" i="6"/>
  <c r="BQ102" i="6" s="1"/>
  <c r="V102" i="6"/>
  <c r="BR102" i="6" s="1"/>
  <c r="W102" i="6"/>
  <c r="BS102" i="6" s="1"/>
  <c r="X102" i="6"/>
  <c r="BT102" i="6" s="1"/>
  <c r="Y102" i="6"/>
  <c r="BU102" i="6" s="1"/>
  <c r="C103" i="6"/>
  <c r="AY103" i="6" s="1"/>
  <c r="D103" i="6"/>
  <c r="AZ103" i="6" s="1"/>
  <c r="E103" i="6"/>
  <c r="BA103" i="6" s="1"/>
  <c r="F103" i="6"/>
  <c r="BB103" i="6" s="1"/>
  <c r="G103" i="6"/>
  <c r="BC103" i="6" s="1"/>
  <c r="H103" i="6"/>
  <c r="BD103" i="6" s="1"/>
  <c r="I103" i="6"/>
  <c r="BE103" i="6" s="1"/>
  <c r="J103" i="6"/>
  <c r="BF103" i="6" s="1"/>
  <c r="K103" i="6"/>
  <c r="BG103" i="6" s="1"/>
  <c r="L103" i="6"/>
  <c r="BH103" i="6" s="1"/>
  <c r="M103" i="6"/>
  <c r="BI103" i="6" s="1"/>
  <c r="N103" i="6"/>
  <c r="BJ103" i="6" s="1"/>
  <c r="O103" i="6"/>
  <c r="BK103" i="6" s="1"/>
  <c r="P103" i="6"/>
  <c r="BL103" i="6" s="1"/>
  <c r="Q103" i="6"/>
  <c r="BM103" i="6" s="1"/>
  <c r="R103" i="6"/>
  <c r="BN103" i="6" s="1"/>
  <c r="S103" i="6"/>
  <c r="BO103" i="6" s="1"/>
  <c r="T103" i="6"/>
  <c r="BP103" i="6" s="1"/>
  <c r="U103" i="6"/>
  <c r="BQ103" i="6" s="1"/>
  <c r="V103" i="6"/>
  <c r="BR103" i="6" s="1"/>
  <c r="W103" i="6"/>
  <c r="BS103" i="6" s="1"/>
  <c r="X103" i="6"/>
  <c r="BT103" i="6" s="1"/>
  <c r="Y103" i="6"/>
  <c r="BU103" i="6" s="1"/>
  <c r="C104" i="6"/>
  <c r="AY104" i="6" s="1"/>
  <c r="D104" i="6"/>
  <c r="AZ104" i="6" s="1"/>
  <c r="E104" i="6"/>
  <c r="BA104" i="6" s="1"/>
  <c r="F104" i="6"/>
  <c r="BB104" i="6" s="1"/>
  <c r="G104" i="6"/>
  <c r="BC104" i="6" s="1"/>
  <c r="H104" i="6"/>
  <c r="BD104" i="6" s="1"/>
  <c r="I104" i="6"/>
  <c r="BE104" i="6" s="1"/>
  <c r="J104" i="6"/>
  <c r="BF104" i="6" s="1"/>
  <c r="K104" i="6"/>
  <c r="BG104" i="6" s="1"/>
  <c r="L104" i="6"/>
  <c r="BH104" i="6" s="1"/>
  <c r="M104" i="6"/>
  <c r="BI104" i="6" s="1"/>
  <c r="N104" i="6"/>
  <c r="BJ104" i="6" s="1"/>
  <c r="O104" i="6"/>
  <c r="BK104" i="6" s="1"/>
  <c r="P104" i="6"/>
  <c r="BL104" i="6" s="1"/>
  <c r="Q104" i="6"/>
  <c r="BM104" i="6" s="1"/>
  <c r="R104" i="6"/>
  <c r="BN104" i="6" s="1"/>
  <c r="S104" i="6"/>
  <c r="BO104" i="6" s="1"/>
  <c r="T104" i="6"/>
  <c r="BP104" i="6" s="1"/>
  <c r="U104" i="6"/>
  <c r="BQ104" i="6" s="1"/>
  <c r="V104" i="6"/>
  <c r="BR104" i="6" s="1"/>
  <c r="W104" i="6"/>
  <c r="BS104" i="6" s="1"/>
  <c r="X104" i="6"/>
  <c r="BT104" i="6" s="1"/>
  <c r="Y104" i="6"/>
  <c r="BU104" i="6" s="1"/>
  <c r="C105" i="6"/>
  <c r="AY105" i="6" s="1"/>
  <c r="D105" i="6"/>
  <c r="AZ105" i="6" s="1"/>
  <c r="E105" i="6"/>
  <c r="BA105" i="6" s="1"/>
  <c r="F105" i="6"/>
  <c r="BB105" i="6" s="1"/>
  <c r="G105" i="6"/>
  <c r="BC105" i="6" s="1"/>
  <c r="H105" i="6"/>
  <c r="BD105" i="6" s="1"/>
  <c r="I105" i="6"/>
  <c r="J105" i="6"/>
  <c r="BF105" i="6" s="1"/>
  <c r="K105" i="6"/>
  <c r="BG105" i="6" s="1"/>
  <c r="L105" i="6"/>
  <c r="BH105" i="6" s="1"/>
  <c r="M105" i="6"/>
  <c r="BI105" i="6" s="1"/>
  <c r="N105" i="6"/>
  <c r="BJ105" i="6" s="1"/>
  <c r="O105" i="6"/>
  <c r="BK105" i="6" s="1"/>
  <c r="P105" i="6"/>
  <c r="BL105" i="6" s="1"/>
  <c r="Q105" i="6"/>
  <c r="BM105" i="6" s="1"/>
  <c r="R105" i="6"/>
  <c r="BN105" i="6" s="1"/>
  <c r="S105" i="6"/>
  <c r="BO105" i="6" s="1"/>
  <c r="T105" i="6"/>
  <c r="BP105" i="6" s="1"/>
  <c r="U105" i="6"/>
  <c r="BQ105" i="6" s="1"/>
  <c r="V105" i="6"/>
  <c r="BR105" i="6" s="1"/>
  <c r="W105" i="6"/>
  <c r="BS105" i="6" s="1"/>
  <c r="X105" i="6"/>
  <c r="BT105" i="6" s="1"/>
  <c r="Y105" i="6"/>
  <c r="BU105" i="6" s="1"/>
  <c r="C106" i="6"/>
  <c r="AY106" i="6" s="1"/>
  <c r="D106" i="6"/>
  <c r="AZ106" i="6" s="1"/>
  <c r="E106" i="6"/>
  <c r="BA106" i="6" s="1"/>
  <c r="F106" i="6"/>
  <c r="BB106" i="6" s="1"/>
  <c r="G106" i="6"/>
  <c r="H106" i="6"/>
  <c r="BD106" i="6" s="1"/>
  <c r="I106" i="6"/>
  <c r="BE106" i="6" s="1"/>
  <c r="J106" i="6"/>
  <c r="BF106" i="6" s="1"/>
  <c r="K106" i="6"/>
  <c r="BG106" i="6" s="1"/>
  <c r="L106" i="6"/>
  <c r="BH106" i="6" s="1"/>
  <c r="M106" i="6"/>
  <c r="BI106" i="6" s="1"/>
  <c r="N106" i="6"/>
  <c r="BJ106" i="6" s="1"/>
  <c r="O106" i="6"/>
  <c r="BK106" i="6" s="1"/>
  <c r="P106" i="6"/>
  <c r="BL106" i="6" s="1"/>
  <c r="Q106" i="6"/>
  <c r="BM106" i="6" s="1"/>
  <c r="R106" i="6"/>
  <c r="BN106" i="6" s="1"/>
  <c r="S106" i="6"/>
  <c r="BO106" i="6" s="1"/>
  <c r="T106" i="6"/>
  <c r="BP106" i="6" s="1"/>
  <c r="U106" i="6"/>
  <c r="BQ106" i="6" s="1"/>
  <c r="V106" i="6"/>
  <c r="BR106" i="6" s="1"/>
  <c r="W106" i="6"/>
  <c r="BS106" i="6" s="1"/>
  <c r="X106" i="6"/>
  <c r="BT106" i="6" s="1"/>
  <c r="Y106" i="6"/>
  <c r="BU106" i="6" s="1"/>
  <c r="C107" i="6"/>
  <c r="AY107" i="6" s="1"/>
  <c r="D107" i="6"/>
  <c r="AZ107" i="6" s="1"/>
  <c r="E107" i="6"/>
  <c r="BA107" i="6" s="1"/>
  <c r="F107" i="6"/>
  <c r="BB107" i="6" s="1"/>
  <c r="G107" i="6"/>
  <c r="BC107" i="6" s="1"/>
  <c r="H107" i="6"/>
  <c r="BD107" i="6" s="1"/>
  <c r="I107" i="6"/>
  <c r="BE107" i="6" s="1"/>
  <c r="J107" i="6"/>
  <c r="BF107" i="6" s="1"/>
  <c r="K107" i="6"/>
  <c r="BG107" i="6" s="1"/>
  <c r="L107" i="6"/>
  <c r="BH107" i="6" s="1"/>
  <c r="M107" i="6"/>
  <c r="BI107" i="6" s="1"/>
  <c r="N107" i="6"/>
  <c r="BJ107" i="6" s="1"/>
  <c r="O107" i="6"/>
  <c r="BK107" i="6" s="1"/>
  <c r="P107" i="6"/>
  <c r="BL107" i="6" s="1"/>
  <c r="Q107" i="6"/>
  <c r="BM107" i="6" s="1"/>
  <c r="R107" i="6"/>
  <c r="BN107" i="6" s="1"/>
  <c r="S107" i="6"/>
  <c r="BO107" i="6" s="1"/>
  <c r="T107" i="6"/>
  <c r="BP107" i="6" s="1"/>
  <c r="U107" i="6"/>
  <c r="BQ107" i="6" s="1"/>
  <c r="V107" i="6"/>
  <c r="BR107" i="6" s="1"/>
  <c r="W107" i="6"/>
  <c r="BS107" i="6" s="1"/>
  <c r="X107" i="6"/>
  <c r="BT107" i="6" s="1"/>
  <c r="Y107" i="6"/>
  <c r="BU107" i="6" s="1"/>
  <c r="C108" i="6"/>
  <c r="AY108" i="6" s="1"/>
  <c r="D108" i="6"/>
  <c r="AZ108" i="6" s="1"/>
  <c r="E108" i="6"/>
  <c r="BA108" i="6" s="1"/>
  <c r="F108" i="6"/>
  <c r="BB108" i="6" s="1"/>
  <c r="G108" i="6"/>
  <c r="BC108" i="6" s="1"/>
  <c r="H108" i="6"/>
  <c r="BD108" i="6" s="1"/>
  <c r="I108" i="6"/>
  <c r="J108" i="6"/>
  <c r="BF108" i="6" s="1"/>
  <c r="K108" i="6"/>
  <c r="BG108" i="6" s="1"/>
  <c r="L108" i="6"/>
  <c r="BH108" i="6" s="1"/>
  <c r="M108" i="6"/>
  <c r="BI108" i="6" s="1"/>
  <c r="N108" i="6"/>
  <c r="BJ108" i="6" s="1"/>
  <c r="O108" i="6"/>
  <c r="BK108" i="6" s="1"/>
  <c r="P108" i="6"/>
  <c r="BL108" i="6" s="1"/>
  <c r="Q108" i="6"/>
  <c r="BM108" i="6" s="1"/>
  <c r="R108" i="6"/>
  <c r="BN108" i="6" s="1"/>
  <c r="S108" i="6"/>
  <c r="BO108" i="6" s="1"/>
  <c r="T108" i="6"/>
  <c r="BP108" i="6" s="1"/>
  <c r="U108" i="6"/>
  <c r="BQ108" i="6" s="1"/>
  <c r="V108" i="6"/>
  <c r="BR108" i="6" s="1"/>
  <c r="W108" i="6"/>
  <c r="BS108" i="6" s="1"/>
  <c r="X108" i="6"/>
  <c r="BT108" i="6" s="1"/>
  <c r="Y108" i="6"/>
  <c r="BU108" i="6" s="1"/>
  <c r="C109" i="6"/>
  <c r="AY109" i="6" s="1"/>
  <c r="D109" i="6"/>
  <c r="AZ109" i="6" s="1"/>
  <c r="E109" i="6"/>
  <c r="BA109" i="6" s="1"/>
  <c r="F109" i="6"/>
  <c r="BB109" i="6" s="1"/>
  <c r="G109" i="6"/>
  <c r="BC109" i="6" s="1"/>
  <c r="H109" i="6"/>
  <c r="BD109" i="6" s="1"/>
  <c r="I109" i="6"/>
  <c r="BE109" i="6" s="1"/>
  <c r="J109" i="6"/>
  <c r="BF109" i="6" s="1"/>
  <c r="K109" i="6"/>
  <c r="BG109" i="6" s="1"/>
  <c r="L109" i="6"/>
  <c r="BH109" i="6" s="1"/>
  <c r="M109" i="6"/>
  <c r="BI109" i="6" s="1"/>
  <c r="N109" i="6"/>
  <c r="BJ109" i="6" s="1"/>
  <c r="O109" i="6"/>
  <c r="BK109" i="6" s="1"/>
  <c r="P109" i="6"/>
  <c r="BL109" i="6" s="1"/>
  <c r="Q109" i="6"/>
  <c r="BM109" i="6" s="1"/>
  <c r="R109" i="6"/>
  <c r="BN109" i="6" s="1"/>
  <c r="S109" i="6"/>
  <c r="BO109" i="6" s="1"/>
  <c r="T109" i="6"/>
  <c r="BP109" i="6" s="1"/>
  <c r="U109" i="6"/>
  <c r="BQ109" i="6" s="1"/>
  <c r="V109" i="6"/>
  <c r="BR109" i="6" s="1"/>
  <c r="W109" i="6"/>
  <c r="BS109" i="6" s="1"/>
  <c r="X109" i="6"/>
  <c r="BT109" i="6" s="1"/>
  <c r="Y109" i="6"/>
  <c r="BU109" i="6" s="1"/>
  <c r="C110" i="6"/>
  <c r="AY110" i="6" s="1"/>
  <c r="D110" i="6"/>
  <c r="AZ110" i="6" s="1"/>
  <c r="E110" i="6"/>
  <c r="BA110" i="6" s="1"/>
  <c r="F110" i="6"/>
  <c r="BB110" i="6" s="1"/>
  <c r="G110" i="6"/>
  <c r="BC110" i="6" s="1"/>
  <c r="H110" i="6"/>
  <c r="BD110" i="6" s="1"/>
  <c r="I110" i="6"/>
  <c r="BE110" i="6" s="1"/>
  <c r="J110" i="6"/>
  <c r="BF110" i="6" s="1"/>
  <c r="K110" i="6"/>
  <c r="BG110" i="6" s="1"/>
  <c r="L110" i="6"/>
  <c r="BH110" i="6" s="1"/>
  <c r="M110" i="6"/>
  <c r="BI110" i="6" s="1"/>
  <c r="N110" i="6"/>
  <c r="BJ110" i="6" s="1"/>
  <c r="O110" i="6"/>
  <c r="BK110" i="6" s="1"/>
  <c r="P110" i="6"/>
  <c r="BL110" i="6" s="1"/>
  <c r="Q110" i="6"/>
  <c r="BM110" i="6" s="1"/>
  <c r="R110" i="6"/>
  <c r="BN110" i="6" s="1"/>
  <c r="S110" i="6"/>
  <c r="BO110" i="6" s="1"/>
  <c r="T110" i="6"/>
  <c r="BP110" i="6" s="1"/>
  <c r="U110" i="6"/>
  <c r="V110" i="6"/>
  <c r="BR110" i="6" s="1"/>
  <c r="W110" i="6"/>
  <c r="BS110" i="6" s="1"/>
  <c r="X110" i="6"/>
  <c r="BT110" i="6" s="1"/>
  <c r="Y110" i="6"/>
  <c r="BU110" i="6" s="1"/>
  <c r="C111" i="6"/>
  <c r="AY111" i="6" s="1"/>
  <c r="D111" i="6"/>
  <c r="AZ111" i="6" s="1"/>
  <c r="E111" i="6"/>
  <c r="BA111" i="6" s="1"/>
  <c r="F111" i="6"/>
  <c r="G111" i="6"/>
  <c r="BC111" i="6" s="1"/>
  <c r="H111" i="6"/>
  <c r="BD111" i="6" s="1"/>
  <c r="I111" i="6"/>
  <c r="BE111" i="6" s="1"/>
  <c r="J111" i="6"/>
  <c r="BF111" i="6" s="1"/>
  <c r="K111" i="6"/>
  <c r="BG111" i="6" s="1"/>
  <c r="L111" i="6"/>
  <c r="BH111" i="6" s="1"/>
  <c r="M111" i="6"/>
  <c r="BI111" i="6" s="1"/>
  <c r="N111" i="6"/>
  <c r="BJ111" i="6" s="1"/>
  <c r="O111" i="6"/>
  <c r="BK111" i="6" s="1"/>
  <c r="P111" i="6"/>
  <c r="BL111" i="6" s="1"/>
  <c r="Q111" i="6"/>
  <c r="BM111" i="6" s="1"/>
  <c r="R111" i="6"/>
  <c r="BN111" i="6" s="1"/>
  <c r="S111" i="6"/>
  <c r="BO111" i="6" s="1"/>
  <c r="T111" i="6"/>
  <c r="BP111" i="6" s="1"/>
  <c r="U111" i="6"/>
  <c r="BQ111" i="6" s="1"/>
  <c r="V111" i="6"/>
  <c r="BR111" i="6" s="1"/>
  <c r="W111" i="6"/>
  <c r="X111" i="6"/>
  <c r="BT111" i="6" s="1"/>
  <c r="Y111" i="6"/>
  <c r="BU111" i="6" s="1"/>
  <c r="C112" i="6"/>
  <c r="AY112" i="6" s="1"/>
  <c r="D112" i="6"/>
  <c r="AZ112" i="6" s="1"/>
  <c r="E112" i="6"/>
  <c r="BA112" i="6" s="1"/>
  <c r="F112" i="6"/>
  <c r="BB112" i="6" s="1"/>
  <c r="G112" i="6"/>
  <c r="BC112" i="6" s="1"/>
  <c r="H112" i="6"/>
  <c r="BD112" i="6" s="1"/>
  <c r="I112" i="6"/>
  <c r="BE112" i="6" s="1"/>
  <c r="J112" i="6"/>
  <c r="BF112" i="6" s="1"/>
  <c r="K112" i="6"/>
  <c r="BG112" i="6" s="1"/>
  <c r="L112" i="6"/>
  <c r="BH112" i="6" s="1"/>
  <c r="M112" i="6"/>
  <c r="BI112" i="6" s="1"/>
  <c r="N112" i="6"/>
  <c r="BJ112" i="6" s="1"/>
  <c r="O112" i="6"/>
  <c r="BK112" i="6" s="1"/>
  <c r="P112" i="6"/>
  <c r="Q112" i="6"/>
  <c r="BM112" i="6" s="1"/>
  <c r="R112" i="6"/>
  <c r="BN112" i="6" s="1"/>
  <c r="S112" i="6"/>
  <c r="BO112" i="6" s="1"/>
  <c r="T112" i="6"/>
  <c r="BP112" i="6" s="1"/>
  <c r="U112" i="6"/>
  <c r="BQ112" i="6" s="1"/>
  <c r="V112" i="6"/>
  <c r="BR112" i="6" s="1"/>
  <c r="W112" i="6"/>
  <c r="BS112" i="6" s="1"/>
  <c r="X112" i="6"/>
  <c r="Y112" i="6"/>
  <c r="BU112" i="6" s="1"/>
  <c r="C113" i="6"/>
  <c r="AY113" i="6" s="1"/>
  <c r="D113" i="6"/>
  <c r="AZ113" i="6" s="1"/>
  <c r="E113" i="6"/>
  <c r="BA113" i="6" s="1"/>
  <c r="F113" i="6"/>
  <c r="BB113" i="6" s="1"/>
  <c r="G113" i="6"/>
  <c r="BC113" i="6" s="1"/>
  <c r="H113" i="6"/>
  <c r="I113" i="6"/>
  <c r="BE113" i="6" s="1"/>
  <c r="J113" i="6"/>
  <c r="BF113" i="6" s="1"/>
  <c r="K113" i="6"/>
  <c r="BG113" i="6" s="1"/>
  <c r="L113" i="6"/>
  <c r="BH113" i="6" s="1"/>
  <c r="M113" i="6"/>
  <c r="BI113" i="6" s="1"/>
  <c r="N113" i="6"/>
  <c r="O113" i="6"/>
  <c r="P113" i="6"/>
  <c r="BL113" i="6" s="1"/>
  <c r="Q113" i="6"/>
  <c r="BM113" i="6" s="1"/>
  <c r="R113" i="6"/>
  <c r="BN113" i="6" s="1"/>
  <c r="S113" i="6"/>
  <c r="BO113" i="6" s="1"/>
  <c r="T113" i="6"/>
  <c r="BP113" i="6" s="1"/>
  <c r="U113" i="6"/>
  <c r="BQ113" i="6" s="1"/>
  <c r="V113" i="6"/>
  <c r="BR113" i="6" s="1"/>
  <c r="W113" i="6"/>
  <c r="BS113" i="6" s="1"/>
  <c r="X113" i="6"/>
  <c r="BT113" i="6" s="1"/>
  <c r="Y113" i="6"/>
  <c r="BU113" i="6" s="1"/>
  <c r="C114" i="6"/>
  <c r="AY114" i="6" s="1"/>
  <c r="D114" i="6"/>
  <c r="AZ114" i="6" s="1"/>
  <c r="E114" i="6"/>
  <c r="BA114" i="6" s="1"/>
  <c r="F114" i="6"/>
  <c r="BB114" i="6" s="1"/>
  <c r="G114" i="6"/>
  <c r="BC114" i="6" s="1"/>
  <c r="H114" i="6"/>
  <c r="BD114" i="6" s="1"/>
  <c r="I114" i="6"/>
  <c r="BE114" i="6" s="1"/>
  <c r="J114" i="6"/>
  <c r="BF114" i="6" s="1"/>
  <c r="K114" i="6"/>
  <c r="BG114" i="6" s="1"/>
  <c r="L114" i="6"/>
  <c r="BH114" i="6" s="1"/>
  <c r="M114" i="6"/>
  <c r="BI114" i="6" s="1"/>
  <c r="N114" i="6"/>
  <c r="BJ114" i="6" s="1"/>
  <c r="O114" i="6"/>
  <c r="BK114" i="6" s="1"/>
  <c r="P114" i="6"/>
  <c r="BL114" i="6" s="1"/>
  <c r="Q114" i="6"/>
  <c r="BM114" i="6" s="1"/>
  <c r="R114" i="6"/>
  <c r="BN114" i="6" s="1"/>
  <c r="S114" i="6"/>
  <c r="BO114" i="6" s="1"/>
  <c r="T114" i="6"/>
  <c r="BP114" i="6" s="1"/>
  <c r="U114" i="6"/>
  <c r="BQ114" i="6" s="1"/>
  <c r="V114" i="6"/>
  <c r="BR114" i="6" s="1"/>
  <c r="W114" i="6"/>
  <c r="BS114" i="6" s="1"/>
  <c r="X114" i="6"/>
  <c r="BT114" i="6" s="1"/>
  <c r="Y114" i="6"/>
  <c r="BU114" i="6" s="1"/>
  <c r="C115" i="6"/>
  <c r="AY115" i="6" s="1"/>
  <c r="D115" i="6"/>
  <c r="AZ115" i="6" s="1"/>
  <c r="E115" i="6"/>
  <c r="BA115" i="6" s="1"/>
  <c r="F115" i="6"/>
  <c r="BB115" i="6" s="1"/>
  <c r="G115" i="6"/>
  <c r="BC115" i="6" s="1"/>
  <c r="H115" i="6"/>
  <c r="BD115" i="6" s="1"/>
  <c r="I115" i="6"/>
  <c r="BE115" i="6" s="1"/>
  <c r="J115" i="6"/>
  <c r="K115" i="6"/>
  <c r="BG115" i="6" s="1"/>
  <c r="L115" i="6"/>
  <c r="BH115" i="6" s="1"/>
  <c r="M115" i="6"/>
  <c r="BI115" i="6" s="1"/>
  <c r="N115" i="6"/>
  <c r="BJ115" i="6" s="1"/>
  <c r="O115" i="6"/>
  <c r="BK115" i="6" s="1"/>
  <c r="P115" i="6"/>
  <c r="BL115" i="6" s="1"/>
  <c r="Q115" i="6"/>
  <c r="BM115" i="6" s="1"/>
  <c r="R115" i="6"/>
  <c r="BN115" i="6" s="1"/>
  <c r="S115" i="6"/>
  <c r="BO115" i="6" s="1"/>
  <c r="T115" i="6"/>
  <c r="BP115" i="6" s="1"/>
  <c r="U115" i="6"/>
  <c r="BQ115" i="6" s="1"/>
  <c r="V115" i="6"/>
  <c r="BR115" i="6" s="1"/>
  <c r="W115" i="6"/>
  <c r="BS115" i="6" s="1"/>
  <c r="X115" i="6"/>
  <c r="BT115" i="6" s="1"/>
  <c r="Y115" i="6"/>
  <c r="BU115" i="6" s="1"/>
  <c r="C116" i="6"/>
  <c r="AY116" i="6" s="1"/>
  <c r="D116" i="6"/>
  <c r="AZ116" i="6" s="1"/>
  <c r="E116" i="6"/>
  <c r="BA116" i="6" s="1"/>
  <c r="F116" i="6"/>
  <c r="BB116" i="6" s="1"/>
  <c r="G116" i="6"/>
  <c r="BC116" i="6" s="1"/>
  <c r="H116" i="6"/>
  <c r="BD116" i="6" s="1"/>
  <c r="I116" i="6"/>
  <c r="BE116" i="6" s="1"/>
  <c r="J116" i="6"/>
  <c r="BF116" i="6" s="1"/>
  <c r="K116" i="6"/>
  <c r="BG116" i="6" s="1"/>
  <c r="L116" i="6"/>
  <c r="BH116" i="6" s="1"/>
  <c r="M116" i="6"/>
  <c r="BI116" i="6" s="1"/>
  <c r="N116" i="6"/>
  <c r="BJ116" i="6" s="1"/>
  <c r="O116" i="6"/>
  <c r="P116" i="6"/>
  <c r="BL116" i="6" s="1"/>
  <c r="Q116" i="6"/>
  <c r="BM116" i="6" s="1"/>
  <c r="R116" i="6"/>
  <c r="S116" i="6"/>
  <c r="BO116" i="6" s="1"/>
  <c r="T116" i="6"/>
  <c r="BP116" i="6" s="1"/>
  <c r="U116" i="6"/>
  <c r="BQ116" i="6" s="1"/>
  <c r="V116" i="6"/>
  <c r="BR116" i="6" s="1"/>
  <c r="W116" i="6"/>
  <c r="BS116" i="6" s="1"/>
  <c r="X116" i="6"/>
  <c r="BT116" i="6" s="1"/>
  <c r="Y116" i="6"/>
  <c r="BU116" i="6" s="1"/>
  <c r="C117" i="6"/>
  <c r="AY117" i="6" s="1"/>
  <c r="D117" i="6"/>
  <c r="AZ117" i="6" s="1"/>
  <c r="E117" i="6"/>
  <c r="BA117" i="6" s="1"/>
  <c r="F117" i="6"/>
  <c r="BB117" i="6" s="1"/>
  <c r="G117" i="6"/>
  <c r="BC117" i="6" s="1"/>
  <c r="H117" i="6"/>
  <c r="I117" i="6"/>
  <c r="BE117" i="6" s="1"/>
  <c r="J117" i="6"/>
  <c r="BF117" i="6" s="1"/>
  <c r="K117" i="6"/>
  <c r="BG117" i="6" s="1"/>
  <c r="L117" i="6"/>
  <c r="BH117" i="6" s="1"/>
  <c r="M117" i="6"/>
  <c r="BI117" i="6" s="1"/>
  <c r="N117" i="6"/>
  <c r="BJ117" i="6" s="1"/>
  <c r="O117" i="6"/>
  <c r="BK117" i="6" s="1"/>
  <c r="P117" i="6"/>
  <c r="BL117" i="6" s="1"/>
  <c r="Q117" i="6"/>
  <c r="BM117" i="6" s="1"/>
  <c r="R117" i="6"/>
  <c r="BN117" i="6" s="1"/>
  <c r="S117" i="6"/>
  <c r="BO117" i="6" s="1"/>
  <c r="T117" i="6"/>
  <c r="BP117" i="6" s="1"/>
  <c r="U117" i="6"/>
  <c r="BQ117" i="6" s="1"/>
  <c r="V117" i="6"/>
  <c r="BR117" i="6" s="1"/>
  <c r="W117" i="6"/>
  <c r="BS117" i="6" s="1"/>
  <c r="X117" i="6"/>
  <c r="BT117" i="6" s="1"/>
  <c r="Y117" i="6"/>
  <c r="BU117" i="6" s="1"/>
  <c r="C118" i="6"/>
  <c r="AY118" i="6" s="1"/>
  <c r="D118" i="6"/>
  <c r="AZ118" i="6" s="1"/>
  <c r="E118" i="6"/>
  <c r="BA118" i="6" s="1"/>
  <c r="F118" i="6"/>
  <c r="BB118" i="6" s="1"/>
  <c r="G118" i="6"/>
  <c r="BC118" i="6" s="1"/>
  <c r="H118" i="6"/>
  <c r="BD118" i="6" s="1"/>
  <c r="I118" i="6"/>
  <c r="BE118" i="6" s="1"/>
  <c r="J118" i="6"/>
  <c r="BF118" i="6" s="1"/>
  <c r="K118" i="6"/>
  <c r="BG118" i="6" s="1"/>
  <c r="L118" i="6"/>
  <c r="BH118" i="6" s="1"/>
  <c r="M118" i="6"/>
  <c r="BI118" i="6" s="1"/>
  <c r="N118" i="6"/>
  <c r="BJ118" i="6" s="1"/>
  <c r="O118" i="6"/>
  <c r="BK118" i="6" s="1"/>
  <c r="P118" i="6"/>
  <c r="BL118" i="6" s="1"/>
  <c r="Q118" i="6"/>
  <c r="BM118" i="6" s="1"/>
  <c r="R118" i="6"/>
  <c r="BN118" i="6" s="1"/>
  <c r="S118" i="6"/>
  <c r="BO118" i="6" s="1"/>
  <c r="T118" i="6"/>
  <c r="BP118" i="6" s="1"/>
  <c r="U118" i="6"/>
  <c r="BQ118" i="6" s="1"/>
  <c r="V118" i="6"/>
  <c r="BR118" i="6" s="1"/>
  <c r="W118" i="6"/>
  <c r="BS118" i="6" s="1"/>
  <c r="X118" i="6"/>
  <c r="BT118" i="6" s="1"/>
  <c r="Y118" i="6"/>
  <c r="BU118" i="6" s="1"/>
  <c r="C119" i="6"/>
  <c r="AY119" i="6" s="1"/>
  <c r="D119" i="6"/>
  <c r="AZ119" i="6" s="1"/>
  <c r="E119" i="6"/>
  <c r="BA119" i="6" s="1"/>
  <c r="F119" i="6"/>
  <c r="BB119" i="6" s="1"/>
  <c r="G119" i="6"/>
  <c r="BC119" i="6" s="1"/>
  <c r="H119" i="6"/>
  <c r="BD119" i="6" s="1"/>
  <c r="I119" i="6"/>
  <c r="BE119" i="6" s="1"/>
  <c r="J119" i="6"/>
  <c r="BF119" i="6" s="1"/>
  <c r="K119" i="6"/>
  <c r="BG119" i="6" s="1"/>
  <c r="L119" i="6"/>
  <c r="BH119" i="6" s="1"/>
  <c r="M119" i="6"/>
  <c r="BI119" i="6" s="1"/>
  <c r="N119" i="6"/>
  <c r="BJ119" i="6" s="1"/>
  <c r="O119" i="6"/>
  <c r="BK119" i="6" s="1"/>
  <c r="P119" i="6"/>
  <c r="BL119" i="6" s="1"/>
  <c r="Q119" i="6"/>
  <c r="BM119" i="6" s="1"/>
  <c r="R119" i="6"/>
  <c r="BN119" i="6" s="1"/>
  <c r="S119" i="6"/>
  <c r="BO119" i="6" s="1"/>
  <c r="T119" i="6"/>
  <c r="BP119" i="6" s="1"/>
  <c r="U119" i="6"/>
  <c r="BQ119" i="6" s="1"/>
  <c r="V119" i="6"/>
  <c r="BR119" i="6" s="1"/>
  <c r="W119" i="6"/>
  <c r="BS119" i="6" s="1"/>
  <c r="X119" i="6"/>
  <c r="BT119" i="6" s="1"/>
  <c r="Y119" i="6"/>
  <c r="BU119" i="6" s="1"/>
  <c r="C120" i="6"/>
  <c r="AY120" i="6" s="1"/>
  <c r="D120" i="6"/>
  <c r="AZ120" i="6" s="1"/>
  <c r="E120" i="6"/>
  <c r="BA120" i="6" s="1"/>
  <c r="F120" i="6"/>
  <c r="BB120" i="6" s="1"/>
  <c r="G120" i="6"/>
  <c r="BC120" i="6" s="1"/>
  <c r="H120" i="6"/>
  <c r="BD120" i="6" s="1"/>
  <c r="I120" i="6"/>
  <c r="BE120" i="6" s="1"/>
  <c r="J120" i="6"/>
  <c r="BF120" i="6" s="1"/>
  <c r="K120" i="6"/>
  <c r="BG120" i="6" s="1"/>
  <c r="L120" i="6"/>
  <c r="BH120" i="6" s="1"/>
  <c r="M120" i="6"/>
  <c r="BI120" i="6" s="1"/>
  <c r="N120" i="6"/>
  <c r="BJ120" i="6" s="1"/>
  <c r="O120" i="6"/>
  <c r="BK120" i="6" s="1"/>
  <c r="P120" i="6"/>
  <c r="BL120" i="6" s="1"/>
  <c r="Q120" i="6"/>
  <c r="BM120" i="6" s="1"/>
  <c r="R120" i="6"/>
  <c r="BN120" i="6" s="1"/>
  <c r="S120" i="6"/>
  <c r="BO120" i="6" s="1"/>
  <c r="T120" i="6"/>
  <c r="BP120" i="6" s="1"/>
  <c r="U120" i="6"/>
  <c r="BQ120" i="6" s="1"/>
  <c r="V120" i="6"/>
  <c r="W120" i="6"/>
  <c r="BS120" i="6" s="1"/>
  <c r="X120" i="6"/>
  <c r="BT120" i="6" s="1"/>
  <c r="Y120" i="6"/>
  <c r="BU120" i="6" s="1"/>
  <c r="C121" i="6"/>
  <c r="AY121" i="6" s="1"/>
  <c r="D121" i="6"/>
  <c r="AZ121" i="6" s="1"/>
  <c r="E121" i="6"/>
  <c r="BA121" i="6" s="1"/>
  <c r="F121" i="6"/>
  <c r="BB121" i="6" s="1"/>
  <c r="G121" i="6"/>
  <c r="BC121" i="6" s="1"/>
  <c r="H121" i="6"/>
  <c r="BD121" i="6" s="1"/>
  <c r="I121" i="6"/>
  <c r="BE121" i="6" s="1"/>
  <c r="J121" i="6"/>
  <c r="BF121" i="6" s="1"/>
  <c r="K121" i="6"/>
  <c r="BG121" i="6" s="1"/>
  <c r="L121" i="6"/>
  <c r="BH121" i="6" s="1"/>
  <c r="M121" i="6"/>
  <c r="BI121" i="6" s="1"/>
  <c r="N121" i="6"/>
  <c r="BJ121" i="6" s="1"/>
  <c r="O121" i="6"/>
  <c r="BK121" i="6" s="1"/>
  <c r="P121" i="6"/>
  <c r="BL121" i="6" s="1"/>
  <c r="Q121" i="6"/>
  <c r="BM121" i="6" s="1"/>
  <c r="R121" i="6"/>
  <c r="BN121" i="6" s="1"/>
  <c r="S121" i="6"/>
  <c r="BO121" i="6" s="1"/>
  <c r="T121" i="6"/>
  <c r="BP121" i="6" s="1"/>
  <c r="U121" i="6"/>
  <c r="BQ121" i="6" s="1"/>
  <c r="V121" i="6"/>
  <c r="BR121" i="6" s="1"/>
  <c r="W121" i="6"/>
  <c r="BS121" i="6" s="1"/>
  <c r="X121" i="6"/>
  <c r="BT121" i="6" s="1"/>
  <c r="Y121" i="6"/>
  <c r="BU121" i="6" s="1"/>
  <c r="C122" i="6"/>
  <c r="AY122" i="6" s="1"/>
  <c r="D122" i="6"/>
  <c r="AZ122" i="6" s="1"/>
  <c r="E122" i="6"/>
  <c r="BA122" i="6" s="1"/>
  <c r="F122" i="6"/>
  <c r="BB122" i="6" s="1"/>
  <c r="G122" i="6"/>
  <c r="BC122" i="6" s="1"/>
  <c r="H122" i="6"/>
  <c r="BD122" i="6" s="1"/>
  <c r="I122" i="6"/>
  <c r="BE122" i="6" s="1"/>
  <c r="J122" i="6"/>
  <c r="BF122" i="6" s="1"/>
  <c r="K122" i="6"/>
  <c r="BG122" i="6" s="1"/>
  <c r="L122" i="6"/>
  <c r="BH122" i="6" s="1"/>
  <c r="M122" i="6"/>
  <c r="BI122" i="6" s="1"/>
  <c r="N122" i="6"/>
  <c r="BJ122" i="6" s="1"/>
  <c r="O122" i="6"/>
  <c r="BK122" i="6" s="1"/>
  <c r="P122" i="6"/>
  <c r="BL122" i="6" s="1"/>
  <c r="Q122" i="6"/>
  <c r="BM122" i="6" s="1"/>
  <c r="R122" i="6"/>
  <c r="BN122" i="6" s="1"/>
  <c r="S122" i="6"/>
  <c r="BO122" i="6" s="1"/>
  <c r="T122" i="6"/>
  <c r="BP122" i="6" s="1"/>
  <c r="U122" i="6"/>
  <c r="BQ122" i="6" s="1"/>
  <c r="V122" i="6"/>
  <c r="W122" i="6"/>
  <c r="BS122" i="6" s="1"/>
  <c r="X122" i="6"/>
  <c r="BT122" i="6" s="1"/>
  <c r="Y122" i="6"/>
  <c r="BU122" i="6" s="1"/>
  <c r="C123" i="6"/>
  <c r="AY123" i="6" s="1"/>
  <c r="D123" i="6"/>
  <c r="AZ123" i="6" s="1"/>
  <c r="E123" i="6"/>
  <c r="BA123" i="6" s="1"/>
  <c r="F123" i="6"/>
  <c r="BB123" i="6" s="1"/>
  <c r="G123" i="6"/>
  <c r="BC123" i="6" s="1"/>
  <c r="H123" i="6"/>
  <c r="BD123" i="6" s="1"/>
  <c r="I123" i="6"/>
  <c r="BE123" i="6" s="1"/>
  <c r="J123" i="6"/>
  <c r="BF123" i="6" s="1"/>
  <c r="K123" i="6"/>
  <c r="BG123" i="6" s="1"/>
  <c r="L123" i="6"/>
  <c r="BH123" i="6" s="1"/>
  <c r="M123" i="6"/>
  <c r="BI123" i="6" s="1"/>
  <c r="N123" i="6"/>
  <c r="BJ123" i="6" s="1"/>
  <c r="O123" i="6"/>
  <c r="BK123" i="6" s="1"/>
  <c r="P123" i="6"/>
  <c r="BL123" i="6" s="1"/>
  <c r="Q123" i="6"/>
  <c r="BM123" i="6" s="1"/>
  <c r="R123" i="6"/>
  <c r="BN123" i="6" s="1"/>
  <c r="S123" i="6"/>
  <c r="BO123" i="6" s="1"/>
  <c r="T123" i="6"/>
  <c r="BP123" i="6" s="1"/>
  <c r="U123" i="6"/>
  <c r="V123" i="6"/>
  <c r="BR123" i="6" s="1"/>
  <c r="W123" i="6"/>
  <c r="X123" i="6"/>
  <c r="BT123" i="6" s="1"/>
  <c r="Y123" i="6"/>
  <c r="C124" i="6"/>
  <c r="AY124" i="6" s="1"/>
  <c r="D124" i="6"/>
  <c r="AZ124" i="6" s="1"/>
  <c r="E124" i="6"/>
  <c r="BA124" i="6" s="1"/>
  <c r="F124" i="6"/>
  <c r="BB124" i="6" s="1"/>
  <c r="G124" i="6"/>
  <c r="BC124" i="6" s="1"/>
  <c r="H124" i="6"/>
  <c r="BD124" i="6" s="1"/>
  <c r="I124" i="6"/>
  <c r="BE124" i="6" s="1"/>
  <c r="J124" i="6"/>
  <c r="BF124" i="6" s="1"/>
  <c r="K124" i="6"/>
  <c r="BG124" i="6" s="1"/>
  <c r="L124" i="6"/>
  <c r="BH124" i="6" s="1"/>
  <c r="M124" i="6"/>
  <c r="BI124" i="6" s="1"/>
  <c r="N124" i="6"/>
  <c r="BJ124" i="6" s="1"/>
  <c r="O124" i="6"/>
  <c r="BK124" i="6" s="1"/>
  <c r="P124" i="6"/>
  <c r="BL124" i="6" s="1"/>
  <c r="Q124" i="6"/>
  <c r="BM124" i="6" s="1"/>
  <c r="R124" i="6"/>
  <c r="BN124" i="6" s="1"/>
  <c r="S124" i="6"/>
  <c r="BO124" i="6" s="1"/>
  <c r="T124" i="6"/>
  <c r="BP124" i="6" s="1"/>
  <c r="U124" i="6"/>
  <c r="BQ124" i="6" s="1"/>
  <c r="V124" i="6"/>
  <c r="BR124" i="6" s="1"/>
  <c r="W124" i="6"/>
  <c r="BS124" i="6" s="1"/>
  <c r="X124" i="6"/>
  <c r="BT124" i="6" s="1"/>
  <c r="Y124" i="6"/>
  <c r="BU124" i="6" s="1"/>
  <c r="C125" i="6"/>
  <c r="AY125" i="6" s="1"/>
  <c r="D125" i="6"/>
  <c r="AZ125" i="6" s="1"/>
  <c r="E125" i="6"/>
  <c r="BA125" i="6" s="1"/>
  <c r="F125" i="6"/>
  <c r="G125" i="6"/>
  <c r="BC125" i="6" s="1"/>
  <c r="H125" i="6"/>
  <c r="BD125" i="6" s="1"/>
  <c r="I125" i="6"/>
  <c r="BE125" i="6" s="1"/>
  <c r="J125" i="6"/>
  <c r="BF125" i="6" s="1"/>
  <c r="K125" i="6"/>
  <c r="BG125" i="6" s="1"/>
  <c r="L125" i="6"/>
  <c r="BH125" i="6" s="1"/>
  <c r="M125" i="6"/>
  <c r="BI125" i="6" s="1"/>
  <c r="N125" i="6"/>
  <c r="BJ125" i="6" s="1"/>
  <c r="O125" i="6"/>
  <c r="BK125" i="6" s="1"/>
  <c r="P125" i="6"/>
  <c r="BL125" i="6" s="1"/>
  <c r="Q125" i="6"/>
  <c r="R125" i="6"/>
  <c r="BN125" i="6" s="1"/>
  <c r="S125" i="6"/>
  <c r="BO125" i="6" s="1"/>
  <c r="T125" i="6"/>
  <c r="BP125" i="6" s="1"/>
  <c r="U125" i="6"/>
  <c r="BQ125" i="6" s="1"/>
  <c r="V125" i="6"/>
  <c r="BR125" i="6" s="1"/>
  <c r="W125" i="6"/>
  <c r="BS125" i="6" s="1"/>
  <c r="X125" i="6"/>
  <c r="BT125" i="6" s="1"/>
  <c r="Y125" i="6"/>
  <c r="BU125" i="6" s="1"/>
  <c r="C126" i="6"/>
  <c r="AY126" i="6" s="1"/>
  <c r="D126" i="6"/>
  <c r="AZ126" i="6" s="1"/>
  <c r="E126" i="6"/>
  <c r="BA126" i="6" s="1"/>
  <c r="F126" i="6"/>
  <c r="G126" i="6"/>
  <c r="BC126" i="6" s="1"/>
  <c r="H126" i="6"/>
  <c r="BD126" i="6" s="1"/>
  <c r="I126" i="6"/>
  <c r="BE126" i="6" s="1"/>
  <c r="J126" i="6"/>
  <c r="BF126" i="6" s="1"/>
  <c r="K126" i="6"/>
  <c r="BG126" i="6" s="1"/>
  <c r="L126" i="6"/>
  <c r="BH126" i="6" s="1"/>
  <c r="M126" i="6"/>
  <c r="BI126" i="6" s="1"/>
  <c r="N126" i="6"/>
  <c r="BJ126" i="6" s="1"/>
  <c r="O126" i="6"/>
  <c r="BK126" i="6" s="1"/>
  <c r="P126" i="6"/>
  <c r="BL126" i="6" s="1"/>
  <c r="Q126" i="6"/>
  <c r="BM126" i="6" s="1"/>
  <c r="R126" i="6"/>
  <c r="BN126" i="6" s="1"/>
  <c r="S126" i="6"/>
  <c r="BO126" i="6" s="1"/>
  <c r="T126" i="6"/>
  <c r="BP126" i="6" s="1"/>
  <c r="U126" i="6"/>
  <c r="BQ126" i="6" s="1"/>
  <c r="V126" i="6"/>
  <c r="BR126" i="6" s="1"/>
  <c r="W126" i="6"/>
  <c r="BS126" i="6" s="1"/>
  <c r="X126" i="6"/>
  <c r="BT126" i="6" s="1"/>
  <c r="Y126" i="6"/>
  <c r="BU126" i="6" s="1"/>
  <c r="C127" i="6"/>
  <c r="D127" i="6"/>
  <c r="AZ127" i="6" s="1"/>
  <c r="E127" i="6"/>
  <c r="BA127" i="6" s="1"/>
  <c r="F127" i="6"/>
  <c r="BB127" i="6" s="1"/>
  <c r="G127" i="6"/>
  <c r="BC127" i="6" s="1"/>
  <c r="H127" i="6"/>
  <c r="BD127" i="6" s="1"/>
  <c r="I127" i="6"/>
  <c r="BE127" i="6" s="1"/>
  <c r="J127" i="6"/>
  <c r="BF127" i="6" s="1"/>
  <c r="K127" i="6"/>
  <c r="BG127" i="6" s="1"/>
  <c r="L127" i="6"/>
  <c r="BH127" i="6" s="1"/>
  <c r="M127" i="6"/>
  <c r="BI127" i="6" s="1"/>
  <c r="N127" i="6"/>
  <c r="BJ127" i="6" s="1"/>
  <c r="O127" i="6"/>
  <c r="BK127" i="6" s="1"/>
  <c r="P127" i="6"/>
  <c r="BL127" i="6" s="1"/>
  <c r="Q127" i="6"/>
  <c r="BM127" i="6" s="1"/>
  <c r="R127" i="6"/>
  <c r="BN127" i="6" s="1"/>
  <c r="S127" i="6"/>
  <c r="BO127" i="6" s="1"/>
  <c r="T127" i="6"/>
  <c r="BP127" i="6" s="1"/>
  <c r="U127" i="6"/>
  <c r="BQ127" i="6" s="1"/>
  <c r="V127" i="6"/>
  <c r="BR127" i="6" s="1"/>
  <c r="W127" i="6"/>
  <c r="BS127" i="6" s="1"/>
  <c r="X127" i="6"/>
  <c r="BT127" i="6" s="1"/>
  <c r="Y127" i="6"/>
  <c r="BU127" i="6" s="1"/>
  <c r="C128" i="6"/>
  <c r="AY128" i="6" s="1"/>
  <c r="D128" i="6"/>
  <c r="AZ128" i="6" s="1"/>
  <c r="E128" i="6"/>
  <c r="BA128" i="6" s="1"/>
  <c r="F128" i="6"/>
  <c r="BB128" i="6" s="1"/>
  <c r="G128" i="6"/>
  <c r="BC128" i="6" s="1"/>
  <c r="H128" i="6"/>
  <c r="BD128" i="6" s="1"/>
  <c r="I128" i="6"/>
  <c r="J128" i="6"/>
  <c r="BF128" i="6" s="1"/>
  <c r="K128" i="6"/>
  <c r="BG128" i="6" s="1"/>
  <c r="L128" i="6"/>
  <c r="BH128" i="6" s="1"/>
  <c r="M128" i="6"/>
  <c r="BI128" i="6" s="1"/>
  <c r="N128" i="6"/>
  <c r="BJ128" i="6" s="1"/>
  <c r="O128" i="6"/>
  <c r="BK128" i="6" s="1"/>
  <c r="P128" i="6"/>
  <c r="BL128" i="6" s="1"/>
  <c r="Q128" i="6"/>
  <c r="BM128" i="6" s="1"/>
  <c r="R128" i="6"/>
  <c r="BN128" i="6" s="1"/>
  <c r="S128" i="6"/>
  <c r="BO128" i="6" s="1"/>
  <c r="T128" i="6"/>
  <c r="BP128" i="6" s="1"/>
  <c r="U128" i="6"/>
  <c r="V128" i="6"/>
  <c r="BR128" i="6" s="1"/>
  <c r="W128" i="6"/>
  <c r="BS128" i="6" s="1"/>
  <c r="X128" i="6"/>
  <c r="BT128" i="6" s="1"/>
  <c r="Y128" i="6"/>
  <c r="BU128" i="6" s="1"/>
  <c r="C129" i="6"/>
  <c r="AY129" i="6" s="1"/>
  <c r="D129" i="6"/>
  <c r="AZ129" i="6" s="1"/>
  <c r="E129" i="6"/>
  <c r="BA129" i="6" s="1"/>
  <c r="F129" i="6"/>
  <c r="BB129" i="6" s="1"/>
  <c r="G129" i="6"/>
  <c r="BC129" i="6" s="1"/>
  <c r="H129" i="6"/>
  <c r="BD129" i="6" s="1"/>
  <c r="I129" i="6"/>
  <c r="BE129" i="6" s="1"/>
  <c r="J129" i="6"/>
  <c r="BF129" i="6" s="1"/>
  <c r="K129" i="6"/>
  <c r="BG129" i="6" s="1"/>
  <c r="L129" i="6"/>
  <c r="BH129" i="6" s="1"/>
  <c r="M129" i="6"/>
  <c r="BI129" i="6" s="1"/>
  <c r="N129" i="6"/>
  <c r="BJ129" i="6" s="1"/>
  <c r="O129" i="6"/>
  <c r="BK129" i="6" s="1"/>
  <c r="P129" i="6"/>
  <c r="BL129" i="6" s="1"/>
  <c r="Q129" i="6"/>
  <c r="BM129" i="6" s="1"/>
  <c r="R129" i="6"/>
  <c r="BN129" i="6" s="1"/>
  <c r="S129" i="6"/>
  <c r="BO129" i="6" s="1"/>
  <c r="T129" i="6"/>
  <c r="BP129" i="6" s="1"/>
  <c r="U129" i="6"/>
  <c r="BQ129" i="6" s="1"/>
  <c r="V129" i="6"/>
  <c r="BR129" i="6" s="1"/>
  <c r="W129" i="6"/>
  <c r="BS129" i="6" s="1"/>
  <c r="X129" i="6"/>
  <c r="BT129" i="6" s="1"/>
  <c r="Y129" i="6"/>
  <c r="BU129" i="6" s="1"/>
  <c r="C130" i="6"/>
  <c r="AY130" i="6" s="1"/>
  <c r="D130" i="6"/>
  <c r="AZ130" i="6" s="1"/>
  <c r="E130" i="6"/>
  <c r="BA130" i="6" s="1"/>
  <c r="F130" i="6"/>
  <c r="BB130" i="6" s="1"/>
  <c r="G130" i="6"/>
  <c r="BC130" i="6" s="1"/>
  <c r="H130" i="6"/>
  <c r="I130" i="6"/>
  <c r="J130" i="6"/>
  <c r="BF130" i="6" s="1"/>
  <c r="K130" i="6"/>
  <c r="BG130" i="6" s="1"/>
  <c r="L130" i="6"/>
  <c r="BH130" i="6" s="1"/>
  <c r="M130" i="6"/>
  <c r="BI130" i="6" s="1"/>
  <c r="N130" i="6"/>
  <c r="BJ130" i="6" s="1"/>
  <c r="O130" i="6"/>
  <c r="BK130" i="6" s="1"/>
  <c r="P130" i="6"/>
  <c r="BL130" i="6" s="1"/>
  <c r="Q130" i="6"/>
  <c r="BM130" i="6" s="1"/>
  <c r="R130" i="6"/>
  <c r="BN130" i="6" s="1"/>
  <c r="S130" i="6"/>
  <c r="BO130" i="6" s="1"/>
  <c r="T130" i="6"/>
  <c r="BP130" i="6" s="1"/>
  <c r="U130" i="6"/>
  <c r="BQ130" i="6" s="1"/>
  <c r="V130" i="6"/>
  <c r="BR130" i="6" s="1"/>
  <c r="W130" i="6"/>
  <c r="X130" i="6"/>
  <c r="BT130" i="6" s="1"/>
  <c r="Y130" i="6"/>
  <c r="BU130" i="6" s="1"/>
  <c r="C131" i="6"/>
  <c r="AY131" i="6" s="1"/>
  <c r="D131" i="6"/>
  <c r="AZ131" i="6" s="1"/>
  <c r="E131" i="6"/>
  <c r="BA131" i="6" s="1"/>
  <c r="F131" i="6"/>
  <c r="BB131" i="6" s="1"/>
  <c r="G131" i="6"/>
  <c r="BC131" i="6" s="1"/>
  <c r="H131" i="6"/>
  <c r="I131" i="6"/>
  <c r="BE131" i="6" s="1"/>
  <c r="J131" i="6"/>
  <c r="BF131" i="6" s="1"/>
  <c r="K131" i="6"/>
  <c r="BG131" i="6" s="1"/>
  <c r="L131" i="6"/>
  <c r="BH131" i="6" s="1"/>
  <c r="M131" i="6"/>
  <c r="BI131" i="6" s="1"/>
  <c r="N131" i="6"/>
  <c r="BJ131" i="6" s="1"/>
  <c r="O131" i="6"/>
  <c r="BK131" i="6" s="1"/>
  <c r="P131" i="6"/>
  <c r="BL131" i="6" s="1"/>
  <c r="Q131" i="6"/>
  <c r="BM131" i="6" s="1"/>
  <c r="R131" i="6"/>
  <c r="BN131" i="6" s="1"/>
  <c r="S131" i="6"/>
  <c r="BO131" i="6" s="1"/>
  <c r="T131" i="6"/>
  <c r="BP131" i="6" s="1"/>
  <c r="U131" i="6"/>
  <c r="BQ131" i="6" s="1"/>
  <c r="V131" i="6"/>
  <c r="BR131" i="6" s="1"/>
  <c r="W131" i="6"/>
  <c r="BS131" i="6" s="1"/>
  <c r="X131" i="6"/>
  <c r="BT131" i="6" s="1"/>
  <c r="Y131" i="6"/>
  <c r="BU131" i="6" s="1"/>
  <c r="C132" i="6"/>
  <c r="AY132" i="6" s="1"/>
  <c r="D132" i="6"/>
  <c r="AZ132" i="6" s="1"/>
  <c r="E132" i="6"/>
  <c r="BA132" i="6" s="1"/>
  <c r="F132" i="6"/>
  <c r="G132" i="6"/>
  <c r="BC132" i="6" s="1"/>
  <c r="H132" i="6"/>
  <c r="BD132" i="6" s="1"/>
  <c r="I132" i="6"/>
  <c r="BE132" i="6" s="1"/>
  <c r="J132" i="6"/>
  <c r="K132" i="6"/>
  <c r="BG132" i="6" s="1"/>
  <c r="L132" i="6"/>
  <c r="BH132" i="6" s="1"/>
  <c r="M132" i="6"/>
  <c r="BI132" i="6" s="1"/>
  <c r="N132" i="6"/>
  <c r="BJ132" i="6" s="1"/>
  <c r="O132" i="6"/>
  <c r="BK132" i="6" s="1"/>
  <c r="P132" i="6"/>
  <c r="BL132" i="6" s="1"/>
  <c r="Q132" i="6"/>
  <c r="BM132" i="6" s="1"/>
  <c r="R132" i="6"/>
  <c r="BN132" i="6" s="1"/>
  <c r="S132" i="6"/>
  <c r="BO132" i="6" s="1"/>
  <c r="T132" i="6"/>
  <c r="BP132" i="6" s="1"/>
  <c r="U132" i="6"/>
  <c r="BQ132" i="6" s="1"/>
  <c r="V132" i="6"/>
  <c r="BR132" i="6" s="1"/>
  <c r="W132" i="6"/>
  <c r="BS132" i="6" s="1"/>
  <c r="X132" i="6"/>
  <c r="BT132" i="6" s="1"/>
  <c r="Y132" i="6"/>
  <c r="BU132" i="6" s="1"/>
  <c r="C133" i="6"/>
  <c r="AY133" i="6" s="1"/>
  <c r="D133" i="6"/>
  <c r="AZ133" i="6" s="1"/>
  <c r="E133" i="6"/>
  <c r="BA133" i="6" s="1"/>
  <c r="F133" i="6"/>
  <c r="BB133" i="6" s="1"/>
  <c r="G133" i="6"/>
  <c r="H133" i="6"/>
  <c r="BD133" i="6" s="1"/>
  <c r="I133" i="6"/>
  <c r="BE133" i="6" s="1"/>
  <c r="J133" i="6"/>
  <c r="K133" i="6"/>
  <c r="L133" i="6"/>
  <c r="BH133" i="6" s="1"/>
  <c r="M133" i="6"/>
  <c r="BI133" i="6" s="1"/>
  <c r="N133" i="6"/>
  <c r="BJ133" i="6" s="1"/>
  <c r="O133" i="6"/>
  <c r="BK133" i="6" s="1"/>
  <c r="P133" i="6"/>
  <c r="BL133" i="6" s="1"/>
  <c r="Q133" i="6"/>
  <c r="BM133" i="6" s="1"/>
  <c r="R133" i="6"/>
  <c r="BN133" i="6" s="1"/>
  <c r="S133" i="6"/>
  <c r="BO133" i="6" s="1"/>
  <c r="T133" i="6"/>
  <c r="BP133" i="6" s="1"/>
  <c r="U133" i="6"/>
  <c r="BQ133" i="6" s="1"/>
  <c r="V133" i="6"/>
  <c r="BR133" i="6" s="1"/>
  <c r="W133" i="6"/>
  <c r="BS133" i="6" s="1"/>
  <c r="X133" i="6"/>
  <c r="BT133" i="6" s="1"/>
  <c r="Y133" i="6"/>
  <c r="C134" i="6"/>
  <c r="D134" i="6"/>
  <c r="AZ134" i="6" s="1"/>
  <c r="E134" i="6"/>
  <c r="BA134" i="6" s="1"/>
  <c r="F134" i="6"/>
  <c r="BB134" i="6" s="1"/>
  <c r="G134" i="6"/>
  <c r="BC134" i="6" s="1"/>
  <c r="H134" i="6"/>
  <c r="BD134" i="6" s="1"/>
  <c r="I134" i="6"/>
  <c r="BE134" i="6" s="1"/>
  <c r="J134" i="6"/>
  <c r="K134" i="6"/>
  <c r="BG134" i="6" s="1"/>
  <c r="L134" i="6"/>
  <c r="M134" i="6"/>
  <c r="N134" i="6"/>
  <c r="BJ134" i="6" s="1"/>
  <c r="O134" i="6"/>
  <c r="BK134" i="6" s="1"/>
  <c r="P134" i="6"/>
  <c r="BL134" i="6" s="1"/>
  <c r="Q134" i="6"/>
  <c r="BM134" i="6" s="1"/>
  <c r="R134" i="6"/>
  <c r="BN134" i="6" s="1"/>
  <c r="S134" i="6"/>
  <c r="BO134" i="6" s="1"/>
  <c r="T134" i="6"/>
  <c r="BP134" i="6" s="1"/>
  <c r="U134" i="6"/>
  <c r="BQ134" i="6" s="1"/>
  <c r="V134" i="6"/>
  <c r="BR134" i="6" s="1"/>
  <c r="W134" i="6"/>
  <c r="BS134" i="6" s="1"/>
  <c r="X134" i="6"/>
  <c r="BT134" i="6" s="1"/>
  <c r="Y134" i="6"/>
  <c r="C135" i="6"/>
  <c r="AY135" i="6" s="1"/>
  <c r="D135" i="6"/>
  <c r="AZ135" i="6" s="1"/>
  <c r="E135" i="6"/>
  <c r="BA135" i="6" s="1"/>
  <c r="F135" i="6"/>
  <c r="BB135" i="6" s="1"/>
  <c r="G135" i="6"/>
  <c r="BC135" i="6" s="1"/>
  <c r="H135" i="6"/>
  <c r="BD135" i="6" s="1"/>
  <c r="I135" i="6"/>
  <c r="BE135" i="6" s="1"/>
  <c r="J135" i="6"/>
  <c r="BF135" i="6" s="1"/>
  <c r="K135" i="6"/>
  <c r="BG135" i="6" s="1"/>
  <c r="L135" i="6"/>
  <c r="BH135" i="6" s="1"/>
  <c r="M135" i="6"/>
  <c r="BI135" i="6" s="1"/>
  <c r="N135" i="6"/>
  <c r="BJ135" i="6" s="1"/>
  <c r="O135" i="6"/>
  <c r="BK135" i="6" s="1"/>
  <c r="P135" i="6"/>
  <c r="BL135" i="6" s="1"/>
  <c r="Q135" i="6"/>
  <c r="BM135" i="6" s="1"/>
  <c r="R135" i="6"/>
  <c r="BN135" i="6" s="1"/>
  <c r="S135" i="6"/>
  <c r="BO135" i="6" s="1"/>
  <c r="T135" i="6"/>
  <c r="BP135" i="6" s="1"/>
  <c r="U135" i="6"/>
  <c r="BQ135" i="6" s="1"/>
  <c r="V135" i="6"/>
  <c r="BR135" i="6" s="1"/>
  <c r="W135" i="6"/>
  <c r="BS135" i="6" s="1"/>
  <c r="X135" i="6"/>
  <c r="BT135" i="6" s="1"/>
  <c r="Y135" i="6"/>
  <c r="BU135" i="6" s="1"/>
  <c r="C136" i="6"/>
  <c r="AY136" i="6" s="1"/>
  <c r="D136" i="6"/>
  <c r="AZ136" i="6" s="1"/>
  <c r="E136" i="6"/>
  <c r="BA136" i="6" s="1"/>
  <c r="F136" i="6"/>
  <c r="BB136" i="6" s="1"/>
  <c r="G136" i="6"/>
  <c r="BC136" i="6" s="1"/>
  <c r="H136" i="6"/>
  <c r="BD136" i="6" s="1"/>
  <c r="I136" i="6"/>
  <c r="BE136" i="6" s="1"/>
  <c r="J136" i="6"/>
  <c r="BF136" i="6" s="1"/>
  <c r="K136" i="6"/>
  <c r="BG136" i="6" s="1"/>
  <c r="L136" i="6"/>
  <c r="BH136" i="6" s="1"/>
  <c r="M136" i="6"/>
  <c r="BI136" i="6" s="1"/>
  <c r="N136" i="6"/>
  <c r="O136" i="6"/>
  <c r="BK136" i="6" s="1"/>
  <c r="P136" i="6"/>
  <c r="BL136" i="6" s="1"/>
  <c r="Q136" i="6"/>
  <c r="BM136" i="6" s="1"/>
  <c r="R136" i="6"/>
  <c r="BN136" i="6" s="1"/>
  <c r="S136" i="6"/>
  <c r="BO136" i="6" s="1"/>
  <c r="T136" i="6"/>
  <c r="BP136" i="6" s="1"/>
  <c r="U136" i="6"/>
  <c r="BQ136" i="6" s="1"/>
  <c r="V136" i="6"/>
  <c r="BR136" i="6" s="1"/>
  <c r="W136" i="6"/>
  <c r="BS136" i="6" s="1"/>
  <c r="X136" i="6"/>
  <c r="BT136" i="6" s="1"/>
  <c r="Y136" i="6"/>
  <c r="BU136" i="6" s="1"/>
  <c r="C137" i="6"/>
  <c r="AY137" i="6" s="1"/>
  <c r="D137" i="6"/>
  <c r="AZ137" i="6" s="1"/>
  <c r="E137" i="6"/>
  <c r="BA137" i="6" s="1"/>
  <c r="F137" i="6"/>
  <c r="BB137" i="6" s="1"/>
  <c r="G137" i="6"/>
  <c r="BC137" i="6" s="1"/>
  <c r="H137" i="6"/>
  <c r="BD137" i="6" s="1"/>
  <c r="I137" i="6"/>
  <c r="BE137" i="6" s="1"/>
  <c r="J137" i="6"/>
  <c r="BF137" i="6" s="1"/>
  <c r="K137" i="6"/>
  <c r="BG137" i="6" s="1"/>
  <c r="L137" i="6"/>
  <c r="BH137" i="6" s="1"/>
  <c r="M137" i="6"/>
  <c r="BI137" i="6" s="1"/>
  <c r="N137" i="6"/>
  <c r="O137" i="6"/>
  <c r="BK137" i="6" s="1"/>
  <c r="P137" i="6"/>
  <c r="Q137" i="6"/>
  <c r="BM137" i="6" s="1"/>
  <c r="R137" i="6"/>
  <c r="BN137" i="6" s="1"/>
  <c r="S137" i="6"/>
  <c r="BO137" i="6" s="1"/>
  <c r="T137" i="6"/>
  <c r="BP137" i="6" s="1"/>
  <c r="U137" i="6"/>
  <c r="BQ137" i="6" s="1"/>
  <c r="V137" i="6"/>
  <c r="BR137" i="6" s="1"/>
  <c r="W137" i="6"/>
  <c r="BS137" i="6" s="1"/>
  <c r="X137" i="6"/>
  <c r="BT137" i="6" s="1"/>
  <c r="Y137" i="6"/>
  <c r="BU137" i="6" s="1"/>
  <c r="C138" i="6"/>
  <c r="AY138" i="6" s="1"/>
  <c r="D138" i="6"/>
  <c r="E138" i="6"/>
  <c r="BA138" i="6" s="1"/>
  <c r="F138" i="6"/>
  <c r="BB138" i="6" s="1"/>
  <c r="G138" i="6"/>
  <c r="BC138" i="6" s="1"/>
  <c r="H138" i="6"/>
  <c r="BD138" i="6" s="1"/>
  <c r="I138" i="6"/>
  <c r="BE138" i="6" s="1"/>
  <c r="J138" i="6"/>
  <c r="BF138" i="6" s="1"/>
  <c r="K138" i="6"/>
  <c r="BG138" i="6" s="1"/>
  <c r="L138" i="6"/>
  <c r="BH138" i="6" s="1"/>
  <c r="M138" i="6"/>
  <c r="BI138" i="6" s="1"/>
  <c r="N138" i="6"/>
  <c r="BJ138" i="6" s="1"/>
  <c r="O138" i="6"/>
  <c r="P138" i="6"/>
  <c r="BL138" i="6" s="1"/>
  <c r="Q138" i="6"/>
  <c r="BM138" i="6" s="1"/>
  <c r="R138" i="6"/>
  <c r="BN138" i="6" s="1"/>
  <c r="S138" i="6"/>
  <c r="BO138" i="6" s="1"/>
  <c r="T138" i="6"/>
  <c r="BP138" i="6" s="1"/>
  <c r="U138" i="6"/>
  <c r="BQ138" i="6" s="1"/>
  <c r="V138" i="6"/>
  <c r="BR138" i="6" s="1"/>
  <c r="W138" i="6"/>
  <c r="BS138" i="6" s="1"/>
  <c r="X138" i="6"/>
  <c r="BT138" i="6" s="1"/>
  <c r="Y138" i="6"/>
  <c r="BU138" i="6" s="1"/>
  <c r="C139" i="6"/>
  <c r="AY139" i="6" s="1"/>
  <c r="D139" i="6"/>
  <c r="AZ139" i="6" s="1"/>
  <c r="E139" i="6"/>
  <c r="BA139" i="6" s="1"/>
  <c r="F139" i="6"/>
  <c r="BB139" i="6" s="1"/>
  <c r="G139" i="6"/>
  <c r="BC139" i="6" s="1"/>
  <c r="H139" i="6"/>
  <c r="BD139" i="6" s="1"/>
  <c r="I139" i="6"/>
  <c r="BE139" i="6" s="1"/>
  <c r="J139" i="6"/>
  <c r="BF139" i="6" s="1"/>
  <c r="K139" i="6"/>
  <c r="BG139" i="6" s="1"/>
  <c r="L139" i="6"/>
  <c r="BH139" i="6" s="1"/>
  <c r="M139" i="6"/>
  <c r="BI139" i="6" s="1"/>
  <c r="N139" i="6"/>
  <c r="BJ139" i="6" s="1"/>
  <c r="O139" i="6"/>
  <c r="BK139" i="6" s="1"/>
  <c r="P139" i="6"/>
  <c r="Q139" i="6"/>
  <c r="BM139" i="6" s="1"/>
  <c r="R139" i="6"/>
  <c r="BN139" i="6" s="1"/>
  <c r="S139" i="6"/>
  <c r="BO139" i="6" s="1"/>
  <c r="T139" i="6"/>
  <c r="BP139" i="6" s="1"/>
  <c r="U139" i="6"/>
  <c r="BQ139" i="6" s="1"/>
  <c r="V139" i="6"/>
  <c r="BR139" i="6" s="1"/>
  <c r="W139" i="6"/>
  <c r="BS139" i="6" s="1"/>
  <c r="X139" i="6"/>
  <c r="BT139" i="6" s="1"/>
  <c r="Y139" i="6"/>
  <c r="BU139" i="6" s="1"/>
  <c r="C140" i="6"/>
  <c r="AY140" i="6" s="1"/>
  <c r="D140" i="6"/>
  <c r="AZ140" i="6" s="1"/>
  <c r="E140" i="6"/>
  <c r="BA140" i="6" s="1"/>
  <c r="F140" i="6"/>
  <c r="BB140" i="6" s="1"/>
  <c r="G140" i="6"/>
  <c r="BC140" i="6" s="1"/>
  <c r="H140" i="6"/>
  <c r="BD140" i="6" s="1"/>
  <c r="I140" i="6"/>
  <c r="J140" i="6"/>
  <c r="BF140" i="6" s="1"/>
  <c r="K140" i="6"/>
  <c r="BG140" i="6" s="1"/>
  <c r="L140" i="6"/>
  <c r="BH140" i="6" s="1"/>
  <c r="M140" i="6"/>
  <c r="BI140" i="6" s="1"/>
  <c r="N140" i="6"/>
  <c r="BJ140" i="6" s="1"/>
  <c r="O140" i="6"/>
  <c r="BK140" i="6" s="1"/>
  <c r="P140" i="6"/>
  <c r="Q140" i="6"/>
  <c r="R140" i="6"/>
  <c r="BN140" i="6" s="1"/>
  <c r="S140" i="6"/>
  <c r="BO140" i="6" s="1"/>
  <c r="T140" i="6"/>
  <c r="BP140" i="6" s="1"/>
  <c r="U140" i="6"/>
  <c r="BQ140" i="6" s="1"/>
  <c r="V140" i="6"/>
  <c r="BR140" i="6" s="1"/>
  <c r="W140" i="6"/>
  <c r="BS140" i="6" s="1"/>
  <c r="X140" i="6"/>
  <c r="BT140" i="6" s="1"/>
  <c r="Y140" i="6"/>
  <c r="BU140" i="6" s="1"/>
  <c r="C141" i="6"/>
  <c r="AY141" i="6" s="1"/>
  <c r="D141" i="6"/>
  <c r="AZ141" i="6" s="1"/>
  <c r="E141" i="6"/>
  <c r="BA141" i="6" s="1"/>
  <c r="F141" i="6"/>
  <c r="BB141" i="6" s="1"/>
  <c r="G141" i="6"/>
  <c r="BC141" i="6" s="1"/>
  <c r="H141" i="6"/>
  <c r="BD141" i="6" s="1"/>
  <c r="I141" i="6"/>
  <c r="BE141" i="6" s="1"/>
  <c r="J141" i="6"/>
  <c r="BF141" i="6" s="1"/>
  <c r="K141" i="6"/>
  <c r="BG141" i="6" s="1"/>
  <c r="L141" i="6"/>
  <c r="BH141" i="6" s="1"/>
  <c r="M141" i="6"/>
  <c r="BI141" i="6" s="1"/>
  <c r="N141" i="6"/>
  <c r="BJ141" i="6" s="1"/>
  <c r="O141" i="6"/>
  <c r="BK141" i="6" s="1"/>
  <c r="P141" i="6"/>
  <c r="BL141" i="6" s="1"/>
  <c r="Q141" i="6"/>
  <c r="BM141" i="6" s="1"/>
  <c r="R141" i="6"/>
  <c r="S141" i="6"/>
  <c r="BO141" i="6" s="1"/>
  <c r="T141" i="6"/>
  <c r="BP141" i="6" s="1"/>
  <c r="U141" i="6"/>
  <c r="BQ141" i="6" s="1"/>
  <c r="V141" i="6"/>
  <c r="BR141" i="6" s="1"/>
  <c r="W141" i="6"/>
  <c r="BS141" i="6" s="1"/>
  <c r="X141" i="6"/>
  <c r="BT141" i="6" s="1"/>
  <c r="Y141" i="6"/>
  <c r="BU141" i="6" s="1"/>
  <c r="C142" i="6"/>
  <c r="AY142" i="6" s="1"/>
  <c r="D142" i="6"/>
  <c r="AZ142" i="6" s="1"/>
  <c r="E142" i="6"/>
  <c r="BA142" i="6" s="1"/>
  <c r="F142" i="6"/>
  <c r="BB142" i="6" s="1"/>
  <c r="G142" i="6"/>
  <c r="BC142" i="6" s="1"/>
  <c r="H142" i="6"/>
  <c r="BD142" i="6" s="1"/>
  <c r="I142" i="6"/>
  <c r="BE142" i="6" s="1"/>
  <c r="J142" i="6"/>
  <c r="BF142" i="6" s="1"/>
  <c r="K142" i="6"/>
  <c r="BG142" i="6" s="1"/>
  <c r="L142" i="6"/>
  <c r="BH142" i="6" s="1"/>
  <c r="M142" i="6"/>
  <c r="BI142" i="6" s="1"/>
  <c r="N142" i="6"/>
  <c r="BJ142" i="6" s="1"/>
  <c r="O142" i="6"/>
  <c r="BK142" i="6" s="1"/>
  <c r="P142" i="6"/>
  <c r="BL142" i="6" s="1"/>
  <c r="Q142" i="6"/>
  <c r="BM142" i="6" s="1"/>
  <c r="R142" i="6"/>
  <c r="BN142" i="6" s="1"/>
  <c r="S142" i="6"/>
  <c r="BO142" i="6" s="1"/>
  <c r="T142" i="6"/>
  <c r="BP142" i="6" s="1"/>
  <c r="U142" i="6"/>
  <c r="BQ142" i="6" s="1"/>
  <c r="V142" i="6"/>
  <c r="BR142" i="6" s="1"/>
  <c r="W142" i="6"/>
  <c r="BS142" i="6" s="1"/>
  <c r="X142" i="6"/>
  <c r="BT142" i="6" s="1"/>
  <c r="Y142" i="6"/>
  <c r="BU142" i="6" s="1"/>
  <c r="C143" i="6"/>
  <c r="AY143" i="6" s="1"/>
  <c r="D143" i="6"/>
  <c r="AZ143" i="6" s="1"/>
  <c r="E143" i="6"/>
  <c r="BA143" i="6" s="1"/>
  <c r="F143" i="6"/>
  <c r="BB143" i="6" s="1"/>
  <c r="G143" i="6"/>
  <c r="BC143" i="6" s="1"/>
  <c r="H143" i="6"/>
  <c r="BD143" i="6" s="1"/>
  <c r="I143" i="6"/>
  <c r="BE143" i="6" s="1"/>
  <c r="J143" i="6"/>
  <c r="BF143" i="6" s="1"/>
  <c r="K143" i="6"/>
  <c r="BG143" i="6" s="1"/>
  <c r="L143" i="6"/>
  <c r="BH143" i="6" s="1"/>
  <c r="M143" i="6"/>
  <c r="BI143" i="6" s="1"/>
  <c r="N143" i="6"/>
  <c r="BJ143" i="6" s="1"/>
  <c r="O143" i="6"/>
  <c r="BK143" i="6" s="1"/>
  <c r="P143" i="6"/>
  <c r="BL143" i="6" s="1"/>
  <c r="Q143" i="6"/>
  <c r="BM143" i="6" s="1"/>
  <c r="R143" i="6"/>
  <c r="BN143" i="6" s="1"/>
  <c r="S143" i="6"/>
  <c r="BO143" i="6" s="1"/>
  <c r="T143" i="6"/>
  <c r="BP143" i="6" s="1"/>
  <c r="U143" i="6"/>
  <c r="BQ143" i="6" s="1"/>
  <c r="V143" i="6"/>
  <c r="BR143" i="6" s="1"/>
  <c r="W143" i="6"/>
  <c r="BS143" i="6" s="1"/>
  <c r="X143" i="6"/>
  <c r="BT143" i="6" s="1"/>
  <c r="Y143" i="6"/>
  <c r="BU143" i="6" s="1"/>
  <c r="C144" i="6"/>
  <c r="AY144" i="6" s="1"/>
  <c r="D144" i="6"/>
  <c r="AZ144" i="6" s="1"/>
  <c r="E144" i="6"/>
  <c r="BA144" i="6" s="1"/>
  <c r="F144" i="6"/>
  <c r="BB144" i="6" s="1"/>
  <c r="G144" i="6"/>
  <c r="BC144" i="6" s="1"/>
  <c r="H144" i="6"/>
  <c r="BD144" i="6" s="1"/>
  <c r="I144" i="6"/>
  <c r="BE144" i="6" s="1"/>
  <c r="J144" i="6"/>
  <c r="BF144" i="6" s="1"/>
  <c r="K144" i="6"/>
  <c r="BG144" i="6" s="1"/>
  <c r="L144" i="6"/>
  <c r="BH144" i="6" s="1"/>
  <c r="M144" i="6"/>
  <c r="BI144" i="6" s="1"/>
  <c r="N144" i="6"/>
  <c r="BJ144" i="6" s="1"/>
  <c r="O144" i="6"/>
  <c r="BK144" i="6" s="1"/>
  <c r="P144" i="6"/>
  <c r="BL144" i="6" s="1"/>
  <c r="Q144" i="6"/>
  <c r="BM144" i="6" s="1"/>
  <c r="R144" i="6"/>
  <c r="BN144" i="6" s="1"/>
  <c r="S144" i="6"/>
  <c r="BO144" i="6" s="1"/>
  <c r="T144" i="6"/>
  <c r="BP144" i="6" s="1"/>
  <c r="U144" i="6"/>
  <c r="BQ144" i="6" s="1"/>
  <c r="V144" i="6"/>
  <c r="BR144" i="6" s="1"/>
  <c r="W144" i="6"/>
  <c r="BS144" i="6" s="1"/>
  <c r="X144" i="6"/>
  <c r="BT144" i="6" s="1"/>
  <c r="Y144" i="6"/>
  <c r="BU144" i="6" s="1"/>
  <c r="C145" i="6"/>
  <c r="AY145" i="6" s="1"/>
  <c r="D145" i="6"/>
  <c r="AZ145" i="6" s="1"/>
  <c r="E145" i="6"/>
  <c r="BA145" i="6" s="1"/>
  <c r="F145" i="6"/>
  <c r="BB145" i="6" s="1"/>
  <c r="G145" i="6"/>
  <c r="BC145" i="6" s="1"/>
  <c r="H145" i="6"/>
  <c r="BD145" i="6" s="1"/>
  <c r="I145" i="6"/>
  <c r="J145" i="6"/>
  <c r="BF145" i="6" s="1"/>
  <c r="K145" i="6"/>
  <c r="BG145" i="6" s="1"/>
  <c r="L145" i="6"/>
  <c r="BH145" i="6" s="1"/>
  <c r="M145" i="6"/>
  <c r="BI145" i="6" s="1"/>
  <c r="N145" i="6"/>
  <c r="BJ145" i="6" s="1"/>
  <c r="O145" i="6"/>
  <c r="BK145" i="6" s="1"/>
  <c r="P145" i="6"/>
  <c r="BL145" i="6" s="1"/>
  <c r="Q145" i="6"/>
  <c r="BM145" i="6" s="1"/>
  <c r="R145" i="6"/>
  <c r="BN145" i="6" s="1"/>
  <c r="S145" i="6"/>
  <c r="BO145" i="6" s="1"/>
  <c r="T145" i="6"/>
  <c r="BP145" i="6" s="1"/>
  <c r="U145" i="6"/>
  <c r="BQ145" i="6" s="1"/>
  <c r="V145" i="6"/>
  <c r="BR145" i="6" s="1"/>
  <c r="W145" i="6"/>
  <c r="BS145" i="6" s="1"/>
  <c r="X145" i="6"/>
  <c r="BT145" i="6" s="1"/>
  <c r="Y145" i="6"/>
  <c r="BU145" i="6" s="1"/>
  <c r="C146" i="6"/>
  <c r="AY146" i="6" s="1"/>
  <c r="D146" i="6"/>
  <c r="AZ146" i="6" s="1"/>
  <c r="E146" i="6"/>
  <c r="BA146" i="6" s="1"/>
  <c r="F146" i="6"/>
  <c r="BB146" i="6" s="1"/>
  <c r="G146" i="6"/>
  <c r="BC146" i="6" s="1"/>
  <c r="H146" i="6"/>
  <c r="BD146" i="6" s="1"/>
  <c r="I146" i="6"/>
  <c r="BE146" i="6" s="1"/>
  <c r="J146" i="6"/>
  <c r="BF146" i="6" s="1"/>
  <c r="K146" i="6"/>
  <c r="BG146" i="6" s="1"/>
  <c r="L146" i="6"/>
  <c r="BH146" i="6" s="1"/>
  <c r="M146" i="6"/>
  <c r="BI146" i="6" s="1"/>
  <c r="N146" i="6"/>
  <c r="BJ146" i="6" s="1"/>
  <c r="O146" i="6"/>
  <c r="BK146" i="6" s="1"/>
  <c r="P146" i="6"/>
  <c r="BL146" i="6" s="1"/>
  <c r="Q146" i="6"/>
  <c r="BM146" i="6" s="1"/>
  <c r="R146" i="6"/>
  <c r="BN146" i="6" s="1"/>
  <c r="S146" i="6"/>
  <c r="BO146" i="6" s="1"/>
  <c r="T146" i="6"/>
  <c r="BP146" i="6" s="1"/>
  <c r="U146" i="6"/>
  <c r="BQ146" i="6" s="1"/>
  <c r="V146" i="6"/>
  <c r="BR146" i="6" s="1"/>
  <c r="W146" i="6"/>
  <c r="BS146" i="6" s="1"/>
  <c r="X146" i="6"/>
  <c r="BT146" i="6" s="1"/>
  <c r="Y146" i="6"/>
  <c r="C147" i="6"/>
  <c r="AY147" i="6" s="1"/>
  <c r="D147" i="6"/>
  <c r="AZ147" i="6" s="1"/>
  <c r="E147" i="6"/>
  <c r="BA147" i="6" s="1"/>
  <c r="F147" i="6"/>
  <c r="BB147" i="6" s="1"/>
  <c r="G147" i="6"/>
  <c r="BC147" i="6" s="1"/>
  <c r="H147" i="6"/>
  <c r="BD147" i="6" s="1"/>
  <c r="I147" i="6"/>
  <c r="BE147" i="6" s="1"/>
  <c r="J147" i="6"/>
  <c r="BF147" i="6" s="1"/>
  <c r="K147" i="6"/>
  <c r="BG147" i="6" s="1"/>
  <c r="L147" i="6"/>
  <c r="BH147" i="6" s="1"/>
  <c r="M147" i="6"/>
  <c r="BI147" i="6" s="1"/>
  <c r="N147" i="6"/>
  <c r="BJ147" i="6" s="1"/>
  <c r="O147" i="6"/>
  <c r="BK147" i="6" s="1"/>
  <c r="P147" i="6"/>
  <c r="BL147" i="6" s="1"/>
  <c r="Q147" i="6"/>
  <c r="BM147" i="6" s="1"/>
  <c r="R147" i="6"/>
  <c r="BN147" i="6" s="1"/>
  <c r="S147" i="6"/>
  <c r="BO147" i="6" s="1"/>
  <c r="T147" i="6"/>
  <c r="BP147" i="6" s="1"/>
  <c r="U147" i="6"/>
  <c r="BQ147" i="6" s="1"/>
  <c r="V147" i="6"/>
  <c r="BR147" i="6" s="1"/>
  <c r="W147" i="6"/>
  <c r="X147" i="6"/>
  <c r="BT147" i="6" s="1"/>
  <c r="Y147" i="6"/>
  <c r="BU147" i="6" s="1"/>
  <c r="C148" i="6"/>
  <c r="AY148" i="6" s="1"/>
  <c r="D148" i="6"/>
  <c r="AZ148" i="6" s="1"/>
  <c r="E148" i="6"/>
  <c r="BA148" i="6" s="1"/>
  <c r="F148" i="6"/>
  <c r="BB148" i="6" s="1"/>
  <c r="G148" i="6"/>
  <c r="BC148" i="6" s="1"/>
  <c r="H148" i="6"/>
  <c r="BD148" i="6" s="1"/>
  <c r="I148" i="6"/>
  <c r="BE148" i="6" s="1"/>
  <c r="J148" i="6"/>
  <c r="BF148" i="6" s="1"/>
  <c r="K148" i="6"/>
  <c r="BG148" i="6" s="1"/>
  <c r="L148" i="6"/>
  <c r="BH148" i="6" s="1"/>
  <c r="M148" i="6"/>
  <c r="BI148" i="6" s="1"/>
  <c r="N148" i="6"/>
  <c r="BJ148" i="6" s="1"/>
  <c r="O148" i="6"/>
  <c r="BK148" i="6" s="1"/>
  <c r="P148" i="6"/>
  <c r="BL148" i="6" s="1"/>
  <c r="Q148" i="6"/>
  <c r="BM148" i="6" s="1"/>
  <c r="R148" i="6"/>
  <c r="BN148" i="6" s="1"/>
  <c r="S148" i="6"/>
  <c r="BO148" i="6" s="1"/>
  <c r="T148" i="6"/>
  <c r="BP148" i="6" s="1"/>
  <c r="U148" i="6"/>
  <c r="BQ148" i="6" s="1"/>
  <c r="V148" i="6"/>
  <c r="BR148" i="6" s="1"/>
  <c r="W148" i="6"/>
  <c r="BS148" i="6" s="1"/>
  <c r="X148" i="6"/>
  <c r="BT148" i="6" s="1"/>
  <c r="Y148" i="6"/>
  <c r="BU148" i="6" s="1"/>
  <c r="C149" i="6"/>
  <c r="AY149" i="6" s="1"/>
  <c r="D149" i="6"/>
  <c r="E149" i="6"/>
  <c r="BA149" i="6" s="1"/>
  <c r="F149" i="6"/>
  <c r="BB149" i="6" s="1"/>
  <c r="G149" i="6"/>
  <c r="BC149" i="6" s="1"/>
  <c r="H149" i="6"/>
  <c r="BD149" i="6" s="1"/>
  <c r="I149" i="6"/>
  <c r="BE149" i="6" s="1"/>
  <c r="J149" i="6"/>
  <c r="BF149" i="6" s="1"/>
  <c r="K149" i="6"/>
  <c r="BG149" i="6" s="1"/>
  <c r="L149" i="6"/>
  <c r="BH149" i="6" s="1"/>
  <c r="M149" i="6"/>
  <c r="BI149" i="6" s="1"/>
  <c r="N149" i="6"/>
  <c r="BJ149" i="6" s="1"/>
  <c r="O149" i="6"/>
  <c r="BK149" i="6" s="1"/>
  <c r="P149" i="6"/>
  <c r="BL149" i="6" s="1"/>
  <c r="Q149" i="6"/>
  <c r="BM149" i="6" s="1"/>
  <c r="R149" i="6"/>
  <c r="BN149" i="6" s="1"/>
  <c r="S149" i="6"/>
  <c r="BO149" i="6" s="1"/>
  <c r="T149" i="6"/>
  <c r="BP149" i="6" s="1"/>
  <c r="U149" i="6"/>
  <c r="BQ149" i="6" s="1"/>
  <c r="V149" i="6"/>
  <c r="BR149" i="6" s="1"/>
  <c r="W149" i="6"/>
  <c r="BS149" i="6" s="1"/>
  <c r="X149" i="6"/>
  <c r="BT149" i="6" s="1"/>
  <c r="Y149" i="6"/>
  <c r="BU149" i="6" s="1"/>
  <c r="C150" i="6"/>
  <c r="D150" i="6"/>
  <c r="AZ150" i="6" s="1"/>
  <c r="E150" i="6"/>
  <c r="BA150" i="6" s="1"/>
  <c r="F150" i="6"/>
  <c r="BB150" i="6" s="1"/>
  <c r="G150" i="6"/>
  <c r="BC150" i="6" s="1"/>
  <c r="H150" i="6"/>
  <c r="BD150" i="6" s="1"/>
  <c r="I150" i="6"/>
  <c r="BE150" i="6" s="1"/>
  <c r="J150" i="6"/>
  <c r="BF150" i="6" s="1"/>
  <c r="K150" i="6"/>
  <c r="BG150" i="6" s="1"/>
  <c r="L150" i="6"/>
  <c r="BH150" i="6" s="1"/>
  <c r="M150" i="6"/>
  <c r="BI150" i="6" s="1"/>
  <c r="N150" i="6"/>
  <c r="BJ150" i="6" s="1"/>
  <c r="O150" i="6"/>
  <c r="BK150" i="6" s="1"/>
  <c r="P150" i="6"/>
  <c r="BL150" i="6" s="1"/>
  <c r="Q150" i="6"/>
  <c r="BM150" i="6" s="1"/>
  <c r="R150" i="6"/>
  <c r="BN150" i="6" s="1"/>
  <c r="S150" i="6"/>
  <c r="BO150" i="6" s="1"/>
  <c r="T150" i="6"/>
  <c r="BP150" i="6" s="1"/>
  <c r="U150" i="6"/>
  <c r="BQ150" i="6" s="1"/>
  <c r="V150" i="6"/>
  <c r="BR150" i="6" s="1"/>
  <c r="W150" i="6"/>
  <c r="BS150" i="6" s="1"/>
  <c r="X150" i="6"/>
  <c r="BT150" i="6" s="1"/>
  <c r="Y150" i="6"/>
  <c r="BU150" i="6" s="1"/>
  <c r="C151" i="6"/>
  <c r="AY151" i="6" s="1"/>
  <c r="D151" i="6"/>
  <c r="AZ151" i="6" s="1"/>
  <c r="E151" i="6"/>
  <c r="BA151" i="6" s="1"/>
  <c r="F151" i="6"/>
  <c r="BB151" i="6" s="1"/>
  <c r="G151" i="6"/>
  <c r="BC151" i="6" s="1"/>
  <c r="H151" i="6"/>
  <c r="BD151" i="6" s="1"/>
  <c r="I151" i="6"/>
  <c r="BE151" i="6" s="1"/>
  <c r="J151" i="6"/>
  <c r="BF151" i="6" s="1"/>
  <c r="K151" i="6"/>
  <c r="BG151" i="6" s="1"/>
  <c r="L151" i="6"/>
  <c r="BH151" i="6" s="1"/>
  <c r="M151" i="6"/>
  <c r="BI151" i="6" s="1"/>
  <c r="N151" i="6"/>
  <c r="BJ151" i="6" s="1"/>
  <c r="O151" i="6"/>
  <c r="BK151" i="6" s="1"/>
  <c r="P151" i="6"/>
  <c r="BL151" i="6" s="1"/>
  <c r="Q151" i="6"/>
  <c r="BM151" i="6" s="1"/>
  <c r="R151" i="6"/>
  <c r="BN151" i="6" s="1"/>
  <c r="S151" i="6"/>
  <c r="BO151" i="6" s="1"/>
  <c r="T151" i="6"/>
  <c r="BP151" i="6" s="1"/>
  <c r="U151" i="6"/>
  <c r="BQ151" i="6" s="1"/>
  <c r="V151" i="6"/>
  <c r="BR151" i="6" s="1"/>
  <c r="W151" i="6"/>
  <c r="BS151" i="6" s="1"/>
  <c r="X151" i="6"/>
  <c r="BT151" i="6" s="1"/>
  <c r="Y151" i="6"/>
  <c r="BU151" i="6" s="1"/>
  <c r="C152" i="6"/>
  <c r="AY152" i="6" s="1"/>
  <c r="D152" i="6"/>
  <c r="AZ152" i="6" s="1"/>
  <c r="E152" i="6"/>
  <c r="F152" i="6"/>
  <c r="BB152" i="6" s="1"/>
  <c r="G152" i="6"/>
  <c r="H152" i="6"/>
  <c r="BD152" i="6" s="1"/>
  <c r="I152" i="6"/>
  <c r="BE152" i="6" s="1"/>
  <c r="J152" i="6"/>
  <c r="BF152" i="6" s="1"/>
  <c r="K152" i="6"/>
  <c r="BG152" i="6" s="1"/>
  <c r="L152" i="6"/>
  <c r="BH152" i="6" s="1"/>
  <c r="M152" i="6"/>
  <c r="BI152" i="6" s="1"/>
  <c r="N152" i="6"/>
  <c r="BJ152" i="6" s="1"/>
  <c r="O152" i="6"/>
  <c r="BK152" i="6" s="1"/>
  <c r="P152" i="6"/>
  <c r="BL152" i="6" s="1"/>
  <c r="Q152" i="6"/>
  <c r="BM152" i="6" s="1"/>
  <c r="R152" i="6"/>
  <c r="BN152" i="6" s="1"/>
  <c r="S152" i="6"/>
  <c r="BO152" i="6" s="1"/>
  <c r="T152" i="6"/>
  <c r="BP152" i="6" s="1"/>
  <c r="U152" i="6"/>
  <c r="BQ152" i="6" s="1"/>
  <c r="V152" i="6"/>
  <c r="BR152" i="6" s="1"/>
  <c r="W152" i="6"/>
  <c r="BS152" i="6" s="1"/>
  <c r="X152" i="6"/>
  <c r="BT152" i="6" s="1"/>
  <c r="Y152" i="6"/>
  <c r="BU152" i="6" s="1"/>
  <c r="C153" i="6"/>
  <c r="AY153" i="6" s="1"/>
  <c r="D153" i="6"/>
  <c r="AZ153" i="6" s="1"/>
  <c r="E153" i="6"/>
  <c r="BA153" i="6" s="1"/>
  <c r="F153" i="6"/>
  <c r="BB153" i="6" s="1"/>
  <c r="G153" i="6"/>
  <c r="BC153" i="6" s="1"/>
  <c r="H153" i="6"/>
  <c r="BD153" i="6" s="1"/>
  <c r="I153" i="6"/>
  <c r="BE153" i="6" s="1"/>
  <c r="J153" i="6"/>
  <c r="BF153" i="6" s="1"/>
  <c r="K153" i="6"/>
  <c r="BG153" i="6" s="1"/>
  <c r="L153" i="6"/>
  <c r="BH153" i="6" s="1"/>
  <c r="M153" i="6"/>
  <c r="BI153" i="6" s="1"/>
  <c r="N153" i="6"/>
  <c r="BJ153" i="6" s="1"/>
  <c r="O153" i="6"/>
  <c r="BK153" i="6" s="1"/>
  <c r="P153" i="6"/>
  <c r="BL153" i="6" s="1"/>
  <c r="Q153" i="6"/>
  <c r="BM153" i="6" s="1"/>
  <c r="R153" i="6"/>
  <c r="BN153" i="6" s="1"/>
  <c r="S153" i="6"/>
  <c r="BO153" i="6" s="1"/>
  <c r="T153" i="6"/>
  <c r="BP153" i="6" s="1"/>
  <c r="U153" i="6"/>
  <c r="BQ153" i="6" s="1"/>
  <c r="V153" i="6"/>
  <c r="BR153" i="6" s="1"/>
  <c r="W153" i="6"/>
  <c r="BS153" i="6" s="1"/>
  <c r="X153" i="6"/>
  <c r="BT153" i="6" s="1"/>
  <c r="Y153" i="6"/>
  <c r="BU153" i="6" s="1"/>
  <c r="C154" i="6"/>
  <c r="AY154" i="6" s="1"/>
  <c r="D154" i="6"/>
  <c r="AZ154" i="6" s="1"/>
  <c r="E154" i="6"/>
  <c r="BA154" i="6" s="1"/>
  <c r="F154" i="6"/>
  <c r="BB154" i="6" s="1"/>
  <c r="G154" i="6"/>
  <c r="BC154" i="6" s="1"/>
  <c r="H154" i="6"/>
  <c r="BD154" i="6" s="1"/>
  <c r="I154" i="6"/>
  <c r="BE154" i="6" s="1"/>
  <c r="J154" i="6"/>
  <c r="BF154" i="6" s="1"/>
  <c r="K154" i="6"/>
  <c r="BG154" i="6" s="1"/>
  <c r="L154" i="6"/>
  <c r="BH154" i="6" s="1"/>
  <c r="M154" i="6"/>
  <c r="BI154" i="6" s="1"/>
  <c r="N154" i="6"/>
  <c r="BJ154" i="6" s="1"/>
  <c r="O154" i="6"/>
  <c r="BK154" i="6" s="1"/>
  <c r="P154" i="6"/>
  <c r="BL154" i="6" s="1"/>
  <c r="Q154" i="6"/>
  <c r="BM154" i="6" s="1"/>
  <c r="R154" i="6"/>
  <c r="BN154" i="6" s="1"/>
  <c r="S154" i="6"/>
  <c r="BO154" i="6" s="1"/>
  <c r="T154" i="6"/>
  <c r="BP154" i="6" s="1"/>
  <c r="U154" i="6"/>
  <c r="BQ154" i="6" s="1"/>
  <c r="V154" i="6"/>
  <c r="BR154" i="6" s="1"/>
  <c r="W154" i="6"/>
  <c r="BS154" i="6" s="1"/>
  <c r="X154" i="6"/>
  <c r="BT154" i="6" s="1"/>
  <c r="Y154" i="6"/>
  <c r="BU154" i="6" s="1"/>
  <c r="C155" i="6"/>
  <c r="AY155" i="6" s="1"/>
  <c r="D155" i="6"/>
  <c r="AZ155" i="6" s="1"/>
  <c r="E155" i="6"/>
  <c r="BA155" i="6" s="1"/>
  <c r="F155" i="6"/>
  <c r="G155" i="6"/>
  <c r="BC155" i="6" s="1"/>
  <c r="H155" i="6"/>
  <c r="BD155" i="6" s="1"/>
  <c r="I155" i="6"/>
  <c r="BE155" i="6" s="1"/>
  <c r="J155" i="6"/>
  <c r="BF155" i="6" s="1"/>
  <c r="K155" i="6"/>
  <c r="L155" i="6"/>
  <c r="BH155" i="6" s="1"/>
  <c r="M155" i="6"/>
  <c r="BI155" i="6" s="1"/>
  <c r="N155" i="6"/>
  <c r="BJ155" i="6" s="1"/>
  <c r="O155" i="6"/>
  <c r="BK155" i="6" s="1"/>
  <c r="P155" i="6"/>
  <c r="BL155" i="6" s="1"/>
  <c r="Q155" i="6"/>
  <c r="BM155" i="6" s="1"/>
  <c r="R155" i="6"/>
  <c r="BN155" i="6" s="1"/>
  <c r="S155" i="6"/>
  <c r="BO155" i="6" s="1"/>
  <c r="T155" i="6"/>
  <c r="BP155" i="6" s="1"/>
  <c r="U155" i="6"/>
  <c r="BQ155" i="6" s="1"/>
  <c r="V155" i="6"/>
  <c r="BR155" i="6" s="1"/>
  <c r="W155" i="6"/>
  <c r="BS155" i="6" s="1"/>
  <c r="X155" i="6"/>
  <c r="BT155" i="6" s="1"/>
  <c r="Y155" i="6"/>
  <c r="BU155" i="6" s="1"/>
  <c r="C156" i="6"/>
  <c r="AY156" i="6" s="1"/>
  <c r="D156" i="6"/>
  <c r="AZ156" i="6" s="1"/>
  <c r="E156" i="6"/>
  <c r="BA156" i="6" s="1"/>
  <c r="F156" i="6"/>
  <c r="BB156" i="6" s="1"/>
  <c r="G156" i="6"/>
  <c r="BC156" i="6" s="1"/>
  <c r="H156" i="6"/>
  <c r="I156" i="6"/>
  <c r="BE156" i="6" s="1"/>
  <c r="J156" i="6"/>
  <c r="BF156" i="6" s="1"/>
  <c r="K156" i="6"/>
  <c r="L156" i="6"/>
  <c r="M156" i="6"/>
  <c r="BI156" i="6" s="1"/>
  <c r="N156" i="6"/>
  <c r="BJ156" i="6" s="1"/>
  <c r="O156" i="6"/>
  <c r="BK156" i="6" s="1"/>
  <c r="P156" i="6"/>
  <c r="BL156" i="6" s="1"/>
  <c r="Q156" i="6"/>
  <c r="BM156" i="6" s="1"/>
  <c r="R156" i="6"/>
  <c r="BN156" i="6" s="1"/>
  <c r="S156" i="6"/>
  <c r="BO156" i="6" s="1"/>
  <c r="T156" i="6"/>
  <c r="BP156" i="6" s="1"/>
  <c r="U156" i="6"/>
  <c r="BQ156" i="6" s="1"/>
  <c r="V156" i="6"/>
  <c r="BR156" i="6" s="1"/>
  <c r="W156" i="6"/>
  <c r="BS156" i="6" s="1"/>
  <c r="X156" i="6"/>
  <c r="BT156" i="6" s="1"/>
  <c r="Y156" i="6"/>
  <c r="BU156" i="6" s="1"/>
  <c r="C157" i="6"/>
  <c r="AY157" i="6" s="1"/>
  <c r="D157" i="6"/>
  <c r="AZ157" i="6" s="1"/>
  <c r="E157" i="6"/>
  <c r="BA157" i="6" s="1"/>
  <c r="F157" i="6"/>
  <c r="BB157" i="6" s="1"/>
  <c r="G157" i="6"/>
  <c r="BC157" i="6" s="1"/>
  <c r="H157" i="6"/>
  <c r="BD157" i="6" s="1"/>
  <c r="I157" i="6"/>
  <c r="BE157" i="6" s="1"/>
  <c r="J157" i="6"/>
  <c r="K157" i="6"/>
  <c r="BG157" i="6" s="1"/>
  <c r="L157" i="6"/>
  <c r="BH157" i="6" s="1"/>
  <c r="M157" i="6"/>
  <c r="N157" i="6"/>
  <c r="BJ157" i="6" s="1"/>
  <c r="O157" i="6"/>
  <c r="BK157" i="6" s="1"/>
  <c r="P157" i="6"/>
  <c r="BL157" i="6" s="1"/>
  <c r="Q157" i="6"/>
  <c r="BM157" i="6" s="1"/>
  <c r="R157" i="6"/>
  <c r="BN157" i="6" s="1"/>
  <c r="S157" i="6"/>
  <c r="BO157" i="6" s="1"/>
  <c r="T157" i="6"/>
  <c r="BP157" i="6" s="1"/>
  <c r="U157" i="6"/>
  <c r="BQ157" i="6" s="1"/>
  <c r="V157" i="6"/>
  <c r="BR157" i="6" s="1"/>
  <c r="W157" i="6"/>
  <c r="BS157" i="6" s="1"/>
  <c r="X157" i="6"/>
  <c r="BT157" i="6" s="1"/>
  <c r="Y157" i="6"/>
  <c r="BU157" i="6" s="1"/>
  <c r="C158" i="6"/>
  <c r="AY158" i="6" s="1"/>
  <c r="D158" i="6"/>
  <c r="AZ158" i="6" s="1"/>
  <c r="E158" i="6"/>
  <c r="BA158" i="6" s="1"/>
  <c r="F158" i="6"/>
  <c r="BB158" i="6" s="1"/>
  <c r="G158" i="6"/>
  <c r="BC158" i="6" s="1"/>
  <c r="H158" i="6"/>
  <c r="BD158" i="6" s="1"/>
  <c r="I158" i="6"/>
  <c r="BE158" i="6" s="1"/>
  <c r="J158" i="6"/>
  <c r="BF158" i="6" s="1"/>
  <c r="K158" i="6"/>
  <c r="BG158" i="6" s="1"/>
  <c r="L158" i="6"/>
  <c r="BH158" i="6" s="1"/>
  <c r="M158" i="6"/>
  <c r="BI158" i="6" s="1"/>
  <c r="N158" i="6"/>
  <c r="BJ158" i="6" s="1"/>
  <c r="O158" i="6"/>
  <c r="BK158" i="6" s="1"/>
  <c r="P158" i="6"/>
  <c r="BL158" i="6" s="1"/>
  <c r="Q158" i="6"/>
  <c r="BM158" i="6" s="1"/>
  <c r="R158" i="6"/>
  <c r="BN158" i="6" s="1"/>
  <c r="S158" i="6"/>
  <c r="BO158" i="6" s="1"/>
  <c r="T158" i="6"/>
  <c r="BP158" i="6" s="1"/>
  <c r="U158" i="6"/>
  <c r="BQ158" i="6" s="1"/>
  <c r="V158" i="6"/>
  <c r="BR158" i="6" s="1"/>
  <c r="W158" i="6"/>
  <c r="BS158" i="6" s="1"/>
  <c r="X158" i="6"/>
  <c r="BT158" i="6" s="1"/>
  <c r="Y158" i="6"/>
  <c r="BU158" i="6" s="1"/>
  <c r="C159" i="6"/>
  <c r="AY159" i="6" s="1"/>
  <c r="D159" i="6"/>
  <c r="AZ159" i="6" s="1"/>
  <c r="E159" i="6"/>
  <c r="BA159" i="6" s="1"/>
  <c r="F159" i="6"/>
  <c r="BB159" i="6" s="1"/>
  <c r="G159" i="6"/>
  <c r="BC159" i="6" s="1"/>
  <c r="H159" i="6"/>
  <c r="BD159" i="6" s="1"/>
  <c r="I159" i="6"/>
  <c r="BE159" i="6" s="1"/>
  <c r="J159" i="6"/>
  <c r="K159" i="6"/>
  <c r="BG159" i="6" s="1"/>
  <c r="L159" i="6"/>
  <c r="BH159" i="6" s="1"/>
  <c r="M159" i="6"/>
  <c r="BI159" i="6" s="1"/>
  <c r="N159" i="6"/>
  <c r="BJ159" i="6" s="1"/>
  <c r="O159" i="6"/>
  <c r="BK159" i="6" s="1"/>
  <c r="P159" i="6"/>
  <c r="BL159" i="6" s="1"/>
  <c r="Q159" i="6"/>
  <c r="BM159" i="6" s="1"/>
  <c r="R159" i="6"/>
  <c r="BN159" i="6" s="1"/>
  <c r="S159" i="6"/>
  <c r="BO159" i="6" s="1"/>
  <c r="T159" i="6"/>
  <c r="BP159" i="6" s="1"/>
  <c r="U159" i="6"/>
  <c r="BQ159" i="6" s="1"/>
  <c r="V159" i="6"/>
  <c r="BR159" i="6" s="1"/>
  <c r="W159" i="6"/>
  <c r="BS159" i="6" s="1"/>
  <c r="X159" i="6"/>
  <c r="BT159" i="6" s="1"/>
  <c r="Y159" i="6"/>
  <c r="BU159" i="6" s="1"/>
  <c r="C160" i="6"/>
  <c r="AY160" i="6" s="1"/>
  <c r="D160" i="6"/>
  <c r="AZ160" i="6" s="1"/>
  <c r="E160" i="6"/>
  <c r="BA160" i="6" s="1"/>
  <c r="F160" i="6"/>
  <c r="BB160" i="6" s="1"/>
  <c r="G160" i="6"/>
  <c r="BC160" i="6" s="1"/>
  <c r="H160" i="6"/>
  <c r="BD160" i="6" s="1"/>
  <c r="I160" i="6"/>
  <c r="BE160" i="6" s="1"/>
  <c r="J160" i="6"/>
  <c r="BF160" i="6" s="1"/>
  <c r="K160" i="6"/>
  <c r="BG160" i="6" s="1"/>
  <c r="L160" i="6"/>
  <c r="BH160" i="6" s="1"/>
  <c r="M160" i="6"/>
  <c r="N160" i="6"/>
  <c r="BJ160" i="6" s="1"/>
  <c r="O160" i="6"/>
  <c r="BK160" i="6" s="1"/>
  <c r="P160" i="6"/>
  <c r="BL160" i="6" s="1"/>
  <c r="Q160" i="6"/>
  <c r="BM160" i="6" s="1"/>
  <c r="R160" i="6"/>
  <c r="BN160" i="6" s="1"/>
  <c r="S160" i="6"/>
  <c r="BO160" i="6" s="1"/>
  <c r="T160" i="6"/>
  <c r="BP160" i="6" s="1"/>
  <c r="U160" i="6"/>
  <c r="BQ160" i="6" s="1"/>
  <c r="V160" i="6"/>
  <c r="BR160" i="6" s="1"/>
  <c r="W160" i="6"/>
  <c r="BS160" i="6" s="1"/>
  <c r="X160" i="6"/>
  <c r="BT160" i="6" s="1"/>
  <c r="Y160" i="6"/>
  <c r="BU160" i="6" s="1"/>
  <c r="C161" i="6"/>
  <c r="AY161" i="6" s="1"/>
  <c r="D161" i="6"/>
  <c r="AZ161" i="6" s="1"/>
  <c r="E161" i="6"/>
  <c r="BA161" i="6" s="1"/>
  <c r="F161" i="6"/>
  <c r="BB161" i="6" s="1"/>
  <c r="G161" i="6"/>
  <c r="BC161" i="6" s="1"/>
  <c r="H161" i="6"/>
  <c r="BD161" i="6" s="1"/>
  <c r="I161" i="6"/>
  <c r="BE161" i="6" s="1"/>
  <c r="J161" i="6"/>
  <c r="K161" i="6"/>
  <c r="BG161" i="6" s="1"/>
  <c r="L161" i="6"/>
  <c r="M161" i="6"/>
  <c r="BI161" i="6" s="1"/>
  <c r="N161" i="6"/>
  <c r="BJ161" i="6" s="1"/>
  <c r="O161" i="6"/>
  <c r="BK161" i="6" s="1"/>
  <c r="P161" i="6"/>
  <c r="BL161" i="6" s="1"/>
  <c r="Q161" i="6"/>
  <c r="BM161" i="6" s="1"/>
  <c r="R161" i="6"/>
  <c r="BN161" i="6" s="1"/>
  <c r="S161" i="6"/>
  <c r="BO161" i="6" s="1"/>
  <c r="T161" i="6"/>
  <c r="BP161" i="6" s="1"/>
  <c r="U161" i="6"/>
  <c r="BQ161" i="6" s="1"/>
  <c r="V161" i="6"/>
  <c r="BR161" i="6" s="1"/>
  <c r="W161" i="6"/>
  <c r="BS161" i="6" s="1"/>
  <c r="X161" i="6"/>
  <c r="BT161" i="6" s="1"/>
  <c r="Y161" i="6"/>
  <c r="BU161" i="6" s="1"/>
  <c r="C162" i="6"/>
  <c r="AY162" i="6" s="1"/>
  <c r="D162" i="6"/>
  <c r="AZ162" i="6" s="1"/>
  <c r="E162" i="6"/>
  <c r="BA162" i="6" s="1"/>
  <c r="F162" i="6"/>
  <c r="BB162" i="6" s="1"/>
  <c r="G162" i="6"/>
  <c r="BC162" i="6" s="1"/>
  <c r="H162" i="6"/>
  <c r="BD162" i="6" s="1"/>
  <c r="I162" i="6"/>
  <c r="BE162" i="6" s="1"/>
  <c r="J162" i="6"/>
  <c r="BF162" i="6" s="1"/>
  <c r="K162" i="6"/>
  <c r="L162" i="6"/>
  <c r="BH162" i="6" s="1"/>
  <c r="M162" i="6"/>
  <c r="BI162" i="6" s="1"/>
  <c r="N162" i="6"/>
  <c r="BJ162" i="6" s="1"/>
  <c r="O162" i="6"/>
  <c r="BK162" i="6" s="1"/>
  <c r="P162" i="6"/>
  <c r="BL162" i="6" s="1"/>
  <c r="Q162" i="6"/>
  <c r="R162" i="6"/>
  <c r="BN162" i="6" s="1"/>
  <c r="S162" i="6"/>
  <c r="BO162" i="6" s="1"/>
  <c r="T162" i="6"/>
  <c r="BP162" i="6" s="1"/>
  <c r="U162" i="6"/>
  <c r="BQ162" i="6" s="1"/>
  <c r="V162" i="6"/>
  <c r="BR162" i="6" s="1"/>
  <c r="W162" i="6"/>
  <c r="BS162" i="6" s="1"/>
  <c r="X162" i="6"/>
  <c r="BT162" i="6" s="1"/>
  <c r="Y162" i="6"/>
  <c r="BU162" i="6" s="1"/>
  <c r="C163" i="6"/>
  <c r="AY163" i="6" s="1"/>
  <c r="D163" i="6"/>
  <c r="AZ163" i="6" s="1"/>
  <c r="E163" i="6"/>
  <c r="BA163" i="6" s="1"/>
  <c r="F163" i="6"/>
  <c r="BB163" i="6" s="1"/>
  <c r="G163" i="6"/>
  <c r="BC163" i="6" s="1"/>
  <c r="H163" i="6"/>
  <c r="I163" i="6"/>
  <c r="BE163" i="6" s="1"/>
  <c r="J163" i="6"/>
  <c r="BF163" i="6" s="1"/>
  <c r="K163" i="6"/>
  <c r="BG163" i="6" s="1"/>
  <c r="L163" i="6"/>
  <c r="M163" i="6"/>
  <c r="BI163" i="6" s="1"/>
  <c r="N163" i="6"/>
  <c r="BJ163" i="6" s="1"/>
  <c r="O163" i="6"/>
  <c r="BK163" i="6" s="1"/>
  <c r="P163" i="6"/>
  <c r="BL163" i="6" s="1"/>
  <c r="Q163" i="6"/>
  <c r="R163" i="6"/>
  <c r="S163" i="6"/>
  <c r="BO163" i="6" s="1"/>
  <c r="T163" i="6"/>
  <c r="BP163" i="6" s="1"/>
  <c r="U163" i="6"/>
  <c r="BQ163" i="6" s="1"/>
  <c r="V163" i="6"/>
  <c r="BR163" i="6" s="1"/>
  <c r="W163" i="6"/>
  <c r="BS163" i="6" s="1"/>
  <c r="X163" i="6"/>
  <c r="BT163" i="6" s="1"/>
  <c r="Y163" i="6"/>
  <c r="BU163" i="6" s="1"/>
  <c r="C164" i="6"/>
  <c r="AY164" i="6" s="1"/>
  <c r="D164" i="6"/>
  <c r="AZ164" i="6" s="1"/>
  <c r="E164" i="6"/>
  <c r="BA164" i="6" s="1"/>
  <c r="F164" i="6"/>
  <c r="BB164" i="6" s="1"/>
  <c r="G164" i="6"/>
  <c r="BC164" i="6" s="1"/>
  <c r="H164" i="6"/>
  <c r="BD164" i="6" s="1"/>
  <c r="I164" i="6"/>
  <c r="BE164" i="6" s="1"/>
  <c r="J164" i="6"/>
  <c r="BF164" i="6" s="1"/>
  <c r="K164" i="6"/>
  <c r="BG164" i="6" s="1"/>
  <c r="L164" i="6"/>
  <c r="BH164" i="6" s="1"/>
  <c r="M164" i="6"/>
  <c r="BI164" i="6" s="1"/>
  <c r="N164" i="6"/>
  <c r="BJ164" i="6" s="1"/>
  <c r="O164" i="6"/>
  <c r="BK164" i="6" s="1"/>
  <c r="P164" i="6"/>
  <c r="BL164" i="6" s="1"/>
  <c r="Q164" i="6"/>
  <c r="BM164" i="6" s="1"/>
  <c r="R164" i="6"/>
  <c r="BN164" i="6" s="1"/>
  <c r="S164" i="6"/>
  <c r="BO164" i="6" s="1"/>
  <c r="T164" i="6"/>
  <c r="BP164" i="6" s="1"/>
  <c r="U164" i="6"/>
  <c r="BQ164" i="6" s="1"/>
  <c r="V164" i="6"/>
  <c r="BR164" i="6" s="1"/>
  <c r="W164" i="6"/>
  <c r="BS164" i="6" s="1"/>
  <c r="X164" i="6"/>
  <c r="BT164" i="6" s="1"/>
  <c r="Y164" i="6"/>
  <c r="BU164" i="6" s="1"/>
  <c r="C165" i="6"/>
  <c r="AY165" i="6" s="1"/>
  <c r="D165" i="6"/>
  <c r="AZ165" i="6" s="1"/>
  <c r="E165" i="6"/>
  <c r="BA165" i="6" s="1"/>
  <c r="F165" i="6"/>
  <c r="BB165" i="6" s="1"/>
  <c r="G165" i="6"/>
  <c r="BC165" i="6" s="1"/>
  <c r="H165" i="6"/>
  <c r="BD165" i="6" s="1"/>
  <c r="I165" i="6"/>
  <c r="BE165" i="6" s="1"/>
  <c r="J165" i="6"/>
  <c r="BF165" i="6" s="1"/>
  <c r="K165" i="6"/>
  <c r="BG165" i="6" s="1"/>
  <c r="L165" i="6"/>
  <c r="BH165" i="6" s="1"/>
  <c r="M165" i="6"/>
  <c r="BI165" i="6" s="1"/>
  <c r="N165" i="6"/>
  <c r="O165" i="6"/>
  <c r="BK165" i="6" s="1"/>
  <c r="P165" i="6"/>
  <c r="BL165" i="6" s="1"/>
  <c r="Q165" i="6"/>
  <c r="R165" i="6"/>
  <c r="S165" i="6"/>
  <c r="BO165" i="6" s="1"/>
  <c r="T165" i="6"/>
  <c r="BP165" i="6" s="1"/>
  <c r="U165" i="6"/>
  <c r="BQ165" i="6" s="1"/>
  <c r="V165" i="6"/>
  <c r="BR165" i="6" s="1"/>
  <c r="W165" i="6"/>
  <c r="BS165" i="6" s="1"/>
  <c r="X165" i="6"/>
  <c r="BT165" i="6" s="1"/>
  <c r="Y165" i="6"/>
  <c r="BU165" i="6" s="1"/>
  <c r="C166" i="6"/>
  <c r="AY166" i="6" s="1"/>
  <c r="D166" i="6"/>
  <c r="AZ166" i="6" s="1"/>
  <c r="E166" i="6"/>
  <c r="BA166" i="6" s="1"/>
  <c r="F166" i="6"/>
  <c r="BB166" i="6" s="1"/>
  <c r="G166" i="6"/>
  <c r="BC166" i="6" s="1"/>
  <c r="H166" i="6"/>
  <c r="BD166" i="6" s="1"/>
  <c r="I166" i="6"/>
  <c r="BE166" i="6" s="1"/>
  <c r="J166" i="6"/>
  <c r="BF166" i="6" s="1"/>
  <c r="K166" i="6"/>
  <c r="BG166" i="6" s="1"/>
  <c r="L166" i="6"/>
  <c r="BH166" i="6" s="1"/>
  <c r="M166" i="6"/>
  <c r="BI166" i="6" s="1"/>
  <c r="N166" i="6"/>
  <c r="BJ166" i="6" s="1"/>
  <c r="O166" i="6"/>
  <c r="BK166" i="6" s="1"/>
  <c r="P166" i="6"/>
  <c r="BL166" i="6" s="1"/>
  <c r="Q166" i="6"/>
  <c r="BM166" i="6" s="1"/>
  <c r="R166" i="6"/>
  <c r="S166" i="6"/>
  <c r="BO166" i="6" s="1"/>
  <c r="T166" i="6"/>
  <c r="BP166" i="6" s="1"/>
  <c r="U166" i="6"/>
  <c r="BQ166" i="6" s="1"/>
  <c r="V166" i="6"/>
  <c r="BR166" i="6" s="1"/>
  <c r="W166" i="6"/>
  <c r="BS166" i="6" s="1"/>
  <c r="X166" i="6"/>
  <c r="BT166" i="6" s="1"/>
  <c r="Y166" i="6"/>
  <c r="BU166" i="6" s="1"/>
  <c r="C167" i="6"/>
  <c r="AY167" i="6" s="1"/>
  <c r="D167" i="6"/>
  <c r="AZ167" i="6" s="1"/>
  <c r="E167" i="6"/>
  <c r="BA167" i="6" s="1"/>
  <c r="F167" i="6"/>
  <c r="BB167" i="6" s="1"/>
  <c r="G167" i="6"/>
  <c r="BC167" i="6" s="1"/>
  <c r="H167" i="6"/>
  <c r="BD167" i="6" s="1"/>
  <c r="I167" i="6"/>
  <c r="BE167" i="6" s="1"/>
  <c r="J167" i="6"/>
  <c r="BF167" i="6" s="1"/>
  <c r="K167" i="6"/>
  <c r="BG167" i="6" s="1"/>
  <c r="L167" i="6"/>
  <c r="BH167" i="6" s="1"/>
  <c r="M167" i="6"/>
  <c r="BI167" i="6" s="1"/>
  <c r="N167" i="6"/>
  <c r="BJ167" i="6" s="1"/>
  <c r="O167" i="6"/>
  <c r="BK167" i="6" s="1"/>
  <c r="P167" i="6"/>
  <c r="BL167" i="6" s="1"/>
  <c r="Q167" i="6"/>
  <c r="BM167" i="6" s="1"/>
  <c r="R167" i="6"/>
  <c r="BN167" i="6" s="1"/>
  <c r="S167" i="6"/>
  <c r="BO167" i="6" s="1"/>
  <c r="T167" i="6"/>
  <c r="U167" i="6"/>
  <c r="BQ167" i="6" s="1"/>
  <c r="V167" i="6"/>
  <c r="W167" i="6"/>
  <c r="BS167" i="6" s="1"/>
  <c r="X167" i="6"/>
  <c r="BT167" i="6" s="1"/>
  <c r="Y167" i="6"/>
  <c r="BU167" i="6" s="1"/>
  <c r="C168" i="6"/>
  <c r="AY168" i="6" s="1"/>
  <c r="D168" i="6"/>
  <c r="AZ168" i="6" s="1"/>
  <c r="E168" i="6"/>
  <c r="BA168" i="6" s="1"/>
  <c r="F168" i="6"/>
  <c r="BB168" i="6" s="1"/>
  <c r="G168" i="6"/>
  <c r="BC168" i="6" s="1"/>
  <c r="H168" i="6"/>
  <c r="BD168" i="6" s="1"/>
  <c r="I168" i="6"/>
  <c r="BE168" i="6" s="1"/>
  <c r="J168" i="6"/>
  <c r="BF168" i="6" s="1"/>
  <c r="K168" i="6"/>
  <c r="BG168" i="6" s="1"/>
  <c r="L168" i="6"/>
  <c r="BH168" i="6" s="1"/>
  <c r="M168" i="6"/>
  <c r="BI168" i="6" s="1"/>
  <c r="N168" i="6"/>
  <c r="BJ168" i="6" s="1"/>
  <c r="O168" i="6"/>
  <c r="BK168" i="6" s="1"/>
  <c r="P168" i="6"/>
  <c r="BL168" i="6" s="1"/>
  <c r="Q168" i="6"/>
  <c r="BM168" i="6" s="1"/>
  <c r="R168" i="6"/>
  <c r="BN168" i="6" s="1"/>
  <c r="S168" i="6"/>
  <c r="T168" i="6"/>
  <c r="BP168" i="6" s="1"/>
  <c r="U168" i="6"/>
  <c r="BQ168" i="6" s="1"/>
  <c r="V168" i="6"/>
  <c r="BR168" i="6" s="1"/>
  <c r="W168" i="6"/>
  <c r="X168" i="6"/>
  <c r="BT168" i="6" s="1"/>
  <c r="Y168" i="6"/>
  <c r="BU168" i="6" s="1"/>
  <c r="C169" i="6"/>
  <c r="AY169" i="6" s="1"/>
  <c r="D169" i="6"/>
  <c r="AZ169" i="6" s="1"/>
  <c r="E169" i="6"/>
  <c r="BA169" i="6" s="1"/>
  <c r="F169" i="6"/>
  <c r="BB169" i="6" s="1"/>
  <c r="G169" i="6"/>
  <c r="BC169" i="6" s="1"/>
  <c r="H169" i="6"/>
  <c r="BD169" i="6" s="1"/>
  <c r="I169" i="6"/>
  <c r="BE169" i="6" s="1"/>
  <c r="J169" i="6"/>
  <c r="BF169" i="6" s="1"/>
  <c r="K169" i="6"/>
  <c r="BG169" i="6" s="1"/>
  <c r="L169" i="6"/>
  <c r="BH169" i="6" s="1"/>
  <c r="M169" i="6"/>
  <c r="BI169" i="6" s="1"/>
  <c r="N169" i="6"/>
  <c r="BJ169" i="6" s="1"/>
  <c r="O169" i="6"/>
  <c r="BK169" i="6" s="1"/>
  <c r="P169" i="6"/>
  <c r="BL169" i="6" s="1"/>
  <c r="Q169" i="6"/>
  <c r="BM169" i="6" s="1"/>
  <c r="R169" i="6"/>
  <c r="BN169" i="6" s="1"/>
  <c r="S169" i="6"/>
  <c r="BO169" i="6" s="1"/>
  <c r="T169" i="6"/>
  <c r="BP169" i="6" s="1"/>
  <c r="U169" i="6"/>
  <c r="BQ169" i="6" s="1"/>
  <c r="V169" i="6"/>
  <c r="BR169" i="6" s="1"/>
  <c r="W169" i="6"/>
  <c r="BS169" i="6" s="1"/>
  <c r="X169" i="6"/>
  <c r="BT169" i="6" s="1"/>
  <c r="Y169" i="6"/>
  <c r="BU169" i="6" s="1"/>
  <c r="C170" i="6"/>
  <c r="AY170" i="6" s="1"/>
  <c r="D170" i="6"/>
  <c r="AZ170" i="6" s="1"/>
  <c r="E170" i="6"/>
  <c r="BA170" i="6" s="1"/>
  <c r="F170" i="6"/>
  <c r="BB170" i="6" s="1"/>
  <c r="G170" i="6"/>
  <c r="BC170" i="6" s="1"/>
  <c r="H170" i="6"/>
  <c r="BD170" i="6" s="1"/>
  <c r="I170" i="6"/>
  <c r="BE170" i="6" s="1"/>
  <c r="J170" i="6"/>
  <c r="BF170" i="6" s="1"/>
  <c r="K170" i="6"/>
  <c r="BG170" i="6" s="1"/>
  <c r="L170" i="6"/>
  <c r="BH170" i="6" s="1"/>
  <c r="M170" i="6"/>
  <c r="BI170" i="6" s="1"/>
  <c r="N170" i="6"/>
  <c r="BJ170" i="6" s="1"/>
  <c r="O170" i="6"/>
  <c r="BK170" i="6" s="1"/>
  <c r="P170" i="6"/>
  <c r="BL170" i="6" s="1"/>
  <c r="Q170" i="6"/>
  <c r="BM170" i="6" s="1"/>
  <c r="R170" i="6"/>
  <c r="BN170" i="6" s="1"/>
  <c r="S170" i="6"/>
  <c r="BO170" i="6" s="1"/>
  <c r="T170" i="6"/>
  <c r="BP170" i="6" s="1"/>
  <c r="U170" i="6"/>
  <c r="V170" i="6"/>
  <c r="BR170" i="6" s="1"/>
  <c r="W170" i="6"/>
  <c r="BS170" i="6" s="1"/>
  <c r="X170" i="6"/>
  <c r="BT170" i="6" s="1"/>
  <c r="Y170" i="6"/>
  <c r="BU170" i="6" s="1"/>
  <c r="C171" i="6"/>
  <c r="AY171" i="6" s="1"/>
  <c r="D171" i="6"/>
  <c r="AZ171" i="6" s="1"/>
  <c r="E171" i="6"/>
  <c r="BA171" i="6" s="1"/>
  <c r="F171" i="6"/>
  <c r="BB171" i="6" s="1"/>
  <c r="G171" i="6"/>
  <c r="BC171" i="6" s="1"/>
  <c r="H171" i="6"/>
  <c r="BD171" i="6" s="1"/>
  <c r="I171" i="6"/>
  <c r="BE171" i="6" s="1"/>
  <c r="J171" i="6"/>
  <c r="BF171" i="6" s="1"/>
  <c r="K171" i="6"/>
  <c r="BG171" i="6" s="1"/>
  <c r="L171" i="6"/>
  <c r="BH171" i="6" s="1"/>
  <c r="M171" i="6"/>
  <c r="BI171" i="6" s="1"/>
  <c r="N171" i="6"/>
  <c r="BJ171" i="6" s="1"/>
  <c r="O171" i="6"/>
  <c r="BK171" i="6" s="1"/>
  <c r="P171" i="6"/>
  <c r="BL171" i="6" s="1"/>
  <c r="Q171" i="6"/>
  <c r="BM171" i="6" s="1"/>
  <c r="R171" i="6"/>
  <c r="BN171" i="6" s="1"/>
  <c r="S171" i="6"/>
  <c r="BO171" i="6" s="1"/>
  <c r="T171" i="6"/>
  <c r="BP171" i="6" s="1"/>
  <c r="U171" i="6"/>
  <c r="BQ171" i="6" s="1"/>
  <c r="V171" i="6"/>
  <c r="BR171" i="6" s="1"/>
  <c r="W171" i="6"/>
  <c r="BS171" i="6" s="1"/>
  <c r="X171" i="6"/>
  <c r="BT171" i="6" s="1"/>
  <c r="Y171" i="6"/>
  <c r="C172" i="6"/>
  <c r="AY172" i="6" s="1"/>
  <c r="D172" i="6"/>
  <c r="AZ172" i="6" s="1"/>
  <c r="E172" i="6"/>
  <c r="BA172" i="6" s="1"/>
  <c r="F172" i="6"/>
  <c r="BB172" i="6" s="1"/>
  <c r="G172" i="6"/>
  <c r="BC172" i="6" s="1"/>
  <c r="H172" i="6"/>
  <c r="BD172" i="6" s="1"/>
  <c r="I172" i="6"/>
  <c r="BE172" i="6" s="1"/>
  <c r="J172" i="6"/>
  <c r="BF172" i="6" s="1"/>
  <c r="K172" i="6"/>
  <c r="BG172" i="6" s="1"/>
  <c r="L172" i="6"/>
  <c r="BH172" i="6" s="1"/>
  <c r="M172" i="6"/>
  <c r="BI172" i="6" s="1"/>
  <c r="N172" i="6"/>
  <c r="BJ172" i="6" s="1"/>
  <c r="O172" i="6"/>
  <c r="BK172" i="6" s="1"/>
  <c r="P172" i="6"/>
  <c r="BL172" i="6" s="1"/>
  <c r="Q172" i="6"/>
  <c r="BM172" i="6" s="1"/>
  <c r="R172" i="6"/>
  <c r="BN172" i="6" s="1"/>
  <c r="S172" i="6"/>
  <c r="BO172" i="6" s="1"/>
  <c r="T172" i="6"/>
  <c r="BP172" i="6" s="1"/>
  <c r="U172" i="6"/>
  <c r="BQ172" i="6" s="1"/>
  <c r="V172" i="6"/>
  <c r="BR172" i="6" s="1"/>
  <c r="W172" i="6"/>
  <c r="BS172" i="6" s="1"/>
  <c r="X172" i="6"/>
  <c r="BT172" i="6" s="1"/>
  <c r="Y172" i="6"/>
  <c r="BU172" i="6" s="1"/>
  <c r="C173" i="6"/>
  <c r="AY173" i="6" s="1"/>
  <c r="D173" i="6"/>
  <c r="E173" i="6"/>
  <c r="BA173" i="6" s="1"/>
  <c r="F173" i="6"/>
  <c r="BB173" i="6" s="1"/>
  <c r="G173" i="6"/>
  <c r="BC173" i="6" s="1"/>
  <c r="H173" i="6"/>
  <c r="BD173" i="6" s="1"/>
  <c r="I173" i="6"/>
  <c r="BE173" i="6" s="1"/>
  <c r="J173" i="6"/>
  <c r="BF173" i="6" s="1"/>
  <c r="K173" i="6"/>
  <c r="BG173" i="6" s="1"/>
  <c r="L173" i="6"/>
  <c r="BH173" i="6" s="1"/>
  <c r="M173" i="6"/>
  <c r="BI173" i="6" s="1"/>
  <c r="N173" i="6"/>
  <c r="BJ173" i="6" s="1"/>
  <c r="O173" i="6"/>
  <c r="BK173" i="6" s="1"/>
  <c r="P173" i="6"/>
  <c r="BL173" i="6" s="1"/>
  <c r="Q173" i="6"/>
  <c r="BM173" i="6" s="1"/>
  <c r="R173" i="6"/>
  <c r="BN173" i="6" s="1"/>
  <c r="S173" i="6"/>
  <c r="BO173" i="6" s="1"/>
  <c r="T173" i="6"/>
  <c r="BP173" i="6" s="1"/>
  <c r="U173" i="6"/>
  <c r="BQ173" i="6" s="1"/>
  <c r="V173" i="6"/>
  <c r="BR173" i="6" s="1"/>
  <c r="W173" i="6"/>
  <c r="X173" i="6"/>
  <c r="BT173" i="6" s="1"/>
  <c r="Y173" i="6"/>
  <c r="BU173" i="6" s="1"/>
  <c r="C174" i="6"/>
  <c r="AY174" i="6" s="1"/>
  <c r="D174" i="6"/>
  <c r="AZ174" i="6" s="1"/>
  <c r="E174" i="6"/>
  <c r="BA174" i="6" s="1"/>
  <c r="F174" i="6"/>
  <c r="BB174" i="6" s="1"/>
  <c r="G174" i="6"/>
  <c r="BC174" i="6" s="1"/>
  <c r="H174" i="6"/>
  <c r="BD174" i="6" s="1"/>
  <c r="I174" i="6"/>
  <c r="BE174" i="6" s="1"/>
  <c r="J174" i="6"/>
  <c r="BF174" i="6" s="1"/>
  <c r="K174" i="6"/>
  <c r="BG174" i="6" s="1"/>
  <c r="L174" i="6"/>
  <c r="BH174" i="6" s="1"/>
  <c r="M174" i="6"/>
  <c r="BI174" i="6" s="1"/>
  <c r="N174" i="6"/>
  <c r="BJ174" i="6" s="1"/>
  <c r="O174" i="6"/>
  <c r="BK174" i="6" s="1"/>
  <c r="P174" i="6"/>
  <c r="BL174" i="6" s="1"/>
  <c r="Q174" i="6"/>
  <c r="BM174" i="6" s="1"/>
  <c r="R174" i="6"/>
  <c r="BN174" i="6" s="1"/>
  <c r="S174" i="6"/>
  <c r="BO174" i="6" s="1"/>
  <c r="T174" i="6"/>
  <c r="BP174" i="6" s="1"/>
  <c r="U174" i="6"/>
  <c r="BQ174" i="6" s="1"/>
  <c r="V174" i="6"/>
  <c r="BR174" i="6" s="1"/>
  <c r="W174" i="6"/>
  <c r="BS174" i="6" s="1"/>
  <c r="X174" i="6"/>
  <c r="BT174" i="6" s="1"/>
  <c r="Y174" i="6"/>
  <c r="BU174" i="6" s="1"/>
  <c r="C175" i="6"/>
  <c r="AY175" i="6" s="1"/>
  <c r="D175" i="6"/>
  <c r="E175" i="6"/>
  <c r="BA175" i="6" s="1"/>
  <c r="F175" i="6"/>
  <c r="BB175" i="6" s="1"/>
  <c r="G175" i="6"/>
  <c r="BC175" i="6" s="1"/>
  <c r="H175" i="6"/>
  <c r="BD175" i="6" s="1"/>
  <c r="I175" i="6"/>
  <c r="BE175" i="6" s="1"/>
  <c r="J175" i="6"/>
  <c r="BF175" i="6" s="1"/>
  <c r="K175" i="6"/>
  <c r="BG175" i="6" s="1"/>
  <c r="L175" i="6"/>
  <c r="BH175" i="6" s="1"/>
  <c r="M175" i="6"/>
  <c r="BI175" i="6" s="1"/>
  <c r="N175" i="6"/>
  <c r="BJ175" i="6" s="1"/>
  <c r="O175" i="6"/>
  <c r="BK175" i="6" s="1"/>
  <c r="P175" i="6"/>
  <c r="BL175" i="6" s="1"/>
  <c r="Q175" i="6"/>
  <c r="BM175" i="6" s="1"/>
  <c r="R175" i="6"/>
  <c r="BN175" i="6" s="1"/>
  <c r="S175" i="6"/>
  <c r="BO175" i="6" s="1"/>
  <c r="T175" i="6"/>
  <c r="BP175" i="6" s="1"/>
  <c r="U175" i="6"/>
  <c r="BQ175" i="6" s="1"/>
  <c r="V175" i="6"/>
  <c r="BR175" i="6" s="1"/>
  <c r="W175" i="6"/>
  <c r="BS175" i="6" s="1"/>
  <c r="X175" i="6"/>
  <c r="BT175" i="6" s="1"/>
  <c r="Y175" i="6"/>
  <c r="BU175" i="6" s="1"/>
  <c r="C176" i="6"/>
  <c r="AY176" i="6" s="1"/>
  <c r="D176" i="6"/>
  <c r="AZ176" i="6" s="1"/>
  <c r="E176" i="6"/>
  <c r="F176" i="6"/>
  <c r="G176" i="6"/>
  <c r="H176" i="6"/>
  <c r="BD176" i="6" s="1"/>
  <c r="I176" i="6"/>
  <c r="BE176" i="6" s="1"/>
  <c r="J176" i="6"/>
  <c r="BF176" i="6" s="1"/>
  <c r="K176" i="6"/>
  <c r="BG176" i="6" s="1"/>
  <c r="L176" i="6"/>
  <c r="BH176" i="6" s="1"/>
  <c r="M176" i="6"/>
  <c r="BI176" i="6" s="1"/>
  <c r="N176" i="6"/>
  <c r="BJ176" i="6" s="1"/>
  <c r="O176" i="6"/>
  <c r="BK176" i="6" s="1"/>
  <c r="P176" i="6"/>
  <c r="BL176" i="6" s="1"/>
  <c r="Q176" i="6"/>
  <c r="BM176" i="6" s="1"/>
  <c r="R176" i="6"/>
  <c r="BN176" i="6" s="1"/>
  <c r="S176" i="6"/>
  <c r="BO176" i="6" s="1"/>
  <c r="T176" i="6"/>
  <c r="BP176" i="6" s="1"/>
  <c r="U176" i="6"/>
  <c r="BQ176" i="6" s="1"/>
  <c r="V176" i="6"/>
  <c r="BR176" i="6" s="1"/>
  <c r="W176" i="6"/>
  <c r="BS176" i="6" s="1"/>
  <c r="X176" i="6"/>
  <c r="BT176" i="6" s="1"/>
  <c r="Y176" i="6"/>
  <c r="BU176" i="6" s="1"/>
  <c r="C177" i="6"/>
  <c r="AY177" i="6" s="1"/>
  <c r="D177" i="6"/>
  <c r="AZ177" i="6" s="1"/>
  <c r="E177" i="6"/>
  <c r="BA177" i="6" s="1"/>
  <c r="F177" i="6"/>
  <c r="G177" i="6"/>
  <c r="BC177" i="6" s="1"/>
  <c r="H177" i="6"/>
  <c r="BD177" i="6" s="1"/>
  <c r="I177" i="6"/>
  <c r="BE177" i="6" s="1"/>
  <c r="J177" i="6"/>
  <c r="BF177" i="6" s="1"/>
  <c r="K177" i="6"/>
  <c r="BG177" i="6" s="1"/>
  <c r="L177" i="6"/>
  <c r="BH177" i="6" s="1"/>
  <c r="M177" i="6"/>
  <c r="BI177" i="6" s="1"/>
  <c r="N177" i="6"/>
  <c r="BJ177" i="6" s="1"/>
  <c r="O177" i="6"/>
  <c r="BK177" i="6" s="1"/>
  <c r="P177" i="6"/>
  <c r="BL177" i="6" s="1"/>
  <c r="Q177" i="6"/>
  <c r="BM177" i="6" s="1"/>
  <c r="R177" i="6"/>
  <c r="BN177" i="6" s="1"/>
  <c r="S177" i="6"/>
  <c r="BO177" i="6" s="1"/>
  <c r="T177" i="6"/>
  <c r="BP177" i="6" s="1"/>
  <c r="U177" i="6"/>
  <c r="BQ177" i="6" s="1"/>
  <c r="V177" i="6"/>
  <c r="BR177" i="6" s="1"/>
  <c r="W177" i="6"/>
  <c r="BS177" i="6" s="1"/>
  <c r="X177" i="6"/>
  <c r="BT177" i="6" s="1"/>
  <c r="Y177" i="6"/>
  <c r="BU177" i="6" s="1"/>
  <c r="C178" i="6"/>
  <c r="AY178" i="6" s="1"/>
  <c r="D178" i="6"/>
  <c r="AZ178" i="6" s="1"/>
  <c r="E178" i="6"/>
  <c r="BA178" i="6" s="1"/>
  <c r="F178" i="6"/>
  <c r="BB178" i="6" s="1"/>
  <c r="G178" i="6"/>
  <c r="BC178" i="6" s="1"/>
  <c r="H178" i="6"/>
  <c r="BD178" i="6" s="1"/>
  <c r="I178" i="6"/>
  <c r="BE178" i="6" s="1"/>
  <c r="J178" i="6"/>
  <c r="BF178" i="6" s="1"/>
  <c r="K178" i="6"/>
  <c r="BG178" i="6" s="1"/>
  <c r="L178" i="6"/>
  <c r="BH178" i="6" s="1"/>
  <c r="M178" i="6"/>
  <c r="BI178" i="6" s="1"/>
  <c r="N178" i="6"/>
  <c r="BJ178" i="6" s="1"/>
  <c r="O178" i="6"/>
  <c r="BK178" i="6" s="1"/>
  <c r="P178" i="6"/>
  <c r="BL178" i="6" s="1"/>
  <c r="Q178" i="6"/>
  <c r="BM178" i="6" s="1"/>
  <c r="R178" i="6"/>
  <c r="BN178" i="6" s="1"/>
  <c r="S178" i="6"/>
  <c r="BO178" i="6" s="1"/>
  <c r="T178" i="6"/>
  <c r="BP178" i="6" s="1"/>
  <c r="U178" i="6"/>
  <c r="BQ178" i="6" s="1"/>
  <c r="V178" i="6"/>
  <c r="BR178" i="6" s="1"/>
  <c r="W178" i="6"/>
  <c r="BS178" i="6" s="1"/>
  <c r="X178" i="6"/>
  <c r="BT178" i="6" s="1"/>
  <c r="Y178" i="6"/>
  <c r="BU178" i="6" s="1"/>
  <c r="C179" i="6"/>
  <c r="AY179" i="6" s="1"/>
  <c r="D179" i="6"/>
  <c r="AZ179" i="6" s="1"/>
  <c r="E179" i="6"/>
  <c r="BA179" i="6" s="1"/>
  <c r="F179" i="6"/>
  <c r="BB179" i="6" s="1"/>
  <c r="G179" i="6"/>
  <c r="BC179" i="6" s="1"/>
  <c r="H179" i="6"/>
  <c r="BD179" i="6" s="1"/>
  <c r="I179" i="6"/>
  <c r="BE179" i="6" s="1"/>
  <c r="J179" i="6"/>
  <c r="BF179" i="6" s="1"/>
  <c r="K179" i="6"/>
  <c r="BG179" i="6" s="1"/>
  <c r="L179" i="6"/>
  <c r="BH179" i="6" s="1"/>
  <c r="M179" i="6"/>
  <c r="BI179" i="6" s="1"/>
  <c r="N179" i="6"/>
  <c r="BJ179" i="6" s="1"/>
  <c r="O179" i="6"/>
  <c r="BK179" i="6" s="1"/>
  <c r="P179" i="6"/>
  <c r="BL179" i="6" s="1"/>
  <c r="Q179" i="6"/>
  <c r="BM179" i="6" s="1"/>
  <c r="R179" i="6"/>
  <c r="BN179" i="6" s="1"/>
  <c r="S179" i="6"/>
  <c r="BO179" i="6" s="1"/>
  <c r="T179" i="6"/>
  <c r="BP179" i="6" s="1"/>
  <c r="U179" i="6"/>
  <c r="BQ179" i="6" s="1"/>
  <c r="V179" i="6"/>
  <c r="BR179" i="6" s="1"/>
  <c r="W179" i="6"/>
  <c r="BS179" i="6" s="1"/>
  <c r="X179" i="6"/>
  <c r="BT179" i="6" s="1"/>
  <c r="Y179" i="6"/>
  <c r="BU179" i="6" s="1"/>
  <c r="C180" i="6"/>
  <c r="AY180" i="6" s="1"/>
  <c r="D180" i="6"/>
  <c r="AZ180" i="6" s="1"/>
  <c r="E180" i="6"/>
  <c r="BA180" i="6" s="1"/>
  <c r="F180" i="6"/>
  <c r="BB180" i="6" s="1"/>
  <c r="G180" i="6"/>
  <c r="BC180" i="6" s="1"/>
  <c r="H180" i="6"/>
  <c r="BD180" i="6" s="1"/>
  <c r="I180" i="6"/>
  <c r="BE180" i="6" s="1"/>
  <c r="J180" i="6"/>
  <c r="BF180" i="6" s="1"/>
  <c r="K180" i="6"/>
  <c r="BG180" i="6" s="1"/>
  <c r="L180" i="6"/>
  <c r="BH180" i="6" s="1"/>
  <c r="M180" i="6"/>
  <c r="BI180" i="6" s="1"/>
  <c r="N180" i="6"/>
  <c r="BJ180" i="6" s="1"/>
  <c r="O180" i="6"/>
  <c r="BK180" i="6" s="1"/>
  <c r="P180" i="6"/>
  <c r="BL180" i="6" s="1"/>
  <c r="Q180" i="6"/>
  <c r="BM180" i="6" s="1"/>
  <c r="R180" i="6"/>
  <c r="BN180" i="6" s="1"/>
  <c r="S180" i="6"/>
  <c r="BO180" i="6" s="1"/>
  <c r="T180" i="6"/>
  <c r="BP180" i="6" s="1"/>
  <c r="U180" i="6"/>
  <c r="BQ180" i="6" s="1"/>
  <c r="V180" i="6"/>
  <c r="BR180" i="6" s="1"/>
  <c r="W180" i="6"/>
  <c r="BS180" i="6" s="1"/>
  <c r="X180" i="6"/>
  <c r="BT180" i="6" s="1"/>
  <c r="Y180" i="6"/>
  <c r="BU180" i="6" s="1"/>
  <c r="C181" i="6"/>
  <c r="AY181" i="6" s="1"/>
  <c r="D181" i="6"/>
  <c r="AZ181" i="6" s="1"/>
  <c r="E181" i="6"/>
  <c r="BA181" i="6" s="1"/>
  <c r="F181" i="6"/>
  <c r="BB181" i="6" s="1"/>
  <c r="G181" i="6"/>
  <c r="BC181" i="6" s="1"/>
  <c r="H181" i="6"/>
  <c r="BD181" i="6" s="1"/>
  <c r="I181" i="6"/>
  <c r="BE181" i="6" s="1"/>
  <c r="J181" i="6"/>
  <c r="BF181" i="6" s="1"/>
  <c r="K181" i="6"/>
  <c r="BG181" i="6" s="1"/>
  <c r="L181" i="6"/>
  <c r="BH181" i="6" s="1"/>
  <c r="M181" i="6"/>
  <c r="BI181" i="6" s="1"/>
  <c r="N181" i="6"/>
  <c r="BJ181" i="6" s="1"/>
  <c r="O181" i="6"/>
  <c r="BK181" i="6" s="1"/>
  <c r="P181" i="6"/>
  <c r="BL181" i="6" s="1"/>
  <c r="Q181" i="6"/>
  <c r="BM181" i="6" s="1"/>
  <c r="R181" i="6"/>
  <c r="BN181" i="6" s="1"/>
  <c r="S181" i="6"/>
  <c r="BO181" i="6" s="1"/>
  <c r="T181" i="6"/>
  <c r="BP181" i="6" s="1"/>
  <c r="U181" i="6"/>
  <c r="BQ181" i="6" s="1"/>
  <c r="V181" i="6"/>
  <c r="BR181" i="6" s="1"/>
  <c r="W181" i="6"/>
  <c r="BS181" i="6" s="1"/>
  <c r="X181" i="6"/>
  <c r="BT181" i="6" s="1"/>
  <c r="Y181" i="6"/>
  <c r="BU181" i="6" s="1"/>
  <c r="C182" i="6"/>
  <c r="AY182" i="6" s="1"/>
  <c r="D182" i="6"/>
  <c r="AZ182" i="6" s="1"/>
  <c r="E182" i="6"/>
  <c r="BA182" i="6" s="1"/>
  <c r="F182" i="6"/>
  <c r="BB182" i="6" s="1"/>
  <c r="G182" i="6"/>
  <c r="BC182" i="6" s="1"/>
  <c r="H182" i="6"/>
  <c r="BD182" i="6" s="1"/>
  <c r="I182" i="6"/>
  <c r="BE182" i="6" s="1"/>
  <c r="J182" i="6"/>
  <c r="BF182" i="6" s="1"/>
  <c r="K182" i="6"/>
  <c r="L182" i="6"/>
  <c r="BH182" i="6" s="1"/>
  <c r="M182" i="6"/>
  <c r="BI182" i="6" s="1"/>
  <c r="N182" i="6"/>
  <c r="BJ182" i="6" s="1"/>
  <c r="O182" i="6"/>
  <c r="P182" i="6"/>
  <c r="BL182" i="6" s="1"/>
  <c r="Q182" i="6"/>
  <c r="BM182" i="6" s="1"/>
  <c r="R182" i="6"/>
  <c r="BN182" i="6" s="1"/>
  <c r="S182" i="6"/>
  <c r="BO182" i="6" s="1"/>
  <c r="T182" i="6"/>
  <c r="BP182" i="6" s="1"/>
  <c r="U182" i="6"/>
  <c r="BQ182" i="6" s="1"/>
  <c r="V182" i="6"/>
  <c r="BR182" i="6" s="1"/>
  <c r="W182" i="6"/>
  <c r="BS182" i="6" s="1"/>
  <c r="X182" i="6"/>
  <c r="BT182" i="6" s="1"/>
  <c r="Y182" i="6"/>
  <c r="BU182" i="6" s="1"/>
  <c r="C183" i="6"/>
  <c r="AY183" i="6" s="1"/>
  <c r="D183" i="6"/>
  <c r="AZ183" i="6" s="1"/>
  <c r="E183" i="6"/>
  <c r="BA183" i="6" s="1"/>
  <c r="F183" i="6"/>
  <c r="BB183" i="6" s="1"/>
  <c r="G183" i="6"/>
  <c r="BC183" i="6" s="1"/>
  <c r="H183" i="6"/>
  <c r="BD183" i="6" s="1"/>
  <c r="I183" i="6"/>
  <c r="BE183" i="6" s="1"/>
  <c r="J183" i="6"/>
  <c r="BF183" i="6" s="1"/>
  <c r="K183" i="6"/>
  <c r="L183" i="6"/>
  <c r="M183" i="6"/>
  <c r="BI183" i="6" s="1"/>
  <c r="N183" i="6"/>
  <c r="BJ183" i="6" s="1"/>
  <c r="O183" i="6"/>
  <c r="BK183" i="6" s="1"/>
  <c r="P183" i="6"/>
  <c r="Q183" i="6"/>
  <c r="BM183" i="6" s="1"/>
  <c r="R183" i="6"/>
  <c r="BN183" i="6" s="1"/>
  <c r="S183" i="6"/>
  <c r="BO183" i="6" s="1"/>
  <c r="T183" i="6"/>
  <c r="BP183" i="6" s="1"/>
  <c r="U183" i="6"/>
  <c r="BQ183" i="6" s="1"/>
  <c r="V183" i="6"/>
  <c r="W183" i="6"/>
  <c r="BS183" i="6" s="1"/>
  <c r="X183" i="6"/>
  <c r="BT183" i="6" s="1"/>
  <c r="Y183" i="6"/>
  <c r="BU183" i="6" s="1"/>
  <c r="C184" i="6"/>
  <c r="AY184" i="6" s="1"/>
  <c r="D184" i="6"/>
  <c r="AZ184" i="6" s="1"/>
  <c r="E184" i="6"/>
  <c r="BA184" i="6" s="1"/>
  <c r="F184" i="6"/>
  <c r="BB184" i="6" s="1"/>
  <c r="G184" i="6"/>
  <c r="BC184" i="6" s="1"/>
  <c r="H184" i="6"/>
  <c r="BD184" i="6" s="1"/>
  <c r="I184" i="6"/>
  <c r="BE184" i="6" s="1"/>
  <c r="J184" i="6"/>
  <c r="BF184" i="6" s="1"/>
  <c r="K184" i="6"/>
  <c r="BG184" i="6" s="1"/>
  <c r="L184" i="6"/>
  <c r="BH184" i="6" s="1"/>
  <c r="M184" i="6"/>
  <c r="N184" i="6"/>
  <c r="BJ184" i="6" s="1"/>
  <c r="O184" i="6"/>
  <c r="BK184" i="6" s="1"/>
  <c r="P184" i="6"/>
  <c r="BL184" i="6" s="1"/>
  <c r="Q184" i="6"/>
  <c r="R184" i="6"/>
  <c r="BN184" i="6" s="1"/>
  <c r="S184" i="6"/>
  <c r="BO184" i="6" s="1"/>
  <c r="T184" i="6"/>
  <c r="BP184" i="6" s="1"/>
  <c r="U184" i="6"/>
  <c r="BQ184" i="6" s="1"/>
  <c r="V184" i="6"/>
  <c r="BR184" i="6" s="1"/>
  <c r="W184" i="6"/>
  <c r="BS184" i="6" s="1"/>
  <c r="X184" i="6"/>
  <c r="BT184" i="6" s="1"/>
  <c r="Y184" i="6"/>
  <c r="BU184" i="6" s="1"/>
  <c r="C185" i="6"/>
  <c r="AY185" i="6" s="1"/>
  <c r="D185" i="6"/>
  <c r="AZ185" i="6" s="1"/>
  <c r="E185" i="6"/>
  <c r="BA185" i="6" s="1"/>
  <c r="F185" i="6"/>
  <c r="BB185" i="6" s="1"/>
  <c r="G185" i="6"/>
  <c r="BC185" i="6" s="1"/>
  <c r="H185" i="6"/>
  <c r="BD185" i="6" s="1"/>
  <c r="I185" i="6"/>
  <c r="BE185" i="6" s="1"/>
  <c r="J185" i="6"/>
  <c r="BF185" i="6" s="1"/>
  <c r="K185" i="6"/>
  <c r="BG185" i="6" s="1"/>
  <c r="L185" i="6"/>
  <c r="BH185" i="6" s="1"/>
  <c r="M185" i="6"/>
  <c r="BI185" i="6" s="1"/>
  <c r="N185" i="6"/>
  <c r="O185" i="6"/>
  <c r="BK185" i="6" s="1"/>
  <c r="P185" i="6"/>
  <c r="BL185" i="6" s="1"/>
  <c r="Q185" i="6"/>
  <c r="BM185" i="6" s="1"/>
  <c r="R185" i="6"/>
  <c r="BN185" i="6" s="1"/>
  <c r="S185" i="6"/>
  <c r="BO185" i="6" s="1"/>
  <c r="T185" i="6"/>
  <c r="BP185" i="6" s="1"/>
  <c r="U185" i="6"/>
  <c r="BQ185" i="6" s="1"/>
  <c r="V185" i="6"/>
  <c r="W185" i="6"/>
  <c r="BS185" i="6" s="1"/>
  <c r="X185" i="6"/>
  <c r="BT185" i="6" s="1"/>
  <c r="Y185" i="6"/>
  <c r="BU185" i="6" s="1"/>
  <c r="C186" i="6"/>
  <c r="AY186" i="6" s="1"/>
  <c r="D186" i="6"/>
  <c r="AZ186" i="6" s="1"/>
  <c r="E186" i="6"/>
  <c r="BA186" i="6" s="1"/>
  <c r="F186" i="6"/>
  <c r="BB186" i="6" s="1"/>
  <c r="G186" i="6"/>
  <c r="BC186" i="6" s="1"/>
  <c r="H186" i="6"/>
  <c r="BD186" i="6" s="1"/>
  <c r="I186" i="6"/>
  <c r="BE186" i="6" s="1"/>
  <c r="J186" i="6"/>
  <c r="BF186" i="6" s="1"/>
  <c r="K186" i="6"/>
  <c r="BG186" i="6" s="1"/>
  <c r="L186" i="6"/>
  <c r="BH186" i="6" s="1"/>
  <c r="M186" i="6"/>
  <c r="BI186" i="6" s="1"/>
  <c r="N186" i="6"/>
  <c r="O186" i="6"/>
  <c r="BK186" i="6" s="1"/>
  <c r="P186" i="6"/>
  <c r="BL186" i="6" s="1"/>
  <c r="Q186" i="6"/>
  <c r="BM186" i="6" s="1"/>
  <c r="R186" i="6"/>
  <c r="BN186" i="6" s="1"/>
  <c r="S186" i="6"/>
  <c r="T186" i="6"/>
  <c r="BP186" i="6" s="1"/>
  <c r="U186" i="6"/>
  <c r="BQ186" i="6" s="1"/>
  <c r="V186" i="6"/>
  <c r="BR186" i="6" s="1"/>
  <c r="W186" i="6"/>
  <c r="BS186" i="6" s="1"/>
  <c r="X186" i="6"/>
  <c r="BT186" i="6" s="1"/>
  <c r="Y186" i="6"/>
  <c r="BU186" i="6" s="1"/>
  <c r="C187" i="6"/>
  <c r="AY187" i="6" s="1"/>
  <c r="D187" i="6"/>
  <c r="AZ187" i="6" s="1"/>
  <c r="E187" i="6"/>
  <c r="BA187" i="6" s="1"/>
  <c r="F187" i="6"/>
  <c r="BB187" i="6" s="1"/>
  <c r="G187" i="6"/>
  <c r="BC187" i="6" s="1"/>
  <c r="H187" i="6"/>
  <c r="BD187" i="6" s="1"/>
  <c r="I187" i="6"/>
  <c r="BE187" i="6" s="1"/>
  <c r="J187" i="6"/>
  <c r="BF187" i="6" s="1"/>
  <c r="K187" i="6"/>
  <c r="BG187" i="6" s="1"/>
  <c r="L187" i="6"/>
  <c r="BH187" i="6" s="1"/>
  <c r="M187" i="6"/>
  <c r="BI187" i="6" s="1"/>
  <c r="N187" i="6"/>
  <c r="O187" i="6"/>
  <c r="P187" i="6"/>
  <c r="BL187" i="6" s="1"/>
  <c r="Q187" i="6"/>
  <c r="BM187" i="6" s="1"/>
  <c r="R187" i="6"/>
  <c r="BN187" i="6" s="1"/>
  <c r="S187" i="6"/>
  <c r="BO187" i="6" s="1"/>
  <c r="T187" i="6"/>
  <c r="U187" i="6"/>
  <c r="BQ187" i="6" s="1"/>
  <c r="V187" i="6"/>
  <c r="BR187" i="6" s="1"/>
  <c r="W187" i="6"/>
  <c r="BS187" i="6" s="1"/>
  <c r="X187" i="6"/>
  <c r="BT187" i="6" s="1"/>
  <c r="Y187" i="6"/>
  <c r="BU187" i="6" s="1"/>
  <c r="C188" i="6"/>
  <c r="AY188" i="6" s="1"/>
  <c r="D188" i="6"/>
  <c r="AZ188" i="6" s="1"/>
  <c r="E188" i="6"/>
  <c r="BA188" i="6" s="1"/>
  <c r="F188" i="6"/>
  <c r="BB188" i="6" s="1"/>
  <c r="G188" i="6"/>
  <c r="BC188" i="6" s="1"/>
  <c r="H188" i="6"/>
  <c r="BD188" i="6" s="1"/>
  <c r="I188" i="6"/>
  <c r="BE188" i="6" s="1"/>
  <c r="J188" i="6"/>
  <c r="BF188" i="6" s="1"/>
  <c r="K188" i="6"/>
  <c r="BG188" i="6" s="1"/>
  <c r="L188" i="6"/>
  <c r="BH188" i="6" s="1"/>
  <c r="M188" i="6"/>
  <c r="BI188" i="6" s="1"/>
  <c r="N188" i="6"/>
  <c r="BJ188" i="6" s="1"/>
  <c r="O188" i="6"/>
  <c r="BK188" i="6" s="1"/>
  <c r="P188" i="6"/>
  <c r="BL188" i="6" s="1"/>
  <c r="Q188" i="6"/>
  <c r="BM188" i="6" s="1"/>
  <c r="R188" i="6"/>
  <c r="BN188" i="6" s="1"/>
  <c r="S188" i="6"/>
  <c r="BO188" i="6" s="1"/>
  <c r="T188" i="6"/>
  <c r="BP188" i="6" s="1"/>
  <c r="U188" i="6"/>
  <c r="BQ188" i="6" s="1"/>
  <c r="V188" i="6"/>
  <c r="BR188" i="6" s="1"/>
  <c r="W188" i="6"/>
  <c r="BS188" i="6" s="1"/>
  <c r="X188" i="6"/>
  <c r="BT188" i="6" s="1"/>
  <c r="Y188" i="6"/>
  <c r="BU188" i="6" s="1"/>
  <c r="C189" i="6"/>
  <c r="AY189" i="6" s="1"/>
  <c r="D189" i="6"/>
  <c r="AZ189" i="6" s="1"/>
  <c r="E189" i="6"/>
  <c r="BA189" i="6" s="1"/>
  <c r="F189" i="6"/>
  <c r="BB189" i="6" s="1"/>
  <c r="G189" i="6"/>
  <c r="BC189" i="6" s="1"/>
  <c r="H189" i="6"/>
  <c r="BD189" i="6" s="1"/>
  <c r="I189" i="6"/>
  <c r="BE189" i="6" s="1"/>
  <c r="J189" i="6"/>
  <c r="BF189" i="6" s="1"/>
  <c r="K189" i="6"/>
  <c r="BG189" i="6" s="1"/>
  <c r="L189" i="6"/>
  <c r="BH189" i="6" s="1"/>
  <c r="M189" i="6"/>
  <c r="BI189" i="6" s="1"/>
  <c r="N189" i="6"/>
  <c r="BJ189" i="6" s="1"/>
  <c r="O189" i="6"/>
  <c r="BK189" i="6" s="1"/>
  <c r="P189" i="6"/>
  <c r="BL189" i="6" s="1"/>
  <c r="Q189" i="6"/>
  <c r="BM189" i="6" s="1"/>
  <c r="R189" i="6"/>
  <c r="BN189" i="6" s="1"/>
  <c r="S189" i="6"/>
  <c r="BO189" i="6" s="1"/>
  <c r="T189" i="6"/>
  <c r="BP189" i="6" s="1"/>
  <c r="U189" i="6"/>
  <c r="BQ189" i="6" s="1"/>
  <c r="V189" i="6"/>
  <c r="BR189" i="6" s="1"/>
  <c r="W189" i="6"/>
  <c r="BS189" i="6" s="1"/>
  <c r="X189" i="6"/>
  <c r="BT189" i="6" s="1"/>
  <c r="Y189" i="6"/>
  <c r="BU189" i="6" s="1"/>
  <c r="C190" i="6"/>
  <c r="AY190" i="6" s="1"/>
  <c r="D190" i="6"/>
  <c r="AZ190" i="6" s="1"/>
  <c r="E190" i="6"/>
  <c r="BA190" i="6" s="1"/>
  <c r="F190" i="6"/>
  <c r="BB190" i="6" s="1"/>
  <c r="G190" i="6"/>
  <c r="BC190" i="6" s="1"/>
  <c r="H190" i="6"/>
  <c r="BD190" i="6" s="1"/>
  <c r="I190" i="6"/>
  <c r="BE190" i="6" s="1"/>
  <c r="J190" i="6"/>
  <c r="BF190" i="6" s="1"/>
  <c r="K190" i="6"/>
  <c r="BG190" i="6" s="1"/>
  <c r="L190" i="6"/>
  <c r="BH190" i="6" s="1"/>
  <c r="M190" i="6"/>
  <c r="BI190" i="6" s="1"/>
  <c r="N190" i="6"/>
  <c r="BJ190" i="6" s="1"/>
  <c r="O190" i="6"/>
  <c r="BK190" i="6" s="1"/>
  <c r="P190" i="6"/>
  <c r="BL190" i="6" s="1"/>
  <c r="Q190" i="6"/>
  <c r="BM190" i="6" s="1"/>
  <c r="R190" i="6"/>
  <c r="BN190" i="6" s="1"/>
  <c r="S190" i="6"/>
  <c r="T190" i="6"/>
  <c r="BP190" i="6" s="1"/>
  <c r="U190" i="6"/>
  <c r="BQ190" i="6" s="1"/>
  <c r="V190" i="6"/>
  <c r="BR190" i="6" s="1"/>
  <c r="W190" i="6"/>
  <c r="BS190" i="6" s="1"/>
  <c r="X190" i="6"/>
  <c r="BT190" i="6" s="1"/>
  <c r="Y190" i="6"/>
  <c r="BU190" i="6" s="1"/>
  <c r="C191" i="6"/>
  <c r="AY191" i="6" s="1"/>
  <c r="D191" i="6"/>
  <c r="AZ191" i="6" s="1"/>
  <c r="E191" i="6"/>
  <c r="BA191" i="6" s="1"/>
  <c r="F191" i="6"/>
  <c r="BB191" i="6" s="1"/>
  <c r="G191" i="6"/>
  <c r="BC191" i="6" s="1"/>
  <c r="H191" i="6"/>
  <c r="BD191" i="6" s="1"/>
  <c r="I191" i="6"/>
  <c r="BE191" i="6" s="1"/>
  <c r="J191" i="6"/>
  <c r="BF191" i="6" s="1"/>
  <c r="K191" i="6"/>
  <c r="BG191" i="6" s="1"/>
  <c r="L191" i="6"/>
  <c r="BH191" i="6" s="1"/>
  <c r="M191" i="6"/>
  <c r="BI191" i="6" s="1"/>
  <c r="N191" i="6"/>
  <c r="BJ191" i="6" s="1"/>
  <c r="O191" i="6"/>
  <c r="P191" i="6"/>
  <c r="BL191" i="6" s="1"/>
  <c r="Q191" i="6"/>
  <c r="BM191" i="6" s="1"/>
  <c r="R191" i="6"/>
  <c r="BN191" i="6" s="1"/>
  <c r="S191" i="6"/>
  <c r="T191" i="6"/>
  <c r="BP191" i="6" s="1"/>
  <c r="U191" i="6"/>
  <c r="BQ191" i="6" s="1"/>
  <c r="V191" i="6"/>
  <c r="BR191" i="6" s="1"/>
  <c r="W191" i="6"/>
  <c r="BS191" i="6" s="1"/>
  <c r="X191" i="6"/>
  <c r="BT191" i="6" s="1"/>
  <c r="Y191" i="6"/>
  <c r="BU191" i="6" s="1"/>
  <c r="C192" i="6"/>
  <c r="AY192" i="6" s="1"/>
  <c r="D192" i="6"/>
  <c r="AZ192" i="6" s="1"/>
  <c r="E192" i="6"/>
  <c r="BA192" i="6" s="1"/>
  <c r="F192" i="6"/>
  <c r="BB192" i="6" s="1"/>
  <c r="G192" i="6"/>
  <c r="BC192" i="6" s="1"/>
  <c r="H192" i="6"/>
  <c r="BD192" i="6" s="1"/>
  <c r="I192" i="6"/>
  <c r="BE192" i="6" s="1"/>
  <c r="J192" i="6"/>
  <c r="K192" i="6"/>
  <c r="BG192" i="6" s="1"/>
  <c r="L192" i="6"/>
  <c r="BH192" i="6" s="1"/>
  <c r="M192" i="6"/>
  <c r="N192" i="6"/>
  <c r="BJ192" i="6" s="1"/>
  <c r="O192" i="6"/>
  <c r="BK192" i="6" s="1"/>
  <c r="P192" i="6"/>
  <c r="BL192" i="6" s="1"/>
  <c r="Q192" i="6"/>
  <c r="BM192" i="6" s="1"/>
  <c r="R192" i="6"/>
  <c r="BN192" i="6" s="1"/>
  <c r="S192" i="6"/>
  <c r="BO192" i="6" s="1"/>
  <c r="T192" i="6"/>
  <c r="U192" i="6"/>
  <c r="V192" i="6"/>
  <c r="W192" i="6"/>
  <c r="BS192" i="6" s="1"/>
  <c r="X192" i="6"/>
  <c r="BT192" i="6" s="1"/>
  <c r="Y192" i="6"/>
  <c r="BU192" i="6" s="1"/>
  <c r="C193" i="6"/>
  <c r="AY193" i="6" s="1"/>
  <c r="D193" i="6"/>
  <c r="AZ193" i="6" s="1"/>
  <c r="E193" i="6"/>
  <c r="BA193" i="6" s="1"/>
  <c r="F193" i="6"/>
  <c r="BB193" i="6" s="1"/>
  <c r="G193" i="6"/>
  <c r="BC193" i="6" s="1"/>
  <c r="H193" i="6"/>
  <c r="BD193" i="6" s="1"/>
  <c r="I193" i="6"/>
  <c r="BE193" i="6" s="1"/>
  <c r="J193" i="6"/>
  <c r="BF193" i="6" s="1"/>
  <c r="K193" i="6"/>
  <c r="BG193" i="6" s="1"/>
  <c r="L193" i="6"/>
  <c r="BH193" i="6" s="1"/>
  <c r="M193" i="6"/>
  <c r="BI193" i="6" s="1"/>
  <c r="N193" i="6"/>
  <c r="BJ193" i="6" s="1"/>
  <c r="O193" i="6"/>
  <c r="BK193" i="6" s="1"/>
  <c r="P193" i="6"/>
  <c r="BL193" i="6" s="1"/>
  <c r="Q193" i="6"/>
  <c r="BM193" i="6" s="1"/>
  <c r="R193" i="6"/>
  <c r="BN193" i="6" s="1"/>
  <c r="S193" i="6"/>
  <c r="BO193" i="6" s="1"/>
  <c r="T193" i="6"/>
  <c r="BP193" i="6" s="1"/>
  <c r="U193" i="6"/>
  <c r="V193" i="6"/>
  <c r="BR193" i="6" s="1"/>
  <c r="W193" i="6"/>
  <c r="BS193" i="6" s="1"/>
  <c r="X193" i="6"/>
  <c r="BT193" i="6" s="1"/>
  <c r="Y193" i="6"/>
  <c r="BU193" i="6" s="1"/>
  <c r="C194" i="6"/>
  <c r="AY194" i="6" s="1"/>
  <c r="D194" i="6"/>
  <c r="AZ194" i="6" s="1"/>
  <c r="E194" i="6"/>
  <c r="BA194" i="6" s="1"/>
  <c r="F194" i="6"/>
  <c r="BB194" i="6" s="1"/>
  <c r="G194" i="6"/>
  <c r="BC194" i="6" s="1"/>
  <c r="H194" i="6"/>
  <c r="BD194" i="6" s="1"/>
  <c r="I194" i="6"/>
  <c r="BE194" i="6" s="1"/>
  <c r="J194" i="6"/>
  <c r="BF194" i="6" s="1"/>
  <c r="K194" i="6"/>
  <c r="BG194" i="6" s="1"/>
  <c r="L194" i="6"/>
  <c r="BH194" i="6" s="1"/>
  <c r="M194" i="6"/>
  <c r="BI194" i="6" s="1"/>
  <c r="N194" i="6"/>
  <c r="BJ194" i="6" s="1"/>
  <c r="O194" i="6"/>
  <c r="BK194" i="6" s="1"/>
  <c r="P194" i="6"/>
  <c r="BL194" i="6" s="1"/>
  <c r="Q194" i="6"/>
  <c r="BM194" i="6" s="1"/>
  <c r="R194" i="6"/>
  <c r="BN194" i="6" s="1"/>
  <c r="S194" i="6"/>
  <c r="BO194" i="6" s="1"/>
  <c r="T194" i="6"/>
  <c r="BP194" i="6" s="1"/>
  <c r="U194" i="6"/>
  <c r="BQ194" i="6" s="1"/>
  <c r="V194" i="6"/>
  <c r="W194" i="6"/>
  <c r="BS194" i="6" s="1"/>
  <c r="X194" i="6"/>
  <c r="BT194" i="6" s="1"/>
  <c r="Y194" i="6"/>
  <c r="BU194" i="6" s="1"/>
  <c r="C195" i="6"/>
  <c r="AY195" i="6" s="1"/>
  <c r="D195" i="6"/>
  <c r="AZ195" i="6" s="1"/>
  <c r="E195" i="6"/>
  <c r="BA195" i="6" s="1"/>
  <c r="F195" i="6"/>
  <c r="BB195" i="6" s="1"/>
  <c r="G195" i="6"/>
  <c r="BC195" i="6" s="1"/>
  <c r="H195" i="6"/>
  <c r="BD195" i="6" s="1"/>
  <c r="I195" i="6"/>
  <c r="BE195" i="6" s="1"/>
  <c r="J195" i="6"/>
  <c r="BF195" i="6" s="1"/>
  <c r="K195" i="6"/>
  <c r="BG195" i="6" s="1"/>
  <c r="L195" i="6"/>
  <c r="BH195" i="6" s="1"/>
  <c r="M195" i="6"/>
  <c r="BI195" i="6" s="1"/>
  <c r="N195" i="6"/>
  <c r="BJ195" i="6" s="1"/>
  <c r="O195" i="6"/>
  <c r="BK195" i="6" s="1"/>
  <c r="P195" i="6"/>
  <c r="Q195" i="6"/>
  <c r="BM195" i="6" s="1"/>
  <c r="R195" i="6"/>
  <c r="BN195" i="6" s="1"/>
  <c r="S195" i="6"/>
  <c r="BO195" i="6" s="1"/>
  <c r="T195" i="6"/>
  <c r="BP195" i="6" s="1"/>
  <c r="U195" i="6"/>
  <c r="BQ195" i="6" s="1"/>
  <c r="V195" i="6"/>
  <c r="BR195" i="6" s="1"/>
  <c r="W195" i="6"/>
  <c r="X195" i="6"/>
  <c r="BT195" i="6" s="1"/>
  <c r="Y195" i="6"/>
  <c r="C196" i="6"/>
  <c r="D196" i="6"/>
  <c r="AZ196" i="6" s="1"/>
  <c r="E196" i="6"/>
  <c r="BA196" i="6" s="1"/>
  <c r="F196" i="6"/>
  <c r="BB196" i="6" s="1"/>
  <c r="G196" i="6"/>
  <c r="BC196" i="6" s="1"/>
  <c r="H196" i="6"/>
  <c r="BD196" i="6" s="1"/>
  <c r="I196" i="6"/>
  <c r="BE196" i="6" s="1"/>
  <c r="J196" i="6"/>
  <c r="BF196" i="6" s="1"/>
  <c r="K196" i="6"/>
  <c r="L196" i="6"/>
  <c r="BH196" i="6" s="1"/>
  <c r="M196" i="6"/>
  <c r="BI196" i="6" s="1"/>
  <c r="N196" i="6"/>
  <c r="BJ196" i="6" s="1"/>
  <c r="O196" i="6"/>
  <c r="BK196" i="6" s="1"/>
  <c r="P196" i="6"/>
  <c r="BL196" i="6" s="1"/>
  <c r="Q196" i="6"/>
  <c r="BM196" i="6" s="1"/>
  <c r="R196" i="6"/>
  <c r="BN196" i="6" s="1"/>
  <c r="S196" i="6"/>
  <c r="BO196" i="6" s="1"/>
  <c r="T196" i="6"/>
  <c r="BP196" i="6" s="1"/>
  <c r="U196" i="6"/>
  <c r="BQ196" i="6" s="1"/>
  <c r="V196" i="6"/>
  <c r="BR196" i="6" s="1"/>
  <c r="W196" i="6"/>
  <c r="BS196" i="6" s="1"/>
  <c r="X196" i="6"/>
  <c r="Y196" i="6"/>
  <c r="BU196" i="6" s="1"/>
  <c r="C197" i="6"/>
  <c r="AY197" i="6" s="1"/>
  <c r="D197" i="6"/>
  <c r="AZ197" i="6" s="1"/>
  <c r="E197" i="6"/>
  <c r="BA197" i="6" s="1"/>
  <c r="F197" i="6"/>
  <c r="BB197" i="6" s="1"/>
  <c r="G197" i="6"/>
  <c r="BC197" i="6" s="1"/>
  <c r="H197" i="6"/>
  <c r="BD197" i="6" s="1"/>
  <c r="I197" i="6"/>
  <c r="BE197" i="6" s="1"/>
  <c r="J197" i="6"/>
  <c r="BF197" i="6" s="1"/>
  <c r="K197" i="6"/>
  <c r="BG197" i="6" s="1"/>
  <c r="L197" i="6"/>
  <c r="BH197" i="6" s="1"/>
  <c r="M197" i="6"/>
  <c r="BI197" i="6" s="1"/>
  <c r="N197" i="6"/>
  <c r="BJ197" i="6" s="1"/>
  <c r="O197" i="6"/>
  <c r="BK197" i="6" s="1"/>
  <c r="P197" i="6"/>
  <c r="BL197" i="6" s="1"/>
  <c r="Q197" i="6"/>
  <c r="BM197" i="6" s="1"/>
  <c r="R197" i="6"/>
  <c r="BN197" i="6" s="1"/>
  <c r="S197" i="6"/>
  <c r="BO197" i="6" s="1"/>
  <c r="T197" i="6"/>
  <c r="BP197" i="6" s="1"/>
  <c r="U197" i="6"/>
  <c r="BQ197" i="6" s="1"/>
  <c r="V197" i="6"/>
  <c r="BR197" i="6" s="1"/>
  <c r="W197" i="6"/>
  <c r="BS197" i="6" s="1"/>
  <c r="X197" i="6"/>
  <c r="BT197" i="6" s="1"/>
  <c r="Y197" i="6"/>
  <c r="BU197" i="6" s="1"/>
  <c r="C198" i="6"/>
  <c r="AY198" i="6" s="1"/>
  <c r="D198" i="6"/>
  <c r="AZ198" i="6" s="1"/>
  <c r="E198" i="6"/>
  <c r="BA198" i="6" s="1"/>
  <c r="F198" i="6"/>
  <c r="BB198" i="6" s="1"/>
  <c r="G198" i="6"/>
  <c r="BC198" i="6" s="1"/>
  <c r="H198" i="6"/>
  <c r="BD198" i="6" s="1"/>
  <c r="I198" i="6"/>
  <c r="BE198" i="6" s="1"/>
  <c r="J198" i="6"/>
  <c r="BF198" i="6" s="1"/>
  <c r="K198" i="6"/>
  <c r="BG198" i="6" s="1"/>
  <c r="L198" i="6"/>
  <c r="BH198" i="6" s="1"/>
  <c r="M198" i="6"/>
  <c r="BI198" i="6" s="1"/>
  <c r="N198" i="6"/>
  <c r="BJ198" i="6" s="1"/>
  <c r="O198" i="6"/>
  <c r="BK198" i="6" s="1"/>
  <c r="P198" i="6"/>
  <c r="BL198" i="6" s="1"/>
  <c r="Q198" i="6"/>
  <c r="BM198" i="6" s="1"/>
  <c r="R198" i="6"/>
  <c r="BN198" i="6" s="1"/>
  <c r="S198" i="6"/>
  <c r="BO198" i="6" s="1"/>
  <c r="T198" i="6"/>
  <c r="BP198" i="6" s="1"/>
  <c r="U198" i="6"/>
  <c r="BQ198" i="6" s="1"/>
  <c r="V198" i="6"/>
  <c r="BR198" i="6" s="1"/>
  <c r="W198" i="6"/>
  <c r="BS198" i="6" s="1"/>
  <c r="X198" i="6"/>
  <c r="BT198" i="6" s="1"/>
  <c r="Y198" i="6"/>
  <c r="BU198" i="6" s="1"/>
  <c r="C199" i="6"/>
  <c r="D199" i="6"/>
  <c r="AZ199" i="6" s="1"/>
  <c r="E199" i="6"/>
  <c r="BA199" i="6" s="1"/>
  <c r="F199" i="6"/>
  <c r="BB199" i="6" s="1"/>
  <c r="G199" i="6"/>
  <c r="BC199" i="6" s="1"/>
  <c r="H199" i="6"/>
  <c r="BD199" i="6" s="1"/>
  <c r="I199" i="6"/>
  <c r="BE199" i="6" s="1"/>
  <c r="J199" i="6"/>
  <c r="BF199" i="6" s="1"/>
  <c r="K199" i="6"/>
  <c r="BG199" i="6" s="1"/>
  <c r="L199" i="6"/>
  <c r="BH199" i="6" s="1"/>
  <c r="M199" i="6"/>
  <c r="BI199" i="6" s="1"/>
  <c r="N199" i="6"/>
  <c r="BJ199" i="6" s="1"/>
  <c r="O199" i="6"/>
  <c r="BK199" i="6" s="1"/>
  <c r="P199" i="6"/>
  <c r="BL199" i="6" s="1"/>
  <c r="Q199" i="6"/>
  <c r="BM199" i="6" s="1"/>
  <c r="R199" i="6"/>
  <c r="BN199" i="6" s="1"/>
  <c r="S199" i="6"/>
  <c r="BO199" i="6" s="1"/>
  <c r="T199" i="6"/>
  <c r="BP199" i="6" s="1"/>
  <c r="U199" i="6"/>
  <c r="BQ199" i="6" s="1"/>
  <c r="V199" i="6"/>
  <c r="BR199" i="6" s="1"/>
  <c r="W199" i="6"/>
  <c r="BS199" i="6" s="1"/>
  <c r="X199" i="6"/>
  <c r="BT199" i="6" s="1"/>
  <c r="Y199" i="6"/>
  <c r="BU199" i="6" s="1"/>
  <c r="C200" i="6"/>
  <c r="AY200" i="6" s="1"/>
  <c r="D200" i="6"/>
  <c r="AZ200" i="6" s="1"/>
  <c r="E200" i="6"/>
  <c r="BA200" i="6" s="1"/>
  <c r="F200" i="6"/>
  <c r="BB200" i="6" s="1"/>
  <c r="G200" i="6"/>
  <c r="BC200" i="6" s="1"/>
  <c r="H200" i="6"/>
  <c r="BD200" i="6" s="1"/>
  <c r="I200" i="6"/>
  <c r="BE200" i="6" s="1"/>
  <c r="J200" i="6"/>
  <c r="BF200" i="6" s="1"/>
  <c r="K200" i="6"/>
  <c r="BG200" i="6" s="1"/>
  <c r="L200" i="6"/>
  <c r="BH200" i="6" s="1"/>
  <c r="M200" i="6"/>
  <c r="BI200" i="6" s="1"/>
  <c r="N200" i="6"/>
  <c r="BJ200" i="6" s="1"/>
  <c r="O200" i="6"/>
  <c r="BK200" i="6" s="1"/>
  <c r="P200" i="6"/>
  <c r="BL200" i="6" s="1"/>
  <c r="Q200" i="6"/>
  <c r="BM200" i="6" s="1"/>
  <c r="R200" i="6"/>
  <c r="BN200" i="6" s="1"/>
  <c r="S200" i="6"/>
  <c r="BO200" i="6" s="1"/>
  <c r="T200" i="6"/>
  <c r="BP200" i="6" s="1"/>
  <c r="U200" i="6"/>
  <c r="BQ200" i="6" s="1"/>
  <c r="V200" i="6"/>
  <c r="BR200" i="6" s="1"/>
  <c r="W200" i="6"/>
  <c r="BS200" i="6" s="1"/>
  <c r="X200" i="6"/>
  <c r="BT200" i="6" s="1"/>
  <c r="Y200" i="6"/>
  <c r="C201" i="6"/>
  <c r="AY201" i="6" s="1"/>
  <c r="D201" i="6"/>
  <c r="AZ201" i="6" s="1"/>
  <c r="E201" i="6"/>
  <c r="F201" i="6"/>
  <c r="BB201" i="6" s="1"/>
  <c r="G201" i="6"/>
  <c r="H201" i="6"/>
  <c r="BD201" i="6" s="1"/>
  <c r="I201" i="6"/>
  <c r="BE201" i="6" s="1"/>
  <c r="J201" i="6"/>
  <c r="BF201" i="6" s="1"/>
  <c r="K201" i="6"/>
  <c r="BG201" i="6" s="1"/>
  <c r="L201" i="6"/>
  <c r="BH201" i="6" s="1"/>
  <c r="M201" i="6"/>
  <c r="BI201" i="6" s="1"/>
  <c r="N201" i="6"/>
  <c r="BJ201" i="6" s="1"/>
  <c r="O201" i="6"/>
  <c r="BK201" i="6" s="1"/>
  <c r="P201" i="6"/>
  <c r="BL201" i="6" s="1"/>
  <c r="Q201" i="6"/>
  <c r="BM201" i="6" s="1"/>
  <c r="R201" i="6"/>
  <c r="BN201" i="6" s="1"/>
  <c r="S201" i="6"/>
  <c r="BO201" i="6" s="1"/>
  <c r="T201" i="6"/>
  <c r="BP201" i="6" s="1"/>
  <c r="U201" i="6"/>
  <c r="BQ201" i="6" s="1"/>
  <c r="V201" i="6"/>
  <c r="BR201" i="6" s="1"/>
  <c r="W201" i="6"/>
  <c r="BS201" i="6" s="1"/>
  <c r="X201" i="6"/>
  <c r="BT201" i="6" s="1"/>
  <c r="Y201" i="6"/>
  <c r="BU201" i="6" s="1"/>
  <c r="C202" i="6"/>
  <c r="AY202" i="6" s="1"/>
  <c r="D202" i="6"/>
  <c r="AZ202" i="6" s="1"/>
  <c r="E202" i="6"/>
  <c r="BA202" i="6" s="1"/>
  <c r="F202" i="6"/>
  <c r="BB202" i="6" s="1"/>
  <c r="G202" i="6"/>
  <c r="BC202" i="6" s="1"/>
  <c r="H202" i="6"/>
  <c r="BD202" i="6" s="1"/>
  <c r="I202" i="6"/>
  <c r="J202" i="6"/>
  <c r="BF202" i="6" s="1"/>
  <c r="K202" i="6"/>
  <c r="BG202" i="6" s="1"/>
  <c r="L202" i="6"/>
  <c r="BH202" i="6" s="1"/>
  <c r="M202" i="6"/>
  <c r="BI202" i="6" s="1"/>
  <c r="N202" i="6"/>
  <c r="BJ202" i="6" s="1"/>
  <c r="O202" i="6"/>
  <c r="BK202" i="6" s="1"/>
  <c r="P202" i="6"/>
  <c r="BL202" i="6" s="1"/>
  <c r="Q202" i="6"/>
  <c r="BM202" i="6" s="1"/>
  <c r="R202" i="6"/>
  <c r="BN202" i="6" s="1"/>
  <c r="S202" i="6"/>
  <c r="BO202" i="6" s="1"/>
  <c r="T202" i="6"/>
  <c r="BP202" i="6" s="1"/>
  <c r="U202" i="6"/>
  <c r="BQ202" i="6" s="1"/>
  <c r="V202" i="6"/>
  <c r="BR202" i="6" s="1"/>
  <c r="W202" i="6"/>
  <c r="BS202" i="6" s="1"/>
  <c r="X202" i="6"/>
  <c r="BT202" i="6" s="1"/>
  <c r="Y202" i="6"/>
  <c r="BU202" i="6" s="1"/>
  <c r="C203" i="6"/>
  <c r="AY203" i="6" s="1"/>
  <c r="D203" i="6"/>
  <c r="AZ203" i="6" s="1"/>
  <c r="E203" i="6"/>
  <c r="BA203" i="6" s="1"/>
  <c r="F203" i="6"/>
  <c r="BB203" i="6" s="1"/>
  <c r="G203" i="6"/>
  <c r="BC203" i="6" s="1"/>
  <c r="H203" i="6"/>
  <c r="BD203" i="6" s="1"/>
  <c r="I203" i="6"/>
  <c r="BE203" i="6" s="1"/>
  <c r="J203" i="6"/>
  <c r="BF203" i="6" s="1"/>
  <c r="K203" i="6"/>
  <c r="BG203" i="6" s="1"/>
  <c r="L203" i="6"/>
  <c r="BH203" i="6" s="1"/>
  <c r="M203" i="6"/>
  <c r="BI203" i="6" s="1"/>
  <c r="N203" i="6"/>
  <c r="BJ203" i="6" s="1"/>
  <c r="O203" i="6"/>
  <c r="BK203" i="6" s="1"/>
  <c r="P203" i="6"/>
  <c r="BL203" i="6" s="1"/>
  <c r="Q203" i="6"/>
  <c r="BM203" i="6" s="1"/>
  <c r="R203" i="6"/>
  <c r="BN203" i="6" s="1"/>
  <c r="S203" i="6"/>
  <c r="BO203" i="6" s="1"/>
  <c r="T203" i="6"/>
  <c r="U203" i="6"/>
  <c r="BQ203" i="6" s="1"/>
  <c r="V203" i="6"/>
  <c r="BR203" i="6" s="1"/>
  <c r="W203" i="6"/>
  <c r="BS203" i="6" s="1"/>
  <c r="X203" i="6"/>
  <c r="BT203" i="6" s="1"/>
  <c r="Y203" i="6"/>
  <c r="BU203" i="6" s="1"/>
  <c r="C204" i="6"/>
  <c r="AY204" i="6" s="1"/>
  <c r="D204" i="6"/>
  <c r="AZ204" i="6" s="1"/>
  <c r="E204" i="6"/>
  <c r="BA204" i="6" s="1"/>
  <c r="F204" i="6"/>
  <c r="BB204" i="6" s="1"/>
  <c r="G204" i="6"/>
  <c r="BC204" i="6" s="1"/>
  <c r="H204" i="6"/>
  <c r="BD204" i="6" s="1"/>
  <c r="I204" i="6"/>
  <c r="BE204" i="6" s="1"/>
  <c r="J204" i="6"/>
  <c r="BF204" i="6" s="1"/>
  <c r="K204" i="6"/>
  <c r="BG204" i="6" s="1"/>
  <c r="L204" i="6"/>
  <c r="BH204" i="6" s="1"/>
  <c r="M204" i="6"/>
  <c r="BI204" i="6" s="1"/>
  <c r="N204" i="6"/>
  <c r="BJ204" i="6" s="1"/>
  <c r="O204" i="6"/>
  <c r="BK204" i="6" s="1"/>
  <c r="P204" i="6"/>
  <c r="BL204" i="6" s="1"/>
  <c r="Q204" i="6"/>
  <c r="BM204" i="6" s="1"/>
  <c r="R204" i="6"/>
  <c r="BN204" i="6" s="1"/>
  <c r="S204" i="6"/>
  <c r="BO204" i="6" s="1"/>
  <c r="T204" i="6"/>
  <c r="BP204" i="6" s="1"/>
  <c r="U204" i="6"/>
  <c r="BQ204" i="6" s="1"/>
  <c r="V204" i="6"/>
  <c r="BR204" i="6" s="1"/>
  <c r="W204" i="6"/>
  <c r="BS204" i="6" s="1"/>
  <c r="X204" i="6"/>
  <c r="BT204" i="6" s="1"/>
  <c r="Y204" i="6"/>
  <c r="BU204" i="6" s="1"/>
  <c r="C205" i="6"/>
  <c r="AY205" i="6" s="1"/>
  <c r="D205" i="6"/>
  <c r="AZ205" i="6" s="1"/>
  <c r="E205" i="6"/>
  <c r="BA205" i="6" s="1"/>
  <c r="F205" i="6"/>
  <c r="BB205" i="6" s="1"/>
  <c r="G205" i="6"/>
  <c r="BC205" i="6" s="1"/>
  <c r="H205" i="6"/>
  <c r="BD205" i="6" s="1"/>
  <c r="I205" i="6"/>
  <c r="BE205" i="6" s="1"/>
  <c r="J205" i="6"/>
  <c r="BF205" i="6" s="1"/>
  <c r="K205" i="6"/>
  <c r="BG205" i="6" s="1"/>
  <c r="L205" i="6"/>
  <c r="M205" i="6"/>
  <c r="BI205" i="6" s="1"/>
  <c r="N205" i="6"/>
  <c r="BJ205" i="6" s="1"/>
  <c r="O205" i="6"/>
  <c r="BK205" i="6" s="1"/>
  <c r="P205" i="6"/>
  <c r="BL205" i="6" s="1"/>
  <c r="Q205" i="6"/>
  <c r="BM205" i="6" s="1"/>
  <c r="R205" i="6"/>
  <c r="BN205" i="6" s="1"/>
  <c r="S205" i="6"/>
  <c r="BO205" i="6" s="1"/>
  <c r="T205" i="6"/>
  <c r="BP205" i="6" s="1"/>
  <c r="U205" i="6"/>
  <c r="BQ205" i="6" s="1"/>
  <c r="V205" i="6"/>
  <c r="BR205" i="6" s="1"/>
  <c r="W205" i="6"/>
  <c r="BS205" i="6" s="1"/>
  <c r="X205" i="6"/>
  <c r="BT205" i="6" s="1"/>
  <c r="Y205" i="6"/>
  <c r="BU205" i="6" s="1"/>
  <c r="C206" i="6"/>
  <c r="AY206" i="6" s="1"/>
  <c r="D206" i="6"/>
  <c r="AZ206" i="6" s="1"/>
  <c r="E206" i="6"/>
  <c r="BA206" i="6" s="1"/>
  <c r="F206" i="6"/>
  <c r="BB206" i="6" s="1"/>
  <c r="G206" i="6"/>
  <c r="BC206" i="6" s="1"/>
  <c r="H206" i="6"/>
  <c r="BD206" i="6" s="1"/>
  <c r="I206" i="6"/>
  <c r="BE206" i="6" s="1"/>
  <c r="J206" i="6"/>
  <c r="BF206" i="6" s="1"/>
  <c r="K206" i="6"/>
  <c r="BG206" i="6" s="1"/>
  <c r="L206" i="6"/>
  <c r="BH206" i="6" s="1"/>
  <c r="M206" i="6"/>
  <c r="BI206" i="6" s="1"/>
  <c r="N206" i="6"/>
  <c r="BJ206" i="6" s="1"/>
  <c r="O206" i="6"/>
  <c r="BK206" i="6" s="1"/>
  <c r="P206" i="6"/>
  <c r="BL206" i="6" s="1"/>
  <c r="Q206" i="6"/>
  <c r="BM206" i="6" s="1"/>
  <c r="R206" i="6"/>
  <c r="BN206" i="6" s="1"/>
  <c r="S206" i="6"/>
  <c r="BO206" i="6" s="1"/>
  <c r="T206" i="6"/>
  <c r="BP206" i="6" s="1"/>
  <c r="U206" i="6"/>
  <c r="BQ206" i="6" s="1"/>
  <c r="V206" i="6"/>
  <c r="BR206" i="6" s="1"/>
  <c r="W206" i="6"/>
  <c r="BS206" i="6" s="1"/>
  <c r="X206" i="6"/>
  <c r="BT206" i="6" s="1"/>
  <c r="Y206" i="6"/>
  <c r="BU206" i="6" s="1"/>
  <c r="C207" i="6"/>
  <c r="AY207" i="6" s="1"/>
  <c r="D207" i="6"/>
  <c r="AZ207" i="6" s="1"/>
  <c r="E207" i="6"/>
  <c r="BA207" i="6" s="1"/>
  <c r="F207" i="6"/>
  <c r="BB207" i="6" s="1"/>
  <c r="G207" i="6"/>
  <c r="BC207" i="6" s="1"/>
  <c r="H207" i="6"/>
  <c r="BD207" i="6" s="1"/>
  <c r="I207" i="6"/>
  <c r="BE207" i="6" s="1"/>
  <c r="J207" i="6"/>
  <c r="BF207" i="6" s="1"/>
  <c r="K207" i="6"/>
  <c r="BG207" i="6" s="1"/>
  <c r="L207" i="6"/>
  <c r="BH207" i="6" s="1"/>
  <c r="M207" i="6"/>
  <c r="BI207" i="6" s="1"/>
  <c r="N207" i="6"/>
  <c r="BJ207" i="6" s="1"/>
  <c r="O207" i="6"/>
  <c r="BK207" i="6" s="1"/>
  <c r="P207" i="6"/>
  <c r="BL207" i="6" s="1"/>
  <c r="Q207" i="6"/>
  <c r="BM207" i="6" s="1"/>
  <c r="R207" i="6"/>
  <c r="BN207" i="6" s="1"/>
  <c r="S207" i="6"/>
  <c r="BO207" i="6" s="1"/>
  <c r="T207" i="6"/>
  <c r="BP207" i="6" s="1"/>
  <c r="U207" i="6"/>
  <c r="BQ207" i="6" s="1"/>
  <c r="V207" i="6"/>
  <c r="BR207" i="6" s="1"/>
  <c r="W207" i="6"/>
  <c r="BS207" i="6" s="1"/>
  <c r="X207" i="6"/>
  <c r="BT207" i="6" s="1"/>
  <c r="Y207" i="6"/>
  <c r="BU207" i="6" s="1"/>
  <c r="C208" i="6"/>
  <c r="AY208" i="6" s="1"/>
  <c r="D208" i="6"/>
  <c r="AZ208" i="6" s="1"/>
  <c r="E208" i="6"/>
  <c r="BA208" i="6" s="1"/>
  <c r="F208" i="6"/>
  <c r="BB208" i="6" s="1"/>
  <c r="G208" i="6"/>
  <c r="BC208" i="6" s="1"/>
  <c r="H208" i="6"/>
  <c r="BD208" i="6" s="1"/>
  <c r="I208" i="6"/>
  <c r="BE208" i="6" s="1"/>
  <c r="J208" i="6"/>
  <c r="BF208" i="6" s="1"/>
  <c r="K208" i="6"/>
  <c r="BG208" i="6" s="1"/>
  <c r="L208" i="6"/>
  <c r="BH208" i="6" s="1"/>
  <c r="M208" i="6"/>
  <c r="BI208" i="6" s="1"/>
  <c r="N208" i="6"/>
  <c r="BJ208" i="6" s="1"/>
  <c r="O208" i="6"/>
  <c r="BK208" i="6" s="1"/>
  <c r="P208" i="6"/>
  <c r="BL208" i="6" s="1"/>
  <c r="Q208" i="6"/>
  <c r="BM208" i="6" s="1"/>
  <c r="R208" i="6"/>
  <c r="BN208" i="6" s="1"/>
  <c r="S208" i="6"/>
  <c r="BO208" i="6" s="1"/>
  <c r="T208" i="6"/>
  <c r="BP208" i="6" s="1"/>
  <c r="U208" i="6"/>
  <c r="BQ208" i="6" s="1"/>
  <c r="V208" i="6"/>
  <c r="BR208" i="6" s="1"/>
  <c r="W208" i="6"/>
  <c r="BS208" i="6" s="1"/>
  <c r="X208" i="6"/>
  <c r="BT208" i="6" s="1"/>
  <c r="Y208" i="6"/>
  <c r="BU208" i="6" s="1"/>
  <c r="C209" i="6"/>
  <c r="AY209" i="6" s="1"/>
  <c r="D209" i="6"/>
  <c r="AZ209" i="6" s="1"/>
  <c r="E209" i="6"/>
  <c r="BA209" i="6" s="1"/>
  <c r="F209" i="6"/>
  <c r="BB209" i="6" s="1"/>
  <c r="G209" i="6"/>
  <c r="BC209" i="6" s="1"/>
  <c r="H209" i="6"/>
  <c r="BD209" i="6" s="1"/>
  <c r="I209" i="6"/>
  <c r="BE209" i="6" s="1"/>
  <c r="J209" i="6"/>
  <c r="BF209" i="6" s="1"/>
  <c r="K209" i="6"/>
  <c r="L209" i="6"/>
  <c r="BH209" i="6" s="1"/>
  <c r="M209" i="6"/>
  <c r="N209" i="6"/>
  <c r="BJ209" i="6" s="1"/>
  <c r="O209" i="6"/>
  <c r="BK209" i="6" s="1"/>
  <c r="P209" i="6"/>
  <c r="BL209" i="6" s="1"/>
  <c r="Q209" i="6"/>
  <c r="BM209" i="6" s="1"/>
  <c r="R209" i="6"/>
  <c r="BN209" i="6" s="1"/>
  <c r="S209" i="6"/>
  <c r="BO209" i="6" s="1"/>
  <c r="T209" i="6"/>
  <c r="BP209" i="6" s="1"/>
  <c r="U209" i="6"/>
  <c r="BQ209" i="6" s="1"/>
  <c r="V209" i="6"/>
  <c r="BR209" i="6" s="1"/>
  <c r="W209" i="6"/>
  <c r="BS209" i="6" s="1"/>
  <c r="X209" i="6"/>
  <c r="BT209" i="6" s="1"/>
  <c r="Y209" i="6"/>
  <c r="BU209" i="6" s="1"/>
  <c r="C210" i="6"/>
  <c r="AY210" i="6" s="1"/>
  <c r="D210" i="6"/>
  <c r="AZ210" i="6" s="1"/>
  <c r="E210" i="6"/>
  <c r="BA210" i="6" s="1"/>
  <c r="F210" i="6"/>
  <c r="BB210" i="6" s="1"/>
  <c r="G210" i="6"/>
  <c r="BC210" i="6" s="1"/>
  <c r="H210" i="6"/>
  <c r="BD210" i="6" s="1"/>
  <c r="I210" i="6"/>
  <c r="BE210" i="6" s="1"/>
  <c r="J210" i="6"/>
  <c r="BF210" i="6" s="1"/>
  <c r="K210" i="6"/>
  <c r="BG210" i="6" s="1"/>
  <c r="L210" i="6"/>
  <c r="BH210" i="6" s="1"/>
  <c r="M210" i="6"/>
  <c r="BI210" i="6" s="1"/>
  <c r="N210" i="6"/>
  <c r="BJ210" i="6" s="1"/>
  <c r="O210" i="6"/>
  <c r="P210" i="6"/>
  <c r="BL210" i="6" s="1"/>
  <c r="Q210" i="6"/>
  <c r="BM210" i="6" s="1"/>
  <c r="R210" i="6"/>
  <c r="BN210" i="6" s="1"/>
  <c r="S210" i="6"/>
  <c r="BO210" i="6" s="1"/>
  <c r="T210" i="6"/>
  <c r="BP210" i="6" s="1"/>
  <c r="U210" i="6"/>
  <c r="BQ210" i="6" s="1"/>
  <c r="V210" i="6"/>
  <c r="BR210" i="6" s="1"/>
  <c r="W210" i="6"/>
  <c r="BS210" i="6" s="1"/>
  <c r="X210" i="6"/>
  <c r="BT210" i="6" s="1"/>
  <c r="Y210" i="6"/>
  <c r="BU210" i="6" s="1"/>
  <c r="C211" i="6"/>
  <c r="AY211" i="6" s="1"/>
  <c r="D211" i="6"/>
  <c r="AZ211" i="6" s="1"/>
  <c r="E211" i="6"/>
  <c r="BA211" i="6" s="1"/>
  <c r="F211" i="6"/>
  <c r="BB211" i="6" s="1"/>
  <c r="G211" i="6"/>
  <c r="BC211" i="6" s="1"/>
  <c r="H211" i="6"/>
  <c r="BD211" i="6" s="1"/>
  <c r="I211" i="6"/>
  <c r="BE211" i="6" s="1"/>
  <c r="J211" i="6"/>
  <c r="BF211" i="6" s="1"/>
  <c r="K211" i="6"/>
  <c r="BG211" i="6" s="1"/>
  <c r="L211" i="6"/>
  <c r="BH211" i="6" s="1"/>
  <c r="M211" i="6"/>
  <c r="BI211" i="6" s="1"/>
  <c r="N211" i="6"/>
  <c r="O211" i="6"/>
  <c r="BK211" i="6" s="1"/>
  <c r="P211" i="6"/>
  <c r="Q211" i="6"/>
  <c r="R211" i="6"/>
  <c r="BN211" i="6" s="1"/>
  <c r="S211" i="6"/>
  <c r="BO211" i="6" s="1"/>
  <c r="T211" i="6"/>
  <c r="BP211" i="6" s="1"/>
  <c r="U211" i="6"/>
  <c r="BQ211" i="6" s="1"/>
  <c r="V211" i="6"/>
  <c r="BR211" i="6" s="1"/>
  <c r="W211" i="6"/>
  <c r="BS211" i="6" s="1"/>
  <c r="X211" i="6"/>
  <c r="BT211" i="6" s="1"/>
  <c r="Y211" i="6"/>
  <c r="BU211" i="6" s="1"/>
  <c r="C212" i="6"/>
  <c r="AY212" i="6" s="1"/>
  <c r="D212" i="6"/>
  <c r="AZ212" i="6" s="1"/>
  <c r="E212" i="6"/>
  <c r="BA212" i="6" s="1"/>
  <c r="F212" i="6"/>
  <c r="BB212" i="6" s="1"/>
  <c r="G212" i="6"/>
  <c r="BC212" i="6" s="1"/>
  <c r="H212" i="6"/>
  <c r="BD212" i="6" s="1"/>
  <c r="I212" i="6"/>
  <c r="BE212" i="6" s="1"/>
  <c r="J212" i="6"/>
  <c r="BF212" i="6" s="1"/>
  <c r="K212" i="6"/>
  <c r="BG212" i="6" s="1"/>
  <c r="L212" i="6"/>
  <c r="BH212" i="6" s="1"/>
  <c r="M212" i="6"/>
  <c r="BI212" i="6" s="1"/>
  <c r="N212" i="6"/>
  <c r="BJ212" i="6" s="1"/>
  <c r="O212" i="6"/>
  <c r="BK212" i="6" s="1"/>
  <c r="P212" i="6"/>
  <c r="BL212" i="6" s="1"/>
  <c r="Q212" i="6"/>
  <c r="BM212" i="6" s="1"/>
  <c r="R212" i="6"/>
  <c r="BN212" i="6" s="1"/>
  <c r="S212" i="6"/>
  <c r="T212" i="6"/>
  <c r="BP212" i="6" s="1"/>
  <c r="U212" i="6"/>
  <c r="BQ212" i="6" s="1"/>
  <c r="V212" i="6"/>
  <c r="BR212" i="6" s="1"/>
  <c r="W212" i="6"/>
  <c r="BS212" i="6" s="1"/>
  <c r="X212" i="6"/>
  <c r="BT212" i="6" s="1"/>
  <c r="Y212" i="6"/>
  <c r="BU212" i="6" s="1"/>
  <c r="C213" i="6"/>
  <c r="AY213" i="6" s="1"/>
  <c r="D213" i="6"/>
  <c r="AZ213" i="6" s="1"/>
  <c r="E213" i="6"/>
  <c r="BA213" i="6" s="1"/>
  <c r="F213" i="6"/>
  <c r="BB213" i="6" s="1"/>
  <c r="G213" i="6"/>
  <c r="BC213" i="6" s="1"/>
  <c r="H213" i="6"/>
  <c r="BD213" i="6" s="1"/>
  <c r="I213" i="6"/>
  <c r="BE213" i="6" s="1"/>
  <c r="J213" i="6"/>
  <c r="BF213" i="6" s="1"/>
  <c r="K213" i="6"/>
  <c r="BG213" i="6" s="1"/>
  <c r="L213" i="6"/>
  <c r="BH213" i="6" s="1"/>
  <c r="M213" i="6"/>
  <c r="BI213" i="6" s="1"/>
  <c r="N213" i="6"/>
  <c r="BJ213" i="6" s="1"/>
  <c r="O213" i="6"/>
  <c r="BK213" i="6" s="1"/>
  <c r="P213" i="6"/>
  <c r="BL213" i="6" s="1"/>
  <c r="Q213" i="6"/>
  <c r="BM213" i="6" s="1"/>
  <c r="R213" i="6"/>
  <c r="BN213" i="6" s="1"/>
  <c r="S213" i="6"/>
  <c r="BO213" i="6" s="1"/>
  <c r="T213" i="6"/>
  <c r="BP213" i="6" s="1"/>
  <c r="U213" i="6"/>
  <c r="BQ213" i="6" s="1"/>
  <c r="V213" i="6"/>
  <c r="BR213" i="6" s="1"/>
  <c r="W213" i="6"/>
  <c r="BS213" i="6" s="1"/>
  <c r="X213" i="6"/>
  <c r="BT213" i="6" s="1"/>
  <c r="Y213" i="6"/>
  <c r="BU213" i="6" s="1"/>
  <c r="C214" i="6"/>
  <c r="AY214" i="6" s="1"/>
  <c r="D214" i="6"/>
  <c r="AZ214" i="6" s="1"/>
  <c r="E214" i="6"/>
  <c r="BA214" i="6" s="1"/>
  <c r="F214" i="6"/>
  <c r="BB214" i="6" s="1"/>
  <c r="G214" i="6"/>
  <c r="H214" i="6"/>
  <c r="BD214" i="6" s="1"/>
  <c r="I214" i="6"/>
  <c r="BE214" i="6" s="1"/>
  <c r="J214" i="6"/>
  <c r="BF214" i="6" s="1"/>
  <c r="K214" i="6"/>
  <c r="BG214" i="6" s="1"/>
  <c r="L214" i="6"/>
  <c r="BH214" i="6" s="1"/>
  <c r="M214" i="6"/>
  <c r="BI214" i="6" s="1"/>
  <c r="N214" i="6"/>
  <c r="BJ214" i="6" s="1"/>
  <c r="O214" i="6"/>
  <c r="BK214" i="6" s="1"/>
  <c r="P214" i="6"/>
  <c r="BL214" i="6" s="1"/>
  <c r="Q214" i="6"/>
  <c r="BM214" i="6" s="1"/>
  <c r="R214" i="6"/>
  <c r="BN214" i="6" s="1"/>
  <c r="S214" i="6"/>
  <c r="BO214" i="6" s="1"/>
  <c r="T214" i="6"/>
  <c r="BP214" i="6" s="1"/>
  <c r="U214" i="6"/>
  <c r="V214" i="6"/>
  <c r="BR214" i="6" s="1"/>
  <c r="W214" i="6"/>
  <c r="BS214" i="6" s="1"/>
  <c r="X214" i="6"/>
  <c r="BT214" i="6" s="1"/>
  <c r="Y214" i="6"/>
  <c r="BU214" i="6" s="1"/>
  <c r="C215" i="6"/>
  <c r="AY215" i="6" s="1"/>
  <c r="D215" i="6"/>
  <c r="AZ215" i="6" s="1"/>
  <c r="E215" i="6"/>
  <c r="BA215" i="6" s="1"/>
  <c r="F215" i="6"/>
  <c r="BB215" i="6" s="1"/>
  <c r="G215" i="6"/>
  <c r="BC215" i="6" s="1"/>
  <c r="H215" i="6"/>
  <c r="BD215" i="6" s="1"/>
  <c r="I215" i="6"/>
  <c r="BE215" i="6" s="1"/>
  <c r="J215" i="6"/>
  <c r="BF215" i="6" s="1"/>
  <c r="K215" i="6"/>
  <c r="BG215" i="6" s="1"/>
  <c r="L215" i="6"/>
  <c r="BH215" i="6" s="1"/>
  <c r="M215" i="6"/>
  <c r="BI215" i="6" s="1"/>
  <c r="N215" i="6"/>
  <c r="BJ215" i="6" s="1"/>
  <c r="O215" i="6"/>
  <c r="BK215" i="6" s="1"/>
  <c r="P215" i="6"/>
  <c r="BL215" i="6" s="1"/>
  <c r="Q215" i="6"/>
  <c r="BM215" i="6" s="1"/>
  <c r="R215" i="6"/>
  <c r="BN215" i="6" s="1"/>
  <c r="S215" i="6"/>
  <c r="BO215" i="6" s="1"/>
  <c r="T215" i="6"/>
  <c r="BP215" i="6" s="1"/>
  <c r="U215" i="6"/>
  <c r="BQ215" i="6" s="1"/>
  <c r="V215" i="6"/>
  <c r="BR215" i="6" s="1"/>
  <c r="W215" i="6"/>
  <c r="BS215" i="6" s="1"/>
  <c r="X215" i="6"/>
  <c r="BT215" i="6" s="1"/>
  <c r="Y215" i="6"/>
  <c r="BU215" i="6" s="1"/>
  <c r="C216" i="6"/>
  <c r="AY216" i="6" s="1"/>
  <c r="D216" i="6"/>
  <c r="AZ216" i="6" s="1"/>
  <c r="E216" i="6"/>
  <c r="BA216" i="6" s="1"/>
  <c r="F216" i="6"/>
  <c r="BB216" i="6" s="1"/>
  <c r="G216" i="6"/>
  <c r="BC216" i="6" s="1"/>
  <c r="H216" i="6"/>
  <c r="BD216" i="6" s="1"/>
  <c r="I216" i="6"/>
  <c r="BE216" i="6" s="1"/>
  <c r="J216" i="6"/>
  <c r="BF216" i="6" s="1"/>
  <c r="K216" i="6"/>
  <c r="BG216" i="6" s="1"/>
  <c r="L216" i="6"/>
  <c r="BH216" i="6" s="1"/>
  <c r="M216" i="6"/>
  <c r="BI216" i="6" s="1"/>
  <c r="N216" i="6"/>
  <c r="BJ216" i="6" s="1"/>
  <c r="O216" i="6"/>
  <c r="BK216" i="6" s="1"/>
  <c r="P216" i="6"/>
  <c r="BL216" i="6" s="1"/>
  <c r="Q216" i="6"/>
  <c r="BM216" i="6" s="1"/>
  <c r="R216" i="6"/>
  <c r="BN216" i="6" s="1"/>
  <c r="S216" i="6"/>
  <c r="BO216" i="6" s="1"/>
  <c r="T216" i="6"/>
  <c r="BP216" i="6" s="1"/>
  <c r="U216" i="6"/>
  <c r="BQ216" i="6" s="1"/>
  <c r="V216" i="6"/>
  <c r="BR216" i="6" s="1"/>
  <c r="W216" i="6"/>
  <c r="BS216" i="6" s="1"/>
  <c r="X216" i="6"/>
  <c r="BT216" i="6" s="1"/>
  <c r="Y216" i="6"/>
  <c r="BU216" i="6" s="1"/>
  <c r="C217" i="6"/>
  <c r="AY217" i="6" s="1"/>
  <c r="D217" i="6"/>
  <c r="AZ217" i="6" s="1"/>
  <c r="E217" i="6"/>
  <c r="BA217" i="6" s="1"/>
  <c r="F217" i="6"/>
  <c r="BB217" i="6" s="1"/>
  <c r="G217" i="6"/>
  <c r="BC217" i="6" s="1"/>
  <c r="H217" i="6"/>
  <c r="BD217" i="6" s="1"/>
  <c r="I217" i="6"/>
  <c r="BE217" i="6" s="1"/>
  <c r="J217" i="6"/>
  <c r="BF217" i="6" s="1"/>
  <c r="K217" i="6"/>
  <c r="BG217" i="6" s="1"/>
  <c r="L217" i="6"/>
  <c r="BH217" i="6" s="1"/>
  <c r="M217" i="6"/>
  <c r="BI217" i="6" s="1"/>
  <c r="N217" i="6"/>
  <c r="BJ217" i="6" s="1"/>
  <c r="O217" i="6"/>
  <c r="BK217" i="6" s="1"/>
  <c r="P217" i="6"/>
  <c r="BL217" i="6" s="1"/>
  <c r="Q217" i="6"/>
  <c r="BM217" i="6" s="1"/>
  <c r="R217" i="6"/>
  <c r="BN217" i="6" s="1"/>
  <c r="S217" i="6"/>
  <c r="BO217" i="6" s="1"/>
  <c r="T217" i="6"/>
  <c r="U217" i="6"/>
  <c r="BQ217" i="6" s="1"/>
  <c r="V217" i="6"/>
  <c r="BR217" i="6" s="1"/>
  <c r="W217" i="6"/>
  <c r="X217" i="6"/>
  <c r="BT217" i="6" s="1"/>
  <c r="Y217" i="6"/>
  <c r="BU217" i="6" s="1"/>
  <c r="C218" i="6"/>
  <c r="D218" i="6"/>
  <c r="AZ218" i="6" s="1"/>
  <c r="E218" i="6"/>
  <c r="BA218" i="6" s="1"/>
  <c r="F218" i="6"/>
  <c r="BB218" i="6" s="1"/>
  <c r="G218" i="6"/>
  <c r="BC218" i="6" s="1"/>
  <c r="H218" i="6"/>
  <c r="BD218" i="6" s="1"/>
  <c r="I218" i="6"/>
  <c r="BE218" i="6" s="1"/>
  <c r="J218" i="6"/>
  <c r="BF218" i="6" s="1"/>
  <c r="K218" i="6"/>
  <c r="BG218" i="6" s="1"/>
  <c r="L218" i="6"/>
  <c r="BH218" i="6" s="1"/>
  <c r="M218" i="6"/>
  <c r="BI218" i="6" s="1"/>
  <c r="N218" i="6"/>
  <c r="BJ218" i="6" s="1"/>
  <c r="O218" i="6"/>
  <c r="BK218" i="6" s="1"/>
  <c r="P218" i="6"/>
  <c r="BL218" i="6" s="1"/>
  <c r="Q218" i="6"/>
  <c r="BM218" i="6" s="1"/>
  <c r="R218" i="6"/>
  <c r="BN218" i="6" s="1"/>
  <c r="S218" i="6"/>
  <c r="BO218" i="6" s="1"/>
  <c r="T218" i="6"/>
  <c r="BP218" i="6" s="1"/>
  <c r="U218" i="6"/>
  <c r="V218" i="6"/>
  <c r="BR218" i="6" s="1"/>
  <c r="W218" i="6"/>
  <c r="BS218" i="6" s="1"/>
  <c r="X218" i="6"/>
  <c r="Y218" i="6"/>
  <c r="BU218" i="6" s="1"/>
  <c r="C219" i="6"/>
  <c r="AY219" i="6" s="1"/>
  <c r="D219" i="6"/>
  <c r="AZ219" i="6" s="1"/>
  <c r="E219" i="6"/>
  <c r="BA219" i="6" s="1"/>
  <c r="F219" i="6"/>
  <c r="BB219" i="6" s="1"/>
  <c r="G219" i="6"/>
  <c r="BC219" i="6" s="1"/>
  <c r="H219" i="6"/>
  <c r="BD219" i="6" s="1"/>
  <c r="I219" i="6"/>
  <c r="BE219" i="6" s="1"/>
  <c r="J219" i="6"/>
  <c r="BF219" i="6" s="1"/>
  <c r="K219" i="6"/>
  <c r="BG219" i="6" s="1"/>
  <c r="L219" i="6"/>
  <c r="BH219" i="6" s="1"/>
  <c r="M219" i="6"/>
  <c r="BI219" i="6" s="1"/>
  <c r="N219" i="6"/>
  <c r="BJ219" i="6" s="1"/>
  <c r="O219" i="6"/>
  <c r="BK219" i="6" s="1"/>
  <c r="P219" i="6"/>
  <c r="BL219" i="6" s="1"/>
  <c r="Q219" i="6"/>
  <c r="BM219" i="6" s="1"/>
  <c r="R219" i="6"/>
  <c r="BN219" i="6" s="1"/>
  <c r="S219" i="6"/>
  <c r="BO219" i="6" s="1"/>
  <c r="T219" i="6"/>
  <c r="BP219" i="6" s="1"/>
  <c r="U219" i="6"/>
  <c r="BQ219" i="6" s="1"/>
  <c r="V219" i="6"/>
  <c r="BR219" i="6" s="1"/>
  <c r="W219" i="6"/>
  <c r="BS219" i="6" s="1"/>
  <c r="X219" i="6"/>
  <c r="BT219" i="6" s="1"/>
  <c r="Y219" i="6"/>
  <c r="C220" i="6"/>
  <c r="AY220" i="6" s="1"/>
  <c r="D220" i="6"/>
  <c r="E220" i="6"/>
  <c r="BA220" i="6" s="1"/>
  <c r="F220" i="6"/>
  <c r="BB220" i="6" s="1"/>
  <c r="G220" i="6"/>
  <c r="BC220" i="6" s="1"/>
  <c r="H220" i="6"/>
  <c r="BD220" i="6" s="1"/>
  <c r="I220" i="6"/>
  <c r="BE220" i="6" s="1"/>
  <c r="J220" i="6"/>
  <c r="BF220" i="6" s="1"/>
  <c r="K220" i="6"/>
  <c r="BG220" i="6" s="1"/>
  <c r="L220" i="6"/>
  <c r="BH220" i="6" s="1"/>
  <c r="M220" i="6"/>
  <c r="BI220" i="6" s="1"/>
  <c r="N220" i="6"/>
  <c r="BJ220" i="6" s="1"/>
  <c r="O220" i="6"/>
  <c r="BK220" i="6" s="1"/>
  <c r="P220" i="6"/>
  <c r="BL220" i="6" s="1"/>
  <c r="Q220" i="6"/>
  <c r="R220" i="6"/>
  <c r="BN220" i="6" s="1"/>
  <c r="S220" i="6"/>
  <c r="BO220" i="6" s="1"/>
  <c r="T220" i="6"/>
  <c r="BP220" i="6" s="1"/>
  <c r="U220" i="6"/>
  <c r="BQ220" i="6" s="1"/>
  <c r="V220" i="6"/>
  <c r="BR220" i="6" s="1"/>
  <c r="W220" i="6"/>
  <c r="BS220" i="6" s="1"/>
  <c r="X220" i="6"/>
  <c r="BT220" i="6" s="1"/>
  <c r="Y220" i="6"/>
  <c r="BU220" i="6" s="1"/>
  <c r="C221" i="6"/>
  <c r="AY221" i="6" s="1"/>
  <c r="D221" i="6"/>
  <c r="AZ221" i="6" s="1"/>
  <c r="E221" i="6"/>
  <c r="F221" i="6"/>
  <c r="BB221" i="6" s="1"/>
  <c r="G221" i="6"/>
  <c r="BC221" i="6" s="1"/>
  <c r="H221" i="6"/>
  <c r="BD221" i="6" s="1"/>
  <c r="I221" i="6"/>
  <c r="BE221" i="6" s="1"/>
  <c r="J221" i="6"/>
  <c r="BF221" i="6" s="1"/>
  <c r="K221" i="6"/>
  <c r="BG221" i="6" s="1"/>
  <c r="L221" i="6"/>
  <c r="BH221" i="6" s="1"/>
  <c r="M221" i="6"/>
  <c r="BI221" i="6" s="1"/>
  <c r="N221" i="6"/>
  <c r="BJ221" i="6" s="1"/>
  <c r="O221" i="6"/>
  <c r="BK221" i="6" s="1"/>
  <c r="P221" i="6"/>
  <c r="BL221" i="6" s="1"/>
  <c r="Q221" i="6"/>
  <c r="BM221" i="6" s="1"/>
  <c r="R221" i="6"/>
  <c r="BN221" i="6" s="1"/>
  <c r="S221" i="6"/>
  <c r="BO221" i="6" s="1"/>
  <c r="T221" i="6"/>
  <c r="BP221" i="6" s="1"/>
  <c r="U221" i="6"/>
  <c r="BQ221" i="6" s="1"/>
  <c r="V221" i="6"/>
  <c r="BR221" i="6" s="1"/>
  <c r="W221" i="6"/>
  <c r="BS221" i="6" s="1"/>
  <c r="X221" i="6"/>
  <c r="BT221" i="6" s="1"/>
  <c r="Y221" i="6"/>
  <c r="BU221" i="6" s="1"/>
  <c r="C222" i="6"/>
  <c r="AY222" i="6" s="1"/>
  <c r="D222" i="6"/>
  <c r="AZ222" i="6" s="1"/>
  <c r="E222" i="6"/>
  <c r="BA222" i="6" s="1"/>
  <c r="F222" i="6"/>
  <c r="G222" i="6"/>
  <c r="BC222" i="6" s="1"/>
  <c r="H222" i="6"/>
  <c r="BD222" i="6" s="1"/>
  <c r="I222" i="6"/>
  <c r="BE222" i="6" s="1"/>
  <c r="J222" i="6"/>
  <c r="BF222" i="6" s="1"/>
  <c r="K222" i="6"/>
  <c r="BG222" i="6" s="1"/>
  <c r="L222" i="6"/>
  <c r="BH222" i="6" s="1"/>
  <c r="M222" i="6"/>
  <c r="BI222" i="6" s="1"/>
  <c r="N222" i="6"/>
  <c r="BJ222" i="6" s="1"/>
  <c r="O222" i="6"/>
  <c r="P222" i="6"/>
  <c r="BL222" i="6" s="1"/>
  <c r="Q222" i="6"/>
  <c r="BM222" i="6" s="1"/>
  <c r="R222" i="6"/>
  <c r="BN222" i="6" s="1"/>
  <c r="S222" i="6"/>
  <c r="BO222" i="6" s="1"/>
  <c r="T222" i="6"/>
  <c r="BP222" i="6" s="1"/>
  <c r="U222" i="6"/>
  <c r="BQ222" i="6" s="1"/>
  <c r="V222" i="6"/>
  <c r="BR222" i="6" s="1"/>
  <c r="W222" i="6"/>
  <c r="BS222" i="6" s="1"/>
  <c r="X222" i="6"/>
  <c r="BT222" i="6" s="1"/>
  <c r="Y222" i="6"/>
  <c r="BU222" i="6" s="1"/>
  <c r="C223" i="6"/>
  <c r="AY223" i="6" s="1"/>
  <c r="D223" i="6"/>
  <c r="E223" i="6"/>
  <c r="BA223" i="6" s="1"/>
  <c r="F223" i="6"/>
  <c r="BB223" i="6" s="1"/>
  <c r="G223" i="6"/>
  <c r="H223" i="6"/>
  <c r="BD223" i="6" s="1"/>
  <c r="I223" i="6"/>
  <c r="BE223" i="6" s="1"/>
  <c r="J223" i="6"/>
  <c r="BF223" i="6" s="1"/>
  <c r="K223" i="6"/>
  <c r="BG223" i="6" s="1"/>
  <c r="L223" i="6"/>
  <c r="BH223" i="6" s="1"/>
  <c r="M223" i="6"/>
  <c r="BI223" i="6" s="1"/>
  <c r="N223" i="6"/>
  <c r="BJ223" i="6" s="1"/>
  <c r="O223" i="6"/>
  <c r="BK223" i="6" s="1"/>
  <c r="P223" i="6"/>
  <c r="BL223" i="6" s="1"/>
  <c r="Q223" i="6"/>
  <c r="BM223" i="6" s="1"/>
  <c r="R223" i="6"/>
  <c r="BN223" i="6" s="1"/>
  <c r="S223" i="6"/>
  <c r="BO223" i="6" s="1"/>
  <c r="T223" i="6"/>
  <c r="BP223" i="6" s="1"/>
  <c r="U223" i="6"/>
  <c r="BQ223" i="6" s="1"/>
  <c r="V223" i="6"/>
  <c r="W223" i="6"/>
  <c r="BS223" i="6" s="1"/>
  <c r="X223" i="6"/>
  <c r="BT223" i="6" s="1"/>
  <c r="Y223" i="6"/>
  <c r="BU223" i="6" s="1"/>
  <c r="C224" i="6"/>
  <c r="AY224" i="6" s="1"/>
  <c r="D224" i="6"/>
  <c r="AZ224" i="6" s="1"/>
  <c r="E224" i="6"/>
  <c r="BA224" i="6" s="1"/>
  <c r="F224" i="6"/>
  <c r="G224" i="6"/>
  <c r="BC224" i="6" s="1"/>
  <c r="H224" i="6"/>
  <c r="BD224" i="6" s="1"/>
  <c r="I224" i="6"/>
  <c r="BE224" i="6" s="1"/>
  <c r="J224" i="6"/>
  <c r="BF224" i="6" s="1"/>
  <c r="K224" i="6"/>
  <c r="BG224" i="6" s="1"/>
  <c r="L224" i="6"/>
  <c r="BH224" i="6" s="1"/>
  <c r="M224" i="6"/>
  <c r="BI224" i="6" s="1"/>
  <c r="N224" i="6"/>
  <c r="BJ224" i="6" s="1"/>
  <c r="O224" i="6"/>
  <c r="BK224" i="6" s="1"/>
  <c r="P224" i="6"/>
  <c r="BL224" i="6" s="1"/>
  <c r="Q224" i="6"/>
  <c r="BM224" i="6" s="1"/>
  <c r="R224" i="6"/>
  <c r="BN224" i="6" s="1"/>
  <c r="S224" i="6"/>
  <c r="BO224" i="6" s="1"/>
  <c r="T224" i="6"/>
  <c r="BP224" i="6" s="1"/>
  <c r="U224" i="6"/>
  <c r="BQ224" i="6" s="1"/>
  <c r="V224" i="6"/>
  <c r="BR224" i="6" s="1"/>
  <c r="W224" i="6"/>
  <c r="BS224" i="6" s="1"/>
  <c r="X224" i="6"/>
  <c r="BT224" i="6" s="1"/>
  <c r="Y224" i="6"/>
  <c r="BU224" i="6" s="1"/>
  <c r="C225" i="6"/>
  <c r="AY225" i="6" s="1"/>
  <c r="D225" i="6"/>
  <c r="AZ225" i="6" s="1"/>
  <c r="E225" i="6"/>
  <c r="BA225" i="6" s="1"/>
  <c r="F225" i="6"/>
  <c r="BB225" i="6" s="1"/>
  <c r="G225" i="6"/>
  <c r="BC225" i="6" s="1"/>
  <c r="H225" i="6"/>
  <c r="BD225" i="6" s="1"/>
  <c r="I225" i="6"/>
  <c r="BE225" i="6" s="1"/>
  <c r="J225" i="6"/>
  <c r="BF225" i="6" s="1"/>
  <c r="K225" i="6"/>
  <c r="BG225" i="6" s="1"/>
  <c r="L225" i="6"/>
  <c r="BH225" i="6" s="1"/>
  <c r="M225" i="6"/>
  <c r="BI225" i="6" s="1"/>
  <c r="N225" i="6"/>
  <c r="BJ225" i="6" s="1"/>
  <c r="O225" i="6"/>
  <c r="BK225" i="6" s="1"/>
  <c r="P225" i="6"/>
  <c r="BL225" i="6" s="1"/>
  <c r="Q225" i="6"/>
  <c r="BM225" i="6" s="1"/>
  <c r="R225" i="6"/>
  <c r="BN225" i="6" s="1"/>
  <c r="S225" i="6"/>
  <c r="BO225" i="6" s="1"/>
  <c r="T225" i="6"/>
  <c r="BP225" i="6" s="1"/>
  <c r="U225" i="6"/>
  <c r="BQ225" i="6" s="1"/>
  <c r="V225" i="6"/>
  <c r="BR225" i="6" s="1"/>
  <c r="W225" i="6"/>
  <c r="BS225" i="6" s="1"/>
  <c r="X225" i="6"/>
  <c r="BT225" i="6" s="1"/>
  <c r="Y225" i="6"/>
  <c r="BU225" i="6" s="1"/>
  <c r="C226" i="6"/>
  <c r="AY226" i="6" s="1"/>
  <c r="D226" i="6"/>
  <c r="AZ226" i="6" s="1"/>
  <c r="E226" i="6"/>
  <c r="F226" i="6"/>
  <c r="BB226" i="6" s="1"/>
  <c r="G226" i="6"/>
  <c r="BC226" i="6" s="1"/>
  <c r="H226" i="6"/>
  <c r="BD226" i="6" s="1"/>
  <c r="I226" i="6"/>
  <c r="BE226" i="6" s="1"/>
  <c r="J226" i="6"/>
  <c r="BF226" i="6" s="1"/>
  <c r="K226" i="6"/>
  <c r="BG226" i="6" s="1"/>
  <c r="L226" i="6"/>
  <c r="BH226" i="6" s="1"/>
  <c r="M226" i="6"/>
  <c r="BI226" i="6" s="1"/>
  <c r="N226" i="6"/>
  <c r="BJ226" i="6" s="1"/>
  <c r="O226" i="6"/>
  <c r="BK226" i="6" s="1"/>
  <c r="P226" i="6"/>
  <c r="BL226" i="6" s="1"/>
  <c r="Q226" i="6"/>
  <c r="BM226" i="6" s="1"/>
  <c r="R226" i="6"/>
  <c r="BN226" i="6" s="1"/>
  <c r="S226" i="6"/>
  <c r="BO226" i="6" s="1"/>
  <c r="T226" i="6"/>
  <c r="BP226" i="6" s="1"/>
  <c r="U226" i="6"/>
  <c r="BQ226" i="6" s="1"/>
  <c r="V226" i="6"/>
  <c r="BR226" i="6" s="1"/>
  <c r="W226" i="6"/>
  <c r="BS226" i="6" s="1"/>
  <c r="X226" i="6"/>
  <c r="BT226" i="6" s="1"/>
  <c r="Y226" i="6"/>
  <c r="BU226" i="6" s="1"/>
  <c r="C227" i="6"/>
  <c r="AY227" i="6" s="1"/>
  <c r="D227" i="6"/>
  <c r="AZ227" i="6" s="1"/>
  <c r="E227" i="6"/>
  <c r="BA227" i="6" s="1"/>
  <c r="F227" i="6"/>
  <c r="BB227" i="6" s="1"/>
  <c r="G227" i="6"/>
  <c r="BC227" i="6" s="1"/>
  <c r="H227" i="6"/>
  <c r="BD227" i="6" s="1"/>
  <c r="I227" i="6"/>
  <c r="BE227" i="6" s="1"/>
  <c r="J227" i="6"/>
  <c r="BF227" i="6" s="1"/>
  <c r="K227" i="6"/>
  <c r="BG227" i="6" s="1"/>
  <c r="L227" i="6"/>
  <c r="BH227" i="6" s="1"/>
  <c r="M227" i="6"/>
  <c r="BI227" i="6" s="1"/>
  <c r="N227" i="6"/>
  <c r="O227" i="6"/>
  <c r="BK227" i="6" s="1"/>
  <c r="P227" i="6"/>
  <c r="BL227" i="6" s="1"/>
  <c r="Q227" i="6"/>
  <c r="BM227" i="6" s="1"/>
  <c r="R227" i="6"/>
  <c r="BN227" i="6" s="1"/>
  <c r="S227" i="6"/>
  <c r="BO227" i="6" s="1"/>
  <c r="T227" i="6"/>
  <c r="BP227" i="6" s="1"/>
  <c r="U227" i="6"/>
  <c r="BQ227" i="6" s="1"/>
  <c r="V227" i="6"/>
  <c r="BR227" i="6" s="1"/>
  <c r="W227" i="6"/>
  <c r="BS227" i="6" s="1"/>
  <c r="X227" i="6"/>
  <c r="BT227" i="6" s="1"/>
  <c r="Y227" i="6"/>
  <c r="BU227" i="6" s="1"/>
  <c r="C228" i="6"/>
  <c r="AY228" i="6" s="1"/>
  <c r="D228" i="6"/>
  <c r="AZ228" i="6" s="1"/>
  <c r="E228" i="6"/>
  <c r="BA228" i="6" s="1"/>
  <c r="F228" i="6"/>
  <c r="BB228" i="6" s="1"/>
  <c r="G228" i="6"/>
  <c r="H228" i="6"/>
  <c r="BD228" i="6" s="1"/>
  <c r="I228" i="6"/>
  <c r="J228" i="6"/>
  <c r="BF228" i="6" s="1"/>
  <c r="K228" i="6"/>
  <c r="BG228" i="6" s="1"/>
  <c r="L228" i="6"/>
  <c r="BH228" i="6" s="1"/>
  <c r="M228" i="6"/>
  <c r="BI228" i="6" s="1"/>
  <c r="N228" i="6"/>
  <c r="BJ228" i="6" s="1"/>
  <c r="O228" i="6"/>
  <c r="BK228" i="6" s="1"/>
  <c r="P228" i="6"/>
  <c r="BL228" i="6" s="1"/>
  <c r="Q228" i="6"/>
  <c r="BM228" i="6" s="1"/>
  <c r="R228" i="6"/>
  <c r="BN228" i="6" s="1"/>
  <c r="S228" i="6"/>
  <c r="BO228" i="6" s="1"/>
  <c r="T228" i="6"/>
  <c r="BP228" i="6" s="1"/>
  <c r="U228" i="6"/>
  <c r="BQ228" i="6" s="1"/>
  <c r="V228" i="6"/>
  <c r="BR228" i="6" s="1"/>
  <c r="W228" i="6"/>
  <c r="BS228" i="6" s="1"/>
  <c r="X228" i="6"/>
  <c r="BT228" i="6" s="1"/>
  <c r="Y228" i="6"/>
  <c r="BU228" i="6" s="1"/>
  <c r="C229" i="6"/>
  <c r="AY229" i="6" s="1"/>
  <c r="D229" i="6"/>
  <c r="AZ229" i="6" s="1"/>
  <c r="E229" i="6"/>
  <c r="BA229" i="6" s="1"/>
  <c r="F229" i="6"/>
  <c r="BB229" i="6" s="1"/>
  <c r="G229" i="6"/>
  <c r="BC229" i="6" s="1"/>
  <c r="H229" i="6"/>
  <c r="BD229" i="6" s="1"/>
  <c r="I229" i="6"/>
  <c r="BE229" i="6" s="1"/>
  <c r="J229" i="6"/>
  <c r="BF229" i="6" s="1"/>
  <c r="K229" i="6"/>
  <c r="BG229" i="6" s="1"/>
  <c r="L229" i="6"/>
  <c r="BH229" i="6" s="1"/>
  <c r="M229" i="6"/>
  <c r="BI229" i="6" s="1"/>
  <c r="N229" i="6"/>
  <c r="BJ229" i="6" s="1"/>
  <c r="O229" i="6"/>
  <c r="BK229" i="6" s="1"/>
  <c r="P229" i="6"/>
  <c r="BL229" i="6" s="1"/>
  <c r="Q229" i="6"/>
  <c r="BM229" i="6" s="1"/>
  <c r="R229" i="6"/>
  <c r="BN229" i="6" s="1"/>
  <c r="S229" i="6"/>
  <c r="BO229" i="6" s="1"/>
  <c r="T229" i="6"/>
  <c r="BP229" i="6" s="1"/>
  <c r="U229" i="6"/>
  <c r="BQ229" i="6" s="1"/>
  <c r="V229" i="6"/>
  <c r="BR229" i="6" s="1"/>
  <c r="W229" i="6"/>
  <c r="BS229" i="6" s="1"/>
  <c r="X229" i="6"/>
  <c r="BT229" i="6" s="1"/>
  <c r="Y229" i="6"/>
  <c r="BU229" i="6" s="1"/>
  <c r="C230" i="6"/>
  <c r="AY230" i="6" s="1"/>
  <c r="D230" i="6"/>
  <c r="AZ230" i="6" s="1"/>
  <c r="E230" i="6"/>
  <c r="BA230" i="6" s="1"/>
  <c r="F230" i="6"/>
  <c r="BB230" i="6" s="1"/>
  <c r="G230" i="6"/>
  <c r="BC230" i="6" s="1"/>
  <c r="H230" i="6"/>
  <c r="BD230" i="6" s="1"/>
  <c r="I230" i="6"/>
  <c r="BE230" i="6" s="1"/>
  <c r="J230" i="6"/>
  <c r="BF230" i="6" s="1"/>
  <c r="K230" i="6"/>
  <c r="BG230" i="6" s="1"/>
  <c r="L230" i="6"/>
  <c r="BH230" i="6" s="1"/>
  <c r="M230" i="6"/>
  <c r="BI230" i="6" s="1"/>
  <c r="N230" i="6"/>
  <c r="BJ230" i="6" s="1"/>
  <c r="O230" i="6"/>
  <c r="BK230" i="6" s="1"/>
  <c r="P230" i="6"/>
  <c r="BL230" i="6" s="1"/>
  <c r="Q230" i="6"/>
  <c r="BM230" i="6" s="1"/>
  <c r="R230" i="6"/>
  <c r="BN230" i="6" s="1"/>
  <c r="S230" i="6"/>
  <c r="BO230" i="6" s="1"/>
  <c r="T230" i="6"/>
  <c r="BP230" i="6" s="1"/>
  <c r="U230" i="6"/>
  <c r="BQ230" i="6" s="1"/>
  <c r="V230" i="6"/>
  <c r="BR230" i="6" s="1"/>
  <c r="W230" i="6"/>
  <c r="BS230" i="6" s="1"/>
  <c r="X230" i="6"/>
  <c r="BT230" i="6" s="1"/>
  <c r="Y230" i="6"/>
  <c r="BU230" i="6" s="1"/>
  <c r="C231" i="6"/>
  <c r="AY231" i="6" s="1"/>
  <c r="D231" i="6"/>
  <c r="AZ231" i="6" s="1"/>
  <c r="E231" i="6"/>
  <c r="BA231" i="6" s="1"/>
  <c r="F231" i="6"/>
  <c r="BB231" i="6" s="1"/>
  <c r="G231" i="6"/>
  <c r="BC231" i="6" s="1"/>
  <c r="H231" i="6"/>
  <c r="BD231" i="6" s="1"/>
  <c r="I231" i="6"/>
  <c r="BE231" i="6" s="1"/>
  <c r="J231" i="6"/>
  <c r="BF231" i="6" s="1"/>
  <c r="K231" i="6"/>
  <c r="BG231" i="6" s="1"/>
  <c r="L231" i="6"/>
  <c r="BH231" i="6" s="1"/>
  <c r="M231" i="6"/>
  <c r="BI231" i="6" s="1"/>
  <c r="N231" i="6"/>
  <c r="BJ231" i="6" s="1"/>
  <c r="O231" i="6"/>
  <c r="BK231" i="6" s="1"/>
  <c r="P231" i="6"/>
  <c r="BL231" i="6" s="1"/>
  <c r="Q231" i="6"/>
  <c r="BM231" i="6" s="1"/>
  <c r="R231" i="6"/>
  <c r="BN231" i="6" s="1"/>
  <c r="S231" i="6"/>
  <c r="BO231" i="6" s="1"/>
  <c r="T231" i="6"/>
  <c r="BP231" i="6" s="1"/>
  <c r="U231" i="6"/>
  <c r="BQ231" i="6" s="1"/>
  <c r="V231" i="6"/>
  <c r="BR231" i="6" s="1"/>
  <c r="W231" i="6"/>
  <c r="BS231" i="6" s="1"/>
  <c r="X231" i="6"/>
  <c r="BT231" i="6" s="1"/>
  <c r="Y231" i="6"/>
  <c r="BU231" i="6" s="1"/>
  <c r="C232" i="6"/>
  <c r="AY232" i="6" s="1"/>
  <c r="D232" i="6"/>
  <c r="AZ232" i="6" s="1"/>
  <c r="E232" i="6"/>
  <c r="BA232" i="6" s="1"/>
  <c r="F232" i="6"/>
  <c r="BB232" i="6" s="1"/>
  <c r="G232" i="6"/>
  <c r="BC232" i="6" s="1"/>
  <c r="H232" i="6"/>
  <c r="BD232" i="6" s="1"/>
  <c r="I232" i="6"/>
  <c r="BE232" i="6" s="1"/>
  <c r="J232" i="6"/>
  <c r="BF232" i="6" s="1"/>
  <c r="K232" i="6"/>
  <c r="BG232" i="6" s="1"/>
  <c r="L232" i="6"/>
  <c r="BH232" i="6" s="1"/>
  <c r="M232" i="6"/>
  <c r="BI232" i="6" s="1"/>
  <c r="N232" i="6"/>
  <c r="BJ232" i="6" s="1"/>
  <c r="O232" i="6"/>
  <c r="BK232" i="6" s="1"/>
  <c r="P232" i="6"/>
  <c r="BL232" i="6" s="1"/>
  <c r="Q232" i="6"/>
  <c r="BM232" i="6" s="1"/>
  <c r="R232" i="6"/>
  <c r="BN232" i="6" s="1"/>
  <c r="S232" i="6"/>
  <c r="BO232" i="6" s="1"/>
  <c r="T232" i="6"/>
  <c r="BP232" i="6" s="1"/>
  <c r="U232" i="6"/>
  <c r="BQ232" i="6" s="1"/>
  <c r="V232" i="6"/>
  <c r="BR232" i="6" s="1"/>
  <c r="W232" i="6"/>
  <c r="BS232" i="6" s="1"/>
  <c r="X232" i="6"/>
  <c r="BT232" i="6" s="1"/>
  <c r="Y232" i="6"/>
  <c r="BU232" i="6" s="1"/>
  <c r="C233" i="6"/>
  <c r="AY233" i="6" s="1"/>
  <c r="D233" i="6"/>
  <c r="AZ233" i="6" s="1"/>
  <c r="E233" i="6"/>
  <c r="BA233" i="6" s="1"/>
  <c r="F233" i="6"/>
  <c r="BB233" i="6" s="1"/>
  <c r="G233" i="6"/>
  <c r="BC233" i="6" s="1"/>
  <c r="H233" i="6"/>
  <c r="BD233" i="6" s="1"/>
  <c r="I233" i="6"/>
  <c r="BE233" i="6" s="1"/>
  <c r="J233" i="6"/>
  <c r="BF233" i="6" s="1"/>
  <c r="K233" i="6"/>
  <c r="L233" i="6"/>
  <c r="BH233" i="6" s="1"/>
  <c r="M233" i="6"/>
  <c r="BI233" i="6" s="1"/>
  <c r="N233" i="6"/>
  <c r="BJ233" i="6" s="1"/>
  <c r="O233" i="6"/>
  <c r="BK233" i="6" s="1"/>
  <c r="P233" i="6"/>
  <c r="BL233" i="6" s="1"/>
  <c r="Q233" i="6"/>
  <c r="BM233" i="6" s="1"/>
  <c r="R233" i="6"/>
  <c r="BN233" i="6" s="1"/>
  <c r="S233" i="6"/>
  <c r="BO233" i="6" s="1"/>
  <c r="T233" i="6"/>
  <c r="BP233" i="6" s="1"/>
  <c r="U233" i="6"/>
  <c r="BQ233" i="6" s="1"/>
  <c r="V233" i="6"/>
  <c r="BR233" i="6" s="1"/>
  <c r="W233" i="6"/>
  <c r="BS233" i="6" s="1"/>
  <c r="X233" i="6"/>
  <c r="BT233" i="6" s="1"/>
  <c r="Y233" i="6"/>
  <c r="BU233" i="6" s="1"/>
  <c r="C234" i="6"/>
  <c r="AY234" i="6" s="1"/>
  <c r="D234" i="6"/>
  <c r="AZ234" i="6" s="1"/>
  <c r="E234" i="6"/>
  <c r="BA234" i="6" s="1"/>
  <c r="F234" i="6"/>
  <c r="G234" i="6"/>
  <c r="BC234" i="6" s="1"/>
  <c r="H234" i="6"/>
  <c r="BD234" i="6" s="1"/>
  <c r="I234" i="6"/>
  <c r="BE234" i="6" s="1"/>
  <c r="J234" i="6"/>
  <c r="BF234" i="6" s="1"/>
  <c r="K234" i="6"/>
  <c r="BG234" i="6" s="1"/>
  <c r="L234" i="6"/>
  <c r="BH234" i="6" s="1"/>
  <c r="M234" i="6"/>
  <c r="BI234" i="6" s="1"/>
  <c r="N234" i="6"/>
  <c r="BJ234" i="6" s="1"/>
  <c r="O234" i="6"/>
  <c r="BK234" i="6" s="1"/>
  <c r="P234" i="6"/>
  <c r="BL234" i="6" s="1"/>
  <c r="Q234" i="6"/>
  <c r="BM234" i="6" s="1"/>
  <c r="R234" i="6"/>
  <c r="BN234" i="6" s="1"/>
  <c r="S234" i="6"/>
  <c r="BO234" i="6" s="1"/>
  <c r="T234" i="6"/>
  <c r="BP234" i="6" s="1"/>
  <c r="U234" i="6"/>
  <c r="BQ234" i="6" s="1"/>
  <c r="V234" i="6"/>
  <c r="BR234" i="6" s="1"/>
  <c r="W234" i="6"/>
  <c r="BS234" i="6" s="1"/>
  <c r="X234" i="6"/>
  <c r="BT234" i="6" s="1"/>
  <c r="Y234" i="6"/>
  <c r="BU234" i="6" s="1"/>
  <c r="C235" i="6"/>
  <c r="AY235" i="6" s="1"/>
  <c r="D235" i="6"/>
  <c r="AZ235" i="6" s="1"/>
  <c r="E235" i="6"/>
  <c r="BA235" i="6" s="1"/>
  <c r="F235" i="6"/>
  <c r="BB235" i="6" s="1"/>
  <c r="G235" i="6"/>
  <c r="BC235" i="6" s="1"/>
  <c r="H235" i="6"/>
  <c r="BD235" i="6" s="1"/>
  <c r="I235" i="6"/>
  <c r="BE235" i="6" s="1"/>
  <c r="J235" i="6"/>
  <c r="BF235" i="6" s="1"/>
  <c r="K235" i="6"/>
  <c r="BG235" i="6" s="1"/>
  <c r="L235" i="6"/>
  <c r="BH235" i="6" s="1"/>
  <c r="M235" i="6"/>
  <c r="N235" i="6"/>
  <c r="O235" i="6"/>
  <c r="BK235" i="6" s="1"/>
  <c r="P235" i="6"/>
  <c r="BL235" i="6" s="1"/>
  <c r="Q235" i="6"/>
  <c r="BM235" i="6" s="1"/>
  <c r="R235" i="6"/>
  <c r="BN235" i="6" s="1"/>
  <c r="S235" i="6"/>
  <c r="BO235" i="6" s="1"/>
  <c r="T235" i="6"/>
  <c r="BP235" i="6" s="1"/>
  <c r="U235" i="6"/>
  <c r="BQ235" i="6" s="1"/>
  <c r="V235" i="6"/>
  <c r="BR235" i="6" s="1"/>
  <c r="W235" i="6"/>
  <c r="BS235" i="6" s="1"/>
  <c r="X235" i="6"/>
  <c r="Y235" i="6"/>
  <c r="BU235" i="6" s="1"/>
  <c r="C236" i="6"/>
  <c r="AY236" i="6" s="1"/>
  <c r="D236" i="6"/>
  <c r="AZ236" i="6" s="1"/>
  <c r="E236" i="6"/>
  <c r="BA236" i="6" s="1"/>
  <c r="F236" i="6"/>
  <c r="BB236" i="6" s="1"/>
  <c r="G236" i="6"/>
  <c r="BC236" i="6" s="1"/>
  <c r="H236" i="6"/>
  <c r="BD236" i="6" s="1"/>
  <c r="I236" i="6"/>
  <c r="BE236" i="6" s="1"/>
  <c r="J236" i="6"/>
  <c r="BF236" i="6" s="1"/>
  <c r="K236" i="6"/>
  <c r="BG236" i="6" s="1"/>
  <c r="L236" i="6"/>
  <c r="BH236" i="6" s="1"/>
  <c r="M236" i="6"/>
  <c r="BI236" i="6" s="1"/>
  <c r="N236" i="6"/>
  <c r="BJ236" i="6" s="1"/>
  <c r="O236" i="6"/>
  <c r="BK236" i="6" s="1"/>
  <c r="P236" i="6"/>
  <c r="BL236" i="6" s="1"/>
  <c r="Q236" i="6"/>
  <c r="BM236" i="6" s="1"/>
  <c r="R236" i="6"/>
  <c r="BN236" i="6" s="1"/>
  <c r="S236" i="6"/>
  <c r="BO236" i="6" s="1"/>
  <c r="T236" i="6"/>
  <c r="BP236" i="6" s="1"/>
  <c r="U236" i="6"/>
  <c r="BQ236" i="6" s="1"/>
  <c r="V236" i="6"/>
  <c r="BR236" i="6" s="1"/>
  <c r="W236" i="6"/>
  <c r="BS236" i="6" s="1"/>
  <c r="X236" i="6"/>
  <c r="BT236" i="6" s="1"/>
  <c r="Y236" i="6"/>
  <c r="BU236" i="6" s="1"/>
  <c r="C237" i="6"/>
  <c r="AY237" i="6" s="1"/>
  <c r="D237" i="6"/>
  <c r="AZ237" i="6" s="1"/>
  <c r="E237" i="6"/>
  <c r="BA237" i="6" s="1"/>
  <c r="F237" i="6"/>
  <c r="BB237" i="6" s="1"/>
  <c r="G237" i="6"/>
  <c r="BC237" i="6" s="1"/>
  <c r="H237" i="6"/>
  <c r="BD237" i="6" s="1"/>
  <c r="I237" i="6"/>
  <c r="BE237" i="6" s="1"/>
  <c r="J237" i="6"/>
  <c r="BF237" i="6" s="1"/>
  <c r="K237" i="6"/>
  <c r="BG237" i="6" s="1"/>
  <c r="L237" i="6"/>
  <c r="BH237" i="6" s="1"/>
  <c r="M237" i="6"/>
  <c r="BI237" i="6" s="1"/>
  <c r="N237" i="6"/>
  <c r="BJ237" i="6" s="1"/>
  <c r="O237" i="6"/>
  <c r="BK237" i="6" s="1"/>
  <c r="P237" i="6"/>
  <c r="BL237" i="6" s="1"/>
  <c r="Q237" i="6"/>
  <c r="BM237" i="6" s="1"/>
  <c r="R237" i="6"/>
  <c r="BN237" i="6" s="1"/>
  <c r="S237" i="6"/>
  <c r="BO237" i="6" s="1"/>
  <c r="T237" i="6"/>
  <c r="BP237" i="6" s="1"/>
  <c r="U237" i="6"/>
  <c r="BQ237" i="6" s="1"/>
  <c r="V237" i="6"/>
  <c r="BR237" i="6" s="1"/>
  <c r="W237" i="6"/>
  <c r="BS237" i="6" s="1"/>
  <c r="X237" i="6"/>
  <c r="BT237" i="6" s="1"/>
  <c r="Y237" i="6"/>
  <c r="BU237" i="6" s="1"/>
  <c r="C238" i="6"/>
  <c r="AY238" i="6" s="1"/>
  <c r="D238" i="6"/>
  <c r="AZ238" i="6" s="1"/>
  <c r="E238" i="6"/>
  <c r="BA238" i="6" s="1"/>
  <c r="F238" i="6"/>
  <c r="BB238" i="6" s="1"/>
  <c r="G238" i="6"/>
  <c r="BC238" i="6" s="1"/>
  <c r="H238" i="6"/>
  <c r="BD238" i="6" s="1"/>
  <c r="I238" i="6"/>
  <c r="BE238" i="6" s="1"/>
  <c r="J238" i="6"/>
  <c r="BF238" i="6" s="1"/>
  <c r="K238" i="6"/>
  <c r="BG238" i="6" s="1"/>
  <c r="L238" i="6"/>
  <c r="BH238" i="6" s="1"/>
  <c r="M238" i="6"/>
  <c r="N238" i="6"/>
  <c r="BJ238" i="6" s="1"/>
  <c r="O238" i="6"/>
  <c r="BK238" i="6" s="1"/>
  <c r="P238" i="6"/>
  <c r="BL238" i="6" s="1"/>
  <c r="Q238" i="6"/>
  <c r="BM238" i="6" s="1"/>
  <c r="R238" i="6"/>
  <c r="BN238" i="6" s="1"/>
  <c r="S238" i="6"/>
  <c r="BO238" i="6" s="1"/>
  <c r="T238" i="6"/>
  <c r="BP238" i="6" s="1"/>
  <c r="U238" i="6"/>
  <c r="BQ238" i="6" s="1"/>
  <c r="V238" i="6"/>
  <c r="W238" i="6"/>
  <c r="BS238" i="6" s="1"/>
  <c r="X238" i="6"/>
  <c r="BT238" i="6" s="1"/>
  <c r="Y238" i="6"/>
  <c r="BU238" i="6" s="1"/>
  <c r="C239" i="6"/>
  <c r="AY239" i="6" s="1"/>
  <c r="D239" i="6"/>
  <c r="AZ239" i="6" s="1"/>
  <c r="E239" i="6"/>
  <c r="F239" i="6"/>
  <c r="BB239" i="6" s="1"/>
  <c r="G239" i="6"/>
  <c r="BC239" i="6" s="1"/>
  <c r="H239" i="6"/>
  <c r="BD239" i="6" s="1"/>
  <c r="I239" i="6"/>
  <c r="BE239" i="6" s="1"/>
  <c r="J239" i="6"/>
  <c r="BF239" i="6" s="1"/>
  <c r="K239" i="6"/>
  <c r="BG239" i="6" s="1"/>
  <c r="L239" i="6"/>
  <c r="BH239" i="6" s="1"/>
  <c r="M239" i="6"/>
  <c r="BI239" i="6" s="1"/>
  <c r="N239" i="6"/>
  <c r="BJ239" i="6" s="1"/>
  <c r="O239" i="6"/>
  <c r="BK239" i="6" s="1"/>
  <c r="P239" i="6"/>
  <c r="BL239" i="6" s="1"/>
  <c r="Q239" i="6"/>
  <c r="BM239" i="6" s="1"/>
  <c r="R239" i="6"/>
  <c r="BN239" i="6" s="1"/>
  <c r="S239" i="6"/>
  <c r="BO239" i="6" s="1"/>
  <c r="T239" i="6"/>
  <c r="BP239" i="6" s="1"/>
  <c r="U239" i="6"/>
  <c r="BQ239" i="6" s="1"/>
  <c r="V239" i="6"/>
  <c r="BR239" i="6" s="1"/>
  <c r="W239" i="6"/>
  <c r="BS239" i="6" s="1"/>
  <c r="X239" i="6"/>
  <c r="BT239" i="6" s="1"/>
  <c r="Y239" i="6"/>
  <c r="BU239" i="6" s="1"/>
  <c r="C240" i="6"/>
  <c r="D240" i="6"/>
  <c r="E240" i="6"/>
  <c r="BA240" i="6" s="1"/>
  <c r="F240" i="6"/>
  <c r="BB240" i="6" s="1"/>
  <c r="G240" i="6"/>
  <c r="BC240" i="6" s="1"/>
  <c r="H240" i="6"/>
  <c r="BD240" i="6" s="1"/>
  <c r="I240" i="6"/>
  <c r="BE240" i="6" s="1"/>
  <c r="J240" i="6"/>
  <c r="BF240" i="6" s="1"/>
  <c r="K240" i="6"/>
  <c r="BG240" i="6" s="1"/>
  <c r="L240" i="6"/>
  <c r="BH240" i="6" s="1"/>
  <c r="M240" i="6"/>
  <c r="BI240" i="6" s="1"/>
  <c r="N240" i="6"/>
  <c r="BJ240" i="6" s="1"/>
  <c r="O240" i="6"/>
  <c r="BK240" i="6" s="1"/>
  <c r="P240" i="6"/>
  <c r="BL240" i="6" s="1"/>
  <c r="Q240" i="6"/>
  <c r="R240" i="6"/>
  <c r="S240" i="6"/>
  <c r="BO240" i="6" s="1"/>
  <c r="T240" i="6"/>
  <c r="BP240" i="6" s="1"/>
  <c r="U240" i="6"/>
  <c r="BQ240" i="6" s="1"/>
  <c r="V240" i="6"/>
  <c r="W240" i="6"/>
  <c r="BS240" i="6" s="1"/>
  <c r="X240" i="6"/>
  <c r="BT240" i="6" s="1"/>
  <c r="Y240" i="6"/>
  <c r="BU240" i="6" s="1"/>
  <c r="C241" i="6"/>
  <c r="AY241" i="6" s="1"/>
  <c r="BY241" i="6" s="1"/>
  <c r="D241" i="6"/>
  <c r="AZ241" i="6" s="1"/>
  <c r="CT241" i="6" s="1"/>
  <c r="E241" i="6"/>
  <c r="F241" i="6"/>
  <c r="BB241" i="6" s="1"/>
  <c r="CM241" i="6" s="1"/>
  <c r="G241" i="6"/>
  <c r="BC241" i="6" s="1"/>
  <c r="CA241" i="6" s="1"/>
  <c r="H241" i="6"/>
  <c r="BD241" i="6" s="1"/>
  <c r="CL241" i="6" s="1"/>
  <c r="I241" i="6"/>
  <c r="BE241" i="6" s="1"/>
  <c r="CF241" i="6" s="1"/>
  <c r="J241" i="6"/>
  <c r="BF241" i="6" s="1"/>
  <c r="CG241" i="6" s="1"/>
  <c r="K241" i="6"/>
  <c r="BG241" i="6" s="1"/>
  <c r="CJ241" i="6" s="1"/>
  <c r="L241" i="6"/>
  <c r="BH241" i="6" s="1"/>
  <c r="CR241" i="6" s="1"/>
  <c r="M241" i="6"/>
  <c r="BI241" i="6" s="1"/>
  <c r="CS241" i="6" s="1"/>
  <c r="N241" i="6"/>
  <c r="BJ241" i="6" s="1"/>
  <c r="CH241" i="6" s="1"/>
  <c r="O241" i="6"/>
  <c r="BK241" i="6" s="1"/>
  <c r="CO241" i="6" s="1"/>
  <c r="P241" i="6"/>
  <c r="BL241" i="6" s="1"/>
  <c r="CI241" i="6" s="1"/>
  <c r="Q241" i="6"/>
  <c r="BM241" i="6" s="1"/>
  <c r="CN241" i="6" s="1"/>
  <c r="R241" i="6"/>
  <c r="BN241" i="6" s="1"/>
  <c r="CC241" i="6" s="1"/>
  <c r="S241" i="6"/>
  <c r="BO241" i="6" s="1"/>
  <c r="CB241" i="6" s="1"/>
  <c r="T241" i="6"/>
  <c r="BP241" i="6" s="1"/>
  <c r="CP241" i="6" s="1"/>
  <c r="U241" i="6"/>
  <c r="BQ241" i="6" s="1"/>
  <c r="CK241" i="6" s="1"/>
  <c r="V241" i="6"/>
  <c r="BR241" i="6" s="1"/>
  <c r="CQ241" i="6" s="1"/>
  <c r="W241" i="6"/>
  <c r="BS241" i="6" s="1"/>
  <c r="CD241" i="6" s="1"/>
  <c r="X241" i="6"/>
  <c r="BT241" i="6" s="1"/>
  <c r="CE241" i="6" s="1"/>
  <c r="Y241" i="6"/>
  <c r="BU241" i="6" s="1"/>
  <c r="CU241" i="6" s="1"/>
  <c r="D2" i="6"/>
  <c r="AZ2" i="6" s="1"/>
  <c r="E2" i="6"/>
  <c r="BA2" i="6" s="1"/>
  <c r="F2" i="6"/>
  <c r="BB2" i="6" s="1"/>
  <c r="G2" i="6"/>
  <c r="BC2" i="6" s="1"/>
  <c r="H2" i="6"/>
  <c r="BD2" i="6" s="1"/>
  <c r="I2" i="6"/>
  <c r="BE2" i="6" s="1"/>
  <c r="J2" i="6"/>
  <c r="BF2" i="6" s="1"/>
  <c r="K2" i="6"/>
  <c r="BG2" i="6" s="1"/>
  <c r="L2" i="6"/>
  <c r="BH2" i="6" s="1"/>
  <c r="M2" i="6"/>
  <c r="BI2" i="6" s="1"/>
  <c r="N2" i="6"/>
  <c r="BJ2" i="6" s="1"/>
  <c r="O2" i="6"/>
  <c r="BK2" i="6" s="1"/>
  <c r="P2" i="6"/>
  <c r="BL2" i="6" s="1"/>
  <c r="Q2" i="6"/>
  <c r="BM2" i="6" s="1"/>
  <c r="R2" i="6"/>
  <c r="BN2" i="6" s="1"/>
  <c r="S2" i="6"/>
  <c r="BO2" i="6" s="1"/>
  <c r="T2" i="6"/>
  <c r="BP2" i="6" s="1"/>
  <c r="U2" i="6"/>
  <c r="BQ2" i="6" s="1"/>
  <c r="V2" i="6"/>
  <c r="BR2" i="6" s="1"/>
  <c r="W2" i="6"/>
  <c r="BS2" i="6" s="1"/>
  <c r="X2" i="6"/>
  <c r="BT2" i="6" s="1"/>
  <c r="Y2" i="6"/>
  <c r="BU2" i="6" s="1"/>
  <c r="C2" i="6"/>
  <c r="AY2" i="6" s="1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A1" i="6"/>
  <c r="C1" i="6" a="1"/>
  <c r="C1" i="6" s="1"/>
  <c r="A3" i="6"/>
  <c r="BW3" i="6" s="1"/>
  <c r="A4" i="6"/>
  <c r="BW4" i="6" s="1"/>
  <c r="A5" i="6"/>
  <c r="BW5" i="6" s="1"/>
  <c r="A6" i="6"/>
  <c r="BW6" i="6" s="1"/>
  <c r="A7" i="6"/>
  <c r="BW7" i="6" s="1"/>
  <c r="A8" i="6"/>
  <c r="BW8" i="6" s="1"/>
  <c r="A9" i="6"/>
  <c r="BW9" i="6" s="1"/>
  <c r="A10" i="6"/>
  <c r="BW10" i="6" s="1"/>
  <c r="A11" i="6"/>
  <c r="BW11" i="6" s="1"/>
  <c r="A12" i="6"/>
  <c r="BW12" i="6" s="1"/>
  <c r="A13" i="6"/>
  <c r="BW13" i="6" s="1"/>
  <c r="A14" i="6"/>
  <c r="BW14" i="6" s="1"/>
  <c r="A15" i="6"/>
  <c r="BW15" i="6" s="1"/>
  <c r="A16" i="6"/>
  <c r="BW16" i="6" s="1"/>
  <c r="A17" i="6"/>
  <c r="BW17" i="6" s="1"/>
  <c r="A18" i="6"/>
  <c r="BW18" i="6" s="1"/>
  <c r="A19" i="6"/>
  <c r="BW19" i="6" s="1"/>
  <c r="A20" i="6"/>
  <c r="BW20" i="6" s="1"/>
  <c r="A21" i="6"/>
  <c r="BW21" i="6" s="1"/>
  <c r="A22" i="6"/>
  <c r="BW22" i="6" s="1"/>
  <c r="A23" i="6"/>
  <c r="BW23" i="6" s="1"/>
  <c r="A24" i="6"/>
  <c r="BW24" i="6" s="1"/>
  <c r="A25" i="6"/>
  <c r="BW25" i="6" s="1"/>
  <c r="A26" i="6"/>
  <c r="BW26" i="6" s="1"/>
  <c r="A27" i="6"/>
  <c r="BW27" i="6" s="1"/>
  <c r="A28" i="6"/>
  <c r="BW28" i="6" s="1"/>
  <c r="A29" i="6"/>
  <c r="BW29" i="6" s="1"/>
  <c r="A30" i="6"/>
  <c r="BW30" i="6" s="1"/>
  <c r="A31" i="6"/>
  <c r="BW31" i="6" s="1"/>
  <c r="A32" i="6"/>
  <c r="BW32" i="6" s="1"/>
  <c r="A33" i="6"/>
  <c r="BW33" i="6" s="1"/>
  <c r="A34" i="6"/>
  <c r="BW34" i="6" s="1"/>
  <c r="A35" i="6"/>
  <c r="BW35" i="6" s="1"/>
  <c r="A36" i="6"/>
  <c r="BW36" i="6" s="1"/>
  <c r="A37" i="6"/>
  <c r="BW37" i="6" s="1"/>
  <c r="A38" i="6"/>
  <c r="BW38" i="6" s="1"/>
  <c r="A39" i="6"/>
  <c r="BW39" i="6" s="1"/>
  <c r="A40" i="6"/>
  <c r="BW40" i="6" s="1"/>
  <c r="A41" i="6"/>
  <c r="BW41" i="6" s="1"/>
  <c r="A42" i="6"/>
  <c r="BW42" i="6" s="1"/>
  <c r="A43" i="6"/>
  <c r="BW43" i="6" s="1"/>
  <c r="A44" i="6"/>
  <c r="BW44" i="6" s="1"/>
  <c r="A45" i="6"/>
  <c r="BW45" i="6" s="1"/>
  <c r="A46" i="6"/>
  <c r="BW46" i="6" s="1"/>
  <c r="A47" i="6"/>
  <c r="BW47" i="6" s="1"/>
  <c r="A48" i="6"/>
  <c r="BW48" i="6" s="1"/>
  <c r="A49" i="6"/>
  <c r="BW49" i="6" s="1"/>
  <c r="A50" i="6"/>
  <c r="BW50" i="6" s="1"/>
  <c r="A51" i="6"/>
  <c r="BW51" i="6" s="1"/>
  <c r="A52" i="6"/>
  <c r="BW52" i="6" s="1"/>
  <c r="A53" i="6"/>
  <c r="BW53" i="6" s="1"/>
  <c r="A54" i="6"/>
  <c r="BW54" i="6" s="1"/>
  <c r="A55" i="6"/>
  <c r="BW55" i="6" s="1"/>
  <c r="A56" i="6"/>
  <c r="BW56" i="6" s="1"/>
  <c r="A57" i="6"/>
  <c r="BW57" i="6" s="1"/>
  <c r="A58" i="6"/>
  <c r="BW58" i="6" s="1"/>
  <c r="A59" i="6"/>
  <c r="BW59" i="6" s="1"/>
  <c r="A60" i="6"/>
  <c r="BW60" i="6" s="1"/>
  <c r="A61" i="6"/>
  <c r="BW61" i="6" s="1"/>
  <c r="A62" i="6"/>
  <c r="BW62" i="6" s="1"/>
  <c r="A63" i="6"/>
  <c r="BW63" i="6" s="1"/>
  <c r="A64" i="6"/>
  <c r="BW64" i="6" s="1"/>
  <c r="A65" i="6"/>
  <c r="BW65" i="6" s="1"/>
  <c r="A66" i="6"/>
  <c r="BW66" i="6" s="1"/>
  <c r="A67" i="6"/>
  <c r="BW67" i="6" s="1"/>
  <c r="A68" i="6"/>
  <c r="BW68" i="6" s="1"/>
  <c r="A69" i="6"/>
  <c r="BW69" i="6" s="1"/>
  <c r="A70" i="6"/>
  <c r="BW70" i="6" s="1"/>
  <c r="A71" i="6"/>
  <c r="BW71" i="6" s="1"/>
  <c r="A72" i="6"/>
  <c r="BW72" i="6" s="1"/>
  <c r="A73" i="6"/>
  <c r="BW73" i="6" s="1"/>
  <c r="A74" i="6"/>
  <c r="BW74" i="6" s="1"/>
  <c r="A75" i="6"/>
  <c r="BW75" i="6" s="1"/>
  <c r="A76" i="6"/>
  <c r="BW76" i="6" s="1"/>
  <c r="A77" i="6"/>
  <c r="BW77" i="6" s="1"/>
  <c r="A78" i="6"/>
  <c r="BW78" i="6" s="1"/>
  <c r="A79" i="6"/>
  <c r="BW79" i="6" s="1"/>
  <c r="A80" i="6"/>
  <c r="BW80" i="6" s="1"/>
  <c r="A81" i="6"/>
  <c r="BW81" i="6" s="1"/>
  <c r="A82" i="6"/>
  <c r="BW82" i="6" s="1"/>
  <c r="A83" i="6"/>
  <c r="BW83" i="6" s="1"/>
  <c r="A84" i="6"/>
  <c r="BW84" i="6" s="1"/>
  <c r="A85" i="6"/>
  <c r="BW85" i="6" s="1"/>
  <c r="A86" i="6"/>
  <c r="BW86" i="6" s="1"/>
  <c r="A87" i="6"/>
  <c r="BW87" i="6" s="1"/>
  <c r="A88" i="6"/>
  <c r="BW88" i="6" s="1"/>
  <c r="A89" i="6"/>
  <c r="BW89" i="6" s="1"/>
  <c r="A90" i="6"/>
  <c r="BW90" i="6" s="1"/>
  <c r="A91" i="6"/>
  <c r="BW91" i="6" s="1"/>
  <c r="A92" i="6"/>
  <c r="BW92" i="6" s="1"/>
  <c r="A93" i="6"/>
  <c r="BW93" i="6" s="1"/>
  <c r="A94" i="6"/>
  <c r="BW94" i="6" s="1"/>
  <c r="A95" i="6"/>
  <c r="BW95" i="6" s="1"/>
  <c r="A96" i="6"/>
  <c r="BW96" i="6" s="1"/>
  <c r="A97" i="6"/>
  <c r="BW97" i="6" s="1"/>
  <c r="A98" i="6"/>
  <c r="BW98" i="6" s="1"/>
  <c r="A99" i="6"/>
  <c r="BW99" i="6" s="1"/>
  <c r="A100" i="6"/>
  <c r="BW100" i="6" s="1"/>
  <c r="A101" i="6"/>
  <c r="BW101" i="6" s="1"/>
  <c r="A102" i="6"/>
  <c r="BW102" i="6" s="1"/>
  <c r="A103" i="6"/>
  <c r="BW103" i="6" s="1"/>
  <c r="A104" i="6"/>
  <c r="BW104" i="6" s="1"/>
  <c r="A105" i="6"/>
  <c r="BW105" i="6" s="1"/>
  <c r="A106" i="6"/>
  <c r="BW106" i="6" s="1"/>
  <c r="A107" i="6"/>
  <c r="BW107" i="6" s="1"/>
  <c r="A108" i="6"/>
  <c r="BW108" i="6" s="1"/>
  <c r="A109" i="6"/>
  <c r="BW109" i="6" s="1"/>
  <c r="A110" i="6"/>
  <c r="BW110" i="6" s="1"/>
  <c r="A111" i="6"/>
  <c r="BW111" i="6" s="1"/>
  <c r="A112" i="6"/>
  <c r="BW112" i="6" s="1"/>
  <c r="A113" i="6"/>
  <c r="BW113" i="6" s="1"/>
  <c r="A114" i="6"/>
  <c r="BW114" i="6" s="1"/>
  <c r="A115" i="6"/>
  <c r="BW115" i="6" s="1"/>
  <c r="A116" i="6"/>
  <c r="BW116" i="6" s="1"/>
  <c r="A117" i="6"/>
  <c r="BW117" i="6" s="1"/>
  <c r="A118" i="6"/>
  <c r="BW118" i="6" s="1"/>
  <c r="A119" i="6"/>
  <c r="BW119" i="6" s="1"/>
  <c r="A120" i="6"/>
  <c r="BW120" i="6" s="1"/>
  <c r="A121" i="6"/>
  <c r="BW121" i="6" s="1"/>
  <c r="A122" i="6"/>
  <c r="BW122" i="6" s="1"/>
  <c r="A123" i="6"/>
  <c r="BW123" i="6" s="1"/>
  <c r="A124" i="6"/>
  <c r="BW124" i="6" s="1"/>
  <c r="A125" i="6"/>
  <c r="BW125" i="6" s="1"/>
  <c r="A126" i="6"/>
  <c r="BW126" i="6" s="1"/>
  <c r="A127" i="6"/>
  <c r="BW127" i="6" s="1"/>
  <c r="A128" i="6"/>
  <c r="BW128" i="6" s="1"/>
  <c r="A129" i="6"/>
  <c r="BW129" i="6" s="1"/>
  <c r="A130" i="6"/>
  <c r="BW130" i="6" s="1"/>
  <c r="A131" i="6"/>
  <c r="BW131" i="6" s="1"/>
  <c r="A132" i="6"/>
  <c r="BW132" i="6" s="1"/>
  <c r="A133" i="6"/>
  <c r="BW133" i="6" s="1"/>
  <c r="A134" i="6"/>
  <c r="BW134" i="6" s="1"/>
  <c r="A135" i="6"/>
  <c r="BW135" i="6" s="1"/>
  <c r="A136" i="6"/>
  <c r="BW136" i="6" s="1"/>
  <c r="A137" i="6"/>
  <c r="BW137" i="6" s="1"/>
  <c r="A138" i="6"/>
  <c r="BW138" i="6" s="1"/>
  <c r="A139" i="6"/>
  <c r="BW139" i="6" s="1"/>
  <c r="A140" i="6"/>
  <c r="BW140" i="6" s="1"/>
  <c r="A141" i="6"/>
  <c r="BW141" i="6" s="1"/>
  <c r="A142" i="6"/>
  <c r="BW142" i="6" s="1"/>
  <c r="A143" i="6"/>
  <c r="BW143" i="6" s="1"/>
  <c r="A144" i="6"/>
  <c r="BW144" i="6" s="1"/>
  <c r="A145" i="6"/>
  <c r="BW145" i="6" s="1"/>
  <c r="A146" i="6"/>
  <c r="BW146" i="6" s="1"/>
  <c r="A147" i="6"/>
  <c r="BW147" i="6" s="1"/>
  <c r="A148" i="6"/>
  <c r="BW148" i="6" s="1"/>
  <c r="A149" i="6"/>
  <c r="BW149" i="6" s="1"/>
  <c r="A150" i="6"/>
  <c r="BW150" i="6" s="1"/>
  <c r="A151" i="6"/>
  <c r="BW151" i="6" s="1"/>
  <c r="A152" i="6"/>
  <c r="BW152" i="6" s="1"/>
  <c r="A153" i="6"/>
  <c r="BW153" i="6" s="1"/>
  <c r="A154" i="6"/>
  <c r="BW154" i="6" s="1"/>
  <c r="A155" i="6"/>
  <c r="BW155" i="6" s="1"/>
  <c r="A156" i="6"/>
  <c r="BW156" i="6" s="1"/>
  <c r="A157" i="6"/>
  <c r="BW157" i="6" s="1"/>
  <c r="A158" i="6"/>
  <c r="BW158" i="6" s="1"/>
  <c r="A159" i="6"/>
  <c r="BW159" i="6" s="1"/>
  <c r="A160" i="6"/>
  <c r="BW160" i="6" s="1"/>
  <c r="A161" i="6"/>
  <c r="BW161" i="6" s="1"/>
  <c r="A162" i="6"/>
  <c r="BW162" i="6" s="1"/>
  <c r="A163" i="6"/>
  <c r="BW163" i="6" s="1"/>
  <c r="A164" i="6"/>
  <c r="BW164" i="6" s="1"/>
  <c r="A165" i="6"/>
  <c r="BW165" i="6" s="1"/>
  <c r="A166" i="6"/>
  <c r="BW166" i="6" s="1"/>
  <c r="A167" i="6"/>
  <c r="BW167" i="6" s="1"/>
  <c r="A168" i="6"/>
  <c r="BW168" i="6" s="1"/>
  <c r="A169" i="6"/>
  <c r="BW169" i="6" s="1"/>
  <c r="A170" i="6"/>
  <c r="BW170" i="6" s="1"/>
  <c r="A171" i="6"/>
  <c r="BW171" i="6" s="1"/>
  <c r="A172" i="6"/>
  <c r="BW172" i="6" s="1"/>
  <c r="A173" i="6"/>
  <c r="BW173" i="6" s="1"/>
  <c r="A174" i="6"/>
  <c r="BW174" i="6" s="1"/>
  <c r="A175" i="6"/>
  <c r="BW175" i="6" s="1"/>
  <c r="A176" i="6"/>
  <c r="BW176" i="6" s="1"/>
  <c r="A177" i="6"/>
  <c r="BW177" i="6" s="1"/>
  <c r="A178" i="6"/>
  <c r="BW178" i="6" s="1"/>
  <c r="A179" i="6"/>
  <c r="BW179" i="6" s="1"/>
  <c r="A180" i="6"/>
  <c r="BW180" i="6" s="1"/>
  <c r="A181" i="6"/>
  <c r="BW181" i="6" s="1"/>
  <c r="A182" i="6"/>
  <c r="BW182" i="6" s="1"/>
  <c r="A183" i="6"/>
  <c r="BW183" i="6" s="1"/>
  <c r="A184" i="6"/>
  <c r="BW184" i="6" s="1"/>
  <c r="A185" i="6"/>
  <c r="BW185" i="6" s="1"/>
  <c r="A186" i="6"/>
  <c r="BW186" i="6" s="1"/>
  <c r="A187" i="6"/>
  <c r="BW187" i="6" s="1"/>
  <c r="A188" i="6"/>
  <c r="BW188" i="6" s="1"/>
  <c r="A189" i="6"/>
  <c r="BW189" i="6" s="1"/>
  <c r="A190" i="6"/>
  <c r="BW190" i="6" s="1"/>
  <c r="A191" i="6"/>
  <c r="BW191" i="6" s="1"/>
  <c r="A192" i="6"/>
  <c r="BW192" i="6" s="1"/>
  <c r="A193" i="6"/>
  <c r="BW193" i="6" s="1"/>
  <c r="A194" i="6"/>
  <c r="BW194" i="6" s="1"/>
  <c r="A195" i="6"/>
  <c r="BW195" i="6" s="1"/>
  <c r="A196" i="6"/>
  <c r="BW196" i="6" s="1"/>
  <c r="A197" i="6"/>
  <c r="BW197" i="6" s="1"/>
  <c r="A198" i="6"/>
  <c r="BW198" i="6" s="1"/>
  <c r="A199" i="6"/>
  <c r="BW199" i="6" s="1"/>
  <c r="A200" i="6"/>
  <c r="BW200" i="6" s="1"/>
  <c r="A201" i="6"/>
  <c r="BW201" i="6" s="1"/>
  <c r="A202" i="6"/>
  <c r="BW202" i="6" s="1"/>
  <c r="A203" i="6"/>
  <c r="BW203" i="6" s="1"/>
  <c r="A204" i="6"/>
  <c r="BW204" i="6" s="1"/>
  <c r="A205" i="6"/>
  <c r="BW205" i="6" s="1"/>
  <c r="A206" i="6"/>
  <c r="BW206" i="6" s="1"/>
  <c r="A207" i="6"/>
  <c r="BW207" i="6" s="1"/>
  <c r="A208" i="6"/>
  <c r="BW208" i="6" s="1"/>
  <c r="A209" i="6"/>
  <c r="BW209" i="6" s="1"/>
  <c r="A210" i="6"/>
  <c r="BW210" i="6" s="1"/>
  <c r="A211" i="6"/>
  <c r="BW211" i="6" s="1"/>
  <c r="A212" i="6"/>
  <c r="BW212" i="6" s="1"/>
  <c r="A213" i="6"/>
  <c r="BW213" i="6" s="1"/>
  <c r="A214" i="6"/>
  <c r="BW214" i="6" s="1"/>
  <c r="A215" i="6"/>
  <c r="BW215" i="6" s="1"/>
  <c r="A216" i="6"/>
  <c r="BW216" i="6" s="1"/>
  <c r="A217" i="6"/>
  <c r="BW217" i="6" s="1"/>
  <c r="A218" i="6"/>
  <c r="BW218" i="6" s="1"/>
  <c r="A219" i="6"/>
  <c r="BW219" i="6" s="1"/>
  <c r="A220" i="6"/>
  <c r="BW220" i="6" s="1"/>
  <c r="A221" i="6"/>
  <c r="BW221" i="6" s="1"/>
  <c r="A222" i="6"/>
  <c r="BW222" i="6" s="1"/>
  <c r="A223" i="6"/>
  <c r="BW223" i="6" s="1"/>
  <c r="A224" i="6"/>
  <c r="BW224" i="6" s="1"/>
  <c r="A225" i="6"/>
  <c r="BW225" i="6" s="1"/>
  <c r="A226" i="6"/>
  <c r="BW226" i="6" s="1"/>
  <c r="A227" i="6"/>
  <c r="BW227" i="6" s="1"/>
  <c r="A228" i="6"/>
  <c r="BW228" i="6" s="1"/>
  <c r="A229" i="6"/>
  <c r="BW229" i="6" s="1"/>
  <c r="A230" i="6"/>
  <c r="BW230" i="6" s="1"/>
  <c r="A231" i="6"/>
  <c r="BW231" i="6" s="1"/>
  <c r="A232" i="6"/>
  <c r="BW232" i="6" s="1"/>
  <c r="A233" i="6"/>
  <c r="BW233" i="6" s="1"/>
  <c r="A234" i="6"/>
  <c r="BW234" i="6" s="1"/>
  <c r="A235" i="6"/>
  <c r="BW235" i="6" s="1"/>
  <c r="A236" i="6"/>
  <c r="BW236" i="6" s="1"/>
  <c r="A237" i="6"/>
  <c r="BW237" i="6" s="1"/>
  <c r="A238" i="6"/>
  <c r="BW238" i="6" s="1"/>
  <c r="A239" i="6"/>
  <c r="BW239" i="6" s="1"/>
  <c r="A240" i="6"/>
  <c r="BW240" i="6" s="1"/>
  <c r="A241" i="6"/>
  <c r="BW241" i="6" s="1"/>
  <c r="A2" i="6"/>
  <c r="BW2" i="6" s="1"/>
  <c r="A1" i="6"/>
  <c r="BW1" i="6" s="1"/>
  <c r="BT112" i="6" l="1"/>
  <c r="BS111" i="6"/>
  <c r="CD109" i="6" s="1"/>
  <c r="P350" i="1"/>
  <c r="P356" i="1"/>
  <c r="BC23" i="6"/>
  <c r="CA19" i="6" s="1"/>
  <c r="BG196" i="6"/>
  <c r="CJ196" i="6" s="1"/>
  <c r="BR183" i="6"/>
  <c r="BI12" i="6"/>
  <c r="CS11" i="6" s="1"/>
  <c r="BN42" i="6"/>
  <c r="CC38" i="6" s="1"/>
  <c r="BS168" i="6"/>
  <c r="CD166" i="6" s="1"/>
  <c r="BG10" i="6"/>
  <c r="CJ10" i="6" s="1"/>
  <c r="BJ13" i="6"/>
  <c r="CH10" i="6" s="1"/>
  <c r="BQ214" i="6"/>
  <c r="CK211" i="6" s="1"/>
  <c r="BL137" i="6"/>
  <c r="CI133" i="6" s="1"/>
  <c r="BR192" i="6"/>
  <c r="CQ189" i="6" s="1"/>
  <c r="BU171" i="6"/>
  <c r="CU167" i="6" s="1"/>
  <c r="BR94" i="6"/>
  <c r="CQ90" i="6" s="1"/>
  <c r="AZ52" i="6"/>
  <c r="CT48" i="6" s="1"/>
  <c r="BL15" i="6"/>
  <c r="CI13" i="6" s="1"/>
  <c r="BS70" i="6"/>
  <c r="CD66" i="6" s="1"/>
  <c r="BO212" i="6"/>
  <c r="CB208" i="6" s="1"/>
  <c r="BC176" i="6"/>
  <c r="CA174" i="6" s="1"/>
  <c r="BB176" i="6"/>
  <c r="CM172" i="6" s="1"/>
  <c r="BR238" i="6"/>
  <c r="CQ234" i="6" s="1"/>
  <c r="BK191" i="6"/>
  <c r="CO188" i="6" s="1"/>
  <c r="BL195" i="6"/>
  <c r="CI195" i="6" s="1"/>
  <c r="BR34" i="6"/>
  <c r="CQ33" i="6" s="1"/>
  <c r="BP203" i="6"/>
  <c r="CP203" i="6" s="1"/>
  <c r="BM220" i="6"/>
  <c r="CN217" i="6" s="1"/>
  <c r="BB18" i="6"/>
  <c r="BC214" i="6"/>
  <c r="CA210" i="6" s="1"/>
  <c r="BK7" i="6"/>
  <c r="CO3" i="6" s="1"/>
  <c r="BQ110" i="6"/>
  <c r="CK107" i="6" s="1"/>
  <c r="N326" i="1"/>
  <c r="AZ28" i="6"/>
  <c r="CT26" i="6" s="1"/>
  <c r="BU146" i="6"/>
  <c r="CU146" i="6" s="1"/>
  <c r="BJ137" i="6"/>
  <c r="CH137" i="6" s="1"/>
  <c r="BO186" i="6"/>
  <c r="CB182" i="6" s="1"/>
  <c r="BN141" i="6"/>
  <c r="CC141" i="6" s="1"/>
  <c r="BI134" i="6"/>
  <c r="CS133" i="6" s="1"/>
  <c r="BR122" i="6"/>
  <c r="BL183" i="6"/>
  <c r="CI180" i="6" s="1"/>
  <c r="AZ149" i="6"/>
  <c r="CT145" i="6" s="1"/>
  <c r="BM140" i="6"/>
  <c r="CN140" i="6" s="1"/>
  <c r="BK182" i="6"/>
  <c r="CO179" i="6" s="1"/>
  <c r="AY150" i="6"/>
  <c r="BY147" i="6" s="1"/>
  <c r="BM184" i="6"/>
  <c r="CN184" i="6" s="1"/>
  <c r="AY127" i="6"/>
  <c r="BY123" i="6" s="1"/>
  <c r="BL140" i="6"/>
  <c r="CI140" i="6" s="1"/>
  <c r="BS123" i="6"/>
  <c r="CD119" i="6" s="1"/>
  <c r="BP187" i="6"/>
  <c r="CP186" i="6" s="1"/>
  <c r="BF134" i="6"/>
  <c r="CG134" i="6" s="1"/>
  <c r="BC152" i="6"/>
  <c r="CA151" i="6" s="1"/>
  <c r="BE130" i="6"/>
  <c r="CF129" i="6" s="1"/>
  <c r="BQ123" i="6"/>
  <c r="CK121" i="6" s="1"/>
  <c r="BO69" i="6"/>
  <c r="BB56" i="6"/>
  <c r="CM55" i="6" s="1"/>
  <c r="BS3" i="6"/>
  <c r="CD2" i="6" s="1"/>
  <c r="BC133" i="6"/>
  <c r="CA132" i="6" s="1"/>
  <c r="BL20" i="6"/>
  <c r="AZ58" i="6"/>
  <c r="CT58" i="6" s="1"/>
  <c r="BH134" i="6"/>
  <c r="CR134" i="6" s="1"/>
  <c r="BN68" i="6"/>
  <c r="BJ136" i="6"/>
  <c r="BG133" i="6"/>
  <c r="CJ130" i="6" s="1"/>
  <c r="BM67" i="6"/>
  <c r="CN65" i="6" s="1"/>
  <c r="BF60" i="6"/>
  <c r="CG60" i="6" s="1"/>
  <c r="BA226" i="6"/>
  <c r="BZ223" i="6" s="1"/>
  <c r="BP217" i="6"/>
  <c r="CP217" i="6" s="1"/>
  <c r="BG209" i="6"/>
  <c r="CJ209" i="6" s="1"/>
  <c r="BB132" i="6"/>
  <c r="CM131" i="6" s="1"/>
  <c r="BN22" i="6"/>
  <c r="CC21" i="6" s="1"/>
  <c r="BJ18" i="6"/>
  <c r="CH14" i="6" s="1"/>
  <c r="BJ211" i="6"/>
  <c r="CH207" i="6" s="1"/>
  <c r="M305" i="1"/>
  <c r="P376" i="1"/>
  <c r="P334" i="1"/>
  <c r="N364" i="1"/>
  <c r="N358" i="1"/>
  <c r="N352" i="1"/>
  <c r="N340" i="1"/>
  <c r="N328" i="1"/>
  <c r="N316" i="1"/>
  <c r="N310" i="1"/>
  <c r="M316" i="1"/>
  <c r="BN77" i="6"/>
  <c r="CC77" i="6" s="1"/>
  <c r="BB65" i="6"/>
  <c r="CM64" i="6" s="1"/>
  <c r="BF115" i="6"/>
  <c r="CG113" i="6" s="1"/>
  <c r="BD67" i="6"/>
  <c r="CL64" i="6" s="1"/>
  <c r="BA38" i="6"/>
  <c r="BZ38" i="6" s="1"/>
  <c r="BL99" i="6"/>
  <c r="CI95" i="6" s="1"/>
  <c r="BG70" i="6"/>
  <c r="CJ67" i="6" s="1"/>
  <c r="BQ80" i="6"/>
  <c r="CK80" i="6" s="1"/>
  <c r="BS58" i="6"/>
  <c r="CD57" i="6" s="1"/>
  <c r="BD113" i="6"/>
  <c r="CL110" i="6" s="1"/>
  <c r="BF93" i="6"/>
  <c r="CG89" i="6" s="1"/>
  <c r="AY36" i="6"/>
  <c r="BY35" i="6" s="1"/>
  <c r="BB111" i="6"/>
  <c r="CM108" i="6" s="1"/>
  <c r="BU34" i="6"/>
  <c r="CU32" i="6" s="1"/>
  <c r="BQ11" i="6"/>
  <c r="CK9" i="6" s="1"/>
  <c r="BT88" i="6"/>
  <c r="CE84" i="6" s="1"/>
  <c r="BM81" i="6"/>
  <c r="CN81" i="6" s="1"/>
  <c r="BL82" i="6"/>
  <c r="CI78" i="6" s="1"/>
  <c r="BA241" i="6"/>
  <c r="BZ241" i="6" s="1"/>
  <c r="P296" i="1"/>
  <c r="BQ14" i="6"/>
  <c r="CK14" i="6" s="1"/>
  <c r="BL54" i="6"/>
  <c r="CI50" i="6" s="1"/>
  <c r="BH78" i="6"/>
  <c r="CR78" i="6" s="1"/>
  <c r="BN60" i="6"/>
  <c r="CC60" i="6" s="1"/>
  <c r="BN56" i="6"/>
  <c r="CC55" i="6" s="1"/>
  <c r="BK222" i="6"/>
  <c r="CO218" i="6" s="1"/>
  <c r="BO10" i="6"/>
  <c r="CB6" i="6" s="1"/>
  <c r="BE145" i="6"/>
  <c r="CF141" i="6" s="1"/>
  <c r="AZ92" i="6"/>
  <c r="CT92" i="6" s="1"/>
  <c r="BU89" i="6"/>
  <c r="CU89" i="6" s="1"/>
  <c r="BN82" i="6"/>
  <c r="CC81" i="6" s="1"/>
  <c r="BI79" i="6"/>
  <c r="CS79" i="6" s="1"/>
  <c r="BL58" i="6"/>
  <c r="CI58" i="6" s="1"/>
  <c r="BT235" i="6"/>
  <c r="CE233" i="6" s="1"/>
  <c r="AZ138" i="6"/>
  <c r="CT134" i="6" s="1"/>
  <c r="BJ80" i="6"/>
  <c r="CH80" i="6" s="1"/>
  <c r="BM59" i="6"/>
  <c r="CN56" i="6" s="1"/>
  <c r="BK53" i="6"/>
  <c r="CO50" i="6" s="1"/>
  <c r="AZ240" i="6"/>
  <c r="CT236" i="6" s="1"/>
  <c r="M314" i="1"/>
  <c r="P329" i="1"/>
  <c r="O287" i="1"/>
  <c r="M341" i="1"/>
  <c r="M335" i="1"/>
  <c r="M323" i="1"/>
  <c r="M281" i="1"/>
  <c r="O376" i="1"/>
  <c r="O352" i="1"/>
  <c r="O340" i="1"/>
  <c r="O334" i="1"/>
  <c r="O316" i="1"/>
  <c r="O256" i="1"/>
  <c r="M352" i="1"/>
  <c r="M340" i="1"/>
  <c r="M328" i="1"/>
  <c r="M310" i="1"/>
  <c r="M286" i="1"/>
  <c r="M268" i="1"/>
  <c r="S267" i="1" s="1"/>
  <c r="M256" i="1"/>
  <c r="O387" i="1"/>
  <c r="O375" i="1"/>
  <c r="O345" i="1"/>
  <c r="O327" i="1"/>
  <c r="O321" i="1"/>
  <c r="O309" i="1"/>
  <c r="O303" i="1"/>
  <c r="O297" i="1"/>
  <c r="O285" i="1"/>
  <c r="O267" i="1"/>
  <c r="O255" i="1"/>
  <c r="O249" i="1"/>
  <c r="N387" i="1"/>
  <c r="N381" i="1"/>
  <c r="N369" i="1"/>
  <c r="N339" i="1"/>
  <c r="N333" i="1"/>
  <c r="N321" i="1"/>
  <c r="N285" i="1"/>
  <c r="N267" i="1"/>
  <c r="N249" i="1"/>
  <c r="P341" i="1"/>
  <c r="N266" i="1"/>
  <c r="BT28" i="6"/>
  <c r="CE24" i="6" s="1"/>
  <c r="N272" i="1"/>
  <c r="BR26" i="6"/>
  <c r="CQ26" i="6" s="1"/>
  <c r="BB34" i="6"/>
  <c r="CM31" i="6" s="1"/>
  <c r="BU29" i="6"/>
  <c r="CU27" i="6" s="1"/>
  <c r="BQ25" i="6"/>
  <c r="CK21" i="6" s="1"/>
  <c r="BS27" i="6"/>
  <c r="CD23" i="6" s="1"/>
  <c r="BJ165" i="6"/>
  <c r="CH165" i="6" s="1"/>
  <c r="BE61" i="6"/>
  <c r="BH163" i="6"/>
  <c r="CR163" i="6" s="1"/>
  <c r="BL68" i="6"/>
  <c r="CI66" i="6" s="1"/>
  <c r="BG63" i="6"/>
  <c r="CJ59" i="6" s="1"/>
  <c r="BF161" i="6"/>
  <c r="CG161" i="6" s="1"/>
  <c r="BK43" i="6"/>
  <c r="CO41" i="6" s="1"/>
  <c r="BU200" i="6"/>
  <c r="CU197" i="6" s="1"/>
  <c r="BK67" i="6"/>
  <c r="CO67" i="6" s="1"/>
  <c r="BG162" i="6"/>
  <c r="CJ158" i="6" s="1"/>
  <c r="M391" i="1"/>
  <c r="S390" i="1" s="1"/>
  <c r="M295" i="1"/>
  <c r="M265" i="1"/>
  <c r="P378" i="1"/>
  <c r="P366" i="1"/>
  <c r="P354" i="1"/>
  <c r="P348" i="1"/>
  <c r="P336" i="1"/>
  <c r="P324" i="1"/>
  <c r="V320" i="1" s="1"/>
  <c r="P318" i="1"/>
  <c r="O350" i="1"/>
  <c r="O314" i="1"/>
  <c r="N356" i="1"/>
  <c r="N368" i="1"/>
  <c r="P314" i="1"/>
  <c r="P272" i="1"/>
  <c r="P254" i="1"/>
  <c r="M266" i="1"/>
  <c r="P385" i="1"/>
  <c r="P379" i="1"/>
  <c r="P373" i="1"/>
  <c r="P367" i="1"/>
  <c r="P355" i="1"/>
  <c r="P265" i="1"/>
  <c r="O385" i="1"/>
  <c r="O379" i="1"/>
  <c r="O373" i="1"/>
  <c r="O349" i="1"/>
  <c r="O271" i="1"/>
  <c r="O265" i="1"/>
  <c r="N385" i="1"/>
  <c r="N373" i="1"/>
  <c r="N349" i="1"/>
  <c r="N265" i="1"/>
  <c r="M385" i="1"/>
  <c r="M259" i="1"/>
  <c r="N341" i="1"/>
  <c r="N276" i="1"/>
  <c r="N350" i="1"/>
  <c r="O274" i="1"/>
  <c r="M350" i="1"/>
  <c r="M362" i="1"/>
  <c r="N287" i="1"/>
  <c r="M374" i="1"/>
  <c r="M288" i="1"/>
  <c r="M242" i="1"/>
  <c r="O310" i="1"/>
  <c r="M248" i="1"/>
  <c r="N281" i="1"/>
  <c r="M260" i="1"/>
  <c r="M332" i="1"/>
  <c r="N260" i="1"/>
  <c r="M254" i="1"/>
  <c r="M356" i="1"/>
  <c r="S356" i="1" s="1"/>
  <c r="N323" i="1"/>
  <c r="P244" i="1"/>
  <c r="O244" i="1"/>
  <c r="O262" i="1"/>
  <c r="P363" i="1"/>
  <c r="N278" i="1"/>
  <c r="M380" i="1"/>
  <c r="M290" i="1"/>
  <c r="M278" i="1"/>
  <c r="N383" i="1"/>
  <c r="O305" i="1"/>
  <c r="N284" i="1"/>
  <c r="M383" i="1"/>
  <c r="M371" i="1"/>
  <c r="N332" i="1"/>
  <c r="M284" i="1"/>
  <c r="O260" i="1"/>
  <c r="O368" i="1"/>
  <c r="O339" i="1"/>
  <c r="O336" i="1"/>
  <c r="P261" i="1"/>
  <c r="O333" i="1"/>
  <c r="P310" i="1"/>
  <c r="P289" i="1"/>
  <c r="O286" i="1"/>
  <c r="P266" i="1"/>
  <c r="O243" i="1"/>
  <c r="P343" i="1"/>
  <c r="N312" i="1"/>
  <c r="O242" i="1"/>
  <c r="M312" i="1"/>
  <c r="N248" i="1"/>
  <c r="N242" i="1"/>
  <c r="P273" i="1"/>
  <c r="O369" i="1"/>
  <c r="M334" i="1"/>
  <c r="P311" i="1"/>
  <c r="P346" i="1"/>
  <c r="P313" i="1"/>
  <c r="O298" i="1"/>
  <c r="O259" i="1"/>
  <c r="O346" i="1"/>
  <c r="O313" i="1"/>
  <c r="O261" i="1"/>
  <c r="N259" i="1"/>
  <c r="N243" i="1"/>
  <c r="N275" i="1"/>
  <c r="N261" i="1"/>
  <c r="N334" i="1"/>
  <c r="P315" i="1"/>
  <c r="N300" i="1"/>
  <c r="O315" i="1"/>
  <c r="M300" i="1"/>
  <c r="O348" i="1"/>
  <c r="P327" i="1"/>
  <c r="N315" i="1"/>
  <c r="O353" i="1"/>
  <c r="P375" i="1"/>
  <c r="M315" i="1"/>
  <c r="N302" i="1"/>
  <c r="M319" i="1"/>
  <c r="O304" i="1"/>
  <c r="M302" i="1"/>
  <c r="N304" i="1"/>
  <c r="O291" i="1"/>
  <c r="O391" i="1"/>
  <c r="U391" i="1" s="1"/>
  <c r="M304" i="1"/>
  <c r="N291" i="1"/>
  <c r="O250" i="1"/>
  <c r="M339" i="1"/>
  <c r="M250" i="1"/>
  <c r="N252" i="1"/>
  <c r="N254" i="1"/>
  <c r="M252" i="1"/>
  <c r="P382" i="1"/>
  <c r="M322" i="1"/>
  <c r="O382" i="1"/>
  <c r="P369" i="1"/>
  <c r="N357" i="1"/>
  <c r="M329" i="1"/>
  <c r="O322" i="1"/>
  <c r="U322" i="1" s="1"/>
  <c r="N317" i="1"/>
  <c r="P302" i="1"/>
  <c r="P300" i="1"/>
  <c r="P284" i="1"/>
  <c r="P282" i="1"/>
  <c r="P391" i="1"/>
  <c r="V391" i="1" s="1"/>
  <c r="P389" i="1"/>
  <c r="P371" i="1"/>
  <c r="M317" i="1"/>
  <c r="O302" i="1"/>
  <c r="O300" i="1"/>
  <c r="O282" i="1"/>
  <c r="M275" i="1"/>
  <c r="O380" i="1"/>
  <c r="N375" i="1"/>
  <c r="T375" i="1" s="1"/>
  <c r="M373" i="1"/>
  <c r="N346" i="1"/>
  <c r="N337" i="1"/>
  <c r="P332" i="1"/>
  <c r="N313" i="1"/>
  <c r="N311" i="1"/>
  <c r="N298" i="1"/>
  <c r="O273" i="1"/>
  <c r="P257" i="1"/>
  <c r="P248" i="1"/>
  <c r="N380" i="1"/>
  <c r="M369" i="1"/>
  <c r="N355" i="1"/>
  <c r="P353" i="1"/>
  <c r="M348" i="1"/>
  <c r="M346" i="1"/>
  <c r="O344" i="1"/>
  <c r="O332" i="1"/>
  <c r="M313" i="1"/>
  <c r="O307" i="1"/>
  <c r="M298" i="1"/>
  <c r="M289" i="1"/>
  <c r="P287" i="1"/>
  <c r="N280" i="1"/>
  <c r="O248" i="1"/>
  <c r="M355" i="1"/>
  <c r="P342" i="1"/>
  <c r="M280" i="1"/>
  <c r="P269" i="1"/>
  <c r="N246" i="1"/>
  <c r="M344" i="1"/>
  <c r="O342" i="1"/>
  <c r="O335" i="1"/>
  <c r="P325" i="1"/>
  <c r="P294" i="1"/>
  <c r="O269" i="1"/>
  <c r="M257" i="1"/>
  <c r="M246" i="1"/>
  <c r="O363" i="1"/>
  <c r="O360" i="1"/>
  <c r="N351" i="1"/>
  <c r="N335" i="1"/>
  <c r="O330" i="1"/>
  <c r="O299" i="1"/>
  <c r="O294" i="1"/>
  <c r="O292" i="1"/>
  <c r="M287" i="1"/>
  <c r="P264" i="1"/>
  <c r="P390" i="1"/>
  <c r="O365" i="1"/>
  <c r="P340" i="1"/>
  <c r="P333" i="1"/>
  <c r="N330" i="1"/>
  <c r="N299" i="1"/>
  <c r="N292" i="1"/>
  <c r="O276" i="1"/>
  <c r="M271" i="1"/>
  <c r="O264" i="1"/>
  <c r="N262" i="1"/>
  <c r="N367" i="1"/>
  <c r="N365" i="1"/>
  <c r="M292" i="1"/>
  <c r="N264" i="1"/>
  <c r="M262" i="1"/>
  <c r="N255" i="1"/>
  <c r="P253" i="1"/>
  <c r="P251" i="1"/>
  <c r="O351" i="1"/>
  <c r="O253" i="1"/>
  <c r="O251" i="1"/>
  <c r="N244" i="1"/>
  <c r="M274" i="1"/>
  <c r="P260" i="1"/>
  <c r="M244" i="1"/>
  <c r="P388" i="1"/>
  <c r="P370" i="1"/>
  <c r="M363" i="1"/>
  <c r="O338" i="1"/>
  <c r="O328" i="1"/>
  <c r="M318" i="1"/>
  <c r="N301" i="1"/>
  <c r="O290" i="1"/>
  <c r="P281" i="1"/>
  <c r="P345" i="1"/>
  <c r="M336" i="1"/>
  <c r="P288" i="1"/>
  <c r="O283" i="1"/>
  <c r="M272" i="1"/>
  <c r="P386" i="1"/>
  <c r="M372" i="1"/>
  <c r="P361" i="1"/>
  <c r="P347" i="1"/>
  <c r="M333" i="1"/>
  <c r="N314" i="1"/>
  <c r="M303" i="1"/>
  <c r="P295" i="1"/>
  <c r="N270" i="1"/>
  <c r="O268" i="1"/>
  <c r="M258" i="1"/>
  <c r="P247" i="1"/>
  <c r="N366" i="1"/>
  <c r="O354" i="1"/>
  <c r="O347" i="1"/>
  <c r="O343" i="1"/>
  <c r="P319" i="1"/>
  <c r="V319" i="1" s="1"/>
  <c r="P306" i="1"/>
  <c r="N288" i="1"/>
  <c r="O247" i="1"/>
  <c r="N245" i="1"/>
  <c r="N386" i="1"/>
  <c r="M381" i="1"/>
  <c r="O364" i="1"/>
  <c r="N361" i="1"/>
  <c r="N354" i="1"/>
  <c r="N347" i="1"/>
  <c r="N343" i="1"/>
  <c r="N331" i="1"/>
  <c r="O329" i="1"/>
  <c r="O319" i="1"/>
  <c r="O308" i="1"/>
  <c r="O306" i="1"/>
  <c r="O279" i="1"/>
  <c r="N247" i="1"/>
  <c r="P377" i="1"/>
  <c r="P352" i="1"/>
  <c r="M343" i="1"/>
  <c r="P339" i="1"/>
  <c r="M331" i="1"/>
  <c r="M326" i="1"/>
  <c r="M321" i="1"/>
  <c r="N308" i="1"/>
  <c r="P293" i="1"/>
  <c r="P291" i="1"/>
  <c r="N279" i="1"/>
  <c r="P277" i="1"/>
  <c r="P263" i="1"/>
  <c r="P245" i="1"/>
  <c r="N389" i="1"/>
  <c r="O374" i="1"/>
  <c r="M349" i="1"/>
  <c r="N391" i="1"/>
  <c r="T391" i="1" s="1"/>
  <c r="O389" i="1"/>
  <c r="P374" i="1"/>
  <c r="N382" i="1"/>
  <c r="N370" i="1"/>
  <c r="O384" i="1"/>
  <c r="O367" i="1"/>
  <c r="N363" i="1"/>
  <c r="O361" i="1"/>
  <c r="M311" i="1"/>
  <c r="N384" i="1"/>
  <c r="O356" i="1"/>
  <c r="M367" i="1"/>
  <c r="P360" i="1"/>
  <c r="P359" i="1"/>
  <c r="O278" i="1"/>
  <c r="M382" i="1"/>
  <c r="O388" i="1"/>
  <c r="N388" i="1"/>
  <c r="O317" i="1"/>
  <c r="N374" i="1"/>
  <c r="M361" i="1"/>
  <c r="P384" i="1"/>
  <c r="M327" i="1"/>
  <c r="N371" i="1"/>
  <c r="O366" i="1"/>
  <c r="N359" i="1"/>
  <c r="O357" i="1"/>
  <c r="N345" i="1"/>
  <c r="N322" i="1"/>
  <c r="M388" i="1"/>
  <c r="N362" i="1"/>
  <c r="N344" i="1"/>
  <c r="P383" i="1"/>
  <c r="M370" i="1"/>
  <c r="N342" i="1"/>
  <c r="M376" i="1"/>
  <c r="N294" i="1"/>
  <c r="N353" i="1"/>
  <c r="P330" i="1"/>
  <c r="P317" i="1"/>
  <c r="M337" i="1"/>
  <c r="M247" i="1"/>
  <c r="O341" i="1"/>
  <c r="P335" i="1"/>
  <c r="P307" i="1"/>
  <c r="N251" i="1"/>
  <c r="N307" i="1"/>
  <c r="M308" i="1"/>
  <c r="P316" i="1"/>
  <c r="M294" i="1"/>
  <c r="N269" i="1"/>
  <c r="N303" i="1"/>
  <c r="P290" i="1"/>
  <c r="O288" i="1"/>
  <c r="P278" i="1"/>
  <c r="N253" i="1"/>
  <c r="M253" i="1"/>
  <c r="N309" i="1"/>
  <c r="O258" i="1"/>
  <c r="M307" i="1"/>
  <c r="P259" i="1"/>
  <c r="N250" i="1"/>
  <c r="N282" i="1"/>
  <c r="M282" i="1"/>
  <c r="M269" i="1"/>
  <c r="P252" i="1"/>
  <c r="M245" i="1"/>
  <c r="O252" i="1"/>
  <c r="P258" i="1"/>
  <c r="N256" i="1"/>
  <c r="P270" i="1"/>
  <c r="N268" i="1"/>
  <c r="M251" i="1"/>
  <c r="O270" i="1"/>
  <c r="P246" i="1"/>
  <c r="P276" i="1"/>
  <c r="N274" i="1"/>
  <c r="O246" i="1"/>
  <c r="BE228" i="6"/>
  <c r="CF228" i="6" s="1"/>
  <c r="BQ192" i="6"/>
  <c r="CK188" i="6" s="1"/>
  <c r="BN165" i="6"/>
  <c r="AZ223" i="6"/>
  <c r="CT223" i="6" s="1"/>
  <c r="BJ185" i="6"/>
  <c r="CH181" i="6" s="1"/>
  <c r="BO190" i="6"/>
  <c r="BP167" i="6"/>
  <c r="CP163" i="6" s="1"/>
  <c r="BF157" i="6"/>
  <c r="CG153" i="6" s="1"/>
  <c r="BA152" i="6"/>
  <c r="BZ150" i="6" s="1"/>
  <c r="BT52" i="6"/>
  <c r="BR50" i="6"/>
  <c r="CQ50" i="6" s="1"/>
  <c r="BT50" i="6"/>
  <c r="CE46" i="6" s="1"/>
  <c r="BN71" i="6"/>
  <c r="BJ62" i="6"/>
  <c r="CH58" i="6" s="1"/>
  <c r="BJ186" i="6"/>
  <c r="BI209" i="6"/>
  <c r="CS209" i="6" s="1"/>
  <c r="BO67" i="6"/>
  <c r="CB64" i="6" s="1"/>
  <c r="BS71" i="6"/>
  <c r="BO191" i="6"/>
  <c r="CB191" i="6" s="1"/>
  <c r="BG183" i="6"/>
  <c r="CJ183" i="6" s="1"/>
  <c r="BI61" i="6"/>
  <c r="CS60" i="6" s="1"/>
  <c r="BK113" i="6"/>
  <c r="CO110" i="6" s="1"/>
  <c r="BL112" i="6"/>
  <c r="CI108" i="6" s="1"/>
  <c r="BL139" i="6"/>
  <c r="BR46" i="6"/>
  <c r="CQ42" i="6" s="1"/>
  <c r="BH183" i="6"/>
  <c r="CR180" i="6" s="1"/>
  <c r="BB126" i="6"/>
  <c r="CM126" i="6" s="1"/>
  <c r="BE128" i="6"/>
  <c r="CF124" i="6" s="1"/>
  <c r="BP44" i="6"/>
  <c r="CP44" i="6" s="1"/>
  <c r="BD131" i="6"/>
  <c r="CL131" i="6" s="1"/>
  <c r="AY196" i="6"/>
  <c r="BY193" i="6" s="1"/>
  <c r="BQ68" i="6"/>
  <c r="CK64" i="6" s="1"/>
  <c r="BB234" i="6"/>
  <c r="CM230" i="6" s="1"/>
  <c r="BA239" i="6"/>
  <c r="BZ235" i="6" s="1"/>
  <c r="BR185" i="6"/>
  <c r="CQ182" i="6" s="1"/>
  <c r="BI49" i="6"/>
  <c r="CS45" i="6" s="1"/>
  <c r="BC201" i="6"/>
  <c r="CA201" i="6" s="1"/>
  <c r="BI184" i="6"/>
  <c r="CS184" i="6" s="1"/>
  <c r="BR194" i="6"/>
  <c r="BK210" i="6"/>
  <c r="CO209" i="6" s="1"/>
  <c r="BJ187" i="6"/>
  <c r="BI192" i="6"/>
  <c r="CS191" i="6" s="1"/>
  <c r="BL211" i="6"/>
  <c r="CI209" i="6" s="1"/>
  <c r="BK187" i="6"/>
  <c r="CO184" i="6" s="1"/>
  <c r="BB125" i="6"/>
  <c r="BH12" i="6"/>
  <c r="CR8" i="6" s="1"/>
  <c r="BJ37" i="6"/>
  <c r="CH33" i="6" s="1"/>
  <c r="BI238" i="6"/>
  <c r="CS236" i="6" s="1"/>
  <c r="BM163" i="6"/>
  <c r="BR223" i="6"/>
  <c r="CQ222" i="6" s="1"/>
  <c r="BC223" i="6"/>
  <c r="CA222" i="6" s="1"/>
  <c r="BB222" i="6"/>
  <c r="CM218" i="6" s="1"/>
  <c r="AZ220" i="6"/>
  <c r="BB155" i="6"/>
  <c r="CM151" i="6" s="1"/>
  <c r="BA221" i="6"/>
  <c r="BZ220" i="6" s="1"/>
  <c r="BO168" i="6"/>
  <c r="CB165" i="6" s="1"/>
  <c r="BQ218" i="6"/>
  <c r="CK215" i="6" s="1"/>
  <c r="BN44" i="6"/>
  <c r="CC44" i="6" s="1"/>
  <c r="BF35" i="6"/>
  <c r="CG31" i="6" s="1"/>
  <c r="BQ193" i="6"/>
  <c r="CK193" i="6" s="1"/>
  <c r="BT196" i="6"/>
  <c r="CE196" i="6" s="1"/>
  <c r="BP192" i="6"/>
  <c r="CP188" i="6" s="1"/>
  <c r="BS195" i="6"/>
  <c r="CD191" i="6" s="1"/>
  <c r="BR97" i="6"/>
  <c r="BR240" i="6"/>
  <c r="CQ240" i="6" s="1"/>
  <c r="BO94" i="6"/>
  <c r="CB90" i="6" s="1"/>
  <c r="BF133" i="6"/>
  <c r="BE202" i="6"/>
  <c r="CF201" i="6" s="1"/>
  <c r="BU195" i="6"/>
  <c r="CU192" i="6" s="1"/>
  <c r="BH205" i="6"/>
  <c r="CR205" i="6" s="1"/>
  <c r="BS130" i="6"/>
  <c r="CD126" i="6" s="1"/>
  <c r="BD163" i="6"/>
  <c r="CL160" i="6" s="1"/>
  <c r="AY134" i="6"/>
  <c r="BY133" i="6" s="1"/>
  <c r="BE140" i="6"/>
  <c r="CF137" i="6" s="1"/>
  <c r="BQ128" i="6"/>
  <c r="CK124" i="6" s="1"/>
  <c r="BM211" i="6"/>
  <c r="CN209" i="6" s="1"/>
  <c r="BU219" i="6"/>
  <c r="CU217" i="6" s="1"/>
  <c r="BB224" i="6"/>
  <c r="BS217" i="6"/>
  <c r="CD215" i="6" s="1"/>
  <c r="BT218" i="6"/>
  <c r="CE217" i="6" s="1"/>
  <c r="BG155" i="6"/>
  <c r="BD156" i="6"/>
  <c r="CL154" i="6" s="1"/>
  <c r="BA201" i="6"/>
  <c r="BZ197" i="6" s="1"/>
  <c r="BM165" i="6"/>
  <c r="CN165" i="6" s="1"/>
  <c r="BD130" i="6"/>
  <c r="BH156" i="6"/>
  <c r="CR154" i="6" s="1"/>
  <c r="BB102" i="6"/>
  <c r="CM98" i="6" s="1"/>
  <c r="BF132" i="6"/>
  <c r="CG128" i="6" s="1"/>
  <c r="BU123" i="6"/>
  <c r="CU123" i="6" s="1"/>
  <c r="BN116" i="6"/>
  <c r="CC112" i="6" s="1"/>
  <c r="AY199" i="6"/>
  <c r="BY197" i="6" s="1"/>
  <c r="BE105" i="6"/>
  <c r="CF103" i="6" s="1"/>
  <c r="BR120" i="6"/>
  <c r="CQ117" i="6" s="1"/>
  <c r="BN166" i="6"/>
  <c r="BI157" i="6"/>
  <c r="CS154" i="6" s="1"/>
  <c r="AY99" i="6"/>
  <c r="BY99" i="6" s="1"/>
  <c r="BU97" i="6"/>
  <c r="CU97" i="6" s="1"/>
  <c r="BM89" i="6"/>
  <c r="CN88" i="6" s="1"/>
  <c r="BA101" i="6"/>
  <c r="BZ101" i="6" s="1"/>
  <c r="BL88" i="6"/>
  <c r="CI85" i="6" s="1"/>
  <c r="BM64" i="6"/>
  <c r="BP67" i="6"/>
  <c r="CP67" i="6" s="1"/>
  <c r="BN163" i="6"/>
  <c r="CC159" i="6" s="1"/>
  <c r="BN240" i="6"/>
  <c r="CC236" i="6" s="1"/>
  <c r="BG156" i="6"/>
  <c r="CJ156" i="6" s="1"/>
  <c r="BN65" i="6"/>
  <c r="CC62" i="6" s="1"/>
  <c r="BM162" i="6"/>
  <c r="BR167" i="6"/>
  <c r="CQ165" i="6" s="1"/>
  <c r="BL63" i="6"/>
  <c r="CI63" i="6" s="1"/>
  <c r="AZ173" i="6"/>
  <c r="CT169" i="6" s="1"/>
  <c r="BE58" i="6"/>
  <c r="BJ63" i="6"/>
  <c r="BK138" i="6"/>
  <c r="CO137" i="6" s="1"/>
  <c r="BF59" i="6"/>
  <c r="BE108" i="6"/>
  <c r="CF107" i="6" s="1"/>
  <c r="BJ235" i="6"/>
  <c r="CH233" i="6" s="1"/>
  <c r="BH161" i="6"/>
  <c r="BQ170" i="6"/>
  <c r="CK167" i="6" s="1"/>
  <c r="BF159" i="6"/>
  <c r="BB177" i="6"/>
  <c r="BA176" i="6"/>
  <c r="BZ174" i="6" s="1"/>
  <c r="AZ175" i="6"/>
  <c r="CT174" i="6" s="1"/>
  <c r="BG182" i="6"/>
  <c r="CJ178" i="6" s="1"/>
  <c r="BT29" i="6"/>
  <c r="BO48" i="6"/>
  <c r="CB44" i="6" s="1"/>
  <c r="BJ19" i="6"/>
  <c r="AZ33" i="6"/>
  <c r="CT30" i="6" s="1"/>
  <c r="BE62" i="6"/>
  <c r="BL21" i="6"/>
  <c r="CI21" i="6" s="1"/>
  <c r="BI160" i="6"/>
  <c r="CS159" i="6" s="1"/>
  <c r="BC106" i="6"/>
  <c r="CA102" i="6" s="1"/>
  <c r="BS147" i="6"/>
  <c r="CD145" i="6" s="1"/>
  <c r="BA32" i="6"/>
  <c r="BZ32" i="6" s="1"/>
  <c r="BK92" i="6"/>
  <c r="CO90" i="6" s="1"/>
  <c r="BF192" i="6"/>
  <c r="CG192" i="6" s="1"/>
  <c r="AZ7" i="6"/>
  <c r="CT5" i="6" s="1"/>
  <c r="BM240" i="6"/>
  <c r="CN237" i="6" s="1"/>
  <c r="AZ3" i="6"/>
  <c r="CT2" i="6" s="1"/>
  <c r="BU134" i="6"/>
  <c r="CU134" i="6" s="1"/>
  <c r="BG233" i="6"/>
  <c r="CJ232" i="6" s="1"/>
  <c r="BI235" i="6"/>
  <c r="CS233" i="6" s="1"/>
  <c r="BH3" i="6"/>
  <c r="CR2" i="6" s="1"/>
  <c r="BF3" i="6"/>
  <c r="AZ91" i="6"/>
  <c r="BK116" i="6"/>
  <c r="BD117" i="6"/>
  <c r="BD3" i="6"/>
  <c r="CL2" i="6" s="1"/>
  <c r="BB3" i="6"/>
  <c r="CM2" i="6" s="1"/>
  <c r="BM3" i="6"/>
  <c r="CN2" i="6" s="1"/>
  <c r="BL3" i="6"/>
  <c r="CI2" i="6" s="1"/>
  <c r="BB43" i="6"/>
  <c r="CM40" i="6" s="1"/>
  <c r="AY240" i="6"/>
  <c r="BY239" i="6" s="1"/>
  <c r="BR10" i="6"/>
  <c r="CQ7" i="6" s="1"/>
  <c r="BU133" i="6"/>
  <c r="CU129" i="6" s="1"/>
  <c r="BC3" i="6"/>
  <c r="CA2" i="6" s="1"/>
  <c r="BM125" i="6"/>
  <c r="CN121" i="6" s="1"/>
  <c r="BJ227" i="6"/>
  <c r="CH224" i="6" s="1"/>
  <c r="BC228" i="6"/>
  <c r="CA225" i="6" s="1"/>
  <c r="CE240" i="6"/>
  <c r="CL240" i="6"/>
  <c r="CU240" i="6"/>
  <c r="CF240" i="6"/>
  <c r="CU2" i="6"/>
  <c r="CF2" i="6"/>
  <c r="CM240" i="6"/>
  <c r="CS239" i="6"/>
  <c r="BI3" i="6"/>
  <c r="CS3" i="6" s="1"/>
  <c r="CO2" i="6"/>
  <c r="CR240" i="6"/>
  <c r="CB239" i="6"/>
  <c r="BS173" i="6"/>
  <c r="CD172" i="6" s="1"/>
  <c r="CM238" i="6"/>
  <c r="CJ235" i="6"/>
  <c r="BK65" i="6"/>
  <c r="CO62" i="6" s="1"/>
  <c r="CJ2" i="6"/>
  <c r="CO239" i="6"/>
  <c r="CP236" i="6"/>
  <c r="CC234" i="6"/>
  <c r="BY2" i="6"/>
  <c r="BA7" i="6"/>
  <c r="BZ5" i="6" s="1"/>
  <c r="BL42" i="6"/>
  <c r="CI39" i="6" s="1"/>
  <c r="BA96" i="6"/>
  <c r="BZ96" i="6" s="1"/>
  <c r="CU233" i="6"/>
  <c r="CF233" i="6"/>
  <c r="CI232" i="6"/>
  <c r="CD231" i="6"/>
  <c r="CA231" i="6"/>
  <c r="CH230" i="6"/>
  <c r="CK229" i="6"/>
  <c r="BZ229" i="6"/>
  <c r="CR228" i="6"/>
  <c r="CB227" i="6"/>
  <c r="BY227" i="6"/>
  <c r="CG226" i="6"/>
  <c r="CN225" i="6"/>
  <c r="CE224" i="6"/>
  <c r="CL224" i="6"/>
  <c r="CO223" i="6"/>
  <c r="CS221" i="6"/>
  <c r="CP220" i="6"/>
  <c r="CJ219" i="6"/>
  <c r="CC218" i="6"/>
  <c r="CF217" i="6"/>
  <c r="CI216" i="6"/>
  <c r="CA215" i="6"/>
  <c r="CH214" i="6"/>
  <c r="BZ213" i="6"/>
  <c r="CR212" i="6"/>
  <c r="BY211" i="6"/>
  <c r="CG210" i="6"/>
  <c r="CE208" i="6"/>
  <c r="CL208" i="6"/>
  <c r="CQ206" i="6"/>
  <c r="CM206" i="6"/>
  <c r="CP204" i="6"/>
  <c r="CT204" i="6"/>
  <c r="CJ203" i="6"/>
  <c r="CC202" i="6"/>
  <c r="CU201" i="6"/>
  <c r="CI200" i="6"/>
  <c r="CD199" i="6"/>
  <c r="CH198" i="6"/>
  <c r="CK197" i="6"/>
  <c r="CR196" i="6"/>
  <c r="CB195" i="6"/>
  <c r="CG194" i="6"/>
  <c r="CN193" i="6"/>
  <c r="CL192" i="6"/>
  <c r="CM190" i="6"/>
  <c r="CT188" i="6"/>
  <c r="CJ187" i="6"/>
  <c r="CC186" i="6"/>
  <c r="CU185" i="6"/>
  <c r="CF185" i="6"/>
  <c r="CI184" i="6"/>
  <c r="CD183" i="6"/>
  <c r="CA183" i="6"/>
  <c r="CK181" i="6"/>
  <c r="BZ181" i="6"/>
  <c r="CB179" i="6"/>
  <c r="BY179" i="6"/>
  <c r="CG178" i="6"/>
  <c r="CN177" i="6"/>
  <c r="CE176" i="6"/>
  <c r="CL176" i="6"/>
  <c r="CO175" i="6"/>
  <c r="CQ174" i="6"/>
  <c r="CS173" i="6"/>
  <c r="CP172" i="6"/>
  <c r="CJ171" i="6"/>
  <c r="CC170" i="6"/>
  <c r="CF169" i="6"/>
  <c r="CI168" i="6"/>
  <c r="CA167" i="6"/>
  <c r="CH166" i="6"/>
  <c r="CK165" i="6"/>
  <c r="BZ165" i="6"/>
  <c r="CR164" i="6"/>
  <c r="CB163" i="6"/>
  <c r="BY163" i="6"/>
  <c r="CG162" i="6"/>
  <c r="CE160" i="6"/>
  <c r="CO159" i="6"/>
  <c r="CQ158" i="6"/>
  <c r="CM158" i="6"/>
  <c r="CP156" i="6"/>
  <c r="CT156" i="6"/>
  <c r="CC154" i="6"/>
  <c r="CU153" i="6"/>
  <c r="CF153" i="6"/>
  <c r="CI152" i="6"/>
  <c r="CD151" i="6"/>
  <c r="CH150" i="6"/>
  <c r="CK149" i="6"/>
  <c r="CR148" i="6"/>
  <c r="CB147" i="6"/>
  <c r="CG146" i="6"/>
  <c r="CN145" i="6"/>
  <c r="CE144" i="6"/>
  <c r="CL144" i="6"/>
  <c r="CO143" i="6"/>
  <c r="CQ142" i="6"/>
  <c r="CM142" i="6"/>
  <c r="CS141" i="6"/>
  <c r="CP140" i="6"/>
  <c r="CT140" i="6"/>
  <c r="CJ139" i="6"/>
  <c r="CU137" i="6"/>
  <c r="CD135" i="6"/>
  <c r="CA135" i="6"/>
  <c r="CK133" i="6"/>
  <c r="BZ133" i="6"/>
  <c r="CB131" i="6"/>
  <c r="CN129" i="6"/>
  <c r="CE128" i="6"/>
  <c r="CO127" i="6"/>
  <c r="CQ126" i="6"/>
  <c r="CS125" i="6"/>
  <c r="CB229" i="6"/>
  <c r="CO225" i="6"/>
  <c r="CE210" i="6"/>
  <c r="CK199" i="6"/>
  <c r="CN195" i="6"/>
  <c r="CT190" i="6"/>
  <c r="CI186" i="6"/>
  <c r="BY181" i="6"/>
  <c r="CS175" i="6"/>
  <c r="CC156" i="6"/>
  <c r="CL146" i="6"/>
  <c r="CU139" i="6"/>
  <c r="CK135" i="6"/>
  <c r="CT126" i="6"/>
  <c r="CE114" i="6"/>
  <c r="CT110" i="6"/>
  <c r="CH104" i="6"/>
  <c r="BY101" i="6"/>
  <c r="CO97" i="6"/>
  <c r="CU91" i="6"/>
  <c r="CK87" i="6"/>
  <c r="CE82" i="6"/>
  <c r="CJ77" i="6"/>
  <c r="CH72" i="6"/>
  <c r="CP62" i="6"/>
  <c r="BZ55" i="6"/>
  <c r="CN51" i="6"/>
  <c r="CT46" i="6"/>
  <c r="CA41" i="6"/>
  <c r="BY37" i="6"/>
  <c r="BZ23" i="6"/>
  <c r="CE2" i="6"/>
  <c r="CI234" i="6"/>
  <c r="BY229" i="6"/>
  <c r="CQ224" i="6"/>
  <c r="CJ221" i="6"/>
  <c r="CA217" i="6"/>
  <c r="BY213" i="6"/>
  <c r="CF203" i="6"/>
  <c r="CR198" i="6"/>
  <c r="CO193" i="6"/>
  <c r="CJ189" i="6"/>
  <c r="CA185" i="6"/>
  <c r="CE178" i="6"/>
  <c r="CP174" i="6"/>
  <c r="CI170" i="6"/>
  <c r="BZ167" i="6"/>
  <c r="CT158" i="6"/>
  <c r="CI154" i="6"/>
  <c r="CR150" i="6"/>
  <c r="CO145" i="6"/>
  <c r="CN131" i="6"/>
  <c r="CP126" i="6"/>
  <c r="CI122" i="6"/>
  <c r="BY117" i="6"/>
  <c r="CS111" i="6"/>
  <c r="CD105" i="6"/>
  <c r="CE98" i="6"/>
  <c r="CP94" i="6"/>
  <c r="CA89" i="6"/>
  <c r="BY85" i="6"/>
  <c r="CQ80" i="6"/>
  <c r="CF75" i="6"/>
  <c r="CR70" i="6"/>
  <c r="CS63" i="6"/>
  <c r="CU59" i="6"/>
  <c r="CK55" i="6"/>
  <c r="CK39" i="6"/>
  <c r="CE34" i="6"/>
  <c r="CJ29" i="6"/>
  <c r="CA25" i="6"/>
  <c r="CE18" i="6"/>
  <c r="CP238" i="6"/>
  <c r="CU235" i="6"/>
  <c r="CK231" i="6"/>
  <c r="CE226" i="6"/>
  <c r="CB213" i="6"/>
  <c r="CQ208" i="6"/>
  <c r="CC204" i="6"/>
  <c r="CU187" i="6"/>
  <c r="CG180" i="6"/>
  <c r="CJ173" i="6"/>
  <c r="CH168" i="6"/>
  <c r="BY165" i="6"/>
  <c r="CQ160" i="6"/>
  <c r="CF155" i="6"/>
  <c r="CH152" i="6"/>
  <c r="CM144" i="6"/>
  <c r="CJ141" i="6"/>
  <c r="CA137" i="6"/>
  <c r="BZ119" i="6"/>
  <c r="CC108" i="6"/>
  <c r="CK103" i="6"/>
  <c r="CN99" i="6"/>
  <c r="CM96" i="6"/>
  <c r="CF91" i="6"/>
  <c r="CR86" i="6"/>
  <c r="CM80" i="6"/>
  <c r="CI74" i="6"/>
  <c r="BZ71" i="6"/>
  <c r="CQ64" i="6"/>
  <c r="CR54" i="6"/>
  <c r="CU43" i="6"/>
  <c r="BZ39" i="6"/>
  <c r="CN35" i="6"/>
  <c r="CH24" i="6"/>
  <c r="CL18" i="6"/>
  <c r="BZ231" i="6"/>
  <c r="CI218" i="6"/>
  <c r="CP206" i="6"/>
  <c r="BZ183" i="6"/>
  <c r="CP158" i="6"/>
  <c r="CQ144" i="6"/>
  <c r="CE130" i="6"/>
  <c r="CR118" i="6"/>
  <c r="CJ93" i="6"/>
  <c r="CT78" i="6"/>
  <c r="CF27" i="6"/>
  <c r="CD233" i="6"/>
  <c r="CG228" i="6"/>
  <c r="CF219" i="6"/>
  <c r="BZ215" i="6"/>
  <c r="CT206" i="6"/>
  <c r="CH200" i="6"/>
  <c r="CG196" i="6"/>
  <c r="CM192" i="6"/>
  <c r="CF187" i="6"/>
  <c r="CQ176" i="6"/>
  <c r="CC172" i="6"/>
  <c r="CR166" i="6"/>
  <c r="CO161" i="6"/>
  <c r="CU155" i="6"/>
  <c r="CK151" i="6"/>
  <c r="CE146" i="6"/>
  <c r="CT142" i="6"/>
  <c r="CD137" i="6"/>
  <c r="CQ128" i="6"/>
  <c r="CJ125" i="6"/>
  <c r="CA121" i="6"/>
  <c r="CG116" i="6"/>
  <c r="CQ112" i="6"/>
  <c r="CJ109" i="6"/>
  <c r="CG100" i="6"/>
  <c r="CD89" i="6"/>
  <c r="CB85" i="6"/>
  <c r="CO81" i="6"/>
  <c r="CC76" i="6"/>
  <c r="CK71" i="6"/>
  <c r="CE66" i="6"/>
  <c r="CT62" i="6"/>
  <c r="CB53" i="6"/>
  <c r="CL50" i="6"/>
  <c r="CJ45" i="6"/>
  <c r="CH40" i="6"/>
  <c r="CG36" i="6"/>
  <c r="CC28" i="6"/>
  <c r="CG20" i="6"/>
  <c r="CB2" i="6"/>
  <c r="CF235" i="6"/>
  <c r="CR230" i="6"/>
  <c r="CL226" i="6"/>
  <c r="CC220" i="6"/>
  <c r="CR214" i="6"/>
  <c r="CL210" i="6"/>
  <c r="CU203" i="6"/>
  <c r="CL194" i="6"/>
  <c r="CC188" i="6"/>
  <c r="CK183" i="6"/>
  <c r="CO177" i="6"/>
  <c r="CF171" i="6"/>
  <c r="CG164" i="6"/>
  <c r="CM160" i="6"/>
  <c r="CD153" i="6"/>
  <c r="CB149" i="6"/>
  <c r="CS143" i="6"/>
  <c r="CB133" i="6"/>
  <c r="CS127" i="6"/>
  <c r="CF123" i="6"/>
  <c r="CB117" i="6"/>
  <c r="CP110" i="6"/>
  <c r="CI106" i="6"/>
  <c r="CB101" i="6"/>
  <c r="CS95" i="6"/>
  <c r="CC92" i="6"/>
  <c r="CH88" i="6"/>
  <c r="CN83" i="6"/>
  <c r="CP78" i="6"/>
  <c r="CD73" i="6"/>
  <c r="CA57" i="6"/>
  <c r="CG52" i="6"/>
  <c r="CM48" i="6"/>
  <c r="CF43" i="6"/>
  <c r="CR38" i="6"/>
  <c r="CO33" i="6"/>
  <c r="CP30" i="6"/>
  <c r="CB21" i="6"/>
  <c r="CO17" i="6"/>
  <c r="CC2" i="6"/>
  <c r="CJ237" i="6"/>
  <c r="CN227" i="6"/>
  <c r="CP222" i="6"/>
  <c r="CH216" i="6"/>
  <c r="CG212" i="6"/>
  <c r="CM208" i="6"/>
  <c r="CD201" i="6"/>
  <c r="CB197" i="6"/>
  <c r="CD185" i="6"/>
  <c r="CB181" i="6"/>
  <c r="CL178" i="6"/>
  <c r="CE162" i="6"/>
  <c r="CJ157" i="6"/>
  <c r="CA153" i="6"/>
  <c r="CG148" i="6"/>
  <c r="CP142" i="6"/>
  <c r="CO129" i="6"/>
  <c r="CC124" i="6"/>
  <c r="CN115" i="6"/>
  <c r="CM112" i="6"/>
  <c r="CU107" i="6"/>
  <c r="CR102" i="6"/>
  <c r="CL98" i="6"/>
  <c r="CT94" i="6"/>
  <c r="CI90" i="6"/>
  <c r="BZ87" i="6"/>
  <c r="CL82" i="6"/>
  <c r="CU75" i="6"/>
  <c r="CA73" i="6"/>
  <c r="CG68" i="6"/>
  <c r="CH56" i="6"/>
  <c r="BY53" i="6"/>
  <c r="CP46" i="6"/>
  <c r="CB37" i="6"/>
  <c r="CL34" i="6"/>
  <c r="CS31" i="6"/>
  <c r="CI26" i="6"/>
  <c r="CR22" i="6"/>
  <c r="CN19" i="6"/>
  <c r="BF4" i="6"/>
  <c r="CA233" i="6"/>
  <c r="CS223" i="6"/>
  <c r="CI202" i="6"/>
  <c r="CN179" i="6"/>
  <c r="CA169" i="6"/>
  <c r="CN147" i="6"/>
  <c r="BZ135" i="6"/>
  <c r="CH120" i="6"/>
  <c r="BZ103" i="6"/>
  <c r="CD41" i="6"/>
  <c r="AY24" i="6"/>
  <c r="BY21" i="6" s="1"/>
  <c r="CP124" i="6"/>
  <c r="CT124" i="6"/>
  <c r="CJ123" i="6"/>
  <c r="CC122" i="6"/>
  <c r="CF121" i="6"/>
  <c r="CI120" i="6"/>
  <c r="CA119" i="6"/>
  <c r="CH118" i="6"/>
  <c r="CK117" i="6"/>
  <c r="BZ117" i="6"/>
  <c r="CR116" i="6"/>
  <c r="CB115" i="6"/>
  <c r="BY115" i="6"/>
  <c r="CN113" i="6"/>
  <c r="CE112" i="6"/>
  <c r="CQ110" i="6"/>
  <c r="CS109" i="6"/>
  <c r="CP108" i="6"/>
  <c r="CT108" i="6"/>
  <c r="CJ107" i="6"/>
  <c r="CC106" i="6"/>
  <c r="CU105" i="6"/>
  <c r="CI104" i="6"/>
  <c r="CD103" i="6"/>
  <c r="CH102" i="6"/>
  <c r="CK101" i="6"/>
  <c r="CR100" i="6"/>
  <c r="CB99" i="6"/>
  <c r="CG98" i="6"/>
  <c r="CN97" i="6"/>
  <c r="CE96" i="6"/>
  <c r="CL96" i="6"/>
  <c r="CO95" i="6"/>
  <c r="CM94" i="6"/>
  <c r="CS93" i="6"/>
  <c r="CP92" i="6"/>
  <c r="CJ91" i="6"/>
  <c r="CC90" i="6"/>
  <c r="CF89" i="6"/>
  <c r="CD87" i="6"/>
  <c r="CA87" i="6"/>
  <c r="CH86" i="6"/>
  <c r="CK85" i="6"/>
  <c r="BZ85" i="6"/>
  <c r="CR84" i="6"/>
  <c r="CB83" i="6"/>
  <c r="BY83" i="6"/>
  <c r="CE80" i="6"/>
  <c r="CL80" i="6"/>
  <c r="CO79" i="6"/>
  <c r="CQ78" i="6"/>
  <c r="CM78" i="6"/>
  <c r="CP76" i="6"/>
  <c r="CT76" i="6"/>
  <c r="CJ75" i="6"/>
  <c r="CU73" i="6"/>
  <c r="CF73" i="6"/>
  <c r="CI72" i="6"/>
  <c r="CA71" i="6"/>
  <c r="CH70" i="6"/>
  <c r="CK69" i="6"/>
  <c r="BZ69" i="6"/>
  <c r="BY67" i="6"/>
  <c r="CG66" i="6"/>
  <c r="CE64" i="6"/>
  <c r="CI239" i="6"/>
  <c r="CD238" i="6"/>
  <c r="CA238" i="6"/>
  <c r="CH237" i="6"/>
  <c r="CK236" i="6"/>
  <c r="CR235" i="6"/>
  <c r="CB234" i="6"/>
  <c r="BY234" i="6"/>
  <c r="CG233" i="6"/>
  <c r="CN232" i="6"/>
  <c r="CL231" i="6"/>
  <c r="CO230" i="6"/>
  <c r="CQ229" i="6"/>
  <c r="CM229" i="6"/>
  <c r="CS228" i="6"/>
  <c r="CP227" i="6"/>
  <c r="CT227" i="6"/>
  <c r="CJ226" i="6"/>
  <c r="CC225" i="6"/>
  <c r="CU224" i="6"/>
  <c r="CI223" i="6"/>
  <c r="CD222" i="6"/>
  <c r="CH221" i="6"/>
  <c r="CK220" i="6"/>
  <c r="CR219" i="6"/>
  <c r="CB218" i="6"/>
  <c r="CG217" i="6"/>
  <c r="CL215" i="6"/>
  <c r="CO214" i="6"/>
  <c r="CQ213" i="6"/>
  <c r="CM213" i="6"/>
  <c r="CS212" i="6"/>
  <c r="CP211" i="6"/>
  <c r="CT211" i="6"/>
  <c r="CJ210" i="6"/>
  <c r="CC209" i="6"/>
  <c r="CU208" i="6"/>
  <c r="CF208" i="6"/>
  <c r="CD206" i="6"/>
  <c r="CA206" i="6"/>
  <c r="CH205" i="6"/>
  <c r="CK204" i="6"/>
  <c r="BZ204" i="6"/>
  <c r="CB202" i="6"/>
  <c r="BY202" i="6"/>
  <c r="CG201" i="6"/>
  <c r="CN200" i="6"/>
  <c r="CE199" i="6"/>
  <c r="CL199" i="6"/>
  <c r="CO198" i="6"/>
  <c r="CQ197" i="6"/>
  <c r="CM197" i="6"/>
  <c r="CS196" i="6"/>
  <c r="CP195" i="6"/>
  <c r="CT195" i="6"/>
  <c r="CJ194" i="6"/>
  <c r="CC193" i="6"/>
  <c r="CF192" i="6"/>
  <c r="CD190" i="6"/>
  <c r="CA190" i="6"/>
  <c r="CH189" i="6"/>
  <c r="BZ188" i="6"/>
  <c r="CR187" i="6"/>
  <c r="BY186" i="6"/>
  <c r="CG185" i="6"/>
  <c r="CE183" i="6"/>
  <c r="CL183" i="6"/>
  <c r="CM181" i="6"/>
  <c r="CP179" i="6"/>
  <c r="CT179" i="6"/>
  <c r="CC177" i="6"/>
  <c r="CU176" i="6"/>
  <c r="CF176" i="6"/>
  <c r="CI175" i="6"/>
  <c r="CD174" i="6"/>
  <c r="CH173" i="6"/>
  <c r="CK172" i="6"/>
  <c r="CR171" i="6"/>
  <c r="CB170" i="6"/>
  <c r="BY170" i="6"/>
  <c r="CG169" i="6"/>
  <c r="CN168" i="6"/>
  <c r="CE167" i="6"/>
  <c r="CL167" i="6"/>
  <c r="CO166" i="6"/>
  <c r="CM165" i="6"/>
  <c r="CS164" i="6"/>
  <c r="CT163" i="6"/>
  <c r="CU160" i="6"/>
  <c r="CF160" i="6"/>
  <c r="CI159" i="6"/>
  <c r="CD158" i="6"/>
  <c r="CA158" i="6"/>
  <c r="CH157" i="6"/>
  <c r="CK156" i="6"/>
  <c r="BZ156" i="6"/>
  <c r="CB154" i="6"/>
  <c r="BY154" i="6"/>
  <c r="CN152" i="6"/>
  <c r="CE151" i="6"/>
  <c r="CL151" i="6"/>
  <c r="CO150" i="6"/>
  <c r="CQ149" i="6"/>
  <c r="CM149" i="6"/>
  <c r="CS148" i="6"/>
  <c r="CP147" i="6"/>
  <c r="CJ146" i="6"/>
  <c r="CC145" i="6"/>
  <c r="CU13" i="6"/>
  <c r="CF13" i="6"/>
  <c r="CD11" i="6"/>
  <c r="CA11" i="6"/>
  <c r="CQ2" i="6"/>
  <c r="CH2" i="6"/>
  <c r="CI143" i="6"/>
  <c r="CD142" i="6"/>
  <c r="CA142" i="6"/>
  <c r="CH141" i="6"/>
  <c r="CK140" i="6"/>
  <c r="BZ140" i="6"/>
  <c r="CR139" i="6"/>
  <c r="CB138" i="6"/>
  <c r="BY138" i="6"/>
  <c r="CG137" i="6"/>
  <c r="CE135" i="6"/>
  <c r="CL135" i="6"/>
  <c r="CQ133" i="6"/>
  <c r="CM133" i="6"/>
  <c r="CS132" i="6"/>
  <c r="CP131" i="6"/>
  <c r="CT131" i="6"/>
  <c r="CC129" i="6"/>
  <c r="CU128" i="6"/>
  <c r="CI127" i="6"/>
  <c r="CA126" i="6"/>
  <c r="CH125" i="6"/>
  <c r="BZ124" i="6"/>
  <c r="CR123" i="6"/>
  <c r="CB122" i="6"/>
  <c r="BY122" i="6"/>
  <c r="CG121" i="6"/>
  <c r="CN120" i="6"/>
  <c r="CE119" i="6"/>
  <c r="CL119" i="6"/>
  <c r="CO118" i="6"/>
  <c r="CM117" i="6"/>
  <c r="CS116" i="6"/>
  <c r="CP115" i="6"/>
  <c r="CT115" i="6"/>
  <c r="CJ114" i="6"/>
  <c r="CU112" i="6"/>
  <c r="CF112" i="6"/>
  <c r="CD110" i="6"/>
  <c r="CA110" i="6"/>
  <c r="BZ108" i="6"/>
  <c r="CR107" i="6"/>
  <c r="CB106" i="6"/>
  <c r="BY106" i="6"/>
  <c r="CG105" i="6"/>
  <c r="CN104" i="6"/>
  <c r="CE103" i="6"/>
  <c r="CL103" i="6"/>
  <c r="CO102" i="6"/>
  <c r="CQ101" i="6"/>
  <c r="CS100" i="6"/>
  <c r="CP99" i="6"/>
  <c r="CT99" i="6"/>
  <c r="CJ98" i="6"/>
  <c r="CC97" i="6"/>
  <c r="CF96" i="6"/>
  <c r="CD94" i="6"/>
  <c r="CA94" i="6"/>
  <c r="CH93" i="6"/>
  <c r="CK92" i="6"/>
  <c r="CR91" i="6"/>
  <c r="BY90" i="6"/>
  <c r="CL87" i="6"/>
  <c r="CO86" i="6"/>
  <c r="CQ85" i="6"/>
  <c r="BZ2" i="6"/>
  <c r="CK2" i="6"/>
  <c r="CP2" i="6"/>
  <c r="CM85" i="6"/>
  <c r="CS84" i="6"/>
  <c r="CP83" i="6"/>
  <c r="CT83" i="6"/>
  <c r="CJ82" i="6"/>
  <c r="CU80" i="6"/>
  <c r="CF80" i="6"/>
  <c r="CD78" i="6"/>
  <c r="CQ62" i="6"/>
  <c r="CP60" i="6"/>
  <c r="CT60" i="6"/>
  <c r="CU57" i="6"/>
  <c r="CA55" i="6"/>
  <c r="CH54" i="6"/>
  <c r="CK53" i="6"/>
  <c r="BZ53" i="6"/>
  <c r="CR52" i="6"/>
  <c r="CB51" i="6"/>
  <c r="BY51" i="6"/>
  <c r="CG50" i="6"/>
  <c r="CN49" i="6"/>
  <c r="CP240" i="6"/>
  <c r="CJ239" i="6"/>
  <c r="CB240" i="6"/>
  <c r="CG239" i="6"/>
  <c r="CG238" i="6"/>
  <c r="CA78" i="6"/>
  <c r="BZ76" i="6"/>
  <c r="CB74" i="6"/>
  <c r="BY74" i="6"/>
  <c r="CG73" i="6"/>
  <c r="CN72" i="6"/>
  <c r="CL71" i="6"/>
  <c r="CO70" i="6"/>
  <c r="CQ69" i="6"/>
  <c r="CM69" i="6"/>
  <c r="CT67" i="6"/>
  <c r="CU64" i="6"/>
  <c r="CF64" i="6"/>
  <c r="CD62" i="6"/>
  <c r="CA62" i="6"/>
  <c r="CK60" i="6"/>
  <c r="BZ60" i="6"/>
  <c r="CR59" i="6"/>
  <c r="CB58" i="6"/>
  <c r="BY58" i="6"/>
  <c r="CE55" i="6"/>
  <c r="CL55" i="6"/>
  <c r="CO54" i="6"/>
  <c r="CQ53" i="6"/>
  <c r="CS52" i="6"/>
  <c r="CP51" i="6"/>
  <c r="CJ50" i="6"/>
  <c r="CC49" i="6"/>
  <c r="CU48" i="6"/>
  <c r="CF48" i="6"/>
  <c r="CI47" i="6"/>
  <c r="CD46" i="6"/>
  <c r="CA46" i="6"/>
  <c r="CH45" i="6"/>
  <c r="CK44" i="6"/>
  <c r="BZ44" i="6"/>
  <c r="CR43" i="6"/>
  <c r="CB42" i="6"/>
  <c r="BY42" i="6"/>
  <c r="CG41" i="6"/>
  <c r="CN40" i="6"/>
  <c r="CE39" i="6"/>
  <c r="CL39" i="6"/>
  <c r="CO38" i="6"/>
  <c r="CQ37" i="6"/>
  <c r="CM37" i="6"/>
  <c r="CS36" i="6"/>
  <c r="CP35" i="6"/>
  <c r="CT35" i="6"/>
  <c r="CJ34" i="6"/>
  <c r="CC33" i="6"/>
  <c r="CF32" i="6"/>
  <c r="CI31" i="6"/>
  <c r="CD30" i="6"/>
  <c r="CA30" i="6"/>
  <c r="CH29" i="6"/>
  <c r="CK28" i="6"/>
  <c r="CR27" i="6"/>
  <c r="CB26" i="6"/>
  <c r="BY26" i="6"/>
  <c r="CG25" i="6"/>
  <c r="CN24" i="6"/>
  <c r="CE23" i="6"/>
  <c r="CL23" i="6"/>
  <c r="CO22" i="6"/>
  <c r="CQ21" i="6"/>
  <c r="CM21" i="6"/>
  <c r="CS20" i="6"/>
  <c r="CP19" i="6"/>
  <c r="CT19" i="6"/>
  <c r="CJ18" i="6"/>
  <c r="CC17" i="6"/>
  <c r="CL48" i="6"/>
  <c r="CO47" i="6"/>
  <c r="CM46" i="6"/>
  <c r="CT44" i="6"/>
  <c r="CJ43" i="6"/>
  <c r="CU41" i="6"/>
  <c r="CF41" i="6"/>
  <c r="CD39" i="6"/>
  <c r="CA39" i="6"/>
  <c r="CH38" i="6"/>
  <c r="CK37" i="6"/>
  <c r="CR36" i="6"/>
  <c r="CB35" i="6"/>
  <c r="CN33" i="6"/>
  <c r="CE32" i="6"/>
  <c r="CL32" i="6"/>
  <c r="CO31" i="6"/>
  <c r="CS29" i="6"/>
  <c r="CP28" i="6"/>
  <c r="CJ27" i="6"/>
  <c r="CC26" i="6"/>
  <c r="CF25" i="6"/>
  <c r="CI24" i="6"/>
  <c r="CA23" i="6"/>
  <c r="CH22" i="6"/>
  <c r="BZ21" i="6"/>
  <c r="CR20" i="6"/>
  <c r="CB19" i="6"/>
  <c r="BY19" i="6"/>
  <c r="CG18" i="6"/>
  <c r="CN17" i="6"/>
  <c r="CE16" i="6"/>
  <c r="CL16" i="6"/>
  <c r="CO15" i="6"/>
  <c r="CQ14" i="6"/>
  <c r="CM14" i="6"/>
  <c r="CS13" i="6"/>
  <c r="CP12" i="6"/>
  <c r="CT12" i="6"/>
  <c r="CJ11" i="6"/>
  <c r="CC5" i="6"/>
  <c r="CU4" i="6"/>
  <c r="CF4" i="6"/>
  <c r="BZ9" i="6"/>
  <c r="BY7" i="6"/>
  <c r="CG6" i="6"/>
  <c r="CN5" i="6"/>
  <c r="CE4" i="6"/>
  <c r="CL4" i="6"/>
  <c r="CD240" i="6"/>
  <c r="CA240" i="6"/>
  <c r="CH239" i="6"/>
  <c r="CK238" i="6"/>
  <c r="CR237" i="6"/>
  <c r="CB236" i="6"/>
  <c r="CG235" i="6"/>
  <c r="CN234" i="6"/>
  <c r="CL233" i="6"/>
  <c r="CO232" i="6"/>
  <c r="CQ231" i="6"/>
  <c r="CS230" i="6"/>
  <c r="CP229" i="6"/>
  <c r="CT229" i="6"/>
  <c r="CJ228" i="6"/>
  <c r="CC227" i="6"/>
  <c r="CU226" i="6"/>
  <c r="CI225" i="6"/>
  <c r="CD224" i="6"/>
  <c r="CK222" i="6"/>
  <c r="CR221" i="6"/>
  <c r="CB220" i="6"/>
  <c r="BY220" i="6"/>
  <c r="CG219" i="6"/>
  <c r="CL217" i="6"/>
  <c r="CO216" i="6"/>
  <c r="CQ215" i="6"/>
  <c r="CM215" i="6"/>
  <c r="CS214" i="6"/>
  <c r="CT213" i="6"/>
  <c r="CJ212" i="6"/>
  <c r="CC211" i="6"/>
  <c r="CU210" i="6"/>
  <c r="CF210" i="6"/>
  <c r="CD208" i="6"/>
  <c r="CA208" i="6"/>
  <c r="CK206" i="6"/>
  <c r="BZ206" i="6"/>
  <c r="CB204" i="6"/>
  <c r="BY204" i="6"/>
  <c r="CG203" i="6"/>
  <c r="CN202" i="6"/>
  <c r="CE201" i="6"/>
  <c r="CL201" i="6"/>
  <c r="CO200" i="6"/>
  <c r="CQ199" i="6"/>
  <c r="CM199" i="6"/>
  <c r="CS198" i="6"/>
  <c r="CP197" i="6"/>
  <c r="CT197" i="6"/>
  <c r="CC195" i="6"/>
  <c r="CK240" i="6"/>
  <c r="CR239" i="6"/>
  <c r="CB238" i="6"/>
  <c r="CG237" i="6"/>
  <c r="CL235" i="6"/>
  <c r="CO234" i="6"/>
  <c r="CQ233" i="6"/>
  <c r="CP231" i="6"/>
  <c r="CT231" i="6"/>
  <c r="CC229" i="6"/>
  <c r="CU228" i="6"/>
  <c r="CI227" i="6"/>
  <c r="CD226" i="6"/>
  <c r="CK224" i="6"/>
  <c r="CR223" i="6"/>
  <c r="CB222" i="6"/>
  <c r="BY222" i="6"/>
  <c r="CG221" i="6"/>
  <c r="CE219" i="6"/>
  <c r="CL219" i="6"/>
  <c r="CQ217" i="6"/>
  <c r="CM217" i="6"/>
  <c r="CS216" i="6"/>
  <c r="CT215" i="6"/>
  <c r="CJ214" i="6"/>
  <c r="CC213" i="6"/>
  <c r="CU212" i="6"/>
  <c r="CF212" i="6"/>
  <c r="CD210" i="6"/>
  <c r="CK208" i="6"/>
  <c r="BZ208" i="6"/>
  <c r="CR207" i="6"/>
  <c r="CB206" i="6"/>
  <c r="BY206" i="6"/>
  <c r="CG205" i="6"/>
  <c r="CN204" i="6"/>
  <c r="CE203" i="6"/>
  <c r="CL203" i="6"/>
  <c r="CO202" i="6"/>
  <c r="CQ201" i="6"/>
  <c r="CM201" i="6"/>
  <c r="CS200" i="6"/>
  <c r="CT199" i="6"/>
  <c r="CJ198" i="6"/>
  <c r="CC197" i="6"/>
  <c r="CF196" i="6"/>
  <c r="CA194" i="6"/>
  <c r="CH193" i="6"/>
  <c r="BZ192" i="6"/>
  <c r="CR191" i="6"/>
  <c r="BY190" i="6"/>
  <c r="CN188" i="6"/>
  <c r="CE187" i="6"/>
  <c r="CL187" i="6"/>
  <c r="CM185" i="6"/>
  <c r="CT183" i="6"/>
  <c r="CC181" i="6"/>
  <c r="CU180" i="6"/>
  <c r="CF180" i="6"/>
  <c r="CD178" i="6"/>
  <c r="CA178" i="6"/>
  <c r="CH177" i="6"/>
  <c r="CK176" i="6"/>
  <c r="BY231" i="6"/>
  <c r="CD203" i="6"/>
  <c r="CJ191" i="6"/>
  <c r="BY167" i="6"/>
  <c r="CA155" i="6"/>
  <c r="CQ146" i="6"/>
  <c r="CK137" i="6"/>
  <c r="CQ130" i="6"/>
  <c r="CJ127" i="6"/>
  <c r="CC126" i="6"/>
  <c r="CU125" i="6"/>
  <c r="CH122" i="6"/>
  <c r="CR120" i="6"/>
  <c r="CB119" i="6"/>
  <c r="BY119" i="6"/>
  <c r="CG118" i="6"/>
  <c r="CN117" i="6"/>
  <c r="CE116" i="6"/>
  <c r="CQ114" i="6"/>
  <c r="CM114" i="6"/>
  <c r="CS113" i="6"/>
  <c r="CP112" i="6"/>
  <c r="CT112" i="6"/>
  <c r="CJ111" i="6"/>
  <c r="CC110" i="6"/>
  <c r="CU109" i="6"/>
  <c r="CF109" i="6"/>
  <c r="CD107" i="6"/>
  <c r="CA107" i="6"/>
  <c r="CH106" i="6"/>
  <c r="CK105" i="6"/>
  <c r="BZ105" i="6"/>
  <c r="CR104" i="6"/>
  <c r="CB103" i="6"/>
  <c r="BY103" i="6"/>
  <c r="CG102" i="6"/>
  <c r="CN101" i="6"/>
  <c r="CE100" i="6"/>
  <c r="CL100" i="6"/>
  <c r="CO99" i="6"/>
  <c r="CQ98" i="6"/>
  <c r="CS97" i="6"/>
  <c r="CP96" i="6"/>
  <c r="CT96" i="6"/>
  <c r="CJ95" i="6"/>
  <c r="CC94" i="6"/>
  <c r="CF93" i="6"/>
  <c r="CI92" i="6"/>
  <c r="CD91" i="6"/>
  <c r="CA91" i="6"/>
  <c r="CH90" i="6"/>
  <c r="CK89" i="6"/>
  <c r="BZ89" i="6"/>
  <c r="CR88" i="6"/>
  <c r="CB87" i="6"/>
  <c r="CU237" i="6"/>
  <c r="BZ233" i="6"/>
  <c r="CL228" i="6"/>
  <c r="CJ223" i="6"/>
  <c r="CH218" i="6"/>
  <c r="CL212" i="6"/>
  <c r="CK201" i="6"/>
  <c r="CT192" i="6"/>
  <c r="CA187" i="6"/>
  <c r="CM178" i="6"/>
  <c r="CF173" i="6"/>
  <c r="CS161" i="6"/>
  <c r="CF157" i="6"/>
  <c r="CO147" i="6"/>
  <c r="CT144" i="6"/>
  <c r="CD139" i="6"/>
  <c r="CR136" i="6"/>
  <c r="CN133" i="6"/>
  <c r="CT128" i="6"/>
  <c r="CE237" i="6"/>
  <c r="CL237" i="6"/>
  <c r="CO236" i="6"/>
  <c r="CM235" i="6"/>
  <c r="CP233" i="6"/>
  <c r="CT233" i="6"/>
  <c r="CC231" i="6"/>
  <c r="CU230" i="6"/>
  <c r="CF230" i="6"/>
  <c r="CI229" i="6"/>
  <c r="CD228" i="6"/>
  <c r="CK226" i="6"/>
  <c r="CR225" i="6"/>
  <c r="CB224" i="6"/>
  <c r="BY224" i="6"/>
  <c r="CG223" i="6"/>
  <c r="CN222" i="6"/>
  <c r="CE221" i="6"/>
  <c r="CL221" i="6"/>
  <c r="CS218" i="6"/>
  <c r="CJ216" i="6"/>
  <c r="CC215" i="6"/>
  <c r="CU214" i="6"/>
  <c r="CF214" i="6"/>
  <c r="CI213" i="6"/>
  <c r="CD212" i="6"/>
  <c r="CA212" i="6"/>
  <c r="BZ210" i="6"/>
  <c r="CR209" i="6"/>
  <c r="BY208" i="6"/>
  <c r="CG207" i="6"/>
  <c r="CN206" i="6"/>
  <c r="CE205" i="6"/>
  <c r="CL205" i="6"/>
  <c r="CO204" i="6"/>
  <c r="CQ203" i="6"/>
  <c r="CM203" i="6"/>
  <c r="CS202" i="6"/>
  <c r="CT201" i="6"/>
  <c r="CJ200" i="6"/>
  <c r="CC199" i="6"/>
  <c r="CI197" i="6"/>
  <c r="CD196" i="6"/>
  <c r="CA196" i="6"/>
  <c r="CH195" i="6"/>
  <c r="CK194" i="6"/>
  <c r="BZ194" i="6"/>
  <c r="CR193" i="6"/>
  <c r="CB192" i="6"/>
  <c r="CN190" i="6"/>
  <c r="CE189" i="6"/>
  <c r="CL189" i="6"/>
  <c r="CQ187" i="6"/>
  <c r="CM187" i="6"/>
  <c r="CS186" i="6"/>
  <c r="CT185" i="6"/>
  <c r="CJ184" i="6"/>
  <c r="CC183" i="6"/>
  <c r="CU182" i="6"/>
  <c r="CF182" i="6"/>
  <c r="CD180" i="6"/>
  <c r="CA180" i="6"/>
  <c r="CH179" i="6"/>
  <c r="CK178" i="6"/>
  <c r="BZ178" i="6"/>
  <c r="CR177" i="6"/>
  <c r="CB176" i="6"/>
  <c r="BY176" i="6"/>
  <c r="CI236" i="6"/>
  <c r="CB231" i="6"/>
  <c r="CM226" i="6"/>
  <c r="CF221" i="6"/>
  <c r="CB215" i="6"/>
  <c r="CI204" i="6"/>
  <c r="CM194" i="6"/>
  <c r="CI188" i="6"/>
  <c r="CP176" i="6"/>
  <c r="CI172" i="6"/>
  <c r="CR168" i="6"/>
  <c r="CQ162" i="6"/>
  <c r="CC158" i="6"/>
  <c r="CB151" i="6"/>
  <c r="CC142" i="6"/>
  <c r="CA123" i="6"/>
  <c r="CU239" i="6"/>
  <c r="CA237" i="6"/>
  <c r="CR234" i="6"/>
  <c r="CN231" i="6"/>
  <c r="CO229" i="6"/>
  <c r="CM228" i="6"/>
  <c r="CP226" i="6"/>
  <c r="CJ225" i="6"/>
  <c r="CC224" i="6"/>
  <c r="CU223" i="6"/>
  <c r="CF223" i="6"/>
  <c r="CI222" i="6"/>
  <c r="CD221" i="6"/>
  <c r="CH220" i="6"/>
  <c r="CK219" i="6"/>
  <c r="CR218" i="6"/>
  <c r="CB217" i="6"/>
  <c r="CG216" i="6"/>
  <c r="CN215" i="6"/>
  <c r="CL214" i="6"/>
  <c r="CO213" i="6"/>
  <c r="CQ212" i="6"/>
  <c r="CM212" i="6"/>
  <c r="CS211" i="6"/>
  <c r="CP210" i="6"/>
  <c r="CT210" i="6"/>
  <c r="CC208" i="6"/>
  <c r="CU207" i="6"/>
  <c r="CF207" i="6"/>
  <c r="CI206" i="6"/>
  <c r="CD205" i="6"/>
  <c r="CA205" i="6"/>
  <c r="CH204" i="6"/>
  <c r="CK203" i="6"/>
  <c r="BZ203" i="6"/>
  <c r="CB201" i="6"/>
  <c r="BY201" i="6"/>
  <c r="CG200" i="6"/>
  <c r="CN199" i="6"/>
  <c r="CE198" i="6"/>
  <c r="CL198" i="6"/>
  <c r="CO197" i="6"/>
  <c r="CQ196" i="6"/>
  <c r="CM196" i="6"/>
  <c r="CS195" i="6"/>
  <c r="CP194" i="6"/>
  <c r="CT194" i="6"/>
  <c r="CJ193" i="6"/>
  <c r="CC192" i="6"/>
  <c r="CF191" i="6"/>
  <c r="CI190" i="6"/>
  <c r="CD189" i="6"/>
  <c r="CA189" i="6"/>
  <c r="CH188" i="6"/>
  <c r="CK187" i="6"/>
  <c r="BZ187" i="6"/>
  <c r="CR186" i="6"/>
  <c r="BY185" i="6"/>
  <c r="CG184" i="6"/>
  <c r="CE182" i="6"/>
  <c r="CL182" i="6"/>
  <c r="CQ180" i="6"/>
  <c r="CM180" i="6"/>
  <c r="CS179" i="6"/>
  <c r="CP178" i="6"/>
  <c r="CT178" i="6"/>
  <c r="CJ177" i="6"/>
  <c r="CC176" i="6"/>
  <c r="CU175" i="6"/>
  <c r="CA235" i="6"/>
  <c r="CG230" i="6"/>
  <c r="CS225" i="6"/>
  <c r="CD219" i="6"/>
  <c r="CO211" i="6"/>
  <c r="CF205" i="6"/>
  <c r="CB199" i="6"/>
  <c r="CU189" i="6"/>
  <c r="BZ185" i="6"/>
  <c r="CE180" i="6"/>
  <c r="CJ175" i="6"/>
  <c r="CA171" i="6"/>
  <c r="CE164" i="6"/>
  <c r="CP160" i="6"/>
  <c r="CI156" i="6"/>
  <c r="BZ153" i="6"/>
  <c r="CE148" i="6"/>
  <c r="CP144" i="6"/>
  <c r="CH138" i="6"/>
  <c r="CO131" i="6"/>
  <c r="CP128" i="6"/>
  <c r="BZ121" i="6"/>
  <c r="CD237" i="6"/>
  <c r="CK235" i="6"/>
  <c r="CB233" i="6"/>
  <c r="CG232" i="6"/>
  <c r="CL230" i="6"/>
  <c r="CT226" i="6"/>
  <c r="CE239" i="6"/>
  <c r="CL239" i="6"/>
  <c r="CO238" i="6"/>
  <c r="CM237" i="6"/>
  <c r="CP235" i="6"/>
  <c r="CT235" i="6"/>
  <c r="CJ234" i="6"/>
  <c r="CC233" i="6"/>
  <c r="CU232" i="6"/>
  <c r="CF232" i="6"/>
  <c r="CI231" i="6"/>
  <c r="CD230" i="6"/>
  <c r="CA230" i="6"/>
  <c r="CH229" i="6"/>
  <c r="CK228" i="6"/>
  <c r="BZ228" i="6"/>
  <c r="CR227" i="6"/>
  <c r="CB226" i="6"/>
  <c r="BY226" i="6"/>
  <c r="CG225" i="6"/>
  <c r="CN224" i="6"/>
  <c r="CE223" i="6"/>
  <c r="CL223" i="6"/>
  <c r="CS220" i="6"/>
  <c r="CP219" i="6"/>
  <c r="CJ218" i="6"/>
  <c r="CC217" i="6"/>
  <c r="CF216" i="6"/>
  <c r="CI215" i="6"/>
  <c r="CH213" i="6"/>
  <c r="BZ212" i="6"/>
  <c r="CR211" i="6"/>
  <c r="BY210" i="6"/>
  <c r="CG209" i="6"/>
  <c r="CE207" i="6"/>
  <c r="CL207" i="6"/>
  <c r="CQ205" i="6"/>
  <c r="CM205" i="6"/>
  <c r="CS204" i="6"/>
  <c r="CT203" i="6"/>
  <c r="CJ202" i="6"/>
  <c r="CC201" i="6"/>
  <c r="CI199" i="6"/>
  <c r="CD198" i="6"/>
  <c r="CH197" i="6"/>
  <c r="CK196" i="6"/>
  <c r="BZ196" i="6"/>
  <c r="CR195" i="6"/>
  <c r="CF237" i="6"/>
  <c r="CR232" i="6"/>
  <c r="CO227" i="6"/>
  <c r="CC222" i="6"/>
  <c r="CE212" i="6"/>
  <c r="CQ210" i="6"/>
  <c r="CC206" i="6"/>
  <c r="CL196" i="6"/>
  <c r="CC190" i="6"/>
  <c r="BY183" i="6"/>
  <c r="CQ178" i="6"/>
  <c r="CU173" i="6"/>
  <c r="BZ169" i="6"/>
  <c r="CL164" i="6"/>
  <c r="CT160" i="6"/>
  <c r="CH154" i="6"/>
  <c r="BY151" i="6"/>
  <c r="CL148" i="6"/>
  <c r="CM146" i="6"/>
  <c r="CU141" i="6"/>
  <c r="CA139" i="6"/>
  <c r="CB135" i="6"/>
  <c r="CE132" i="6"/>
  <c r="CI238" i="6"/>
  <c r="CQ228" i="6"/>
  <c r="CI240" i="6"/>
  <c r="CD239" i="6"/>
  <c r="CA239" i="6"/>
  <c r="CH238" i="6"/>
  <c r="CK237" i="6"/>
  <c r="CR236" i="6"/>
  <c r="CB235" i="6"/>
  <c r="BY235" i="6"/>
  <c r="CG234" i="6"/>
  <c r="CN233" i="6"/>
  <c r="CL232" i="6"/>
  <c r="CO231" i="6"/>
  <c r="CQ230" i="6"/>
  <c r="CS229" i="6"/>
  <c r="CP228" i="6"/>
  <c r="CT228" i="6"/>
  <c r="CJ227" i="6"/>
  <c r="CC226" i="6"/>
  <c r="CU225" i="6"/>
  <c r="CI224" i="6"/>
  <c r="CD223" i="6"/>
  <c r="CH222" i="6"/>
  <c r="CK221" i="6"/>
  <c r="CR220" i="6"/>
  <c r="CB219" i="6"/>
  <c r="BY219" i="6"/>
  <c r="CG218" i="6"/>
  <c r="CL216" i="6"/>
  <c r="CO215" i="6"/>
  <c r="CQ214" i="6"/>
  <c r="CM214" i="6"/>
  <c r="CS213" i="6"/>
  <c r="CP212" i="6"/>
  <c r="CT212" i="6"/>
  <c r="CJ211" i="6"/>
  <c r="CC210" i="6"/>
  <c r="CU209" i="6"/>
  <c r="CF209" i="6"/>
  <c r="CD207" i="6"/>
  <c r="CA207" i="6"/>
  <c r="CH206" i="6"/>
  <c r="CK205" i="6"/>
  <c r="BZ205" i="6"/>
  <c r="CB203" i="6"/>
  <c r="BY203" i="6"/>
  <c r="CG202" i="6"/>
  <c r="CN201" i="6"/>
  <c r="CE200" i="6"/>
  <c r="CL200" i="6"/>
  <c r="CO199" i="6"/>
  <c r="CQ198" i="6"/>
  <c r="CM198" i="6"/>
  <c r="CS197" i="6"/>
  <c r="CP196" i="6"/>
  <c r="CT196" i="6"/>
  <c r="CE228" i="6"/>
  <c r="CT224" i="6"/>
  <c r="CN213" i="6"/>
  <c r="CM210" i="6"/>
  <c r="CU205" i="6"/>
  <c r="CR200" i="6"/>
  <c r="CO195" i="6"/>
  <c r="CF189" i="6"/>
  <c r="CR184" i="6"/>
  <c r="CL180" i="6"/>
  <c r="CC174" i="6"/>
  <c r="CH170" i="6"/>
  <c r="CG166" i="6"/>
  <c r="CO163" i="6"/>
  <c r="CK153" i="6"/>
  <c r="CN149" i="6"/>
  <c r="CS145" i="6"/>
  <c r="BZ137" i="6"/>
  <c r="BY135" i="6"/>
  <c r="CL132" i="6"/>
  <c r="CS129" i="6"/>
  <c r="CI124" i="6"/>
  <c r="CF239" i="6"/>
  <c r="CH236" i="6"/>
  <c r="BY233" i="6"/>
  <c r="CE230" i="6"/>
  <c r="CS227" i="6"/>
  <c r="CO240" i="6"/>
  <c r="CM239" i="6"/>
  <c r="CP237" i="6"/>
  <c r="CJ236" i="6"/>
  <c r="CC235" i="6"/>
  <c r="CU234" i="6"/>
  <c r="CF234" i="6"/>
  <c r="CI233" i="6"/>
  <c r="CD232" i="6"/>
  <c r="CA232" i="6"/>
  <c r="CK230" i="6"/>
  <c r="BZ230" i="6"/>
  <c r="CR229" i="6"/>
  <c r="CB228" i="6"/>
  <c r="BY228" i="6"/>
  <c r="CG227" i="6"/>
  <c r="CN226" i="6"/>
  <c r="CE225" i="6"/>
  <c r="CL225" i="6"/>
  <c r="CO224" i="6"/>
  <c r="CS222" i="6"/>
  <c r="CP221" i="6"/>
  <c r="CJ220" i="6"/>
  <c r="CC219" i="6"/>
  <c r="CF218" i="6"/>
  <c r="CI217" i="6"/>
  <c r="CA216" i="6"/>
  <c r="CH215" i="6"/>
  <c r="BZ214" i="6"/>
  <c r="CR213" i="6"/>
  <c r="BY212" i="6"/>
  <c r="CG211" i="6"/>
  <c r="CE209" i="6"/>
  <c r="CL209" i="6"/>
  <c r="CQ207" i="6"/>
  <c r="CM207" i="6"/>
  <c r="CP205" i="6"/>
  <c r="CT205" i="6"/>
  <c r="CJ204" i="6"/>
  <c r="CC203" i="6"/>
  <c r="CU202" i="6"/>
  <c r="CI201" i="6"/>
  <c r="CD200" i="6"/>
  <c r="CH199" i="6"/>
  <c r="CK198" i="6"/>
  <c r="CR197" i="6"/>
  <c r="CB196" i="6"/>
  <c r="CG195" i="6"/>
  <c r="CD235" i="6"/>
  <c r="CN229" i="6"/>
  <c r="CP224" i="6"/>
  <c r="CI220" i="6"/>
  <c r="CG214" i="6"/>
  <c r="CP208" i="6"/>
  <c r="CA203" i="6"/>
  <c r="CG198" i="6"/>
  <c r="CS193" i="6"/>
  <c r="CD187" i="6"/>
  <c r="CG182" i="6"/>
  <c r="CT176" i="6"/>
  <c r="CM162" i="6"/>
  <c r="CD155" i="6"/>
  <c r="CG150" i="6"/>
  <c r="CJ143" i="6"/>
  <c r="CH240" i="6"/>
  <c r="CK239" i="6"/>
  <c r="CR238" i="6"/>
  <c r="CB237" i="6"/>
  <c r="CG236" i="6"/>
  <c r="CN235" i="6"/>
  <c r="CL234" i="6"/>
  <c r="CO233" i="6"/>
  <c r="CQ232" i="6"/>
  <c r="CP230" i="6"/>
  <c r="CT230" i="6"/>
  <c r="CC228" i="6"/>
  <c r="CU227" i="6"/>
  <c r="CI226" i="6"/>
  <c r="CD225" i="6"/>
  <c r="CK223" i="6"/>
  <c r="CR222" i="6"/>
  <c r="CB221" i="6"/>
  <c r="BY221" i="6"/>
  <c r="CG220" i="6"/>
  <c r="CN219" i="6"/>
  <c r="CL218" i="6"/>
  <c r="CO217" i="6"/>
  <c r="CQ216" i="6"/>
  <c r="CM216" i="6"/>
  <c r="CS215" i="6"/>
  <c r="CT214" i="6"/>
  <c r="CJ213" i="6"/>
  <c r="CC212" i="6"/>
  <c r="CU211" i="6"/>
  <c r="CF211" i="6"/>
  <c r="CD209" i="6"/>
  <c r="CA209" i="6"/>
  <c r="CK207" i="6"/>
  <c r="BZ207" i="6"/>
  <c r="CR206" i="6"/>
  <c r="CB205" i="6"/>
  <c r="BY205" i="6"/>
  <c r="CG204" i="6"/>
  <c r="CN203" i="6"/>
  <c r="CE202" i="6"/>
  <c r="CL202" i="6"/>
  <c r="CO201" i="6"/>
  <c r="CQ200" i="6"/>
  <c r="CM200" i="6"/>
  <c r="CS199" i="6"/>
  <c r="CP198" i="6"/>
  <c r="CT198" i="6"/>
  <c r="CJ197" i="6"/>
  <c r="CC196" i="6"/>
  <c r="CF195" i="6"/>
  <c r="CK233" i="6"/>
  <c r="CQ226" i="6"/>
  <c r="CU221" i="6"/>
  <c r="CR216" i="6"/>
  <c r="CT208" i="6"/>
  <c r="CH202" i="6"/>
  <c r="CN197" i="6"/>
  <c r="CK185" i="6"/>
  <c r="CS177" i="6"/>
  <c r="CU157" i="6"/>
  <c r="CS240" i="6"/>
  <c r="CP239" i="6"/>
  <c r="CJ238" i="6"/>
  <c r="CU236" i="6"/>
  <c r="CF236" i="6"/>
  <c r="CI235" i="6"/>
  <c r="CD234" i="6"/>
  <c r="CA234" i="6"/>
  <c r="CK232" i="6"/>
  <c r="BZ232" i="6"/>
  <c r="CR231" i="6"/>
  <c r="CB230" i="6"/>
  <c r="BY230" i="6"/>
  <c r="CG229" i="6"/>
  <c r="CN228" i="6"/>
  <c r="CE227" i="6"/>
  <c r="CL227" i="6"/>
  <c r="CO226" i="6"/>
  <c r="CQ225" i="6"/>
  <c r="CM225" i="6"/>
  <c r="CS224" i="6"/>
  <c r="CP223" i="6"/>
  <c r="CJ222" i="6"/>
  <c r="CC221" i="6"/>
  <c r="CU220" i="6"/>
  <c r="CF220" i="6"/>
  <c r="CI219" i="6"/>
  <c r="CD218" i="6"/>
  <c r="CA218" i="6"/>
  <c r="CH217" i="6"/>
  <c r="BZ216" i="6"/>
  <c r="CR215" i="6"/>
  <c r="CB214" i="6"/>
  <c r="CG213" i="6"/>
  <c r="CN212" i="6"/>
  <c r="CE211" i="6"/>
  <c r="CL211" i="6"/>
  <c r="CQ209" i="6"/>
  <c r="CM209" i="6"/>
  <c r="CP207" i="6"/>
  <c r="CT207" i="6"/>
  <c r="CC205" i="6"/>
  <c r="CU204" i="6"/>
  <c r="CF204" i="6"/>
  <c r="CI203" i="6"/>
  <c r="CD202" i="6"/>
  <c r="CA202" i="6"/>
  <c r="CH201" i="6"/>
  <c r="CK200" i="6"/>
  <c r="CR199" i="6"/>
  <c r="CB198" i="6"/>
  <c r="CG197" i="6"/>
  <c r="CN196" i="6"/>
  <c r="CL195" i="6"/>
  <c r="CO194" i="6"/>
  <c r="CM193" i="6"/>
  <c r="CT191" i="6"/>
  <c r="CJ190" i="6"/>
  <c r="CC189" i="6"/>
  <c r="CU188" i="6"/>
  <c r="CF188" i="6"/>
  <c r="CI187" i="6"/>
  <c r="CD186" i="6"/>
  <c r="CA186" i="6"/>
  <c r="CK184" i="6"/>
  <c r="BZ184" i="6"/>
  <c r="BY182" i="6"/>
  <c r="CG181" i="6"/>
  <c r="CE179" i="6"/>
  <c r="CL179" i="6"/>
  <c r="CQ177" i="6"/>
  <c r="CS176" i="6"/>
  <c r="CP175" i="6"/>
  <c r="CC230" i="6"/>
  <c r="BY223" i="6"/>
  <c r="CC214" i="6"/>
  <c r="BY207" i="6"/>
  <c r="CQ202" i="6"/>
  <c r="CC198" i="6"/>
  <c r="CH194" i="6"/>
  <c r="CS185" i="6"/>
  <c r="CF181" i="6"/>
  <c r="CK177" i="6"/>
  <c r="CG174" i="6"/>
  <c r="CM170" i="6"/>
  <c r="CA163" i="6"/>
  <c r="CQ154" i="6"/>
  <c r="CC150" i="6"/>
  <c r="CA147" i="6"/>
  <c r="CB143" i="6"/>
  <c r="CO139" i="6"/>
  <c r="CC134" i="6"/>
  <c r="CQ122" i="6"/>
  <c r="CP120" i="6"/>
  <c r="CT120" i="6"/>
  <c r="CJ119" i="6"/>
  <c r="CC118" i="6"/>
  <c r="CU117" i="6"/>
  <c r="CF117" i="6"/>
  <c r="CI116" i="6"/>
  <c r="CD115" i="6"/>
  <c r="CA115" i="6"/>
  <c r="BZ113" i="6"/>
  <c r="CR112" i="6"/>
  <c r="CB111" i="6"/>
  <c r="BY111" i="6"/>
  <c r="CG110" i="6"/>
  <c r="CN109" i="6"/>
  <c r="CE108" i="6"/>
  <c r="CL108" i="6"/>
  <c r="CO107" i="6"/>
  <c r="CQ106" i="6"/>
  <c r="CM106" i="6"/>
  <c r="CS105" i="6"/>
  <c r="CP104" i="6"/>
  <c r="CT104" i="6"/>
  <c r="CJ103" i="6"/>
  <c r="CC102" i="6"/>
  <c r="CU101" i="6"/>
  <c r="CI100" i="6"/>
  <c r="CD99" i="6"/>
  <c r="CA99" i="6"/>
  <c r="CH98" i="6"/>
  <c r="CK97" i="6"/>
  <c r="CR96" i="6"/>
  <c r="CB95" i="6"/>
  <c r="CG94" i="6"/>
  <c r="CN93" i="6"/>
  <c r="CE92" i="6"/>
  <c r="CL92" i="6"/>
  <c r="CM90" i="6"/>
  <c r="CS89" i="6"/>
  <c r="CP88" i="6"/>
  <c r="CJ87" i="6"/>
  <c r="CC86" i="6"/>
  <c r="CL236" i="6"/>
  <c r="CP232" i="6"/>
  <c r="CF229" i="6"/>
  <c r="CD227" i="6"/>
  <c r="CK225" i="6"/>
  <c r="CR224" i="6"/>
  <c r="CG222" i="6"/>
  <c r="CE220" i="6"/>
  <c r="CJ215" i="6"/>
  <c r="CF213" i="6"/>
  <c r="CD211" i="6"/>
  <c r="CK209" i="6"/>
  <c r="CR208" i="6"/>
  <c r="CG206" i="6"/>
  <c r="CE204" i="6"/>
  <c r="CO203" i="6"/>
  <c r="CS201" i="6"/>
  <c r="CT200" i="6"/>
  <c r="CF197" i="6"/>
  <c r="CR192" i="6"/>
  <c r="BY191" i="6"/>
  <c r="CE188" i="6"/>
  <c r="CM186" i="6"/>
  <c r="CT184" i="6"/>
  <c r="CC182" i="6"/>
  <c r="CD179" i="6"/>
  <c r="CH178" i="6"/>
  <c r="CR176" i="6"/>
  <c r="BY175" i="6"/>
  <c r="CE172" i="6"/>
  <c r="CO171" i="6"/>
  <c r="CS169" i="6"/>
  <c r="CT168" i="6"/>
  <c r="CU165" i="6"/>
  <c r="CI164" i="6"/>
  <c r="CK161" i="6"/>
  <c r="BY159" i="6"/>
  <c r="CE156" i="6"/>
  <c r="CO155" i="6"/>
  <c r="CF149" i="6"/>
  <c r="CK145" i="6"/>
  <c r="CR144" i="6"/>
  <c r="CG142" i="6"/>
  <c r="CE140" i="6"/>
  <c r="CQ138" i="6"/>
  <c r="CS137" i="6"/>
  <c r="CI132" i="6"/>
  <c r="CH130" i="6"/>
  <c r="BZ129" i="6"/>
  <c r="CB127" i="6"/>
  <c r="CO123" i="6"/>
  <c r="CS121" i="6"/>
  <c r="CH114" i="6"/>
  <c r="CJ240" i="6"/>
  <c r="CU238" i="6"/>
  <c r="CF238" i="6"/>
  <c r="CI237" i="6"/>
  <c r="CD236" i="6"/>
  <c r="CA236" i="6"/>
  <c r="CK234" i="6"/>
  <c r="BZ234" i="6"/>
  <c r="CR233" i="6"/>
  <c r="CB232" i="6"/>
  <c r="BY232" i="6"/>
  <c r="CG231" i="6"/>
  <c r="CN230" i="6"/>
  <c r="CE229" i="6"/>
  <c r="CL229" i="6"/>
  <c r="CO228" i="6"/>
  <c r="CQ227" i="6"/>
  <c r="CM227" i="6"/>
  <c r="CS226" i="6"/>
  <c r="CP225" i="6"/>
  <c r="CT225" i="6"/>
  <c r="CJ224" i="6"/>
  <c r="CC223" i="6"/>
  <c r="CU222" i="6"/>
  <c r="CF222" i="6"/>
  <c r="CI221" i="6"/>
  <c r="CD220" i="6"/>
  <c r="CH219" i="6"/>
  <c r="CR217" i="6"/>
  <c r="CB216" i="6"/>
  <c r="CG215" i="6"/>
  <c r="CN214" i="6"/>
  <c r="CE213" i="6"/>
  <c r="CL213" i="6"/>
  <c r="CO212" i="6"/>
  <c r="CQ211" i="6"/>
  <c r="CM211" i="6"/>
  <c r="CS210" i="6"/>
  <c r="CP209" i="6"/>
  <c r="CT209" i="6"/>
  <c r="CC207" i="6"/>
  <c r="CU206" i="6"/>
  <c r="CF206" i="6"/>
  <c r="CI205" i="6"/>
  <c r="CD204" i="6"/>
  <c r="CA204" i="6"/>
  <c r="CH203" i="6"/>
  <c r="CK202" i="6"/>
  <c r="BZ202" i="6"/>
  <c r="CB200" i="6"/>
  <c r="BY200" i="6"/>
  <c r="CG199" i="6"/>
  <c r="CN198" i="6"/>
  <c r="CE197" i="6"/>
  <c r="CL197" i="6"/>
  <c r="CO196" i="6"/>
  <c r="CQ195" i="6"/>
  <c r="CM195" i="6"/>
  <c r="CE236" i="6"/>
  <c r="CO235" i="6"/>
  <c r="CT232" i="6"/>
  <c r="CU229" i="6"/>
  <c r="CI228" i="6"/>
  <c r="CB223" i="6"/>
  <c r="CN221" i="6"/>
  <c r="CL220" i="6"/>
  <c r="CQ218" i="6"/>
  <c r="CS217" i="6"/>
  <c r="CU213" i="6"/>
  <c r="CI212" i="6"/>
  <c r="BZ209" i="6"/>
  <c r="CB207" i="6"/>
  <c r="CN205" i="6"/>
  <c r="CL204" i="6"/>
  <c r="CM202" i="6"/>
  <c r="CJ199" i="6"/>
  <c r="CI196" i="6"/>
  <c r="CA195" i="6"/>
  <c r="BZ193" i="6"/>
  <c r="CN189" i="6"/>
  <c r="CL188" i="6"/>
  <c r="CQ186" i="6"/>
  <c r="CU181" i="6"/>
  <c r="CA179" i="6"/>
  <c r="BZ177" i="6"/>
  <c r="CB175" i="6"/>
  <c r="CN173" i="6"/>
  <c r="CL172" i="6"/>
  <c r="CQ170" i="6"/>
  <c r="CP168" i="6"/>
  <c r="CJ167" i="6"/>
  <c r="CF165" i="6"/>
  <c r="CD163" i="6"/>
  <c r="BZ161" i="6"/>
  <c r="CB159" i="6"/>
  <c r="CN157" i="6"/>
  <c r="CP152" i="6"/>
  <c r="CT152" i="6"/>
  <c r="CU149" i="6"/>
  <c r="CI148" i="6"/>
  <c r="CH146" i="6"/>
  <c r="BZ145" i="6"/>
  <c r="BY143" i="6"/>
  <c r="CN141" i="6"/>
  <c r="CL140" i="6"/>
  <c r="CM138" i="6"/>
  <c r="CP136" i="6"/>
  <c r="CJ135" i="6"/>
  <c r="CF133" i="6"/>
  <c r="CD131" i="6"/>
  <c r="CK129" i="6"/>
  <c r="CR128" i="6"/>
  <c r="CG126" i="6"/>
  <c r="CE124" i="6"/>
  <c r="CL124" i="6"/>
  <c r="CK113" i="6"/>
  <c r="CG240" i="6"/>
  <c r="CE238" i="6"/>
  <c r="CL238" i="6"/>
  <c r="CO237" i="6"/>
  <c r="CM236" i="6"/>
  <c r="CP234" i="6"/>
  <c r="CT234" i="6"/>
  <c r="CC232" i="6"/>
  <c r="CU231" i="6"/>
  <c r="CF231" i="6"/>
  <c r="CI230" i="6"/>
  <c r="CD229" i="6"/>
  <c r="CA229" i="6"/>
  <c r="CH228" i="6"/>
  <c r="CK227" i="6"/>
  <c r="BZ227" i="6"/>
  <c r="CR226" i="6"/>
  <c r="CB225" i="6"/>
  <c r="BY225" i="6"/>
  <c r="CG224" i="6"/>
  <c r="CN223" i="6"/>
  <c r="CE222" i="6"/>
  <c r="CL222" i="6"/>
  <c r="CS219" i="6"/>
  <c r="CP218" i="6"/>
  <c r="CJ217" i="6"/>
  <c r="CC216" i="6"/>
  <c r="CF215" i="6"/>
  <c r="CI214" i="6"/>
  <c r="CH212" i="6"/>
  <c r="BZ211" i="6"/>
  <c r="CR210" i="6"/>
  <c r="BY209" i="6"/>
  <c r="CG208" i="6"/>
  <c r="CE206" i="6"/>
  <c r="CL206" i="6"/>
  <c r="CO205" i="6"/>
  <c r="CQ204" i="6"/>
  <c r="CM204" i="6"/>
  <c r="CS203" i="6"/>
  <c r="CT202" i="6"/>
  <c r="CJ201" i="6"/>
  <c r="CC200" i="6"/>
  <c r="CI198" i="6"/>
  <c r="CD197" i="6"/>
  <c r="CH196" i="6"/>
  <c r="CK195" i="6"/>
  <c r="BZ195" i="6"/>
  <c r="CF194" i="6"/>
  <c r="CA192" i="6"/>
  <c r="CH191" i="6"/>
  <c r="BZ190" i="6"/>
  <c r="CR189" i="6"/>
  <c r="BY188" i="6"/>
  <c r="CG187" i="6"/>
  <c r="CN186" i="6"/>
  <c r="CE185" i="6"/>
  <c r="CL185" i="6"/>
  <c r="CM183" i="6"/>
  <c r="CP181" i="6"/>
  <c r="CT181" i="6"/>
  <c r="CC179" i="6"/>
  <c r="CU178" i="6"/>
  <c r="CF178" i="6"/>
  <c r="CI177" i="6"/>
  <c r="CD176" i="6"/>
  <c r="CH175" i="6"/>
  <c r="CK174" i="6"/>
  <c r="CR173" i="6"/>
  <c r="CB172" i="6"/>
  <c r="BY172" i="6"/>
  <c r="CG171" i="6"/>
  <c r="CN170" i="6"/>
  <c r="CE169" i="6"/>
  <c r="CL169" i="6"/>
  <c r="CO168" i="6"/>
  <c r="CM167" i="6"/>
  <c r="CS166" i="6"/>
  <c r="CT165" i="6"/>
  <c r="CJ164" i="6"/>
  <c r="CU162" i="6"/>
  <c r="CF162" i="6"/>
  <c r="CI161" i="6"/>
  <c r="CD160" i="6"/>
  <c r="CA160" i="6"/>
  <c r="CH159" i="6"/>
  <c r="CK158" i="6"/>
  <c r="BZ158" i="6"/>
  <c r="CB156" i="6"/>
  <c r="BY156" i="6"/>
  <c r="CN154" i="6"/>
  <c r="CE153" i="6"/>
  <c r="CO152" i="6"/>
  <c r="CQ151" i="6"/>
  <c r="CS150" i="6"/>
  <c r="CP149" i="6"/>
  <c r="CJ148" i="6"/>
  <c r="CC147" i="6"/>
  <c r="CF146" i="6"/>
  <c r="CI145" i="6"/>
  <c r="CA144" i="6"/>
  <c r="CH143" i="6"/>
  <c r="CK142" i="6"/>
  <c r="BZ142" i="6"/>
  <c r="CR141" i="6"/>
  <c r="CB140" i="6"/>
  <c r="BY140" i="6"/>
  <c r="CG139" i="6"/>
  <c r="CE137" i="6"/>
  <c r="CL137" i="6"/>
  <c r="CQ135" i="6"/>
  <c r="CM135" i="6"/>
  <c r="CP133" i="6"/>
  <c r="CT133" i="6"/>
  <c r="CJ132" i="6"/>
  <c r="CC131" i="6"/>
  <c r="CI129" i="6"/>
  <c r="CA128" i="6"/>
  <c r="CH127" i="6"/>
  <c r="BZ126" i="6"/>
  <c r="CR125" i="6"/>
  <c r="CB124" i="6"/>
  <c r="CG123" i="6"/>
  <c r="CE121" i="6"/>
  <c r="CL121" i="6"/>
  <c r="CO120" i="6"/>
  <c r="CM119" i="6"/>
  <c r="CS118" i="6"/>
  <c r="CP117" i="6"/>
  <c r="CT117" i="6"/>
  <c r="CJ116" i="6"/>
  <c r="CU114" i="6"/>
  <c r="CF114" i="6"/>
  <c r="CI113" i="6"/>
  <c r="CD112" i="6"/>
  <c r="CA112" i="6"/>
  <c r="BZ110" i="6"/>
  <c r="CR109" i="6"/>
  <c r="CB108" i="6"/>
  <c r="BY108" i="6"/>
  <c r="CG107" i="6"/>
  <c r="CN106" i="6"/>
  <c r="CE105" i="6"/>
  <c r="CL105" i="6"/>
  <c r="CO104" i="6"/>
  <c r="CQ103" i="6"/>
  <c r="CM103" i="6"/>
  <c r="CS102" i="6"/>
  <c r="CP101" i="6"/>
  <c r="CT101" i="6"/>
  <c r="CJ100" i="6"/>
  <c r="CC99" i="6"/>
  <c r="CU98" i="6"/>
  <c r="CF98" i="6"/>
  <c r="CD96" i="6"/>
  <c r="CA96" i="6"/>
  <c r="CH95" i="6"/>
  <c r="CK94" i="6"/>
  <c r="CR93" i="6"/>
  <c r="BY92" i="6"/>
  <c r="CN90" i="6"/>
  <c r="CE89" i="6"/>
  <c r="CL89" i="6"/>
  <c r="CQ87" i="6"/>
  <c r="CM87" i="6"/>
  <c r="CS86" i="6"/>
  <c r="CP85" i="6"/>
  <c r="CT85" i="6"/>
  <c r="CR175" i="6"/>
  <c r="CB174" i="6"/>
  <c r="BY174" i="6"/>
  <c r="CG173" i="6"/>
  <c r="CN172" i="6"/>
  <c r="CE171" i="6"/>
  <c r="CL171" i="6"/>
  <c r="CO170" i="6"/>
  <c r="CQ169" i="6"/>
  <c r="CM169" i="6"/>
  <c r="CS168" i="6"/>
  <c r="CT167" i="6"/>
  <c r="CJ166" i="6"/>
  <c r="CU164" i="6"/>
  <c r="CF164" i="6"/>
  <c r="CI163" i="6"/>
  <c r="CD162" i="6"/>
  <c r="CA162" i="6"/>
  <c r="CK160" i="6"/>
  <c r="BZ160" i="6"/>
  <c r="CB158" i="6"/>
  <c r="BY158" i="6"/>
  <c r="CN156" i="6"/>
  <c r="CE155" i="6"/>
  <c r="CO154" i="6"/>
  <c r="CQ153" i="6"/>
  <c r="CS152" i="6"/>
  <c r="CP151" i="6"/>
  <c r="CT151" i="6"/>
  <c r="CJ150" i="6"/>
  <c r="CC149" i="6"/>
  <c r="CU148" i="6"/>
  <c r="CF148" i="6"/>
  <c r="CI147" i="6"/>
  <c r="CA146" i="6"/>
  <c r="CH145" i="6"/>
  <c r="CK144" i="6"/>
  <c r="BZ144" i="6"/>
  <c r="CR143" i="6"/>
  <c r="CB142" i="6"/>
  <c r="BY142" i="6"/>
  <c r="CG141" i="6"/>
  <c r="CE139" i="6"/>
  <c r="CL139" i="6"/>
  <c r="CQ137" i="6"/>
  <c r="CM137" i="6"/>
  <c r="CS136" i="6"/>
  <c r="CP135" i="6"/>
  <c r="CJ134" i="6"/>
  <c r="CC133" i="6"/>
  <c r="CF132" i="6"/>
  <c r="CI131" i="6"/>
  <c r="CH129" i="6"/>
  <c r="BZ128" i="6"/>
  <c r="CR127" i="6"/>
  <c r="CB126" i="6"/>
  <c r="CG125" i="6"/>
  <c r="CE123" i="6"/>
  <c r="CL123" i="6"/>
  <c r="CO122" i="6"/>
  <c r="CQ121" i="6"/>
  <c r="CS120" i="6"/>
  <c r="CP119" i="6"/>
  <c r="CT119" i="6"/>
  <c r="CJ118" i="6"/>
  <c r="CC117" i="6"/>
  <c r="CU116" i="6"/>
  <c r="CF116" i="6"/>
  <c r="CI115" i="6"/>
  <c r="CD114" i="6"/>
  <c r="CA114" i="6"/>
  <c r="CK112" i="6"/>
  <c r="BZ112" i="6"/>
  <c r="CR111" i="6"/>
  <c r="CB110" i="6"/>
  <c r="BY110" i="6"/>
  <c r="CG109" i="6"/>
  <c r="CN108" i="6"/>
  <c r="CE107" i="6"/>
  <c r="CL107" i="6"/>
  <c r="CO106" i="6"/>
  <c r="CQ105" i="6"/>
  <c r="CM105" i="6"/>
  <c r="CS104" i="6"/>
  <c r="CP103" i="6"/>
  <c r="CT103" i="6"/>
  <c r="CJ102" i="6"/>
  <c r="CC101" i="6"/>
  <c r="CU100" i="6"/>
  <c r="CF100" i="6"/>
  <c r="CD98" i="6"/>
  <c r="CA98" i="6"/>
  <c r="CH97" i="6"/>
  <c r="CK96" i="6"/>
  <c r="CR95" i="6"/>
  <c r="BY94" i="6"/>
  <c r="CN92" i="6"/>
  <c r="CE91" i="6"/>
  <c r="CL91" i="6"/>
  <c r="CQ89" i="6"/>
  <c r="CM89" i="6"/>
  <c r="CS88" i="6"/>
  <c r="CP87" i="6"/>
  <c r="CJ86" i="6"/>
  <c r="CC85" i="6"/>
  <c r="CU84" i="6"/>
  <c r="CF84" i="6"/>
  <c r="CI83" i="6"/>
  <c r="CD82" i="6"/>
  <c r="CA82" i="6"/>
  <c r="CH81" i="6"/>
  <c r="BZ80" i="6"/>
  <c r="CR79" i="6"/>
  <c r="CB78" i="6"/>
  <c r="BY78" i="6"/>
  <c r="CG77" i="6"/>
  <c r="CN76" i="6"/>
  <c r="CE75" i="6"/>
  <c r="CL75" i="6"/>
  <c r="CO74" i="6"/>
  <c r="CQ73" i="6"/>
  <c r="CM73" i="6"/>
  <c r="CS72" i="6"/>
  <c r="CP71" i="6"/>
  <c r="CT71" i="6"/>
  <c r="CU68" i="6"/>
  <c r="CF68" i="6"/>
  <c r="BY87" i="6"/>
  <c r="CG86" i="6"/>
  <c r="CL84" i="6"/>
  <c r="CO83" i="6"/>
  <c r="CQ82" i="6"/>
  <c r="CM82" i="6"/>
  <c r="CS81" i="6"/>
  <c r="CP80" i="6"/>
  <c r="CT80" i="6"/>
  <c r="CJ79" i="6"/>
  <c r="CU77" i="6"/>
  <c r="CF77" i="6"/>
  <c r="CI76" i="6"/>
  <c r="CD75" i="6"/>
  <c r="CA75" i="6"/>
  <c r="CH74" i="6"/>
  <c r="CK73" i="6"/>
  <c r="BZ73" i="6"/>
  <c r="CR72" i="6"/>
  <c r="CB71" i="6"/>
  <c r="CG70" i="6"/>
  <c r="CN69" i="6"/>
  <c r="CL68" i="6"/>
  <c r="CQ66" i="6"/>
  <c r="CM66" i="6"/>
  <c r="CS65" i="6"/>
  <c r="CT64" i="6"/>
  <c r="CU61" i="6"/>
  <c r="CD59" i="6"/>
  <c r="CA59" i="6"/>
  <c r="CK57" i="6"/>
  <c r="BZ57" i="6"/>
  <c r="CR56" i="6"/>
  <c r="CB55" i="6"/>
  <c r="BY55" i="6"/>
  <c r="CG54" i="6"/>
  <c r="CN53" i="6"/>
  <c r="CL52" i="6"/>
  <c r="CM50" i="6"/>
  <c r="CP48" i="6"/>
  <c r="CJ47" i="6"/>
  <c r="CC46" i="6"/>
  <c r="CU45" i="6"/>
  <c r="CF45" i="6"/>
  <c r="CI44" i="6"/>
  <c r="CD43" i="6"/>
  <c r="CA43" i="6"/>
  <c r="CH42" i="6"/>
  <c r="CK41" i="6"/>
  <c r="BZ41" i="6"/>
  <c r="CR40" i="6"/>
  <c r="CB39" i="6"/>
  <c r="BY39" i="6"/>
  <c r="CG38" i="6"/>
  <c r="CN37" i="6"/>
  <c r="CE36" i="6"/>
  <c r="CL36" i="6"/>
  <c r="CO35" i="6"/>
  <c r="CS33" i="6"/>
  <c r="CP32" i="6"/>
  <c r="CJ31" i="6"/>
  <c r="CC30" i="6"/>
  <c r="CF29" i="6"/>
  <c r="CI28" i="6"/>
  <c r="CG175" i="6"/>
  <c r="CN174" i="6"/>
  <c r="CE173" i="6"/>
  <c r="CL173" i="6"/>
  <c r="CO172" i="6"/>
  <c r="CQ171" i="6"/>
  <c r="CM171" i="6"/>
  <c r="CS170" i="6"/>
  <c r="CP169" i="6"/>
  <c r="CJ168" i="6"/>
  <c r="CC167" i="6"/>
  <c r="CU166" i="6"/>
  <c r="CF166" i="6"/>
  <c r="CI165" i="6"/>
  <c r="CA164" i="6"/>
  <c r="CK162" i="6"/>
  <c r="BZ162" i="6"/>
  <c r="CB160" i="6"/>
  <c r="BY160" i="6"/>
  <c r="CE157" i="6"/>
  <c r="CL157" i="6"/>
  <c r="CO156" i="6"/>
  <c r="CQ155" i="6"/>
  <c r="CP153" i="6"/>
  <c r="CT153" i="6"/>
  <c r="CC151" i="6"/>
  <c r="CU150" i="6"/>
  <c r="CF150" i="6"/>
  <c r="CI149" i="6"/>
  <c r="CD148" i="6"/>
  <c r="CH147" i="6"/>
  <c r="CK146" i="6"/>
  <c r="BZ146" i="6"/>
  <c r="CR145" i="6"/>
  <c r="CB144" i="6"/>
  <c r="BY144" i="6"/>
  <c r="CG143" i="6"/>
  <c r="CN142" i="6"/>
  <c r="CE141" i="6"/>
  <c r="CL141" i="6"/>
  <c r="CO140" i="6"/>
  <c r="CQ139" i="6"/>
  <c r="CM139" i="6"/>
  <c r="CS138" i="6"/>
  <c r="CP137" i="6"/>
  <c r="CJ136" i="6"/>
  <c r="CC135" i="6"/>
  <c r="CF134" i="6"/>
  <c r="CD132" i="6"/>
  <c r="CH131" i="6"/>
  <c r="CK130" i="6"/>
  <c r="BZ130" i="6"/>
  <c r="CR129" i="6"/>
  <c r="CB128" i="6"/>
  <c r="BY128" i="6"/>
  <c r="CG127" i="6"/>
  <c r="CN126" i="6"/>
  <c r="CE125" i="6"/>
  <c r="CL125" i="6"/>
  <c r="CO124" i="6"/>
  <c r="CQ123" i="6"/>
  <c r="CS122" i="6"/>
  <c r="CP121" i="6"/>
  <c r="CT121" i="6"/>
  <c r="CJ120" i="6"/>
  <c r="CC119" i="6"/>
  <c r="CU118" i="6"/>
  <c r="CF118" i="6"/>
  <c r="CI117" i="6"/>
  <c r="CD116" i="6"/>
  <c r="CA116" i="6"/>
  <c r="CH115" i="6"/>
  <c r="CK114" i="6"/>
  <c r="BZ114" i="6"/>
  <c r="CR113" i="6"/>
  <c r="CB112" i="6"/>
  <c r="BY112" i="6"/>
  <c r="CN110" i="6"/>
  <c r="CE109" i="6"/>
  <c r="CO108" i="6"/>
  <c r="CQ107" i="6"/>
  <c r="CS106" i="6"/>
  <c r="CP105" i="6"/>
  <c r="CT105" i="6"/>
  <c r="CJ104" i="6"/>
  <c r="CC103" i="6"/>
  <c r="CU102" i="6"/>
  <c r="CI101" i="6"/>
  <c r="CD100" i="6"/>
  <c r="CA100" i="6"/>
  <c r="CH99" i="6"/>
  <c r="CK98" i="6"/>
  <c r="CR97" i="6"/>
  <c r="CB96" i="6"/>
  <c r="CG95" i="6"/>
  <c r="CN94" i="6"/>
  <c r="CE93" i="6"/>
  <c r="CL93" i="6"/>
  <c r="CM91" i="6"/>
  <c r="CS90" i="6"/>
  <c r="CP89" i="6"/>
  <c r="CJ88" i="6"/>
  <c r="CC87" i="6"/>
  <c r="CF86" i="6"/>
  <c r="CD84" i="6"/>
  <c r="CA84" i="6"/>
  <c r="CH83" i="6"/>
  <c r="CK82" i="6"/>
  <c r="BZ82" i="6"/>
  <c r="CR81" i="6"/>
  <c r="CB80" i="6"/>
  <c r="BY80" i="6"/>
  <c r="CG79" i="6"/>
  <c r="CE77" i="6"/>
  <c r="CL77" i="6"/>
  <c r="CO76" i="6"/>
  <c r="CQ75" i="6"/>
  <c r="CM75" i="6"/>
  <c r="CS74" i="6"/>
  <c r="CP73" i="6"/>
  <c r="CT73" i="6"/>
  <c r="CJ72" i="6"/>
  <c r="CU70" i="6"/>
  <c r="CF70" i="6"/>
  <c r="CF175" i="6"/>
  <c r="CI174" i="6"/>
  <c r="CH172" i="6"/>
  <c r="CK171" i="6"/>
  <c r="BZ171" i="6"/>
  <c r="CR170" i="6"/>
  <c r="CB169" i="6"/>
  <c r="BY169" i="6"/>
  <c r="CG168" i="6"/>
  <c r="CN167" i="6"/>
  <c r="CE166" i="6"/>
  <c r="CL166" i="6"/>
  <c r="CO165" i="6"/>
  <c r="CM164" i="6"/>
  <c r="CS163" i="6"/>
  <c r="CP162" i="6"/>
  <c r="CT162" i="6"/>
  <c r="CU159" i="6"/>
  <c r="CF159" i="6"/>
  <c r="CI158" i="6"/>
  <c r="CD157" i="6"/>
  <c r="CA157" i="6"/>
  <c r="CH156" i="6"/>
  <c r="CK155" i="6"/>
  <c r="BZ155" i="6"/>
  <c r="CB153" i="6"/>
  <c r="BY153" i="6"/>
  <c r="CG152" i="6"/>
  <c r="CN151" i="6"/>
  <c r="CE150" i="6"/>
  <c r="CL150" i="6"/>
  <c r="CO149" i="6"/>
  <c r="CQ148" i="6"/>
  <c r="CM148" i="6"/>
  <c r="CS147" i="6"/>
  <c r="CP146" i="6"/>
  <c r="CJ145" i="6"/>
  <c r="CC144" i="6"/>
  <c r="CI142" i="6"/>
  <c r="CD141" i="6"/>
  <c r="CA141" i="6"/>
  <c r="CH140" i="6"/>
  <c r="CK139" i="6"/>
  <c r="BZ139" i="6"/>
  <c r="CR138" i="6"/>
  <c r="CB137" i="6"/>
  <c r="BY137" i="6"/>
  <c r="CG136" i="6"/>
  <c r="CN135" i="6"/>
  <c r="CE134" i="6"/>
  <c r="CL134" i="6"/>
  <c r="CO133" i="6"/>
  <c r="CQ132" i="6"/>
  <c r="CP130" i="6"/>
  <c r="CT130" i="6"/>
  <c r="CJ129" i="6"/>
  <c r="CC128" i="6"/>
  <c r="CU127" i="6"/>
  <c r="CI126" i="6"/>
  <c r="CD125" i="6"/>
  <c r="CA125" i="6"/>
  <c r="CH124" i="6"/>
  <c r="BZ123" i="6"/>
  <c r="CR122" i="6"/>
  <c r="CB121" i="6"/>
  <c r="BY121" i="6"/>
  <c r="CG120" i="6"/>
  <c r="CN119" i="6"/>
  <c r="CE118" i="6"/>
  <c r="CL118" i="6"/>
  <c r="CO117" i="6"/>
  <c r="CM116" i="6"/>
  <c r="CS115" i="6"/>
  <c r="CP114" i="6"/>
  <c r="CT114" i="6"/>
  <c r="CJ113" i="6"/>
  <c r="CU111" i="6"/>
  <c r="CF111" i="6"/>
  <c r="CA109" i="6"/>
  <c r="CH108" i="6"/>
  <c r="BZ107" i="6"/>
  <c r="CR106" i="6"/>
  <c r="CB105" i="6"/>
  <c r="BY105" i="6"/>
  <c r="CG104" i="6"/>
  <c r="CN103" i="6"/>
  <c r="CE102" i="6"/>
  <c r="CL102" i="6"/>
  <c r="CO101" i="6"/>
  <c r="CQ100" i="6"/>
  <c r="CS99" i="6"/>
  <c r="CP98" i="6"/>
  <c r="CT98" i="6"/>
  <c r="CJ97" i="6"/>
  <c r="CC96" i="6"/>
  <c r="CF95" i="6"/>
  <c r="CI94" i="6"/>
  <c r="CD93" i="6"/>
  <c r="CA93" i="6"/>
  <c r="CH92" i="6"/>
  <c r="CK91" i="6"/>
  <c r="BZ91" i="6"/>
  <c r="CR90" i="6"/>
  <c r="CB89" i="6"/>
  <c r="BY89" i="6"/>
  <c r="CG88" i="6"/>
  <c r="CL86" i="6"/>
  <c r="CO85" i="6"/>
  <c r="CQ84" i="6"/>
  <c r="CM84" i="6"/>
  <c r="CS83" i="6"/>
  <c r="CP82" i="6"/>
  <c r="CT82" i="6"/>
  <c r="CJ81" i="6"/>
  <c r="CU79" i="6"/>
  <c r="CF79" i="6"/>
  <c r="CD77" i="6"/>
  <c r="CA77" i="6"/>
  <c r="CK75" i="6"/>
  <c r="BZ75" i="6"/>
  <c r="CB73" i="6"/>
  <c r="BY73" i="6"/>
  <c r="CG72" i="6"/>
  <c r="CB194" i="6"/>
  <c r="CG193" i="6"/>
  <c r="CN192" i="6"/>
  <c r="CE191" i="6"/>
  <c r="CL191" i="6"/>
  <c r="CM189" i="6"/>
  <c r="CT187" i="6"/>
  <c r="CJ186" i="6"/>
  <c r="CC185" i="6"/>
  <c r="CU184" i="6"/>
  <c r="CF184" i="6"/>
  <c r="CI183" i="6"/>
  <c r="CD182" i="6"/>
  <c r="CA182" i="6"/>
  <c r="CK180" i="6"/>
  <c r="BZ180" i="6"/>
  <c r="CB178" i="6"/>
  <c r="BY178" i="6"/>
  <c r="CG177" i="6"/>
  <c r="CN176" i="6"/>
  <c r="CE175" i="6"/>
  <c r="CL175" i="6"/>
  <c r="CO174" i="6"/>
  <c r="CQ173" i="6"/>
  <c r="CS172" i="6"/>
  <c r="CP171" i="6"/>
  <c r="CJ170" i="6"/>
  <c r="CC169" i="6"/>
  <c r="CF168" i="6"/>
  <c r="CI167" i="6"/>
  <c r="CA166" i="6"/>
  <c r="CK164" i="6"/>
  <c r="BZ164" i="6"/>
  <c r="CB162" i="6"/>
  <c r="BY162" i="6"/>
  <c r="CE159" i="6"/>
  <c r="CO158" i="6"/>
  <c r="CQ157" i="6"/>
  <c r="CM157" i="6"/>
  <c r="CP155" i="6"/>
  <c r="CT155" i="6"/>
  <c r="CC153" i="6"/>
  <c r="CU152" i="6"/>
  <c r="CF152" i="6"/>
  <c r="CI151" i="6"/>
  <c r="CD150" i="6"/>
  <c r="CH149" i="6"/>
  <c r="CK148" i="6"/>
  <c r="CR147" i="6"/>
  <c r="CB146" i="6"/>
  <c r="CG145" i="6"/>
  <c r="CN144" i="6"/>
  <c r="CE143" i="6"/>
  <c r="CL143" i="6"/>
  <c r="CO142" i="6"/>
  <c r="CQ141" i="6"/>
  <c r="CM141" i="6"/>
  <c r="CS140" i="6"/>
  <c r="CP139" i="6"/>
  <c r="CT139" i="6"/>
  <c r="CJ138" i="6"/>
  <c r="CU136" i="6"/>
  <c r="CD134" i="6"/>
  <c r="CA134" i="6"/>
  <c r="CK132" i="6"/>
  <c r="BZ132" i="6"/>
  <c r="CB130" i="6"/>
  <c r="CN128" i="6"/>
  <c r="CE127" i="6"/>
  <c r="CO126" i="6"/>
  <c r="CQ125" i="6"/>
  <c r="CS124" i="6"/>
  <c r="CP123" i="6"/>
  <c r="CT123" i="6"/>
  <c r="CJ122" i="6"/>
  <c r="CC121" i="6"/>
  <c r="CF120" i="6"/>
  <c r="CI119" i="6"/>
  <c r="CD118" i="6"/>
  <c r="CA118" i="6"/>
  <c r="CH117" i="6"/>
  <c r="CK116" i="6"/>
  <c r="BZ116" i="6"/>
  <c r="CR115" i="6"/>
  <c r="CB114" i="6"/>
  <c r="BY114" i="6"/>
  <c r="CN112" i="6"/>
  <c r="CE111" i="6"/>
  <c r="CQ109" i="6"/>
  <c r="CS108" i="6"/>
  <c r="CP107" i="6"/>
  <c r="CT107" i="6"/>
  <c r="CJ106" i="6"/>
  <c r="CC105" i="6"/>
  <c r="CU104" i="6"/>
  <c r="CI103" i="6"/>
  <c r="CD102" i="6"/>
  <c r="CH101" i="6"/>
  <c r="CK100" i="6"/>
  <c r="CR99" i="6"/>
  <c r="CB98" i="6"/>
  <c r="CG97" i="6"/>
  <c r="CN96" i="6"/>
  <c r="CE95" i="6"/>
  <c r="CL95" i="6"/>
  <c r="CO94" i="6"/>
  <c r="CM93" i="6"/>
  <c r="CS92" i="6"/>
  <c r="CP91" i="6"/>
  <c r="CJ90" i="6"/>
  <c r="CC89" i="6"/>
  <c r="CF88" i="6"/>
  <c r="CD86" i="6"/>
  <c r="CA86" i="6"/>
  <c r="CH85" i="6"/>
  <c r="CJ195" i="6"/>
  <c r="CC194" i="6"/>
  <c r="CF193" i="6"/>
  <c r="CA191" i="6"/>
  <c r="CH190" i="6"/>
  <c r="BZ189" i="6"/>
  <c r="CR188" i="6"/>
  <c r="BY187" i="6"/>
  <c r="CG186" i="6"/>
  <c r="CN185" i="6"/>
  <c r="CE184" i="6"/>
  <c r="CL184" i="6"/>
  <c r="CM182" i="6"/>
  <c r="CP180" i="6"/>
  <c r="CT180" i="6"/>
  <c r="CC178" i="6"/>
  <c r="CU177" i="6"/>
  <c r="CF177" i="6"/>
  <c r="CI176" i="6"/>
  <c r="CD175" i="6"/>
  <c r="CH174" i="6"/>
  <c r="CK173" i="6"/>
  <c r="CR172" i="6"/>
  <c r="CB171" i="6"/>
  <c r="BY171" i="6"/>
  <c r="CG170" i="6"/>
  <c r="CN169" i="6"/>
  <c r="CE168" i="6"/>
  <c r="CL168" i="6"/>
  <c r="CO167" i="6"/>
  <c r="CM166" i="6"/>
  <c r="CS165" i="6"/>
  <c r="CT164" i="6"/>
  <c r="CJ163" i="6"/>
  <c r="CU161" i="6"/>
  <c r="CF161" i="6"/>
  <c r="CI160" i="6"/>
  <c r="CD159" i="6"/>
  <c r="CA159" i="6"/>
  <c r="CH158" i="6"/>
  <c r="CK157" i="6"/>
  <c r="BZ157" i="6"/>
  <c r="CB155" i="6"/>
  <c r="BY155" i="6"/>
  <c r="CN153" i="6"/>
  <c r="CE152" i="6"/>
  <c r="CO151" i="6"/>
  <c r="CQ150" i="6"/>
  <c r="CM150" i="6"/>
  <c r="CS149" i="6"/>
  <c r="CP148" i="6"/>
  <c r="CJ147" i="6"/>
  <c r="CC146" i="6"/>
  <c r="CI144" i="6"/>
  <c r="CA143" i="6"/>
  <c r="CH142" i="6"/>
  <c r="CK141" i="6"/>
  <c r="BZ141" i="6"/>
  <c r="CR140" i="6"/>
  <c r="CB139" i="6"/>
  <c r="BY139" i="6"/>
  <c r="CG138" i="6"/>
  <c r="CE136" i="6"/>
  <c r="CL136" i="6"/>
  <c r="CQ134" i="6"/>
  <c r="CM134" i="6"/>
  <c r="CP132" i="6"/>
  <c r="CT132" i="6"/>
  <c r="CC130" i="6"/>
  <c r="CI128" i="6"/>
  <c r="CA127" i="6"/>
  <c r="CH126" i="6"/>
  <c r="BZ125" i="6"/>
  <c r="CR124" i="6"/>
  <c r="CB123" i="6"/>
  <c r="CG122" i="6"/>
  <c r="CE120" i="6"/>
  <c r="CL120" i="6"/>
  <c r="CO119" i="6"/>
  <c r="CM118" i="6"/>
  <c r="CS117" i="6"/>
  <c r="CP116" i="6"/>
  <c r="CT116" i="6"/>
  <c r="CJ115" i="6"/>
  <c r="CU113" i="6"/>
  <c r="CF113" i="6"/>
  <c r="CD111" i="6"/>
  <c r="CA111" i="6"/>
  <c r="BZ109" i="6"/>
  <c r="CR108" i="6"/>
  <c r="CB107" i="6"/>
  <c r="BY107" i="6"/>
  <c r="CG106" i="6"/>
  <c r="CN105" i="6"/>
  <c r="CE104" i="6"/>
  <c r="CL104" i="6"/>
  <c r="CO103" i="6"/>
  <c r="CQ102" i="6"/>
  <c r="CS101" i="6"/>
  <c r="CP100" i="6"/>
  <c r="CT100" i="6"/>
  <c r="CJ99" i="6"/>
  <c r="CC98" i="6"/>
  <c r="CF97" i="6"/>
  <c r="CD95" i="6"/>
  <c r="CA95" i="6"/>
  <c r="CH94" i="6"/>
  <c r="CK93" i="6"/>
  <c r="CR92" i="6"/>
  <c r="BY91" i="6"/>
  <c r="CL88" i="6"/>
  <c r="CO87" i="6"/>
  <c r="CQ86" i="6"/>
  <c r="CM86" i="6"/>
  <c r="CS85" i="6"/>
  <c r="CN194" i="6"/>
  <c r="CL193" i="6"/>
  <c r="CO192" i="6"/>
  <c r="CM191" i="6"/>
  <c r="CT189" i="6"/>
  <c r="CJ188" i="6"/>
  <c r="CC187" i="6"/>
  <c r="CU186" i="6"/>
  <c r="CF186" i="6"/>
  <c r="CI185" i="6"/>
  <c r="CD184" i="6"/>
  <c r="CA184" i="6"/>
  <c r="CK182" i="6"/>
  <c r="BZ182" i="6"/>
  <c r="CB180" i="6"/>
  <c r="BY180" i="6"/>
  <c r="CG179" i="6"/>
  <c r="CN178" i="6"/>
  <c r="CE177" i="6"/>
  <c r="CL177" i="6"/>
  <c r="CO176" i="6"/>
  <c r="CQ175" i="6"/>
  <c r="CS174" i="6"/>
  <c r="CP173" i="6"/>
  <c r="CJ172" i="6"/>
  <c r="CC171" i="6"/>
  <c r="CF170" i="6"/>
  <c r="CI169" i="6"/>
  <c r="CA168" i="6"/>
  <c r="CH167" i="6"/>
  <c r="BZ166" i="6"/>
  <c r="CR165" i="6"/>
  <c r="BY164" i="6"/>
  <c r="CG163" i="6"/>
  <c r="CE161" i="6"/>
  <c r="CO160" i="6"/>
  <c r="CQ159" i="6"/>
  <c r="CM159" i="6"/>
  <c r="CP157" i="6"/>
  <c r="CT157" i="6"/>
  <c r="CC155" i="6"/>
  <c r="CU154" i="6"/>
  <c r="CF154" i="6"/>
  <c r="CI153" i="6"/>
  <c r="CD152" i="6"/>
  <c r="CH151" i="6"/>
  <c r="CK150" i="6"/>
  <c r="CR149" i="6"/>
  <c r="CB148" i="6"/>
  <c r="CG147" i="6"/>
  <c r="CN146" i="6"/>
  <c r="CE145" i="6"/>
  <c r="CL145" i="6"/>
  <c r="CO144" i="6"/>
  <c r="CQ143" i="6"/>
  <c r="CM143" i="6"/>
  <c r="CS142" i="6"/>
  <c r="CP141" i="6"/>
  <c r="CT141" i="6"/>
  <c r="CJ140" i="6"/>
  <c r="CU138" i="6"/>
  <c r="CD136" i="6"/>
  <c r="CA136" i="6"/>
  <c r="CK134" i="6"/>
  <c r="BZ134" i="6"/>
  <c r="CB132" i="6"/>
  <c r="CN130" i="6"/>
  <c r="CE129" i="6"/>
  <c r="CO128" i="6"/>
  <c r="CQ127" i="6"/>
  <c r="CM127" i="6"/>
  <c r="CS126" i="6"/>
  <c r="CP125" i="6"/>
  <c r="CT125" i="6"/>
  <c r="CJ124" i="6"/>
  <c r="CC123" i="6"/>
  <c r="CF122" i="6"/>
  <c r="CI121" i="6"/>
  <c r="CA120" i="6"/>
  <c r="CH119" i="6"/>
  <c r="CK118" i="6"/>
  <c r="BZ118" i="6"/>
  <c r="CR117" i="6"/>
  <c r="CB116" i="6"/>
  <c r="BY116" i="6"/>
  <c r="CN114" i="6"/>
  <c r="CE113" i="6"/>
  <c r="CQ111" i="6"/>
  <c r="CS110" i="6"/>
  <c r="CP109" i="6"/>
  <c r="CT109" i="6"/>
  <c r="CJ108" i="6"/>
  <c r="CC107" i="6"/>
  <c r="CU106" i="6"/>
  <c r="CI105" i="6"/>
  <c r="CD104" i="6"/>
  <c r="CH103" i="6"/>
  <c r="CK102" i="6"/>
  <c r="BZ102" i="6"/>
  <c r="CR101" i="6"/>
  <c r="CB100" i="6"/>
  <c r="BY100" i="6"/>
  <c r="CG99" i="6"/>
  <c r="CN98" i="6"/>
  <c r="CE97" i="6"/>
  <c r="CL97" i="6"/>
  <c r="CO96" i="6"/>
  <c r="CM95" i="6"/>
  <c r="CS94" i="6"/>
  <c r="CP93" i="6"/>
  <c r="CT93" i="6"/>
  <c r="CJ92" i="6"/>
  <c r="CC91" i="6"/>
  <c r="CU90" i="6"/>
  <c r="CF90" i="6"/>
  <c r="CI89" i="6"/>
  <c r="CD88" i="6"/>
  <c r="CA88" i="6"/>
  <c r="CH87" i="6"/>
  <c r="CK86" i="6"/>
  <c r="BZ86" i="6"/>
  <c r="CR85" i="6"/>
  <c r="CB84" i="6"/>
  <c r="CA193" i="6"/>
  <c r="CH192" i="6"/>
  <c r="BZ191" i="6"/>
  <c r="CR190" i="6"/>
  <c r="BY189" i="6"/>
  <c r="CN187" i="6"/>
  <c r="CE186" i="6"/>
  <c r="CL186" i="6"/>
  <c r="CM184" i="6"/>
  <c r="CP182" i="6"/>
  <c r="CT182" i="6"/>
  <c r="CC180" i="6"/>
  <c r="CU179" i="6"/>
  <c r="CF179" i="6"/>
  <c r="CI178" i="6"/>
  <c r="CD177" i="6"/>
  <c r="CA177" i="6"/>
  <c r="CH176" i="6"/>
  <c r="CK175" i="6"/>
  <c r="CR174" i="6"/>
  <c r="CB173" i="6"/>
  <c r="BY173" i="6"/>
  <c r="CG172" i="6"/>
  <c r="CN171" i="6"/>
  <c r="CE170" i="6"/>
  <c r="CL170" i="6"/>
  <c r="CO169" i="6"/>
  <c r="CQ168" i="6"/>
  <c r="CM168" i="6"/>
  <c r="CS167" i="6"/>
  <c r="CT166" i="6"/>
  <c r="CJ165" i="6"/>
  <c r="CU163" i="6"/>
  <c r="CF163" i="6"/>
  <c r="CI162" i="6"/>
  <c r="CD161" i="6"/>
  <c r="CA161" i="6"/>
  <c r="CH160" i="6"/>
  <c r="CK159" i="6"/>
  <c r="BZ159" i="6"/>
  <c r="CB157" i="6"/>
  <c r="BY157" i="6"/>
  <c r="CN155" i="6"/>
  <c r="CE154" i="6"/>
  <c r="CO153" i="6"/>
  <c r="CQ152" i="6"/>
  <c r="CS151" i="6"/>
  <c r="CP150" i="6"/>
  <c r="CT150" i="6"/>
  <c r="CJ149" i="6"/>
  <c r="CC148" i="6"/>
  <c r="CU147" i="6"/>
  <c r="CF147" i="6"/>
  <c r="CI146" i="6"/>
  <c r="CA145" i="6"/>
  <c r="CH144" i="6"/>
  <c r="CK143" i="6"/>
  <c r="BZ143" i="6"/>
  <c r="CR142" i="6"/>
  <c r="CB141" i="6"/>
  <c r="BY141" i="6"/>
  <c r="CG140" i="6"/>
  <c r="CE138" i="6"/>
  <c r="CL138" i="6"/>
  <c r="CQ136" i="6"/>
  <c r="CM136" i="6"/>
  <c r="CS135" i="6"/>
  <c r="CP134" i="6"/>
  <c r="CC132" i="6"/>
  <c r="CF131" i="6"/>
  <c r="CI130" i="6"/>
  <c r="CH128" i="6"/>
  <c r="BZ127" i="6"/>
  <c r="CR126" i="6"/>
  <c r="CB125" i="6"/>
  <c r="CG124" i="6"/>
  <c r="CE122" i="6"/>
  <c r="CL122" i="6"/>
  <c r="CO121" i="6"/>
  <c r="CM120" i="6"/>
  <c r="CS119" i="6"/>
  <c r="CP118" i="6"/>
  <c r="CT118" i="6"/>
  <c r="CJ117" i="6"/>
  <c r="CU115" i="6"/>
  <c r="CF115" i="6"/>
  <c r="CI114" i="6"/>
  <c r="CD113" i="6"/>
  <c r="CA113" i="6"/>
  <c r="CK111" i="6"/>
  <c r="BZ111" i="6"/>
  <c r="CR110" i="6"/>
  <c r="CB109" i="6"/>
  <c r="BY109" i="6"/>
  <c r="CG108" i="6"/>
  <c r="CN107" i="6"/>
  <c r="CE106" i="6"/>
  <c r="CL106" i="6"/>
  <c r="CO105" i="6"/>
  <c r="CQ104" i="6"/>
  <c r="CM104" i="6"/>
  <c r="CS103" i="6"/>
  <c r="CP102" i="6"/>
  <c r="CT102" i="6"/>
  <c r="CJ101" i="6"/>
  <c r="CC100" i="6"/>
  <c r="CU99" i="6"/>
  <c r="CF99" i="6"/>
  <c r="CD97" i="6"/>
  <c r="CA97" i="6"/>
  <c r="CH96" i="6"/>
  <c r="CK95" i="6"/>
  <c r="CR94" i="6"/>
  <c r="BY93" i="6"/>
  <c r="CN91" i="6"/>
  <c r="CE90" i="6"/>
  <c r="CL90" i="6"/>
  <c r="CQ88" i="6"/>
  <c r="CM88" i="6"/>
  <c r="CS87" i="6"/>
  <c r="CP86" i="6"/>
  <c r="CT86" i="6"/>
  <c r="CJ85" i="6"/>
  <c r="CJ174" i="6"/>
  <c r="CC173" i="6"/>
  <c r="CU172" i="6"/>
  <c r="CF172" i="6"/>
  <c r="CI171" i="6"/>
  <c r="CA170" i="6"/>
  <c r="CH169" i="6"/>
  <c r="BZ168" i="6"/>
  <c r="CR167" i="6"/>
  <c r="BY166" i="6"/>
  <c r="CG165" i="6"/>
  <c r="CE163" i="6"/>
  <c r="CO162" i="6"/>
  <c r="CQ161" i="6"/>
  <c r="CM161" i="6"/>
  <c r="CP159" i="6"/>
  <c r="CT159" i="6"/>
  <c r="CC157" i="6"/>
  <c r="CU156" i="6"/>
  <c r="CF156" i="6"/>
  <c r="CI155" i="6"/>
  <c r="CD154" i="6"/>
  <c r="CA154" i="6"/>
  <c r="CH153" i="6"/>
  <c r="CK152" i="6"/>
  <c r="CR151" i="6"/>
  <c r="CB150" i="6"/>
  <c r="CG149" i="6"/>
  <c r="CN148" i="6"/>
  <c r="CE147" i="6"/>
  <c r="CL147" i="6"/>
  <c r="CO146" i="6"/>
  <c r="CQ145" i="6"/>
  <c r="CM145" i="6"/>
  <c r="CS144" i="6"/>
  <c r="CP143" i="6"/>
  <c r="CT143" i="6"/>
  <c r="CJ142" i="6"/>
  <c r="CU140" i="6"/>
  <c r="CD138" i="6"/>
  <c r="CA138" i="6"/>
  <c r="CK136" i="6"/>
  <c r="BZ136" i="6"/>
  <c r="CR135" i="6"/>
  <c r="CB134" i="6"/>
  <c r="CN132" i="6"/>
  <c r="CE131" i="6"/>
  <c r="CO130" i="6"/>
  <c r="CQ129" i="6"/>
  <c r="CS128" i="6"/>
  <c r="CP127" i="6"/>
  <c r="CT127" i="6"/>
  <c r="CJ126" i="6"/>
  <c r="CC125" i="6"/>
  <c r="CU124" i="6"/>
  <c r="CI123" i="6"/>
  <c r="CA122" i="6"/>
  <c r="CH121" i="6"/>
  <c r="BZ120" i="6"/>
  <c r="CR119" i="6"/>
  <c r="CB118" i="6"/>
  <c r="BY118" i="6"/>
  <c r="CG117" i="6"/>
  <c r="CN116" i="6"/>
  <c r="CE115" i="6"/>
  <c r="CQ113" i="6"/>
  <c r="CM113" i="6"/>
  <c r="CS112" i="6"/>
  <c r="CP111" i="6"/>
  <c r="CT111" i="6"/>
  <c r="CJ110" i="6"/>
  <c r="CC109" i="6"/>
  <c r="CU108" i="6"/>
  <c r="CI107" i="6"/>
  <c r="CD106" i="6"/>
  <c r="CH105" i="6"/>
  <c r="CK104" i="6"/>
  <c r="BZ104" i="6"/>
  <c r="CR103" i="6"/>
  <c r="CB102" i="6"/>
  <c r="BY102" i="6"/>
  <c r="CG101" i="6"/>
  <c r="CN100" i="6"/>
  <c r="CE99" i="6"/>
  <c r="CL99" i="6"/>
  <c r="CO98" i="6"/>
  <c r="CM97" i="6"/>
  <c r="CS96" i="6"/>
  <c r="CP95" i="6"/>
  <c r="CT95" i="6"/>
  <c r="CJ94" i="6"/>
  <c r="CC93" i="6"/>
  <c r="CU92" i="6"/>
  <c r="CF92" i="6"/>
  <c r="CI91" i="6"/>
  <c r="CD90" i="6"/>
  <c r="CA90" i="6"/>
  <c r="CH89" i="6"/>
  <c r="CK88" i="6"/>
  <c r="BZ88" i="6"/>
  <c r="CR87" i="6"/>
  <c r="CB86" i="6"/>
  <c r="BY86" i="6"/>
  <c r="CG85" i="6"/>
  <c r="CN84" i="6"/>
  <c r="CE83" i="6"/>
  <c r="CL83" i="6"/>
  <c r="CO82" i="6"/>
  <c r="CQ81" i="6"/>
  <c r="CM81" i="6"/>
  <c r="CS80" i="6"/>
  <c r="CP79" i="6"/>
  <c r="CT79" i="6"/>
  <c r="CJ78" i="6"/>
  <c r="CU76" i="6"/>
  <c r="CF76" i="6"/>
  <c r="CI75" i="6"/>
  <c r="CD74" i="6"/>
  <c r="CA74" i="6"/>
  <c r="CH73" i="6"/>
  <c r="CK72" i="6"/>
  <c r="BZ72" i="6"/>
  <c r="CR71" i="6"/>
  <c r="CB70" i="6"/>
  <c r="CG69" i="6"/>
  <c r="CN68" i="6"/>
  <c r="CQ65" i="6"/>
  <c r="CM65" i="6"/>
  <c r="CS64" i="6"/>
  <c r="CT63" i="6"/>
  <c r="CF85" i="6"/>
  <c r="CD83" i="6"/>
  <c r="CA83" i="6"/>
  <c r="CH82" i="6"/>
  <c r="CK81" i="6"/>
  <c r="BZ81" i="6"/>
  <c r="CR80" i="6"/>
  <c r="CB79" i="6"/>
  <c r="BY79" i="6"/>
  <c r="CG78" i="6"/>
  <c r="CE76" i="6"/>
  <c r="CL76" i="6"/>
  <c r="CO75" i="6"/>
  <c r="CQ74" i="6"/>
  <c r="CM74" i="6"/>
  <c r="CS73" i="6"/>
  <c r="CP72" i="6"/>
  <c r="CT72" i="6"/>
  <c r="CJ71" i="6"/>
  <c r="CU69" i="6"/>
  <c r="CF69" i="6"/>
  <c r="CA67" i="6"/>
  <c r="CH66" i="6"/>
  <c r="BZ65" i="6"/>
  <c r="BY63" i="6"/>
  <c r="CG62" i="6"/>
  <c r="CE60" i="6"/>
  <c r="CL60" i="6"/>
  <c r="CO59" i="6"/>
  <c r="CQ58" i="6"/>
  <c r="CM58" i="6"/>
  <c r="CP56" i="6"/>
  <c r="CJ55" i="6"/>
  <c r="CC54" i="6"/>
  <c r="CU53" i="6"/>
  <c r="CF53" i="6"/>
  <c r="CD51" i="6"/>
  <c r="CA51" i="6"/>
  <c r="CH50" i="6"/>
  <c r="CK49" i="6"/>
  <c r="BZ49" i="6"/>
  <c r="CR48" i="6"/>
  <c r="BY47" i="6"/>
  <c r="CG46" i="6"/>
  <c r="CN45" i="6"/>
  <c r="CE44" i="6"/>
  <c r="CL44" i="6"/>
  <c r="CS41" i="6"/>
  <c r="CT40" i="6"/>
  <c r="CJ39" i="6"/>
  <c r="CU37" i="6"/>
  <c r="CF37" i="6"/>
  <c r="CI36" i="6"/>
  <c r="CD35" i="6"/>
  <c r="CA35" i="6"/>
  <c r="CK33" i="6"/>
  <c r="BZ33" i="6"/>
  <c r="CR32" i="6"/>
  <c r="CB31" i="6"/>
  <c r="CS194" i="6"/>
  <c r="CP193" i="6"/>
  <c r="CT193" i="6"/>
  <c r="CJ192" i="6"/>
  <c r="CC191" i="6"/>
  <c r="CU190" i="6"/>
  <c r="CF190" i="6"/>
  <c r="CI189" i="6"/>
  <c r="CD188" i="6"/>
  <c r="CA188" i="6"/>
  <c r="CK186" i="6"/>
  <c r="BZ186" i="6"/>
  <c r="CR185" i="6"/>
  <c r="CB184" i="6"/>
  <c r="BY184" i="6"/>
  <c r="CG183" i="6"/>
  <c r="CE181" i="6"/>
  <c r="CL181" i="6"/>
  <c r="CQ179" i="6"/>
  <c r="CM179" i="6"/>
  <c r="CS178" i="6"/>
  <c r="CP177" i="6"/>
  <c r="CT177" i="6"/>
  <c r="CJ176" i="6"/>
  <c r="CC175" i="6"/>
  <c r="CU174" i="6"/>
  <c r="CF174" i="6"/>
  <c r="CI173" i="6"/>
  <c r="CH171" i="6"/>
  <c r="BZ170" i="6"/>
  <c r="CR169" i="6"/>
  <c r="BY168" i="6"/>
  <c r="CG167" i="6"/>
  <c r="CN166" i="6"/>
  <c r="CE165" i="6"/>
  <c r="CL165" i="6"/>
  <c r="CO164" i="6"/>
  <c r="CM163" i="6"/>
  <c r="CS162" i="6"/>
  <c r="CP161" i="6"/>
  <c r="CT161" i="6"/>
  <c r="CU158" i="6"/>
  <c r="CF158" i="6"/>
  <c r="CI157" i="6"/>
  <c r="CD156" i="6"/>
  <c r="CA156" i="6"/>
  <c r="CH155" i="6"/>
  <c r="CK154" i="6"/>
  <c r="BZ154" i="6"/>
  <c r="CB152" i="6"/>
  <c r="BY152" i="6"/>
  <c r="CG151" i="6"/>
  <c r="CN150" i="6"/>
  <c r="CE149" i="6"/>
  <c r="CL149" i="6"/>
  <c r="CO148" i="6"/>
  <c r="CQ147" i="6"/>
  <c r="CM147" i="6"/>
  <c r="CS146" i="6"/>
  <c r="CP145" i="6"/>
  <c r="CJ144" i="6"/>
  <c r="CC143" i="6"/>
  <c r="CU142" i="6"/>
  <c r="CF142" i="6"/>
  <c r="CI141" i="6"/>
  <c r="CD140" i="6"/>
  <c r="CA140" i="6"/>
  <c r="CH139" i="6"/>
  <c r="CK138" i="6"/>
  <c r="BZ138" i="6"/>
  <c r="CR137" i="6"/>
  <c r="CB136" i="6"/>
  <c r="BY136" i="6"/>
  <c r="CG135" i="6"/>
  <c r="CN134" i="6"/>
  <c r="CE133" i="6"/>
  <c r="CL133" i="6"/>
  <c r="CO132" i="6"/>
  <c r="CQ131" i="6"/>
  <c r="CP129" i="6"/>
  <c r="CT129" i="6"/>
  <c r="CJ128" i="6"/>
  <c r="CC127" i="6"/>
  <c r="CU126" i="6"/>
  <c r="CI125" i="6"/>
  <c r="CD124" i="6"/>
  <c r="CA124" i="6"/>
  <c r="CH123" i="6"/>
  <c r="BZ122" i="6"/>
  <c r="CR121" i="6"/>
  <c r="CB120" i="6"/>
  <c r="BY120" i="6"/>
  <c r="CG119" i="6"/>
  <c r="CN118" i="6"/>
  <c r="CE117" i="6"/>
  <c r="CQ115" i="6"/>
  <c r="CM115" i="6"/>
  <c r="CS114" i="6"/>
  <c r="CP113" i="6"/>
  <c r="CT113" i="6"/>
  <c r="CJ112" i="6"/>
  <c r="CC111" i="6"/>
  <c r="CU110" i="6"/>
  <c r="CF110" i="6"/>
  <c r="CD108" i="6"/>
  <c r="CA108" i="6"/>
  <c r="CH107" i="6"/>
  <c r="BZ106" i="6"/>
  <c r="CR105" i="6"/>
  <c r="CB104" i="6"/>
  <c r="BY104" i="6"/>
  <c r="CG103" i="6"/>
  <c r="CN102" i="6"/>
  <c r="CE101" i="6"/>
  <c r="CL101" i="6"/>
  <c r="CO100" i="6"/>
  <c r="CQ99" i="6"/>
  <c r="CS98" i="6"/>
  <c r="CP97" i="6"/>
  <c r="CT97" i="6"/>
  <c r="CJ96" i="6"/>
  <c r="CC95" i="6"/>
  <c r="CF94" i="6"/>
  <c r="CI93" i="6"/>
  <c r="CD92" i="6"/>
  <c r="CA92" i="6"/>
  <c r="CH91" i="6"/>
  <c r="CK90" i="6"/>
  <c r="BZ90" i="6"/>
  <c r="CR89" i="6"/>
  <c r="CB88" i="6"/>
  <c r="BY88" i="6"/>
  <c r="CG87" i="6"/>
  <c r="CL85" i="6"/>
  <c r="CO84" i="6"/>
  <c r="CQ83" i="6"/>
  <c r="CM83" i="6"/>
  <c r="CS82" i="6"/>
  <c r="CP81" i="6"/>
  <c r="CT81" i="6"/>
  <c r="CJ80" i="6"/>
  <c r="CR194" i="6"/>
  <c r="CB193" i="6"/>
  <c r="CN191" i="6"/>
  <c r="CE190" i="6"/>
  <c r="CL190" i="6"/>
  <c r="CM188" i="6"/>
  <c r="CS187" i="6"/>
  <c r="CT186" i="6"/>
  <c r="CJ185" i="6"/>
  <c r="CC184" i="6"/>
  <c r="CU183" i="6"/>
  <c r="CF183" i="6"/>
  <c r="CD181" i="6"/>
  <c r="CA181" i="6"/>
  <c r="CH180" i="6"/>
  <c r="CK179" i="6"/>
  <c r="BZ179" i="6"/>
  <c r="CR178" i="6"/>
  <c r="CB177" i="6"/>
  <c r="BY177" i="6"/>
  <c r="CG176" i="6"/>
  <c r="CN175" i="6"/>
  <c r="CE174" i="6"/>
  <c r="CL174" i="6"/>
  <c r="CO173" i="6"/>
  <c r="CQ172" i="6"/>
  <c r="CS171" i="6"/>
  <c r="CP170" i="6"/>
  <c r="CJ169" i="6"/>
  <c r="CC168" i="6"/>
  <c r="CF167" i="6"/>
  <c r="CI166" i="6"/>
  <c r="CA165" i="6"/>
  <c r="CK163" i="6"/>
  <c r="BZ163" i="6"/>
  <c r="CB161" i="6"/>
  <c r="BY161" i="6"/>
  <c r="CE158" i="6"/>
  <c r="CL158" i="6"/>
  <c r="CO157" i="6"/>
  <c r="CQ156" i="6"/>
  <c r="CM156" i="6"/>
  <c r="CP154" i="6"/>
  <c r="CT154" i="6"/>
  <c r="CC152" i="6"/>
  <c r="CU151" i="6"/>
  <c r="CF151" i="6"/>
  <c r="CI150" i="6"/>
  <c r="CD149" i="6"/>
  <c r="CH148" i="6"/>
  <c r="CK147" i="6"/>
  <c r="BZ147" i="6"/>
  <c r="CR146" i="6"/>
  <c r="CB145" i="6"/>
  <c r="BY145" i="6"/>
  <c r="CG144" i="6"/>
  <c r="CN143" i="6"/>
  <c r="CE142" i="6"/>
  <c r="CL142" i="6"/>
  <c r="CO141" i="6"/>
  <c r="CQ140" i="6"/>
  <c r="CM140" i="6"/>
  <c r="CS139" i="6"/>
  <c r="CP138" i="6"/>
  <c r="CJ137" i="6"/>
  <c r="CC136" i="6"/>
  <c r="CU135" i="6"/>
  <c r="CF135" i="6"/>
  <c r="CI134" i="6"/>
  <c r="CD133" i="6"/>
  <c r="CH132" i="6"/>
  <c r="CK131" i="6"/>
  <c r="BZ131" i="6"/>
  <c r="CR130" i="6"/>
  <c r="CB129" i="6"/>
  <c r="BY129" i="6"/>
  <c r="CN127" i="6"/>
  <c r="CE126" i="6"/>
  <c r="CO125" i="6"/>
  <c r="CQ124" i="6"/>
  <c r="CS123" i="6"/>
  <c r="CP122" i="6"/>
  <c r="CT122" i="6"/>
  <c r="CJ121" i="6"/>
  <c r="CC120" i="6"/>
  <c r="CF119" i="6"/>
  <c r="CI118" i="6"/>
  <c r="CD117" i="6"/>
  <c r="CA117" i="6"/>
  <c r="CH116" i="6"/>
  <c r="CK115" i="6"/>
  <c r="BZ115" i="6"/>
  <c r="CR114" i="6"/>
  <c r="CB113" i="6"/>
  <c r="BY113" i="6"/>
  <c r="CN111" i="6"/>
  <c r="CE110" i="6"/>
  <c r="CQ108" i="6"/>
  <c r="CS107" i="6"/>
  <c r="CP106" i="6"/>
  <c r="CT106" i="6"/>
  <c r="CJ105" i="6"/>
  <c r="CC104" i="6"/>
  <c r="CU103" i="6"/>
  <c r="CI102" i="6"/>
  <c r="CD101" i="6"/>
  <c r="CA101" i="6"/>
  <c r="CH100" i="6"/>
  <c r="CK99" i="6"/>
  <c r="CR98" i="6"/>
  <c r="CB97" i="6"/>
  <c r="CG96" i="6"/>
  <c r="CN95" i="6"/>
  <c r="CE94" i="6"/>
  <c r="CL94" i="6"/>
  <c r="CO93" i="6"/>
  <c r="CQ92" i="6"/>
  <c r="CM92" i="6"/>
  <c r="CS91" i="6"/>
  <c r="CP90" i="6"/>
  <c r="CJ89" i="6"/>
  <c r="CC88" i="6"/>
  <c r="CF87" i="6"/>
  <c r="CD85" i="6"/>
  <c r="CA85" i="6"/>
  <c r="CJ84" i="6"/>
  <c r="CC83" i="6"/>
  <c r="CU82" i="6"/>
  <c r="CF82" i="6"/>
  <c r="CD80" i="6"/>
  <c r="CA80" i="6"/>
  <c r="BZ78" i="6"/>
  <c r="CB76" i="6"/>
  <c r="BY76" i="6"/>
  <c r="CG75" i="6"/>
  <c r="CN74" i="6"/>
  <c r="CE73" i="6"/>
  <c r="CL73" i="6"/>
  <c r="CO72" i="6"/>
  <c r="CQ71" i="6"/>
  <c r="CM71" i="6"/>
  <c r="CP69" i="6"/>
  <c r="CT69" i="6"/>
  <c r="CU66" i="6"/>
  <c r="CF66" i="6"/>
  <c r="CD64" i="6"/>
  <c r="CA64" i="6"/>
  <c r="CK62" i="6"/>
  <c r="BZ62" i="6"/>
  <c r="CR61" i="6"/>
  <c r="CB60" i="6"/>
  <c r="BY60" i="6"/>
  <c r="CE57" i="6"/>
  <c r="CL57" i="6"/>
  <c r="CO56" i="6"/>
  <c r="CQ55" i="6"/>
  <c r="CS54" i="6"/>
  <c r="CP53" i="6"/>
  <c r="CT53" i="6"/>
  <c r="CJ52" i="6"/>
  <c r="CC51" i="6"/>
  <c r="CU50" i="6"/>
  <c r="CF50" i="6"/>
  <c r="CI49" i="6"/>
  <c r="CD48" i="6"/>
  <c r="CA48" i="6"/>
  <c r="CH47" i="6"/>
  <c r="CK46" i="6"/>
  <c r="BZ46" i="6"/>
  <c r="CR45" i="6"/>
  <c r="BY44" i="6"/>
  <c r="CG43" i="6"/>
  <c r="CN42" i="6"/>
  <c r="CE41" i="6"/>
  <c r="CL41" i="6"/>
  <c r="CQ39" i="6"/>
  <c r="CS38" i="6"/>
  <c r="CP37" i="6"/>
  <c r="CT37" i="6"/>
  <c r="CJ36" i="6"/>
  <c r="CC35" i="6"/>
  <c r="CF34" i="6"/>
  <c r="CI33" i="6"/>
  <c r="CD32" i="6"/>
  <c r="CA32" i="6"/>
  <c r="CH31" i="6"/>
  <c r="CK30" i="6"/>
  <c r="CR29" i="6"/>
  <c r="CB28" i="6"/>
  <c r="BY28" i="6"/>
  <c r="CG27" i="6"/>
  <c r="CN26" i="6"/>
  <c r="CL25" i="6"/>
  <c r="CO24" i="6"/>
  <c r="CM23" i="6"/>
  <c r="CS22" i="6"/>
  <c r="CP21" i="6"/>
  <c r="CT21" i="6"/>
  <c r="CJ20" i="6"/>
  <c r="CU18" i="6"/>
  <c r="CF18" i="6"/>
  <c r="CD16" i="6"/>
  <c r="CA16" i="6"/>
  <c r="BZ14" i="6"/>
  <c r="CR13" i="6"/>
  <c r="CB12" i="6"/>
  <c r="BY12" i="6"/>
  <c r="CG11" i="6"/>
  <c r="CN10" i="6"/>
  <c r="CE9" i="6"/>
  <c r="CL9" i="6"/>
  <c r="CO8" i="6"/>
  <c r="CS6" i="6"/>
  <c r="CP5" i="6"/>
  <c r="CJ4" i="6"/>
  <c r="CC3" i="6"/>
  <c r="CA66" i="6"/>
  <c r="CH65" i="6"/>
  <c r="BZ64" i="6"/>
  <c r="CR63" i="6"/>
  <c r="CB62" i="6"/>
  <c r="BY62" i="6"/>
  <c r="CG61" i="6"/>
  <c r="CE59" i="6"/>
  <c r="CL59" i="6"/>
  <c r="CO58" i="6"/>
  <c r="CQ57" i="6"/>
  <c r="CM57" i="6"/>
  <c r="CS56" i="6"/>
  <c r="CP55" i="6"/>
  <c r="CJ54" i="6"/>
  <c r="CC53" i="6"/>
  <c r="CU52" i="6"/>
  <c r="CF52" i="6"/>
  <c r="CD50" i="6"/>
  <c r="CA50" i="6"/>
  <c r="CH49" i="6"/>
  <c r="CK48" i="6"/>
  <c r="BZ48" i="6"/>
  <c r="CR47" i="6"/>
  <c r="BY46" i="6"/>
  <c r="CG45" i="6"/>
  <c r="CN44" i="6"/>
  <c r="CE43" i="6"/>
  <c r="CL43" i="6"/>
  <c r="CQ41" i="6"/>
  <c r="CS40" i="6"/>
  <c r="CP39" i="6"/>
  <c r="CT39" i="6"/>
  <c r="CJ38" i="6"/>
  <c r="CC37" i="6"/>
  <c r="CU36" i="6"/>
  <c r="CF36" i="6"/>
  <c r="CI35" i="6"/>
  <c r="CD34" i="6"/>
  <c r="CA34" i="6"/>
  <c r="CK32" i="6"/>
  <c r="CR31" i="6"/>
  <c r="CB30" i="6"/>
  <c r="BY30" i="6"/>
  <c r="CG29" i="6"/>
  <c r="CN28" i="6"/>
  <c r="CL27" i="6"/>
  <c r="CO26" i="6"/>
  <c r="CM25" i="6"/>
  <c r="CS24" i="6"/>
  <c r="CP23" i="6"/>
  <c r="CT23" i="6"/>
  <c r="CJ22" i="6"/>
  <c r="CU20" i="6"/>
  <c r="CF20" i="6"/>
  <c r="CD18" i="6"/>
  <c r="CA18" i="6"/>
  <c r="CK16" i="6"/>
  <c r="BZ16" i="6"/>
  <c r="CR15" i="6"/>
  <c r="CB14" i="6"/>
  <c r="BY14" i="6"/>
  <c r="CG13" i="6"/>
  <c r="CN12" i="6"/>
  <c r="CE11" i="6"/>
  <c r="CL11" i="6"/>
  <c r="CO10" i="6"/>
  <c r="CM9" i="6"/>
  <c r="CS8" i="6"/>
  <c r="CP7" i="6"/>
  <c r="CA27" i="6"/>
  <c r="CH26" i="6"/>
  <c r="BZ25" i="6"/>
  <c r="CR24" i="6"/>
  <c r="CB23" i="6"/>
  <c r="CG22" i="6"/>
  <c r="CN21" i="6"/>
  <c r="CE20" i="6"/>
  <c r="CL20" i="6"/>
  <c r="CO19" i="6"/>
  <c r="CQ18" i="6"/>
  <c r="CM18" i="6"/>
  <c r="CS17" i="6"/>
  <c r="CP16" i="6"/>
  <c r="CT16" i="6"/>
  <c r="CJ15" i="6"/>
  <c r="CC14" i="6"/>
  <c r="CI69" i="6"/>
  <c r="CA68" i="6"/>
  <c r="CH67" i="6"/>
  <c r="BZ66" i="6"/>
  <c r="BY64" i="6"/>
  <c r="CG63" i="6"/>
  <c r="CE61" i="6"/>
  <c r="CL61" i="6"/>
  <c r="CO60" i="6"/>
  <c r="CQ59" i="6"/>
  <c r="CM59" i="6"/>
  <c r="CP57" i="6"/>
  <c r="CJ56" i="6"/>
  <c r="CU54" i="6"/>
  <c r="CD52" i="6"/>
  <c r="CA52" i="6"/>
  <c r="CH51" i="6"/>
  <c r="CK50" i="6"/>
  <c r="BZ50" i="6"/>
  <c r="CR49" i="6"/>
  <c r="BY48" i="6"/>
  <c r="CG47" i="6"/>
  <c r="CN46" i="6"/>
  <c r="CE45" i="6"/>
  <c r="CL45" i="6"/>
  <c r="CO44" i="6"/>
  <c r="CS42" i="6"/>
  <c r="CT41" i="6"/>
  <c r="CJ40" i="6"/>
  <c r="CC39" i="6"/>
  <c r="CU38" i="6"/>
  <c r="CF38" i="6"/>
  <c r="CI37" i="6"/>
  <c r="CD36" i="6"/>
  <c r="CA36" i="6"/>
  <c r="CK34" i="6"/>
  <c r="CR33" i="6"/>
  <c r="CB32" i="6"/>
  <c r="CN30" i="6"/>
  <c r="CL29" i="6"/>
  <c r="CO28" i="6"/>
  <c r="CQ27" i="6"/>
  <c r="CM27" i="6"/>
  <c r="CS26" i="6"/>
  <c r="CP25" i="6"/>
  <c r="CJ24" i="6"/>
  <c r="CC23" i="6"/>
  <c r="CU22" i="6"/>
  <c r="CF22" i="6"/>
  <c r="CD20" i="6"/>
  <c r="CK18" i="6"/>
  <c r="BZ18" i="6"/>
  <c r="CR17" i="6"/>
  <c r="CB16" i="6"/>
  <c r="BY16" i="6"/>
  <c r="CG15" i="6"/>
  <c r="CN14" i="6"/>
  <c r="CE13" i="6"/>
  <c r="CL13" i="6"/>
  <c r="CO12" i="6"/>
  <c r="CQ11" i="6"/>
  <c r="CN71" i="6"/>
  <c r="CL70" i="6"/>
  <c r="CO69" i="6"/>
  <c r="CQ68" i="6"/>
  <c r="CM68" i="6"/>
  <c r="CT66" i="6"/>
  <c r="CJ65" i="6"/>
  <c r="CU63" i="6"/>
  <c r="CF63" i="6"/>
  <c r="CD61" i="6"/>
  <c r="CA61" i="6"/>
  <c r="CK59" i="6"/>
  <c r="BZ59" i="6"/>
  <c r="CR58" i="6"/>
  <c r="CB57" i="6"/>
  <c r="BY57" i="6"/>
  <c r="CE54" i="6"/>
  <c r="CL54" i="6"/>
  <c r="CQ52" i="6"/>
  <c r="CS51" i="6"/>
  <c r="CP50" i="6"/>
  <c r="CJ49" i="6"/>
  <c r="CC48" i="6"/>
  <c r="CU47" i="6"/>
  <c r="CF47" i="6"/>
  <c r="CI46" i="6"/>
  <c r="CD45" i="6"/>
  <c r="CA45" i="6"/>
  <c r="CH44" i="6"/>
  <c r="CK43" i="6"/>
  <c r="BZ43" i="6"/>
  <c r="CR42" i="6"/>
  <c r="CB41" i="6"/>
  <c r="BY41" i="6"/>
  <c r="CG40" i="6"/>
  <c r="CN39" i="6"/>
  <c r="CE38" i="6"/>
  <c r="CL38" i="6"/>
  <c r="CO37" i="6"/>
  <c r="CQ36" i="6"/>
  <c r="CM36" i="6"/>
  <c r="CS35" i="6"/>
  <c r="CP34" i="6"/>
  <c r="CT34" i="6"/>
  <c r="CJ33" i="6"/>
  <c r="CC32" i="6"/>
  <c r="CF31" i="6"/>
  <c r="CI30" i="6"/>
  <c r="CD29" i="6"/>
  <c r="CA29" i="6"/>
  <c r="CH28" i="6"/>
  <c r="CK27" i="6"/>
  <c r="BZ27" i="6"/>
  <c r="CR26" i="6"/>
  <c r="CB25" i="6"/>
  <c r="BY25" i="6"/>
  <c r="CG24" i="6"/>
  <c r="CN23" i="6"/>
  <c r="CE22" i="6"/>
  <c r="CL22" i="6"/>
  <c r="CO21" i="6"/>
  <c r="CQ20" i="6"/>
  <c r="CM20" i="6"/>
  <c r="CS19" i="6"/>
  <c r="CP18" i="6"/>
  <c r="CT18" i="6"/>
  <c r="CJ17" i="6"/>
  <c r="CC16" i="6"/>
  <c r="CU15" i="6"/>
  <c r="CF15" i="6"/>
  <c r="CD13" i="6"/>
  <c r="CA13" i="6"/>
  <c r="CK84" i="6"/>
  <c r="BZ84" i="6"/>
  <c r="CR83" i="6"/>
  <c r="CB82" i="6"/>
  <c r="BY82" i="6"/>
  <c r="CE79" i="6"/>
  <c r="CL79" i="6"/>
  <c r="CO78" i="6"/>
  <c r="CQ77" i="6"/>
  <c r="CM77" i="6"/>
  <c r="CP75" i="6"/>
  <c r="CT75" i="6"/>
  <c r="CJ74" i="6"/>
  <c r="CC73" i="6"/>
  <c r="CU72" i="6"/>
  <c r="CF72" i="6"/>
  <c r="CI71" i="6"/>
  <c r="CA70" i="6"/>
  <c r="CH69" i="6"/>
  <c r="BZ68" i="6"/>
  <c r="BY66" i="6"/>
  <c r="CG65" i="6"/>
  <c r="CE63" i="6"/>
  <c r="CQ61" i="6"/>
  <c r="CP59" i="6"/>
  <c r="CT59" i="6"/>
  <c r="CJ58" i="6"/>
  <c r="CU56" i="6"/>
  <c r="CA54" i="6"/>
  <c r="CH53" i="6"/>
  <c r="CK52" i="6"/>
  <c r="BZ52" i="6"/>
  <c r="CR51" i="6"/>
  <c r="CB50" i="6"/>
  <c r="BY50" i="6"/>
  <c r="CG49" i="6"/>
  <c r="CN48" i="6"/>
  <c r="CL47" i="6"/>
  <c r="CO46" i="6"/>
  <c r="CM45" i="6"/>
  <c r="CS44" i="6"/>
  <c r="CT43" i="6"/>
  <c r="CJ42" i="6"/>
  <c r="CU40" i="6"/>
  <c r="CF40" i="6"/>
  <c r="CD38" i="6"/>
  <c r="CA38" i="6"/>
  <c r="CK36" i="6"/>
  <c r="CR35" i="6"/>
  <c r="CB34" i="6"/>
  <c r="CN32" i="6"/>
  <c r="CE31" i="6"/>
  <c r="CL31" i="6"/>
  <c r="CO30" i="6"/>
  <c r="CQ29" i="6"/>
  <c r="CM29" i="6"/>
  <c r="CS28" i="6"/>
  <c r="CP27" i="6"/>
  <c r="CJ26" i="6"/>
  <c r="CC25" i="6"/>
  <c r="CU24" i="6"/>
  <c r="CF24" i="6"/>
  <c r="CI23" i="6"/>
  <c r="CD22" i="6"/>
  <c r="CA22" i="6"/>
  <c r="CH21" i="6"/>
  <c r="CK20" i="6"/>
  <c r="BZ20" i="6"/>
  <c r="CR19" i="6"/>
  <c r="CB18" i="6"/>
  <c r="BY18" i="6"/>
  <c r="CG17" i="6"/>
  <c r="CN16" i="6"/>
  <c r="CE15" i="6"/>
  <c r="CL15" i="6"/>
  <c r="CO14" i="6"/>
  <c r="CQ13" i="6"/>
  <c r="CM13" i="6"/>
  <c r="CS12" i="6"/>
  <c r="CP11" i="6"/>
  <c r="CT11" i="6"/>
  <c r="CC9" i="6"/>
  <c r="CU8" i="6"/>
  <c r="CF8" i="6"/>
  <c r="CI7" i="6"/>
  <c r="CD6" i="6"/>
  <c r="CA6" i="6"/>
  <c r="CH5" i="6"/>
  <c r="CK4" i="6"/>
  <c r="CP84" i="6"/>
  <c r="CT84" i="6"/>
  <c r="CJ83" i="6"/>
  <c r="CU81" i="6"/>
  <c r="CF81" i="6"/>
  <c r="CD79" i="6"/>
  <c r="CA79" i="6"/>
  <c r="BZ77" i="6"/>
  <c r="CR76" i="6"/>
  <c r="CB75" i="6"/>
  <c r="BY75" i="6"/>
  <c r="CG74" i="6"/>
  <c r="CN73" i="6"/>
  <c r="CE72" i="6"/>
  <c r="CL72" i="6"/>
  <c r="CO71" i="6"/>
  <c r="CQ70" i="6"/>
  <c r="CM70" i="6"/>
  <c r="CP68" i="6"/>
  <c r="CT68" i="6"/>
  <c r="CU65" i="6"/>
  <c r="CF65" i="6"/>
  <c r="CD63" i="6"/>
  <c r="CA63" i="6"/>
  <c r="CK61" i="6"/>
  <c r="BZ61" i="6"/>
  <c r="CR60" i="6"/>
  <c r="CB59" i="6"/>
  <c r="BY59" i="6"/>
  <c r="CE56" i="6"/>
  <c r="CL56" i="6"/>
  <c r="CO55" i="6"/>
  <c r="CQ54" i="6"/>
  <c r="CS53" i="6"/>
  <c r="CP52" i="6"/>
  <c r="CJ51" i="6"/>
  <c r="CC50" i="6"/>
  <c r="CU49" i="6"/>
  <c r="CF49" i="6"/>
  <c r="CI48" i="6"/>
  <c r="CD47" i="6"/>
  <c r="CA47" i="6"/>
  <c r="CH46" i="6"/>
  <c r="CK45" i="6"/>
  <c r="BZ45" i="6"/>
  <c r="CR44" i="6"/>
  <c r="CB43" i="6"/>
  <c r="BY43" i="6"/>
  <c r="CG42" i="6"/>
  <c r="CN41" i="6"/>
  <c r="CE40" i="6"/>
  <c r="CL40" i="6"/>
  <c r="CQ38" i="6"/>
  <c r="CM38" i="6"/>
  <c r="CS37" i="6"/>
  <c r="CP36" i="6"/>
  <c r="CT36" i="6"/>
  <c r="CJ35" i="6"/>
  <c r="CC34" i="6"/>
  <c r="CF33" i="6"/>
  <c r="CI32" i="6"/>
  <c r="CD31" i="6"/>
  <c r="CA31" i="6"/>
  <c r="CH30" i="6"/>
  <c r="CK29" i="6"/>
  <c r="CR28" i="6"/>
  <c r="CB27" i="6"/>
  <c r="BY27" i="6"/>
  <c r="CG26" i="6"/>
  <c r="CN25" i="6"/>
  <c r="CL24" i="6"/>
  <c r="CO23" i="6"/>
  <c r="CM22" i="6"/>
  <c r="CS21" i="6"/>
  <c r="CP20" i="6"/>
  <c r="CT20" i="6"/>
  <c r="CJ19" i="6"/>
  <c r="CU17" i="6"/>
  <c r="CF17" i="6"/>
  <c r="CI16" i="6"/>
  <c r="CD15" i="6"/>
  <c r="CA15" i="6"/>
  <c r="BZ13" i="6"/>
  <c r="CB11" i="6"/>
  <c r="BY11" i="6"/>
  <c r="CG10" i="6"/>
  <c r="CN9" i="6"/>
  <c r="CE8" i="6"/>
  <c r="CL8" i="6"/>
  <c r="CS5" i="6"/>
  <c r="CP4" i="6"/>
  <c r="CJ3" i="6"/>
  <c r="BY84" i="6"/>
  <c r="CN82" i="6"/>
  <c r="CE81" i="6"/>
  <c r="CL81" i="6"/>
  <c r="CO80" i="6"/>
  <c r="CQ79" i="6"/>
  <c r="CM79" i="6"/>
  <c r="CP77" i="6"/>
  <c r="CT77" i="6"/>
  <c r="CJ76" i="6"/>
  <c r="CC75" i="6"/>
  <c r="CU74" i="6"/>
  <c r="CF74" i="6"/>
  <c r="CI73" i="6"/>
  <c r="CD72" i="6"/>
  <c r="CA72" i="6"/>
  <c r="CH71" i="6"/>
  <c r="CK70" i="6"/>
  <c r="BZ70" i="6"/>
  <c r="CR69" i="6"/>
  <c r="CG67" i="6"/>
  <c r="CE65" i="6"/>
  <c r="CL65" i="6"/>
  <c r="CQ63" i="6"/>
  <c r="CS62" i="6"/>
  <c r="CP61" i="6"/>
  <c r="CT61" i="6"/>
  <c r="CU58" i="6"/>
  <c r="CA56" i="6"/>
  <c r="CH55" i="6"/>
  <c r="CK54" i="6"/>
  <c r="BZ54" i="6"/>
  <c r="CR53" i="6"/>
  <c r="CB52" i="6"/>
  <c r="BY52" i="6"/>
  <c r="CG51" i="6"/>
  <c r="CN50" i="6"/>
  <c r="CL49" i="6"/>
  <c r="CO48" i="6"/>
  <c r="CM47" i="6"/>
  <c r="CP45" i="6"/>
  <c r="CT45" i="6"/>
  <c r="CJ44" i="6"/>
  <c r="CU42" i="6"/>
  <c r="CF42" i="6"/>
  <c r="CD40" i="6"/>
  <c r="CA40" i="6"/>
  <c r="CH39" i="6"/>
  <c r="CK38" i="6"/>
  <c r="CR37" i="6"/>
  <c r="CB36" i="6"/>
  <c r="CN34" i="6"/>
  <c r="CE33" i="6"/>
  <c r="CL33" i="6"/>
  <c r="CO32" i="6"/>
  <c r="CS30" i="6"/>
  <c r="CP29" i="6"/>
  <c r="CJ28" i="6"/>
  <c r="CC27" i="6"/>
  <c r="CF26" i="6"/>
  <c r="CI25" i="6"/>
  <c r="CA24" i="6"/>
  <c r="CH23" i="6"/>
  <c r="BZ22" i="6"/>
  <c r="CR21" i="6"/>
  <c r="CB20" i="6"/>
  <c r="CG19" i="6"/>
  <c r="CN18" i="6"/>
  <c r="CE17" i="6"/>
  <c r="CL17" i="6"/>
  <c r="CO16" i="6"/>
  <c r="CC84" i="6"/>
  <c r="CU83" i="6"/>
  <c r="CF83" i="6"/>
  <c r="CD81" i="6"/>
  <c r="CA81" i="6"/>
  <c r="BZ79" i="6"/>
  <c r="CB77" i="6"/>
  <c r="BY77" i="6"/>
  <c r="CG76" i="6"/>
  <c r="CN75" i="6"/>
  <c r="CE74" i="6"/>
  <c r="CL74" i="6"/>
  <c r="CO73" i="6"/>
  <c r="CQ72" i="6"/>
  <c r="CM72" i="6"/>
  <c r="CS71" i="6"/>
  <c r="CP70" i="6"/>
  <c r="CT70" i="6"/>
  <c r="CU67" i="6"/>
  <c r="CF67" i="6"/>
  <c r="CD65" i="6"/>
  <c r="CA65" i="6"/>
  <c r="CH64" i="6"/>
  <c r="CK63" i="6"/>
  <c r="BZ63" i="6"/>
  <c r="CR62" i="6"/>
  <c r="CB61" i="6"/>
  <c r="BY61" i="6"/>
  <c r="CE58" i="6"/>
  <c r="CL58" i="6"/>
  <c r="CO57" i="6"/>
  <c r="CQ56" i="6"/>
  <c r="CS55" i="6"/>
  <c r="CP54" i="6"/>
  <c r="CJ53" i="6"/>
  <c r="CC52" i="6"/>
  <c r="CU51" i="6"/>
  <c r="CF51" i="6"/>
  <c r="CD49" i="6"/>
  <c r="CA49" i="6"/>
  <c r="CH48" i="6"/>
  <c r="CK47" i="6"/>
  <c r="BZ47" i="6"/>
  <c r="CR46" i="6"/>
  <c r="BY45" i="6"/>
  <c r="CG44" i="6"/>
  <c r="CN43" i="6"/>
  <c r="CE42" i="6"/>
  <c r="CL42" i="6"/>
  <c r="CQ40" i="6"/>
  <c r="CS39" i="6"/>
  <c r="CP38" i="6"/>
  <c r="CT38" i="6"/>
  <c r="CJ37" i="6"/>
  <c r="CC36" i="6"/>
  <c r="CU35" i="6"/>
  <c r="CF35" i="6"/>
  <c r="CI34" i="6"/>
  <c r="CD33" i="6"/>
  <c r="CA33" i="6"/>
  <c r="CH32" i="6"/>
  <c r="CK31" i="6"/>
  <c r="CR30" i="6"/>
  <c r="CB29" i="6"/>
  <c r="BY29" i="6"/>
  <c r="CG28" i="6"/>
  <c r="CN27" i="6"/>
  <c r="CL26" i="6"/>
  <c r="CO25" i="6"/>
  <c r="CM24" i="6"/>
  <c r="CS23" i="6"/>
  <c r="CP22" i="6"/>
  <c r="CT22" i="6"/>
  <c r="CJ21" i="6"/>
  <c r="CU19" i="6"/>
  <c r="CF19" i="6"/>
  <c r="CD17" i="6"/>
  <c r="CU60" i="6"/>
  <c r="CA58" i="6"/>
  <c r="CH57" i="6"/>
  <c r="CK56" i="6"/>
  <c r="BZ56" i="6"/>
  <c r="CR55" i="6"/>
  <c r="CB54" i="6"/>
  <c r="BY54" i="6"/>
  <c r="CG53" i="6"/>
  <c r="CN52" i="6"/>
  <c r="CL51" i="6"/>
  <c r="CM49" i="6"/>
  <c r="CP47" i="6"/>
  <c r="CT47" i="6"/>
  <c r="CJ46" i="6"/>
  <c r="CC45" i="6"/>
  <c r="CU44" i="6"/>
  <c r="CF44" i="6"/>
  <c r="CI43" i="6"/>
  <c r="CD42" i="6"/>
  <c r="CA42" i="6"/>
  <c r="CH41" i="6"/>
  <c r="CK40" i="6"/>
  <c r="BZ40" i="6"/>
  <c r="CR39" i="6"/>
  <c r="CB38" i="6"/>
  <c r="BY38" i="6"/>
  <c r="CG37" i="6"/>
  <c r="CN36" i="6"/>
  <c r="CE35" i="6"/>
  <c r="CL35" i="6"/>
  <c r="CO34" i="6"/>
  <c r="CS32" i="6"/>
  <c r="CP31" i="6"/>
  <c r="CJ30" i="6"/>
  <c r="CC29" i="6"/>
  <c r="CF28" i="6"/>
  <c r="CI27" i="6"/>
  <c r="CA26" i="6"/>
  <c r="CH25" i="6"/>
  <c r="BZ24" i="6"/>
  <c r="CR23" i="6"/>
  <c r="CB22" i="6"/>
  <c r="CG21" i="6"/>
  <c r="CN20" i="6"/>
  <c r="CE19" i="6"/>
  <c r="CL19" i="6"/>
  <c r="CO18" i="6"/>
  <c r="CQ17" i="6"/>
  <c r="CM17" i="6"/>
  <c r="CS16" i="6"/>
  <c r="CP15" i="6"/>
  <c r="CT15" i="6"/>
  <c r="CJ14" i="6"/>
  <c r="CC13" i="6"/>
  <c r="CU12" i="6"/>
  <c r="CF12" i="6"/>
  <c r="CD10" i="6"/>
  <c r="CA10" i="6"/>
  <c r="CH9" i="6"/>
  <c r="BZ8" i="6"/>
  <c r="CR7" i="6"/>
  <c r="BY6" i="6"/>
  <c r="CG5" i="6"/>
  <c r="CN4" i="6"/>
  <c r="CE3" i="6"/>
  <c r="BY31" i="6"/>
  <c r="CG30" i="6"/>
  <c r="CN29" i="6"/>
  <c r="CL28" i="6"/>
  <c r="CO27" i="6"/>
  <c r="CM26" i="6"/>
  <c r="CS25" i="6"/>
  <c r="CP24" i="6"/>
  <c r="CT24" i="6"/>
  <c r="CJ23" i="6"/>
  <c r="CU21" i="6"/>
  <c r="CF21" i="6"/>
  <c r="CD19" i="6"/>
  <c r="CK17" i="6"/>
  <c r="BZ17" i="6"/>
  <c r="CR16" i="6"/>
  <c r="CB15" i="6"/>
  <c r="BY15" i="6"/>
  <c r="CG14" i="6"/>
  <c r="CN13" i="6"/>
  <c r="CE12" i="6"/>
  <c r="CL12" i="6"/>
  <c r="CO11" i="6"/>
  <c r="CM10" i="6"/>
  <c r="CS9" i="6"/>
  <c r="CP8" i="6"/>
  <c r="CT8" i="6"/>
  <c r="CU78" i="6"/>
  <c r="CF78" i="6"/>
  <c r="CI77" i="6"/>
  <c r="CD76" i="6"/>
  <c r="CA76" i="6"/>
  <c r="CH75" i="6"/>
  <c r="CK74" i="6"/>
  <c r="BZ74" i="6"/>
  <c r="CR73" i="6"/>
  <c r="CB72" i="6"/>
  <c r="CG71" i="6"/>
  <c r="CN70" i="6"/>
  <c r="CL69" i="6"/>
  <c r="CO68" i="6"/>
  <c r="CQ67" i="6"/>
  <c r="CM67" i="6"/>
  <c r="CT65" i="6"/>
  <c r="CJ64" i="6"/>
  <c r="CU62" i="6"/>
  <c r="CD60" i="6"/>
  <c r="CA60" i="6"/>
  <c r="CK58" i="6"/>
  <c r="BZ58" i="6"/>
  <c r="CR57" i="6"/>
  <c r="CB56" i="6"/>
  <c r="BY56" i="6"/>
  <c r="CN54" i="6"/>
  <c r="CE53" i="6"/>
  <c r="CL53" i="6"/>
  <c r="CQ51" i="6"/>
  <c r="CM51" i="6"/>
  <c r="CS50" i="6"/>
  <c r="CP49" i="6"/>
  <c r="CJ48" i="6"/>
  <c r="CC47" i="6"/>
  <c r="CU46" i="6"/>
  <c r="CF46" i="6"/>
  <c r="CI45" i="6"/>
  <c r="CD44" i="6"/>
  <c r="CA44" i="6"/>
  <c r="CH43" i="6"/>
  <c r="CK42" i="6"/>
  <c r="BZ42" i="6"/>
  <c r="CR41" i="6"/>
  <c r="CB40" i="6"/>
  <c r="BY40" i="6"/>
  <c r="CG39" i="6"/>
  <c r="CN38" i="6"/>
  <c r="CE37" i="6"/>
  <c r="CL37" i="6"/>
  <c r="CO36" i="6"/>
  <c r="CQ35" i="6"/>
  <c r="CM35" i="6"/>
  <c r="CS34" i="6"/>
  <c r="CP33" i="6"/>
  <c r="CJ32" i="6"/>
  <c r="CC31" i="6"/>
  <c r="CF30" i="6"/>
  <c r="CI29" i="6"/>
  <c r="CD28" i="6"/>
  <c r="CA28" i="6"/>
  <c r="CH27" i="6"/>
  <c r="CK26" i="6"/>
  <c r="BZ26" i="6"/>
  <c r="CR25" i="6"/>
  <c r="CB24" i="6"/>
  <c r="CG23" i="6"/>
  <c r="CN22" i="6"/>
  <c r="CE21" i="6"/>
  <c r="CL21" i="6"/>
  <c r="CO20" i="6"/>
  <c r="CQ19" i="6"/>
  <c r="CM19" i="6"/>
  <c r="CS18" i="6"/>
  <c r="CP17" i="6"/>
  <c r="CT17" i="6"/>
  <c r="CJ16" i="6"/>
  <c r="CC15" i="6"/>
  <c r="CU14" i="6"/>
  <c r="CF14" i="6"/>
  <c r="CD12" i="6"/>
  <c r="CA12" i="6"/>
  <c r="CH11" i="6"/>
  <c r="BZ10" i="6"/>
  <c r="BY8" i="6"/>
  <c r="CG7" i="6"/>
  <c r="CN6" i="6"/>
  <c r="CE5" i="6"/>
  <c r="CL5" i="6"/>
  <c r="CQ3" i="6"/>
  <c r="CH84" i="6"/>
  <c r="CK83" i="6"/>
  <c r="BZ83" i="6"/>
  <c r="CR82" i="6"/>
  <c r="CB81" i="6"/>
  <c r="BY81" i="6"/>
  <c r="CE78" i="6"/>
  <c r="CL78" i="6"/>
  <c r="CO77" i="6"/>
  <c r="CQ76" i="6"/>
  <c r="CM76" i="6"/>
  <c r="CP74" i="6"/>
  <c r="CT74" i="6"/>
  <c r="CJ73" i="6"/>
  <c r="CC72" i="6"/>
  <c r="CU71" i="6"/>
  <c r="CF71" i="6"/>
  <c r="CI70" i="6"/>
  <c r="CA69" i="6"/>
  <c r="CH68" i="6"/>
  <c r="BZ67" i="6"/>
  <c r="BY65" i="6"/>
  <c r="CG64" i="6"/>
  <c r="CE62" i="6"/>
  <c r="CL62" i="6"/>
  <c r="CQ60" i="6"/>
  <c r="CM60" i="6"/>
  <c r="CP58" i="6"/>
  <c r="CJ57" i="6"/>
  <c r="CU55" i="6"/>
  <c r="CD53" i="6"/>
  <c r="CA53" i="6"/>
  <c r="CH52" i="6"/>
  <c r="CK51" i="6"/>
  <c r="BZ51" i="6"/>
  <c r="CR50" i="6"/>
  <c r="CB49" i="6"/>
  <c r="BY49" i="6"/>
  <c r="CG48" i="6"/>
  <c r="CN47" i="6"/>
  <c r="CL46" i="6"/>
  <c r="CO45" i="6"/>
  <c r="CM44" i="6"/>
  <c r="CS43" i="6"/>
  <c r="CT42" i="6"/>
  <c r="CJ41" i="6"/>
  <c r="CU39" i="6"/>
  <c r="CF39" i="6"/>
  <c r="CD37" i="6"/>
  <c r="CA37" i="6"/>
  <c r="CK35" i="6"/>
  <c r="CR34" i="6"/>
  <c r="CB33" i="6"/>
  <c r="CN31" i="6"/>
  <c r="CE30" i="6"/>
  <c r="CL30" i="6"/>
  <c r="CO29" i="6"/>
  <c r="CQ28" i="6"/>
  <c r="CM28" i="6"/>
  <c r="CS27" i="6"/>
  <c r="CP26" i="6"/>
  <c r="CJ25" i="6"/>
  <c r="CC24" i="6"/>
  <c r="CU23" i="6"/>
  <c r="CF23" i="6"/>
  <c r="CI22" i="6"/>
  <c r="CD21" i="6"/>
  <c r="CH20" i="6"/>
  <c r="CK19" i="6"/>
  <c r="BZ19" i="6"/>
  <c r="CR18" i="6"/>
  <c r="CB17" i="6"/>
  <c r="BY17" i="6"/>
  <c r="CG16" i="6"/>
  <c r="CN15" i="6"/>
  <c r="CE14" i="6"/>
  <c r="CL14" i="6"/>
  <c r="CO13" i="6"/>
  <c r="CQ15" i="6"/>
  <c r="CM15" i="6"/>
  <c r="CS14" i="6"/>
  <c r="CP13" i="6"/>
  <c r="CT13" i="6"/>
  <c r="CJ12" i="6"/>
  <c r="CC11" i="6"/>
  <c r="CU10" i="6"/>
  <c r="CF10" i="6"/>
  <c r="CI9" i="6"/>
  <c r="CD8" i="6"/>
  <c r="CA8" i="6"/>
  <c r="CH7" i="6"/>
  <c r="CK6" i="6"/>
  <c r="CR5" i="6"/>
  <c r="CB4" i="6"/>
  <c r="BY4" i="6"/>
  <c r="CA17" i="6"/>
  <c r="CK15" i="6"/>
  <c r="BZ15" i="6"/>
  <c r="CR14" i="6"/>
  <c r="CB13" i="6"/>
  <c r="BY13" i="6"/>
  <c r="CG12" i="6"/>
  <c r="CN11" i="6"/>
  <c r="CE10" i="6"/>
  <c r="CL10" i="6"/>
  <c r="CO9" i="6"/>
  <c r="CM8" i="6"/>
  <c r="CS7" i="6"/>
  <c r="CP6" i="6"/>
  <c r="CJ5" i="6"/>
  <c r="CC4" i="6"/>
  <c r="CU3" i="6"/>
  <c r="CF3" i="6"/>
  <c r="CJ7" i="6"/>
  <c r="CC6" i="6"/>
  <c r="CU5" i="6"/>
  <c r="CF5" i="6"/>
  <c r="CI4" i="6"/>
  <c r="CQ12" i="6"/>
  <c r="CM12" i="6"/>
  <c r="CP10" i="6"/>
  <c r="CT10" i="6"/>
  <c r="CJ9" i="6"/>
  <c r="CC8" i="6"/>
  <c r="CU7" i="6"/>
  <c r="CF7" i="6"/>
  <c r="CI6" i="6"/>
  <c r="CD5" i="6"/>
  <c r="CA5" i="6"/>
  <c r="CH4" i="6"/>
  <c r="CK3" i="6"/>
  <c r="CU16" i="6"/>
  <c r="CF16" i="6"/>
  <c r="CD14" i="6"/>
  <c r="CA14" i="6"/>
  <c r="CH13" i="6"/>
  <c r="BZ12" i="6"/>
  <c r="BY10" i="6"/>
  <c r="CG9" i="6"/>
  <c r="CN8" i="6"/>
  <c r="CE7" i="6"/>
  <c r="CL7" i="6"/>
  <c r="CQ5" i="6"/>
  <c r="CS4" i="6"/>
  <c r="CP3" i="6"/>
  <c r="CC10" i="6"/>
  <c r="CU9" i="6"/>
  <c r="CF9" i="6"/>
  <c r="CI8" i="6"/>
  <c r="CD7" i="6"/>
  <c r="CA7" i="6"/>
  <c r="CH6" i="6"/>
  <c r="CK5" i="6"/>
  <c r="CR4" i="6"/>
  <c r="CB3" i="6"/>
  <c r="BY3" i="6"/>
  <c r="CQ16" i="6"/>
  <c r="CM16" i="6"/>
  <c r="CS15" i="6"/>
  <c r="CP14" i="6"/>
  <c r="CT14" i="6"/>
  <c r="CJ13" i="6"/>
  <c r="CC12" i="6"/>
  <c r="CU11" i="6"/>
  <c r="CF11" i="6"/>
  <c r="CI10" i="6"/>
  <c r="CD9" i="6"/>
  <c r="CA9" i="6"/>
  <c r="CH8" i="6"/>
  <c r="CR6" i="6"/>
  <c r="CB5" i="6"/>
  <c r="BY5" i="6"/>
  <c r="CM11" i="6"/>
  <c r="CS10" i="6"/>
  <c r="CP9" i="6"/>
  <c r="CT9" i="6"/>
  <c r="CJ8" i="6"/>
  <c r="CC7" i="6"/>
  <c r="CU6" i="6"/>
  <c r="CF6" i="6"/>
  <c r="CI5" i="6"/>
  <c r="CD4" i="6"/>
  <c r="CA4" i="6"/>
  <c r="CH3" i="6"/>
  <c r="BZ11" i="6"/>
  <c r="BY9" i="6"/>
  <c r="CG8" i="6"/>
  <c r="CN7" i="6"/>
  <c r="CE6" i="6"/>
  <c r="CL6" i="6"/>
  <c r="CO5" i="6"/>
  <c r="CQ4" i="6"/>
  <c r="AY218" i="6"/>
  <c r="BY218" i="6" s="1"/>
  <c r="AY72" i="6"/>
  <c r="BY72" i="6" s="1"/>
  <c r="BT71" i="6"/>
  <c r="CE71" i="6" s="1"/>
  <c r="BN67" i="6"/>
  <c r="BJ113" i="6"/>
  <c r="CH113" i="6" s="1"/>
  <c r="BF84" i="6"/>
  <c r="CG84" i="6" s="1"/>
  <c r="BH68" i="6"/>
  <c r="CR68" i="6" s="1"/>
  <c r="BI70" i="6"/>
  <c r="CS70" i="6" s="1"/>
  <c r="BB7" i="6"/>
  <c r="CM7" i="6" s="1"/>
  <c r="AA1" i="1"/>
  <c r="AB1" i="1"/>
  <c r="AC1" i="1"/>
  <c r="AD1" i="1"/>
  <c r="AF1" i="1"/>
  <c r="X3" i="1"/>
  <c r="AF3" i="1" s="1"/>
  <c r="AR3" i="1" s="1"/>
  <c r="X4" i="1"/>
  <c r="AF4" i="1" s="1"/>
  <c r="AR4" i="1" s="1"/>
  <c r="X5" i="1"/>
  <c r="AF5" i="1" s="1"/>
  <c r="AR5" i="1" s="1"/>
  <c r="X6" i="1"/>
  <c r="AF6" i="1" s="1"/>
  <c r="AR6" i="1" s="1"/>
  <c r="X7" i="1"/>
  <c r="AF7" i="1" s="1"/>
  <c r="AR7" i="1" s="1"/>
  <c r="X8" i="1"/>
  <c r="AF8" i="1" s="1"/>
  <c r="AR8" i="1" s="1"/>
  <c r="X9" i="1"/>
  <c r="AF9" i="1" s="1"/>
  <c r="AR9" i="1" s="1"/>
  <c r="X10" i="1"/>
  <c r="AF10" i="1" s="1"/>
  <c r="AR10" i="1" s="1"/>
  <c r="X11" i="1"/>
  <c r="AF11" i="1" s="1"/>
  <c r="AR11" i="1" s="1"/>
  <c r="X12" i="1"/>
  <c r="AF12" i="1" s="1"/>
  <c r="AR12" i="1" s="1"/>
  <c r="X13" i="1"/>
  <c r="AF13" i="1" s="1"/>
  <c r="AR13" i="1" s="1"/>
  <c r="X14" i="1"/>
  <c r="AF14" i="1" s="1"/>
  <c r="AR14" i="1" s="1"/>
  <c r="X15" i="1"/>
  <c r="AF15" i="1" s="1"/>
  <c r="AR15" i="1" s="1"/>
  <c r="X16" i="1"/>
  <c r="AF16" i="1" s="1"/>
  <c r="AR16" i="1" s="1"/>
  <c r="X17" i="1"/>
  <c r="AF17" i="1" s="1"/>
  <c r="AR17" i="1" s="1"/>
  <c r="X18" i="1"/>
  <c r="AF18" i="1" s="1"/>
  <c r="AR18" i="1" s="1"/>
  <c r="X19" i="1"/>
  <c r="AF19" i="1" s="1"/>
  <c r="AR19" i="1" s="1"/>
  <c r="X20" i="1"/>
  <c r="AF20" i="1" s="1"/>
  <c r="AR20" i="1" s="1"/>
  <c r="X21" i="1"/>
  <c r="AF21" i="1" s="1"/>
  <c r="AR21" i="1" s="1"/>
  <c r="X22" i="1"/>
  <c r="AF22" i="1" s="1"/>
  <c r="AR22" i="1" s="1"/>
  <c r="X23" i="1"/>
  <c r="AF23" i="1" s="1"/>
  <c r="AR23" i="1" s="1"/>
  <c r="X24" i="1"/>
  <c r="AF24" i="1" s="1"/>
  <c r="AR24" i="1" s="1"/>
  <c r="X25" i="1"/>
  <c r="AF25" i="1" s="1"/>
  <c r="AR25" i="1" s="1"/>
  <c r="X26" i="1"/>
  <c r="AF26" i="1" s="1"/>
  <c r="AR26" i="1" s="1"/>
  <c r="X27" i="1"/>
  <c r="AF27" i="1" s="1"/>
  <c r="AR27" i="1" s="1"/>
  <c r="X28" i="1"/>
  <c r="AF28" i="1" s="1"/>
  <c r="AR28" i="1" s="1"/>
  <c r="X29" i="1"/>
  <c r="AF29" i="1" s="1"/>
  <c r="AR29" i="1" s="1"/>
  <c r="X30" i="1"/>
  <c r="AF30" i="1" s="1"/>
  <c r="AR30" i="1" s="1"/>
  <c r="X31" i="1"/>
  <c r="AF31" i="1" s="1"/>
  <c r="AR31" i="1" s="1"/>
  <c r="X32" i="1"/>
  <c r="AF32" i="1" s="1"/>
  <c r="AR32" i="1" s="1"/>
  <c r="X33" i="1"/>
  <c r="AF33" i="1" s="1"/>
  <c r="AR33" i="1" s="1"/>
  <c r="X34" i="1"/>
  <c r="AF34" i="1" s="1"/>
  <c r="AR34" i="1" s="1"/>
  <c r="X35" i="1"/>
  <c r="AF35" i="1" s="1"/>
  <c r="AR35" i="1" s="1"/>
  <c r="X36" i="1"/>
  <c r="AF36" i="1" s="1"/>
  <c r="AR36" i="1" s="1"/>
  <c r="X37" i="1"/>
  <c r="AF37" i="1" s="1"/>
  <c r="AR37" i="1" s="1"/>
  <c r="X38" i="1"/>
  <c r="AF38" i="1" s="1"/>
  <c r="AR38" i="1" s="1"/>
  <c r="X39" i="1"/>
  <c r="AF39" i="1" s="1"/>
  <c r="AR39" i="1" s="1"/>
  <c r="X40" i="1"/>
  <c r="AF40" i="1" s="1"/>
  <c r="AR40" i="1" s="1"/>
  <c r="X41" i="1"/>
  <c r="AF41" i="1" s="1"/>
  <c r="AR41" i="1" s="1"/>
  <c r="X42" i="1"/>
  <c r="AF42" i="1" s="1"/>
  <c r="AR42" i="1" s="1"/>
  <c r="X43" i="1"/>
  <c r="AF43" i="1" s="1"/>
  <c r="AR43" i="1" s="1"/>
  <c r="X44" i="1"/>
  <c r="AF44" i="1" s="1"/>
  <c r="AR44" i="1" s="1"/>
  <c r="X45" i="1"/>
  <c r="AF45" i="1" s="1"/>
  <c r="AR45" i="1" s="1"/>
  <c r="X46" i="1"/>
  <c r="AF46" i="1" s="1"/>
  <c r="AR46" i="1" s="1"/>
  <c r="X47" i="1"/>
  <c r="AF47" i="1" s="1"/>
  <c r="AR47" i="1" s="1"/>
  <c r="X48" i="1"/>
  <c r="AF48" i="1" s="1"/>
  <c r="AR48" i="1" s="1"/>
  <c r="X49" i="1"/>
  <c r="AF49" i="1" s="1"/>
  <c r="AR49" i="1" s="1"/>
  <c r="X50" i="1"/>
  <c r="AF50" i="1" s="1"/>
  <c r="AR50" i="1" s="1"/>
  <c r="X51" i="1"/>
  <c r="AF51" i="1" s="1"/>
  <c r="AR51" i="1" s="1"/>
  <c r="X52" i="1"/>
  <c r="AF52" i="1" s="1"/>
  <c r="AR52" i="1" s="1"/>
  <c r="X53" i="1"/>
  <c r="AF53" i="1" s="1"/>
  <c r="AR53" i="1" s="1"/>
  <c r="X54" i="1"/>
  <c r="AF54" i="1" s="1"/>
  <c r="AR54" i="1" s="1"/>
  <c r="X55" i="1"/>
  <c r="AF55" i="1" s="1"/>
  <c r="AR55" i="1" s="1"/>
  <c r="X56" i="1"/>
  <c r="AF56" i="1" s="1"/>
  <c r="AR56" i="1" s="1"/>
  <c r="X57" i="1"/>
  <c r="AF57" i="1" s="1"/>
  <c r="AR57" i="1" s="1"/>
  <c r="X58" i="1"/>
  <c r="AF58" i="1" s="1"/>
  <c r="AR58" i="1" s="1"/>
  <c r="X59" i="1"/>
  <c r="AF59" i="1" s="1"/>
  <c r="AR59" i="1" s="1"/>
  <c r="X60" i="1"/>
  <c r="AF60" i="1" s="1"/>
  <c r="AR60" i="1" s="1"/>
  <c r="X61" i="1"/>
  <c r="AF61" i="1" s="1"/>
  <c r="AR61" i="1" s="1"/>
  <c r="X62" i="1"/>
  <c r="AF62" i="1" s="1"/>
  <c r="AR62" i="1" s="1"/>
  <c r="X63" i="1"/>
  <c r="AF63" i="1" s="1"/>
  <c r="AR63" i="1" s="1"/>
  <c r="X64" i="1"/>
  <c r="AF64" i="1" s="1"/>
  <c r="AR64" i="1" s="1"/>
  <c r="X65" i="1"/>
  <c r="AF65" i="1" s="1"/>
  <c r="AR65" i="1" s="1"/>
  <c r="X66" i="1"/>
  <c r="AF66" i="1" s="1"/>
  <c r="AR66" i="1" s="1"/>
  <c r="X67" i="1"/>
  <c r="AF67" i="1" s="1"/>
  <c r="AR67" i="1" s="1"/>
  <c r="X68" i="1"/>
  <c r="AF68" i="1" s="1"/>
  <c r="AR68" i="1" s="1"/>
  <c r="X69" i="1"/>
  <c r="AF69" i="1" s="1"/>
  <c r="AR69" i="1" s="1"/>
  <c r="X70" i="1"/>
  <c r="AF70" i="1" s="1"/>
  <c r="AR70" i="1" s="1"/>
  <c r="X71" i="1"/>
  <c r="AF71" i="1" s="1"/>
  <c r="AR71" i="1" s="1"/>
  <c r="X72" i="1"/>
  <c r="AF72" i="1" s="1"/>
  <c r="AR72" i="1" s="1"/>
  <c r="X73" i="1"/>
  <c r="AF73" i="1" s="1"/>
  <c r="AR73" i="1" s="1"/>
  <c r="X74" i="1"/>
  <c r="AF74" i="1" s="1"/>
  <c r="AR74" i="1" s="1"/>
  <c r="X75" i="1"/>
  <c r="AF75" i="1" s="1"/>
  <c r="AR75" i="1" s="1"/>
  <c r="X76" i="1"/>
  <c r="AF76" i="1" s="1"/>
  <c r="AR76" i="1" s="1"/>
  <c r="X77" i="1"/>
  <c r="AF77" i="1" s="1"/>
  <c r="AR77" i="1" s="1"/>
  <c r="X78" i="1"/>
  <c r="AF78" i="1" s="1"/>
  <c r="AR78" i="1" s="1"/>
  <c r="X79" i="1"/>
  <c r="AF79" i="1" s="1"/>
  <c r="AR79" i="1" s="1"/>
  <c r="X80" i="1"/>
  <c r="AF80" i="1" s="1"/>
  <c r="AR80" i="1" s="1"/>
  <c r="X81" i="1"/>
  <c r="AF81" i="1" s="1"/>
  <c r="AR81" i="1" s="1"/>
  <c r="X82" i="1"/>
  <c r="AF82" i="1" s="1"/>
  <c r="AR82" i="1" s="1"/>
  <c r="X83" i="1"/>
  <c r="AF83" i="1" s="1"/>
  <c r="AR83" i="1" s="1"/>
  <c r="X84" i="1"/>
  <c r="AF84" i="1" s="1"/>
  <c r="AR84" i="1" s="1"/>
  <c r="X85" i="1"/>
  <c r="AF85" i="1" s="1"/>
  <c r="AR85" i="1" s="1"/>
  <c r="X86" i="1"/>
  <c r="AF86" i="1" s="1"/>
  <c r="AR86" i="1" s="1"/>
  <c r="X87" i="1"/>
  <c r="AF87" i="1" s="1"/>
  <c r="AR87" i="1" s="1"/>
  <c r="X88" i="1"/>
  <c r="AF88" i="1" s="1"/>
  <c r="AR88" i="1" s="1"/>
  <c r="X89" i="1"/>
  <c r="AF89" i="1" s="1"/>
  <c r="AR89" i="1" s="1"/>
  <c r="X90" i="1"/>
  <c r="AF90" i="1" s="1"/>
  <c r="AR90" i="1" s="1"/>
  <c r="X91" i="1"/>
  <c r="AF91" i="1" s="1"/>
  <c r="AR91" i="1" s="1"/>
  <c r="X92" i="1"/>
  <c r="AF92" i="1" s="1"/>
  <c r="AR92" i="1" s="1"/>
  <c r="X93" i="1"/>
  <c r="AF93" i="1" s="1"/>
  <c r="AR93" i="1" s="1"/>
  <c r="X94" i="1"/>
  <c r="AF94" i="1" s="1"/>
  <c r="AR94" i="1" s="1"/>
  <c r="X95" i="1"/>
  <c r="AF95" i="1" s="1"/>
  <c r="AR95" i="1" s="1"/>
  <c r="X96" i="1"/>
  <c r="AF96" i="1" s="1"/>
  <c r="AR96" i="1" s="1"/>
  <c r="X97" i="1"/>
  <c r="AF97" i="1" s="1"/>
  <c r="AR97" i="1" s="1"/>
  <c r="X98" i="1"/>
  <c r="AF98" i="1" s="1"/>
  <c r="AR98" i="1" s="1"/>
  <c r="X99" i="1"/>
  <c r="AF99" i="1" s="1"/>
  <c r="AR99" i="1" s="1"/>
  <c r="X100" i="1"/>
  <c r="AF100" i="1" s="1"/>
  <c r="AR100" i="1" s="1"/>
  <c r="X101" i="1"/>
  <c r="AF101" i="1" s="1"/>
  <c r="AR101" i="1" s="1"/>
  <c r="X102" i="1"/>
  <c r="AF102" i="1" s="1"/>
  <c r="AR102" i="1" s="1"/>
  <c r="X103" i="1"/>
  <c r="AF103" i="1" s="1"/>
  <c r="AR103" i="1" s="1"/>
  <c r="X104" i="1"/>
  <c r="AF104" i="1" s="1"/>
  <c r="AR104" i="1" s="1"/>
  <c r="X105" i="1"/>
  <c r="AF105" i="1" s="1"/>
  <c r="AR105" i="1" s="1"/>
  <c r="X106" i="1"/>
  <c r="AF106" i="1" s="1"/>
  <c r="AR106" i="1" s="1"/>
  <c r="X107" i="1"/>
  <c r="AF107" i="1" s="1"/>
  <c r="AR107" i="1" s="1"/>
  <c r="X108" i="1"/>
  <c r="AF108" i="1" s="1"/>
  <c r="AR108" i="1" s="1"/>
  <c r="X109" i="1"/>
  <c r="AF109" i="1" s="1"/>
  <c r="AR109" i="1" s="1"/>
  <c r="X110" i="1"/>
  <c r="AF110" i="1" s="1"/>
  <c r="AR110" i="1" s="1"/>
  <c r="X111" i="1"/>
  <c r="AF111" i="1" s="1"/>
  <c r="AR111" i="1" s="1"/>
  <c r="X112" i="1"/>
  <c r="AF112" i="1" s="1"/>
  <c r="AR112" i="1" s="1"/>
  <c r="X113" i="1"/>
  <c r="AF113" i="1" s="1"/>
  <c r="AR113" i="1" s="1"/>
  <c r="X114" i="1"/>
  <c r="AF114" i="1" s="1"/>
  <c r="AR114" i="1" s="1"/>
  <c r="X115" i="1"/>
  <c r="AF115" i="1" s="1"/>
  <c r="AR115" i="1" s="1"/>
  <c r="X116" i="1"/>
  <c r="AF116" i="1" s="1"/>
  <c r="AR116" i="1" s="1"/>
  <c r="X117" i="1"/>
  <c r="AF117" i="1" s="1"/>
  <c r="AR117" i="1" s="1"/>
  <c r="X118" i="1"/>
  <c r="AF118" i="1" s="1"/>
  <c r="AR118" i="1" s="1"/>
  <c r="X119" i="1"/>
  <c r="AF119" i="1" s="1"/>
  <c r="AR119" i="1" s="1"/>
  <c r="X120" i="1"/>
  <c r="AF120" i="1" s="1"/>
  <c r="AR120" i="1" s="1"/>
  <c r="X121" i="1"/>
  <c r="AF121" i="1" s="1"/>
  <c r="AR121" i="1" s="1"/>
  <c r="X122" i="1"/>
  <c r="AF122" i="1" s="1"/>
  <c r="AR122" i="1" s="1"/>
  <c r="X123" i="1"/>
  <c r="AF123" i="1" s="1"/>
  <c r="AR123" i="1" s="1"/>
  <c r="X124" i="1"/>
  <c r="AF124" i="1" s="1"/>
  <c r="AR124" i="1" s="1"/>
  <c r="X125" i="1"/>
  <c r="AF125" i="1" s="1"/>
  <c r="AR125" i="1" s="1"/>
  <c r="X126" i="1"/>
  <c r="AF126" i="1" s="1"/>
  <c r="AR126" i="1" s="1"/>
  <c r="X127" i="1"/>
  <c r="AF127" i="1" s="1"/>
  <c r="AR127" i="1" s="1"/>
  <c r="X128" i="1"/>
  <c r="AF128" i="1" s="1"/>
  <c r="AR128" i="1" s="1"/>
  <c r="X129" i="1"/>
  <c r="AF129" i="1" s="1"/>
  <c r="AR129" i="1" s="1"/>
  <c r="X130" i="1"/>
  <c r="AF130" i="1" s="1"/>
  <c r="AR130" i="1" s="1"/>
  <c r="X131" i="1"/>
  <c r="AF131" i="1" s="1"/>
  <c r="AR131" i="1" s="1"/>
  <c r="X132" i="1"/>
  <c r="AF132" i="1" s="1"/>
  <c r="AR132" i="1" s="1"/>
  <c r="X133" i="1"/>
  <c r="AF133" i="1" s="1"/>
  <c r="AR133" i="1" s="1"/>
  <c r="X134" i="1"/>
  <c r="AF134" i="1" s="1"/>
  <c r="AR134" i="1" s="1"/>
  <c r="X135" i="1"/>
  <c r="AF135" i="1" s="1"/>
  <c r="AR135" i="1" s="1"/>
  <c r="X136" i="1"/>
  <c r="AF136" i="1" s="1"/>
  <c r="AR136" i="1" s="1"/>
  <c r="X137" i="1"/>
  <c r="AF137" i="1" s="1"/>
  <c r="AR137" i="1" s="1"/>
  <c r="X138" i="1"/>
  <c r="AF138" i="1" s="1"/>
  <c r="AR138" i="1" s="1"/>
  <c r="X139" i="1"/>
  <c r="AF139" i="1" s="1"/>
  <c r="AR139" i="1" s="1"/>
  <c r="X140" i="1"/>
  <c r="AF140" i="1" s="1"/>
  <c r="AR140" i="1" s="1"/>
  <c r="X141" i="1"/>
  <c r="AF141" i="1" s="1"/>
  <c r="AR141" i="1" s="1"/>
  <c r="X142" i="1"/>
  <c r="AF142" i="1" s="1"/>
  <c r="AR142" i="1" s="1"/>
  <c r="X143" i="1"/>
  <c r="AF143" i="1" s="1"/>
  <c r="AR143" i="1" s="1"/>
  <c r="X144" i="1"/>
  <c r="AF144" i="1" s="1"/>
  <c r="AR144" i="1" s="1"/>
  <c r="X145" i="1"/>
  <c r="AF145" i="1" s="1"/>
  <c r="AR145" i="1" s="1"/>
  <c r="X146" i="1"/>
  <c r="AF146" i="1" s="1"/>
  <c r="AR146" i="1" s="1"/>
  <c r="X147" i="1"/>
  <c r="AF147" i="1" s="1"/>
  <c r="AR147" i="1" s="1"/>
  <c r="X148" i="1"/>
  <c r="AF148" i="1" s="1"/>
  <c r="AR148" i="1" s="1"/>
  <c r="X149" i="1"/>
  <c r="AF149" i="1" s="1"/>
  <c r="AR149" i="1" s="1"/>
  <c r="X150" i="1"/>
  <c r="AF150" i="1" s="1"/>
  <c r="AR150" i="1" s="1"/>
  <c r="X151" i="1"/>
  <c r="AF151" i="1" s="1"/>
  <c r="AR151" i="1" s="1"/>
  <c r="X152" i="1"/>
  <c r="AF152" i="1" s="1"/>
  <c r="AR152" i="1" s="1"/>
  <c r="X153" i="1"/>
  <c r="AF153" i="1" s="1"/>
  <c r="AR153" i="1" s="1"/>
  <c r="X154" i="1"/>
  <c r="AF154" i="1" s="1"/>
  <c r="AR154" i="1" s="1"/>
  <c r="X155" i="1"/>
  <c r="AF155" i="1" s="1"/>
  <c r="AR155" i="1" s="1"/>
  <c r="X156" i="1"/>
  <c r="AF156" i="1" s="1"/>
  <c r="AR156" i="1" s="1"/>
  <c r="X157" i="1"/>
  <c r="AF157" i="1" s="1"/>
  <c r="AR157" i="1" s="1"/>
  <c r="X158" i="1"/>
  <c r="AF158" i="1" s="1"/>
  <c r="AR158" i="1" s="1"/>
  <c r="X159" i="1"/>
  <c r="AF159" i="1" s="1"/>
  <c r="AR159" i="1" s="1"/>
  <c r="X160" i="1"/>
  <c r="AF160" i="1" s="1"/>
  <c r="AR160" i="1" s="1"/>
  <c r="X161" i="1"/>
  <c r="AF161" i="1" s="1"/>
  <c r="AR161" i="1" s="1"/>
  <c r="X162" i="1"/>
  <c r="AF162" i="1" s="1"/>
  <c r="AR162" i="1" s="1"/>
  <c r="X163" i="1"/>
  <c r="AF163" i="1" s="1"/>
  <c r="AR163" i="1" s="1"/>
  <c r="X164" i="1"/>
  <c r="AF164" i="1" s="1"/>
  <c r="AR164" i="1" s="1"/>
  <c r="X165" i="1"/>
  <c r="AF165" i="1" s="1"/>
  <c r="AR165" i="1" s="1"/>
  <c r="X166" i="1"/>
  <c r="AF166" i="1" s="1"/>
  <c r="AR166" i="1" s="1"/>
  <c r="X167" i="1"/>
  <c r="AF167" i="1" s="1"/>
  <c r="AR167" i="1" s="1"/>
  <c r="X168" i="1"/>
  <c r="AF168" i="1" s="1"/>
  <c r="AR168" i="1" s="1"/>
  <c r="X169" i="1"/>
  <c r="AF169" i="1" s="1"/>
  <c r="AR169" i="1" s="1"/>
  <c r="X170" i="1"/>
  <c r="AF170" i="1" s="1"/>
  <c r="AR170" i="1" s="1"/>
  <c r="X171" i="1"/>
  <c r="AF171" i="1" s="1"/>
  <c r="AR171" i="1" s="1"/>
  <c r="X172" i="1"/>
  <c r="AF172" i="1" s="1"/>
  <c r="AR172" i="1" s="1"/>
  <c r="X173" i="1"/>
  <c r="AF173" i="1" s="1"/>
  <c r="AR173" i="1" s="1"/>
  <c r="X174" i="1"/>
  <c r="AF174" i="1" s="1"/>
  <c r="AR174" i="1" s="1"/>
  <c r="X175" i="1"/>
  <c r="AF175" i="1" s="1"/>
  <c r="AR175" i="1" s="1"/>
  <c r="X176" i="1"/>
  <c r="AF176" i="1" s="1"/>
  <c r="AR176" i="1" s="1"/>
  <c r="X177" i="1"/>
  <c r="AF177" i="1" s="1"/>
  <c r="AR177" i="1" s="1"/>
  <c r="X178" i="1"/>
  <c r="AF178" i="1" s="1"/>
  <c r="AR178" i="1" s="1"/>
  <c r="X179" i="1"/>
  <c r="AF179" i="1" s="1"/>
  <c r="AR179" i="1" s="1"/>
  <c r="X180" i="1"/>
  <c r="AF180" i="1" s="1"/>
  <c r="AR180" i="1" s="1"/>
  <c r="X181" i="1"/>
  <c r="AF181" i="1" s="1"/>
  <c r="AR181" i="1" s="1"/>
  <c r="X182" i="1"/>
  <c r="AF182" i="1" s="1"/>
  <c r="AR182" i="1" s="1"/>
  <c r="X183" i="1"/>
  <c r="AF183" i="1" s="1"/>
  <c r="AR183" i="1" s="1"/>
  <c r="X184" i="1"/>
  <c r="AF184" i="1" s="1"/>
  <c r="AR184" i="1" s="1"/>
  <c r="X185" i="1"/>
  <c r="AF185" i="1" s="1"/>
  <c r="AR185" i="1" s="1"/>
  <c r="X186" i="1"/>
  <c r="AF186" i="1" s="1"/>
  <c r="AR186" i="1" s="1"/>
  <c r="X187" i="1"/>
  <c r="AF187" i="1" s="1"/>
  <c r="AR187" i="1" s="1"/>
  <c r="X188" i="1"/>
  <c r="AF188" i="1" s="1"/>
  <c r="AR188" i="1" s="1"/>
  <c r="X189" i="1"/>
  <c r="AF189" i="1" s="1"/>
  <c r="AR189" i="1" s="1"/>
  <c r="X190" i="1"/>
  <c r="AF190" i="1" s="1"/>
  <c r="AR190" i="1" s="1"/>
  <c r="X191" i="1"/>
  <c r="AF191" i="1" s="1"/>
  <c r="AR191" i="1" s="1"/>
  <c r="X192" i="1"/>
  <c r="AF192" i="1" s="1"/>
  <c r="AR192" i="1" s="1"/>
  <c r="X193" i="1"/>
  <c r="AF193" i="1" s="1"/>
  <c r="AR193" i="1" s="1"/>
  <c r="X194" i="1"/>
  <c r="AF194" i="1" s="1"/>
  <c r="AR194" i="1" s="1"/>
  <c r="X195" i="1"/>
  <c r="AF195" i="1" s="1"/>
  <c r="AR195" i="1" s="1"/>
  <c r="X196" i="1"/>
  <c r="AF196" i="1" s="1"/>
  <c r="AR196" i="1" s="1"/>
  <c r="X197" i="1"/>
  <c r="AF197" i="1" s="1"/>
  <c r="AR197" i="1" s="1"/>
  <c r="X198" i="1"/>
  <c r="AF198" i="1" s="1"/>
  <c r="AR198" i="1" s="1"/>
  <c r="X199" i="1"/>
  <c r="AF199" i="1" s="1"/>
  <c r="AR199" i="1" s="1"/>
  <c r="X200" i="1"/>
  <c r="AF200" i="1" s="1"/>
  <c r="AR200" i="1" s="1"/>
  <c r="X201" i="1"/>
  <c r="AF201" i="1" s="1"/>
  <c r="AR201" i="1" s="1"/>
  <c r="X202" i="1"/>
  <c r="AF202" i="1" s="1"/>
  <c r="AR202" i="1" s="1"/>
  <c r="X203" i="1"/>
  <c r="AF203" i="1" s="1"/>
  <c r="AR203" i="1" s="1"/>
  <c r="X204" i="1"/>
  <c r="AF204" i="1" s="1"/>
  <c r="AR204" i="1" s="1"/>
  <c r="X205" i="1"/>
  <c r="AF205" i="1" s="1"/>
  <c r="AR205" i="1" s="1"/>
  <c r="X206" i="1"/>
  <c r="AF206" i="1" s="1"/>
  <c r="AR206" i="1" s="1"/>
  <c r="X207" i="1"/>
  <c r="AF207" i="1" s="1"/>
  <c r="AR207" i="1" s="1"/>
  <c r="X208" i="1"/>
  <c r="AF208" i="1" s="1"/>
  <c r="AR208" i="1" s="1"/>
  <c r="X209" i="1"/>
  <c r="AF209" i="1" s="1"/>
  <c r="AR209" i="1" s="1"/>
  <c r="X210" i="1"/>
  <c r="AF210" i="1" s="1"/>
  <c r="AR210" i="1" s="1"/>
  <c r="X211" i="1"/>
  <c r="AF211" i="1" s="1"/>
  <c r="AR211" i="1" s="1"/>
  <c r="X212" i="1"/>
  <c r="AF212" i="1" s="1"/>
  <c r="AR212" i="1" s="1"/>
  <c r="X213" i="1"/>
  <c r="AF213" i="1" s="1"/>
  <c r="AR213" i="1" s="1"/>
  <c r="X214" i="1"/>
  <c r="AF214" i="1" s="1"/>
  <c r="AR214" i="1" s="1"/>
  <c r="X215" i="1"/>
  <c r="AF215" i="1" s="1"/>
  <c r="AR215" i="1" s="1"/>
  <c r="X216" i="1"/>
  <c r="AF216" i="1" s="1"/>
  <c r="AR216" i="1" s="1"/>
  <c r="X217" i="1"/>
  <c r="AF217" i="1" s="1"/>
  <c r="AR217" i="1" s="1"/>
  <c r="X218" i="1"/>
  <c r="AF218" i="1" s="1"/>
  <c r="AR218" i="1" s="1"/>
  <c r="X219" i="1"/>
  <c r="AF219" i="1" s="1"/>
  <c r="AR219" i="1" s="1"/>
  <c r="X220" i="1"/>
  <c r="AF220" i="1" s="1"/>
  <c r="AR220" i="1" s="1"/>
  <c r="X221" i="1"/>
  <c r="AF221" i="1" s="1"/>
  <c r="AR221" i="1" s="1"/>
  <c r="X222" i="1"/>
  <c r="AF222" i="1" s="1"/>
  <c r="AR222" i="1" s="1"/>
  <c r="X223" i="1"/>
  <c r="AF223" i="1" s="1"/>
  <c r="AR223" i="1" s="1"/>
  <c r="X224" i="1"/>
  <c r="AF224" i="1" s="1"/>
  <c r="AR224" i="1" s="1"/>
  <c r="X225" i="1"/>
  <c r="AF225" i="1" s="1"/>
  <c r="AR225" i="1" s="1"/>
  <c r="X226" i="1"/>
  <c r="AF226" i="1" s="1"/>
  <c r="AR226" i="1" s="1"/>
  <c r="X227" i="1"/>
  <c r="AF227" i="1" s="1"/>
  <c r="AR227" i="1" s="1"/>
  <c r="X228" i="1"/>
  <c r="AF228" i="1" s="1"/>
  <c r="AR228" i="1" s="1"/>
  <c r="X229" i="1"/>
  <c r="AF229" i="1" s="1"/>
  <c r="AR229" i="1" s="1"/>
  <c r="X230" i="1"/>
  <c r="AF230" i="1" s="1"/>
  <c r="AR230" i="1" s="1"/>
  <c r="X231" i="1"/>
  <c r="AF231" i="1" s="1"/>
  <c r="AR231" i="1" s="1"/>
  <c r="X232" i="1"/>
  <c r="AF232" i="1" s="1"/>
  <c r="AR232" i="1" s="1"/>
  <c r="X233" i="1"/>
  <c r="AF233" i="1" s="1"/>
  <c r="AR233" i="1" s="1"/>
  <c r="X234" i="1"/>
  <c r="AF234" i="1" s="1"/>
  <c r="AR234" i="1" s="1"/>
  <c r="X235" i="1"/>
  <c r="AF235" i="1" s="1"/>
  <c r="AR235" i="1" s="1"/>
  <c r="X236" i="1"/>
  <c r="AF236" i="1" s="1"/>
  <c r="AR236" i="1" s="1"/>
  <c r="X237" i="1"/>
  <c r="AF237" i="1" s="1"/>
  <c r="AR237" i="1" s="1"/>
  <c r="X238" i="1"/>
  <c r="AF238" i="1" s="1"/>
  <c r="AR238" i="1" s="1"/>
  <c r="X239" i="1"/>
  <c r="AF239" i="1" s="1"/>
  <c r="AR239" i="1" s="1"/>
  <c r="X240" i="1"/>
  <c r="AF240" i="1" s="1"/>
  <c r="AR240" i="1" s="1"/>
  <c r="X241" i="1"/>
  <c r="AF241" i="1" s="1"/>
  <c r="AR241" i="1" s="1"/>
  <c r="X2" i="1"/>
  <c r="AF2" i="1" s="1"/>
  <c r="AR2" i="1" s="1"/>
  <c r="A3" i="1"/>
  <c r="R3" i="1" s="1"/>
  <c r="Z3" i="1" s="1"/>
  <c r="AJ3" i="1" s="1"/>
  <c r="BE3" i="1" s="1"/>
  <c r="A4" i="1"/>
  <c r="R4" i="1" s="1"/>
  <c r="Z4" i="1" s="1"/>
  <c r="AJ4" i="1" s="1"/>
  <c r="BE4" i="1" s="1"/>
  <c r="A5" i="1"/>
  <c r="R5" i="1" s="1"/>
  <c r="Z5" i="1" s="1"/>
  <c r="AJ5" i="1" s="1"/>
  <c r="BE5" i="1" s="1"/>
  <c r="A6" i="1"/>
  <c r="R6" i="1" s="1"/>
  <c r="Z6" i="1" s="1"/>
  <c r="AJ6" i="1" s="1"/>
  <c r="BE6" i="1" s="1"/>
  <c r="A7" i="1"/>
  <c r="R7" i="1" s="1"/>
  <c r="Z7" i="1" s="1"/>
  <c r="AJ7" i="1" s="1"/>
  <c r="BE7" i="1" s="1"/>
  <c r="A8" i="1"/>
  <c r="R8" i="1" s="1"/>
  <c r="Z8" i="1" s="1"/>
  <c r="AJ8" i="1" s="1"/>
  <c r="BE8" i="1" s="1"/>
  <c r="A9" i="1"/>
  <c r="R9" i="1" s="1"/>
  <c r="Z9" i="1" s="1"/>
  <c r="AJ9" i="1" s="1"/>
  <c r="BE9" i="1" s="1"/>
  <c r="A10" i="1"/>
  <c r="R10" i="1" s="1"/>
  <c r="Z10" i="1" s="1"/>
  <c r="AJ10" i="1" s="1"/>
  <c r="BE10" i="1" s="1"/>
  <c r="A11" i="1"/>
  <c r="R11" i="1" s="1"/>
  <c r="Z11" i="1" s="1"/>
  <c r="AJ11" i="1" s="1"/>
  <c r="BE11" i="1" s="1"/>
  <c r="A12" i="1"/>
  <c r="R12" i="1" s="1"/>
  <c r="Z12" i="1" s="1"/>
  <c r="AJ12" i="1" s="1"/>
  <c r="BE12" i="1" s="1"/>
  <c r="A13" i="1"/>
  <c r="R13" i="1" s="1"/>
  <c r="Z13" i="1" s="1"/>
  <c r="AJ13" i="1" s="1"/>
  <c r="BE13" i="1" s="1"/>
  <c r="A14" i="1"/>
  <c r="R14" i="1" s="1"/>
  <c r="Z14" i="1" s="1"/>
  <c r="AJ14" i="1" s="1"/>
  <c r="BE14" i="1" s="1"/>
  <c r="A15" i="1"/>
  <c r="R15" i="1" s="1"/>
  <c r="Z15" i="1" s="1"/>
  <c r="AJ15" i="1" s="1"/>
  <c r="BE15" i="1" s="1"/>
  <c r="A16" i="1"/>
  <c r="R16" i="1" s="1"/>
  <c r="Z16" i="1" s="1"/>
  <c r="AJ16" i="1" s="1"/>
  <c r="BE16" i="1" s="1"/>
  <c r="A17" i="1"/>
  <c r="R17" i="1" s="1"/>
  <c r="Z17" i="1" s="1"/>
  <c r="AJ17" i="1" s="1"/>
  <c r="BE17" i="1" s="1"/>
  <c r="A18" i="1"/>
  <c r="R18" i="1" s="1"/>
  <c r="Z18" i="1" s="1"/>
  <c r="AJ18" i="1" s="1"/>
  <c r="BE18" i="1" s="1"/>
  <c r="A19" i="1"/>
  <c r="R19" i="1" s="1"/>
  <c r="Z19" i="1" s="1"/>
  <c r="AJ19" i="1" s="1"/>
  <c r="BE19" i="1" s="1"/>
  <c r="A20" i="1"/>
  <c r="R20" i="1" s="1"/>
  <c r="Z20" i="1" s="1"/>
  <c r="AJ20" i="1" s="1"/>
  <c r="BE20" i="1" s="1"/>
  <c r="A21" i="1"/>
  <c r="R21" i="1" s="1"/>
  <c r="Z21" i="1" s="1"/>
  <c r="AJ21" i="1" s="1"/>
  <c r="BE21" i="1" s="1"/>
  <c r="A22" i="1"/>
  <c r="R22" i="1" s="1"/>
  <c r="Z22" i="1" s="1"/>
  <c r="AJ22" i="1" s="1"/>
  <c r="BE22" i="1" s="1"/>
  <c r="A23" i="1"/>
  <c r="R23" i="1" s="1"/>
  <c r="Z23" i="1" s="1"/>
  <c r="AJ23" i="1" s="1"/>
  <c r="BE23" i="1" s="1"/>
  <c r="A24" i="1"/>
  <c r="R24" i="1" s="1"/>
  <c r="Z24" i="1" s="1"/>
  <c r="AJ24" i="1" s="1"/>
  <c r="BE24" i="1" s="1"/>
  <c r="A25" i="1"/>
  <c r="R25" i="1" s="1"/>
  <c r="Z25" i="1" s="1"/>
  <c r="AJ25" i="1" s="1"/>
  <c r="BE25" i="1" s="1"/>
  <c r="A26" i="1"/>
  <c r="R26" i="1" s="1"/>
  <c r="Z26" i="1" s="1"/>
  <c r="AJ26" i="1" s="1"/>
  <c r="BE26" i="1" s="1"/>
  <c r="A27" i="1"/>
  <c r="R27" i="1" s="1"/>
  <c r="Z27" i="1" s="1"/>
  <c r="AJ27" i="1" s="1"/>
  <c r="BE27" i="1" s="1"/>
  <c r="A28" i="1"/>
  <c r="R28" i="1" s="1"/>
  <c r="Z28" i="1" s="1"/>
  <c r="AJ28" i="1" s="1"/>
  <c r="BE28" i="1" s="1"/>
  <c r="A29" i="1"/>
  <c r="R29" i="1" s="1"/>
  <c r="Z29" i="1" s="1"/>
  <c r="AJ29" i="1" s="1"/>
  <c r="BE29" i="1" s="1"/>
  <c r="A30" i="1"/>
  <c r="R30" i="1" s="1"/>
  <c r="Z30" i="1" s="1"/>
  <c r="AJ30" i="1" s="1"/>
  <c r="BE30" i="1" s="1"/>
  <c r="A31" i="1"/>
  <c r="R31" i="1" s="1"/>
  <c r="Z31" i="1" s="1"/>
  <c r="AJ31" i="1" s="1"/>
  <c r="BE31" i="1" s="1"/>
  <c r="A32" i="1"/>
  <c r="R32" i="1" s="1"/>
  <c r="Z32" i="1" s="1"/>
  <c r="AJ32" i="1" s="1"/>
  <c r="BE32" i="1" s="1"/>
  <c r="A33" i="1"/>
  <c r="R33" i="1" s="1"/>
  <c r="Z33" i="1" s="1"/>
  <c r="AJ33" i="1" s="1"/>
  <c r="BE33" i="1" s="1"/>
  <c r="A34" i="1"/>
  <c r="R34" i="1" s="1"/>
  <c r="Z34" i="1" s="1"/>
  <c r="AJ34" i="1" s="1"/>
  <c r="BE34" i="1" s="1"/>
  <c r="A35" i="1"/>
  <c r="R35" i="1" s="1"/>
  <c r="Z35" i="1" s="1"/>
  <c r="AJ35" i="1" s="1"/>
  <c r="BE35" i="1" s="1"/>
  <c r="A36" i="1"/>
  <c r="R36" i="1" s="1"/>
  <c r="Z36" i="1" s="1"/>
  <c r="AJ36" i="1" s="1"/>
  <c r="BE36" i="1" s="1"/>
  <c r="A37" i="1"/>
  <c r="R37" i="1" s="1"/>
  <c r="Z37" i="1" s="1"/>
  <c r="AJ37" i="1" s="1"/>
  <c r="BE37" i="1" s="1"/>
  <c r="A38" i="1"/>
  <c r="R38" i="1" s="1"/>
  <c r="Z38" i="1" s="1"/>
  <c r="AJ38" i="1" s="1"/>
  <c r="BE38" i="1" s="1"/>
  <c r="A39" i="1"/>
  <c r="R39" i="1" s="1"/>
  <c r="Z39" i="1" s="1"/>
  <c r="AJ39" i="1" s="1"/>
  <c r="BE39" i="1" s="1"/>
  <c r="A40" i="1"/>
  <c r="R40" i="1" s="1"/>
  <c r="Z40" i="1" s="1"/>
  <c r="AJ40" i="1" s="1"/>
  <c r="BE40" i="1" s="1"/>
  <c r="A41" i="1"/>
  <c r="R41" i="1" s="1"/>
  <c r="Z41" i="1" s="1"/>
  <c r="AJ41" i="1" s="1"/>
  <c r="BE41" i="1" s="1"/>
  <c r="A42" i="1"/>
  <c r="R42" i="1" s="1"/>
  <c r="Z42" i="1" s="1"/>
  <c r="AJ42" i="1" s="1"/>
  <c r="BE42" i="1" s="1"/>
  <c r="A43" i="1"/>
  <c r="R43" i="1" s="1"/>
  <c r="Z43" i="1" s="1"/>
  <c r="AJ43" i="1" s="1"/>
  <c r="BE43" i="1" s="1"/>
  <c r="A44" i="1"/>
  <c r="R44" i="1" s="1"/>
  <c r="Z44" i="1" s="1"/>
  <c r="AJ44" i="1" s="1"/>
  <c r="BE44" i="1" s="1"/>
  <c r="A45" i="1"/>
  <c r="R45" i="1" s="1"/>
  <c r="Z45" i="1" s="1"/>
  <c r="AJ45" i="1" s="1"/>
  <c r="BE45" i="1" s="1"/>
  <c r="A46" i="1"/>
  <c r="R46" i="1" s="1"/>
  <c r="Z46" i="1" s="1"/>
  <c r="AJ46" i="1" s="1"/>
  <c r="BE46" i="1" s="1"/>
  <c r="A47" i="1"/>
  <c r="R47" i="1" s="1"/>
  <c r="Z47" i="1" s="1"/>
  <c r="AJ47" i="1" s="1"/>
  <c r="BE47" i="1" s="1"/>
  <c r="A48" i="1"/>
  <c r="R48" i="1" s="1"/>
  <c r="Z48" i="1" s="1"/>
  <c r="AJ48" i="1" s="1"/>
  <c r="BE48" i="1" s="1"/>
  <c r="A49" i="1"/>
  <c r="R49" i="1" s="1"/>
  <c r="Z49" i="1" s="1"/>
  <c r="AJ49" i="1" s="1"/>
  <c r="BE49" i="1" s="1"/>
  <c r="A50" i="1"/>
  <c r="R50" i="1" s="1"/>
  <c r="Z50" i="1" s="1"/>
  <c r="AJ50" i="1" s="1"/>
  <c r="BE50" i="1" s="1"/>
  <c r="A51" i="1"/>
  <c r="R51" i="1" s="1"/>
  <c r="Z51" i="1" s="1"/>
  <c r="AJ51" i="1" s="1"/>
  <c r="BE51" i="1" s="1"/>
  <c r="A52" i="1"/>
  <c r="R52" i="1" s="1"/>
  <c r="Z52" i="1" s="1"/>
  <c r="AJ52" i="1" s="1"/>
  <c r="BE52" i="1" s="1"/>
  <c r="A53" i="1"/>
  <c r="R53" i="1" s="1"/>
  <c r="Z53" i="1" s="1"/>
  <c r="AJ53" i="1" s="1"/>
  <c r="BE53" i="1" s="1"/>
  <c r="A54" i="1"/>
  <c r="R54" i="1" s="1"/>
  <c r="Z54" i="1" s="1"/>
  <c r="AJ54" i="1" s="1"/>
  <c r="BE54" i="1" s="1"/>
  <c r="A55" i="1"/>
  <c r="R55" i="1" s="1"/>
  <c r="Z55" i="1" s="1"/>
  <c r="AJ55" i="1" s="1"/>
  <c r="BE55" i="1" s="1"/>
  <c r="A56" i="1"/>
  <c r="R56" i="1" s="1"/>
  <c r="Z56" i="1" s="1"/>
  <c r="AJ56" i="1" s="1"/>
  <c r="BE56" i="1" s="1"/>
  <c r="A57" i="1"/>
  <c r="R57" i="1" s="1"/>
  <c r="Z57" i="1" s="1"/>
  <c r="AJ57" i="1" s="1"/>
  <c r="BE57" i="1" s="1"/>
  <c r="A58" i="1"/>
  <c r="R58" i="1" s="1"/>
  <c r="Z58" i="1" s="1"/>
  <c r="AJ58" i="1" s="1"/>
  <c r="BE58" i="1" s="1"/>
  <c r="A59" i="1"/>
  <c r="R59" i="1" s="1"/>
  <c r="Z59" i="1" s="1"/>
  <c r="AJ59" i="1" s="1"/>
  <c r="BE59" i="1" s="1"/>
  <c r="A60" i="1"/>
  <c r="R60" i="1" s="1"/>
  <c r="Z60" i="1" s="1"/>
  <c r="AJ60" i="1" s="1"/>
  <c r="BE60" i="1" s="1"/>
  <c r="A61" i="1"/>
  <c r="R61" i="1" s="1"/>
  <c r="Z61" i="1" s="1"/>
  <c r="AJ61" i="1" s="1"/>
  <c r="BE61" i="1" s="1"/>
  <c r="A62" i="1"/>
  <c r="R62" i="1" s="1"/>
  <c r="Z62" i="1" s="1"/>
  <c r="AJ62" i="1" s="1"/>
  <c r="BE62" i="1" s="1"/>
  <c r="A63" i="1"/>
  <c r="R63" i="1" s="1"/>
  <c r="Z63" i="1" s="1"/>
  <c r="AJ63" i="1" s="1"/>
  <c r="BE63" i="1" s="1"/>
  <c r="A64" i="1"/>
  <c r="R64" i="1" s="1"/>
  <c r="Z64" i="1" s="1"/>
  <c r="AJ64" i="1" s="1"/>
  <c r="BE64" i="1" s="1"/>
  <c r="A65" i="1"/>
  <c r="R65" i="1" s="1"/>
  <c r="Z65" i="1" s="1"/>
  <c r="AJ65" i="1" s="1"/>
  <c r="BE65" i="1" s="1"/>
  <c r="A66" i="1"/>
  <c r="R66" i="1" s="1"/>
  <c r="Z66" i="1" s="1"/>
  <c r="AJ66" i="1" s="1"/>
  <c r="BE66" i="1" s="1"/>
  <c r="A67" i="1"/>
  <c r="R67" i="1" s="1"/>
  <c r="Z67" i="1" s="1"/>
  <c r="AJ67" i="1" s="1"/>
  <c r="BE67" i="1" s="1"/>
  <c r="A68" i="1"/>
  <c r="R68" i="1" s="1"/>
  <c r="Z68" i="1" s="1"/>
  <c r="AJ68" i="1" s="1"/>
  <c r="BE68" i="1" s="1"/>
  <c r="A69" i="1"/>
  <c r="R69" i="1" s="1"/>
  <c r="Z69" i="1" s="1"/>
  <c r="AJ69" i="1" s="1"/>
  <c r="BE69" i="1" s="1"/>
  <c r="A70" i="1"/>
  <c r="R70" i="1" s="1"/>
  <c r="Z70" i="1" s="1"/>
  <c r="AJ70" i="1" s="1"/>
  <c r="BE70" i="1" s="1"/>
  <c r="A71" i="1"/>
  <c r="R71" i="1" s="1"/>
  <c r="Z71" i="1" s="1"/>
  <c r="AJ71" i="1" s="1"/>
  <c r="BE71" i="1" s="1"/>
  <c r="A72" i="1"/>
  <c r="R72" i="1" s="1"/>
  <c r="Z72" i="1" s="1"/>
  <c r="AJ72" i="1" s="1"/>
  <c r="BE72" i="1" s="1"/>
  <c r="A73" i="1"/>
  <c r="R73" i="1" s="1"/>
  <c r="Z73" i="1" s="1"/>
  <c r="AJ73" i="1" s="1"/>
  <c r="BE73" i="1" s="1"/>
  <c r="A74" i="1"/>
  <c r="R74" i="1" s="1"/>
  <c r="Z74" i="1" s="1"/>
  <c r="AJ74" i="1" s="1"/>
  <c r="BE74" i="1" s="1"/>
  <c r="A75" i="1"/>
  <c r="R75" i="1" s="1"/>
  <c r="Z75" i="1" s="1"/>
  <c r="AJ75" i="1" s="1"/>
  <c r="BE75" i="1" s="1"/>
  <c r="A76" i="1"/>
  <c r="R76" i="1" s="1"/>
  <c r="Z76" i="1" s="1"/>
  <c r="AJ76" i="1" s="1"/>
  <c r="BE76" i="1" s="1"/>
  <c r="A77" i="1"/>
  <c r="R77" i="1" s="1"/>
  <c r="Z77" i="1" s="1"/>
  <c r="AJ77" i="1" s="1"/>
  <c r="BE77" i="1" s="1"/>
  <c r="A78" i="1"/>
  <c r="R78" i="1" s="1"/>
  <c r="Z78" i="1" s="1"/>
  <c r="AJ78" i="1" s="1"/>
  <c r="BE78" i="1" s="1"/>
  <c r="A79" i="1"/>
  <c r="R79" i="1" s="1"/>
  <c r="Z79" i="1" s="1"/>
  <c r="AJ79" i="1" s="1"/>
  <c r="BE79" i="1" s="1"/>
  <c r="A80" i="1"/>
  <c r="R80" i="1" s="1"/>
  <c r="Z80" i="1" s="1"/>
  <c r="AJ80" i="1" s="1"/>
  <c r="BE80" i="1" s="1"/>
  <c r="A81" i="1"/>
  <c r="R81" i="1" s="1"/>
  <c r="Z81" i="1" s="1"/>
  <c r="AJ81" i="1" s="1"/>
  <c r="BE81" i="1" s="1"/>
  <c r="A82" i="1"/>
  <c r="R82" i="1" s="1"/>
  <c r="Z82" i="1" s="1"/>
  <c r="AJ82" i="1" s="1"/>
  <c r="BE82" i="1" s="1"/>
  <c r="A83" i="1"/>
  <c r="R83" i="1" s="1"/>
  <c r="Z83" i="1" s="1"/>
  <c r="AJ83" i="1" s="1"/>
  <c r="BE83" i="1" s="1"/>
  <c r="A84" i="1"/>
  <c r="R84" i="1" s="1"/>
  <c r="Z84" i="1" s="1"/>
  <c r="AJ84" i="1" s="1"/>
  <c r="BE84" i="1" s="1"/>
  <c r="A85" i="1"/>
  <c r="R85" i="1" s="1"/>
  <c r="Z85" i="1" s="1"/>
  <c r="AJ85" i="1" s="1"/>
  <c r="BE85" i="1" s="1"/>
  <c r="A86" i="1"/>
  <c r="R86" i="1" s="1"/>
  <c r="Z86" i="1" s="1"/>
  <c r="AJ86" i="1" s="1"/>
  <c r="BE86" i="1" s="1"/>
  <c r="A87" i="1"/>
  <c r="R87" i="1" s="1"/>
  <c r="Z87" i="1" s="1"/>
  <c r="AJ87" i="1" s="1"/>
  <c r="BE87" i="1" s="1"/>
  <c r="A88" i="1"/>
  <c r="R88" i="1" s="1"/>
  <c r="Z88" i="1" s="1"/>
  <c r="AJ88" i="1" s="1"/>
  <c r="BE88" i="1" s="1"/>
  <c r="A89" i="1"/>
  <c r="R89" i="1" s="1"/>
  <c r="Z89" i="1" s="1"/>
  <c r="AJ89" i="1" s="1"/>
  <c r="BE89" i="1" s="1"/>
  <c r="A90" i="1"/>
  <c r="R90" i="1" s="1"/>
  <c r="Z90" i="1" s="1"/>
  <c r="AJ90" i="1" s="1"/>
  <c r="BE90" i="1" s="1"/>
  <c r="A91" i="1"/>
  <c r="R91" i="1" s="1"/>
  <c r="Z91" i="1" s="1"/>
  <c r="AJ91" i="1" s="1"/>
  <c r="BE91" i="1" s="1"/>
  <c r="A92" i="1"/>
  <c r="R92" i="1" s="1"/>
  <c r="Z92" i="1" s="1"/>
  <c r="AJ92" i="1" s="1"/>
  <c r="BE92" i="1" s="1"/>
  <c r="A93" i="1"/>
  <c r="R93" i="1" s="1"/>
  <c r="Z93" i="1" s="1"/>
  <c r="AJ93" i="1" s="1"/>
  <c r="BE93" i="1" s="1"/>
  <c r="A94" i="1"/>
  <c r="R94" i="1" s="1"/>
  <c r="Z94" i="1" s="1"/>
  <c r="AJ94" i="1" s="1"/>
  <c r="BE94" i="1" s="1"/>
  <c r="A95" i="1"/>
  <c r="R95" i="1" s="1"/>
  <c r="Z95" i="1" s="1"/>
  <c r="AJ95" i="1" s="1"/>
  <c r="BE95" i="1" s="1"/>
  <c r="A96" i="1"/>
  <c r="R96" i="1" s="1"/>
  <c r="Z96" i="1" s="1"/>
  <c r="AJ96" i="1" s="1"/>
  <c r="BE96" i="1" s="1"/>
  <c r="A97" i="1"/>
  <c r="R97" i="1" s="1"/>
  <c r="Z97" i="1" s="1"/>
  <c r="AJ97" i="1" s="1"/>
  <c r="BE97" i="1" s="1"/>
  <c r="A98" i="1"/>
  <c r="R98" i="1" s="1"/>
  <c r="Z98" i="1" s="1"/>
  <c r="AJ98" i="1" s="1"/>
  <c r="BE98" i="1" s="1"/>
  <c r="A99" i="1"/>
  <c r="R99" i="1" s="1"/>
  <c r="Z99" i="1" s="1"/>
  <c r="AJ99" i="1" s="1"/>
  <c r="BE99" i="1" s="1"/>
  <c r="A100" i="1"/>
  <c r="R100" i="1" s="1"/>
  <c r="Z100" i="1" s="1"/>
  <c r="AJ100" i="1" s="1"/>
  <c r="BE100" i="1" s="1"/>
  <c r="A101" i="1"/>
  <c r="R101" i="1" s="1"/>
  <c r="Z101" i="1" s="1"/>
  <c r="AJ101" i="1" s="1"/>
  <c r="BE101" i="1" s="1"/>
  <c r="A102" i="1"/>
  <c r="R102" i="1" s="1"/>
  <c r="Z102" i="1" s="1"/>
  <c r="AJ102" i="1" s="1"/>
  <c r="BE102" i="1" s="1"/>
  <c r="A103" i="1"/>
  <c r="R103" i="1" s="1"/>
  <c r="Z103" i="1" s="1"/>
  <c r="AJ103" i="1" s="1"/>
  <c r="BE103" i="1" s="1"/>
  <c r="A104" i="1"/>
  <c r="R104" i="1" s="1"/>
  <c r="Z104" i="1" s="1"/>
  <c r="AJ104" i="1" s="1"/>
  <c r="BE104" i="1" s="1"/>
  <c r="A105" i="1"/>
  <c r="R105" i="1" s="1"/>
  <c r="Z105" i="1" s="1"/>
  <c r="AJ105" i="1" s="1"/>
  <c r="BE105" i="1" s="1"/>
  <c r="A106" i="1"/>
  <c r="R106" i="1" s="1"/>
  <c r="Z106" i="1" s="1"/>
  <c r="AJ106" i="1" s="1"/>
  <c r="BE106" i="1" s="1"/>
  <c r="A107" i="1"/>
  <c r="R107" i="1" s="1"/>
  <c r="Z107" i="1" s="1"/>
  <c r="AJ107" i="1" s="1"/>
  <c r="BE107" i="1" s="1"/>
  <c r="A108" i="1"/>
  <c r="R108" i="1" s="1"/>
  <c r="Z108" i="1" s="1"/>
  <c r="AJ108" i="1" s="1"/>
  <c r="BE108" i="1" s="1"/>
  <c r="A109" i="1"/>
  <c r="R109" i="1" s="1"/>
  <c r="Z109" i="1" s="1"/>
  <c r="AJ109" i="1" s="1"/>
  <c r="BE109" i="1" s="1"/>
  <c r="A110" i="1"/>
  <c r="R110" i="1" s="1"/>
  <c r="Z110" i="1" s="1"/>
  <c r="AJ110" i="1" s="1"/>
  <c r="BE110" i="1" s="1"/>
  <c r="A111" i="1"/>
  <c r="R111" i="1" s="1"/>
  <c r="Z111" i="1" s="1"/>
  <c r="AJ111" i="1" s="1"/>
  <c r="BE111" i="1" s="1"/>
  <c r="A112" i="1"/>
  <c r="R112" i="1" s="1"/>
  <c r="Z112" i="1" s="1"/>
  <c r="AJ112" i="1" s="1"/>
  <c r="BE112" i="1" s="1"/>
  <c r="A113" i="1"/>
  <c r="R113" i="1" s="1"/>
  <c r="Z113" i="1" s="1"/>
  <c r="AJ113" i="1" s="1"/>
  <c r="BE113" i="1" s="1"/>
  <c r="A114" i="1"/>
  <c r="R114" i="1" s="1"/>
  <c r="Z114" i="1" s="1"/>
  <c r="AJ114" i="1" s="1"/>
  <c r="BE114" i="1" s="1"/>
  <c r="A115" i="1"/>
  <c r="R115" i="1" s="1"/>
  <c r="Z115" i="1" s="1"/>
  <c r="AJ115" i="1" s="1"/>
  <c r="BE115" i="1" s="1"/>
  <c r="A116" i="1"/>
  <c r="R116" i="1" s="1"/>
  <c r="Z116" i="1" s="1"/>
  <c r="AJ116" i="1" s="1"/>
  <c r="BE116" i="1" s="1"/>
  <c r="A117" i="1"/>
  <c r="R117" i="1" s="1"/>
  <c r="Z117" i="1" s="1"/>
  <c r="AJ117" i="1" s="1"/>
  <c r="BE117" i="1" s="1"/>
  <c r="A118" i="1"/>
  <c r="R118" i="1" s="1"/>
  <c r="Z118" i="1" s="1"/>
  <c r="AJ118" i="1" s="1"/>
  <c r="BE118" i="1" s="1"/>
  <c r="A119" i="1"/>
  <c r="R119" i="1" s="1"/>
  <c r="Z119" i="1" s="1"/>
  <c r="AJ119" i="1" s="1"/>
  <c r="BE119" i="1" s="1"/>
  <c r="A120" i="1"/>
  <c r="R120" i="1" s="1"/>
  <c r="Z120" i="1" s="1"/>
  <c r="AJ120" i="1" s="1"/>
  <c r="BE120" i="1" s="1"/>
  <c r="A121" i="1"/>
  <c r="R121" i="1" s="1"/>
  <c r="Z121" i="1" s="1"/>
  <c r="AJ121" i="1" s="1"/>
  <c r="BE121" i="1" s="1"/>
  <c r="A122" i="1"/>
  <c r="R122" i="1" s="1"/>
  <c r="Z122" i="1" s="1"/>
  <c r="AJ122" i="1" s="1"/>
  <c r="BE122" i="1" s="1"/>
  <c r="A123" i="1"/>
  <c r="R123" i="1" s="1"/>
  <c r="Z123" i="1" s="1"/>
  <c r="AJ123" i="1" s="1"/>
  <c r="BE123" i="1" s="1"/>
  <c r="A124" i="1"/>
  <c r="R124" i="1" s="1"/>
  <c r="Z124" i="1" s="1"/>
  <c r="AJ124" i="1" s="1"/>
  <c r="BE124" i="1" s="1"/>
  <c r="A125" i="1"/>
  <c r="R125" i="1" s="1"/>
  <c r="Z125" i="1" s="1"/>
  <c r="AJ125" i="1" s="1"/>
  <c r="BE125" i="1" s="1"/>
  <c r="A126" i="1"/>
  <c r="R126" i="1" s="1"/>
  <c r="Z126" i="1" s="1"/>
  <c r="AJ126" i="1" s="1"/>
  <c r="BE126" i="1" s="1"/>
  <c r="A127" i="1"/>
  <c r="R127" i="1" s="1"/>
  <c r="Z127" i="1" s="1"/>
  <c r="AJ127" i="1" s="1"/>
  <c r="BE127" i="1" s="1"/>
  <c r="A128" i="1"/>
  <c r="R128" i="1" s="1"/>
  <c r="Z128" i="1" s="1"/>
  <c r="AJ128" i="1" s="1"/>
  <c r="BE128" i="1" s="1"/>
  <c r="A129" i="1"/>
  <c r="R129" i="1" s="1"/>
  <c r="Z129" i="1" s="1"/>
  <c r="AJ129" i="1" s="1"/>
  <c r="BE129" i="1" s="1"/>
  <c r="A130" i="1"/>
  <c r="R130" i="1" s="1"/>
  <c r="Z130" i="1" s="1"/>
  <c r="AJ130" i="1" s="1"/>
  <c r="BE130" i="1" s="1"/>
  <c r="A131" i="1"/>
  <c r="R131" i="1" s="1"/>
  <c r="Z131" i="1" s="1"/>
  <c r="AJ131" i="1" s="1"/>
  <c r="BE131" i="1" s="1"/>
  <c r="A132" i="1"/>
  <c r="R132" i="1" s="1"/>
  <c r="Z132" i="1" s="1"/>
  <c r="AJ132" i="1" s="1"/>
  <c r="BE132" i="1" s="1"/>
  <c r="A133" i="1"/>
  <c r="R133" i="1" s="1"/>
  <c r="Z133" i="1" s="1"/>
  <c r="AJ133" i="1" s="1"/>
  <c r="BE133" i="1" s="1"/>
  <c r="A134" i="1"/>
  <c r="R134" i="1" s="1"/>
  <c r="Z134" i="1" s="1"/>
  <c r="AJ134" i="1" s="1"/>
  <c r="BE134" i="1" s="1"/>
  <c r="A135" i="1"/>
  <c r="R135" i="1" s="1"/>
  <c r="Z135" i="1" s="1"/>
  <c r="AJ135" i="1" s="1"/>
  <c r="BE135" i="1" s="1"/>
  <c r="A136" i="1"/>
  <c r="R136" i="1" s="1"/>
  <c r="Z136" i="1" s="1"/>
  <c r="AJ136" i="1" s="1"/>
  <c r="BE136" i="1" s="1"/>
  <c r="A137" i="1"/>
  <c r="R137" i="1" s="1"/>
  <c r="Z137" i="1" s="1"/>
  <c r="AJ137" i="1" s="1"/>
  <c r="BE137" i="1" s="1"/>
  <c r="A138" i="1"/>
  <c r="R138" i="1" s="1"/>
  <c r="Z138" i="1" s="1"/>
  <c r="AJ138" i="1" s="1"/>
  <c r="BE138" i="1" s="1"/>
  <c r="A139" i="1"/>
  <c r="R139" i="1" s="1"/>
  <c r="Z139" i="1" s="1"/>
  <c r="AJ139" i="1" s="1"/>
  <c r="BE139" i="1" s="1"/>
  <c r="A140" i="1"/>
  <c r="R140" i="1" s="1"/>
  <c r="Z140" i="1" s="1"/>
  <c r="AJ140" i="1" s="1"/>
  <c r="BE140" i="1" s="1"/>
  <c r="A141" i="1"/>
  <c r="R141" i="1" s="1"/>
  <c r="Z141" i="1" s="1"/>
  <c r="AJ141" i="1" s="1"/>
  <c r="BE141" i="1" s="1"/>
  <c r="A142" i="1"/>
  <c r="R142" i="1" s="1"/>
  <c r="Z142" i="1" s="1"/>
  <c r="AJ142" i="1" s="1"/>
  <c r="BE142" i="1" s="1"/>
  <c r="A143" i="1"/>
  <c r="R143" i="1" s="1"/>
  <c r="Z143" i="1" s="1"/>
  <c r="AJ143" i="1" s="1"/>
  <c r="BE143" i="1" s="1"/>
  <c r="A144" i="1"/>
  <c r="R144" i="1" s="1"/>
  <c r="Z144" i="1" s="1"/>
  <c r="AJ144" i="1" s="1"/>
  <c r="BE144" i="1" s="1"/>
  <c r="A145" i="1"/>
  <c r="R145" i="1" s="1"/>
  <c r="Z145" i="1" s="1"/>
  <c r="AJ145" i="1" s="1"/>
  <c r="BE145" i="1" s="1"/>
  <c r="A146" i="1"/>
  <c r="R146" i="1" s="1"/>
  <c r="Z146" i="1" s="1"/>
  <c r="AJ146" i="1" s="1"/>
  <c r="BE146" i="1" s="1"/>
  <c r="A147" i="1"/>
  <c r="R147" i="1" s="1"/>
  <c r="Z147" i="1" s="1"/>
  <c r="AJ147" i="1" s="1"/>
  <c r="BE147" i="1" s="1"/>
  <c r="A148" i="1"/>
  <c r="R148" i="1" s="1"/>
  <c r="Z148" i="1" s="1"/>
  <c r="AJ148" i="1" s="1"/>
  <c r="BE148" i="1" s="1"/>
  <c r="A149" i="1"/>
  <c r="R149" i="1" s="1"/>
  <c r="Z149" i="1" s="1"/>
  <c r="AJ149" i="1" s="1"/>
  <c r="BE149" i="1" s="1"/>
  <c r="A150" i="1"/>
  <c r="R150" i="1" s="1"/>
  <c r="Z150" i="1" s="1"/>
  <c r="AJ150" i="1" s="1"/>
  <c r="BE150" i="1" s="1"/>
  <c r="A151" i="1"/>
  <c r="R151" i="1" s="1"/>
  <c r="Z151" i="1" s="1"/>
  <c r="AJ151" i="1" s="1"/>
  <c r="BE151" i="1" s="1"/>
  <c r="A152" i="1"/>
  <c r="R152" i="1" s="1"/>
  <c r="Z152" i="1" s="1"/>
  <c r="AJ152" i="1" s="1"/>
  <c r="BE152" i="1" s="1"/>
  <c r="A153" i="1"/>
  <c r="R153" i="1" s="1"/>
  <c r="Z153" i="1" s="1"/>
  <c r="AJ153" i="1" s="1"/>
  <c r="BE153" i="1" s="1"/>
  <c r="A154" i="1"/>
  <c r="R154" i="1" s="1"/>
  <c r="Z154" i="1" s="1"/>
  <c r="AJ154" i="1" s="1"/>
  <c r="BE154" i="1" s="1"/>
  <c r="A155" i="1"/>
  <c r="R155" i="1" s="1"/>
  <c r="Z155" i="1" s="1"/>
  <c r="AJ155" i="1" s="1"/>
  <c r="BE155" i="1" s="1"/>
  <c r="A156" i="1"/>
  <c r="R156" i="1" s="1"/>
  <c r="Z156" i="1" s="1"/>
  <c r="AJ156" i="1" s="1"/>
  <c r="BE156" i="1" s="1"/>
  <c r="A157" i="1"/>
  <c r="R157" i="1" s="1"/>
  <c r="Z157" i="1" s="1"/>
  <c r="AJ157" i="1" s="1"/>
  <c r="BE157" i="1" s="1"/>
  <c r="A158" i="1"/>
  <c r="R158" i="1" s="1"/>
  <c r="Z158" i="1" s="1"/>
  <c r="AJ158" i="1" s="1"/>
  <c r="BE158" i="1" s="1"/>
  <c r="A159" i="1"/>
  <c r="R159" i="1" s="1"/>
  <c r="Z159" i="1" s="1"/>
  <c r="AJ159" i="1" s="1"/>
  <c r="BE159" i="1" s="1"/>
  <c r="A160" i="1"/>
  <c r="R160" i="1" s="1"/>
  <c r="Z160" i="1" s="1"/>
  <c r="AJ160" i="1" s="1"/>
  <c r="BE160" i="1" s="1"/>
  <c r="A161" i="1"/>
  <c r="R161" i="1" s="1"/>
  <c r="Z161" i="1" s="1"/>
  <c r="AJ161" i="1" s="1"/>
  <c r="BE161" i="1" s="1"/>
  <c r="A162" i="1"/>
  <c r="R162" i="1" s="1"/>
  <c r="Z162" i="1" s="1"/>
  <c r="AJ162" i="1" s="1"/>
  <c r="BE162" i="1" s="1"/>
  <c r="A163" i="1"/>
  <c r="R163" i="1" s="1"/>
  <c r="Z163" i="1" s="1"/>
  <c r="AJ163" i="1" s="1"/>
  <c r="BE163" i="1" s="1"/>
  <c r="A164" i="1"/>
  <c r="R164" i="1" s="1"/>
  <c r="Z164" i="1" s="1"/>
  <c r="AJ164" i="1" s="1"/>
  <c r="BE164" i="1" s="1"/>
  <c r="A165" i="1"/>
  <c r="R165" i="1" s="1"/>
  <c r="Z165" i="1" s="1"/>
  <c r="AJ165" i="1" s="1"/>
  <c r="BE165" i="1" s="1"/>
  <c r="A166" i="1"/>
  <c r="R166" i="1" s="1"/>
  <c r="Z166" i="1" s="1"/>
  <c r="AJ166" i="1" s="1"/>
  <c r="BE166" i="1" s="1"/>
  <c r="A167" i="1"/>
  <c r="R167" i="1" s="1"/>
  <c r="Z167" i="1" s="1"/>
  <c r="AJ167" i="1" s="1"/>
  <c r="BE167" i="1" s="1"/>
  <c r="A168" i="1"/>
  <c r="R168" i="1" s="1"/>
  <c r="Z168" i="1" s="1"/>
  <c r="AJ168" i="1" s="1"/>
  <c r="BE168" i="1" s="1"/>
  <c r="A169" i="1"/>
  <c r="R169" i="1" s="1"/>
  <c r="Z169" i="1" s="1"/>
  <c r="AJ169" i="1" s="1"/>
  <c r="BE169" i="1" s="1"/>
  <c r="A170" i="1"/>
  <c r="R170" i="1" s="1"/>
  <c r="Z170" i="1" s="1"/>
  <c r="AJ170" i="1" s="1"/>
  <c r="BE170" i="1" s="1"/>
  <c r="A171" i="1"/>
  <c r="R171" i="1" s="1"/>
  <c r="Z171" i="1" s="1"/>
  <c r="AJ171" i="1" s="1"/>
  <c r="BE171" i="1" s="1"/>
  <c r="A172" i="1"/>
  <c r="R172" i="1" s="1"/>
  <c r="Z172" i="1" s="1"/>
  <c r="AJ172" i="1" s="1"/>
  <c r="BE172" i="1" s="1"/>
  <c r="A173" i="1"/>
  <c r="R173" i="1" s="1"/>
  <c r="Z173" i="1" s="1"/>
  <c r="AJ173" i="1" s="1"/>
  <c r="BE173" i="1" s="1"/>
  <c r="A174" i="1"/>
  <c r="R174" i="1" s="1"/>
  <c r="Z174" i="1" s="1"/>
  <c r="AJ174" i="1" s="1"/>
  <c r="BE174" i="1" s="1"/>
  <c r="A175" i="1"/>
  <c r="R175" i="1" s="1"/>
  <c r="Z175" i="1" s="1"/>
  <c r="AJ175" i="1" s="1"/>
  <c r="BE175" i="1" s="1"/>
  <c r="A176" i="1"/>
  <c r="R176" i="1" s="1"/>
  <c r="Z176" i="1" s="1"/>
  <c r="AJ176" i="1" s="1"/>
  <c r="BE176" i="1" s="1"/>
  <c r="A177" i="1"/>
  <c r="R177" i="1" s="1"/>
  <c r="Z177" i="1" s="1"/>
  <c r="AJ177" i="1" s="1"/>
  <c r="BE177" i="1" s="1"/>
  <c r="A178" i="1"/>
  <c r="R178" i="1" s="1"/>
  <c r="Z178" i="1" s="1"/>
  <c r="AJ178" i="1" s="1"/>
  <c r="BE178" i="1" s="1"/>
  <c r="A179" i="1"/>
  <c r="R179" i="1" s="1"/>
  <c r="Z179" i="1" s="1"/>
  <c r="AJ179" i="1" s="1"/>
  <c r="BE179" i="1" s="1"/>
  <c r="A180" i="1"/>
  <c r="R180" i="1" s="1"/>
  <c r="Z180" i="1" s="1"/>
  <c r="AJ180" i="1" s="1"/>
  <c r="BE180" i="1" s="1"/>
  <c r="A181" i="1"/>
  <c r="R181" i="1" s="1"/>
  <c r="Z181" i="1" s="1"/>
  <c r="AJ181" i="1" s="1"/>
  <c r="BE181" i="1" s="1"/>
  <c r="A182" i="1"/>
  <c r="R182" i="1" s="1"/>
  <c r="Z182" i="1" s="1"/>
  <c r="AJ182" i="1" s="1"/>
  <c r="BE182" i="1" s="1"/>
  <c r="A183" i="1"/>
  <c r="R183" i="1" s="1"/>
  <c r="Z183" i="1" s="1"/>
  <c r="AJ183" i="1" s="1"/>
  <c r="BE183" i="1" s="1"/>
  <c r="A184" i="1"/>
  <c r="R184" i="1" s="1"/>
  <c r="Z184" i="1" s="1"/>
  <c r="AJ184" i="1" s="1"/>
  <c r="BE184" i="1" s="1"/>
  <c r="A185" i="1"/>
  <c r="R185" i="1" s="1"/>
  <c r="Z185" i="1" s="1"/>
  <c r="AJ185" i="1" s="1"/>
  <c r="BE185" i="1" s="1"/>
  <c r="A186" i="1"/>
  <c r="R186" i="1" s="1"/>
  <c r="Z186" i="1" s="1"/>
  <c r="AJ186" i="1" s="1"/>
  <c r="BE186" i="1" s="1"/>
  <c r="A187" i="1"/>
  <c r="R187" i="1" s="1"/>
  <c r="Z187" i="1" s="1"/>
  <c r="AJ187" i="1" s="1"/>
  <c r="BE187" i="1" s="1"/>
  <c r="A188" i="1"/>
  <c r="R188" i="1" s="1"/>
  <c r="Z188" i="1" s="1"/>
  <c r="AJ188" i="1" s="1"/>
  <c r="BE188" i="1" s="1"/>
  <c r="A189" i="1"/>
  <c r="R189" i="1" s="1"/>
  <c r="Z189" i="1" s="1"/>
  <c r="AJ189" i="1" s="1"/>
  <c r="BE189" i="1" s="1"/>
  <c r="A190" i="1"/>
  <c r="R190" i="1" s="1"/>
  <c r="Z190" i="1" s="1"/>
  <c r="AJ190" i="1" s="1"/>
  <c r="BE190" i="1" s="1"/>
  <c r="A191" i="1"/>
  <c r="R191" i="1" s="1"/>
  <c r="Z191" i="1" s="1"/>
  <c r="AJ191" i="1" s="1"/>
  <c r="BE191" i="1" s="1"/>
  <c r="A192" i="1"/>
  <c r="R192" i="1" s="1"/>
  <c r="Z192" i="1" s="1"/>
  <c r="AJ192" i="1" s="1"/>
  <c r="BE192" i="1" s="1"/>
  <c r="A193" i="1"/>
  <c r="R193" i="1" s="1"/>
  <c r="Z193" i="1" s="1"/>
  <c r="AJ193" i="1" s="1"/>
  <c r="BE193" i="1" s="1"/>
  <c r="A194" i="1"/>
  <c r="R194" i="1" s="1"/>
  <c r="Z194" i="1" s="1"/>
  <c r="AJ194" i="1" s="1"/>
  <c r="BE194" i="1" s="1"/>
  <c r="A195" i="1"/>
  <c r="R195" i="1" s="1"/>
  <c r="Z195" i="1" s="1"/>
  <c r="AJ195" i="1" s="1"/>
  <c r="BE195" i="1" s="1"/>
  <c r="A196" i="1"/>
  <c r="R196" i="1" s="1"/>
  <c r="Z196" i="1" s="1"/>
  <c r="AJ196" i="1" s="1"/>
  <c r="BE196" i="1" s="1"/>
  <c r="A197" i="1"/>
  <c r="R197" i="1" s="1"/>
  <c r="Z197" i="1" s="1"/>
  <c r="AJ197" i="1" s="1"/>
  <c r="BE197" i="1" s="1"/>
  <c r="A198" i="1"/>
  <c r="R198" i="1" s="1"/>
  <c r="Z198" i="1" s="1"/>
  <c r="AJ198" i="1" s="1"/>
  <c r="BE198" i="1" s="1"/>
  <c r="A199" i="1"/>
  <c r="R199" i="1" s="1"/>
  <c r="Z199" i="1" s="1"/>
  <c r="AJ199" i="1" s="1"/>
  <c r="BE199" i="1" s="1"/>
  <c r="A200" i="1"/>
  <c r="R200" i="1" s="1"/>
  <c r="Z200" i="1" s="1"/>
  <c r="AJ200" i="1" s="1"/>
  <c r="BE200" i="1" s="1"/>
  <c r="A201" i="1"/>
  <c r="R201" i="1" s="1"/>
  <c r="Z201" i="1" s="1"/>
  <c r="AJ201" i="1" s="1"/>
  <c r="BE201" i="1" s="1"/>
  <c r="A202" i="1"/>
  <c r="R202" i="1" s="1"/>
  <c r="Z202" i="1" s="1"/>
  <c r="AJ202" i="1" s="1"/>
  <c r="BE202" i="1" s="1"/>
  <c r="A203" i="1"/>
  <c r="R203" i="1" s="1"/>
  <c r="Z203" i="1" s="1"/>
  <c r="AJ203" i="1" s="1"/>
  <c r="BE203" i="1" s="1"/>
  <c r="A204" i="1"/>
  <c r="R204" i="1" s="1"/>
  <c r="Z204" i="1" s="1"/>
  <c r="AJ204" i="1" s="1"/>
  <c r="BE204" i="1" s="1"/>
  <c r="A205" i="1"/>
  <c r="R205" i="1" s="1"/>
  <c r="Z205" i="1" s="1"/>
  <c r="AJ205" i="1" s="1"/>
  <c r="BE205" i="1" s="1"/>
  <c r="A206" i="1"/>
  <c r="R206" i="1" s="1"/>
  <c r="Z206" i="1" s="1"/>
  <c r="AJ206" i="1" s="1"/>
  <c r="BE206" i="1" s="1"/>
  <c r="A207" i="1"/>
  <c r="R207" i="1" s="1"/>
  <c r="Z207" i="1" s="1"/>
  <c r="AJ207" i="1" s="1"/>
  <c r="BE207" i="1" s="1"/>
  <c r="A208" i="1"/>
  <c r="R208" i="1" s="1"/>
  <c r="Z208" i="1" s="1"/>
  <c r="AJ208" i="1" s="1"/>
  <c r="BE208" i="1" s="1"/>
  <c r="A209" i="1"/>
  <c r="R209" i="1" s="1"/>
  <c r="Z209" i="1" s="1"/>
  <c r="AJ209" i="1" s="1"/>
  <c r="BE209" i="1" s="1"/>
  <c r="A210" i="1"/>
  <c r="R210" i="1" s="1"/>
  <c r="Z210" i="1" s="1"/>
  <c r="AJ210" i="1" s="1"/>
  <c r="BE210" i="1" s="1"/>
  <c r="A211" i="1"/>
  <c r="R211" i="1" s="1"/>
  <c r="Z211" i="1" s="1"/>
  <c r="AJ211" i="1" s="1"/>
  <c r="BE211" i="1" s="1"/>
  <c r="A212" i="1"/>
  <c r="R212" i="1" s="1"/>
  <c r="Z212" i="1" s="1"/>
  <c r="AJ212" i="1" s="1"/>
  <c r="BE212" i="1" s="1"/>
  <c r="A213" i="1"/>
  <c r="R213" i="1" s="1"/>
  <c r="Z213" i="1" s="1"/>
  <c r="AJ213" i="1" s="1"/>
  <c r="BE213" i="1" s="1"/>
  <c r="A214" i="1"/>
  <c r="R214" i="1" s="1"/>
  <c r="Z214" i="1" s="1"/>
  <c r="AJ214" i="1" s="1"/>
  <c r="BE214" i="1" s="1"/>
  <c r="A215" i="1"/>
  <c r="R215" i="1" s="1"/>
  <c r="Z215" i="1" s="1"/>
  <c r="AJ215" i="1" s="1"/>
  <c r="BE215" i="1" s="1"/>
  <c r="A216" i="1"/>
  <c r="R216" i="1" s="1"/>
  <c r="Z216" i="1" s="1"/>
  <c r="AJ216" i="1" s="1"/>
  <c r="BE216" i="1" s="1"/>
  <c r="A217" i="1"/>
  <c r="R217" i="1" s="1"/>
  <c r="Z217" i="1" s="1"/>
  <c r="AJ217" i="1" s="1"/>
  <c r="BE217" i="1" s="1"/>
  <c r="A218" i="1"/>
  <c r="R218" i="1" s="1"/>
  <c r="Z218" i="1" s="1"/>
  <c r="AJ218" i="1" s="1"/>
  <c r="BE218" i="1" s="1"/>
  <c r="A219" i="1"/>
  <c r="R219" i="1" s="1"/>
  <c r="Z219" i="1" s="1"/>
  <c r="AJ219" i="1" s="1"/>
  <c r="BE219" i="1" s="1"/>
  <c r="A220" i="1"/>
  <c r="R220" i="1" s="1"/>
  <c r="Z220" i="1" s="1"/>
  <c r="AJ220" i="1" s="1"/>
  <c r="BE220" i="1" s="1"/>
  <c r="A221" i="1"/>
  <c r="R221" i="1" s="1"/>
  <c r="Z221" i="1" s="1"/>
  <c r="AJ221" i="1" s="1"/>
  <c r="BE221" i="1" s="1"/>
  <c r="A222" i="1"/>
  <c r="R222" i="1" s="1"/>
  <c r="Z222" i="1" s="1"/>
  <c r="AJ222" i="1" s="1"/>
  <c r="BE222" i="1" s="1"/>
  <c r="A223" i="1"/>
  <c r="R223" i="1" s="1"/>
  <c r="Z223" i="1" s="1"/>
  <c r="AJ223" i="1" s="1"/>
  <c r="BE223" i="1" s="1"/>
  <c r="A224" i="1"/>
  <c r="R224" i="1" s="1"/>
  <c r="Z224" i="1" s="1"/>
  <c r="AJ224" i="1" s="1"/>
  <c r="BE224" i="1" s="1"/>
  <c r="A225" i="1"/>
  <c r="R225" i="1" s="1"/>
  <c r="Z225" i="1" s="1"/>
  <c r="AJ225" i="1" s="1"/>
  <c r="BE225" i="1" s="1"/>
  <c r="A226" i="1"/>
  <c r="R226" i="1" s="1"/>
  <c r="Z226" i="1" s="1"/>
  <c r="AJ226" i="1" s="1"/>
  <c r="BE226" i="1" s="1"/>
  <c r="A227" i="1"/>
  <c r="R227" i="1" s="1"/>
  <c r="Z227" i="1" s="1"/>
  <c r="AJ227" i="1" s="1"/>
  <c r="BE227" i="1" s="1"/>
  <c r="A228" i="1"/>
  <c r="R228" i="1" s="1"/>
  <c r="Z228" i="1" s="1"/>
  <c r="AJ228" i="1" s="1"/>
  <c r="BE228" i="1" s="1"/>
  <c r="A229" i="1"/>
  <c r="R229" i="1" s="1"/>
  <c r="Z229" i="1" s="1"/>
  <c r="AJ229" i="1" s="1"/>
  <c r="BE229" i="1" s="1"/>
  <c r="A230" i="1"/>
  <c r="R230" i="1" s="1"/>
  <c r="Z230" i="1" s="1"/>
  <c r="AJ230" i="1" s="1"/>
  <c r="BE230" i="1" s="1"/>
  <c r="A231" i="1"/>
  <c r="R231" i="1" s="1"/>
  <c r="Z231" i="1" s="1"/>
  <c r="AJ231" i="1" s="1"/>
  <c r="BE231" i="1" s="1"/>
  <c r="A232" i="1"/>
  <c r="R232" i="1" s="1"/>
  <c r="Z232" i="1" s="1"/>
  <c r="AJ232" i="1" s="1"/>
  <c r="BE232" i="1" s="1"/>
  <c r="A233" i="1"/>
  <c r="R233" i="1" s="1"/>
  <c r="Z233" i="1" s="1"/>
  <c r="AJ233" i="1" s="1"/>
  <c r="BE233" i="1" s="1"/>
  <c r="A234" i="1"/>
  <c r="R234" i="1" s="1"/>
  <c r="Z234" i="1" s="1"/>
  <c r="AJ234" i="1" s="1"/>
  <c r="BE234" i="1" s="1"/>
  <c r="A235" i="1"/>
  <c r="R235" i="1" s="1"/>
  <c r="Z235" i="1" s="1"/>
  <c r="AJ235" i="1" s="1"/>
  <c r="BE235" i="1" s="1"/>
  <c r="A236" i="1"/>
  <c r="R236" i="1" s="1"/>
  <c r="Z236" i="1" s="1"/>
  <c r="AJ236" i="1" s="1"/>
  <c r="BE236" i="1" s="1"/>
  <c r="A237" i="1"/>
  <c r="R237" i="1" s="1"/>
  <c r="Z237" i="1" s="1"/>
  <c r="AJ237" i="1" s="1"/>
  <c r="BE237" i="1" s="1"/>
  <c r="A238" i="1"/>
  <c r="R238" i="1" s="1"/>
  <c r="Z238" i="1" s="1"/>
  <c r="AJ238" i="1" s="1"/>
  <c r="BE238" i="1" s="1"/>
  <c r="A239" i="1"/>
  <c r="R239" i="1" s="1"/>
  <c r="Z239" i="1" s="1"/>
  <c r="AJ239" i="1" s="1"/>
  <c r="BE239" i="1" s="1"/>
  <c r="A240" i="1"/>
  <c r="R240" i="1" s="1"/>
  <c r="Z240" i="1" s="1"/>
  <c r="AJ240" i="1" s="1"/>
  <c r="BE240" i="1" s="1"/>
  <c r="A241" i="1"/>
  <c r="R241" i="1" s="1"/>
  <c r="Z241" i="1" s="1"/>
  <c r="AJ241" i="1" s="1"/>
  <c r="BE241" i="1" s="1"/>
  <c r="A2" i="1"/>
  <c r="R2" i="1" s="1"/>
  <c r="Z2" i="1" s="1"/>
  <c r="AJ2" i="1" s="1"/>
  <c r="BE2" i="1" s="1"/>
  <c r="A1" i="1"/>
  <c r="R1" i="1" s="1"/>
  <c r="Z1" i="1" s="1"/>
  <c r="CA20" i="6" l="1"/>
  <c r="CK110" i="6"/>
  <c r="CS134" i="6"/>
  <c r="CA21" i="6"/>
  <c r="CS130" i="6"/>
  <c r="CN220" i="6"/>
  <c r="U377" i="1"/>
  <c r="CT52" i="6"/>
  <c r="CI15" i="6"/>
  <c r="CT51" i="6"/>
  <c r="BZ36" i="6"/>
  <c r="CU144" i="6"/>
  <c r="S387" i="1"/>
  <c r="CO7" i="6"/>
  <c r="CM174" i="6"/>
  <c r="U246" i="1"/>
  <c r="V387" i="1"/>
  <c r="CK109" i="6"/>
  <c r="T273" i="1"/>
  <c r="T322" i="1"/>
  <c r="U266" i="1"/>
  <c r="S354" i="1"/>
  <c r="V242" i="1"/>
  <c r="CH135" i="6"/>
  <c r="U293" i="1"/>
  <c r="CT25" i="6"/>
  <c r="CD164" i="6"/>
  <c r="CH134" i="6"/>
  <c r="CC57" i="6"/>
  <c r="V298" i="1"/>
  <c r="T271" i="1"/>
  <c r="CU168" i="6"/>
  <c r="CU171" i="6"/>
  <c r="T378" i="1"/>
  <c r="S273" i="1"/>
  <c r="V309" i="1"/>
  <c r="CS131" i="6"/>
  <c r="CC140" i="6"/>
  <c r="CG112" i="6"/>
  <c r="CU170" i="6"/>
  <c r="CU169" i="6"/>
  <c r="CD68" i="6"/>
  <c r="CD69" i="6"/>
  <c r="CB185" i="6"/>
  <c r="CB8" i="6"/>
  <c r="V365" i="1"/>
  <c r="CB209" i="6"/>
  <c r="V355" i="1"/>
  <c r="S374" i="1"/>
  <c r="CN216" i="6"/>
  <c r="U318" i="1"/>
  <c r="S338" i="1"/>
  <c r="S296" i="1"/>
  <c r="T290" i="1"/>
  <c r="CN180" i="6"/>
  <c r="CN218" i="6"/>
  <c r="S382" i="1"/>
  <c r="S383" i="1"/>
  <c r="CQ32" i="6"/>
  <c r="S376" i="1"/>
  <c r="S276" i="1"/>
  <c r="V297" i="1"/>
  <c r="CH208" i="6"/>
  <c r="BY125" i="6"/>
  <c r="S249" i="1"/>
  <c r="CK210" i="6"/>
  <c r="CT56" i="6"/>
  <c r="CD120" i="6"/>
  <c r="U280" i="1"/>
  <c r="U371" i="1"/>
  <c r="S264" i="1"/>
  <c r="S351" i="1"/>
  <c r="CI194" i="6"/>
  <c r="CT54" i="6"/>
  <c r="CK213" i="6"/>
  <c r="CN182" i="6"/>
  <c r="CI192" i="6"/>
  <c r="T361" i="1"/>
  <c r="U260" i="1"/>
  <c r="U334" i="1"/>
  <c r="CM132" i="6"/>
  <c r="CK212" i="6"/>
  <c r="CD123" i="6"/>
  <c r="S337" i="1"/>
  <c r="V346" i="1"/>
  <c r="S255" i="1"/>
  <c r="V317" i="1"/>
  <c r="CH210" i="6"/>
  <c r="S319" i="1"/>
  <c r="T316" i="1"/>
  <c r="BZ35" i="6"/>
  <c r="CR131" i="6"/>
  <c r="T282" i="1"/>
  <c r="V330" i="1"/>
  <c r="S368" i="1"/>
  <c r="T327" i="1"/>
  <c r="CO6" i="6"/>
  <c r="CL63" i="6"/>
  <c r="CA211" i="6"/>
  <c r="CR132" i="6"/>
  <c r="V357" i="1"/>
  <c r="T288" i="1"/>
  <c r="V302" i="1"/>
  <c r="U369" i="1"/>
  <c r="S350" i="1"/>
  <c r="T317" i="1"/>
  <c r="CD121" i="6"/>
  <c r="CT57" i="6"/>
  <c r="CL67" i="6"/>
  <c r="CQ91" i="6"/>
  <c r="S330" i="1"/>
  <c r="CC59" i="6"/>
  <c r="S270" i="1"/>
  <c r="CR133" i="6"/>
  <c r="CD122" i="6"/>
  <c r="CH12" i="6"/>
  <c r="CO4" i="6"/>
  <c r="CM63" i="6"/>
  <c r="CQ188" i="6"/>
  <c r="T390" i="1"/>
  <c r="BY126" i="6"/>
  <c r="CN183" i="6"/>
  <c r="CQ235" i="6"/>
  <c r="S384" i="1"/>
  <c r="V377" i="1"/>
  <c r="S279" i="1"/>
  <c r="T265" i="1"/>
  <c r="V321" i="1"/>
  <c r="V322" i="1"/>
  <c r="V328" i="1"/>
  <c r="CU145" i="6"/>
  <c r="BY124" i="6"/>
  <c r="T258" i="1"/>
  <c r="CC20" i="6"/>
  <c r="CI57" i="6"/>
  <c r="CU143" i="6"/>
  <c r="CD167" i="6"/>
  <c r="T306" i="1"/>
  <c r="T320" i="1"/>
  <c r="CM61" i="6"/>
  <c r="CD168" i="6"/>
  <c r="CO190" i="6"/>
  <c r="T256" i="1"/>
  <c r="T251" i="1"/>
  <c r="V384" i="1"/>
  <c r="U374" i="1"/>
  <c r="T347" i="1"/>
  <c r="V361" i="1"/>
  <c r="V251" i="1"/>
  <c r="U330" i="1"/>
  <c r="S313" i="1"/>
  <c r="U302" i="1"/>
  <c r="S304" i="1"/>
  <c r="U313" i="1"/>
  <c r="U339" i="1"/>
  <c r="T281" i="1"/>
  <c r="U385" i="1"/>
  <c r="T333" i="1"/>
  <c r="U256" i="1"/>
  <c r="CT28" i="6"/>
  <c r="CQ192" i="6"/>
  <c r="V258" i="1"/>
  <c r="V307" i="1"/>
  <c r="T389" i="1"/>
  <c r="T354" i="1"/>
  <c r="S372" i="1"/>
  <c r="V253" i="1"/>
  <c r="U332" i="1"/>
  <c r="S317" i="1"/>
  <c r="U346" i="1"/>
  <c r="U368" i="1"/>
  <c r="S248" i="1"/>
  <c r="V265" i="1"/>
  <c r="T339" i="1"/>
  <c r="U316" i="1"/>
  <c r="CO191" i="6"/>
  <c r="V335" i="1"/>
  <c r="T374" i="1"/>
  <c r="V245" i="1"/>
  <c r="V386" i="1"/>
  <c r="V371" i="1"/>
  <c r="U291" i="1"/>
  <c r="T369" i="1"/>
  <c r="BY127" i="6"/>
  <c r="CJ6" i="6"/>
  <c r="U317" i="1"/>
  <c r="S272" i="1"/>
  <c r="S262" i="1"/>
  <c r="S346" i="1"/>
  <c r="V389" i="1"/>
  <c r="T304" i="1"/>
  <c r="S284" i="1"/>
  <c r="T381" i="1"/>
  <c r="CK108" i="6"/>
  <c r="U283" i="1"/>
  <c r="S292" i="1"/>
  <c r="V351" i="1"/>
  <c r="U304" i="1"/>
  <c r="V379" i="1"/>
  <c r="U376" i="1"/>
  <c r="T310" i="1"/>
  <c r="S282" i="1"/>
  <c r="V291" i="1"/>
  <c r="T245" i="1"/>
  <c r="S336" i="1"/>
  <c r="S257" i="1"/>
  <c r="T355" i="1"/>
  <c r="V284" i="1"/>
  <c r="V311" i="1"/>
  <c r="U278" i="1"/>
  <c r="S379" i="1"/>
  <c r="CA175" i="6"/>
  <c r="T308" i="1"/>
  <c r="T262" i="1"/>
  <c r="V294" i="1"/>
  <c r="U305" i="1"/>
  <c r="U285" i="1"/>
  <c r="V296" i="1"/>
  <c r="CO189" i="6"/>
  <c r="CA172" i="6"/>
  <c r="CR74" i="6"/>
  <c r="CA176" i="6"/>
  <c r="S321" i="1"/>
  <c r="U264" i="1"/>
  <c r="U295" i="1"/>
  <c r="U378" i="1"/>
  <c r="S307" i="1"/>
  <c r="S324" i="1"/>
  <c r="CI137" i="6"/>
  <c r="U257" i="1"/>
  <c r="T342" i="1"/>
  <c r="S331" i="1"/>
  <c r="U276" i="1"/>
  <c r="CA173" i="6"/>
  <c r="T309" i="1"/>
  <c r="V339" i="1"/>
  <c r="U347" i="1"/>
  <c r="U325" i="1"/>
  <c r="S386" i="1"/>
  <c r="BY150" i="6"/>
  <c r="CC137" i="6"/>
  <c r="S342" i="1"/>
  <c r="U337" i="1"/>
  <c r="S261" i="1"/>
  <c r="S361" i="1"/>
  <c r="S359" i="1"/>
  <c r="U252" i="1"/>
  <c r="S245" i="1"/>
  <c r="V263" i="1"/>
  <c r="U360" i="1"/>
  <c r="U298" i="1"/>
  <c r="V367" i="1"/>
  <c r="U340" i="1"/>
  <c r="U312" i="1"/>
  <c r="V252" i="1"/>
  <c r="S247" i="1"/>
  <c r="T388" i="1"/>
  <c r="V277" i="1"/>
  <c r="S381" i="1"/>
  <c r="T264" i="1"/>
  <c r="T263" i="1"/>
  <c r="U363" i="1"/>
  <c r="S348" i="1"/>
  <c r="S347" i="1"/>
  <c r="S302" i="1"/>
  <c r="V313" i="1"/>
  <c r="T332" i="1"/>
  <c r="S288" i="1"/>
  <c r="V373" i="1"/>
  <c r="T387" i="1"/>
  <c r="U352" i="1"/>
  <c r="S316" i="1"/>
  <c r="S285" i="1"/>
  <c r="V358" i="1"/>
  <c r="S306" i="1"/>
  <c r="T335" i="1"/>
  <c r="U344" i="1"/>
  <c r="U341" i="1"/>
  <c r="U364" i="1"/>
  <c r="S242" i="1"/>
  <c r="T338" i="1"/>
  <c r="S269" i="1"/>
  <c r="U388" i="1"/>
  <c r="T279" i="1"/>
  <c r="T386" i="1"/>
  <c r="V288" i="1"/>
  <c r="S246" i="1"/>
  <c r="V353" i="1"/>
  <c r="V282" i="1"/>
  <c r="S371" i="1"/>
  <c r="U249" i="1"/>
  <c r="S291" i="1"/>
  <c r="V364" i="1"/>
  <c r="U372" i="1"/>
  <c r="U277" i="1"/>
  <c r="U259" i="1"/>
  <c r="V385" i="1"/>
  <c r="U255" i="1"/>
  <c r="S281" i="1"/>
  <c r="U289" i="1"/>
  <c r="V293" i="1"/>
  <c r="U247" i="1"/>
  <c r="V345" i="1"/>
  <c r="T367" i="1"/>
  <c r="U269" i="1"/>
  <c r="S369" i="1"/>
  <c r="V300" i="1"/>
  <c r="T302" i="1"/>
  <c r="S334" i="1"/>
  <c r="T284" i="1"/>
  <c r="S362" i="1"/>
  <c r="S266" i="1"/>
  <c r="U267" i="1"/>
  <c r="S323" i="1"/>
  <c r="T328" i="1"/>
  <c r="T326" i="1"/>
  <c r="S345" i="1"/>
  <c r="U326" i="1"/>
  <c r="U390" i="1"/>
  <c r="V303" i="1"/>
  <c r="T351" i="1"/>
  <c r="T365" i="1"/>
  <c r="T250" i="1"/>
  <c r="T353" i="1"/>
  <c r="V359" i="1"/>
  <c r="V281" i="1"/>
  <c r="T376" i="1"/>
  <c r="T380" i="1"/>
  <c r="T377" i="1"/>
  <c r="S315" i="1"/>
  <c r="V254" i="1"/>
  <c r="S335" i="1"/>
  <c r="T340" i="1"/>
  <c r="U245" i="1"/>
  <c r="V312" i="1"/>
  <c r="U301" i="1"/>
  <c r="T286" i="1"/>
  <c r="T287" i="1"/>
  <c r="V259" i="1"/>
  <c r="T294" i="1"/>
  <c r="T293" i="1"/>
  <c r="V360" i="1"/>
  <c r="V306" i="1"/>
  <c r="U290" i="1"/>
  <c r="V325" i="1"/>
  <c r="V248" i="1"/>
  <c r="V375" i="1"/>
  <c r="V273" i="1"/>
  <c r="T383" i="1"/>
  <c r="U274" i="1"/>
  <c r="V272" i="1"/>
  <c r="U297" i="1"/>
  <c r="S341" i="1"/>
  <c r="T352" i="1"/>
  <c r="S357" i="1"/>
  <c r="U284" i="1"/>
  <c r="S360" i="1"/>
  <c r="V372" i="1"/>
  <c r="V381" i="1"/>
  <c r="S367" i="1"/>
  <c r="S365" i="1"/>
  <c r="S326" i="1"/>
  <c r="T301" i="1"/>
  <c r="S271" i="1"/>
  <c r="U335" i="1"/>
  <c r="V257" i="1"/>
  <c r="U353" i="1"/>
  <c r="T242" i="1"/>
  <c r="S278" i="1"/>
  <c r="T350" i="1"/>
  <c r="V314" i="1"/>
  <c r="U303" i="1"/>
  <c r="U287" i="1"/>
  <c r="T358" i="1"/>
  <c r="S375" i="1"/>
  <c r="S358" i="1"/>
  <c r="U263" i="1"/>
  <c r="S366" i="1"/>
  <c r="U331" i="1"/>
  <c r="V304" i="1"/>
  <c r="T255" i="1"/>
  <c r="U258" i="1"/>
  <c r="U356" i="1"/>
  <c r="U343" i="1"/>
  <c r="S318" i="1"/>
  <c r="U342" i="1"/>
  <c r="U273" i="1"/>
  <c r="S329" i="1"/>
  <c r="T315" i="1"/>
  <c r="T248" i="1"/>
  <c r="S290" i="1"/>
  <c r="T276" i="1"/>
  <c r="T368" i="1"/>
  <c r="U309" i="1"/>
  <c r="V329" i="1"/>
  <c r="T364" i="1"/>
  <c r="V308" i="1"/>
  <c r="S364" i="1"/>
  <c r="U275" i="1"/>
  <c r="S378" i="1"/>
  <c r="S325" i="1"/>
  <c r="S309" i="1"/>
  <c r="S370" i="1"/>
  <c r="T384" i="1"/>
  <c r="U328" i="1"/>
  <c r="T292" i="1"/>
  <c r="S344" i="1"/>
  <c r="T298" i="1"/>
  <c r="T357" i="1"/>
  <c r="V327" i="1"/>
  <c r="S312" i="1"/>
  <c r="S380" i="1"/>
  <c r="S377" i="1"/>
  <c r="T341" i="1"/>
  <c r="T356" i="1"/>
  <c r="U321" i="1"/>
  <c r="S314" i="1"/>
  <c r="V334" i="1"/>
  <c r="S277" i="1"/>
  <c r="U281" i="1"/>
  <c r="U355" i="1"/>
  <c r="S253" i="1"/>
  <c r="V383" i="1"/>
  <c r="S311" i="1"/>
  <c r="S343" i="1"/>
  <c r="U354" i="1"/>
  <c r="U338" i="1"/>
  <c r="T299" i="1"/>
  <c r="T246" i="1"/>
  <c r="T311" i="1"/>
  <c r="V369" i="1"/>
  <c r="U348" i="1"/>
  <c r="U242" i="1"/>
  <c r="T278" i="1"/>
  <c r="S259" i="1"/>
  <c r="U314" i="1"/>
  <c r="U327" i="1"/>
  <c r="V376" i="1"/>
  <c r="V326" i="1"/>
  <c r="U296" i="1"/>
  <c r="T277" i="1"/>
  <c r="T297" i="1"/>
  <c r="T253" i="1"/>
  <c r="T344" i="1"/>
  <c r="U361" i="1"/>
  <c r="V352" i="1"/>
  <c r="T366" i="1"/>
  <c r="S363" i="1"/>
  <c r="T330" i="1"/>
  <c r="T329" i="1"/>
  <c r="V269" i="1"/>
  <c r="T313" i="1"/>
  <c r="U382" i="1"/>
  <c r="S300" i="1"/>
  <c r="S299" i="1"/>
  <c r="T312" i="1"/>
  <c r="V363" i="1"/>
  <c r="S385" i="1"/>
  <c r="U350" i="1"/>
  <c r="U345" i="1"/>
  <c r="S305" i="1"/>
  <c r="V338" i="1"/>
  <c r="S283" i="1"/>
  <c r="U358" i="1"/>
  <c r="U311" i="1"/>
  <c r="U324" i="1"/>
  <c r="T283" i="1"/>
  <c r="V271" i="1"/>
  <c r="U310" i="1"/>
  <c r="V278" i="1"/>
  <c r="T362" i="1"/>
  <c r="T363" i="1"/>
  <c r="V247" i="1"/>
  <c r="V370" i="1"/>
  <c r="V333" i="1"/>
  <c r="S280" i="1"/>
  <c r="V332" i="1"/>
  <c r="S322" i="1"/>
  <c r="U315" i="1"/>
  <c r="V343" i="1"/>
  <c r="U262" i="1"/>
  <c r="V318" i="1"/>
  <c r="U375" i="1"/>
  <c r="V344" i="1"/>
  <c r="U386" i="1"/>
  <c r="U370" i="1"/>
  <c r="U323" i="1"/>
  <c r="S301" i="1"/>
  <c r="T289" i="1"/>
  <c r="V301" i="1"/>
  <c r="U288" i="1"/>
  <c r="S388" i="1"/>
  <c r="U367" i="1"/>
  <c r="T247" i="1"/>
  <c r="S258" i="1"/>
  <c r="V388" i="1"/>
  <c r="V340" i="1"/>
  <c r="V342" i="1"/>
  <c r="T337" i="1"/>
  <c r="V382" i="1"/>
  <c r="T300" i="1"/>
  <c r="U243" i="1"/>
  <c r="U244" i="1"/>
  <c r="T349" i="1"/>
  <c r="V324" i="1"/>
  <c r="T272" i="1"/>
  <c r="U387" i="1"/>
  <c r="V350" i="1"/>
  <c r="U254" i="1"/>
  <c r="V250" i="1"/>
  <c r="U359" i="1"/>
  <c r="T295" i="1"/>
  <c r="V337" i="1"/>
  <c r="T274" i="1"/>
  <c r="V290" i="1"/>
  <c r="U384" i="1"/>
  <c r="U279" i="1"/>
  <c r="U268" i="1"/>
  <c r="S244" i="1"/>
  <c r="U365" i="1"/>
  <c r="S355" i="1"/>
  <c r="S353" i="1"/>
  <c r="T346" i="1"/>
  <c r="S252" i="1"/>
  <c r="V315" i="1"/>
  <c r="V266" i="1"/>
  <c r="V244" i="1"/>
  <c r="T373" i="1"/>
  <c r="V336" i="1"/>
  <c r="S256" i="1"/>
  <c r="V356" i="1"/>
  <c r="U320" i="1"/>
  <c r="V256" i="1"/>
  <c r="T319" i="1"/>
  <c r="S297" i="1"/>
  <c r="V276" i="1"/>
  <c r="T303" i="1"/>
  <c r="T345" i="1"/>
  <c r="T370" i="1"/>
  <c r="U306" i="1"/>
  <c r="T270" i="1"/>
  <c r="V260" i="1"/>
  <c r="V390" i="1"/>
  <c r="U248" i="1"/>
  <c r="S373" i="1"/>
  <c r="T254" i="1"/>
  <c r="T334" i="1"/>
  <c r="U286" i="1"/>
  <c r="T323" i="1"/>
  <c r="T385" i="1"/>
  <c r="V348" i="1"/>
  <c r="T266" i="1"/>
  <c r="S268" i="1"/>
  <c r="V362" i="1"/>
  <c r="V243" i="1"/>
  <c r="V262" i="1"/>
  <c r="T318" i="1"/>
  <c r="T325" i="1"/>
  <c r="V246" i="1"/>
  <c r="T269" i="1"/>
  <c r="U357" i="1"/>
  <c r="T382" i="1"/>
  <c r="U308" i="1"/>
  <c r="V295" i="1"/>
  <c r="S274" i="1"/>
  <c r="V264" i="1"/>
  <c r="T280" i="1"/>
  <c r="T252" i="1"/>
  <c r="T261" i="1"/>
  <c r="V289" i="1"/>
  <c r="U265" i="1"/>
  <c r="V354" i="1"/>
  <c r="V341" i="1"/>
  <c r="S286" i="1"/>
  <c r="V368" i="1"/>
  <c r="V249" i="1"/>
  <c r="V268" i="1"/>
  <c r="U383" i="1"/>
  <c r="T324" i="1"/>
  <c r="T379" i="1"/>
  <c r="U270" i="1"/>
  <c r="S294" i="1"/>
  <c r="S293" i="1"/>
  <c r="T359" i="1"/>
  <c r="V374" i="1"/>
  <c r="U319" i="1"/>
  <c r="S303" i="1"/>
  <c r="T244" i="1"/>
  <c r="S287" i="1"/>
  <c r="V287" i="1"/>
  <c r="U380" i="1"/>
  <c r="S250" i="1"/>
  <c r="T275" i="1"/>
  <c r="V310" i="1"/>
  <c r="S254" i="1"/>
  <c r="U271" i="1"/>
  <c r="V366" i="1"/>
  <c r="T249" i="1"/>
  <c r="S310" i="1"/>
  <c r="V380" i="1"/>
  <c r="V255" i="1"/>
  <c r="V274" i="1"/>
  <c r="V275" i="1"/>
  <c r="T336" i="1"/>
  <c r="V283" i="1"/>
  <c r="T296" i="1"/>
  <c r="S251" i="1"/>
  <c r="V316" i="1"/>
  <c r="U366" i="1"/>
  <c r="U389" i="1"/>
  <c r="U329" i="1"/>
  <c r="T314" i="1"/>
  <c r="U251" i="1"/>
  <c r="U292" i="1"/>
  <c r="S289" i="1"/>
  <c r="S275" i="1"/>
  <c r="S339" i="1"/>
  <c r="T243" i="1"/>
  <c r="U333" i="1"/>
  <c r="T260" i="1"/>
  <c r="U349" i="1"/>
  <c r="V378" i="1"/>
  <c r="T267" i="1"/>
  <c r="S328" i="1"/>
  <c r="V267" i="1"/>
  <c r="V280" i="1"/>
  <c r="V299" i="1"/>
  <c r="T348" i="1"/>
  <c r="V331" i="1"/>
  <c r="T268" i="1"/>
  <c r="S308" i="1"/>
  <c r="T371" i="1"/>
  <c r="T331" i="1"/>
  <c r="S333" i="1"/>
  <c r="U253" i="1"/>
  <c r="U294" i="1"/>
  <c r="S298" i="1"/>
  <c r="U282" i="1"/>
  <c r="U250" i="1"/>
  <c r="T259" i="1"/>
  <c r="T257" i="1"/>
  <c r="V261" i="1"/>
  <c r="S332" i="1"/>
  <c r="U373" i="1"/>
  <c r="S265" i="1"/>
  <c r="S263" i="1"/>
  <c r="T285" i="1"/>
  <c r="S340" i="1"/>
  <c r="U362" i="1"/>
  <c r="V279" i="1"/>
  <c r="V286" i="1"/>
  <c r="V305" i="1"/>
  <c r="T360" i="1"/>
  <c r="V349" i="1"/>
  <c r="U381" i="1"/>
  <c r="S391" i="1"/>
  <c r="AW391" i="1" s="1"/>
  <c r="S389" i="1"/>
  <c r="V270" i="1"/>
  <c r="T307" i="1"/>
  <c r="T305" i="1"/>
  <c r="S327" i="1"/>
  <c r="S349" i="1"/>
  <c r="T343" i="1"/>
  <c r="V347" i="1"/>
  <c r="U351" i="1"/>
  <c r="U299" i="1"/>
  <c r="U307" i="1"/>
  <c r="U300" i="1"/>
  <c r="T291" i="1"/>
  <c r="U261" i="1"/>
  <c r="U336" i="1"/>
  <c r="S260" i="1"/>
  <c r="U379" i="1"/>
  <c r="S295" i="1"/>
  <c r="T321" i="1"/>
  <c r="S352" i="1"/>
  <c r="S243" i="1"/>
  <c r="V285" i="1"/>
  <c r="V292" i="1"/>
  <c r="V323" i="1"/>
  <c r="T372" i="1"/>
  <c r="S320" i="1"/>
  <c r="U272" i="1"/>
  <c r="CQ34" i="6"/>
  <c r="CP200" i="6"/>
  <c r="CI191" i="6"/>
  <c r="CI193" i="6"/>
  <c r="CA213" i="6"/>
  <c r="CA214" i="6"/>
  <c r="CH211" i="6"/>
  <c r="CQ31" i="6"/>
  <c r="CP199" i="6"/>
  <c r="CB212" i="6"/>
  <c r="CP202" i="6"/>
  <c r="CP201" i="6"/>
  <c r="CI14" i="6"/>
  <c r="CK106" i="6"/>
  <c r="CD165" i="6"/>
  <c r="CT50" i="6"/>
  <c r="CJ133" i="6"/>
  <c r="CB211" i="6"/>
  <c r="CD67" i="6"/>
  <c r="CI11" i="6"/>
  <c r="CI12" i="6"/>
  <c r="CT49" i="6"/>
  <c r="BY148" i="6"/>
  <c r="BY146" i="6"/>
  <c r="CO181" i="6"/>
  <c r="CN181" i="6"/>
  <c r="CQ30" i="6"/>
  <c r="CQ94" i="6"/>
  <c r="CB210" i="6"/>
  <c r="CP214" i="6"/>
  <c r="BZ222" i="6"/>
  <c r="CO182" i="6"/>
  <c r="CP216" i="6"/>
  <c r="CO180" i="6"/>
  <c r="CJ205" i="6"/>
  <c r="CO178" i="6"/>
  <c r="CP215" i="6"/>
  <c r="CI97" i="6"/>
  <c r="CP213" i="6"/>
  <c r="BZ225" i="6"/>
  <c r="CI98" i="6"/>
  <c r="CN139" i="6"/>
  <c r="CB186" i="6"/>
  <c r="CT146" i="6"/>
  <c r="BZ224" i="6"/>
  <c r="CT149" i="6"/>
  <c r="CI179" i="6"/>
  <c r="BZ226" i="6"/>
  <c r="CB183" i="6"/>
  <c r="BY149" i="6"/>
  <c r="CJ207" i="6"/>
  <c r="CT148" i="6"/>
  <c r="CP187" i="6"/>
  <c r="CN138" i="6"/>
  <c r="CP184" i="6"/>
  <c r="CT147" i="6"/>
  <c r="CC74" i="6"/>
  <c r="CH133" i="6"/>
  <c r="CN137" i="6"/>
  <c r="CI99" i="6"/>
  <c r="CN136" i="6"/>
  <c r="CI96" i="6"/>
  <c r="CB66" i="6"/>
  <c r="CC138" i="6"/>
  <c r="CD26" i="6"/>
  <c r="CU85" i="6"/>
  <c r="CJ208" i="6"/>
  <c r="CH136" i="6"/>
  <c r="CC139" i="6"/>
  <c r="CI65" i="6"/>
  <c r="CI80" i="6"/>
  <c r="CK120" i="6"/>
  <c r="CD25" i="6"/>
  <c r="CH161" i="6"/>
  <c r="CK119" i="6"/>
  <c r="CN66" i="6"/>
  <c r="CU31" i="6"/>
  <c r="CI181" i="6"/>
  <c r="CF130" i="6"/>
  <c r="CD24" i="6"/>
  <c r="BZ34" i="6"/>
  <c r="CA148" i="6"/>
  <c r="CM52" i="6"/>
  <c r="CI81" i="6"/>
  <c r="CO52" i="6"/>
  <c r="CT27" i="6"/>
  <c r="CR162" i="6"/>
  <c r="CA152" i="6"/>
  <c r="CP185" i="6"/>
  <c r="CK122" i="6"/>
  <c r="CU33" i="6"/>
  <c r="CK123" i="6"/>
  <c r="CO49" i="6"/>
  <c r="CB65" i="6"/>
  <c r="CI182" i="6"/>
  <c r="CA150" i="6"/>
  <c r="CP183" i="6"/>
  <c r="CI82" i="6"/>
  <c r="CD27" i="6"/>
  <c r="CA149" i="6"/>
  <c r="CF59" i="6"/>
  <c r="CM54" i="6"/>
  <c r="CH164" i="6"/>
  <c r="CK13" i="6"/>
  <c r="CH162" i="6"/>
  <c r="CB69" i="6"/>
  <c r="CA130" i="6"/>
  <c r="CA129" i="6"/>
  <c r="CA131" i="6"/>
  <c r="CG133" i="6"/>
  <c r="CD3" i="6"/>
  <c r="CB68" i="6"/>
  <c r="CH163" i="6"/>
  <c r="CB67" i="6"/>
  <c r="CM53" i="6"/>
  <c r="CK12" i="6"/>
  <c r="CF57" i="6"/>
  <c r="CM56" i="6"/>
  <c r="CO51" i="6"/>
  <c r="CL66" i="6"/>
  <c r="CO53" i="6"/>
  <c r="CC19" i="6"/>
  <c r="CM128" i="6"/>
  <c r="CF145" i="6"/>
  <c r="CU30" i="6"/>
  <c r="CM129" i="6"/>
  <c r="CF144" i="6"/>
  <c r="CJ131" i="6"/>
  <c r="CC22" i="6"/>
  <c r="CM130" i="6"/>
  <c r="CF143" i="6"/>
  <c r="CH18" i="6"/>
  <c r="CN64" i="6"/>
  <c r="CN67" i="6"/>
  <c r="CT91" i="6"/>
  <c r="BZ37" i="6"/>
  <c r="CN78" i="6"/>
  <c r="CN80" i="6"/>
  <c r="CT240" i="6"/>
  <c r="CE85" i="6"/>
  <c r="CK25" i="6"/>
  <c r="CU26" i="6"/>
  <c r="CN77" i="6"/>
  <c r="CT239" i="6"/>
  <c r="CK7" i="6"/>
  <c r="CK10" i="6"/>
  <c r="CK23" i="6"/>
  <c r="CK24" i="6"/>
  <c r="CE87" i="6"/>
  <c r="CG57" i="6"/>
  <c r="CC56" i="6"/>
  <c r="CT55" i="6"/>
  <c r="CA133" i="6"/>
  <c r="CE88" i="6"/>
  <c r="CK8" i="6"/>
  <c r="CK11" i="6"/>
  <c r="CU28" i="6"/>
  <c r="CJ206" i="6"/>
  <c r="CU29" i="6"/>
  <c r="CE86" i="6"/>
  <c r="CD56" i="6"/>
  <c r="CU34" i="6"/>
  <c r="CT237" i="6"/>
  <c r="CH209" i="6"/>
  <c r="CC68" i="6"/>
  <c r="CT238" i="6"/>
  <c r="CK22" i="6"/>
  <c r="CN79" i="6"/>
  <c r="CU25" i="6"/>
  <c r="CC18" i="6"/>
  <c r="CJ68" i="6"/>
  <c r="CJ66" i="6"/>
  <c r="CJ69" i="6"/>
  <c r="CC79" i="6"/>
  <c r="CR77" i="6"/>
  <c r="CJ70" i="6"/>
  <c r="CI79" i="6"/>
  <c r="CG91" i="6"/>
  <c r="BY32" i="6"/>
  <c r="CU198" i="6"/>
  <c r="BY36" i="6"/>
  <c r="CM62" i="6"/>
  <c r="CK77" i="6"/>
  <c r="CS78" i="6"/>
  <c r="CC80" i="6"/>
  <c r="CO220" i="6"/>
  <c r="CD58" i="6"/>
  <c r="CG93" i="6"/>
  <c r="CU196" i="6"/>
  <c r="CK76" i="6"/>
  <c r="BY33" i="6"/>
  <c r="CS75" i="6"/>
  <c r="CI55" i="6"/>
  <c r="CC78" i="6"/>
  <c r="CO42" i="6"/>
  <c r="CO43" i="6"/>
  <c r="CG90" i="6"/>
  <c r="CL109" i="6"/>
  <c r="CC82" i="6"/>
  <c r="CS77" i="6"/>
  <c r="CD54" i="6"/>
  <c r="BY34" i="6"/>
  <c r="CK79" i="6"/>
  <c r="CO40" i="6"/>
  <c r="CI139" i="6"/>
  <c r="CK78" i="6"/>
  <c r="CG92" i="6"/>
  <c r="CN57" i="6"/>
  <c r="CM111" i="6"/>
  <c r="CN55" i="6"/>
  <c r="CM110" i="6"/>
  <c r="CN59" i="6"/>
  <c r="CM107" i="6"/>
  <c r="CN58" i="6"/>
  <c r="CM109" i="6"/>
  <c r="CI54" i="6"/>
  <c r="CG115" i="6"/>
  <c r="CD55" i="6"/>
  <c r="CL113" i="6"/>
  <c r="BZ240" i="6"/>
  <c r="CL112" i="6"/>
  <c r="CL111" i="6"/>
  <c r="CG111" i="6"/>
  <c r="CI51" i="6"/>
  <c r="CG114" i="6"/>
  <c r="CI53" i="6"/>
  <c r="CI52" i="6"/>
  <c r="CI64" i="6"/>
  <c r="CJ160" i="6"/>
  <c r="CU199" i="6"/>
  <c r="CO221" i="6"/>
  <c r="CE234" i="6"/>
  <c r="CU200" i="6"/>
  <c r="CO222" i="6"/>
  <c r="CS57" i="6"/>
  <c r="CO219" i="6"/>
  <c r="CE231" i="6"/>
  <c r="CS182" i="6"/>
  <c r="CE232" i="6"/>
  <c r="CJ63" i="6"/>
  <c r="CT135" i="6"/>
  <c r="CH79" i="6"/>
  <c r="CH61" i="6"/>
  <c r="CB7" i="6"/>
  <c r="CT138" i="6"/>
  <c r="CH76" i="6"/>
  <c r="CT136" i="6"/>
  <c r="CB9" i="6"/>
  <c r="CT137" i="6"/>
  <c r="CE235" i="6"/>
  <c r="CI67" i="6"/>
  <c r="CI68" i="6"/>
  <c r="CI56" i="6"/>
  <c r="CJ159" i="6"/>
  <c r="CB10" i="6"/>
  <c r="CH78" i="6"/>
  <c r="CC58" i="6"/>
  <c r="CR75" i="6"/>
  <c r="CS59" i="6"/>
  <c r="CU87" i="6"/>
  <c r="CU86" i="6"/>
  <c r="CS76" i="6"/>
  <c r="CH77" i="6"/>
  <c r="CU88" i="6"/>
  <c r="CO39" i="6"/>
  <c r="CD71" i="6"/>
  <c r="CM34" i="6"/>
  <c r="CM30" i="6"/>
  <c r="CJ162" i="6"/>
  <c r="CQ25" i="6"/>
  <c r="CM32" i="6"/>
  <c r="CE47" i="6"/>
  <c r="CQ23" i="6"/>
  <c r="CJ161" i="6"/>
  <c r="CE25" i="6"/>
  <c r="CQ24" i="6"/>
  <c r="CS46" i="6"/>
  <c r="CQ49" i="6"/>
  <c r="CQ22" i="6"/>
  <c r="CQ47" i="6"/>
  <c r="CR159" i="6"/>
  <c r="CM33" i="6"/>
  <c r="CC70" i="6"/>
  <c r="CO109" i="6"/>
  <c r="CG160" i="6"/>
  <c r="CJ62" i="6"/>
  <c r="CG158" i="6"/>
  <c r="CO66" i="6"/>
  <c r="CJ60" i="6"/>
  <c r="CJ61" i="6"/>
  <c r="CE49" i="6"/>
  <c r="CR181" i="6"/>
  <c r="CF226" i="6"/>
  <c r="CR183" i="6"/>
  <c r="CR179" i="6"/>
  <c r="CT221" i="6"/>
  <c r="BZ151" i="6"/>
  <c r="CO206" i="6"/>
  <c r="CS206" i="6"/>
  <c r="CG154" i="6"/>
  <c r="CE52" i="6"/>
  <c r="CC71" i="6"/>
  <c r="CP167" i="6"/>
  <c r="CS183" i="6"/>
  <c r="CP164" i="6"/>
  <c r="CP166" i="6"/>
  <c r="CF227" i="6"/>
  <c r="CQ43" i="6"/>
  <c r="CF225" i="6"/>
  <c r="CC164" i="6"/>
  <c r="CQ45" i="6"/>
  <c r="CQ44" i="6"/>
  <c r="BY192" i="6"/>
  <c r="CQ48" i="6"/>
  <c r="CH184" i="6"/>
  <c r="CP165" i="6"/>
  <c r="CH182" i="6"/>
  <c r="CT222" i="6"/>
  <c r="CF224" i="6"/>
  <c r="CB188" i="6"/>
  <c r="CI111" i="6"/>
  <c r="CC67" i="6"/>
  <c r="CC69" i="6"/>
  <c r="BZ149" i="6"/>
  <c r="CB187" i="6"/>
  <c r="CI109" i="6"/>
  <c r="CB189" i="6"/>
  <c r="CB190" i="6"/>
  <c r="CE51" i="6"/>
  <c r="CD70" i="6"/>
  <c r="CI112" i="6"/>
  <c r="CI110" i="6"/>
  <c r="CE50" i="6"/>
  <c r="CE48" i="6"/>
  <c r="CO111" i="6"/>
  <c r="CB63" i="6"/>
  <c r="BZ152" i="6"/>
  <c r="CT219" i="6"/>
  <c r="BZ148" i="6"/>
  <c r="CS205" i="6"/>
  <c r="CQ46" i="6"/>
  <c r="CS207" i="6"/>
  <c r="CS61" i="6"/>
  <c r="CS208" i="6"/>
  <c r="CO210" i="6"/>
  <c r="CS58" i="6"/>
  <c r="BY194" i="6"/>
  <c r="CK67" i="6"/>
  <c r="CP42" i="6"/>
  <c r="CK65" i="6"/>
  <c r="BZ239" i="6"/>
  <c r="CF128" i="6"/>
  <c r="CP40" i="6"/>
  <c r="CF127" i="6"/>
  <c r="CO112" i="6"/>
  <c r="CC40" i="6"/>
  <c r="BZ238" i="6"/>
  <c r="CP41" i="6"/>
  <c r="BZ237" i="6"/>
  <c r="CQ181" i="6"/>
  <c r="CF125" i="6"/>
  <c r="CP43" i="6"/>
  <c r="CM124" i="6"/>
  <c r="CF126" i="6"/>
  <c r="CQ185" i="6"/>
  <c r="CQ184" i="6"/>
  <c r="CQ183" i="6"/>
  <c r="CL128" i="6"/>
  <c r="CS48" i="6"/>
  <c r="CK68" i="6"/>
  <c r="CK66" i="6"/>
  <c r="CI135" i="6"/>
  <c r="CS47" i="6"/>
  <c r="CM231" i="6"/>
  <c r="CI136" i="6"/>
  <c r="BZ236" i="6"/>
  <c r="CO186" i="6"/>
  <c r="CS181" i="6"/>
  <c r="CI210" i="6"/>
  <c r="CM232" i="6"/>
  <c r="CS49" i="6"/>
  <c r="CK217" i="6"/>
  <c r="CM234" i="6"/>
  <c r="CM233" i="6"/>
  <c r="CI138" i="6"/>
  <c r="CO187" i="6"/>
  <c r="CS180" i="6"/>
  <c r="CM125" i="6"/>
  <c r="CA200" i="6"/>
  <c r="CA198" i="6"/>
  <c r="CR182" i="6"/>
  <c r="CA197" i="6"/>
  <c r="CO185" i="6"/>
  <c r="CO183" i="6"/>
  <c r="CO208" i="6"/>
  <c r="CS189" i="6"/>
  <c r="CS192" i="6"/>
  <c r="CS190" i="6"/>
  <c r="CS188" i="6"/>
  <c r="CH185" i="6"/>
  <c r="CH187" i="6"/>
  <c r="CO207" i="6"/>
  <c r="CI208" i="6"/>
  <c r="CI211" i="6"/>
  <c r="CK218" i="6"/>
  <c r="CH36" i="6"/>
  <c r="CH186" i="6"/>
  <c r="CQ193" i="6"/>
  <c r="CH34" i="6"/>
  <c r="CH37" i="6"/>
  <c r="CQ190" i="6"/>
  <c r="CH35" i="6"/>
  <c r="CQ191" i="6"/>
  <c r="CA199" i="6"/>
  <c r="CQ194" i="6"/>
  <c r="CH183" i="6"/>
  <c r="CM122" i="6"/>
  <c r="CM123" i="6"/>
  <c r="CM121" i="6"/>
  <c r="CS238" i="6"/>
  <c r="CQ219" i="6"/>
  <c r="CA219" i="6"/>
  <c r="CR9" i="6"/>
  <c r="CR11" i="6"/>
  <c r="CQ221" i="6"/>
  <c r="CR12" i="6"/>
  <c r="CM219" i="6"/>
  <c r="CQ223" i="6"/>
  <c r="CT217" i="6"/>
  <c r="CB167" i="6"/>
  <c r="CS237" i="6"/>
  <c r="CI207" i="6"/>
  <c r="CK189" i="6"/>
  <c r="CM222" i="6"/>
  <c r="CC43" i="6"/>
  <c r="CC41" i="6"/>
  <c r="CR10" i="6"/>
  <c r="CG32" i="6"/>
  <c r="CK216" i="6"/>
  <c r="CK214" i="6"/>
  <c r="CC42" i="6"/>
  <c r="CQ220" i="6"/>
  <c r="CT170" i="6"/>
  <c r="CP189" i="6"/>
  <c r="CK190" i="6"/>
  <c r="CP191" i="6"/>
  <c r="CB168" i="6"/>
  <c r="CP192" i="6"/>
  <c r="CE193" i="6"/>
  <c r="CK191" i="6"/>
  <c r="CG55" i="6"/>
  <c r="CB164" i="6"/>
  <c r="CP190" i="6"/>
  <c r="CM155" i="6"/>
  <c r="CM153" i="6"/>
  <c r="CE195" i="6"/>
  <c r="CB166" i="6"/>
  <c r="CT216" i="6"/>
  <c r="CQ97" i="6"/>
  <c r="CT220" i="6"/>
  <c r="CA221" i="6"/>
  <c r="CT218" i="6"/>
  <c r="CK192" i="6"/>
  <c r="CQ93" i="6"/>
  <c r="CM154" i="6"/>
  <c r="CR156" i="6"/>
  <c r="BZ218" i="6"/>
  <c r="CA223" i="6"/>
  <c r="CR153" i="6"/>
  <c r="CM152" i="6"/>
  <c r="CA220" i="6"/>
  <c r="CQ96" i="6"/>
  <c r="CQ237" i="6"/>
  <c r="CH60" i="6"/>
  <c r="CF55" i="6"/>
  <c r="CG34" i="6"/>
  <c r="CG58" i="6"/>
  <c r="CG35" i="6"/>
  <c r="CQ95" i="6"/>
  <c r="CG33" i="6"/>
  <c r="CC116" i="6"/>
  <c r="CD193" i="6"/>
  <c r="CF199" i="6"/>
  <c r="BZ219" i="6"/>
  <c r="CD195" i="6"/>
  <c r="BZ217" i="6"/>
  <c r="BZ221" i="6"/>
  <c r="BY134" i="6"/>
  <c r="CD192" i="6"/>
  <c r="CF198" i="6"/>
  <c r="CE194" i="6"/>
  <c r="CQ236" i="6"/>
  <c r="CE192" i="6"/>
  <c r="BY130" i="6"/>
  <c r="CU122" i="6"/>
  <c r="CQ239" i="6"/>
  <c r="CQ238" i="6"/>
  <c r="CU193" i="6"/>
  <c r="CU191" i="6"/>
  <c r="CQ116" i="6"/>
  <c r="CT33" i="6"/>
  <c r="CF200" i="6"/>
  <c r="CM221" i="6"/>
  <c r="CD130" i="6"/>
  <c r="CT31" i="6"/>
  <c r="CF202" i="6"/>
  <c r="CK127" i="6"/>
  <c r="CD213" i="6"/>
  <c r="CQ118" i="6"/>
  <c r="CD194" i="6"/>
  <c r="CU215" i="6"/>
  <c r="CE214" i="6"/>
  <c r="CS153" i="6"/>
  <c r="CE216" i="6"/>
  <c r="CR201" i="6"/>
  <c r="CU194" i="6"/>
  <c r="CD129" i="6"/>
  <c r="CR203" i="6"/>
  <c r="CR202" i="6"/>
  <c r="BY132" i="6"/>
  <c r="CD216" i="6"/>
  <c r="CR204" i="6"/>
  <c r="CC160" i="6"/>
  <c r="CS155" i="6"/>
  <c r="CQ120" i="6"/>
  <c r="CF62" i="6"/>
  <c r="CT29" i="6"/>
  <c r="CD128" i="6"/>
  <c r="CD127" i="6"/>
  <c r="BY96" i="6"/>
  <c r="CE218" i="6"/>
  <c r="CL159" i="6"/>
  <c r="CB92" i="6"/>
  <c r="CU195" i="6"/>
  <c r="CB93" i="6"/>
  <c r="CB94" i="6"/>
  <c r="CM102" i="6"/>
  <c r="CM99" i="6"/>
  <c r="CL161" i="6"/>
  <c r="CK125" i="6"/>
  <c r="CL162" i="6"/>
  <c r="CL163" i="6"/>
  <c r="CB91" i="6"/>
  <c r="CF56" i="6"/>
  <c r="BY97" i="6"/>
  <c r="CK128" i="6"/>
  <c r="CM100" i="6"/>
  <c r="BY98" i="6"/>
  <c r="CI18" i="6"/>
  <c r="CF139" i="6"/>
  <c r="CM220" i="6"/>
  <c r="CM223" i="6"/>
  <c r="CF136" i="6"/>
  <c r="CN207" i="6"/>
  <c r="CF138" i="6"/>
  <c r="CD214" i="6"/>
  <c r="CF140" i="6"/>
  <c r="CC113" i="6"/>
  <c r="CN164" i="6"/>
  <c r="CU218" i="6"/>
  <c r="CL152" i="6"/>
  <c r="CN163" i="6"/>
  <c r="CU216" i="6"/>
  <c r="CM224" i="6"/>
  <c r="CL155" i="6"/>
  <c r="BY131" i="6"/>
  <c r="CI61" i="6"/>
  <c r="CL129" i="6"/>
  <c r="CL127" i="6"/>
  <c r="CJ155" i="6"/>
  <c r="CE215" i="6"/>
  <c r="CL156" i="6"/>
  <c r="CU219" i="6"/>
  <c r="CD217" i="6"/>
  <c r="CN208" i="6"/>
  <c r="CI59" i="6"/>
  <c r="CI20" i="6"/>
  <c r="CC61" i="6"/>
  <c r="CL126" i="6"/>
  <c r="CJ151" i="6"/>
  <c r="CL130" i="6"/>
  <c r="CN210" i="6"/>
  <c r="BZ198" i="6"/>
  <c r="CR155" i="6"/>
  <c r="CU121" i="6"/>
  <c r="CF102" i="6"/>
  <c r="CU120" i="6"/>
  <c r="BZ199" i="6"/>
  <c r="CF101" i="6"/>
  <c r="CC115" i="6"/>
  <c r="CL153" i="6"/>
  <c r="BZ201" i="6"/>
  <c r="BY199" i="6"/>
  <c r="BY198" i="6"/>
  <c r="CU119" i="6"/>
  <c r="BZ200" i="6"/>
  <c r="CC114" i="6"/>
  <c r="CI19" i="6"/>
  <c r="BY196" i="6"/>
  <c r="CK126" i="6"/>
  <c r="CQ119" i="6"/>
  <c r="CR152" i="6"/>
  <c r="CC162" i="6"/>
  <c r="CG131" i="6"/>
  <c r="CG132" i="6"/>
  <c r="CG129" i="6"/>
  <c r="CG130" i="6"/>
  <c r="CH62" i="6"/>
  <c r="CU95" i="6"/>
  <c r="CC166" i="6"/>
  <c r="CM101" i="6"/>
  <c r="BY95" i="6"/>
  <c r="CK169" i="6"/>
  <c r="CC165" i="6"/>
  <c r="CN211" i="6"/>
  <c r="CH63" i="6"/>
  <c r="CJ181" i="6"/>
  <c r="BZ99" i="6"/>
  <c r="CN86" i="6"/>
  <c r="BZ100" i="6"/>
  <c r="CU96" i="6"/>
  <c r="BZ98" i="6"/>
  <c r="CJ180" i="6"/>
  <c r="CN89" i="6"/>
  <c r="CJ179" i="6"/>
  <c r="CU93" i="6"/>
  <c r="CN87" i="6"/>
  <c r="BZ97" i="6"/>
  <c r="CU94" i="6"/>
  <c r="CN85" i="6"/>
  <c r="BY195" i="6"/>
  <c r="CN61" i="6"/>
  <c r="CP66" i="6"/>
  <c r="CE28" i="6"/>
  <c r="CF58" i="6"/>
  <c r="CN62" i="6"/>
  <c r="CB47" i="6"/>
  <c r="CP65" i="6"/>
  <c r="CI88" i="6"/>
  <c r="CI86" i="6"/>
  <c r="CE26" i="6"/>
  <c r="CH15" i="6"/>
  <c r="CI84" i="6"/>
  <c r="CB45" i="6"/>
  <c r="CB48" i="6"/>
  <c r="CN60" i="6"/>
  <c r="CN63" i="6"/>
  <c r="CI87" i="6"/>
  <c r="CB46" i="6"/>
  <c r="CH16" i="6"/>
  <c r="CH19" i="6"/>
  <c r="CF60" i="6"/>
  <c r="CN161" i="6"/>
  <c r="CH17" i="6"/>
  <c r="CG56" i="6"/>
  <c r="CG59" i="6"/>
  <c r="CH59" i="6"/>
  <c r="CI62" i="6"/>
  <c r="CF108" i="6"/>
  <c r="CN162" i="6"/>
  <c r="CC161" i="6"/>
  <c r="CO134" i="6"/>
  <c r="CP64" i="6"/>
  <c r="CP63" i="6"/>
  <c r="CQ164" i="6"/>
  <c r="CH231" i="6"/>
  <c r="CN158" i="6"/>
  <c r="CQ163" i="6"/>
  <c r="CN159" i="6"/>
  <c r="CF104" i="6"/>
  <c r="CQ166" i="6"/>
  <c r="CJ152" i="6"/>
  <c r="CN160" i="6"/>
  <c r="CQ167" i="6"/>
  <c r="CT32" i="6"/>
  <c r="CJ154" i="6"/>
  <c r="CJ153" i="6"/>
  <c r="CC163" i="6"/>
  <c r="CC239" i="6"/>
  <c r="CI17" i="6"/>
  <c r="CK166" i="6"/>
  <c r="CK170" i="6"/>
  <c r="CR157" i="6"/>
  <c r="CO135" i="6"/>
  <c r="CF106" i="6"/>
  <c r="CF54" i="6"/>
  <c r="CI60" i="6"/>
  <c r="CK168" i="6"/>
  <c r="CR161" i="6"/>
  <c r="CO138" i="6"/>
  <c r="CH234" i="6"/>
  <c r="CO136" i="6"/>
  <c r="CG157" i="6"/>
  <c r="CG155" i="6"/>
  <c r="CH235" i="6"/>
  <c r="CM177" i="6"/>
  <c r="CR160" i="6"/>
  <c r="CH232" i="6"/>
  <c r="CM175" i="6"/>
  <c r="CR158" i="6"/>
  <c r="CM173" i="6"/>
  <c r="CF105" i="6"/>
  <c r="CE29" i="6"/>
  <c r="BZ175" i="6"/>
  <c r="CT171" i="6"/>
  <c r="CM176" i="6"/>
  <c r="CE27" i="6"/>
  <c r="BZ172" i="6"/>
  <c r="CT173" i="6"/>
  <c r="CC240" i="6"/>
  <c r="CC237" i="6"/>
  <c r="CC238" i="6"/>
  <c r="BZ173" i="6"/>
  <c r="BZ176" i="6"/>
  <c r="CF61" i="6"/>
  <c r="BZ28" i="6"/>
  <c r="CG156" i="6"/>
  <c r="CG159" i="6"/>
  <c r="BZ31" i="6"/>
  <c r="CA106" i="6"/>
  <c r="CT4" i="6"/>
  <c r="CT7" i="6"/>
  <c r="CT172" i="6"/>
  <c r="CT175" i="6"/>
  <c r="CD146" i="6"/>
  <c r="CS160" i="6"/>
  <c r="CO92" i="6"/>
  <c r="CA104" i="6"/>
  <c r="CN238" i="6"/>
  <c r="CN240" i="6"/>
  <c r="CJ182" i="6"/>
  <c r="CS158" i="6"/>
  <c r="CN236" i="6"/>
  <c r="CJ233" i="6"/>
  <c r="CR3" i="6"/>
  <c r="CS235" i="6"/>
  <c r="CA105" i="6"/>
  <c r="BZ30" i="6"/>
  <c r="CJ230" i="6"/>
  <c r="CJ229" i="6"/>
  <c r="CS232" i="6"/>
  <c r="CN239" i="6"/>
  <c r="CS231" i="6"/>
  <c r="CD143" i="6"/>
  <c r="CJ231" i="6"/>
  <c r="BZ29" i="6"/>
  <c r="CD144" i="6"/>
  <c r="CD147" i="6"/>
  <c r="CS157" i="6"/>
  <c r="CT6" i="6"/>
  <c r="CS156" i="6"/>
  <c r="CS234" i="6"/>
  <c r="CA103" i="6"/>
  <c r="CO88" i="6"/>
  <c r="CG190" i="6"/>
  <c r="CG191" i="6"/>
  <c r="CT90" i="6"/>
  <c r="CO114" i="6"/>
  <c r="CL115" i="6"/>
  <c r="CO115" i="6"/>
  <c r="CL116" i="6"/>
  <c r="CO116" i="6"/>
  <c r="CL117" i="6"/>
  <c r="CL114" i="6"/>
  <c r="CG188" i="6"/>
  <c r="CT3" i="6"/>
  <c r="CO91" i="6"/>
  <c r="CG189" i="6"/>
  <c r="CL3" i="6"/>
  <c r="CO89" i="6"/>
  <c r="CT89" i="6"/>
  <c r="CO113" i="6"/>
  <c r="CT88" i="6"/>
  <c r="CT87" i="6"/>
  <c r="CN3" i="6"/>
  <c r="CG2" i="6"/>
  <c r="BY23" i="6"/>
  <c r="CI3" i="6"/>
  <c r="CU133" i="6"/>
  <c r="BY238" i="6"/>
  <c r="BY240" i="6"/>
  <c r="CQ8" i="6"/>
  <c r="CS2" i="6"/>
  <c r="CU130" i="6"/>
  <c r="CU132" i="6"/>
  <c r="CH226" i="6"/>
  <c r="CQ10" i="6"/>
  <c r="CQ9" i="6"/>
  <c r="CM39" i="6"/>
  <c r="CM42" i="6"/>
  <c r="CQ6" i="6"/>
  <c r="CM43" i="6"/>
  <c r="BY236" i="6"/>
  <c r="CU131" i="6"/>
  <c r="BY22" i="6"/>
  <c r="BY20" i="6"/>
  <c r="CN122" i="6"/>
  <c r="CN123" i="6"/>
  <c r="CN124" i="6"/>
  <c r="BY24" i="6"/>
  <c r="CG3" i="6"/>
  <c r="CM41" i="6"/>
  <c r="CN125" i="6"/>
  <c r="CA3" i="6"/>
  <c r="BY237" i="6"/>
  <c r="CG4" i="6"/>
  <c r="CH227" i="6"/>
  <c r="CA228" i="6"/>
  <c r="CH225" i="6"/>
  <c r="CH223" i="6"/>
  <c r="CA227" i="6"/>
  <c r="CA226" i="6"/>
  <c r="CA224" i="6"/>
  <c r="BZ4" i="6"/>
  <c r="BZ92" i="6"/>
  <c r="BZ93" i="6"/>
  <c r="CD170" i="6"/>
  <c r="CD173" i="6"/>
  <c r="BZ95" i="6"/>
  <c r="CD171" i="6"/>
  <c r="BZ94" i="6"/>
  <c r="CD169" i="6"/>
  <c r="CI38" i="6"/>
  <c r="CI41" i="6"/>
  <c r="CO65" i="6"/>
  <c r="CO61" i="6"/>
  <c r="CO63" i="6"/>
  <c r="CO64" i="6"/>
  <c r="CI40" i="6"/>
  <c r="CI42" i="6"/>
  <c r="BZ6" i="6"/>
  <c r="BZ3" i="6"/>
  <c r="BZ7" i="6"/>
  <c r="BY217" i="6"/>
  <c r="CE69" i="6"/>
  <c r="BY68" i="6"/>
  <c r="CM3" i="6"/>
  <c r="CC66" i="6"/>
  <c r="CE70" i="6"/>
  <c r="CC65" i="6"/>
  <c r="CC63" i="6"/>
  <c r="CE67" i="6"/>
  <c r="CS67" i="6"/>
  <c r="BY71" i="6"/>
  <c r="BY215" i="6"/>
  <c r="CH112" i="6"/>
  <c r="BY70" i="6"/>
  <c r="CS68" i="6"/>
  <c r="CR66" i="6"/>
  <c r="CG83" i="6"/>
  <c r="CR65" i="6"/>
  <c r="CS69" i="6"/>
  <c r="CG82" i="6"/>
  <c r="CM5" i="6"/>
  <c r="CG80" i="6"/>
  <c r="BY214" i="6"/>
  <c r="CH109" i="6"/>
  <c r="CR67" i="6"/>
  <c r="CH111" i="6"/>
  <c r="CS66" i="6"/>
  <c r="CR64" i="6"/>
  <c r="BY216" i="6"/>
  <c r="CM6" i="6"/>
  <c r="BY69" i="6"/>
  <c r="CM4" i="6"/>
  <c r="CH110" i="6"/>
  <c r="CE68" i="6"/>
  <c r="CG81" i="6"/>
  <c r="CC64" i="6"/>
  <c r="O241" i="1"/>
  <c r="U241" i="1" s="1"/>
  <c r="N241" i="1"/>
  <c r="T241" i="1" s="1"/>
  <c r="P241" i="1"/>
  <c r="V241" i="1" s="1"/>
  <c r="M241" i="1"/>
  <c r="S241" i="1" s="1"/>
  <c r="M238" i="1"/>
  <c r="N198" i="1"/>
  <c r="P193" i="1"/>
  <c r="P173" i="1"/>
  <c r="P169" i="1"/>
  <c r="P165" i="1"/>
  <c r="O178" i="1"/>
  <c r="N206" i="1"/>
  <c r="O190" i="1"/>
  <c r="N90" i="1"/>
  <c r="O2" i="1"/>
  <c r="N158" i="1"/>
  <c r="N207" i="1"/>
  <c r="N38" i="1"/>
  <c r="M214" i="1"/>
  <c r="M210" i="1"/>
  <c r="M206" i="1"/>
  <c r="M202" i="1"/>
  <c r="M118" i="1"/>
  <c r="M110" i="1"/>
  <c r="O129" i="1"/>
  <c r="P28" i="1"/>
  <c r="P16" i="1"/>
  <c r="O239" i="1"/>
  <c r="N147" i="1"/>
  <c r="M223" i="1"/>
  <c r="AV391" i="1" l="1"/>
  <c r="W391" i="1"/>
  <c r="AC391" i="1" s="1"/>
  <c r="AU391" i="1"/>
  <c r="AX391" i="1"/>
  <c r="AW295" i="1"/>
  <c r="AU323" i="1"/>
  <c r="AU322" i="1"/>
  <c r="AW319" i="1"/>
  <c r="AX358" i="1"/>
  <c r="AW279" i="1"/>
  <c r="AW342" i="1"/>
  <c r="AW308" i="1"/>
  <c r="W377" i="1"/>
  <c r="AC377" i="1" s="1"/>
  <c r="AW333" i="1"/>
  <c r="W354" i="1"/>
  <c r="AC354" i="1" s="1"/>
  <c r="AU253" i="1"/>
  <c r="AX331" i="1"/>
  <c r="AU279" i="1"/>
  <c r="AU387" i="1"/>
  <c r="AU313" i="1"/>
  <c r="AW321" i="1"/>
  <c r="AU316" i="1"/>
  <c r="AX278" i="1"/>
  <c r="AV353" i="1"/>
  <c r="AX347" i="1"/>
  <c r="AW352" i="1"/>
  <c r="AV301" i="1"/>
  <c r="AU296" i="1"/>
  <c r="AW280" i="1"/>
  <c r="AW255" i="1"/>
  <c r="AW242" i="1"/>
  <c r="AV293" i="1"/>
  <c r="AV354" i="1"/>
  <c r="AV253" i="1"/>
  <c r="W253" i="1"/>
  <c r="AA253" i="1" s="1"/>
  <c r="AU252" i="1"/>
  <c r="AW253" i="1"/>
  <c r="AX253" i="1"/>
  <c r="AU326" i="1"/>
  <c r="W327" i="1"/>
  <c r="AB327" i="1" s="1"/>
  <c r="AV263" i="1"/>
  <c r="AV327" i="1"/>
  <c r="AX309" i="1"/>
  <c r="AU318" i="1"/>
  <c r="AU284" i="1"/>
  <c r="AV370" i="1"/>
  <c r="AW296" i="1"/>
  <c r="AX377" i="1"/>
  <c r="AV296" i="1"/>
  <c r="AX296" i="1"/>
  <c r="AW347" i="1"/>
  <c r="W347" i="1"/>
  <c r="AD347" i="1" s="1"/>
  <c r="AV347" i="1"/>
  <c r="AU347" i="1"/>
  <c r="AW350" i="1"/>
  <c r="W296" i="1"/>
  <c r="AD296" i="1" s="1"/>
  <c r="AV333" i="1"/>
  <c r="AW327" i="1"/>
  <c r="AW329" i="1"/>
  <c r="AX284" i="1"/>
  <c r="AV350" i="1"/>
  <c r="AU254" i="1"/>
  <c r="W284" i="1"/>
  <c r="AD284" i="1" s="1"/>
  <c r="AX382" i="1"/>
  <c r="AV320" i="1"/>
  <c r="W343" i="1"/>
  <c r="AB343" i="1" s="1"/>
  <c r="AV355" i="1"/>
  <c r="AV323" i="1"/>
  <c r="AV317" i="1"/>
  <c r="AU327" i="1"/>
  <c r="AU377" i="1"/>
  <c r="AW377" i="1"/>
  <c r="AV377" i="1"/>
  <c r="AV247" i="1"/>
  <c r="AV295" i="1"/>
  <c r="AU295" i="1"/>
  <c r="AU371" i="1"/>
  <c r="AU302" i="1"/>
  <c r="AU360" i="1"/>
  <c r="AV330" i="1"/>
  <c r="W295" i="1"/>
  <c r="AD295" i="1" s="1"/>
  <c r="AV325" i="1"/>
  <c r="W348" i="1"/>
  <c r="AB348" i="1" s="1"/>
  <c r="AW339" i="1"/>
  <c r="AX295" i="1"/>
  <c r="AU376" i="1"/>
  <c r="AW289" i="1"/>
  <c r="AW363" i="1"/>
  <c r="AX264" i="1"/>
  <c r="AU272" i="1"/>
  <c r="W386" i="1"/>
  <c r="AD386" i="1" s="1"/>
  <c r="AU300" i="1"/>
  <c r="AX302" i="1"/>
  <c r="AW302" i="1"/>
  <c r="AU350" i="1"/>
  <c r="AX350" i="1"/>
  <c r="AW284" i="1"/>
  <c r="AX376" i="1"/>
  <c r="AX327" i="1"/>
  <c r="AU301" i="1"/>
  <c r="W285" i="1"/>
  <c r="AC285" i="1" s="1"/>
  <c r="W358" i="1"/>
  <c r="AA358" i="1" s="1"/>
  <c r="AX299" i="1"/>
  <c r="AW312" i="1"/>
  <c r="AV365" i="1"/>
  <c r="W246" i="1"/>
  <c r="AC246" i="1" s="1"/>
  <c r="AW314" i="1"/>
  <c r="W263" i="1"/>
  <c r="AA263" i="1" s="1"/>
  <c r="AW317" i="1"/>
  <c r="AV279" i="1"/>
  <c r="W279" i="1"/>
  <c r="AD279" i="1" s="1"/>
  <c r="W301" i="1"/>
  <c r="AA301" i="1" s="1"/>
  <c r="AX326" i="1"/>
  <c r="AW259" i="1"/>
  <c r="AX321" i="1"/>
  <c r="AX259" i="1"/>
  <c r="AX339" i="1"/>
  <c r="AW330" i="1"/>
  <c r="W317" i="1"/>
  <c r="AA317" i="1" s="1"/>
  <c r="W339" i="1"/>
  <c r="AD339" i="1" s="1"/>
  <c r="AW353" i="1"/>
  <c r="W252" i="1"/>
  <c r="AC252" i="1" s="1"/>
  <c r="AU311" i="1"/>
  <c r="AV260" i="1"/>
  <c r="AX262" i="1"/>
  <c r="AU372" i="1"/>
  <c r="AX285" i="1"/>
  <c r="AU263" i="1"/>
  <c r="AX263" i="1"/>
  <c r="W351" i="1"/>
  <c r="AD351" i="1" s="1"/>
  <c r="AU359" i="1"/>
  <c r="W326" i="1"/>
  <c r="AC326" i="1" s="1"/>
  <c r="AX276" i="1"/>
  <c r="AU339" i="1"/>
  <c r="W338" i="1"/>
  <c r="AC338" i="1" s="1"/>
  <c r="AV331" i="1"/>
  <c r="AX273" i="1"/>
  <c r="W289" i="1"/>
  <c r="AA289" i="1" s="1"/>
  <c r="AV309" i="1"/>
  <c r="AU317" i="1"/>
  <c r="AV339" i="1"/>
  <c r="AX353" i="1"/>
  <c r="W309" i="1"/>
  <c r="AD309" i="1" s="1"/>
  <c r="AX277" i="1"/>
  <c r="AU332" i="1"/>
  <c r="W355" i="1"/>
  <c r="AC355" i="1" s="1"/>
  <c r="AX369" i="1"/>
  <c r="W349" i="1"/>
  <c r="AA349" i="1" s="1"/>
  <c r="AV261" i="1"/>
  <c r="AU389" i="1"/>
  <c r="AX317" i="1"/>
  <c r="AU353" i="1"/>
  <c r="AU309" i="1"/>
  <c r="AX297" i="1"/>
  <c r="AV287" i="1"/>
  <c r="AW263" i="1"/>
  <c r="AX283" i="1"/>
  <c r="AW326" i="1"/>
  <c r="AU329" i="1"/>
  <c r="W353" i="1"/>
  <c r="AB353" i="1" s="1"/>
  <c r="AX319" i="1"/>
  <c r="W274" i="1"/>
  <c r="AB274" i="1" s="1"/>
  <c r="W267" i="1"/>
  <c r="AC267" i="1" s="1"/>
  <c r="AV257" i="1"/>
  <c r="AX258" i="1"/>
  <c r="AV299" i="1"/>
  <c r="W319" i="1"/>
  <c r="AA319" i="1" s="1"/>
  <c r="AW323" i="1"/>
  <c r="AX301" i="1"/>
  <c r="AV267" i="1"/>
  <c r="AX357" i="1"/>
  <c r="AX318" i="1"/>
  <c r="AX279" i="1"/>
  <c r="AV258" i="1"/>
  <c r="W282" i="1"/>
  <c r="AB282" i="1" s="1"/>
  <c r="AX348" i="1"/>
  <c r="AV326" i="1"/>
  <c r="AX329" i="1"/>
  <c r="AU286" i="1"/>
  <c r="AW298" i="1"/>
  <c r="AU319" i="1"/>
  <c r="AW301" i="1"/>
  <c r="AV259" i="1"/>
  <c r="AX323" i="1"/>
  <c r="W315" i="1"/>
  <c r="AB315" i="1" s="1"/>
  <c r="AV319" i="1"/>
  <c r="AV349" i="1"/>
  <c r="AX389" i="1"/>
  <c r="AW318" i="1"/>
  <c r="AW311" i="1"/>
  <c r="AW372" i="1"/>
  <c r="AX261" i="1"/>
  <c r="AU273" i="1"/>
  <c r="AV318" i="1"/>
  <c r="W330" i="1"/>
  <c r="AV389" i="1"/>
  <c r="AW331" i="1"/>
  <c r="AU333" i="1"/>
  <c r="W323" i="1"/>
  <c r="AA323" i="1" s="1"/>
  <c r="W259" i="1"/>
  <c r="AA259" i="1" s="1"/>
  <c r="AX333" i="1"/>
  <c r="AW277" i="1"/>
  <c r="AU348" i="1"/>
  <c r="AU331" i="1"/>
  <c r="W333" i="1"/>
  <c r="AD333" i="1" s="1"/>
  <c r="AV277" i="1"/>
  <c r="W302" i="1"/>
  <c r="AC302" i="1" s="1"/>
  <c r="AV329" i="1"/>
  <c r="W331" i="1"/>
  <c r="AB331" i="1" s="1"/>
  <c r="AU259" i="1"/>
  <c r="AV311" i="1"/>
  <c r="W389" i="1"/>
  <c r="AA389" i="1" s="1"/>
  <c r="AV372" i="1"/>
  <c r="AW389" i="1"/>
  <c r="W372" i="1"/>
  <c r="AB372" i="1" s="1"/>
  <c r="W277" i="1"/>
  <c r="AA277" i="1" s="1"/>
  <c r="W318" i="1"/>
  <c r="AA318" i="1" s="1"/>
  <c r="AV348" i="1"/>
  <c r="AU277" i="1"/>
  <c r="AW348" i="1"/>
  <c r="AV302" i="1"/>
  <c r="AW309" i="1"/>
  <c r="AW338" i="1"/>
  <c r="AX351" i="1"/>
  <c r="W261" i="1"/>
  <c r="AU299" i="1"/>
  <c r="AW332" i="1"/>
  <c r="AW252" i="1"/>
  <c r="AU280" i="1"/>
  <c r="AX363" i="1"/>
  <c r="W280" i="1"/>
  <c r="AA280" i="1" s="1"/>
  <c r="AX300" i="1"/>
  <c r="AX325" i="1"/>
  <c r="AU262" i="1"/>
  <c r="W342" i="1"/>
  <c r="AD342" i="1" s="1"/>
  <c r="AV298" i="1"/>
  <c r="AW325" i="1"/>
  <c r="AW300" i="1"/>
  <c r="AW262" i="1"/>
  <c r="AU298" i="1"/>
  <c r="AV342" i="1"/>
  <c r="AV300" i="1"/>
  <c r="AU261" i="1"/>
  <c r="AX252" i="1"/>
  <c r="W314" i="1"/>
  <c r="AD314" i="1" s="1"/>
  <c r="AX332" i="1"/>
  <c r="AV280" i="1"/>
  <c r="W329" i="1"/>
  <c r="AV332" i="1"/>
  <c r="AV252" i="1"/>
  <c r="AU325" i="1"/>
  <c r="W262" i="1"/>
  <c r="AA262" i="1" s="1"/>
  <c r="W298" i="1"/>
  <c r="AC298" i="1" s="1"/>
  <c r="W325" i="1"/>
  <c r="AC325" i="1" s="1"/>
  <c r="AX280" i="1"/>
  <c r="AV262" i="1"/>
  <c r="AX298" i="1"/>
  <c r="AV289" i="1"/>
  <c r="W300" i="1"/>
  <c r="AA300" i="1" s="1"/>
  <c r="AV371" i="1"/>
  <c r="AU289" i="1"/>
  <c r="AW261" i="1"/>
  <c r="AW371" i="1"/>
  <c r="AW297" i="1"/>
  <c r="AV297" i="1"/>
  <c r="AU342" i="1"/>
  <c r="AU243" i="1"/>
  <c r="W332" i="1"/>
  <c r="AA332" i="1" s="1"/>
  <c r="AV357" i="1"/>
  <c r="AW320" i="1"/>
  <c r="AV351" i="1"/>
  <c r="W370" i="1"/>
  <c r="AA370" i="1" s="1"/>
  <c r="AW357" i="1"/>
  <c r="AX320" i="1"/>
  <c r="AW351" i="1"/>
  <c r="AU260" i="1"/>
  <c r="AU386" i="1"/>
  <c r="AW344" i="1"/>
  <c r="AV344" i="1"/>
  <c r="W376" i="1"/>
  <c r="AD376" i="1" s="1"/>
  <c r="W320" i="1"/>
  <c r="AD320" i="1" s="1"/>
  <c r="AU351" i="1"/>
  <c r="W260" i="1"/>
  <c r="AD260" i="1" s="1"/>
  <c r="AW275" i="1"/>
  <c r="AU344" i="1"/>
  <c r="AW376" i="1"/>
  <c r="AW260" i="1"/>
  <c r="AV278" i="1"/>
  <c r="AX260" i="1"/>
  <c r="AV340" i="1"/>
  <c r="AV376" i="1"/>
  <c r="AV264" i="1"/>
  <c r="AU320" i="1"/>
  <c r="W292" i="1"/>
  <c r="AD292" i="1" s="1"/>
  <c r="AX370" i="1"/>
  <c r="AU363" i="1"/>
  <c r="AU338" i="1"/>
  <c r="AV359" i="1"/>
  <c r="AW299" i="1"/>
  <c r="W287" i="1"/>
  <c r="AA287" i="1" s="1"/>
  <c r="W273" i="1"/>
  <c r="AD273" i="1" s="1"/>
  <c r="W299" i="1"/>
  <c r="AC299" i="1" s="1"/>
  <c r="AV363" i="1"/>
  <c r="AW267" i="1"/>
  <c r="AU357" i="1"/>
  <c r="AU349" i="1"/>
  <c r="AU287" i="1"/>
  <c r="W363" i="1"/>
  <c r="AA363" i="1" s="1"/>
  <c r="AU267" i="1"/>
  <c r="W322" i="1"/>
  <c r="AA322" i="1" s="1"/>
  <c r="AW349" i="1"/>
  <c r="AW287" i="1"/>
  <c r="AX315" i="1"/>
  <c r="AU256" i="1"/>
  <c r="AX267" i="1"/>
  <c r="AX322" i="1"/>
  <c r="W357" i="1"/>
  <c r="AC357" i="1" s="1"/>
  <c r="AU358" i="1"/>
  <c r="AU314" i="1"/>
  <c r="AX365" i="1"/>
  <c r="AW322" i="1"/>
  <c r="AV358" i="1"/>
  <c r="AV286" i="1"/>
  <c r="AU276" i="1"/>
  <c r="AU308" i="1"/>
  <c r="W365" i="1"/>
  <c r="AC365" i="1" s="1"/>
  <c r="AV322" i="1"/>
  <c r="AW283" i="1"/>
  <c r="AW313" i="1"/>
  <c r="AV308" i="1"/>
  <c r="AU365" i="1"/>
  <c r="AW355" i="1"/>
  <c r="AW358" i="1"/>
  <c r="AU354" i="1"/>
  <c r="AU307" i="1"/>
  <c r="W283" i="1"/>
  <c r="AB283" i="1" s="1"/>
  <c r="AU321" i="1"/>
  <c r="AV313" i="1"/>
  <c r="AW365" i="1"/>
  <c r="AU278" i="1"/>
  <c r="AU382" i="1"/>
  <c r="AU297" i="1"/>
  <c r="AX355" i="1"/>
  <c r="W371" i="1"/>
  <c r="AC371" i="1" s="1"/>
  <c r="AV283" i="1"/>
  <c r="AX311" i="1"/>
  <c r="AX313" i="1"/>
  <c r="AX372" i="1"/>
  <c r="AW278" i="1"/>
  <c r="AV343" i="1"/>
  <c r="W297" i="1"/>
  <c r="AB297" i="1" s="1"/>
  <c r="AX371" i="1"/>
  <c r="AU283" i="1"/>
  <c r="W311" i="1"/>
  <c r="AA311" i="1" s="1"/>
  <c r="W313" i="1"/>
  <c r="AC313" i="1" s="1"/>
  <c r="AU343" i="1"/>
  <c r="W278" i="1"/>
  <c r="AD278" i="1" s="1"/>
  <c r="AU274" i="1"/>
  <c r="W321" i="1"/>
  <c r="AV321" i="1"/>
  <c r="AW257" i="1"/>
  <c r="AV284" i="1"/>
  <c r="W276" i="1"/>
  <c r="AA276" i="1" s="1"/>
  <c r="AX289" i="1"/>
  <c r="W352" i="1"/>
  <c r="AX359" i="1"/>
  <c r="AW276" i="1"/>
  <c r="AV285" i="1"/>
  <c r="AV338" i="1"/>
  <c r="AV346" i="1"/>
  <c r="AX346" i="1"/>
  <c r="W346" i="1"/>
  <c r="AU346" i="1"/>
  <c r="AW346" i="1"/>
  <c r="AX340" i="1"/>
  <c r="W248" i="1"/>
  <c r="AU248" i="1"/>
  <c r="AW248" i="1"/>
  <c r="AV248" i="1"/>
  <c r="AX248" i="1"/>
  <c r="AX352" i="1"/>
  <c r="W359" i="1"/>
  <c r="AV276" i="1"/>
  <c r="AX342" i="1"/>
  <c r="W270" i="1"/>
  <c r="AU270" i="1"/>
  <c r="AV270" i="1"/>
  <c r="AW270" i="1"/>
  <c r="AX270" i="1"/>
  <c r="AU285" i="1"/>
  <c r="AV352" i="1"/>
  <c r="AW359" i="1"/>
  <c r="AW285" i="1"/>
  <c r="W379" i="1"/>
  <c r="AU379" i="1"/>
  <c r="AV379" i="1"/>
  <c r="AW379" i="1"/>
  <c r="AX379" i="1"/>
  <c r="AV314" i="1"/>
  <c r="AX349" i="1"/>
  <c r="AW367" i="1"/>
  <c r="AX367" i="1"/>
  <c r="W367" i="1"/>
  <c r="AU367" i="1"/>
  <c r="AV367" i="1"/>
  <c r="AU258" i="1"/>
  <c r="W265" i="1"/>
  <c r="AX265" i="1"/>
  <c r="AW265" i="1"/>
  <c r="AU265" i="1"/>
  <c r="AV265" i="1"/>
  <c r="AU266" i="1"/>
  <c r="AV266" i="1"/>
  <c r="AW266" i="1"/>
  <c r="AX266" i="1"/>
  <c r="W266" i="1"/>
  <c r="AW305" i="1"/>
  <c r="W305" i="1"/>
  <c r="AV305" i="1"/>
  <c r="AX305" i="1"/>
  <c r="AU305" i="1"/>
  <c r="AX274" i="1"/>
  <c r="W382" i="1"/>
  <c r="AX330" i="1"/>
  <c r="W258" i="1"/>
  <c r="AW304" i="1"/>
  <c r="AX304" i="1"/>
  <c r="AU304" i="1"/>
  <c r="W304" i="1"/>
  <c r="AV304" i="1"/>
  <c r="AV384" i="1"/>
  <c r="AW384" i="1"/>
  <c r="AX384" i="1"/>
  <c r="AU384" i="1"/>
  <c r="W384" i="1"/>
  <c r="AX314" i="1"/>
  <c r="AV255" i="1"/>
  <c r="AU370" i="1"/>
  <c r="AU257" i="1"/>
  <c r="AX286" i="1"/>
  <c r="AW274" i="1"/>
  <c r="W369" i="1"/>
  <c r="AW382" i="1"/>
  <c r="W244" i="1"/>
  <c r="AU244" i="1"/>
  <c r="AW244" i="1"/>
  <c r="AX244" i="1"/>
  <c r="AV244" i="1"/>
  <c r="W272" i="1"/>
  <c r="AW324" i="1"/>
  <c r="AX324" i="1"/>
  <c r="AU324" i="1"/>
  <c r="AV324" i="1"/>
  <c r="W324" i="1"/>
  <c r="AX310" i="1"/>
  <c r="W310" i="1"/>
  <c r="AV310" i="1"/>
  <c r="AW310" i="1"/>
  <c r="AU310" i="1"/>
  <c r="AU275" i="1"/>
  <c r="AU255" i="1"/>
  <c r="AX282" i="1"/>
  <c r="AV306" i="1"/>
  <c r="AU306" i="1"/>
  <c r="AX306" i="1"/>
  <c r="AW306" i="1"/>
  <c r="W306" i="1"/>
  <c r="W257" i="1"/>
  <c r="W286" i="1"/>
  <c r="AV274" i="1"/>
  <c r="AV369" i="1"/>
  <c r="AV382" i="1"/>
  <c r="AV245" i="1"/>
  <c r="AW245" i="1"/>
  <c r="AX245" i="1"/>
  <c r="AU245" i="1"/>
  <c r="W245" i="1"/>
  <c r="AX272" i="1"/>
  <c r="AA391" i="1"/>
  <c r="AB391" i="1"/>
  <c r="AD391" i="1"/>
  <c r="AW366" i="1"/>
  <c r="AX366" i="1"/>
  <c r="AV366" i="1"/>
  <c r="W366" i="1"/>
  <c r="AU366" i="1"/>
  <c r="W275" i="1"/>
  <c r="W255" i="1"/>
  <c r="AW354" i="1"/>
  <c r="AW282" i="1"/>
  <c r="AX328" i="1"/>
  <c r="AU328" i="1"/>
  <c r="AV328" i="1"/>
  <c r="AW328" i="1"/>
  <c r="W328" i="1"/>
  <c r="AW370" i="1"/>
  <c r="AX257" i="1"/>
  <c r="AW286" i="1"/>
  <c r="AU369" i="1"/>
  <c r="AW272" i="1"/>
  <c r="AV281" i="1"/>
  <c r="AW281" i="1"/>
  <c r="AX281" i="1"/>
  <c r="AU281" i="1"/>
  <c r="W281" i="1"/>
  <c r="AX275" i="1"/>
  <c r="AX255" i="1"/>
  <c r="AV282" i="1"/>
  <c r="AW369" i="1"/>
  <c r="AV272" i="1"/>
  <c r="AU356" i="1"/>
  <c r="AW356" i="1"/>
  <c r="AX356" i="1"/>
  <c r="W356" i="1"/>
  <c r="AV356" i="1"/>
  <c r="AU352" i="1"/>
  <c r="AU282" i="1"/>
  <c r="W268" i="1"/>
  <c r="AW268" i="1"/>
  <c r="AU268" i="1"/>
  <c r="AV268" i="1"/>
  <c r="AX268" i="1"/>
  <c r="AX249" i="1"/>
  <c r="AW249" i="1"/>
  <c r="W249" i="1"/>
  <c r="AU249" i="1"/>
  <c r="AV249" i="1"/>
  <c r="W247" i="1"/>
  <c r="AV269" i="1"/>
  <c r="AW269" i="1"/>
  <c r="AX269" i="1"/>
  <c r="W269" i="1"/>
  <c r="AU269" i="1"/>
  <c r="AW243" i="1"/>
  <c r="AX361" i="1"/>
  <c r="W361" i="1"/>
  <c r="AU361" i="1"/>
  <c r="AV361" i="1"/>
  <c r="AW361" i="1"/>
  <c r="AX247" i="1"/>
  <c r="W243" i="1"/>
  <c r="AX343" i="1"/>
  <c r="AV275" i="1"/>
  <c r="AU355" i="1"/>
  <c r="W345" i="1"/>
  <c r="AV345" i="1"/>
  <c r="AW345" i="1"/>
  <c r="AX345" i="1"/>
  <c r="AU345" i="1"/>
  <c r="AU247" i="1"/>
  <c r="W350" i="1"/>
  <c r="AV243" i="1"/>
  <c r="W271" i="1"/>
  <c r="AW271" i="1"/>
  <c r="AU271" i="1"/>
  <c r="AV271" i="1"/>
  <c r="AX271" i="1"/>
  <c r="W293" i="1"/>
  <c r="AW343" i="1"/>
  <c r="AU340" i="1"/>
  <c r="AW247" i="1"/>
  <c r="W308" i="1"/>
  <c r="AX243" i="1"/>
  <c r="AX383" i="1"/>
  <c r="AV383" i="1"/>
  <c r="AW383" i="1"/>
  <c r="W383" i="1"/>
  <c r="AU383" i="1"/>
  <c r="AV251" i="1"/>
  <c r="AW251" i="1"/>
  <c r="AX251" i="1"/>
  <c r="AU251" i="1"/>
  <c r="W251" i="1"/>
  <c r="AU293" i="1"/>
  <c r="AX292" i="1"/>
  <c r="AW368" i="1"/>
  <c r="W368" i="1"/>
  <c r="AU368" i="1"/>
  <c r="AV368" i="1"/>
  <c r="AX368" i="1"/>
  <c r="AW258" i="1"/>
  <c r="AU315" i="1"/>
  <c r="W385" i="1"/>
  <c r="AU385" i="1"/>
  <c r="AV385" i="1"/>
  <c r="AX385" i="1"/>
  <c r="AW385" i="1"/>
  <c r="AU381" i="1"/>
  <c r="AX381" i="1"/>
  <c r="AV381" i="1"/>
  <c r="AW381" i="1"/>
  <c r="W381" i="1"/>
  <c r="AW340" i="1"/>
  <c r="W373" i="1"/>
  <c r="AU373" i="1"/>
  <c r="AX373" i="1"/>
  <c r="AW373" i="1"/>
  <c r="AV373" i="1"/>
  <c r="AW374" i="1"/>
  <c r="AV374" i="1"/>
  <c r="AX374" i="1"/>
  <c r="W374" i="1"/>
  <c r="AU374" i="1"/>
  <c r="AU335" i="1"/>
  <c r="AV335" i="1"/>
  <c r="W335" i="1"/>
  <c r="AX335" i="1"/>
  <c r="AW335" i="1"/>
  <c r="AX293" i="1"/>
  <c r="AV292" i="1"/>
  <c r="AW315" i="1"/>
  <c r="W390" i="1"/>
  <c r="AV390" i="1"/>
  <c r="AU390" i="1"/>
  <c r="AW390" i="1"/>
  <c r="AX390" i="1"/>
  <c r="W360" i="1"/>
  <c r="AU334" i="1"/>
  <c r="W334" i="1"/>
  <c r="AW334" i="1"/>
  <c r="AX334" i="1"/>
  <c r="AV334" i="1"/>
  <c r="AW293" i="1"/>
  <c r="AU292" i="1"/>
  <c r="AU380" i="1"/>
  <c r="AX380" i="1"/>
  <c r="AV380" i="1"/>
  <c r="AW380" i="1"/>
  <c r="W380" i="1"/>
  <c r="W340" i="1"/>
  <c r="AV315" i="1"/>
  <c r="AW264" i="1"/>
  <c r="AW360" i="1"/>
  <c r="AU341" i="1"/>
  <c r="AW341" i="1"/>
  <c r="AX341" i="1"/>
  <c r="W341" i="1"/>
  <c r="AV341" i="1"/>
  <c r="AW256" i="1"/>
  <c r="AU330" i="1"/>
  <c r="AX308" i="1"/>
  <c r="W378" i="1"/>
  <c r="AX378" i="1"/>
  <c r="AV378" i="1"/>
  <c r="AU378" i="1"/>
  <c r="AW378" i="1"/>
  <c r="W254" i="1"/>
  <c r="AU337" i="1"/>
  <c r="AV337" i="1"/>
  <c r="AX337" i="1"/>
  <c r="AW337" i="1"/>
  <c r="W337" i="1"/>
  <c r="AW292" i="1"/>
  <c r="AV312" i="1"/>
  <c r="AV242" i="1"/>
  <c r="AX354" i="1"/>
  <c r="W316" i="1"/>
  <c r="AV360" i="1"/>
  <c r="AW362" i="1"/>
  <c r="AU362" i="1"/>
  <c r="AV362" i="1"/>
  <c r="AX362" i="1"/>
  <c r="W362" i="1"/>
  <c r="W256" i="1"/>
  <c r="AW254" i="1"/>
  <c r="AW307" i="1"/>
  <c r="AX246" i="1"/>
  <c r="AU312" i="1"/>
  <c r="AU242" i="1"/>
  <c r="AX387" i="1"/>
  <c r="AX388" i="1"/>
  <c r="AU388" i="1"/>
  <c r="AV388" i="1"/>
  <c r="AW388" i="1"/>
  <c r="W388" i="1"/>
  <c r="AU264" i="1"/>
  <c r="AW273" i="1"/>
  <c r="AX287" i="1"/>
  <c r="AX316" i="1"/>
  <c r="AX360" i="1"/>
  <c r="W364" i="1"/>
  <c r="AX364" i="1"/>
  <c r="AU364" i="1"/>
  <c r="AV364" i="1"/>
  <c r="AW364" i="1"/>
  <c r="AV256" i="1"/>
  <c r="W290" i="1"/>
  <c r="AU290" i="1"/>
  <c r="AV290" i="1"/>
  <c r="AW290" i="1"/>
  <c r="AX290" i="1"/>
  <c r="AX254" i="1"/>
  <c r="AX307" i="1"/>
  <c r="AW246" i="1"/>
  <c r="W312" i="1"/>
  <c r="AX386" i="1"/>
  <c r="W242" i="1"/>
  <c r="AW387" i="1"/>
  <c r="AW336" i="1"/>
  <c r="W336" i="1"/>
  <c r="AX336" i="1"/>
  <c r="AU336" i="1"/>
  <c r="AV336" i="1"/>
  <c r="W264" i="1"/>
  <c r="AW316" i="1"/>
  <c r="AX256" i="1"/>
  <c r="AX291" i="1"/>
  <c r="AU291" i="1"/>
  <c r="AV291" i="1"/>
  <c r="AW291" i="1"/>
  <c r="W291" i="1"/>
  <c r="W344" i="1"/>
  <c r="W303" i="1"/>
  <c r="AV303" i="1"/>
  <c r="AW303" i="1"/>
  <c r="AX303" i="1"/>
  <c r="AU303" i="1"/>
  <c r="AV254" i="1"/>
  <c r="W307" i="1"/>
  <c r="AV246" i="1"/>
  <c r="AX312" i="1"/>
  <c r="AW386" i="1"/>
  <c r="AX242" i="1"/>
  <c r="W387" i="1"/>
  <c r="AX338" i="1"/>
  <c r="AV273" i="1"/>
  <c r="AV316" i="1"/>
  <c r="W288" i="1"/>
  <c r="AU288" i="1"/>
  <c r="AV288" i="1"/>
  <c r="AW288" i="1"/>
  <c r="AX288" i="1"/>
  <c r="W294" i="1"/>
  <c r="AW294" i="1"/>
  <c r="AV294" i="1"/>
  <c r="AX294" i="1"/>
  <c r="AU294" i="1"/>
  <c r="AX344" i="1"/>
  <c r="AV307" i="1"/>
  <c r="AU246" i="1"/>
  <c r="AV386" i="1"/>
  <c r="AV387" i="1"/>
  <c r="W375" i="1"/>
  <c r="AU375" i="1"/>
  <c r="AV375" i="1"/>
  <c r="AW375" i="1"/>
  <c r="AX375" i="1"/>
  <c r="AV250" i="1"/>
  <c r="AW250" i="1"/>
  <c r="AX250" i="1"/>
  <c r="W250" i="1"/>
  <c r="AU250" i="1"/>
  <c r="AU241" i="1"/>
  <c r="AX241" i="1"/>
  <c r="AV241" i="1"/>
  <c r="AW241" i="1"/>
  <c r="W241" i="1"/>
  <c r="P85" i="1"/>
  <c r="M71" i="1"/>
  <c r="N221" i="1"/>
  <c r="M158" i="1"/>
  <c r="O217" i="1"/>
  <c r="O138" i="1"/>
  <c r="P221" i="1"/>
  <c r="M133" i="1"/>
  <c r="O74" i="1"/>
  <c r="P181" i="1"/>
  <c r="M30" i="1"/>
  <c r="M205" i="1"/>
  <c r="P77" i="1"/>
  <c r="P145" i="1"/>
  <c r="N134" i="1"/>
  <c r="P21" i="1"/>
  <c r="N154" i="1"/>
  <c r="O198" i="1"/>
  <c r="P185" i="1"/>
  <c r="M226" i="1"/>
  <c r="O234" i="1"/>
  <c r="P69" i="1"/>
  <c r="N239" i="1"/>
  <c r="O228" i="1"/>
  <c r="N34" i="1"/>
  <c r="N30" i="1"/>
  <c r="M122" i="1"/>
  <c r="N42" i="1"/>
  <c r="M82" i="1"/>
  <c r="N6" i="1"/>
  <c r="O162" i="1"/>
  <c r="M170" i="1"/>
  <c r="O231" i="1"/>
  <c r="N126" i="1"/>
  <c r="P37" i="1"/>
  <c r="P137" i="1"/>
  <c r="P133" i="1"/>
  <c r="P45" i="1"/>
  <c r="O205" i="1"/>
  <c r="M78" i="1"/>
  <c r="P51" i="1"/>
  <c r="M94" i="1"/>
  <c r="N18" i="1"/>
  <c r="M174" i="1"/>
  <c r="N22" i="1"/>
  <c r="M178" i="1"/>
  <c r="M182" i="1"/>
  <c r="M190" i="1"/>
  <c r="N226" i="1"/>
  <c r="M89" i="1"/>
  <c r="N82" i="1"/>
  <c r="P33" i="1"/>
  <c r="P153" i="1"/>
  <c r="P157" i="1"/>
  <c r="M70" i="1"/>
  <c r="N118" i="1"/>
  <c r="P53" i="1"/>
  <c r="P124" i="1"/>
  <c r="P73" i="1"/>
  <c r="P113" i="1"/>
  <c r="M99" i="1"/>
  <c r="O150" i="1"/>
  <c r="N230" i="1"/>
  <c r="O230" i="1"/>
  <c r="P57" i="1"/>
  <c r="P160" i="1"/>
  <c r="P225" i="1"/>
  <c r="O90" i="1"/>
  <c r="P237" i="1"/>
  <c r="P25" i="1"/>
  <c r="M106" i="1"/>
  <c r="O22" i="1"/>
  <c r="M131" i="1"/>
  <c r="O7" i="1"/>
  <c r="N163" i="1"/>
  <c r="O166" i="1"/>
  <c r="O29" i="1"/>
  <c r="O15" i="1"/>
  <c r="N20" i="1"/>
  <c r="N84" i="1"/>
  <c r="M53" i="1"/>
  <c r="N125" i="1"/>
  <c r="M176" i="1"/>
  <c r="N186" i="1"/>
  <c r="M239" i="1"/>
  <c r="O50" i="1"/>
  <c r="P101" i="1"/>
  <c r="P197" i="1"/>
  <c r="M230" i="1"/>
  <c r="P117" i="1"/>
  <c r="N62" i="1"/>
  <c r="P105" i="1"/>
  <c r="N220" i="1"/>
  <c r="N66" i="1"/>
  <c r="O62" i="1"/>
  <c r="P109" i="1"/>
  <c r="P205" i="1"/>
  <c r="P177" i="1"/>
  <c r="P9" i="1"/>
  <c r="N70" i="1"/>
  <c r="P121" i="1"/>
  <c r="N74" i="1"/>
  <c r="O164" i="1"/>
  <c r="N193" i="1"/>
  <c r="M142" i="1"/>
  <c r="M42" i="1"/>
  <c r="M138" i="1"/>
  <c r="M150" i="1"/>
  <c r="O70" i="1"/>
  <c r="M154" i="1"/>
  <c r="O98" i="1"/>
  <c r="N110" i="1"/>
  <c r="P149" i="1"/>
  <c r="M134" i="1"/>
  <c r="N218" i="1"/>
  <c r="N102" i="1"/>
  <c r="N2" i="1"/>
  <c r="N165" i="1"/>
  <c r="N180" i="1"/>
  <c r="O140" i="1"/>
  <c r="O208" i="1"/>
  <c r="P125" i="1"/>
  <c r="P217" i="1"/>
  <c r="O110" i="1"/>
  <c r="M188" i="1"/>
  <c r="P87" i="1"/>
  <c r="P151" i="1"/>
  <c r="P215" i="1"/>
  <c r="O206" i="1"/>
  <c r="O78" i="1"/>
  <c r="U78" i="1" s="1"/>
  <c r="M128" i="1"/>
  <c r="P219" i="1"/>
  <c r="N54" i="1"/>
  <c r="O73" i="1"/>
  <c r="O58" i="1"/>
  <c r="O134" i="1"/>
  <c r="N122" i="1"/>
  <c r="O24" i="1"/>
  <c r="O179" i="1"/>
  <c r="P29" i="1"/>
  <c r="M65" i="1"/>
  <c r="M177" i="1"/>
  <c r="P209" i="1"/>
  <c r="N10" i="1"/>
  <c r="N86" i="1"/>
  <c r="O142" i="1"/>
  <c r="M55" i="1"/>
  <c r="O43" i="1"/>
  <c r="N112" i="1"/>
  <c r="O193" i="1"/>
  <c r="O46" i="1"/>
  <c r="O94" i="1"/>
  <c r="P23" i="1"/>
  <c r="M4" i="1"/>
  <c r="M76" i="1"/>
  <c r="M204" i="1"/>
  <c r="N52" i="1"/>
  <c r="P24" i="1"/>
  <c r="P108" i="1"/>
  <c r="M21" i="1"/>
  <c r="N13" i="1"/>
  <c r="N81" i="1"/>
  <c r="N178" i="1"/>
  <c r="P61" i="1"/>
  <c r="P161" i="1"/>
  <c r="O182" i="1"/>
  <c r="N142" i="1"/>
  <c r="N234" i="1"/>
  <c r="P2" i="1"/>
  <c r="P189" i="1"/>
  <c r="M31" i="1"/>
  <c r="M20" i="1"/>
  <c r="M156" i="1"/>
  <c r="O4" i="1"/>
  <c r="O80" i="1"/>
  <c r="N29" i="1"/>
  <c r="N105" i="1"/>
  <c r="O9" i="1"/>
  <c r="P238" i="1"/>
  <c r="M232" i="1"/>
  <c r="P201" i="1"/>
  <c r="P81" i="1"/>
  <c r="M140" i="1"/>
  <c r="M115" i="1"/>
  <c r="M121" i="1"/>
  <c r="M160" i="1"/>
  <c r="N109" i="1"/>
  <c r="M227" i="1"/>
  <c r="O59" i="1"/>
  <c r="O127" i="1"/>
  <c r="O191" i="1"/>
  <c r="O144" i="1"/>
  <c r="O212" i="1"/>
  <c r="O118" i="1"/>
  <c r="P93" i="1"/>
  <c r="O26" i="1"/>
  <c r="N146" i="1"/>
  <c r="M91" i="1"/>
  <c r="N132" i="1"/>
  <c r="P44" i="1"/>
  <c r="M208" i="1"/>
  <c r="M39" i="1"/>
  <c r="M127" i="1"/>
  <c r="O3" i="1"/>
  <c r="M28" i="1"/>
  <c r="M100" i="1"/>
  <c r="M164" i="1"/>
  <c r="N12" i="1"/>
  <c r="N76" i="1"/>
  <c r="O12" i="1"/>
  <c r="O92" i="1"/>
  <c r="M45" i="1"/>
  <c r="N117" i="1"/>
  <c r="O17" i="1"/>
  <c r="M130" i="1"/>
  <c r="N50" i="1"/>
  <c r="P54" i="1"/>
  <c r="P118" i="1"/>
  <c r="P182" i="1"/>
  <c r="O154" i="1"/>
  <c r="O121" i="1"/>
  <c r="O30" i="1"/>
  <c r="O214" i="1"/>
  <c r="N150" i="1"/>
  <c r="O106" i="1"/>
  <c r="M15" i="1"/>
  <c r="M32" i="1"/>
  <c r="O96" i="1"/>
  <c r="P148" i="1"/>
  <c r="O21" i="1"/>
  <c r="M220" i="1"/>
  <c r="O18" i="1"/>
  <c r="O152" i="1"/>
  <c r="O220" i="1"/>
  <c r="M161" i="1"/>
  <c r="O34" i="1"/>
  <c r="O226" i="1"/>
  <c r="O114" i="1"/>
  <c r="M165" i="1"/>
  <c r="O238" i="1"/>
  <c r="N162" i="1"/>
  <c r="O122" i="1"/>
  <c r="N35" i="1"/>
  <c r="N99" i="1"/>
  <c r="N167" i="1"/>
  <c r="N235" i="1"/>
  <c r="P13" i="1"/>
  <c r="N58" i="1"/>
  <c r="N166" i="1"/>
  <c r="O130" i="1"/>
  <c r="U130" i="1" s="1"/>
  <c r="M163" i="1"/>
  <c r="O54" i="1"/>
  <c r="N94" i="1"/>
  <c r="N174" i="1"/>
  <c r="O146" i="1"/>
  <c r="O27" i="1"/>
  <c r="O42" i="1"/>
  <c r="N98" i="1"/>
  <c r="O158" i="1"/>
  <c r="P3" i="1"/>
  <c r="O31" i="1"/>
  <c r="M56" i="1"/>
  <c r="M124" i="1"/>
  <c r="N100" i="1"/>
  <c r="P8" i="1"/>
  <c r="P84" i="1"/>
  <c r="M86" i="1"/>
  <c r="N47" i="1"/>
  <c r="N179" i="1"/>
  <c r="N156" i="1"/>
  <c r="P72" i="1"/>
  <c r="P141" i="1"/>
  <c r="N157" i="1"/>
  <c r="N233" i="1"/>
  <c r="T233" i="1" s="1"/>
  <c r="P65" i="1"/>
  <c r="O66" i="1"/>
  <c r="N238" i="1"/>
  <c r="N106" i="1"/>
  <c r="N182" i="1"/>
  <c r="O174" i="1"/>
  <c r="N96" i="1"/>
  <c r="M81" i="1"/>
  <c r="N14" i="1"/>
  <c r="M175" i="1"/>
  <c r="N51" i="1"/>
  <c r="P203" i="1"/>
  <c r="M234" i="1"/>
  <c r="P88" i="1"/>
  <c r="P240" i="1"/>
  <c r="V240" i="1" s="1"/>
  <c r="N161" i="1"/>
  <c r="N237" i="1"/>
  <c r="P89" i="1"/>
  <c r="M26" i="1"/>
  <c r="P213" i="1"/>
  <c r="N190" i="1"/>
  <c r="O186" i="1"/>
  <c r="M51" i="1"/>
  <c r="M179" i="1"/>
  <c r="N187" i="1"/>
  <c r="N78" i="1"/>
  <c r="N114" i="1"/>
  <c r="N194" i="1"/>
  <c r="O194" i="1"/>
  <c r="M87" i="1"/>
  <c r="M72" i="1"/>
  <c r="N48" i="1"/>
  <c r="P204" i="1"/>
  <c r="N59" i="1"/>
  <c r="N191" i="1"/>
  <c r="N168" i="1"/>
  <c r="N173" i="1"/>
  <c r="O221" i="1"/>
  <c r="M162" i="1"/>
  <c r="O82" i="1"/>
  <c r="P229" i="1"/>
  <c r="O126" i="1"/>
  <c r="N202" i="1"/>
  <c r="O202" i="1"/>
  <c r="M95" i="1"/>
  <c r="M187" i="1"/>
  <c r="M197" i="1"/>
  <c r="M38" i="1"/>
  <c r="O86" i="1"/>
  <c r="P233" i="1"/>
  <c r="N210" i="1"/>
  <c r="O210" i="1"/>
  <c r="O102" i="1"/>
  <c r="O6" i="1"/>
  <c r="N214" i="1"/>
  <c r="O218" i="1"/>
  <c r="N135" i="1"/>
  <c r="O115" i="1"/>
  <c r="M198" i="1"/>
  <c r="O10" i="1"/>
  <c r="M186" i="1"/>
  <c r="N130" i="1"/>
  <c r="N222" i="1"/>
  <c r="O60" i="1"/>
  <c r="M27" i="1"/>
  <c r="M111" i="1"/>
  <c r="M16" i="1"/>
  <c r="M88" i="1"/>
  <c r="M152" i="1"/>
  <c r="N64" i="1"/>
  <c r="N128" i="1"/>
  <c r="O76" i="1"/>
  <c r="P36" i="1"/>
  <c r="P128" i="1"/>
  <c r="M33" i="1"/>
  <c r="M117" i="1"/>
  <c r="N25" i="1"/>
  <c r="N97" i="1"/>
  <c r="O5" i="1"/>
  <c r="M194" i="1"/>
  <c r="P42" i="1"/>
  <c r="P106" i="1"/>
  <c r="P170" i="1"/>
  <c r="P234" i="1"/>
  <c r="P27" i="1"/>
  <c r="P99" i="1"/>
  <c r="P163" i="1"/>
  <c r="P227" i="1"/>
  <c r="O109" i="1"/>
  <c r="O233" i="1"/>
  <c r="O14" i="1"/>
  <c r="O170" i="1"/>
  <c r="N138" i="1"/>
  <c r="M92" i="1"/>
  <c r="P46" i="1"/>
  <c r="P110" i="1"/>
  <c r="P174" i="1"/>
  <c r="N115" i="1"/>
  <c r="N183" i="1"/>
  <c r="O51" i="1"/>
  <c r="O119" i="1"/>
  <c r="O183" i="1"/>
  <c r="P91" i="1"/>
  <c r="P155" i="1"/>
  <c r="M224" i="1"/>
  <c r="N172" i="1"/>
  <c r="P100" i="1"/>
  <c r="M173" i="1"/>
  <c r="O49" i="1"/>
  <c r="O113" i="1"/>
  <c r="N4" i="1"/>
  <c r="N68" i="1"/>
  <c r="P132" i="1"/>
  <c r="M37" i="1"/>
  <c r="M35" i="1"/>
  <c r="M123" i="1"/>
  <c r="M24" i="1"/>
  <c r="M96" i="1"/>
  <c r="N8" i="1"/>
  <c r="N72" i="1"/>
  <c r="T72" i="1" s="1"/>
  <c r="O8" i="1"/>
  <c r="O88" i="1"/>
  <c r="P48" i="1"/>
  <c r="P140" i="1"/>
  <c r="M41" i="1"/>
  <c r="N33" i="1"/>
  <c r="O13" i="1"/>
  <c r="P50" i="1"/>
  <c r="P114" i="1"/>
  <c r="P178" i="1"/>
  <c r="M83" i="1"/>
  <c r="M183" i="1"/>
  <c r="N55" i="1"/>
  <c r="N119" i="1"/>
  <c r="O55" i="1"/>
  <c r="O123" i="1"/>
  <c r="O187" i="1"/>
  <c r="P95" i="1"/>
  <c r="P159" i="1"/>
  <c r="P223" i="1"/>
  <c r="M228" i="1"/>
  <c r="N176" i="1"/>
  <c r="O148" i="1"/>
  <c r="O216" i="1"/>
  <c r="U216" i="1" s="1"/>
  <c r="P112" i="1"/>
  <c r="M185" i="1"/>
  <c r="M169" i="1"/>
  <c r="N169" i="1"/>
  <c r="O177" i="1"/>
  <c r="O53" i="1"/>
  <c r="O117" i="1"/>
  <c r="P17" i="1"/>
  <c r="M34" i="1"/>
  <c r="M43" i="1"/>
  <c r="M104" i="1"/>
  <c r="M168" i="1"/>
  <c r="N16" i="1"/>
  <c r="N80" i="1"/>
  <c r="O16" i="1"/>
  <c r="P56" i="1"/>
  <c r="M49" i="1"/>
  <c r="N41" i="1"/>
  <c r="N121" i="1"/>
  <c r="P58" i="1"/>
  <c r="P122" i="1"/>
  <c r="P186" i="1"/>
  <c r="M231" i="1"/>
  <c r="M107" i="1"/>
  <c r="M191" i="1"/>
  <c r="N63" i="1"/>
  <c r="N127" i="1"/>
  <c r="N195" i="1"/>
  <c r="O63" i="1"/>
  <c r="O131" i="1"/>
  <c r="O195" i="1"/>
  <c r="P35" i="1"/>
  <c r="P103" i="1"/>
  <c r="P167" i="1"/>
  <c r="P231" i="1"/>
  <c r="M236" i="1"/>
  <c r="N188" i="1"/>
  <c r="O156" i="1"/>
  <c r="O224" i="1"/>
  <c r="P152" i="1"/>
  <c r="M77" i="1"/>
  <c r="M181" i="1"/>
  <c r="N177" i="1"/>
  <c r="O61" i="1"/>
  <c r="O125" i="1"/>
  <c r="M46" i="1"/>
  <c r="M36" i="1"/>
  <c r="M108" i="1"/>
  <c r="M172" i="1"/>
  <c r="O20" i="1"/>
  <c r="O104" i="1"/>
  <c r="P60" i="1"/>
  <c r="P156" i="1"/>
  <c r="N45" i="1"/>
  <c r="O25" i="1"/>
  <c r="P62" i="1"/>
  <c r="P126" i="1"/>
  <c r="P190" i="1"/>
  <c r="M235" i="1"/>
  <c r="M119" i="1"/>
  <c r="M195" i="1"/>
  <c r="N3" i="1"/>
  <c r="N67" i="1"/>
  <c r="N131" i="1"/>
  <c r="N199" i="1"/>
  <c r="O67" i="1"/>
  <c r="O135" i="1"/>
  <c r="O199" i="1"/>
  <c r="P39" i="1"/>
  <c r="P107" i="1"/>
  <c r="P171" i="1"/>
  <c r="P235" i="1"/>
  <c r="M240" i="1"/>
  <c r="S240" i="1" s="1"/>
  <c r="M74" i="1"/>
  <c r="O11" i="1"/>
  <c r="N192" i="1"/>
  <c r="O160" i="1"/>
  <c r="O232" i="1"/>
  <c r="P164" i="1"/>
  <c r="M213" i="1"/>
  <c r="M101" i="1"/>
  <c r="M189" i="1"/>
  <c r="O72" i="1"/>
  <c r="N181" i="1"/>
  <c r="O65" i="1"/>
  <c r="O133" i="1"/>
  <c r="M90" i="1"/>
  <c r="M50" i="1"/>
  <c r="O19" i="1"/>
  <c r="M112" i="1"/>
  <c r="N24" i="1"/>
  <c r="O108" i="1"/>
  <c r="P68" i="1"/>
  <c r="M57" i="1"/>
  <c r="N49" i="1"/>
  <c r="N133" i="1"/>
  <c r="P66" i="1"/>
  <c r="P130" i="1"/>
  <c r="P194" i="1"/>
  <c r="M135" i="1"/>
  <c r="M199" i="1"/>
  <c r="N7" i="1"/>
  <c r="N71" i="1"/>
  <c r="N203" i="1"/>
  <c r="O71" i="1"/>
  <c r="O139" i="1"/>
  <c r="O203" i="1"/>
  <c r="P43" i="1"/>
  <c r="P111" i="1"/>
  <c r="P175" i="1"/>
  <c r="P239" i="1"/>
  <c r="V239" i="1" s="1"/>
  <c r="N184" i="1"/>
  <c r="N200" i="1"/>
  <c r="O168" i="1"/>
  <c r="O236" i="1"/>
  <c r="P176" i="1"/>
  <c r="M221" i="1"/>
  <c r="M113" i="1"/>
  <c r="M193" i="1"/>
  <c r="N77" i="1"/>
  <c r="N185" i="1"/>
  <c r="O69" i="1"/>
  <c r="O137" i="1"/>
  <c r="P97" i="1"/>
  <c r="M54" i="1"/>
  <c r="O45" i="1"/>
  <c r="N37" i="1"/>
  <c r="N123" i="1"/>
  <c r="M40" i="1"/>
  <c r="N88" i="1"/>
  <c r="M59" i="1"/>
  <c r="O23" i="1"/>
  <c r="M44" i="1"/>
  <c r="M116" i="1"/>
  <c r="M180" i="1"/>
  <c r="N28" i="1"/>
  <c r="N92" i="1"/>
  <c r="O28" i="1"/>
  <c r="O116" i="1"/>
  <c r="P76" i="1"/>
  <c r="P168" i="1"/>
  <c r="M61" i="1"/>
  <c r="N53" i="1"/>
  <c r="P6" i="1"/>
  <c r="V6" i="1" s="1"/>
  <c r="P70" i="1"/>
  <c r="P134" i="1"/>
  <c r="P198" i="1"/>
  <c r="N46" i="1"/>
  <c r="M139" i="1"/>
  <c r="M203" i="1"/>
  <c r="N11" i="1"/>
  <c r="N75" i="1"/>
  <c r="N139" i="1"/>
  <c r="N211" i="1"/>
  <c r="O75" i="1"/>
  <c r="O143" i="1"/>
  <c r="O207" i="1"/>
  <c r="P47" i="1"/>
  <c r="P115" i="1"/>
  <c r="P179" i="1"/>
  <c r="N196" i="1"/>
  <c r="M166" i="1"/>
  <c r="N208" i="1"/>
  <c r="O40" i="1"/>
  <c r="O172" i="1"/>
  <c r="O240" i="1"/>
  <c r="U240" i="1" s="1"/>
  <c r="P188" i="1"/>
  <c r="M229" i="1"/>
  <c r="M125" i="1"/>
  <c r="M201" i="1"/>
  <c r="N89" i="1"/>
  <c r="N189" i="1"/>
  <c r="O141" i="1"/>
  <c r="P129" i="1"/>
  <c r="M58" i="1"/>
  <c r="P52" i="1"/>
  <c r="P49" i="1"/>
  <c r="M63" i="1"/>
  <c r="M48" i="1"/>
  <c r="M120" i="1"/>
  <c r="M184" i="1"/>
  <c r="N32" i="1"/>
  <c r="O32" i="1"/>
  <c r="O120" i="1"/>
  <c r="P4" i="1"/>
  <c r="P80" i="1"/>
  <c r="P172" i="1"/>
  <c r="M69" i="1"/>
  <c r="N57" i="1"/>
  <c r="P10" i="1"/>
  <c r="P74" i="1"/>
  <c r="P138" i="1"/>
  <c r="P202" i="1"/>
  <c r="M143" i="1"/>
  <c r="M207" i="1"/>
  <c r="N15" i="1"/>
  <c r="N79" i="1"/>
  <c r="N143" i="1"/>
  <c r="N215" i="1"/>
  <c r="O79" i="1"/>
  <c r="O147" i="1"/>
  <c r="O211" i="1"/>
  <c r="P55" i="1"/>
  <c r="P119" i="1"/>
  <c r="P183" i="1"/>
  <c r="N204" i="1"/>
  <c r="N136" i="1"/>
  <c r="N212" i="1"/>
  <c r="O52" i="1"/>
  <c r="O176" i="1"/>
  <c r="O173" i="1"/>
  <c r="P192" i="1"/>
  <c r="O169" i="1"/>
  <c r="N170" i="1"/>
  <c r="M129" i="1"/>
  <c r="M209" i="1"/>
  <c r="S209" i="1" s="1"/>
  <c r="N101" i="1"/>
  <c r="N197" i="1"/>
  <c r="O77" i="1"/>
  <c r="O145" i="1"/>
  <c r="M62" i="1"/>
  <c r="P7" i="1"/>
  <c r="N36" i="1"/>
  <c r="O36" i="1"/>
  <c r="P180" i="1"/>
  <c r="M5" i="1"/>
  <c r="M73" i="1"/>
  <c r="N61" i="1"/>
  <c r="P14" i="1"/>
  <c r="P78" i="1"/>
  <c r="P142" i="1"/>
  <c r="P206" i="1"/>
  <c r="M147" i="1"/>
  <c r="M211" i="1"/>
  <c r="N19" i="1"/>
  <c r="N83" i="1"/>
  <c r="N151" i="1"/>
  <c r="N219" i="1"/>
  <c r="O83" i="1"/>
  <c r="O151" i="1"/>
  <c r="U151" i="1" s="1"/>
  <c r="O215" i="1"/>
  <c r="P59" i="1"/>
  <c r="P123" i="1"/>
  <c r="P187" i="1"/>
  <c r="N216" i="1"/>
  <c r="N140" i="1"/>
  <c r="O84" i="1"/>
  <c r="O180" i="1"/>
  <c r="O209" i="1"/>
  <c r="P200" i="1"/>
  <c r="O201" i="1"/>
  <c r="M217" i="1"/>
  <c r="N113" i="1"/>
  <c r="N201" i="1"/>
  <c r="O81" i="1"/>
  <c r="O149" i="1"/>
  <c r="M66" i="1"/>
  <c r="O57" i="1"/>
  <c r="M47" i="1"/>
  <c r="M67" i="1"/>
  <c r="M3" i="1"/>
  <c r="M75" i="1"/>
  <c r="O35" i="1"/>
  <c r="P11" i="1"/>
  <c r="M64" i="1"/>
  <c r="M192" i="1"/>
  <c r="N40" i="1"/>
  <c r="N104" i="1"/>
  <c r="O44" i="1"/>
  <c r="P12" i="1"/>
  <c r="P92" i="1"/>
  <c r="P184" i="1"/>
  <c r="M9" i="1"/>
  <c r="N65" i="1"/>
  <c r="P18" i="1"/>
  <c r="P82" i="1"/>
  <c r="P146" i="1"/>
  <c r="P210" i="1"/>
  <c r="M151" i="1"/>
  <c r="M215" i="1"/>
  <c r="N23" i="1"/>
  <c r="N87" i="1"/>
  <c r="N155" i="1"/>
  <c r="N223" i="1"/>
  <c r="O87" i="1"/>
  <c r="O155" i="1"/>
  <c r="O219" i="1"/>
  <c r="P63" i="1"/>
  <c r="P127" i="1"/>
  <c r="P191" i="1"/>
  <c r="N224" i="1"/>
  <c r="N144" i="1"/>
  <c r="N228" i="1"/>
  <c r="O100" i="1"/>
  <c r="O184" i="1"/>
  <c r="P41" i="1"/>
  <c r="P216" i="1"/>
  <c r="O237" i="1"/>
  <c r="M137" i="1"/>
  <c r="M225" i="1"/>
  <c r="N129" i="1"/>
  <c r="N205" i="1"/>
  <c r="O85" i="1"/>
  <c r="O153" i="1"/>
  <c r="M98" i="1"/>
  <c r="M7" i="1"/>
  <c r="M79" i="1"/>
  <c r="O39" i="1"/>
  <c r="P15" i="1"/>
  <c r="M68" i="1"/>
  <c r="M132" i="1"/>
  <c r="M196" i="1"/>
  <c r="N44" i="1"/>
  <c r="N108" i="1"/>
  <c r="O48" i="1"/>
  <c r="P96" i="1"/>
  <c r="P196" i="1"/>
  <c r="M13" i="1"/>
  <c r="M85" i="1"/>
  <c r="N5" i="1"/>
  <c r="N69" i="1"/>
  <c r="P22" i="1"/>
  <c r="P86" i="1"/>
  <c r="P150" i="1"/>
  <c r="P214" i="1"/>
  <c r="M155" i="1"/>
  <c r="M219" i="1"/>
  <c r="N27" i="1"/>
  <c r="N91" i="1"/>
  <c r="N159" i="1"/>
  <c r="N227" i="1"/>
  <c r="O91" i="1"/>
  <c r="O159" i="1"/>
  <c r="O223" i="1"/>
  <c r="P67" i="1"/>
  <c r="P131" i="1"/>
  <c r="P195" i="1"/>
  <c r="M52" i="1"/>
  <c r="N232" i="1"/>
  <c r="N148" i="1"/>
  <c r="N236" i="1"/>
  <c r="O112" i="1"/>
  <c r="O188" i="1"/>
  <c r="O222" i="1"/>
  <c r="P220" i="1"/>
  <c r="M141" i="1"/>
  <c r="M233" i="1"/>
  <c r="N137" i="1"/>
  <c r="N209" i="1"/>
  <c r="M146" i="1"/>
  <c r="O89" i="1"/>
  <c r="O157" i="1"/>
  <c r="M6" i="1"/>
  <c r="M114" i="1"/>
  <c r="N111" i="1"/>
  <c r="P136" i="1"/>
  <c r="M11" i="1"/>
  <c r="P19" i="1"/>
  <c r="M136" i="1"/>
  <c r="M200" i="1"/>
  <c r="O56" i="1"/>
  <c r="P20" i="1"/>
  <c r="P104" i="1"/>
  <c r="M17" i="1"/>
  <c r="M93" i="1"/>
  <c r="N9" i="1"/>
  <c r="N73" i="1"/>
  <c r="P26" i="1"/>
  <c r="P90" i="1"/>
  <c r="P154" i="1"/>
  <c r="P218" i="1"/>
  <c r="M159" i="1"/>
  <c r="N31" i="1"/>
  <c r="N95" i="1"/>
  <c r="N231" i="1"/>
  <c r="O95" i="1"/>
  <c r="O163" i="1"/>
  <c r="O227" i="1"/>
  <c r="P71" i="1"/>
  <c r="P135" i="1"/>
  <c r="P199" i="1"/>
  <c r="M60" i="1"/>
  <c r="N240" i="1"/>
  <c r="T240" i="1" s="1"/>
  <c r="N152" i="1"/>
  <c r="O189" i="1"/>
  <c r="O124" i="1"/>
  <c r="O192" i="1"/>
  <c r="P224" i="1"/>
  <c r="O38" i="1"/>
  <c r="M145" i="1"/>
  <c r="M237" i="1"/>
  <c r="N141" i="1"/>
  <c r="N213" i="1"/>
  <c r="O93" i="1"/>
  <c r="O161" i="1"/>
  <c r="M10" i="1"/>
  <c r="P144" i="1"/>
  <c r="O213" i="1"/>
  <c r="O128" i="1"/>
  <c r="O196" i="1"/>
  <c r="M102" i="1"/>
  <c r="P40" i="1"/>
  <c r="P228" i="1"/>
  <c r="M149" i="1"/>
  <c r="O181" i="1"/>
  <c r="N145" i="1"/>
  <c r="N217" i="1"/>
  <c r="M218" i="1"/>
  <c r="O33" i="1"/>
  <c r="O97" i="1"/>
  <c r="O165" i="1"/>
  <c r="M14" i="1"/>
  <c r="N116" i="1"/>
  <c r="P94" i="1"/>
  <c r="P222" i="1"/>
  <c r="O167" i="1"/>
  <c r="P75" i="1"/>
  <c r="M19" i="1"/>
  <c r="P31" i="1"/>
  <c r="M8" i="1"/>
  <c r="M80" i="1"/>
  <c r="M144" i="1"/>
  <c r="N56" i="1"/>
  <c r="N120" i="1"/>
  <c r="O64" i="1"/>
  <c r="P116" i="1"/>
  <c r="P212" i="1"/>
  <c r="M25" i="1"/>
  <c r="M105" i="1"/>
  <c r="N17" i="1"/>
  <c r="N85" i="1"/>
  <c r="P34" i="1"/>
  <c r="P98" i="1"/>
  <c r="P162" i="1"/>
  <c r="P226" i="1"/>
  <c r="M167" i="1"/>
  <c r="N39" i="1"/>
  <c r="N103" i="1"/>
  <c r="N171" i="1"/>
  <c r="O103" i="1"/>
  <c r="O171" i="1"/>
  <c r="P79" i="1"/>
  <c r="P143" i="1"/>
  <c r="P207" i="1"/>
  <c r="M222" i="1"/>
  <c r="M212" i="1"/>
  <c r="O229" i="1"/>
  <c r="N160" i="1"/>
  <c r="O132" i="1"/>
  <c r="O200" i="1"/>
  <c r="M126" i="1"/>
  <c r="P64" i="1"/>
  <c r="P232" i="1"/>
  <c r="M153" i="1"/>
  <c r="O225" i="1"/>
  <c r="N149" i="1"/>
  <c r="N225" i="1"/>
  <c r="O111" i="1"/>
  <c r="O37" i="1"/>
  <c r="O101" i="1"/>
  <c r="O185" i="1"/>
  <c r="M18" i="1"/>
  <c r="O47" i="1"/>
  <c r="P208" i="1"/>
  <c r="M97" i="1"/>
  <c r="P30" i="1"/>
  <c r="P158" i="1"/>
  <c r="O99" i="1"/>
  <c r="O235" i="1"/>
  <c r="P139" i="1"/>
  <c r="M23" i="1"/>
  <c r="M103" i="1"/>
  <c r="M12" i="1"/>
  <c r="M84" i="1"/>
  <c r="M148" i="1"/>
  <c r="N60" i="1"/>
  <c r="N124" i="1"/>
  <c r="O68" i="1"/>
  <c r="P32" i="1"/>
  <c r="P120" i="1"/>
  <c r="M29" i="1"/>
  <c r="M109" i="1"/>
  <c r="N21" i="1"/>
  <c r="N93" i="1"/>
  <c r="P38" i="1"/>
  <c r="P102" i="1"/>
  <c r="P166" i="1"/>
  <c r="P230" i="1"/>
  <c r="M171" i="1"/>
  <c r="N43" i="1"/>
  <c r="N107" i="1"/>
  <c r="N175" i="1"/>
  <c r="O107" i="1"/>
  <c r="O175" i="1"/>
  <c r="P83" i="1"/>
  <c r="P147" i="1"/>
  <c r="P211" i="1"/>
  <c r="M216" i="1"/>
  <c r="N164" i="1"/>
  <c r="O136" i="1"/>
  <c r="O204" i="1"/>
  <c r="P236" i="1"/>
  <c r="M157" i="1"/>
  <c r="N153" i="1"/>
  <c r="T153" i="1" s="1"/>
  <c r="N229" i="1"/>
  <c r="N26" i="1"/>
  <c r="O41" i="1"/>
  <c r="O105" i="1"/>
  <c r="O197" i="1"/>
  <c r="P5" i="1"/>
  <c r="M22" i="1"/>
  <c r="T8" i="1" l="1"/>
  <c r="S201" i="1"/>
  <c r="U41" i="1"/>
  <c r="U235" i="1"/>
  <c r="S222" i="1"/>
  <c r="T31" i="1"/>
  <c r="V86" i="1"/>
  <c r="V169" i="1"/>
  <c r="V226" i="1"/>
  <c r="U165" i="1"/>
  <c r="U192" i="1"/>
  <c r="T224" i="1"/>
  <c r="U11" i="1"/>
  <c r="T183" i="1"/>
  <c r="T94" i="1"/>
  <c r="S28" i="1"/>
  <c r="S239" i="1"/>
  <c r="V133" i="1"/>
  <c r="V162" i="1"/>
  <c r="S42" i="1"/>
  <c r="V181" i="1"/>
  <c r="S157" i="1"/>
  <c r="U225" i="1"/>
  <c r="V11" i="1"/>
  <c r="T58" i="1"/>
  <c r="U181" i="1"/>
  <c r="T219" i="1"/>
  <c r="T176" i="1"/>
  <c r="U169" i="1"/>
  <c r="T133" i="1"/>
  <c r="S38" i="1"/>
  <c r="S39" i="1"/>
  <c r="T212" i="1"/>
  <c r="V152" i="1"/>
  <c r="S218" i="1"/>
  <c r="S179" i="1"/>
  <c r="S4" i="1"/>
  <c r="V163" i="1"/>
  <c r="T232" i="1"/>
  <c r="T40" i="1"/>
  <c r="U77" i="1"/>
  <c r="U137" i="1"/>
  <c r="T127" i="1"/>
  <c r="V48" i="1"/>
  <c r="S33" i="1"/>
  <c r="T114" i="1"/>
  <c r="T52" i="1"/>
  <c r="T26" i="1"/>
  <c r="U111" i="1"/>
  <c r="U124" i="1"/>
  <c r="S52" i="1"/>
  <c r="T108" i="1"/>
  <c r="S192" i="1"/>
  <c r="T197" i="1"/>
  <c r="S143" i="1"/>
  <c r="V134" i="1"/>
  <c r="S74" i="1"/>
  <c r="T63" i="1"/>
  <c r="S185" i="1"/>
  <c r="U88" i="1"/>
  <c r="T115" i="1"/>
  <c r="V233" i="1"/>
  <c r="T78" i="1"/>
  <c r="U54" i="1"/>
  <c r="U3" i="1"/>
  <c r="S232" i="1"/>
  <c r="V219" i="1"/>
  <c r="V113" i="1"/>
  <c r="S233" i="1"/>
  <c r="T21" i="1"/>
  <c r="V104" i="1"/>
  <c r="V123" i="1"/>
  <c r="S207" i="1"/>
  <c r="V198" i="1"/>
  <c r="S169" i="1"/>
  <c r="T210" i="1"/>
  <c r="T238" i="1"/>
  <c r="V148" i="1"/>
  <c r="V201" i="1"/>
  <c r="T54" i="1"/>
  <c r="S109" i="1"/>
  <c r="V98" i="1"/>
  <c r="U56" i="1"/>
  <c r="S64" i="1"/>
  <c r="U215" i="1"/>
  <c r="V202" i="1"/>
  <c r="S125" i="1"/>
  <c r="S172" i="1"/>
  <c r="V174" i="1"/>
  <c r="V36" i="1"/>
  <c r="S127" i="1"/>
  <c r="V238" i="1"/>
  <c r="S76" i="1"/>
  <c r="S128" i="1"/>
  <c r="S138" i="1"/>
  <c r="S176" i="1"/>
  <c r="V37" i="1"/>
  <c r="S46" i="1"/>
  <c r="T64" i="1"/>
  <c r="S69" i="1"/>
  <c r="V176" i="1"/>
  <c r="U138" i="1"/>
  <c r="U223" i="1"/>
  <c r="U155" i="1"/>
  <c r="T29" i="1"/>
  <c r="T84" i="1"/>
  <c r="U159" i="1"/>
  <c r="T164" i="1"/>
  <c r="S47" i="1"/>
  <c r="S84" i="1"/>
  <c r="U227" i="1"/>
  <c r="T159" i="1"/>
  <c r="U57" i="1"/>
  <c r="U176" i="1"/>
  <c r="U28" i="1"/>
  <c r="V89" i="1"/>
  <c r="S68" i="1"/>
  <c r="T118" i="1"/>
  <c r="U204" i="1"/>
  <c r="T138" i="1"/>
  <c r="U116" i="1"/>
  <c r="T35" i="1"/>
  <c r="U229" i="1"/>
  <c r="T67" i="1"/>
  <c r="U175" i="1"/>
  <c r="S212" i="1"/>
  <c r="S144" i="1"/>
  <c r="T95" i="1"/>
  <c r="T32" i="1"/>
  <c r="T3" i="1"/>
  <c r="V88" i="1"/>
  <c r="T10" i="1"/>
  <c r="T149" i="1"/>
  <c r="V83" i="1"/>
  <c r="S80" i="1"/>
  <c r="V14" i="1"/>
  <c r="S8" i="1"/>
  <c r="T137" i="1"/>
  <c r="V150" i="1"/>
  <c r="S120" i="1"/>
  <c r="U23" i="1"/>
  <c r="V28" i="1"/>
  <c r="U178" i="1"/>
  <c r="V70" i="1"/>
  <c r="V16" i="1"/>
  <c r="V165" i="1"/>
  <c r="T9" i="1"/>
  <c r="S202" i="1"/>
  <c r="T152" i="1"/>
  <c r="T38" i="1"/>
  <c r="U105" i="1"/>
  <c r="T93" i="1"/>
  <c r="U101" i="1"/>
  <c r="S167" i="1"/>
  <c r="S14" i="1"/>
  <c r="V224" i="1"/>
  <c r="S17" i="1"/>
  <c r="T148" i="1"/>
  <c r="V96" i="1"/>
  <c r="T104" i="1"/>
  <c r="V187" i="1"/>
  <c r="U145" i="1"/>
  <c r="T15" i="1"/>
  <c r="T189" i="1"/>
  <c r="T46" i="1"/>
  <c r="V97" i="1"/>
  <c r="S135" i="1"/>
  <c r="V60" i="1"/>
  <c r="T195" i="1"/>
  <c r="T169" i="1"/>
  <c r="V140" i="1"/>
  <c r="U51" i="1"/>
  <c r="S117" i="1"/>
  <c r="U210" i="1"/>
  <c r="T106" i="1"/>
  <c r="T174" i="1"/>
  <c r="U21" i="1"/>
  <c r="S100" i="1"/>
  <c r="V81" i="1"/>
  <c r="V24" i="1"/>
  <c r="U73" i="1"/>
  <c r="S154" i="1"/>
  <c r="U150" i="1"/>
  <c r="V45" i="1"/>
  <c r="V145" i="1"/>
  <c r="T192" i="1"/>
  <c r="V77" i="1"/>
  <c r="V20" i="1"/>
  <c r="U20" i="1"/>
  <c r="U96" i="1"/>
  <c r="S205" i="1"/>
  <c r="V124" i="1"/>
  <c r="V173" i="1"/>
  <c r="V32" i="1"/>
  <c r="T85" i="1"/>
  <c r="T217" i="1"/>
  <c r="S136" i="1"/>
  <c r="V67" i="1"/>
  <c r="S132" i="1"/>
  <c r="U219" i="1"/>
  <c r="U35" i="1"/>
  <c r="U83" i="1"/>
  <c r="S129" i="1"/>
  <c r="V74" i="1"/>
  <c r="V188" i="1"/>
  <c r="T53" i="1"/>
  <c r="S193" i="1"/>
  <c r="T49" i="1"/>
  <c r="V171" i="1"/>
  <c r="S36" i="1"/>
  <c r="S231" i="1"/>
  <c r="U148" i="1"/>
  <c r="V46" i="1"/>
  <c r="T128" i="1"/>
  <c r="S197" i="1"/>
  <c r="S51" i="1"/>
  <c r="T157" i="1"/>
  <c r="T166" i="1"/>
  <c r="U106" i="1"/>
  <c r="S208" i="1"/>
  <c r="T105" i="1"/>
  <c r="V23" i="1"/>
  <c r="U206" i="1"/>
  <c r="S142" i="1"/>
  <c r="S53" i="1"/>
  <c r="V53" i="1"/>
  <c r="U231" i="1"/>
  <c r="U74" i="1"/>
  <c r="T90" i="1"/>
  <c r="V191" i="1"/>
  <c r="S32" i="1"/>
  <c r="S153" i="1"/>
  <c r="T170" i="1"/>
  <c r="T193" i="1"/>
  <c r="U190" i="1"/>
  <c r="T124" i="1"/>
  <c r="V232" i="1"/>
  <c r="S105" i="1"/>
  <c r="V199" i="1"/>
  <c r="S11" i="1"/>
  <c r="V15" i="1"/>
  <c r="U87" i="1"/>
  <c r="S3" i="1"/>
  <c r="S2" i="1"/>
  <c r="T151" i="1"/>
  <c r="T57" i="1"/>
  <c r="U172" i="1"/>
  <c r="V168" i="1"/>
  <c r="S221" i="1"/>
  <c r="V68" i="1"/>
  <c r="V39" i="1"/>
  <c r="U125" i="1"/>
  <c r="V122" i="1"/>
  <c r="S228" i="1"/>
  <c r="S24" i="1"/>
  <c r="S152" i="1"/>
  <c r="S95" i="1"/>
  <c r="T190" i="1"/>
  <c r="V72" i="1"/>
  <c r="V13" i="1"/>
  <c r="U214" i="1"/>
  <c r="T132" i="1"/>
  <c r="U80" i="1"/>
  <c r="U46" i="1"/>
  <c r="V151" i="1"/>
  <c r="U164" i="1"/>
  <c r="T20" i="1"/>
  <c r="S70" i="1"/>
  <c r="U162" i="1"/>
  <c r="V221" i="1"/>
  <c r="V59" i="1"/>
  <c r="S163" i="1"/>
  <c r="V110" i="1"/>
  <c r="S75" i="1"/>
  <c r="S92" i="1"/>
  <c r="V215" i="1"/>
  <c r="S149" i="1"/>
  <c r="T223" i="1"/>
  <c r="T83" i="1"/>
  <c r="V192" i="1"/>
  <c r="U40" i="1"/>
  <c r="V76" i="1"/>
  <c r="U108" i="1"/>
  <c r="U199" i="1"/>
  <c r="U61" i="1"/>
  <c r="V58" i="1"/>
  <c r="V223" i="1"/>
  <c r="S123" i="1"/>
  <c r="U170" i="1"/>
  <c r="S88" i="1"/>
  <c r="U202" i="1"/>
  <c r="V213" i="1"/>
  <c r="T156" i="1"/>
  <c r="T235" i="1"/>
  <c r="U30" i="1"/>
  <c r="S91" i="1"/>
  <c r="U4" i="1"/>
  <c r="U193" i="1"/>
  <c r="V87" i="1"/>
  <c r="T74" i="1"/>
  <c r="U15" i="1"/>
  <c r="V157" i="1"/>
  <c r="T6" i="1"/>
  <c r="T144" i="1"/>
  <c r="S99" i="1"/>
  <c r="S204" i="1"/>
  <c r="T229" i="1"/>
  <c r="T185" i="1"/>
  <c r="V63" i="1"/>
  <c r="U76" i="1"/>
  <c r="T145" i="1"/>
  <c r="S61" i="1"/>
  <c r="U186" i="1"/>
  <c r="U136" i="1"/>
  <c r="V136" i="1"/>
  <c r="S148" i="1"/>
  <c r="S126" i="1"/>
  <c r="V212" i="1"/>
  <c r="V228" i="1"/>
  <c r="V71" i="1"/>
  <c r="T111" i="1"/>
  <c r="T227" i="1"/>
  <c r="S79" i="1"/>
  <c r="T155" i="1"/>
  <c r="T19" i="1"/>
  <c r="U173" i="1"/>
  <c r="V172" i="1"/>
  <c r="T208" i="1"/>
  <c r="U236" i="1"/>
  <c r="T24" i="1"/>
  <c r="U135" i="1"/>
  <c r="T177" i="1"/>
  <c r="T121" i="1"/>
  <c r="V159" i="1"/>
  <c r="S35" i="1"/>
  <c r="U14" i="1"/>
  <c r="S16" i="1"/>
  <c r="T202" i="1"/>
  <c r="S26" i="1"/>
  <c r="T179" i="1"/>
  <c r="T167" i="1"/>
  <c r="U121" i="1"/>
  <c r="T146" i="1"/>
  <c r="S156" i="1"/>
  <c r="T112" i="1"/>
  <c r="S188" i="1"/>
  <c r="V121" i="1"/>
  <c r="U29" i="1"/>
  <c r="V153" i="1"/>
  <c r="S82" i="1"/>
  <c r="U217" i="1"/>
  <c r="T147" i="1"/>
  <c r="V194" i="1"/>
  <c r="S150" i="1"/>
  <c r="V66" i="1"/>
  <c r="S200" i="1"/>
  <c r="S107" i="1"/>
  <c r="T126" i="1"/>
  <c r="V19" i="1"/>
  <c r="S187" i="1"/>
  <c r="V64" i="1"/>
  <c r="U39" i="1"/>
  <c r="V116" i="1"/>
  <c r="S114" i="1"/>
  <c r="S7" i="1"/>
  <c r="T87" i="1"/>
  <c r="S211" i="1"/>
  <c r="V80" i="1"/>
  <c r="S166" i="1"/>
  <c r="U168" i="1"/>
  <c r="S112" i="1"/>
  <c r="U67" i="1"/>
  <c r="S181" i="1"/>
  <c r="T41" i="1"/>
  <c r="V95" i="1"/>
  <c r="S37" i="1"/>
  <c r="U233" i="1"/>
  <c r="S111" i="1"/>
  <c r="U126" i="1"/>
  <c r="T47" i="1"/>
  <c r="T99" i="1"/>
  <c r="U154" i="1"/>
  <c r="U26" i="1"/>
  <c r="S20" i="1"/>
  <c r="U43" i="1"/>
  <c r="U110" i="1"/>
  <c r="T70" i="1"/>
  <c r="U166" i="1"/>
  <c r="V33" i="1"/>
  <c r="T42" i="1"/>
  <c r="S158" i="1"/>
  <c r="T207" i="1"/>
  <c r="V193" i="1"/>
  <c r="T101" i="1"/>
  <c r="S196" i="1"/>
  <c r="V235" i="1"/>
  <c r="T125" i="1"/>
  <c r="V44" i="1"/>
  <c r="S67" i="1"/>
  <c r="U200" i="1"/>
  <c r="V211" i="1"/>
  <c r="U132" i="1"/>
  <c r="S102" i="1"/>
  <c r="U163" i="1"/>
  <c r="S6" i="1"/>
  <c r="T91" i="1"/>
  <c r="S98" i="1"/>
  <c r="T23" i="1"/>
  <c r="S66" i="1"/>
  <c r="S147" i="1"/>
  <c r="U52" i="1"/>
  <c r="V4" i="1"/>
  <c r="T196" i="1"/>
  <c r="T92" i="1"/>
  <c r="T200" i="1"/>
  <c r="U19" i="1"/>
  <c r="T199" i="1"/>
  <c r="S77" i="1"/>
  <c r="S49" i="1"/>
  <c r="U187" i="1"/>
  <c r="V132" i="1"/>
  <c r="U109" i="1"/>
  <c r="S27" i="1"/>
  <c r="V229" i="1"/>
  <c r="T237" i="1"/>
  <c r="S86" i="1"/>
  <c r="V182" i="1"/>
  <c r="V93" i="1"/>
  <c r="S31" i="1"/>
  <c r="S55" i="1"/>
  <c r="V217" i="1"/>
  <c r="V9" i="1"/>
  <c r="T163" i="1"/>
  <c r="T82" i="1"/>
  <c r="S122" i="1"/>
  <c r="T221" i="1"/>
  <c r="U2" i="1"/>
  <c r="T89" i="1"/>
  <c r="U33" i="1"/>
  <c r="S191" i="1"/>
  <c r="T17" i="1"/>
  <c r="V107" i="1"/>
  <c r="U94" i="1"/>
  <c r="S25" i="1"/>
  <c r="U91" i="1"/>
  <c r="S216" i="1"/>
  <c r="V40" i="1"/>
  <c r="S12" i="1"/>
  <c r="U64" i="1"/>
  <c r="V147" i="1"/>
  <c r="S103" i="1"/>
  <c r="T160" i="1"/>
  <c r="T120" i="1"/>
  <c r="U196" i="1"/>
  <c r="U95" i="1"/>
  <c r="U157" i="1"/>
  <c r="T27" i="1"/>
  <c r="U153" i="1"/>
  <c r="S215" i="1"/>
  <c r="U149" i="1"/>
  <c r="V206" i="1"/>
  <c r="U120" i="1"/>
  <c r="V179" i="1"/>
  <c r="T28" i="1"/>
  <c r="T184" i="1"/>
  <c r="S50" i="1"/>
  <c r="T131" i="1"/>
  <c r="V56" i="1"/>
  <c r="U123" i="1"/>
  <c r="T68" i="1"/>
  <c r="V227" i="1"/>
  <c r="U60" i="1"/>
  <c r="U82" i="1"/>
  <c r="T161" i="1"/>
  <c r="V84" i="1"/>
  <c r="U122" i="1"/>
  <c r="V118" i="1"/>
  <c r="U118" i="1"/>
  <c r="V189" i="1"/>
  <c r="U142" i="1"/>
  <c r="V125" i="1"/>
  <c r="V177" i="1"/>
  <c r="U7" i="1"/>
  <c r="S89" i="1"/>
  <c r="T30" i="1"/>
  <c r="S71" i="1"/>
  <c r="U239" i="1"/>
  <c r="U37" i="1"/>
  <c r="U104" i="1"/>
  <c r="U97" i="1"/>
  <c r="T44" i="1"/>
  <c r="U86" i="1"/>
  <c r="S30" i="1"/>
  <c r="S229" i="1"/>
  <c r="V236" i="1"/>
  <c r="S113" i="1"/>
  <c r="T60" i="1"/>
  <c r="V135" i="1"/>
  <c r="S23" i="1"/>
  <c r="T56" i="1"/>
  <c r="U128" i="1"/>
  <c r="T231" i="1"/>
  <c r="U89" i="1"/>
  <c r="S219" i="1"/>
  <c r="U85" i="1"/>
  <c r="S151" i="1"/>
  <c r="U81" i="1"/>
  <c r="V142" i="1"/>
  <c r="T136" i="1"/>
  <c r="U32" i="1"/>
  <c r="V115" i="1"/>
  <c r="S180" i="1"/>
  <c r="S90" i="1"/>
  <c r="U224" i="1"/>
  <c r="U16" i="1"/>
  <c r="U55" i="1"/>
  <c r="T4" i="1"/>
  <c r="T222" i="1"/>
  <c r="S162" i="1"/>
  <c r="V8" i="1"/>
  <c r="T162" i="1"/>
  <c r="V54" i="1"/>
  <c r="U212" i="1"/>
  <c r="V2" i="1"/>
  <c r="T86" i="1"/>
  <c r="U208" i="1"/>
  <c r="V205" i="1"/>
  <c r="S131" i="1"/>
  <c r="T226" i="1"/>
  <c r="T34" i="1"/>
  <c r="V85" i="1"/>
  <c r="V195" i="1"/>
  <c r="S96" i="1"/>
  <c r="S146" i="1"/>
  <c r="S155" i="1"/>
  <c r="T205" i="1"/>
  <c r="V210" i="1"/>
  <c r="T201" i="1"/>
  <c r="V78" i="1"/>
  <c r="T204" i="1"/>
  <c r="V47" i="1"/>
  <c r="S116" i="1"/>
  <c r="V175" i="1"/>
  <c r="U133" i="1"/>
  <c r="U156" i="1"/>
  <c r="T80" i="1"/>
  <c r="T119" i="1"/>
  <c r="U113" i="1"/>
  <c r="V99" i="1"/>
  <c r="T130" i="1"/>
  <c r="U221" i="1"/>
  <c r="T100" i="1"/>
  <c r="U238" i="1"/>
  <c r="T50" i="1"/>
  <c r="U144" i="1"/>
  <c r="T234" i="1"/>
  <c r="U140" i="1"/>
  <c r="V109" i="1"/>
  <c r="U22" i="1"/>
  <c r="S190" i="1"/>
  <c r="U228" i="1"/>
  <c r="T158" i="1"/>
  <c r="U48" i="1"/>
  <c r="U70" i="1"/>
  <c r="V111" i="1"/>
  <c r="U65" i="1"/>
  <c r="S195" i="1"/>
  <c r="T188" i="1"/>
  <c r="T16" i="1"/>
  <c r="T55" i="1"/>
  <c r="U49" i="1"/>
  <c r="V27" i="1"/>
  <c r="S186" i="1"/>
  <c r="T173" i="1"/>
  <c r="S234" i="1"/>
  <c r="S124" i="1"/>
  <c r="S165" i="1"/>
  <c r="S130" i="1"/>
  <c r="U191" i="1"/>
  <c r="T142" i="1"/>
  <c r="V209" i="1"/>
  <c r="T180" i="1"/>
  <c r="U62" i="1"/>
  <c r="S106" i="1"/>
  <c r="S182" i="1"/>
  <c r="T239" i="1"/>
  <c r="T187" i="1"/>
  <c r="T129" i="1"/>
  <c r="U143" i="1"/>
  <c r="V43" i="1"/>
  <c r="T181" i="1"/>
  <c r="S119" i="1"/>
  <c r="S236" i="1"/>
  <c r="S168" i="1"/>
  <c r="S183" i="1"/>
  <c r="S173" i="1"/>
  <c r="V234" i="1"/>
  <c r="U10" i="1"/>
  <c r="T168" i="1"/>
  <c r="V203" i="1"/>
  <c r="S56" i="1"/>
  <c r="U114" i="1"/>
  <c r="U17" i="1"/>
  <c r="U127" i="1"/>
  <c r="U182" i="1"/>
  <c r="S177" i="1"/>
  <c r="T165" i="1"/>
  <c r="T66" i="1"/>
  <c r="V25" i="1"/>
  <c r="S178" i="1"/>
  <c r="V69" i="1"/>
  <c r="S214" i="1"/>
  <c r="U107" i="1"/>
  <c r="U207" i="1"/>
  <c r="S73" i="1"/>
  <c r="S235" i="1"/>
  <c r="V100" i="1"/>
  <c r="V170" i="1"/>
  <c r="U226" i="1"/>
  <c r="V161" i="1"/>
  <c r="S65" i="1"/>
  <c r="T2" i="1"/>
  <c r="T220" i="1"/>
  <c r="V237" i="1"/>
  <c r="T22" i="1"/>
  <c r="U234" i="1"/>
  <c r="S210" i="1"/>
  <c r="V137" i="1"/>
  <c r="V65" i="1"/>
  <c r="T77" i="1"/>
  <c r="U9" i="1"/>
  <c r="T150" i="1"/>
  <c r="V146" i="1"/>
  <c r="V119" i="1"/>
  <c r="U75" i="1"/>
  <c r="S198" i="1"/>
  <c r="T43" i="1"/>
  <c r="V22" i="1"/>
  <c r="S63" i="1"/>
  <c r="T211" i="1"/>
  <c r="T88" i="1"/>
  <c r="U139" i="1"/>
  <c r="S189" i="1"/>
  <c r="V190" i="1"/>
  <c r="V167" i="1"/>
  <c r="S43" i="1"/>
  <c r="V178" i="1"/>
  <c r="T172" i="1"/>
  <c r="V106" i="1"/>
  <c r="U115" i="1"/>
  <c r="T59" i="1"/>
  <c r="S175" i="1"/>
  <c r="V3" i="1"/>
  <c r="U34" i="1"/>
  <c r="S45" i="1"/>
  <c r="S227" i="1"/>
  <c r="V61" i="1"/>
  <c r="V29" i="1"/>
  <c r="T102" i="1"/>
  <c r="V105" i="1"/>
  <c r="U90" i="1"/>
  <c r="S174" i="1"/>
  <c r="S226" i="1"/>
  <c r="S206" i="1"/>
  <c r="V34" i="1"/>
  <c r="S133" i="1"/>
  <c r="V183" i="1"/>
  <c r="T175" i="1"/>
  <c r="V82" i="1"/>
  <c r="V158" i="1"/>
  <c r="S137" i="1"/>
  <c r="U203" i="1"/>
  <c r="U59" i="1"/>
  <c r="U93" i="1"/>
  <c r="U237" i="1"/>
  <c r="U211" i="1"/>
  <c r="S171" i="1"/>
  <c r="S97" i="1"/>
  <c r="U171" i="1"/>
  <c r="V75" i="1"/>
  <c r="T213" i="1"/>
  <c r="V90" i="1"/>
  <c r="V220" i="1"/>
  <c r="T69" i="1"/>
  <c r="V216" i="1"/>
  <c r="S9" i="1"/>
  <c r="U209" i="1"/>
  <c r="V180" i="1"/>
  <c r="U147" i="1"/>
  <c r="V49" i="1"/>
  <c r="T139" i="1"/>
  <c r="S40" i="1"/>
  <c r="U71" i="1"/>
  <c r="S101" i="1"/>
  <c r="V126" i="1"/>
  <c r="V103" i="1"/>
  <c r="S34" i="1"/>
  <c r="V114" i="1"/>
  <c r="S224" i="1"/>
  <c r="V42" i="1"/>
  <c r="T135" i="1"/>
  <c r="V204" i="1"/>
  <c r="T14" i="1"/>
  <c r="U158" i="1"/>
  <c r="S161" i="1"/>
  <c r="U92" i="1"/>
  <c r="T109" i="1"/>
  <c r="T178" i="1"/>
  <c r="U179" i="1"/>
  <c r="T218" i="1"/>
  <c r="T62" i="1"/>
  <c r="V225" i="1"/>
  <c r="T18" i="1"/>
  <c r="V185" i="1"/>
  <c r="S238" i="1"/>
  <c r="V130" i="1"/>
  <c r="U66" i="1"/>
  <c r="S29" i="1"/>
  <c r="V112" i="1"/>
  <c r="T206" i="1"/>
  <c r="S108" i="1"/>
  <c r="V10" i="1"/>
  <c r="T209" i="1"/>
  <c r="T113" i="1"/>
  <c r="S10" i="1"/>
  <c r="T61" i="1"/>
  <c r="U161" i="1"/>
  <c r="U201" i="1"/>
  <c r="S59" i="1"/>
  <c r="S104" i="1"/>
  <c r="T51" i="1"/>
  <c r="V79" i="1"/>
  <c r="V200" i="1"/>
  <c r="V230" i="1"/>
  <c r="U103" i="1"/>
  <c r="U167" i="1"/>
  <c r="V26" i="1"/>
  <c r="U222" i="1"/>
  <c r="T5" i="1"/>
  <c r="V41" i="1"/>
  <c r="V184" i="1"/>
  <c r="U180" i="1"/>
  <c r="U36" i="1"/>
  <c r="U79" i="1"/>
  <c r="V52" i="1"/>
  <c r="T75" i="1"/>
  <c r="T123" i="1"/>
  <c r="T203" i="1"/>
  <c r="S213" i="1"/>
  <c r="V62" i="1"/>
  <c r="V35" i="1"/>
  <c r="V17" i="1"/>
  <c r="V50" i="1"/>
  <c r="V155" i="1"/>
  <c r="S194" i="1"/>
  <c r="U218" i="1"/>
  <c r="T48" i="1"/>
  <c r="S81" i="1"/>
  <c r="T98" i="1"/>
  <c r="U220" i="1"/>
  <c r="U12" i="1"/>
  <c r="S160" i="1"/>
  <c r="T81" i="1"/>
  <c r="U24" i="1"/>
  <c r="S134" i="1"/>
  <c r="V117" i="1"/>
  <c r="V160" i="1"/>
  <c r="S94" i="1"/>
  <c r="U198" i="1"/>
  <c r="T194" i="1"/>
  <c r="V128" i="1"/>
  <c r="T186" i="1"/>
  <c r="T225" i="1"/>
  <c r="V120" i="1"/>
  <c r="S60" i="1"/>
  <c r="V186" i="1"/>
  <c r="S170" i="1"/>
  <c r="V139" i="1"/>
  <c r="U213" i="1"/>
  <c r="V144" i="1"/>
  <c r="V214" i="1"/>
  <c r="U99" i="1"/>
  <c r="V143" i="1"/>
  <c r="S48" i="1"/>
  <c r="S83" i="1"/>
  <c r="U31" i="1"/>
  <c r="V154" i="1"/>
  <c r="S5" i="1"/>
  <c r="V208" i="1"/>
  <c r="T141" i="1"/>
  <c r="S22" i="1"/>
  <c r="V166" i="1"/>
  <c r="U47" i="1"/>
  <c r="T171" i="1"/>
  <c r="V222" i="1"/>
  <c r="S237" i="1"/>
  <c r="T73" i="1"/>
  <c r="U188" i="1"/>
  <c r="S85" i="1"/>
  <c r="U184" i="1"/>
  <c r="V92" i="1"/>
  <c r="U84" i="1"/>
  <c r="T36" i="1"/>
  <c r="T215" i="1"/>
  <c r="S58" i="1"/>
  <c r="T11" i="1"/>
  <c r="T37" i="1"/>
  <c r="T71" i="1"/>
  <c r="V164" i="1"/>
  <c r="U25" i="1"/>
  <c r="U195" i="1"/>
  <c r="U117" i="1"/>
  <c r="U13" i="1"/>
  <c r="V91" i="1"/>
  <c r="U5" i="1"/>
  <c r="T214" i="1"/>
  <c r="S72" i="1"/>
  <c r="T96" i="1"/>
  <c r="U42" i="1"/>
  <c r="U152" i="1"/>
  <c r="T76" i="1"/>
  <c r="S121" i="1"/>
  <c r="T13" i="1"/>
  <c r="T122" i="1"/>
  <c r="V149" i="1"/>
  <c r="S230" i="1"/>
  <c r="V57" i="1"/>
  <c r="V51" i="1"/>
  <c r="T154" i="1"/>
  <c r="S118" i="1"/>
  <c r="U50" i="1"/>
  <c r="U189" i="1"/>
  <c r="U8" i="1"/>
  <c r="V138" i="1"/>
  <c r="U68" i="1"/>
  <c r="S57" i="1"/>
  <c r="S184" i="1"/>
  <c r="V207" i="1"/>
  <c r="S225" i="1"/>
  <c r="T107" i="1"/>
  <c r="V218" i="1"/>
  <c r="V55" i="1"/>
  <c r="V231" i="1"/>
  <c r="T191" i="1"/>
  <c r="V30" i="1"/>
  <c r="T65" i="1"/>
  <c r="V102" i="1"/>
  <c r="T103" i="1"/>
  <c r="S145" i="1"/>
  <c r="U112" i="1"/>
  <c r="S13" i="1"/>
  <c r="U100" i="1"/>
  <c r="V12" i="1"/>
  <c r="T140" i="1"/>
  <c r="V7" i="1"/>
  <c r="T143" i="1"/>
  <c r="V129" i="1"/>
  <c r="S203" i="1"/>
  <c r="U45" i="1"/>
  <c r="T7" i="1"/>
  <c r="U232" i="1"/>
  <c r="T45" i="1"/>
  <c r="U131" i="1"/>
  <c r="U53" i="1"/>
  <c r="T33" i="1"/>
  <c r="U183" i="1"/>
  <c r="T97" i="1"/>
  <c r="U6" i="1"/>
  <c r="S87" i="1"/>
  <c r="U174" i="1"/>
  <c r="U27" i="1"/>
  <c r="U18" i="1"/>
  <c r="T12" i="1"/>
  <c r="S115" i="1"/>
  <c r="S21" i="1"/>
  <c r="U134" i="1"/>
  <c r="T110" i="1"/>
  <c r="V197" i="1"/>
  <c r="U230" i="1"/>
  <c r="S78" i="1"/>
  <c r="V21" i="1"/>
  <c r="T198" i="1"/>
  <c r="S110" i="1"/>
  <c r="U69" i="1"/>
  <c r="V127" i="1"/>
  <c r="V73" i="1"/>
  <c r="V131" i="1"/>
  <c r="S15" i="1"/>
  <c r="V141" i="1"/>
  <c r="S44" i="1"/>
  <c r="S159" i="1"/>
  <c r="S217" i="1"/>
  <c r="V31" i="1"/>
  <c r="V18" i="1"/>
  <c r="U72" i="1"/>
  <c r="T117" i="1"/>
  <c r="S19" i="1"/>
  <c r="S141" i="1"/>
  <c r="V5" i="1"/>
  <c r="S18" i="1"/>
  <c r="V94" i="1"/>
  <c r="U197" i="1"/>
  <c r="V38" i="1"/>
  <c r="U185" i="1"/>
  <c r="T39" i="1"/>
  <c r="T116" i="1"/>
  <c r="U38" i="1"/>
  <c r="S93" i="1"/>
  <c r="T236" i="1"/>
  <c r="V196" i="1"/>
  <c r="T228" i="1"/>
  <c r="U44" i="1"/>
  <c r="T216" i="1"/>
  <c r="S62" i="1"/>
  <c r="T79" i="1"/>
  <c r="U141" i="1"/>
  <c r="S139" i="1"/>
  <c r="S54" i="1"/>
  <c r="S199" i="1"/>
  <c r="U160" i="1"/>
  <c r="V156" i="1"/>
  <c r="U63" i="1"/>
  <c r="U177" i="1"/>
  <c r="S41" i="1"/>
  <c r="U119" i="1"/>
  <c r="T25" i="1"/>
  <c r="U102" i="1"/>
  <c r="U194" i="1"/>
  <c r="T182" i="1"/>
  <c r="U146" i="1"/>
  <c r="S220" i="1"/>
  <c r="S164" i="1"/>
  <c r="S140" i="1"/>
  <c r="V108" i="1"/>
  <c r="U58" i="1"/>
  <c r="U98" i="1"/>
  <c r="V101" i="1"/>
  <c r="T230" i="1"/>
  <c r="U205" i="1"/>
  <c r="T134" i="1"/>
  <c r="S223" i="1"/>
  <c r="U129" i="1"/>
  <c r="AD327" i="1"/>
  <c r="AC327" i="1"/>
  <c r="AA327" i="1"/>
  <c r="AB284" i="1"/>
  <c r="AD377" i="1"/>
  <c r="AA354" i="1"/>
  <c r="AD354" i="1"/>
  <c r="AB354" i="1"/>
  <c r="AA285" i="1"/>
  <c r="AB347" i="1"/>
  <c r="AA295" i="1"/>
  <c r="AA377" i="1"/>
  <c r="AB377" i="1"/>
  <c r="AB295" i="1"/>
  <c r="AD253" i="1"/>
  <c r="AC253" i="1"/>
  <c r="AB253" i="1"/>
  <c r="AC347" i="1"/>
  <c r="AA347" i="1"/>
  <c r="AC348" i="1"/>
  <c r="AD348" i="1"/>
  <c r="AB246" i="1"/>
  <c r="AD371" i="1"/>
  <c r="AA282" i="1"/>
  <c r="AC296" i="1"/>
  <c r="AB296" i="1"/>
  <c r="AA246" i="1"/>
  <c r="AA348" i="1"/>
  <c r="AC295" i="1"/>
  <c r="AD246" i="1"/>
  <c r="AC386" i="1"/>
  <c r="AA296" i="1"/>
  <c r="AC351" i="1"/>
  <c r="AB351" i="1"/>
  <c r="AA343" i="1"/>
  <c r="AC343" i="1"/>
  <c r="AD343" i="1"/>
  <c r="AD358" i="1"/>
  <c r="AC284" i="1"/>
  <c r="AA284" i="1"/>
  <c r="AB285" i="1"/>
  <c r="AD285" i="1"/>
  <c r="AC314" i="1"/>
  <c r="AD315" i="1"/>
  <c r="AD349" i="1"/>
  <c r="AB349" i="1"/>
  <c r="AB318" i="1"/>
  <c r="AB386" i="1"/>
  <c r="AD318" i="1"/>
  <c r="AA386" i="1"/>
  <c r="AD332" i="1"/>
  <c r="AA267" i="1"/>
  <c r="AC332" i="1"/>
  <c r="AB267" i="1"/>
  <c r="AD267" i="1"/>
  <c r="AD274" i="1"/>
  <c r="AC274" i="1"/>
  <c r="AC287" i="1"/>
  <c r="AD287" i="1"/>
  <c r="AA274" i="1"/>
  <c r="AD262" i="1"/>
  <c r="AC262" i="1"/>
  <c r="AB262" i="1"/>
  <c r="AA292" i="1"/>
  <c r="AC289" i="1"/>
  <c r="AD289" i="1"/>
  <c r="AC349" i="1"/>
  <c r="AC318" i="1"/>
  <c r="AA315" i="1"/>
  <c r="AC315" i="1"/>
  <c r="AD331" i="1"/>
  <c r="AB319" i="1"/>
  <c r="AA331" i="1"/>
  <c r="AB287" i="1"/>
  <c r="AC263" i="1"/>
  <c r="AC331" i="1"/>
  <c r="AD263" i="1"/>
  <c r="AA302" i="1"/>
  <c r="AB298" i="1"/>
  <c r="AB302" i="1"/>
  <c r="AA298" i="1"/>
  <c r="AA252" i="1"/>
  <c r="AD302" i="1"/>
  <c r="AB355" i="1"/>
  <c r="AC273" i="1"/>
  <c r="AB289" i="1"/>
  <c r="AC358" i="1"/>
  <c r="AB371" i="1"/>
  <c r="AD323" i="1"/>
  <c r="AA355" i="1"/>
  <c r="AA371" i="1"/>
  <c r="AB252" i="1"/>
  <c r="AB263" i="1"/>
  <c r="AB326" i="1"/>
  <c r="AB314" i="1"/>
  <c r="AA326" i="1"/>
  <c r="AA314" i="1"/>
  <c r="AD326" i="1"/>
  <c r="AA351" i="1"/>
  <c r="AD298" i="1"/>
  <c r="AB292" i="1"/>
  <c r="AD300" i="1"/>
  <c r="AC292" i="1"/>
  <c r="AB277" i="1"/>
  <c r="AD355" i="1"/>
  <c r="AC353" i="1"/>
  <c r="AB320" i="1"/>
  <c r="AC320" i="1"/>
  <c r="AA353" i="1"/>
  <c r="AD319" i="1"/>
  <c r="AB325" i="1"/>
  <c r="AC309" i="1"/>
  <c r="AD370" i="1"/>
  <c r="AC319" i="1"/>
  <c r="AA325" i="1"/>
  <c r="AB309" i="1"/>
  <c r="AC339" i="1"/>
  <c r="AC370" i="1"/>
  <c r="AB279" i="1"/>
  <c r="AB338" i="1"/>
  <c r="AA342" i="1"/>
  <c r="AD325" i="1"/>
  <c r="AA309" i="1"/>
  <c r="AB339" i="1"/>
  <c r="AB370" i="1"/>
  <c r="AB301" i="1"/>
  <c r="AA279" i="1"/>
  <c r="AA283" i="1"/>
  <c r="AA338" i="1"/>
  <c r="AC342" i="1"/>
  <c r="AD353" i="1"/>
  <c r="AD317" i="1"/>
  <c r="AA333" i="1"/>
  <c r="AD338" i="1"/>
  <c r="AC317" i="1"/>
  <c r="AB333" i="1"/>
  <c r="AD301" i="1"/>
  <c r="AC279" i="1"/>
  <c r="AD282" i="1"/>
  <c r="AB317" i="1"/>
  <c r="AC333" i="1"/>
  <c r="AB358" i="1"/>
  <c r="AA299" i="1"/>
  <c r="AC301" i="1"/>
  <c r="AD252" i="1"/>
  <c r="AC282" i="1"/>
  <c r="AA357" i="1"/>
  <c r="AA339" i="1"/>
  <c r="AB299" i="1"/>
  <c r="AD299" i="1"/>
  <c r="AU240" i="1"/>
  <c r="AB329" i="1"/>
  <c r="AC329" i="1"/>
  <c r="AA261" i="1"/>
  <c r="AB261" i="1"/>
  <c r="AD261" i="1"/>
  <c r="AA330" i="1"/>
  <c r="AC330" i="1"/>
  <c r="AD330" i="1"/>
  <c r="AB330" i="1"/>
  <c r="AC300" i="1"/>
  <c r="AB300" i="1"/>
  <c r="AD329" i="1"/>
  <c r="AD277" i="1"/>
  <c r="AC261" i="1"/>
  <c r="AA329" i="1"/>
  <c r="AC277" i="1"/>
  <c r="AD365" i="1"/>
  <c r="AB365" i="1"/>
  <c r="AD372" i="1"/>
  <c r="AC323" i="1"/>
  <c r="AC372" i="1"/>
  <c r="AB323" i="1"/>
  <c r="AB342" i="1"/>
  <c r="AA372" i="1"/>
  <c r="AB332" i="1"/>
  <c r="AA365" i="1"/>
  <c r="AD259" i="1"/>
  <c r="AC259" i="1"/>
  <c r="AB259" i="1"/>
  <c r="AC276" i="1"/>
  <c r="AB276" i="1"/>
  <c r="AD389" i="1"/>
  <c r="AD276" i="1"/>
  <c r="AB389" i="1"/>
  <c r="AC280" i="1"/>
  <c r="AD283" i="1"/>
  <c r="AA273" i="1"/>
  <c r="AD280" i="1"/>
  <c r="AC389" i="1"/>
  <c r="AB280" i="1"/>
  <c r="AC283" i="1"/>
  <c r="AB273" i="1"/>
  <c r="AB357" i="1"/>
  <c r="AD357" i="1"/>
  <c r="AC376" i="1"/>
  <c r="AB376" i="1"/>
  <c r="AA376" i="1"/>
  <c r="AC297" i="1"/>
  <c r="AB260" i="1"/>
  <c r="AC260" i="1"/>
  <c r="AA260" i="1"/>
  <c r="AA313" i="1"/>
  <c r="AB313" i="1"/>
  <c r="AA320" i="1"/>
  <c r="AD313" i="1"/>
  <c r="AC278" i="1"/>
  <c r="AB278" i="1"/>
  <c r="AA278" i="1"/>
  <c r="AB363" i="1"/>
  <c r="AC322" i="1"/>
  <c r="AD363" i="1"/>
  <c r="AD322" i="1"/>
  <c r="AC363" i="1"/>
  <c r="AB322" i="1"/>
  <c r="AD311" i="1"/>
  <c r="AC311" i="1"/>
  <c r="AB311" i="1"/>
  <c r="AA321" i="1"/>
  <c r="AD321" i="1"/>
  <c r="AB321" i="1"/>
  <c r="AC321" i="1"/>
  <c r="AA297" i="1"/>
  <c r="AD297" i="1"/>
  <c r="AA341" i="1"/>
  <c r="AB341" i="1"/>
  <c r="AC341" i="1"/>
  <c r="AD341" i="1"/>
  <c r="AA264" i="1"/>
  <c r="AD264" i="1"/>
  <c r="AB264" i="1"/>
  <c r="AC264" i="1"/>
  <c r="AB356" i="1"/>
  <c r="AC356" i="1"/>
  <c r="AA356" i="1"/>
  <c r="AD356" i="1"/>
  <c r="AA379" i="1"/>
  <c r="AB379" i="1"/>
  <c r="AC379" i="1"/>
  <c r="AD379" i="1"/>
  <c r="AA359" i="1"/>
  <c r="AD359" i="1"/>
  <c r="AC359" i="1"/>
  <c r="AB359" i="1"/>
  <c r="AD368" i="1"/>
  <c r="AA368" i="1"/>
  <c r="AC368" i="1"/>
  <c r="AB368" i="1"/>
  <c r="AC249" i="1"/>
  <c r="AD249" i="1"/>
  <c r="AB249" i="1"/>
  <c r="AA249" i="1"/>
  <c r="AC328" i="1"/>
  <c r="AD328" i="1"/>
  <c r="AB328" i="1"/>
  <c r="AA328" i="1"/>
  <c r="AA375" i="1"/>
  <c r="AD375" i="1"/>
  <c r="AB375" i="1"/>
  <c r="AC375" i="1"/>
  <c r="AB305" i="1"/>
  <c r="AC305" i="1"/>
  <c r="AA305" i="1"/>
  <c r="AD305" i="1"/>
  <c r="AA367" i="1"/>
  <c r="AB367" i="1"/>
  <c r="AC367" i="1"/>
  <c r="AD367" i="1"/>
  <c r="AC316" i="1"/>
  <c r="AA316" i="1"/>
  <c r="AB316" i="1"/>
  <c r="AD316" i="1"/>
  <c r="AD374" i="1"/>
  <c r="AC374" i="1"/>
  <c r="AA374" i="1"/>
  <c r="AB374" i="1"/>
  <c r="AD336" i="1"/>
  <c r="AB336" i="1"/>
  <c r="AA336" i="1"/>
  <c r="AC336" i="1"/>
  <c r="AA247" i="1"/>
  <c r="AB247" i="1"/>
  <c r="AC247" i="1"/>
  <c r="AD247" i="1"/>
  <c r="AA304" i="1"/>
  <c r="AB304" i="1"/>
  <c r="AC304" i="1"/>
  <c r="AD304" i="1"/>
  <c r="AD366" i="1"/>
  <c r="AA366" i="1"/>
  <c r="AB366" i="1"/>
  <c r="AC366" i="1"/>
  <c r="AD248" i="1"/>
  <c r="AA248" i="1"/>
  <c r="AC248" i="1"/>
  <c r="AB248" i="1"/>
  <c r="AA361" i="1"/>
  <c r="AB361" i="1"/>
  <c r="AC361" i="1"/>
  <c r="AD361" i="1"/>
  <c r="AA288" i="1"/>
  <c r="AB288" i="1"/>
  <c r="AD288" i="1"/>
  <c r="AC288" i="1"/>
  <c r="AC251" i="1"/>
  <c r="AD251" i="1"/>
  <c r="AA251" i="1"/>
  <c r="AB251" i="1"/>
  <c r="AA352" i="1"/>
  <c r="AB352" i="1"/>
  <c r="AC352" i="1"/>
  <c r="AD352" i="1"/>
  <c r="AD290" i="1"/>
  <c r="AA290" i="1"/>
  <c r="AB290" i="1"/>
  <c r="AC290" i="1"/>
  <c r="AB350" i="1"/>
  <c r="AA350" i="1"/>
  <c r="AC350" i="1"/>
  <c r="AD350" i="1"/>
  <c r="AA268" i="1"/>
  <c r="AC268" i="1"/>
  <c r="AD268" i="1"/>
  <c r="AB268" i="1"/>
  <c r="AA258" i="1"/>
  <c r="AB258" i="1"/>
  <c r="AD258" i="1"/>
  <c r="AC258" i="1"/>
  <c r="AD266" i="1"/>
  <c r="AA266" i="1"/>
  <c r="AB266" i="1"/>
  <c r="AC266" i="1"/>
  <c r="AB388" i="1"/>
  <c r="AC388" i="1"/>
  <c r="AD388" i="1"/>
  <c r="AA388" i="1"/>
  <c r="AA378" i="1"/>
  <c r="AB378" i="1"/>
  <c r="AC378" i="1"/>
  <c r="AD378" i="1"/>
  <c r="AA390" i="1"/>
  <c r="AB390" i="1"/>
  <c r="AC390" i="1"/>
  <c r="AD390" i="1"/>
  <c r="AD242" i="1"/>
  <c r="AA242" i="1"/>
  <c r="AC242" i="1"/>
  <c r="AB242" i="1"/>
  <c r="AC255" i="1"/>
  <c r="AD255" i="1"/>
  <c r="AA255" i="1"/>
  <c r="AB255" i="1"/>
  <c r="BF391" i="1"/>
  <c r="AK391" i="1" s="1"/>
  <c r="BG391" i="1"/>
  <c r="AL391" i="1" s="1"/>
  <c r="BH391" i="1"/>
  <c r="AM391" i="1" s="1"/>
  <c r="AE391" i="1"/>
  <c r="BI391" i="1"/>
  <c r="AN391" i="1" s="1"/>
  <c r="AC286" i="1"/>
  <c r="AD286" i="1"/>
  <c r="AA286" i="1"/>
  <c r="AB286" i="1"/>
  <c r="AA340" i="1"/>
  <c r="AB340" i="1"/>
  <c r="AC340" i="1"/>
  <c r="AD340" i="1"/>
  <c r="AC383" i="1"/>
  <c r="AD383" i="1"/>
  <c r="AB383" i="1"/>
  <c r="AA383" i="1"/>
  <c r="AD303" i="1"/>
  <c r="AC303" i="1"/>
  <c r="AB303" i="1"/>
  <c r="AA303" i="1"/>
  <c r="AA312" i="1"/>
  <c r="AD312" i="1"/>
  <c r="AC312" i="1"/>
  <c r="AB312" i="1"/>
  <c r="AD380" i="1"/>
  <c r="AA380" i="1"/>
  <c r="AB380" i="1"/>
  <c r="AC380" i="1"/>
  <c r="AC344" i="1"/>
  <c r="AD344" i="1"/>
  <c r="AA344" i="1"/>
  <c r="AB344" i="1"/>
  <c r="AA245" i="1"/>
  <c r="AD245" i="1"/>
  <c r="AB245" i="1"/>
  <c r="AC245" i="1"/>
  <c r="AB257" i="1"/>
  <c r="AC257" i="1"/>
  <c r="AA257" i="1"/>
  <c r="AD257" i="1"/>
  <c r="AC310" i="1"/>
  <c r="AA310" i="1"/>
  <c r="AB310" i="1"/>
  <c r="AD310" i="1"/>
  <c r="AD272" i="1"/>
  <c r="AA272" i="1"/>
  <c r="AB272" i="1"/>
  <c r="AC272" i="1"/>
  <c r="AA334" i="1"/>
  <c r="AB334" i="1"/>
  <c r="AC334" i="1"/>
  <c r="AD334" i="1"/>
  <c r="AD291" i="1"/>
  <c r="AA291" i="1"/>
  <c r="AB291" i="1"/>
  <c r="AC291" i="1"/>
  <c r="AC335" i="1"/>
  <c r="AD335" i="1"/>
  <c r="AA335" i="1"/>
  <c r="AB335" i="1"/>
  <c r="AD293" i="1"/>
  <c r="AB293" i="1"/>
  <c r="AA293" i="1"/>
  <c r="AC293" i="1"/>
  <c r="AA306" i="1"/>
  <c r="AB306" i="1"/>
  <c r="AC306" i="1"/>
  <c r="AD306" i="1"/>
  <c r="AA382" i="1"/>
  <c r="AB382" i="1"/>
  <c r="AC382" i="1"/>
  <c r="AD382" i="1"/>
  <c r="AA360" i="1"/>
  <c r="AB360" i="1"/>
  <c r="AC360" i="1"/>
  <c r="AD360" i="1"/>
  <c r="AC243" i="1"/>
  <c r="AD243" i="1"/>
  <c r="AA243" i="1"/>
  <c r="AB243" i="1"/>
  <c r="AA346" i="1"/>
  <c r="AD346" i="1"/>
  <c r="AC346" i="1"/>
  <c r="AB346" i="1"/>
  <c r="AA381" i="1"/>
  <c r="AB381" i="1"/>
  <c r="AC381" i="1"/>
  <c r="AD381" i="1"/>
  <c r="AA373" i="1"/>
  <c r="AD373" i="1"/>
  <c r="AB373" i="1"/>
  <c r="AC373" i="1"/>
  <c r="AA281" i="1"/>
  <c r="AB281" i="1"/>
  <c r="AC281" i="1"/>
  <c r="AD281" i="1"/>
  <c r="AA275" i="1"/>
  <c r="AB275" i="1"/>
  <c r="AD275" i="1"/>
  <c r="AC275" i="1"/>
  <c r="AA265" i="1"/>
  <c r="AB265" i="1"/>
  <c r="AC265" i="1"/>
  <c r="AD265" i="1"/>
  <c r="AC337" i="1"/>
  <c r="AD337" i="1"/>
  <c r="AA337" i="1"/>
  <c r="AB337" i="1"/>
  <c r="AD307" i="1"/>
  <c r="AA307" i="1"/>
  <c r="AB307" i="1"/>
  <c r="AC307" i="1"/>
  <c r="AD254" i="1"/>
  <c r="AA254" i="1"/>
  <c r="AC254" i="1"/>
  <c r="AB254" i="1"/>
  <c r="AA250" i="1"/>
  <c r="AD250" i="1"/>
  <c r="AB250" i="1"/>
  <c r="AC250" i="1"/>
  <c r="AA364" i="1"/>
  <c r="AD364" i="1"/>
  <c r="AB364" i="1"/>
  <c r="AC364" i="1"/>
  <c r="AA385" i="1"/>
  <c r="AB385" i="1"/>
  <c r="AC385" i="1"/>
  <c r="AD385" i="1"/>
  <c r="AB308" i="1"/>
  <c r="AC308" i="1"/>
  <c r="AD308" i="1"/>
  <c r="AA308" i="1"/>
  <c r="AD269" i="1"/>
  <c r="AA269" i="1"/>
  <c r="AB269" i="1"/>
  <c r="AC269" i="1"/>
  <c r="AD244" i="1"/>
  <c r="AC244" i="1"/>
  <c r="AB244" i="1"/>
  <c r="AA244" i="1"/>
  <c r="AD387" i="1"/>
  <c r="AA387" i="1"/>
  <c r="AB387" i="1"/>
  <c r="AC387" i="1"/>
  <c r="AA256" i="1"/>
  <c r="AB256" i="1"/>
  <c r="AD256" i="1"/>
  <c r="AC256" i="1"/>
  <c r="AA271" i="1"/>
  <c r="AB271" i="1"/>
  <c r="AC271" i="1"/>
  <c r="AD271" i="1"/>
  <c r="AA324" i="1"/>
  <c r="AB324" i="1"/>
  <c r="AD324" i="1"/>
  <c r="AC324" i="1"/>
  <c r="AA270" i="1"/>
  <c r="AB270" i="1"/>
  <c r="AC270" i="1"/>
  <c r="AD270" i="1"/>
  <c r="AA294" i="1"/>
  <c r="AB294" i="1"/>
  <c r="AC294" i="1"/>
  <c r="AD294" i="1"/>
  <c r="AD362" i="1"/>
  <c r="AA362" i="1"/>
  <c r="AB362" i="1"/>
  <c r="AC362" i="1"/>
  <c r="AB345" i="1"/>
  <c r="AD345" i="1"/>
  <c r="AC345" i="1"/>
  <c r="AA345" i="1"/>
  <c r="AA369" i="1"/>
  <c r="AB369" i="1"/>
  <c r="AC369" i="1"/>
  <c r="AD369" i="1"/>
  <c r="AA384" i="1"/>
  <c r="AB384" i="1"/>
  <c r="AC384" i="1"/>
  <c r="AD384" i="1"/>
  <c r="AA241" i="1"/>
  <c r="AB241" i="1"/>
  <c r="AC241" i="1"/>
  <c r="AD241" i="1"/>
  <c r="AV240" i="1"/>
  <c r="AW240" i="1"/>
  <c r="AX240" i="1"/>
  <c r="W240" i="1"/>
  <c r="BF327" i="1" l="1"/>
  <c r="AK327" i="1" s="1"/>
  <c r="AE327" i="1"/>
  <c r="BH327" i="1"/>
  <c r="AM327" i="1" s="1"/>
  <c r="BG327" i="1"/>
  <c r="AL327" i="1" s="1"/>
  <c r="BI327" i="1"/>
  <c r="AN327" i="1" s="1"/>
  <c r="BG354" i="1"/>
  <c r="AL354" i="1" s="1"/>
  <c r="BF354" i="1"/>
  <c r="AK354" i="1" s="1"/>
  <c r="BI354" i="1"/>
  <c r="AN354" i="1" s="1"/>
  <c r="AE354" i="1"/>
  <c r="BH354" i="1"/>
  <c r="AM354" i="1" s="1"/>
  <c r="BG284" i="1"/>
  <c r="AL284" i="1" s="1"/>
  <c r="BF295" i="1"/>
  <c r="AK295" i="1" s="1"/>
  <c r="BH377" i="1"/>
  <c r="AM377" i="1" s="1"/>
  <c r="BI284" i="1"/>
  <c r="AN284" i="1" s="1"/>
  <c r="AE377" i="1"/>
  <c r="BF347" i="1"/>
  <c r="AK347" i="1" s="1"/>
  <c r="BI377" i="1"/>
  <c r="AN377" i="1" s="1"/>
  <c r="BG347" i="1"/>
  <c r="AL347" i="1" s="1"/>
  <c r="AE285" i="1"/>
  <c r="BG377" i="1"/>
  <c r="AL377" i="1" s="1"/>
  <c r="BF377" i="1"/>
  <c r="AK377" i="1" s="1"/>
  <c r="BF284" i="1"/>
  <c r="AK284" i="1" s="1"/>
  <c r="BH386" i="1"/>
  <c r="AM386" i="1" s="1"/>
  <c r="AE347" i="1"/>
  <c r="BH284" i="1"/>
  <c r="AM284" i="1" s="1"/>
  <c r="AE284" i="1"/>
  <c r="BH331" i="1"/>
  <c r="AM331" i="1" s="1"/>
  <c r="BH348" i="1"/>
  <c r="AM348" i="1" s="1"/>
  <c r="BF253" i="1"/>
  <c r="AK253" i="1" s="1"/>
  <c r="BI347" i="1"/>
  <c r="AN347" i="1" s="1"/>
  <c r="BH347" i="1"/>
  <c r="AM347" i="1" s="1"/>
  <c r="AE296" i="1"/>
  <c r="AE253" i="1"/>
  <c r="BI253" i="1"/>
  <c r="AN253" i="1" s="1"/>
  <c r="BH253" i="1"/>
  <c r="AM253" i="1" s="1"/>
  <c r="BG253" i="1"/>
  <c r="AL253" i="1" s="1"/>
  <c r="BG386" i="1"/>
  <c r="AL386" i="1" s="1"/>
  <c r="BI386" i="1"/>
  <c r="AN386" i="1" s="1"/>
  <c r="BF386" i="1"/>
  <c r="AK386" i="1" s="1"/>
  <c r="BI348" i="1"/>
  <c r="AN348" i="1" s="1"/>
  <c r="BF348" i="1"/>
  <c r="AK348" i="1" s="1"/>
  <c r="W2" i="1"/>
  <c r="AA2" i="1" s="1"/>
  <c r="BF246" i="1"/>
  <c r="AK246" i="1" s="1"/>
  <c r="BF318" i="1"/>
  <c r="AK318" i="1" s="1"/>
  <c r="BH296" i="1"/>
  <c r="AM296" i="1" s="1"/>
  <c r="AE371" i="1"/>
  <c r="AE348" i="1"/>
  <c r="BG348" i="1"/>
  <c r="AL348" i="1" s="1"/>
  <c r="BH295" i="1"/>
  <c r="AM295" i="1" s="1"/>
  <c r="BG246" i="1"/>
  <c r="AL246" i="1" s="1"/>
  <c r="BG295" i="1"/>
  <c r="AL295" i="1" s="1"/>
  <c r="BH246" i="1"/>
  <c r="AM246" i="1" s="1"/>
  <c r="BG263" i="1"/>
  <c r="AL263" i="1" s="1"/>
  <c r="BG267" i="1"/>
  <c r="AL267" i="1" s="1"/>
  <c r="AE343" i="1"/>
  <c r="BG296" i="1"/>
  <c r="AL296" i="1" s="1"/>
  <c r="BI295" i="1"/>
  <c r="AN295" i="1" s="1"/>
  <c r="BI296" i="1"/>
  <c r="AN296" i="1" s="1"/>
  <c r="AE295" i="1"/>
  <c r="BF296" i="1"/>
  <c r="AK296" i="1" s="1"/>
  <c r="BI252" i="1"/>
  <c r="AN252" i="1" s="1"/>
  <c r="BF332" i="1"/>
  <c r="AK332" i="1" s="1"/>
  <c r="BG343" i="1"/>
  <c r="AL343" i="1" s="1"/>
  <c r="AE351" i="1"/>
  <c r="BF343" i="1"/>
  <c r="AK343" i="1" s="1"/>
  <c r="AE386" i="1"/>
  <c r="BH343" i="1"/>
  <c r="AM343" i="1" s="1"/>
  <c r="AE246" i="1"/>
  <c r="BI343" i="1"/>
  <c r="AN343" i="1" s="1"/>
  <c r="BI246" i="1"/>
  <c r="AN246" i="1" s="1"/>
  <c r="AE358" i="1"/>
  <c r="AE274" i="1"/>
  <c r="BF267" i="1"/>
  <c r="AK267" i="1" s="1"/>
  <c r="BF287" i="1"/>
  <c r="AK287" i="1" s="1"/>
  <c r="BI285" i="1"/>
  <c r="AN285" i="1" s="1"/>
  <c r="BF285" i="1"/>
  <c r="AK285" i="1" s="1"/>
  <c r="BI318" i="1"/>
  <c r="AN318" i="1" s="1"/>
  <c r="BG285" i="1"/>
  <c r="AL285" i="1" s="1"/>
  <c r="AE322" i="1"/>
  <c r="BI299" i="1"/>
  <c r="AN299" i="1" s="1"/>
  <c r="BH285" i="1"/>
  <c r="AM285" i="1" s="1"/>
  <c r="BF315" i="1"/>
  <c r="AK315" i="1" s="1"/>
  <c r="BH349" i="1"/>
  <c r="AM349" i="1" s="1"/>
  <c r="BG289" i="1"/>
  <c r="AL289" i="1" s="1"/>
  <c r="BH267" i="1"/>
  <c r="AM267" i="1" s="1"/>
  <c r="BI267" i="1"/>
  <c r="AN267" i="1" s="1"/>
  <c r="BH274" i="1"/>
  <c r="AM274" i="1" s="1"/>
  <c r="AE267" i="1"/>
  <c r="AE260" i="1"/>
  <c r="BG274" i="1"/>
  <c r="AL274" i="1" s="1"/>
  <c r="BI274" i="1"/>
  <c r="AN274" i="1" s="1"/>
  <c r="BG252" i="1"/>
  <c r="AL252" i="1" s="1"/>
  <c r="BH342" i="1"/>
  <c r="AM342" i="1" s="1"/>
  <c r="BF331" i="1"/>
  <c r="AK331" i="1" s="1"/>
  <c r="BF262" i="1"/>
  <c r="AK262" i="1" s="1"/>
  <c r="BF274" i="1"/>
  <c r="AK274" i="1" s="1"/>
  <c r="BI289" i="1"/>
  <c r="AN289" i="1" s="1"/>
  <c r="BH315" i="1"/>
  <c r="AM315" i="1" s="1"/>
  <c r="BG332" i="1"/>
  <c r="AL332" i="1" s="1"/>
  <c r="BI332" i="1"/>
  <c r="AN332" i="1" s="1"/>
  <c r="AE349" i="1"/>
  <c r="AE287" i="1"/>
  <c r="BF349" i="1"/>
  <c r="AK349" i="1" s="1"/>
  <c r="BI349" i="1"/>
  <c r="AN349" i="1" s="1"/>
  <c r="BG355" i="1"/>
  <c r="AL355" i="1" s="1"/>
  <c r="BG349" i="1"/>
  <c r="AL349" i="1" s="1"/>
  <c r="AE278" i="1"/>
  <c r="BG330" i="1"/>
  <c r="AL330" i="1" s="1"/>
  <c r="BI331" i="1"/>
  <c r="AN331" i="1" s="1"/>
  <c r="AE331" i="1"/>
  <c r="BG299" i="1"/>
  <c r="AL299" i="1" s="1"/>
  <c r="BG331" i="1"/>
  <c r="AL331" i="1" s="1"/>
  <c r="BI280" i="1"/>
  <c r="AN280" i="1" s="1"/>
  <c r="BH299" i="1"/>
  <c r="AM299" i="1" s="1"/>
  <c r="BH370" i="1"/>
  <c r="AM370" i="1" s="1"/>
  <c r="BI317" i="1"/>
  <c r="AN317" i="1" s="1"/>
  <c r="BG358" i="1"/>
  <c r="AL358" i="1" s="1"/>
  <c r="AE315" i="1"/>
  <c r="BI338" i="1"/>
  <c r="AN338" i="1" s="1"/>
  <c r="BF289" i="1"/>
  <c r="AK289" i="1" s="1"/>
  <c r="BI358" i="1"/>
  <c r="AN358" i="1" s="1"/>
  <c r="BG315" i="1"/>
  <c r="AL315" i="1" s="1"/>
  <c r="BG353" i="1"/>
  <c r="AL353" i="1" s="1"/>
  <c r="BH252" i="1"/>
  <c r="AM252" i="1" s="1"/>
  <c r="AE355" i="1"/>
  <c r="BH262" i="1"/>
  <c r="AM262" i="1" s="1"/>
  <c r="AE297" i="1"/>
  <c r="AE372" i="1"/>
  <c r="BI355" i="1"/>
  <c r="AN355" i="1" s="1"/>
  <c r="BG262" i="1"/>
  <c r="AL262" i="1" s="1"/>
  <c r="BH376" i="1"/>
  <c r="AM376" i="1" s="1"/>
  <c r="AE292" i="1"/>
  <c r="BG298" i="1"/>
  <c r="AL298" i="1" s="1"/>
  <c r="BI262" i="1"/>
  <c r="AN262" i="1" s="1"/>
  <c r="BH318" i="1"/>
  <c r="AM318" i="1" s="1"/>
  <c r="AE262" i="1"/>
  <c r="BF299" i="1"/>
  <c r="AK299" i="1" s="1"/>
  <c r="BF302" i="1"/>
  <c r="AK302" i="1" s="1"/>
  <c r="BG342" i="1"/>
  <c r="AL342" i="1" s="1"/>
  <c r="BG318" i="1"/>
  <c r="AL318" i="1" s="1"/>
  <c r="BH289" i="1"/>
  <c r="AM289" i="1" s="1"/>
  <c r="AE299" i="1"/>
  <c r="AE370" i="1"/>
  <c r="BF358" i="1"/>
  <c r="AK358" i="1" s="1"/>
  <c r="AE342" i="1"/>
  <c r="AE318" i="1"/>
  <c r="AE332" i="1"/>
  <c r="BI323" i="1"/>
  <c r="AN323" i="1" s="1"/>
  <c r="BF339" i="1"/>
  <c r="AK339" i="1" s="1"/>
  <c r="BI315" i="1"/>
  <c r="AN315" i="1" s="1"/>
  <c r="AE289" i="1"/>
  <c r="BH332" i="1"/>
  <c r="AM332" i="1" s="1"/>
  <c r="AE311" i="1"/>
  <c r="BH309" i="1"/>
  <c r="AM309" i="1" s="1"/>
  <c r="BF263" i="1"/>
  <c r="AK263" i="1" s="1"/>
  <c r="BG278" i="1"/>
  <c r="AL278" i="1" s="1"/>
  <c r="BF330" i="1"/>
  <c r="AK330" i="1" s="1"/>
  <c r="BH330" i="1"/>
  <c r="AM330" i="1" s="1"/>
  <c r="BH325" i="1"/>
  <c r="AM325" i="1" s="1"/>
  <c r="BI276" i="1"/>
  <c r="AN276" i="1" s="1"/>
  <c r="AE319" i="1"/>
  <c r="BI302" i="1"/>
  <c r="AN302" i="1" s="1"/>
  <c r="BI371" i="1"/>
  <c r="AN371" i="1" s="1"/>
  <c r="BG333" i="1"/>
  <c r="AL333" i="1" s="1"/>
  <c r="BH302" i="1"/>
  <c r="AM302" i="1" s="1"/>
  <c r="BF338" i="1"/>
  <c r="AK338" i="1" s="1"/>
  <c r="BH371" i="1"/>
  <c r="AM371" i="1" s="1"/>
  <c r="BG302" i="1"/>
  <c r="AL302" i="1" s="1"/>
  <c r="BF309" i="1"/>
  <c r="AK309" i="1" s="1"/>
  <c r="AE339" i="1"/>
  <c r="AE338" i="1"/>
  <c r="BG371" i="1"/>
  <c r="AL371" i="1" s="1"/>
  <c r="BH259" i="1"/>
  <c r="AM259" i="1" s="1"/>
  <c r="AE302" i="1"/>
  <c r="AE309" i="1"/>
  <c r="BH338" i="1"/>
  <c r="AM338" i="1" s="1"/>
  <c r="BF371" i="1"/>
  <c r="AK371" i="1" s="1"/>
  <c r="BH317" i="1"/>
  <c r="AM317" i="1" s="1"/>
  <c r="BG338" i="1"/>
  <c r="AL338" i="1" s="1"/>
  <c r="BH355" i="1"/>
  <c r="AM355" i="1" s="1"/>
  <c r="AE279" i="1"/>
  <c r="BG323" i="1"/>
  <c r="AL323" i="1" s="1"/>
  <c r="AE301" i="1"/>
  <c r="BG339" i="1"/>
  <c r="AL339" i="1" s="1"/>
  <c r="BH351" i="1"/>
  <c r="AM351" i="1" s="1"/>
  <c r="BH323" i="1"/>
  <c r="AM323" i="1" s="1"/>
  <c r="BG351" i="1"/>
  <c r="AL351" i="1" s="1"/>
  <c r="BI287" i="1"/>
  <c r="AN287" i="1" s="1"/>
  <c r="BF355" i="1"/>
  <c r="AK355" i="1" s="1"/>
  <c r="BF298" i="1"/>
  <c r="AK298" i="1" s="1"/>
  <c r="AE357" i="1"/>
  <c r="BH353" i="1"/>
  <c r="AM353" i="1" s="1"/>
  <c r="BF370" i="1"/>
  <c r="AK370" i="1" s="1"/>
  <c r="BG282" i="1"/>
  <c r="AL282" i="1" s="1"/>
  <c r="AE353" i="1"/>
  <c r="BI351" i="1"/>
  <c r="AN351" i="1" s="1"/>
  <c r="BI370" i="1"/>
  <c r="AN370" i="1" s="1"/>
  <c r="BF277" i="1"/>
  <c r="AK277" i="1" s="1"/>
  <c r="BF389" i="1"/>
  <c r="AK389" i="1" s="1"/>
  <c r="AE314" i="1"/>
  <c r="BH287" i="1"/>
  <c r="AM287" i="1" s="1"/>
  <c r="BG326" i="1"/>
  <c r="AL326" i="1" s="1"/>
  <c r="BG287" i="1"/>
  <c r="AL287" i="1" s="1"/>
  <c r="BH273" i="1"/>
  <c r="AM273" i="1" s="1"/>
  <c r="AE263" i="1"/>
  <c r="BG317" i="1"/>
  <c r="AL317" i="1" s="1"/>
  <c r="BF317" i="1"/>
  <c r="AK317" i="1" s="1"/>
  <c r="BI353" i="1"/>
  <c r="AN353" i="1" s="1"/>
  <c r="BF342" i="1"/>
  <c r="AK342" i="1" s="1"/>
  <c r="BI292" i="1"/>
  <c r="AN292" i="1" s="1"/>
  <c r="BI301" i="1"/>
  <c r="AN301" i="1" s="1"/>
  <c r="BH292" i="1"/>
  <c r="AM292" i="1" s="1"/>
  <c r="BF351" i="1"/>
  <c r="AK351" i="1" s="1"/>
  <c r="BG329" i="1"/>
  <c r="AL329" i="1" s="1"/>
  <c r="BH358" i="1"/>
  <c r="AM358" i="1" s="1"/>
  <c r="BG292" i="1"/>
  <c r="AL292" i="1" s="1"/>
  <c r="AE261" i="1"/>
  <c r="BG370" i="1"/>
  <c r="AL370" i="1" s="1"/>
  <c r="BF292" i="1"/>
  <c r="AK292" i="1" s="1"/>
  <c r="AE317" i="1"/>
  <c r="BI309" i="1"/>
  <c r="AN309" i="1" s="1"/>
  <c r="AE252" i="1"/>
  <c r="BI282" i="1"/>
  <c r="AN282" i="1" s="1"/>
  <c r="AE282" i="1"/>
  <c r="BI263" i="1"/>
  <c r="AN263" i="1" s="1"/>
  <c r="AE276" i="1"/>
  <c r="BH263" i="1"/>
  <c r="AM263" i="1" s="1"/>
  <c r="BF282" i="1"/>
  <c r="AK282" i="1" s="1"/>
  <c r="BG309" i="1"/>
  <c r="AL309" i="1" s="1"/>
  <c r="BF319" i="1"/>
  <c r="AK319" i="1" s="1"/>
  <c r="AE323" i="1"/>
  <c r="BI330" i="1"/>
  <c r="AN330" i="1" s="1"/>
  <c r="BF252" i="1"/>
  <c r="AK252" i="1" s="1"/>
  <c r="BH282" i="1"/>
  <c r="AM282" i="1" s="1"/>
  <c r="BI319" i="1"/>
  <c r="AN319" i="1" s="1"/>
  <c r="BF353" i="1"/>
  <c r="AK353" i="1" s="1"/>
  <c r="BG319" i="1"/>
  <c r="AL319" i="1" s="1"/>
  <c r="AE330" i="1"/>
  <c r="BH365" i="1"/>
  <c r="AM365" i="1" s="1"/>
  <c r="BF300" i="1"/>
  <c r="AK300" i="1" s="1"/>
  <c r="BG261" i="1"/>
  <c r="AL261" i="1" s="1"/>
  <c r="BH314" i="1"/>
  <c r="AM314" i="1" s="1"/>
  <c r="BI329" i="1"/>
  <c r="AN329" i="1" s="1"/>
  <c r="BH319" i="1"/>
  <c r="AM319" i="1" s="1"/>
  <c r="BH301" i="1"/>
  <c r="AM301" i="1" s="1"/>
  <c r="BF283" i="1"/>
  <c r="AK283" i="1" s="1"/>
  <c r="BG301" i="1"/>
  <c r="AL301" i="1" s="1"/>
  <c r="BF301" i="1"/>
  <c r="AK301" i="1" s="1"/>
  <c r="BG325" i="1"/>
  <c r="AL325" i="1" s="1"/>
  <c r="BI389" i="1"/>
  <c r="AN389" i="1" s="1"/>
  <c r="AE329" i="1"/>
  <c r="BF325" i="1"/>
  <c r="AK325" i="1" s="1"/>
  <c r="BF276" i="1"/>
  <c r="AK276" i="1" s="1"/>
  <c r="BI314" i="1"/>
  <c r="AN314" i="1" s="1"/>
  <c r="BG314" i="1"/>
  <c r="AL314" i="1" s="1"/>
  <c r="BF314" i="1"/>
  <c r="AK314" i="1" s="1"/>
  <c r="BH329" i="1"/>
  <c r="AM329" i="1" s="1"/>
  <c r="BI297" i="1"/>
  <c r="AN297" i="1" s="1"/>
  <c r="BF329" i="1"/>
  <c r="AK329" i="1" s="1"/>
  <c r="BI325" i="1"/>
  <c r="AN325" i="1" s="1"/>
  <c r="AE325" i="1"/>
  <c r="BG297" i="1"/>
  <c r="AL297" i="1" s="1"/>
  <c r="BI326" i="1"/>
  <c r="AN326" i="1" s="1"/>
  <c r="BI333" i="1"/>
  <c r="AN333" i="1" s="1"/>
  <c r="AE376" i="1"/>
  <c r="BI278" i="1"/>
  <c r="AN278" i="1" s="1"/>
  <c r="BF297" i="1"/>
  <c r="AK297" i="1" s="1"/>
  <c r="AE298" i="1"/>
  <c r="BH326" i="1"/>
  <c r="AM326" i="1" s="1"/>
  <c r="BH333" i="1"/>
  <c r="AM333" i="1" s="1"/>
  <c r="BG376" i="1"/>
  <c r="AL376" i="1" s="1"/>
  <c r="BF259" i="1"/>
  <c r="AK259" i="1" s="1"/>
  <c r="BG279" i="1"/>
  <c r="AL279" i="1" s="1"/>
  <c r="AE277" i="1"/>
  <c r="BF279" i="1"/>
  <c r="AK279" i="1" s="1"/>
  <c r="BH339" i="1"/>
  <c r="AM339" i="1" s="1"/>
  <c r="BF326" i="1"/>
  <c r="AK326" i="1" s="1"/>
  <c r="BF333" i="1"/>
  <c r="AK333" i="1" s="1"/>
  <c r="BI376" i="1"/>
  <c r="AN376" i="1" s="1"/>
  <c r="BI339" i="1"/>
  <c r="AN339" i="1" s="1"/>
  <c r="BH298" i="1"/>
  <c r="AM298" i="1" s="1"/>
  <c r="AE333" i="1"/>
  <c r="BG320" i="1"/>
  <c r="AL320" i="1" s="1"/>
  <c r="BH279" i="1"/>
  <c r="AM279" i="1" s="1"/>
  <c r="BI298" i="1"/>
  <c r="AN298" i="1" s="1"/>
  <c r="BG277" i="1"/>
  <c r="AL277" i="1" s="1"/>
  <c r="BI283" i="1"/>
  <c r="AN283" i="1" s="1"/>
  <c r="BF323" i="1"/>
  <c r="AK323" i="1" s="1"/>
  <c r="BH297" i="1"/>
  <c r="AM297" i="1" s="1"/>
  <c r="AE326" i="1"/>
  <c r="BI372" i="1"/>
  <c r="AN372" i="1" s="1"/>
  <c r="BF376" i="1"/>
  <c r="AK376" i="1" s="1"/>
  <c r="BH277" i="1"/>
  <c r="AM277" i="1" s="1"/>
  <c r="BI279" i="1"/>
  <c r="AN279" i="1" s="1"/>
  <c r="BI277" i="1"/>
  <c r="AN277" i="1" s="1"/>
  <c r="BI342" i="1"/>
  <c r="AN342" i="1" s="1"/>
  <c r="AE365" i="1"/>
  <c r="BI313" i="1"/>
  <c r="AN313" i="1" s="1"/>
  <c r="AE280" i="1"/>
  <c r="BF372" i="1"/>
  <c r="AK372" i="1" s="1"/>
  <c r="BH372" i="1"/>
  <c r="AM372" i="1" s="1"/>
  <c r="BI322" i="1"/>
  <c r="AN322" i="1" s="1"/>
  <c r="BG372" i="1"/>
  <c r="AL372" i="1" s="1"/>
  <c r="BG363" i="1"/>
  <c r="AL363" i="1" s="1"/>
  <c r="BG311" i="1"/>
  <c r="AL311" i="1" s="1"/>
  <c r="BF322" i="1"/>
  <c r="AK322" i="1" s="1"/>
  <c r="BH357" i="1"/>
  <c r="AM357" i="1" s="1"/>
  <c r="AE283" i="1"/>
  <c r="BG300" i="1"/>
  <c r="AL300" i="1" s="1"/>
  <c r="AE259" i="1"/>
  <c r="AE363" i="1"/>
  <c r="BI357" i="1"/>
  <c r="AN357" i="1" s="1"/>
  <c r="BF357" i="1"/>
  <c r="AK357" i="1" s="1"/>
  <c r="BH300" i="1"/>
  <c r="AM300" i="1" s="1"/>
  <c r="BI259" i="1"/>
  <c r="AN259" i="1" s="1"/>
  <c r="BF273" i="1"/>
  <c r="AK273" i="1" s="1"/>
  <c r="BH283" i="1"/>
  <c r="AM283" i="1" s="1"/>
  <c r="BG283" i="1"/>
  <c r="AL283" i="1" s="1"/>
  <c r="AE300" i="1"/>
  <c r="BG259" i="1"/>
  <c r="AL259" i="1" s="1"/>
  <c r="BG273" i="1"/>
  <c r="AL273" i="1" s="1"/>
  <c r="BI300" i="1"/>
  <c r="AN300" i="1" s="1"/>
  <c r="BI273" i="1"/>
  <c r="AN273" i="1" s="1"/>
  <c r="BG357" i="1"/>
  <c r="AL357" i="1" s="1"/>
  <c r="BI261" i="1"/>
  <c r="AN261" i="1" s="1"/>
  <c r="AE273" i="1"/>
  <c r="BH261" i="1"/>
  <c r="AM261" i="1" s="1"/>
  <c r="BF261" i="1"/>
  <c r="AK261" i="1" s="1"/>
  <c r="BH280" i="1"/>
  <c r="AM280" i="1" s="1"/>
  <c r="BF320" i="1"/>
  <c r="AK320" i="1" s="1"/>
  <c r="BH313" i="1"/>
  <c r="AM313" i="1" s="1"/>
  <c r="BH278" i="1"/>
  <c r="AM278" i="1" s="1"/>
  <c r="BH276" i="1"/>
  <c r="AM276" i="1" s="1"/>
  <c r="BG260" i="1"/>
  <c r="AL260" i="1" s="1"/>
  <c r="AE389" i="1"/>
  <c r="BG276" i="1"/>
  <c r="AL276" i="1" s="1"/>
  <c r="BF365" i="1"/>
  <c r="AK365" i="1" s="1"/>
  <c r="BF260" i="1"/>
  <c r="AK260" i="1" s="1"/>
  <c r="BH389" i="1"/>
  <c r="AM389" i="1" s="1"/>
  <c r="AE313" i="1"/>
  <c r="AE320" i="1"/>
  <c r="BF313" i="1"/>
  <c r="AK313" i="1" s="1"/>
  <c r="BG365" i="1"/>
  <c r="AL365" i="1" s="1"/>
  <c r="BH260" i="1"/>
  <c r="AM260" i="1" s="1"/>
  <c r="BG389" i="1"/>
  <c r="AL389" i="1" s="1"/>
  <c r="BG280" i="1"/>
  <c r="AL280" i="1" s="1"/>
  <c r="BF280" i="1"/>
  <c r="AK280" i="1" s="1"/>
  <c r="BI320" i="1"/>
  <c r="AN320" i="1" s="1"/>
  <c r="BH320" i="1"/>
  <c r="AM320" i="1" s="1"/>
  <c r="BF278" i="1"/>
  <c r="AK278" i="1" s="1"/>
  <c r="BI365" i="1"/>
  <c r="AN365" i="1" s="1"/>
  <c r="BI260" i="1"/>
  <c r="AN260" i="1" s="1"/>
  <c r="BG313" i="1"/>
  <c r="AL313" i="1" s="1"/>
  <c r="BH322" i="1"/>
  <c r="AM322" i="1" s="1"/>
  <c r="BG322" i="1"/>
  <c r="AL322" i="1" s="1"/>
  <c r="BH311" i="1"/>
  <c r="AM311" i="1" s="1"/>
  <c r="BI363" i="1"/>
  <c r="AN363" i="1" s="1"/>
  <c r="BI311" i="1"/>
  <c r="AN311" i="1" s="1"/>
  <c r="BH363" i="1"/>
  <c r="AM363" i="1" s="1"/>
  <c r="BF363" i="1"/>
  <c r="AK363" i="1" s="1"/>
  <c r="BF311" i="1"/>
  <c r="AK311" i="1" s="1"/>
  <c r="AO391" i="1"/>
  <c r="AE321" i="1"/>
  <c r="BF321" i="1"/>
  <c r="AK321" i="1" s="1"/>
  <c r="BG321" i="1"/>
  <c r="AL321" i="1" s="1"/>
  <c r="BH321" i="1"/>
  <c r="AM321" i="1" s="1"/>
  <c r="BI321" i="1"/>
  <c r="AN321" i="1" s="1"/>
  <c r="AE255" i="1"/>
  <c r="BF255" i="1"/>
  <c r="AK255" i="1" s="1"/>
  <c r="BG255" i="1"/>
  <c r="AL255" i="1" s="1"/>
  <c r="BH255" i="1"/>
  <c r="AM255" i="1" s="1"/>
  <c r="BI255" i="1"/>
  <c r="AN255" i="1" s="1"/>
  <c r="BH350" i="1"/>
  <c r="AM350" i="1" s="1"/>
  <c r="BI350" i="1"/>
  <c r="AN350" i="1" s="1"/>
  <c r="AE350" i="1"/>
  <c r="BG350" i="1"/>
  <c r="AL350" i="1" s="1"/>
  <c r="BF350" i="1"/>
  <c r="AK350" i="1" s="1"/>
  <c r="AE249" i="1"/>
  <c r="BH249" i="1"/>
  <c r="AM249" i="1" s="1"/>
  <c r="BI249" i="1"/>
  <c r="AN249" i="1" s="1"/>
  <c r="BF249" i="1"/>
  <c r="AK249" i="1" s="1"/>
  <c r="BG249" i="1"/>
  <c r="AL249" i="1" s="1"/>
  <c r="BF388" i="1"/>
  <c r="AK388" i="1" s="1"/>
  <c r="BG388" i="1"/>
  <c r="AL388" i="1" s="1"/>
  <c r="BI388" i="1"/>
  <c r="AN388" i="1" s="1"/>
  <c r="BH388" i="1"/>
  <c r="AM388" i="1" s="1"/>
  <c r="AE388" i="1"/>
  <c r="BI373" i="1"/>
  <c r="AN373" i="1" s="1"/>
  <c r="AE373" i="1"/>
  <c r="BG373" i="1"/>
  <c r="AL373" i="1" s="1"/>
  <c r="BH373" i="1"/>
  <c r="AM373" i="1" s="1"/>
  <c r="BF373" i="1"/>
  <c r="AK373" i="1" s="1"/>
  <c r="BH356" i="1"/>
  <c r="AM356" i="1" s="1"/>
  <c r="BI356" i="1"/>
  <c r="AN356" i="1" s="1"/>
  <c r="BF356" i="1"/>
  <c r="AK356" i="1" s="1"/>
  <c r="BG356" i="1"/>
  <c r="AL356" i="1" s="1"/>
  <c r="AE356" i="1"/>
  <c r="AE291" i="1"/>
  <c r="BH291" i="1"/>
  <c r="AM291" i="1" s="1"/>
  <c r="BF291" i="1"/>
  <c r="AK291" i="1" s="1"/>
  <c r="BI291" i="1"/>
  <c r="AN291" i="1" s="1"/>
  <c r="BG291" i="1"/>
  <c r="AL291" i="1" s="1"/>
  <c r="BG375" i="1"/>
  <c r="AL375" i="1" s="1"/>
  <c r="BF375" i="1"/>
  <c r="AK375" i="1" s="1"/>
  <c r="BH375" i="1"/>
  <c r="AM375" i="1" s="1"/>
  <c r="BI375" i="1"/>
  <c r="AN375" i="1" s="1"/>
  <c r="AE375" i="1"/>
  <c r="BF264" i="1"/>
  <c r="AK264" i="1" s="1"/>
  <c r="BG264" i="1"/>
  <c r="AL264" i="1" s="1"/>
  <c r="BH264" i="1"/>
  <c r="AM264" i="1" s="1"/>
  <c r="BI264" i="1"/>
  <c r="AN264" i="1" s="1"/>
  <c r="AE264" i="1"/>
  <c r="AE275" i="1"/>
  <c r="BI275" i="1"/>
  <c r="AN275" i="1" s="1"/>
  <c r="BH275" i="1"/>
  <c r="AM275" i="1" s="1"/>
  <c r="BF275" i="1"/>
  <c r="AK275" i="1" s="1"/>
  <c r="BG275" i="1"/>
  <c r="AL275" i="1" s="1"/>
  <c r="AE346" i="1"/>
  <c r="BF346" i="1"/>
  <c r="AK346" i="1" s="1"/>
  <c r="BG346" i="1"/>
  <c r="AL346" i="1" s="1"/>
  <c r="BH346" i="1"/>
  <c r="AM346" i="1" s="1"/>
  <c r="BI346" i="1"/>
  <c r="AN346" i="1" s="1"/>
  <c r="BF366" i="1"/>
  <c r="AK366" i="1" s="1"/>
  <c r="BG366" i="1"/>
  <c r="AL366" i="1" s="1"/>
  <c r="AE366" i="1"/>
  <c r="BH366" i="1"/>
  <c r="AM366" i="1" s="1"/>
  <c r="BI366" i="1"/>
  <c r="AN366" i="1" s="1"/>
  <c r="BF247" i="1"/>
  <c r="AK247" i="1" s="1"/>
  <c r="BG247" i="1"/>
  <c r="AL247" i="1" s="1"/>
  <c r="BI247" i="1"/>
  <c r="AN247" i="1" s="1"/>
  <c r="AE247" i="1"/>
  <c r="BH247" i="1"/>
  <c r="AM247" i="1" s="1"/>
  <c r="AE256" i="1"/>
  <c r="BI256" i="1"/>
  <c r="AN256" i="1" s="1"/>
  <c r="BF256" i="1"/>
  <c r="AK256" i="1" s="1"/>
  <c r="BG256" i="1"/>
  <c r="AL256" i="1" s="1"/>
  <c r="BH256" i="1"/>
  <c r="AM256" i="1" s="1"/>
  <c r="BF345" i="1"/>
  <c r="AK345" i="1" s="1"/>
  <c r="BG345" i="1"/>
  <c r="AL345" i="1" s="1"/>
  <c r="AE345" i="1"/>
  <c r="BH345" i="1"/>
  <c r="AM345" i="1" s="1"/>
  <c r="BI345" i="1"/>
  <c r="AN345" i="1" s="1"/>
  <c r="AE269" i="1"/>
  <c r="BF269" i="1"/>
  <c r="AK269" i="1" s="1"/>
  <c r="BH269" i="1"/>
  <c r="AM269" i="1" s="1"/>
  <c r="BI269" i="1"/>
  <c r="AN269" i="1" s="1"/>
  <c r="BG269" i="1"/>
  <c r="AL269" i="1" s="1"/>
  <c r="BH250" i="1"/>
  <c r="AM250" i="1" s="1"/>
  <c r="BI250" i="1"/>
  <c r="AN250" i="1" s="1"/>
  <c r="AE250" i="1"/>
  <c r="BG250" i="1"/>
  <c r="AL250" i="1" s="1"/>
  <c r="BF250" i="1"/>
  <c r="AK250" i="1" s="1"/>
  <c r="BF382" i="1"/>
  <c r="AK382" i="1" s="1"/>
  <c r="AE382" i="1"/>
  <c r="BH382" i="1"/>
  <c r="AM382" i="1" s="1"/>
  <c r="BI382" i="1"/>
  <c r="AN382" i="1" s="1"/>
  <c r="BG382" i="1"/>
  <c r="AL382" i="1" s="1"/>
  <c r="AE380" i="1"/>
  <c r="BF380" i="1"/>
  <c r="AK380" i="1" s="1"/>
  <c r="BG380" i="1"/>
  <c r="AL380" i="1" s="1"/>
  <c r="BH380" i="1"/>
  <c r="AM380" i="1" s="1"/>
  <c r="BI380" i="1"/>
  <c r="AN380" i="1" s="1"/>
  <c r="BF390" i="1"/>
  <c r="AK390" i="1" s="1"/>
  <c r="BG390" i="1"/>
  <c r="AL390" i="1" s="1"/>
  <c r="BI390" i="1"/>
  <c r="AN390" i="1" s="1"/>
  <c r="BH390" i="1"/>
  <c r="AM390" i="1" s="1"/>
  <c r="AE390" i="1"/>
  <c r="AE362" i="1"/>
  <c r="BF362" i="1"/>
  <c r="AK362" i="1" s="1"/>
  <c r="BG362" i="1"/>
  <c r="AL362" i="1" s="1"/>
  <c r="BH362" i="1"/>
  <c r="AM362" i="1" s="1"/>
  <c r="BI362" i="1"/>
  <c r="AN362" i="1" s="1"/>
  <c r="AE387" i="1"/>
  <c r="BI387" i="1"/>
  <c r="AN387" i="1" s="1"/>
  <c r="BF387" i="1"/>
  <c r="AK387" i="1" s="1"/>
  <c r="BG387" i="1"/>
  <c r="AL387" i="1" s="1"/>
  <c r="BH387" i="1"/>
  <c r="AM387" i="1" s="1"/>
  <c r="BF360" i="1"/>
  <c r="AK360" i="1" s="1"/>
  <c r="BG360" i="1"/>
  <c r="AL360" i="1" s="1"/>
  <c r="AE360" i="1"/>
  <c r="BH360" i="1"/>
  <c r="AM360" i="1" s="1"/>
  <c r="BI360" i="1"/>
  <c r="AN360" i="1" s="1"/>
  <c r="BG281" i="1"/>
  <c r="AL281" i="1" s="1"/>
  <c r="AE281" i="1"/>
  <c r="BF281" i="1"/>
  <c r="AK281" i="1" s="1"/>
  <c r="BI281" i="1"/>
  <c r="AN281" i="1" s="1"/>
  <c r="BH281" i="1"/>
  <c r="AM281" i="1" s="1"/>
  <c r="AE272" i="1"/>
  <c r="BI272" i="1"/>
  <c r="AN272" i="1" s="1"/>
  <c r="BH272" i="1"/>
  <c r="AM272" i="1" s="1"/>
  <c r="BF272" i="1"/>
  <c r="AK272" i="1" s="1"/>
  <c r="BG272" i="1"/>
  <c r="AL272" i="1" s="1"/>
  <c r="AE344" i="1"/>
  <c r="BF344" i="1"/>
  <c r="AK344" i="1" s="1"/>
  <c r="BH344" i="1"/>
  <c r="AM344" i="1" s="1"/>
  <c r="BI344" i="1"/>
  <c r="AN344" i="1" s="1"/>
  <c r="BG344" i="1"/>
  <c r="AL344" i="1" s="1"/>
  <c r="AE368" i="1"/>
  <c r="BF368" i="1"/>
  <c r="AK368" i="1" s="1"/>
  <c r="BG368" i="1"/>
  <c r="AL368" i="1" s="1"/>
  <c r="BH368" i="1"/>
  <c r="AM368" i="1" s="1"/>
  <c r="BI368" i="1"/>
  <c r="AN368" i="1" s="1"/>
  <c r="AE254" i="1"/>
  <c r="BI254" i="1"/>
  <c r="AN254" i="1" s="1"/>
  <c r="BF254" i="1"/>
  <c r="AK254" i="1" s="1"/>
  <c r="BG254" i="1"/>
  <c r="AL254" i="1" s="1"/>
  <c r="BH254" i="1"/>
  <c r="AM254" i="1" s="1"/>
  <c r="BI251" i="1"/>
  <c r="AN251" i="1" s="1"/>
  <c r="AE251" i="1"/>
  <c r="BG251" i="1"/>
  <c r="AL251" i="1" s="1"/>
  <c r="BF251" i="1"/>
  <c r="AK251" i="1" s="1"/>
  <c r="BH251" i="1"/>
  <c r="AM251" i="1" s="1"/>
  <c r="BF265" i="1"/>
  <c r="AK265" i="1" s="1"/>
  <c r="BG265" i="1"/>
  <c r="AL265" i="1" s="1"/>
  <c r="AE265" i="1"/>
  <c r="BH265" i="1"/>
  <c r="AM265" i="1" s="1"/>
  <c r="BI265" i="1"/>
  <c r="AN265" i="1" s="1"/>
  <c r="BI383" i="1"/>
  <c r="AN383" i="1" s="1"/>
  <c r="AE383" i="1"/>
  <c r="BG383" i="1"/>
  <c r="AL383" i="1" s="1"/>
  <c r="BF383" i="1"/>
  <c r="AK383" i="1" s="1"/>
  <c r="BH383" i="1"/>
  <c r="AM383" i="1" s="1"/>
  <c r="AE266" i="1"/>
  <c r="BI266" i="1"/>
  <c r="AN266" i="1" s="1"/>
  <c r="BG266" i="1"/>
  <c r="AL266" i="1" s="1"/>
  <c r="BH266" i="1"/>
  <c r="AM266" i="1" s="1"/>
  <c r="BF266" i="1"/>
  <c r="AK266" i="1" s="1"/>
  <c r="AE268" i="1"/>
  <c r="BF268" i="1"/>
  <c r="AK268" i="1" s="1"/>
  <c r="BG268" i="1"/>
  <c r="AL268" i="1" s="1"/>
  <c r="BH268" i="1"/>
  <c r="AM268" i="1" s="1"/>
  <c r="BI268" i="1"/>
  <c r="AN268" i="1" s="1"/>
  <c r="BF361" i="1"/>
  <c r="AK361" i="1" s="1"/>
  <c r="AE361" i="1"/>
  <c r="BG361" i="1"/>
  <c r="AL361" i="1" s="1"/>
  <c r="BH361" i="1"/>
  <c r="AM361" i="1" s="1"/>
  <c r="BI361" i="1"/>
  <c r="AN361" i="1" s="1"/>
  <c r="BI324" i="1"/>
  <c r="AN324" i="1" s="1"/>
  <c r="BH324" i="1"/>
  <c r="AM324" i="1" s="1"/>
  <c r="BF324" i="1"/>
  <c r="AK324" i="1" s="1"/>
  <c r="BG324" i="1"/>
  <c r="AL324" i="1" s="1"/>
  <c r="AE324" i="1"/>
  <c r="BF306" i="1"/>
  <c r="AK306" i="1" s="1"/>
  <c r="BG306" i="1"/>
  <c r="AL306" i="1" s="1"/>
  <c r="BH306" i="1"/>
  <c r="AM306" i="1" s="1"/>
  <c r="AE306" i="1"/>
  <c r="BI306" i="1"/>
  <c r="AN306" i="1" s="1"/>
  <c r="AE244" i="1"/>
  <c r="BF244" i="1"/>
  <c r="AK244" i="1" s="1"/>
  <c r="BG244" i="1"/>
  <c r="AL244" i="1" s="1"/>
  <c r="BH244" i="1"/>
  <c r="AM244" i="1" s="1"/>
  <c r="BI244" i="1"/>
  <c r="AN244" i="1" s="1"/>
  <c r="AE293" i="1"/>
  <c r="BF293" i="1"/>
  <c r="AK293" i="1" s="1"/>
  <c r="BG293" i="1"/>
  <c r="AL293" i="1" s="1"/>
  <c r="BH293" i="1"/>
  <c r="AM293" i="1" s="1"/>
  <c r="BI293" i="1"/>
  <c r="AN293" i="1" s="1"/>
  <c r="BF310" i="1"/>
  <c r="AK310" i="1" s="1"/>
  <c r="BG310" i="1"/>
  <c r="AL310" i="1" s="1"/>
  <c r="BH310" i="1"/>
  <c r="AM310" i="1" s="1"/>
  <c r="BI310" i="1"/>
  <c r="AN310" i="1" s="1"/>
  <c r="AE310" i="1"/>
  <c r="BF328" i="1"/>
  <c r="AK328" i="1" s="1"/>
  <c r="BG328" i="1"/>
  <c r="AL328" i="1" s="1"/>
  <c r="BH328" i="1"/>
  <c r="AM328" i="1" s="1"/>
  <c r="BI328" i="1"/>
  <c r="AN328" i="1" s="1"/>
  <c r="AE328" i="1"/>
  <c r="BG385" i="1"/>
  <c r="AL385" i="1" s="1"/>
  <c r="BH385" i="1"/>
  <c r="AM385" i="1" s="1"/>
  <c r="BI385" i="1"/>
  <c r="AN385" i="1" s="1"/>
  <c r="BF385" i="1"/>
  <c r="AK385" i="1" s="1"/>
  <c r="AE385" i="1"/>
  <c r="BF271" i="1"/>
  <c r="AK271" i="1" s="1"/>
  <c r="BG271" i="1"/>
  <c r="AL271" i="1" s="1"/>
  <c r="AE271" i="1"/>
  <c r="BH271" i="1"/>
  <c r="AM271" i="1" s="1"/>
  <c r="BI271" i="1"/>
  <c r="AN271" i="1" s="1"/>
  <c r="BF294" i="1"/>
  <c r="AK294" i="1" s="1"/>
  <c r="BG294" i="1"/>
  <c r="AL294" i="1" s="1"/>
  <c r="BH294" i="1"/>
  <c r="AM294" i="1" s="1"/>
  <c r="BI294" i="1"/>
  <c r="AN294" i="1" s="1"/>
  <c r="AE294" i="1"/>
  <c r="AE307" i="1"/>
  <c r="BG307" i="1"/>
  <c r="AL307" i="1" s="1"/>
  <c r="BH307" i="1"/>
  <c r="AM307" i="1" s="1"/>
  <c r="BF307" i="1"/>
  <c r="AK307" i="1" s="1"/>
  <c r="BI307" i="1"/>
  <c r="AN307" i="1" s="1"/>
  <c r="BF381" i="1"/>
  <c r="AK381" i="1" s="1"/>
  <c r="BG381" i="1"/>
  <c r="AL381" i="1" s="1"/>
  <c r="BI381" i="1"/>
  <c r="AN381" i="1" s="1"/>
  <c r="BH381" i="1"/>
  <c r="AM381" i="1" s="1"/>
  <c r="AE381" i="1"/>
  <c r="AE374" i="1"/>
  <c r="BI374" i="1"/>
  <c r="AN374" i="1" s="1"/>
  <c r="BF374" i="1"/>
  <c r="AK374" i="1" s="1"/>
  <c r="BH374" i="1"/>
  <c r="AM374" i="1" s="1"/>
  <c r="BG374" i="1"/>
  <c r="AL374" i="1" s="1"/>
  <c r="BF384" i="1"/>
  <c r="AK384" i="1" s="1"/>
  <c r="BG384" i="1"/>
  <c r="AL384" i="1" s="1"/>
  <c r="AE384" i="1"/>
  <c r="BH384" i="1"/>
  <c r="AM384" i="1" s="1"/>
  <c r="BI384" i="1"/>
  <c r="AN384" i="1" s="1"/>
  <c r="BF352" i="1"/>
  <c r="AK352" i="1" s="1"/>
  <c r="BI352" i="1"/>
  <c r="AN352" i="1" s="1"/>
  <c r="BG352" i="1"/>
  <c r="AL352" i="1" s="1"/>
  <c r="BH352" i="1"/>
  <c r="AM352" i="1" s="1"/>
  <c r="AE352" i="1"/>
  <c r="BF257" i="1"/>
  <c r="AK257" i="1" s="1"/>
  <c r="BG257" i="1"/>
  <c r="AL257" i="1" s="1"/>
  <c r="BH257" i="1"/>
  <c r="AM257" i="1" s="1"/>
  <c r="AE257" i="1"/>
  <c r="BI257" i="1"/>
  <c r="AN257" i="1" s="1"/>
  <c r="BI359" i="1"/>
  <c r="AN359" i="1" s="1"/>
  <c r="AE359" i="1"/>
  <c r="BF359" i="1"/>
  <c r="AK359" i="1" s="1"/>
  <c r="BG359" i="1"/>
  <c r="AL359" i="1" s="1"/>
  <c r="BH359" i="1"/>
  <c r="AM359" i="1" s="1"/>
  <c r="BF270" i="1"/>
  <c r="AK270" i="1" s="1"/>
  <c r="BG270" i="1"/>
  <c r="AL270" i="1" s="1"/>
  <c r="BH270" i="1"/>
  <c r="AM270" i="1" s="1"/>
  <c r="AE270" i="1"/>
  <c r="BI270" i="1"/>
  <c r="AN270" i="1" s="1"/>
  <c r="BF335" i="1"/>
  <c r="AK335" i="1" s="1"/>
  <c r="BG335" i="1"/>
  <c r="AL335" i="1" s="1"/>
  <c r="AE335" i="1"/>
  <c r="BH335" i="1"/>
  <c r="AM335" i="1" s="1"/>
  <c r="BI335" i="1"/>
  <c r="AN335" i="1" s="1"/>
  <c r="BF334" i="1"/>
  <c r="AK334" i="1" s="1"/>
  <c r="BG334" i="1"/>
  <c r="AL334" i="1" s="1"/>
  <c r="BH334" i="1"/>
  <c r="AM334" i="1" s="1"/>
  <c r="BI334" i="1"/>
  <c r="AN334" i="1" s="1"/>
  <c r="AE334" i="1"/>
  <c r="BH312" i="1"/>
  <c r="AM312" i="1" s="1"/>
  <c r="AE312" i="1"/>
  <c r="BF312" i="1"/>
  <c r="AK312" i="1" s="1"/>
  <c r="BG312" i="1"/>
  <c r="AL312" i="1" s="1"/>
  <c r="BI312" i="1"/>
  <c r="AN312" i="1" s="1"/>
  <c r="BF286" i="1"/>
  <c r="AK286" i="1" s="1"/>
  <c r="BG286" i="1"/>
  <c r="AL286" i="1" s="1"/>
  <c r="BH286" i="1"/>
  <c r="AM286" i="1" s="1"/>
  <c r="BI286" i="1"/>
  <c r="AN286" i="1" s="1"/>
  <c r="AE286" i="1"/>
  <c r="BI367" i="1"/>
  <c r="AN367" i="1" s="1"/>
  <c r="AE367" i="1"/>
  <c r="BG367" i="1"/>
  <c r="AL367" i="1" s="1"/>
  <c r="BF367" i="1"/>
  <c r="AK367" i="1" s="1"/>
  <c r="BH367" i="1"/>
  <c r="AM367" i="1" s="1"/>
  <c r="BI337" i="1"/>
  <c r="AN337" i="1" s="1"/>
  <c r="BH337" i="1"/>
  <c r="AM337" i="1" s="1"/>
  <c r="BF337" i="1"/>
  <c r="AK337" i="1" s="1"/>
  <c r="BG337" i="1"/>
  <c r="AL337" i="1" s="1"/>
  <c r="AE337" i="1"/>
  <c r="BG303" i="1"/>
  <c r="AL303" i="1" s="1"/>
  <c r="BH303" i="1"/>
  <c r="AM303" i="1" s="1"/>
  <c r="BI303" i="1"/>
  <c r="AN303" i="1" s="1"/>
  <c r="AE303" i="1"/>
  <c r="BF303" i="1"/>
  <c r="AK303" i="1" s="1"/>
  <c r="AE290" i="1"/>
  <c r="BF290" i="1"/>
  <c r="AK290" i="1" s="1"/>
  <c r="BG290" i="1"/>
  <c r="AL290" i="1" s="1"/>
  <c r="BH290" i="1"/>
  <c r="AM290" i="1" s="1"/>
  <c r="BI290" i="1"/>
  <c r="AN290" i="1" s="1"/>
  <c r="AE305" i="1"/>
  <c r="BF305" i="1"/>
  <c r="AK305" i="1" s="1"/>
  <c r="BG305" i="1"/>
  <c r="AL305" i="1" s="1"/>
  <c r="BH305" i="1"/>
  <c r="AM305" i="1" s="1"/>
  <c r="BI305" i="1"/>
  <c r="AN305" i="1" s="1"/>
  <c r="AE316" i="1"/>
  <c r="BF316" i="1"/>
  <c r="AK316" i="1" s="1"/>
  <c r="BG316" i="1"/>
  <c r="AL316" i="1" s="1"/>
  <c r="BI316" i="1"/>
  <c r="AN316" i="1" s="1"/>
  <c r="BH316" i="1"/>
  <c r="AM316" i="1" s="1"/>
  <c r="BF379" i="1"/>
  <c r="AK379" i="1" s="1"/>
  <c r="BG379" i="1"/>
  <c r="AL379" i="1" s="1"/>
  <c r="BH379" i="1"/>
  <c r="AM379" i="1" s="1"/>
  <c r="BI379" i="1"/>
  <c r="AN379" i="1" s="1"/>
  <c r="AE379" i="1"/>
  <c r="BG369" i="1"/>
  <c r="AL369" i="1" s="1"/>
  <c r="BI369" i="1"/>
  <c r="AN369" i="1" s="1"/>
  <c r="BF369" i="1"/>
  <c r="AK369" i="1" s="1"/>
  <c r="AE369" i="1"/>
  <c r="BH369" i="1"/>
  <c r="AM369" i="1" s="1"/>
  <c r="BF258" i="1"/>
  <c r="AK258" i="1" s="1"/>
  <c r="BG258" i="1"/>
  <c r="AL258" i="1" s="1"/>
  <c r="BH258" i="1"/>
  <c r="AM258" i="1" s="1"/>
  <c r="AE258" i="1"/>
  <c r="BI258" i="1"/>
  <c r="AN258" i="1" s="1"/>
  <c r="AE248" i="1"/>
  <c r="BI248" i="1"/>
  <c r="AN248" i="1" s="1"/>
  <c r="BG248" i="1"/>
  <c r="AL248" i="1" s="1"/>
  <c r="BH248" i="1"/>
  <c r="AM248" i="1" s="1"/>
  <c r="BF248" i="1"/>
  <c r="AK248" i="1" s="1"/>
  <c r="BG341" i="1"/>
  <c r="AL341" i="1" s="1"/>
  <c r="BH341" i="1"/>
  <c r="AM341" i="1" s="1"/>
  <c r="AE341" i="1"/>
  <c r="BF341" i="1"/>
  <c r="AK341" i="1" s="1"/>
  <c r="BI341" i="1"/>
  <c r="AN341" i="1" s="1"/>
  <c r="BF241" i="1"/>
  <c r="AK241" i="1" s="1"/>
  <c r="BG241" i="1"/>
  <c r="AL241" i="1" s="1"/>
  <c r="BI241" i="1"/>
  <c r="AN241" i="1" s="1"/>
  <c r="BH241" i="1"/>
  <c r="AM241" i="1" s="1"/>
  <c r="BF308" i="1"/>
  <c r="AK308" i="1" s="1"/>
  <c r="BG308" i="1"/>
  <c r="AL308" i="1" s="1"/>
  <c r="BH308" i="1"/>
  <c r="AM308" i="1" s="1"/>
  <c r="AE308" i="1"/>
  <c r="BI308" i="1"/>
  <c r="AN308" i="1" s="1"/>
  <c r="AE242" i="1"/>
  <c r="BI242" i="1"/>
  <c r="AN242" i="1" s="1"/>
  <c r="BF242" i="1"/>
  <c r="AK242" i="1" s="1"/>
  <c r="BG242" i="1"/>
  <c r="AL242" i="1" s="1"/>
  <c r="BH242" i="1"/>
  <c r="AM242" i="1" s="1"/>
  <c r="BH364" i="1"/>
  <c r="AM364" i="1" s="1"/>
  <c r="BI364" i="1"/>
  <c r="AN364" i="1" s="1"/>
  <c r="BF364" i="1"/>
  <c r="AK364" i="1" s="1"/>
  <c r="BG364" i="1"/>
  <c r="AL364" i="1" s="1"/>
  <c r="AE364" i="1"/>
  <c r="AE243" i="1"/>
  <c r="BH243" i="1"/>
  <c r="AM243" i="1" s="1"/>
  <c r="BI243" i="1"/>
  <c r="AN243" i="1" s="1"/>
  <c r="BF243" i="1"/>
  <c r="AK243" i="1" s="1"/>
  <c r="BG243" i="1"/>
  <c r="AL243" i="1" s="1"/>
  <c r="AE245" i="1"/>
  <c r="BH245" i="1"/>
  <c r="AM245" i="1" s="1"/>
  <c r="BI245" i="1"/>
  <c r="AN245" i="1" s="1"/>
  <c r="BF245" i="1"/>
  <c r="AK245" i="1" s="1"/>
  <c r="BG245" i="1"/>
  <c r="AL245" i="1" s="1"/>
  <c r="BF340" i="1"/>
  <c r="AK340" i="1" s="1"/>
  <c r="AE340" i="1"/>
  <c r="BI340" i="1"/>
  <c r="AN340" i="1" s="1"/>
  <c r="BG340" i="1"/>
  <c r="AL340" i="1" s="1"/>
  <c r="BH340" i="1"/>
  <c r="AM340" i="1" s="1"/>
  <c r="BF378" i="1"/>
  <c r="AK378" i="1" s="1"/>
  <c r="BG378" i="1"/>
  <c r="AL378" i="1" s="1"/>
  <c r="BI378" i="1"/>
  <c r="AN378" i="1" s="1"/>
  <c r="BH378" i="1"/>
  <c r="AM378" i="1" s="1"/>
  <c r="AE378" i="1"/>
  <c r="BF288" i="1"/>
  <c r="AK288" i="1" s="1"/>
  <c r="BG288" i="1"/>
  <c r="AL288" i="1" s="1"/>
  <c r="BH288" i="1"/>
  <c r="AM288" i="1" s="1"/>
  <c r="AE288" i="1"/>
  <c r="BI288" i="1"/>
  <c r="AN288" i="1" s="1"/>
  <c r="AE304" i="1"/>
  <c r="BG304" i="1"/>
  <c r="AL304" i="1" s="1"/>
  <c r="BF304" i="1"/>
  <c r="AK304" i="1" s="1"/>
  <c r="BH304" i="1"/>
  <c r="AM304" i="1" s="1"/>
  <c r="BI304" i="1"/>
  <c r="AN304" i="1" s="1"/>
  <c r="BF336" i="1"/>
  <c r="AK336" i="1" s="1"/>
  <c r="BH336" i="1"/>
  <c r="AM336" i="1" s="1"/>
  <c r="BI336" i="1"/>
  <c r="AN336" i="1" s="1"/>
  <c r="AE336" i="1"/>
  <c r="BG336" i="1"/>
  <c r="AL336" i="1" s="1"/>
  <c r="AE241" i="1"/>
  <c r="AD240" i="1"/>
  <c r="AC240" i="1"/>
  <c r="AB240" i="1"/>
  <c r="AA240" i="1"/>
  <c r="AU96" i="1"/>
  <c r="AV96" i="1"/>
  <c r="AW96" i="1"/>
  <c r="AX96" i="1"/>
  <c r="AU38" i="1"/>
  <c r="AV38" i="1"/>
  <c r="AW38" i="1"/>
  <c r="AX38" i="1"/>
  <c r="AU120" i="1"/>
  <c r="AV120" i="1"/>
  <c r="AW120" i="1"/>
  <c r="AX120" i="1"/>
  <c r="AU163" i="1"/>
  <c r="AV163" i="1"/>
  <c r="AW163" i="1"/>
  <c r="AX163" i="1"/>
  <c r="AU75" i="1"/>
  <c r="AV75" i="1"/>
  <c r="AW75" i="1"/>
  <c r="AX75" i="1"/>
  <c r="AU111" i="1"/>
  <c r="AV111" i="1"/>
  <c r="AW111" i="1"/>
  <c r="AX111" i="1"/>
  <c r="AU148" i="1"/>
  <c r="AV148" i="1"/>
  <c r="AW148" i="1"/>
  <c r="AX148" i="1"/>
  <c r="AU195" i="1"/>
  <c r="AV195" i="1"/>
  <c r="AW195" i="1"/>
  <c r="AX195" i="1"/>
  <c r="AX61" i="1"/>
  <c r="AU61" i="1"/>
  <c r="AV61" i="1"/>
  <c r="AW61" i="1"/>
  <c r="AU179" i="1"/>
  <c r="AV179" i="1"/>
  <c r="AW179" i="1"/>
  <c r="AX179" i="1"/>
  <c r="AU48" i="1"/>
  <c r="AV48" i="1"/>
  <c r="AW48" i="1"/>
  <c r="AX48" i="1"/>
  <c r="AU159" i="1"/>
  <c r="AV159" i="1"/>
  <c r="AW159" i="1"/>
  <c r="AX159" i="1"/>
  <c r="AU110" i="1"/>
  <c r="AV110" i="1"/>
  <c r="AW110" i="1"/>
  <c r="AX110" i="1"/>
  <c r="AX237" i="1"/>
  <c r="AU237" i="1"/>
  <c r="AV237" i="1"/>
  <c r="AW237" i="1"/>
  <c r="AU36" i="1"/>
  <c r="AV36" i="1"/>
  <c r="AW36" i="1"/>
  <c r="AX36" i="1"/>
  <c r="AU124" i="1"/>
  <c r="AV124" i="1"/>
  <c r="AW124" i="1"/>
  <c r="AX124" i="1"/>
  <c r="AU183" i="1"/>
  <c r="AV183" i="1"/>
  <c r="AW183" i="1"/>
  <c r="AX183" i="1"/>
  <c r="AU114" i="1"/>
  <c r="AV114" i="1"/>
  <c r="AW114" i="1"/>
  <c r="AX114" i="1"/>
  <c r="AU103" i="1"/>
  <c r="AV103" i="1"/>
  <c r="AW103" i="1"/>
  <c r="AX103" i="1"/>
  <c r="AU232" i="1"/>
  <c r="AV232" i="1"/>
  <c r="AW232" i="1"/>
  <c r="AX232" i="1"/>
  <c r="AU140" i="1"/>
  <c r="AV140" i="1"/>
  <c r="AW140" i="1"/>
  <c r="AX140" i="1"/>
  <c r="AX181" i="1"/>
  <c r="AU181" i="1"/>
  <c r="AV181" i="1"/>
  <c r="AW181" i="1"/>
  <c r="AU194" i="1"/>
  <c r="AV194" i="1"/>
  <c r="AW194" i="1"/>
  <c r="AX194" i="1"/>
  <c r="AU10" i="1"/>
  <c r="AV10" i="1"/>
  <c r="AW10" i="1"/>
  <c r="AX10" i="1"/>
  <c r="AX81" i="1"/>
  <c r="AU81" i="1"/>
  <c r="AV81" i="1"/>
  <c r="AW81" i="1"/>
  <c r="AX105" i="1"/>
  <c r="AU105" i="1"/>
  <c r="AV105" i="1"/>
  <c r="AW105" i="1"/>
  <c r="AU212" i="1"/>
  <c r="AV212" i="1"/>
  <c r="AW212" i="1"/>
  <c r="AX212" i="1"/>
  <c r="AU175" i="1"/>
  <c r="AV175" i="1"/>
  <c r="AW175" i="1"/>
  <c r="AX175" i="1"/>
  <c r="AU40" i="1"/>
  <c r="AV40" i="1"/>
  <c r="AW40" i="1"/>
  <c r="AX40" i="1"/>
  <c r="AU102" i="1"/>
  <c r="AV102" i="1"/>
  <c r="AW102" i="1"/>
  <c r="AX102" i="1"/>
  <c r="AU167" i="1"/>
  <c r="AV167" i="1"/>
  <c r="AW167" i="1"/>
  <c r="AX167" i="1"/>
  <c r="AU149" i="1"/>
  <c r="AX149" i="1"/>
  <c r="AV149" i="1"/>
  <c r="AW149" i="1"/>
  <c r="AU109" i="1"/>
  <c r="AX109" i="1"/>
  <c r="AV109" i="1"/>
  <c r="AW109" i="1"/>
  <c r="AU131" i="1"/>
  <c r="AV131" i="1"/>
  <c r="AW131" i="1"/>
  <c r="AX131" i="1"/>
  <c r="AU132" i="1"/>
  <c r="AV132" i="1"/>
  <c r="AW132" i="1"/>
  <c r="AX132" i="1"/>
  <c r="AU210" i="1"/>
  <c r="AV210" i="1"/>
  <c r="AW210" i="1"/>
  <c r="AX210" i="1"/>
  <c r="AU11" i="1"/>
  <c r="AV11" i="1"/>
  <c r="AW11" i="1"/>
  <c r="AX11" i="1"/>
  <c r="AU84" i="1"/>
  <c r="AV84" i="1"/>
  <c r="AW84" i="1"/>
  <c r="AX84" i="1"/>
  <c r="AU90" i="1"/>
  <c r="AV90" i="1"/>
  <c r="AW90" i="1"/>
  <c r="AX90" i="1"/>
  <c r="AU107" i="1"/>
  <c r="AV107" i="1"/>
  <c r="AW107" i="1"/>
  <c r="AX107" i="1"/>
  <c r="AU215" i="1"/>
  <c r="AV215" i="1"/>
  <c r="AW215" i="1"/>
  <c r="AX215" i="1"/>
  <c r="AU160" i="1"/>
  <c r="AV160" i="1"/>
  <c r="AW160" i="1"/>
  <c r="AX160" i="1"/>
  <c r="AU115" i="1"/>
  <c r="AV115" i="1"/>
  <c r="AW115" i="1"/>
  <c r="AX115" i="1"/>
  <c r="AU14" i="1"/>
  <c r="AV14" i="1"/>
  <c r="AW14" i="1"/>
  <c r="AX14" i="1"/>
  <c r="AU238" i="1"/>
  <c r="AV238" i="1"/>
  <c r="AW238" i="1"/>
  <c r="AX238" i="1"/>
  <c r="AU18" i="1"/>
  <c r="AV18" i="1"/>
  <c r="AW18" i="1"/>
  <c r="AX18" i="1"/>
  <c r="AU20" i="1"/>
  <c r="AV20" i="1"/>
  <c r="AW20" i="1"/>
  <c r="AX20" i="1"/>
  <c r="AU51" i="1"/>
  <c r="AV51" i="1"/>
  <c r="AW51" i="1"/>
  <c r="AX51" i="1"/>
  <c r="AU236" i="1"/>
  <c r="AV236" i="1"/>
  <c r="AW236" i="1"/>
  <c r="AX236" i="1"/>
  <c r="AX73" i="1"/>
  <c r="AU73" i="1"/>
  <c r="AV73" i="1"/>
  <c r="AW73" i="1"/>
  <c r="AU8" i="1"/>
  <c r="AV8" i="1"/>
  <c r="AW8" i="1"/>
  <c r="AX8" i="1"/>
  <c r="AU174" i="1"/>
  <c r="AV174" i="1"/>
  <c r="AW174" i="1"/>
  <c r="AX174" i="1"/>
  <c r="AU4" i="1"/>
  <c r="AV4" i="1"/>
  <c r="AW4" i="1"/>
  <c r="AX4" i="1"/>
  <c r="AU42" i="1"/>
  <c r="AV42" i="1"/>
  <c r="AW42" i="1"/>
  <c r="AX42" i="1"/>
  <c r="AU72" i="1"/>
  <c r="AV72" i="1"/>
  <c r="AW72" i="1"/>
  <c r="AX72" i="1"/>
  <c r="AU86" i="1"/>
  <c r="AV86" i="1"/>
  <c r="AW86" i="1"/>
  <c r="AX86" i="1"/>
  <c r="AU68" i="1"/>
  <c r="AV68" i="1"/>
  <c r="AW68" i="1"/>
  <c r="AX68" i="1"/>
  <c r="AU23" i="1"/>
  <c r="AV23" i="1"/>
  <c r="AW23" i="1"/>
  <c r="AX23" i="1"/>
  <c r="AX53" i="1"/>
  <c r="AU53" i="1"/>
  <c r="AV53" i="1"/>
  <c r="AW53" i="1"/>
  <c r="AX125" i="1"/>
  <c r="AU125" i="1"/>
  <c r="AV125" i="1"/>
  <c r="AW125" i="1"/>
  <c r="AU112" i="1"/>
  <c r="AV112" i="1"/>
  <c r="AW112" i="1"/>
  <c r="AX112" i="1"/>
  <c r="AU206" i="1"/>
  <c r="AV206" i="1"/>
  <c r="AW206" i="1"/>
  <c r="AX206" i="1"/>
  <c r="AX25" i="1"/>
  <c r="AU25" i="1"/>
  <c r="AV25" i="1"/>
  <c r="AW25" i="1"/>
  <c r="AU178" i="1"/>
  <c r="AV178" i="1"/>
  <c r="AW178" i="1"/>
  <c r="AX178" i="1"/>
  <c r="AU121" i="1"/>
  <c r="AX121" i="1"/>
  <c r="AV121" i="1"/>
  <c r="AW121" i="1"/>
  <c r="AU88" i="1"/>
  <c r="AV88" i="1"/>
  <c r="AW88" i="1"/>
  <c r="AX88" i="1"/>
  <c r="AU187" i="1"/>
  <c r="AV187" i="1"/>
  <c r="AW187" i="1"/>
  <c r="AX187" i="1"/>
  <c r="AU28" i="1"/>
  <c r="AV28" i="1"/>
  <c r="AW28" i="1"/>
  <c r="AX28" i="1"/>
  <c r="AU166" i="1"/>
  <c r="AV166" i="1"/>
  <c r="AW166" i="1"/>
  <c r="AX166" i="1"/>
  <c r="AX141" i="1"/>
  <c r="AU141" i="1"/>
  <c r="AV141" i="1"/>
  <c r="AW141" i="1"/>
  <c r="AU225" i="1"/>
  <c r="AX225" i="1"/>
  <c r="AV225" i="1"/>
  <c r="AW225" i="1"/>
  <c r="AU80" i="1"/>
  <c r="AV80" i="1"/>
  <c r="AW80" i="1"/>
  <c r="AX80" i="1"/>
  <c r="AU155" i="1"/>
  <c r="AV155" i="1"/>
  <c r="AW155" i="1"/>
  <c r="AX155" i="1"/>
  <c r="AX133" i="1"/>
  <c r="AU133" i="1"/>
  <c r="AV133" i="1"/>
  <c r="AW133" i="1"/>
  <c r="AU193" i="1"/>
  <c r="AX193" i="1"/>
  <c r="AV193" i="1"/>
  <c r="AW193" i="1"/>
  <c r="AX157" i="1"/>
  <c r="AU157" i="1"/>
  <c r="AV157" i="1"/>
  <c r="AW157" i="1"/>
  <c r="AU196" i="1"/>
  <c r="AV196" i="1"/>
  <c r="AW196" i="1"/>
  <c r="AX196" i="1"/>
  <c r="AU54" i="1"/>
  <c r="AV54" i="1"/>
  <c r="AW54" i="1"/>
  <c r="AX54" i="1"/>
  <c r="AU63" i="1"/>
  <c r="AV63" i="1"/>
  <c r="AW63" i="1"/>
  <c r="AX63" i="1"/>
  <c r="AU35" i="1"/>
  <c r="AV35" i="1"/>
  <c r="AW35" i="1"/>
  <c r="AX35" i="1"/>
  <c r="AU47" i="1"/>
  <c r="AV47" i="1"/>
  <c r="AW47" i="1"/>
  <c r="AX47" i="1"/>
  <c r="AU200" i="1"/>
  <c r="AV200" i="1"/>
  <c r="AW200" i="1"/>
  <c r="AX200" i="1"/>
  <c r="AU154" i="1"/>
  <c r="AV154" i="1"/>
  <c r="AW154" i="1"/>
  <c r="AX154" i="1"/>
  <c r="AU180" i="1"/>
  <c r="AV180" i="1"/>
  <c r="AW180" i="1"/>
  <c r="AX180" i="1"/>
  <c r="AU176" i="1"/>
  <c r="AV176" i="1"/>
  <c r="AW176" i="1"/>
  <c r="AX176" i="1"/>
  <c r="AU165" i="1"/>
  <c r="AX165" i="1"/>
  <c r="AV165" i="1"/>
  <c r="AW165" i="1"/>
  <c r="AU227" i="1"/>
  <c r="AV227" i="1"/>
  <c r="AW227" i="1"/>
  <c r="AX227" i="1"/>
  <c r="AU69" i="1"/>
  <c r="AX69" i="1"/>
  <c r="AV69" i="1"/>
  <c r="AW69" i="1"/>
  <c r="AU127" i="1"/>
  <c r="AV127" i="1"/>
  <c r="AW127" i="1"/>
  <c r="AX127" i="1"/>
  <c r="AU92" i="1"/>
  <c r="AV92" i="1"/>
  <c r="AW92" i="1"/>
  <c r="AX92" i="1"/>
  <c r="AU134" i="1"/>
  <c r="AV134" i="1"/>
  <c r="AW134" i="1"/>
  <c r="AX134" i="1"/>
  <c r="AU143" i="1"/>
  <c r="AV143" i="1"/>
  <c r="AW143" i="1"/>
  <c r="AX143" i="1"/>
  <c r="AU83" i="1"/>
  <c r="AV83" i="1"/>
  <c r="AW83" i="1"/>
  <c r="AX83" i="1"/>
  <c r="AU22" i="1"/>
  <c r="AV22" i="1"/>
  <c r="AW22" i="1"/>
  <c r="AX22" i="1"/>
  <c r="AU216" i="1"/>
  <c r="AV216" i="1"/>
  <c r="AW216" i="1"/>
  <c r="AX216" i="1"/>
  <c r="AX97" i="1"/>
  <c r="AU97" i="1"/>
  <c r="AV97" i="1"/>
  <c r="AW97" i="1"/>
  <c r="AU106" i="1"/>
  <c r="AV106" i="1"/>
  <c r="AW106" i="1"/>
  <c r="AX106" i="1"/>
  <c r="AU50" i="1"/>
  <c r="AV50" i="1"/>
  <c r="AW50" i="1"/>
  <c r="AX50" i="1"/>
  <c r="AU104" i="1"/>
  <c r="AV104" i="1"/>
  <c r="AW104" i="1"/>
  <c r="AX104" i="1"/>
  <c r="AU186" i="1"/>
  <c r="AV186" i="1"/>
  <c r="AW186" i="1"/>
  <c r="AX186" i="1"/>
  <c r="AU58" i="1"/>
  <c r="AV58" i="1"/>
  <c r="AW58" i="1"/>
  <c r="AX58" i="1"/>
  <c r="AU5" i="1"/>
  <c r="AV5" i="1"/>
  <c r="AW5" i="1"/>
  <c r="AX5" i="1"/>
  <c r="AU234" i="1"/>
  <c r="AV234" i="1"/>
  <c r="AW234" i="1"/>
  <c r="AX234" i="1"/>
  <c r="AU135" i="1"/>
  <c r="AV135" i="1"/>
  <c r="AW135" i="1"/>
  <c r="AX135" i="1"/>
  <c r="AX169" i="1"/>
  <c r="AU169" i="1"/>
  <c r="AV169" i="1"/>
  <c r="AW169" i="1"/>
  <c r="AU12" i="1"/>
  <c r="AV12" i="1"/>
  <c r="AW12" i="1"/>
  <c r="AX12" i="1"/>
  <c r="AU71" i="1"/>
  <c r="AV71" i="1"/>
  <c r="AW71" i="1"/>
  <c r="AX71" i="1"/>
  <c r="AU136" i="1"/>
  <c r="AV136" i="1"/>
  <c r="AW136" i="1"/>
  <c r="AX136" i="1"/>
  <c r="AU207" i="1"/>
  <c r="AV207" i="1"/>
  <c r="AW207" i="1"/>
  <c r="AX207" i="1"/>
  <c r="AU173" i="1"/>
  <c r="AV173" i="1"/>
  <c r="AX173" i="1"/>
  <c r="AW173" i="1"/>
  <c r="AU199" i="1"/>
  <c r="AV199" i="1"/>
  <c r="AW199" i="1"/>
  <c r="AX199" i="1"/>
  <c r="AU44" i="1"/>
  <c r="AV44" i="1"/>
  <c r="AW44" i="1"/>
  <c r="AX44" i="1"/>
  <c r="AU139" i="1"/>
  <c r="AV139" i="1"/>
  <c r="AW139" i="1"/>
  <c r="AX139" i="1"/>
  <c r="AU170" i="1"/>
  <c r="AV170" i="1"/>
  <c r="AW170" i="1"/>
  <c r="AX170" i="1"/>
  <c r="AU162" i="1"/>
  <c r="AV162" i="1"/>
  <c r="AW162" i="1"/>
  <c r="AX162" i="1"/>
  <c r="AX145" i="1"/>
  <c r="AU145" i="1"/>
  <c r="AV145" i="1"/>
  <c r="AW145" i="1"/>
  <c r="AX45" i="1"/>
  <c r="AU45" i="1"/>
  <c r="AV45" i="1"/>
  <c r="AW45" i="1"/>
  <c r="AU224" i="1"/>
  <c r="AV224" i="1"/>
  <c r="AW224" i="1"/>
  <c r="AX224" i="1"/>
  <c r="AU147" i="1"/>
  <c r="AV147" i="1"/>
  <c r="AW147" i="1"/>
  <c r="AX147" i="1"/>
  <c r="AX21" i="1"/>
  <c r="AU21" i="1"/>
  <c r="AV21" i="1"/>
  <c r="AW21" i="1"/>
  <c r="AX65" i="1"/>
  <c r="AU65" i="1"/>
  <c r="AV65" i="1"/>
  <c r="AW65" i="1"/>
  <c r="AU137" i="1"/>
  <c r="AX137" i="1"/>
  <c r="AV137" i="1"/>
  <c r="AW137" i="1"/>
  <c r="AU16" i="1"/>
  <c r="AV16" i="1"/>
  <c r="AW16" i="1"/>
  <c r="AX16" i="1"/>
  <c r="AU32" i="1"/>
  <c r="AV32" i="1"/>
  <c r="AW32" i="1"/>
  <c r="AX32" i="1"/>
  <c r="AU152" i="1"/>
  <c r="AV152" i="1"/>
  <c r="AW152" i="1"/>
  <c r="AX152" i="1"/>
  <c r="AU164" i="1"/>
  <c r="AV164" i="1"/>
  <c r="AW164" i="1"/>
  <c r="AX164" i="1"/>
  <c r="AX37" i="1"/>
  <c r="AU37" i="1"/>
  <c r="AV37" i="1"/>
  <c r="AW37" i="1"/>
  <c r="AU171" i="1"/>
  <c r="AV171" i="1"/>
  <c r="AW171" i="1"/>
  <c r="AX171" i="1"/>
  <c r="AU30" i="1"/>
  <c r="AV30" i="1"/>
  <c r="AW30" i="1"/>
  <c r="AX30" i="1"/>
  <c r="AU99" i="1"/>
  <c r="AV99" i="1"/>
  <c r="AW99" i="1"/>
  <c r="AX99" i="1"/>
  <c r="AU79" i="1"/>
  <c r="AV79" i="1"/>
  <c r="AW79" i="1"/>
  <c r="AX79" i="1"/>
  <c r="AX29" i="1"/>
  <c r="AU29" i="1"/>
  <c r="AV29" i="1"/>
  <c r="AW29" i="1"/>
  <c r="AU95" i="1"/>
  <c r="AV95" i="1"/>
  <c r="AW95" i="1"/>
  <c r="AX95" i="1"/>
  <c r="AX221" i="1"/>
  <c r="AU221" i="1"/>
  <c r="AV221" i="1"/>
  <c r="AW221" i="1"/>
  <c r="AU205" i="1"/>
  <c r="AV205" i="1"/>
  <c r="AX205" i="1"/>
  <c r="AW205" i="1"/>
  <c r="AU15" i="1"/>
  <c r="AV15" i="1"/>
  <c r="AW15" i="1"/>
  <c r="AX15" i="1"/>
  <c r="AU122" i="1"/>
  <c r="AV122" i="1"/>
  <c r="AW122" i="1"/>
  <c r="AX122" i="1"/>
  <c r="AX197" i="1"/>
  <c r="AU197" i="1"/>
  <c r="AV197" i="1"/>
  <c r="AW197" i="1"/>
  <c r="AX113" i="1"/>
  <c r="AU113" i="1"/>
  <c r="AV113" i="1"/>
  <c r="AW113" i="1"/>
  <c r="AX161" i="1"/>
  <c r="AU161" i="1"/>
  <c r="AV161" i="1"/>
  <c r="AW161" i="1"/>
  <c r="AU62" i="1"/>
  <c r="AV62" i="1"/>
  <c r="AW62" i="1"/>
  <c r="AX62" i="1"/>
  <c r="AU56" i="1"/>
  <c r="AV56" i="1"/>
  <c r="AW56" i="1"/>
  <c r="AX56" i="1"/>
  <c r="AU108" i="1"/>
  <c r="AV108" i="1"/>
  <c r="AW108" i="1"/>
  <c r="AX108" i="1"/>
  <c r="AU100" i="1"/>
  <c r="AV100" i="1"/>
  <c r="AW100" i="1"/>
  <c r="AX100" i="1"/>
  <c r="AU66" i="1"/>
  <c r="AV66" i="1"/>
  <c r="AW66" i="1"/>
  <c r="AX66" i="1"/>
  <c r="AU7" i="1"/>
  <c r="AV7" i="1"/>
  <c r="AW7" i="1"/>
  <c r="AX7" i="1"/>
  <c r="AU184" i="1"/>
  <c r="AV184" i="1"/>
  <c r="AW184" i="1"/>
  <c r="AX184" i="1"/>
  <c r="AU230" i="1"/>
  <c r="AV230" i="1"/>
  <c r="AW230" i="1"/>
  <c r="AX230" i="1"/>
  <c r="AU31" i="1"/>
  <c r="AV31" i="1"/>
  <c r="AW31" i="1"/>
  <c r="AX31" i="1"/>
  <c r="AU60" i="1"/>
  <c r="AV60" i="1"/>
  <c r="AW60" i="1"/>
  <c r="AX60" i="1"/>
  <c r="AU214" i="1"/>
  <c r="AV214" i="1"/>
  <c r="AW214" i="1"/>
  <c r="AX214" i="1"/>
  <c r="AU222" i="1"/>
  <c r="AV222" i="1"/>
  <c r="AW222" i="1"/>
  <c r="AX222" i="1"/>
  <c r="AU202" i="1"/>
  <c r="AV202" i="1"/>
  <c r="AW202" i="1"/>
  <c r="AX202" i="1"/>
  <c r="AU43" i="1"/>
  <c r="AV43" i="1"/>
  <c r="AW43" i="1"/>
  <c r="AX43" i="1"/>
  <c r="AU116" i="1"/>
  <c r="AV116" i="1"/>
  <c r="AW116" i="1"/>
  <c r="AX116" i="1"/>
  <c r="AU144" i="1"/>
  <c r="AV144" i="1"/>
  <c r="AW144" i="1"/>
  <c r="AX144" i="1"/>
  <c r="AU226" i="1"/>
  <c r="AV226" i="1"/>
  <c r="AW226" i="1"/>
  <c r="AX226" i="1"/>
  <c r="AU218" i="1"/>
  <c r="AV218" i="1"/>
  <c r="AW218" i="1"/>
  <c r="AX218" i="1"/>
  <c r="AU64" i="1"/>
  <c r="AV64" i="1"/>
  <c r="AW64" i="1"/>
  <c r="AX64" i="1"/>
  <c r="AU91" i="1"/>
  <c r="AV91" i="1"/>
  <c r="AW91" i="1"/>
  <c r="AX91" i="1"/>
  <c r="AU27" i="1"/>
  <c r="AV27" i="1"/>
  <c r="AW27" i="1"/>
  <c r="AX27" i="1"/>
  <c r="AU211" i="1"/>
  <c r="AV211" i="1"/>
  <c r="AW211" i="1"/>
  <c r="AX211" i="1"/>
  <c r="AU235" i="1"/>
  <c r="AV235" i="1"/>
  <c r="AW235" i="1"/>
  <c r="AX235" i="1"/>
  <c r="AU233" i="1"/>
  <c r="AV233" i="1"/>
  <c r="AX233" i="1"/>
  <c r="AW233" i="1"/>
  <c r="AU217" i="1"/>
  <c r="AV217" i="1"/>
  <c r="AX217" i="1"/>
  <c r="AW217" i="1"/>
  <c r="AU9" i="1"/>
  <c r="AV9" i="1"/>
  <c r="AX9" i="1"/>
  <c r="AW9" i="1"/>
  <c r="AU142" i="1"/>
  <c r="AV142" i="1"/>
  <c r="AW142" i="1"/>
  <c r="AX142" i="1"/>
  <c r="AX185" i="1"/>
  <c r="AU185" i="1"/>
  <c r="AV185" i="1"/>
  <c r="AW185" i="1"/>
  <c r="AU87" i="1"/>
  <c r="AV87" i="1"/>
  <c r="AW87" i="1"/>
  <c r="AX87" i="1"/>
  <c r="AU52" i="1"/>
  <c r="AV52" i="1"/>
  <c r="AW52" i="1"/>
  <c r="AX52" i="1"/>
  <c r="AU2" i="1"/>
  <c r="AV2" i="1"/>
  <c r="AW2" i="1"/>
  <c r="AX2" i="1"/>
  <c r="AU208" i="1"/>
  <c r="AV208" i="1"/>
  <c r="AW208" i="1"/>
  <c r="AX208" i="1"/>
  <c r="AU203" i="1"/>
  <c r="AV203" i="1"/>
  <c r="AW203" i="1"/>
  <c r="AX203" i="1"/>
  <c r="AU129" i="1"/>
  <c r="AV129" i="1"/>
  <c r="AX129" i="1"/>
  <c r="AW129" i="1"/>
  <c r="AU198" i="1"/>
  <c r="AV198" i="1"/>
  <c r="AW198" i="1"/>
  <c r="AX198" i="1"/>
  <c r="AU34" i="1"/>
  <c r="AV34" i="1"/>
  <c r="AW34" i="1"/>
  <c r="AX34" i="1"/>
  <c r="AU118" i="1"/>
  <c r="AV118" i="1"/>
  <c r="AW118" i="1"/>
  <c r="AX118" i="1"/>
  <c r="AU39" i="1"/>
  <c r="AV39" i="1"/>
  <c r="AW39" i="1"/>
  <c r="AX39" i="1"/>
  <c r="AU46" i="1"/>
  <c r="AV46" i="1"/>
  <c r="AW46" i="1"/>
  <c r="AX46" i="1"/>
  <c r="AX213" i="1"/>
  <c r="AU213" i="1"/>
  <c r="AV213" i="1"/>
  <c r="AW213" i="1"/>
  <c r="AU19" i="1"/>
  <c r="AV19" i="1"/>
  <c r="AW19" i="1"/>
  <c r="AX19" i="1"/>
  <c r="AU128" i="1"/>
  <c r="AV128" i="1"/>
  <c r="AW128" i="1"/>
  <c r="AX128" i="1"/>
  <c r="AU94" i="1"/>
  <c r="AV94" i="1"/>
  <c r="AW94" i="1"/>
  <c r="AX94" i="1"/>
  <c r="AU138" i="1"/>
  <c r="AV138" i="1"/>
  <c r="AW138" i="1"/>
  <c r="AX138" i="1"/>
  <c r="AX17" i="1"/>
  <c r="AU17" i="1"/>
  <c r="AV17" i="1"/>
  <c r="AW17" i="1"/>
  <c r="AX33" i="1"/>
  <c r="AU33" i="1"/>
  <c r="AV33" i="1"/>
  <c r="AW33" i="1"/>
  <c r="AX89" i="1"/>
  <c r="AU89" i="1"/>
  <c r="AV89" i="1"/>
  <c r="AW89" i="1"/>
  <c r="AU153" i="1"/>
  <c r="AV153" i="1"/>
  <c r="AX153" i="1"/>
  <c r="AW153" i="1"/>
  <c r="AX229" i="1"/>
  <c r="AU229" i="1"/>
  <c r="AV229" i="1"/>
  <c r="AW229" i="1"/>
  <c r="AU223" i="1"/>
  <c r="AV223" i="1"/>
  <c r="AW223" i="1"/>
  <c r="AX223" i="1"/>
  <c r="AU191" i="1"/>
  <c r="AV191" i="1"/>
  <c r="AW191" i="1"/>
  <c r="AX191" i="1"/>
  <c r="AU130" i="1"/>
  <c r="AV130" i="1"/>
  <c r="AW130" i="1"/>
  <c r="AX130" i="1"/>
  <c r="AU82" i="1"/>
  <c r="AV82" i="1"/>
  <c r="AW82" i="1"/>
  <c r="AX82" i="1"/>
  <c r="AU177" i="1"/>
  <c r="AX177" i="1"/>
  <c r="AV177" i="1"/>
  <c r="AW177" i="1"/>
  <c r="AU168" i="1"/>
  <c r="AV168" i="1"/>
  <c r="AW168" i="1"/>
  <c r="AX168" i="1"/>
  <c r="AX41" i="1"/>
  <c r="AU41" i="1"/>
  <c r="AV41" i="1"/>
  <c r="AW41" i="1"/>
  <c r="AU13" i="1"/>
  <c r="AX13" i="1"/>
  <c r="AV13" i="1"/>
  <c r="AW13" i="1"/>
  <c r="AU70" i="1"/>
  <c r="AV70" i="1"/>
  <c r="AW70" i="1"/>
  <c r="AX70" i="1"/>
  <c r="AX49" i="1"/>
  <c r="AU49" i="1"/>
  <c r="AV49" i="1"/>
  <c r="AW49" i="1"/>
  <c r="AU98" i="1"/>
  <c r="AV98" i="1"/>
  <c r="AW98" i="1"/>
  <c r="AX98" i="1"/>
  <c r="AU151" i="1"/>
  <c r="AV151" i="1"/>
  <c r="AW151" i="1"/>
  <c r="AX151" i="1"/>
  <c r="AU172" i="1"/>
  <c r="AV172" i="1"/>
  <c r="AW172" i="1"/>
  <c r="AX172" i="1"/>
  <c r="AU78" i="1"/>
  <c r="AV78" i="1"/>
  <c r="AW78" i="1"/>
  <c r="AX78" i="1"/>
  <c r="AU55" i="1"/>
  <c r="AV55" i="1"/>
  <c r="AW55" i="1"/>
  <c r="AX55" i="1"/>
  <c r="AU204" i="1"/>
  <c r="AV204" i="1"/>
  <c r="AW204" i="1"/>
  <c r="AX204" i="1"/>
  <c r="AU26" i="1"/>
  <c r="AV26" i="1"/>
  <c r="AW26" i="1"/>
  <c r="AX26" i="1"/>
  <c r="AU228" i="1"/>
  <c r="AV228" i="1"/>
  <c r="AW228" i="1"/>
  <c r="AX228" i="1"/>
  <c r="AU239" i="1"/>
  <c r="AV239" i="1"/>
  <c r="AW239" i="1"/>
  <c r="AX239" i="1"/>
  <c r="AU74" i="1"/>
  <c r="AV74" i="1"/>
  <c r="AW74" i="1"/>
  <c r="AX74" i="1"/>
  <c r="AU24" i="1"/>
  <c r="AV24" i="1"/>
  <c r="AW24" i="1"/>
  <c r="AX24" i="1"/>
  <c r="AX117" i="1"/>
  <c r="AU117" i="1"/>
  <c r="AV117" i="1"/>
  <c r="AW117" i="1"/>
  <c r="AU150" i="1"/>
  <c r="AV150" i="1"/>
  <c r="AW150" i="1"/>
  <c r="AX150" i="1"/>
  <c r="AX57" i="1"/>
  <c r="AU57" i="1"/>
  <c r="AV57" i="1"/>
  <c r="AW57" i="1"/>
  <c r="AU146" i="1"/>
  <c r="AV146" i="1"/>
  <c r="AW146" i="1"/>
  <c r="AX146" i="1"/>
  <c r="AU188" i="1"/>
  <c r="AV188" i="1"/>
  <c r="AW188" i="1"/>
  <c r="AX188" i="1"/>
  <c r="AU59" i="1"/>
  <c r="AV59" i="1"/>
  <c r="AW59" i="1"/>
  <c r="AX59" i="1"/>
  <c r="AU67" i="1"/>
  <c r="AV67" i="1"/>
  <c r="AW67" i="1"/>
  <c r="AX67" i="1"/>
  <c r="AU190" i="1"/>
  <c r="AV190" i="1"/>
  <c r="AW190" i="1"/>
  <c r="AX190" i="1"/>
  <c r="AX201" i="1"/>
  <c r="AU201" i="1"/>
  <c r="AV201" i="1"/>
  <c r="AW201" i="1"/>
  <c r="AU156" i="1"/>
  <c r="AV156" i="1"/>
  <c r="AW156" i="1"/>
  <c r="AX156" i="1"/>
  <c r="AU3" i="1"/>
  <c r="AV3" i="1"/>
  <c r="AW3" i="1"/>
  <c r="AX3" i="1"/>
  <c r="AX77" i="1"/>
  <c r="AU77" i="1"/>
  <c r="AV77" i="1"/>
  <c r="AW77" i="1"/>
  <c r="AU220" i="1"/>
  <c r="AV220" i="1"/>
  <c r="AW220" i="1"/>
  <c r="AX220" i="1"/>
  <c r="AU219" i="1"/>
  <c r="AV219" i="1"/>
  <c r="AW219" i="1"/>
  <c r="AX219" i="1"/>
  <c r="AU158" i="1"/>
  <c r="AV158" i="1"/>
  <c r="AW158" i="1"/>
  <c r="AX158" i="1"/>
  <c r="AU231" i="1"/>
  <c r="AV231" i="1"/>
  <c r="AW231" i="1"/>
  <c r="AX231" i="1"/>
  <c r="AU209" i="1"/>
  <c r="AX209" i="1"/>
  <c r="AV209" i="1"/>
  <c r="AW209" i="1"/>
  <c r="AU119" i="1"/>
  <c r="AV119" i="1"/>
  <c r="AW119" i="1"/>
  <c r="AX119" i="1"/>
  <c r="AU93" i="1"/>
  <c r="AX93" i="1"/>
  <c r="AV93" i="1"/>
  <c r="AW93" i="1"/>
  <c r="AU85" i="1"/>
  <c r="AX85" i="1"/>
  <c r="AV85" i="1"/>
  <c r="AW85" i="1"/>
  <c r="AU182" i="1"/>
  <c r="AV182" i="1"/>
  <c r="AW182" i="1"/>
  <c r="AX182" i="1"/>
  <c r="AU101" i="1"/>
  <c r="AV101" i="1"/>
  <c r="AX101" i="1"/>
  <c r="AW101" i="1"/>
  <c r="AU6" i="1"/>
  <c r="AV6" i="1"/>
  <c r="AW6" i="1"/>
  <c r="AX6" i="1"/>
  <c r="AU189" i="1"/>
  <c r="AV189" i="1"/>
  <c r="AX189" i="1"/>
  <c r="AW189" i="1"/>
  <c r="AU123" i="1"/>
  <c r="AV123" i="1"/>
  <c r="AW123" i="1"/>
  <c r="AX123" i="1"/>
  <c r="AU76" i="1"/>
  <c r="AV76" i="1"/>
  <c r="AW76" i="1"/>
  <c r="AX76" i="1"/>
  <c r="AU192" i="1"/>
  <c r="AV192" i="1"/>
  <c r="AW192" i="1"/>
  <c r="AX192" i="1"/>
  <c r="AU126" i="1"/>
  <c r="AV126" i="1"/>
  <c r="AW126" i="1"/>
  <c r="AX126" i="1"/>
  <c r="W61" i="1"/>
  <c r="W48" i="1"/>
  <c r="W159" i="1"/>
  <c r="W109" i="1"/>
  <c r="W238" i="1"/>
  <c r="W105" i="1"/>
  <c r="W131" i="1"/>
  <c r="W115" i="1"/>
  <c r="W68" i="1"/>
  <c r="W23" i="1"/>
  <c r="W81" i="1"/>
  <c r="W149" i="1"/>
  <c r="W133" i="1"/>
  <c r="W193" i="1"/>
  <c r="W157" i="1"/>
  <c r="W196" i="1"/>
  <c r="W54" i="1"/>
  <c r="W154" i="1"/>
  <c r="W181" i="1"/>
  <c r="W176" i="1"/>
  <c r="W104" i="1"/>
  <c r="W102" i="1"/>
  <c r="W103" i="1"/>
  <c r="W212" i="1"/>
  <c r="W226" i="1"/>
  <c r="W211" i="1"/>
  <c r="W194" i="1"/>
  <c r="W106" i="1"/>
  <c r="W170" i="1"/>
  <c r="W145" i="1"/>
  <c r="W203" i="1"/>
  <c r="W129" i="1"/>
  <c r="W118" i="1"/>
  <c r="W80" i="1"/>
  <c r="W223" i="1"/>
  <c r="W219" i="1"/>
  <c r="W231" i="1"/>
  <c r="W209" i="1"/>
  <c r="W119" i="1"/>
  <c r="W93" i="1"/>
  <c r="W85" i="1"/>
  <c r="W182" i="1"/>
  <c r="W6" i="1"/>
  <c r="W189" i="1"/>
  <c r="W123" i="1"/>
  <c r="W76" i="1"/>
  <c r="W192" i="1"/>
  <c r="W126" i="1"/>
  <c r="W10" i="1"/>
  <c r="W40" i="1"/>
  <c r="W96" i="1"/>
  <c r="W132" i="1"/>
  <c r="W43" i="1"/>
  <c r="W38" i="1"/>
  <c r="W17" i="1"/>
  <c r="W36" i="1"/>
  <c r="W4" i="1"/>
  <c r="W124" i="1"/>
  <c r="W210" i="1"/>
  <c r="W120" i="1"/>
  <c r="W158" i="1"/>
  <c r="W111" i="1"/>
  <c r="W167" i="1"/>
  <c r="W11" i="1"/>
  <c r="W84" i="1"/>
  <c r="W90" i="1"/>
  <c r="W107" i="1"/>
  <c r="W215" i="1"/>
  <c r="W160" i="1"/>
  <c r="W14" i="1"/>
  <c r="W18" i="1"/>
  <c r="W20" i="1"/>
  <c r="W51" i="1"/>
  <c r="W236" i="1"/>
  <c r="W73" i="1"/>
  <c r="W8" i="1"/>
  <c r="W174" i="1"/>
  <c r="W86" i="1"/>
  <c r="W53" i="1"/>
  <c r="W125" i="1"/>
  <c r="W112" i="1"/>
  <c r="W206" i="1"/>
  <c r="W25" i="1"/>
  <c r="W178" i="1"/>
  <c r="W121" i="1"/>
  <c r="W88" i="1"/>
  <c r="W187" i="1"/>
  <c r="W28" i="1"/>
  <c r="W166" i="1"/>
  <c r="W141" i="1"/>
  <c r="W225" i="1"/>
  <c r="W148" i="1"/>
  <c r="W179" i="1"/>
  <c r="W232" i="1"/>
  <c r="W175" i="1"/>
  <c r="W221" i="1"/>
  <c r="W205" i="1"/>
  <c r="W180" i="1"/>
  <c r="W165" i="1"/>
  <c r="W227" i="1"/>
  <c r="W69" i="1"/>
  <c r="W127" i="1"/>
  <c r="W92" i="1"/>
  <c r="W134" i="1"/>
  <c r="W143" i="1"/>
  <c r="W83" i="1"/>
  <c r="W22" i="1"/>
  <c r="W216" i="1"/>
  <c r="W97" i="1"/>
  <c r="W140" i="1"/>
  <c r="W44" i="1"/>
  <c r="W50" i="1"/>
  <c r="W15" i="1"/>
  <c r="W122" i="1"/>
  <c r="W186" i="1"/>
  <c r="W58" i="1"/>
  <c r="W5" i="1"/>
  <c r="W234" i="1"/>
  <c r="W135" i="1"/>
  <c r="W169" i="1"/>
  <c r="W12" i="1"/>
  <c r="W71" i="1"/>
  <c r="W136" i="1"/>
  <c r="W207" i="1"/>
  <c r="W173" i="1"/>
  <c r="W101" i="1"/>
  <c r="W199" i="1"/>
  <c r="W35" i="1"/>
  <c r="W139" i="1"/>
  <c r="W162" i="1"/>
  <c r="W45" i="1"/>
  <c r="W224" i="1"/>
  <c r="W147" i="1"/>
  <c r="W21" i="1"/>
  <c r="W65" i="1"/>
  <c r="W137" i="1"/>
  <c r="W16" i="1"/>
  <c r="W32" i="1"/>
  <c r="W152" i="1"/>
  <c r="W164" i="1"/>
  <c r="W37" i="1"/>
  <c r="W171" i="1"/>
  <c r="W30" i="1"/>
  <c r="W99" i="1"/>
  <c r="W79" i="1"/>
  <c r="W29" i="1"/>
  <c r="W114" i="1"/>
  <c r="W75" i="1"/>
  <c r="W42" i="1"/>
  <c r="W63" i="1"/>
  <c r="W197" i="1"/>
  <c r="W113" i="1"/>
  <c r="W161" i="1"/>
  <c r="W62" i="1"/>
  <c r="W56" i="1"/>
  <c r="W108" i="1"/>
  <c r="W100" i="1"/>
  <c r="W66" i="1"/>
  <c r="W7" i="1"/>
  <c r="W184" i="1"/>
  <c r="W230" i="1"/>
  <c r="W31" i="1"/>
  <c r="W60" i="1"/>
  <c r="W214" i="1"/>
  <c r="W222" i="1"/>
  <c r="W202" i="1"/>
  <c r="W95" i="1"/>
  <c r="W163" i="1"/>
  <c r="W33" i="1"/>
  <c r="W116" i="1"/>
  <c r="W144" i="1"/>
  <c r="W218" i="1"/>
  <c r="W64" i="1"/>
  <c r="W91" i="1"/>
  <c r="W27" i="1"/>
  <c r="W235" i="1"/>
  <c r="W233" i="1"/>
  <c r="W217" i="1"/>
  <c r="W9" i="1"/>
  <c r="W142" i="1"/>
  <c r="W185" i="1"/>
  <c r="W87" i="1"/>
  <c r="W52" i="1"/>
  <c r="W198" i="1"/>
  <c r="W34" i="1"/>
  <c r="W39" i="1"/>
  <c r="W46" i="1"/>
  <c r="W213" i="1"/>
  <c r="W19" i="1"/>
  <c r="W128" i="1"/>
  <c r="W94" i="1"/>
  <c r="W138" i="1"/>
  <c r="W155" i="1"/>
  <c r="W47" i="1"/>
  <c r="W89" i="1"/>
  <c r="W153" i="1"/>
  <c r="W229" i="1"/>
  <c r="W191" i="1"/>
  <c r="W130" i="1"/>
  <c r="W82" i="1"/>
  <c r="W177" i="1"/>
  <c r="W168" i="1"/>
  <c r="W41" i="1"/>
  <c r="W13" i="1"/>
  <c r="W70" i="1"/>
  <c r="W49" i="1"/>
  <c r="W98" i="1"/>
  <c r="W151" i="1"/>
  <c r="W172" i="1"/>
  <c r="W183" i="1"/>
  <c r="W195" i="1"/>
  <c r="W237" i="1"/>
  <c r="W208" i="1"/>
  <c r="W24" i="1"/>
  <c r="W3" i="1"/>
  <c r="W117" i="1"/>
  <c r="W55" i="1"/>
  <c r="W77" i="1"/>
  <c r="W204" i="1"/>
  <c r="W26" i="1"/>
  <c r="W228" i="1"/>
  <c r="W239" i="1"/>
  <c r="W74" i="1"/>
  <c r="W110" i="1"/>
  <c r="W72" i="1"/>
  <c r="W200" i="1"/>
  <c r="W78" i="1"/>
  <c r="W220" i="1"/>
  <c r="W150" i="1"/>
  <c r="W57" i="1"/>
  <c r="W146" i="1"/>
  <c r="W188" i="1"/>
  <c r="W59" i="1"/>
  <c r="W67" i="1"/>
  <c r="W190" i="1"/>
  <c r="W201" i="1"/>
  <c r="W156" i="1"/>
  <c r="AP391" i="1" l="1"/>
  <c r="AQ391" i="1"/>
  <c r="AO327" i="1"/>
  <c r="AO354" i="1"/>
  <c r="AO377" i="1"/>
  <c r="AO348" i="1"/>
  <c r="AO284" i="1"/>
  <c r="AO347" i="1"/>
  <c r="AO295" i="1"/>
  <c r="AO296" i="1"/>
  <c r="AO253" i="1"/>
  <c r="AO386" i="1"/>
  <c r="AO285" i="1"/>
  <c r="AO343" i="1"/>
  <c r="AO331" i="1"/>
  <c r="AO246" i="1"/>
  <c r="AO332" i="1"/>
  <c r="AO318" i="1"/>
  <c r="AO323" i="1"/>
  <c r="AO267" i="1"/>
  <c r="AO289" i="1"/>
  <c r="AO315" i="1"/>
  <c r="AO351" i="1"/>
  <c r="AO319" i="1"/>
  <c r="AO302" i="1"/>
  <c r="AO299" i="1"/>
  <c r="AO274" i="1"/>
  <c r="AO287" i="1"/>
  <c r="AO338" i="1"/>
  <c r="AO342" i="1"/>
  <c r="AO301" i="1"/>
  <c r="AO317" i="1"/>
  <c r="AO262" i="1"/>
  <c r="AO371" i="1"/>
  <c r="AO349" i="1"/>
  <c r="AO358" i="1"/>
  <c r="AO330" i="1"/>
  <c r="AO355" i="1"/>
  <c r="AO376" i="1"/>
  <c r="AO277" i="1"/>
  <c r="AO365" i="1"/>
  <c r="AO370" i="1"/>
  <c r="AO353" i="1"/>
  <c r="AO320" i="1"/>
  <c r="AO313" i="1"/>
  <c r="AO292" i="1"/>
  <c r="AO339" i="1"/>
  <c r="AO297" i="1"/>
  <c r="AO314" i="1"/>
  <c r="AO322" i="1"/>
  <c r="AO298" i="1"/>
  <c r="AO329" i="1"/>
  <c r="AO252" i="1"/>
  <c r="AO309" i="1"/>
  <c r="AO372" i="1"/>
  <c r="AO325" i="1"/>
  <c r="AO282" i="1"/>
  <c r="AO333" i="1"/>
  <c r="AO261" i="1"/>
  <c r="AO273" i="1"/>
  <c r="AO279" i="1"/>
  <c r="AO263" i="1"/>
  <c r="AO326" i="1"/>
  <c r="AO260" i="1"/>
  <c r="AO357" i="1"/>
  <c r="AO276" i="1"/>
  <c r="AO363" i="1"/>
  <c r="AO278" i="1"/>
  <c r="AO280" i="1"/>
  <c r="AO389" i="1"/>
  <c r="AO300" i="1"/>
  <c r="AO259" i="1"/>
  <c r="AO283" i="1"/>
  <c r="AO311" i="1"/>
  <c r="AO250" i="1"/>
  <c r="AO369" i="1"/>
  <c r="AO359" i="1"/>
  <c r="AO328" i="1"/>
  <c r="AO251" i="1"/>
  <c r="AO266" i="1"/>
  <c r="AO248" i="1"/>
  <c r="AO356" i="1"/>
  <c r="AO341" i="1"/>
  <c r="AO367" i="1"/>
  <c r="AO321" i="1"/>
  <c r="AO294" i="1"/>
  <c r="AO344" i="1"/>
  <c r="AO366" i="1"/>
  <c r="AO350" i="1"/>
  <c r="AO272" i="1"/>
  <c r="AO345" i="1"/>
  <c r="AO375" i="1"/>
  <c r="AO270" i="1"/>
  <c r="AO304" i="1"/>
  <c r="AO385" i="1"/>
  <c r="AO337" i="1"/>
  <c r="AO242" i="1"/>
  <c r="AO265" i="1"/>
  <c r="AO305" i="1"/>
  <c r="AO243" i="1"/>
  <c r="AO361" i="1"/>
  <c r="AO244" i="1"/>
  <c r="AO346" i="1"/>
  <c r="AO312" i="1"/>
  <c r="AO308" i="1"/>
  <c r="AO268" i="1"/>
  <c r="AO249" i="1"/>
  <c r="AO306" i="1"/>
  <c r="AO291" i="1"/>
  <c r="AO316" i="1"/>
  <c r="AO310" i="1"/>
  <c r="AO241" i="1"/>
  <c r="AO334" i="1"/>
  <c r="AO271" i="1"/>
  <c r="AO257" i="1"/>
  <c r="AO374" i="1"/>
  <c r="AO388" i="1"/>
  <c r="AO340" i="1"/>
  <c r="AO303" i="1"/>
  <c r="AO335" i="1"/>
  <c r="AO293" i="1"/>
  <c r="AO281" i="1"/>
  <c r="AO373" i="1"/>
  <c r="AO245" i="1"/>
  <c r="AO286" i="1"/>
  <c r="AO255" i="1"/>
  <c r="AO254" i="1"/>
  <c r="AO360" i="1"/>
  <c r="AO269" i="1"/>
  <c r="AO290" i="1"/>
  <c r="AO307" i="1"/>
  <c r="AO324" i="1"/>
  <c r="AO383" i="1"/>
  <c r="AO380" i="1"/>
  <c r="AO247" i="1"/>
  <c r="AO362" i="1"/>
  <c r="AO364" i="1"/>
  <c r="AO379" i="1"/>
  <c r="AO378" i="1"/>
  <c r="AO258" i="1"/>
  <c r="AO381" i="1"/>
  <c r="AO336" i="1"/>
  <c r="AO288" i="1"/>
  <c r="AO382" i="1"/>
  <c r="AO256" i="1"/>
  <c r="AO387" i="1"/>
  <c r="BF240" i="1"/>
  <c r="AK240" i="1" s="1"/>
  <c r="BH240" i="1"/>
  <c r="AM240" i="1" s="1"/>
  <c r="BI240" i="1"/>
  <c r="AN240" i="1" s="1"/>
  <c r="BG240" i="1"/>
  <c r="AL240" i="1" s="1"/>
  <c r="AO384" i="1"/>
  <c r="AO390" i="1"/>
  <c r="AO275" i="1"/>
  <c r="AO264" i="1"/>
  <c r="AO368" i="1"/>
  <c r="AO352" i="1"/>
  <c r="AD2" i="1"/>
  <c r="AE240" i="1"/>
  <c r="AC33" i="1"/>
  <c r="AD33" i="1"/>
  <c r="AB33" i="1"/>
  <c r="AA33" i="1"/>
  <c r="AB116" i="1"/>
  <c r="AA116" i="1"/>
  <c r="AD116" i="1"/>
  <c r="AC116" i="1"/>
  <c r="AB51" i="1"/>
  <c r="AC51" i="1"/>
  <c r="AD51" i="1"/>
  <c r="AA51" i="1"/>
  <c r="AB99" i="1"/>
  <c r="AC99" i="1"/>
  <c r="AD99" i="1"/>
  <c r="AA99" i="1"/>
  <c r="AB212" i="1"/>
  <c r="AA212" i="1"/>
  <c r="AD212" i="1"/>
  <c r="AC212" i="1"/>
  <c r="AA211" i="1"/>
  <c r="AB211" i="1"/>
  <c r="AC211" i="1"/>
  <c r="AD211" i="1"/>
  <c r="AA226" i="1"/>
  <c r="AC226" i="1"/>
  <c r="AB226" i="1"/>
  <c r="AD226" i="1"/>
  <c r="AD96" i="1"/>
  <c r="AC96" i="1"/>
  <c r="AB96" i="1"/>
  <c r="AA96" i="1"/>
  <c r="AB55" i="1"/>
  <c r="AC55" i="1"/>
  <c r="AD55" i="1"/>
  <c r="AA55" i="1"/>
  <c r="AC10" i="1"/>
  <c r="AB10" i="1"/>
  <c r="AA10" i="1"/>
  <c r="AD10" i="1"/>
  <c r="AD24" i="1"/>
  <c r="AC24" i="1"/>
  <c r="AA24" i="1"/>
  <c r="AB24" i="1"/>
  <c r="AC102" i="1"/>
  <c r="AD102" i="1"/>
  <c r="AB102" i="1"/>
  <c r="AA102" i="1"/>
  <c r="AA71" i="1"/>
  <c r="AC71" i="1"/>
  <c r="AD71" i="1"/>
  <c r="AB71" i="1"/>
  <c r="AA94" i="1"/>
  <c r="AC94" i="1"/>
  <c r="AB94" i="1"/>
  <c r="AD94" i="1"/>
  <c r="AB135" i="1"/>
  <c r="AC135" i="1"/>
  <c r="AD135" i="1"/>
  <c r="AA135" i="1"/>
  <c r="AC156" i="1"/>
  <c r="AD156" i="1"/>
  <c r="AA156" i="1"/>
  <c r="AB156" i="1"/>
  <c r="AD222" i="1"/>
  <c r="AC222" i="1"/>
  <c r="AB222" i="1"/>
  <c r="AA222" i="1"/>
  <c r="AB159" i="1"/>
  <c r="AC159" i="1"/>
  <c r="AD159" i="1"/>
  <c r="AA159" i="1"/>
  <c r="AB165" i="1"/>
  <c r="AC165" i="1"/>
  <c r="AD165" i="1"/>
  <c r="AA165" i="1"/>
  <c r="AA155" i="1"/>
  <c r="AB155" i="1"/>
  <c r="AD155" i="1"/>
  <c r="AC155" i="1"/>
  <c r="AB236" i="1"/>
  <c r="AA236" i="1"/>
  <c r="AD236" i="1"/>
  <c r="AC236" i="1"/>
  <c r="AD3" i="1"/>
  <c r="AB3" i="1"/>
  <c r="AA3" i="1"/>
  <c r="AC3" i="1"/>
  <c r="AA169" i="1"/>
  <c r="AB169" i="1"/>
  <c r="AC169" i="1"/>
  <c r="AD169" i="1"/>
  <c r="AA20" i="1"/>
  <c r="AB20" i="1"/>
  <c r="AC20" i="1"/>
  <c r="AD20" i="1"/>
  <c r="AD128" i="1"/>
  <c r="AA128" i="1"/>
  <c r="AB128" i="1"/>
  <c r="AC128" i="1"/>
  <c r="AD30" i="1"/>
  <c r="AC30" i="1"/>
  <c r="AA30" i="1"/>
  <c r="AB30" i="1"/>
  <c r="AC18" i="1"/>
  <c r="AD18" i="1"/>
  <c r="AA18" i="1"/>
  <c r="AB18" i="1"/>
  <c r="AA208" i="1"/>
  <c r="AC208" i="1"/>
  <c r="AB208" i="1"/>
  <c r="AD208" i="1"/>
  <c r="AC202" i="1"/>
  <c r="AA202" i="1"/>
  <c r="AB202" i="1"/>
  <c r="AD202" i="1"/>
  <c r="AC234" i="1"/>
  <c r="AD234" i="1"/>
  <c r="AB234" i="1"/>
  <c r="AA234" i="1"/>
  <c r="AB14" i="1"/>
  <c r="AC14" i="1"/>
  <c r="AA14" i="1"/>
  <c r="AD14" i="1"/>
  <c r="AB201" i="1"/>
  <c r="AC201" i="1"/>
  <c r="AD201" i="1"/>
  <c r="AA201" i="1"/>
  <c r="AC213" i="1"/>
  <c r="AB213" i="1"/>
  <c r="AD213" i="1"/>
  <c r="AA213" i="1"/>
  <c r="AD5" i="1"/>
  <c r="AA5" i="1"/>
  <c r="AB5" i="1"/>
  <c r="AC5" i="1"/>
  <c r="AA160" i="1"/>
  <c r="AC160" i="1"/>
  <c r="AB160" i="1"/>
  <c r="AD160" i="1"/>
  <c r="AA104" i="1"/>
  <c r="AB104" i="1"/>
  <c r="AC104" i="1"/>
  <c r="AD104" i="1"/>
  <c r="AB195" i="1"/>
  <c r="AC195" i="1"/>
  <c r="AD195" i="1"/>
  <c r="AA195" i="1"/>
  <c r="AA214" i="1"/>
  <c r="AC214" i="1"/>
  <c r="AB214" i="1"/>
  <c r="AD214" i="1"/>
  <c r="AC58" i="1"/>
  <c r="AA58" i="1"/>
  <c r="AB58" i="1"/>
  <c r="AD58" i="1"/>
  <c r="AA215" i="1"/>
  <c r="AC215" i="1"/>
  <c r="AD215" i="1"/>
  <c r="AB215" i="1"/>
  <c r="AB176" i="1"/>
  <c r="AD176" i="1"/>
  <c r="AC176" i="1"/>
  <c r="AA176" i="1"/>
  <c r="AB183" i="1"/>
  <c r="AD183" i="1"/>
  <c r="AC183" i="1"/>
  <c r="AA183" i="1"/>
  <c r="AC60" i="1"/>
  <c r="AD60" i="1"/>
  <c r="AB60" i="1"/>
  <c r="AA60" i="1"/>
  <c r="AC186" i="1"/>
  <c r="AD186" i="1"/>
  <c r="AA186" i="1"/>
  <c r="AB186" i="1"/>
  <c r="AA107" i="1"/>
  <c r="AC107" i="1"/>
  <c r="AB107" i="1"/>
  <c r="AD107" i="1"/>
  <c r="AA172" i="1"/>
  <c r="AC172" i="1"/>
  <c r="AB172" i="1"/>
  <c r="AD172" i="1"/>
  <c r="AA182" i="1"/>
  <c r="AC182" i="1"/>
  <c r="AD182" i="1"/>
  <c r="AB182" i="1"/>
  <c r="AC144" i="1"/>
  <c r="AD144" i="1"/>
  <c r="AA144" i="1"/>
  <c r="AB144" i="1"/>
  <c r="AC12" i="1"/>
  <c r="AD12" i="1"/>
  <c r="AA12" i="1"/>
  <c r="AB12" i="1"/>
  <c r="AA61" i="1"/>
  <c r="AB61" i="1"/>
  <c r="AC61" i="1"/>
  <c r="AD61" i="1"/>
  <c r="AA163" i="1"/>
  <c r="AC163" i="1"/>
  <c r="AD163" i="1"/>
  <c r="AB163" i="1"/>
  <c r="AA221" i="1"/>
  <c r="AB221" i="1"/>
  <c r="AD221" i="1"/>
  <c r="AC221" i="1"/>
  <c r="AC126" i="1"/>
  <c r="AD126" i="1"/>
  <c r="AA126" i="1"/>
  <c r="AB126" i="1"/>
  <c r="AB95" i="1"/>
  <c r="AC95" i="1"/>
  <c r="AA95" i="1"/>
  <c r="AD95" i="1"/>
  <c r="AB175" i="1"/>
  <c r="AC175" i="1"/>
  <c r="AD175" i="1"/>
  <c r="AA175" i="1"/>
  <c r="AC192" i="1"/>
  <c r="AD192" i="1"/>
  <c r="AA192" i="1"/>
  <c r="AB192" i="1"/>
  <c r="AA103" i="1"/>
  <c r="AB103" i="1"/>
  <c r="AC103" i="1"/>
  <c r="AD103" i="1"/>
  <c r="AA19" i="1"/>
  <c r="AB19" i="1"/>
  <c r="AC19" i="1"/>
  <c r="AD19" i="1"/>
  <c r="AB171" i="1"/>
  <c r="AC171" i="1"/>
  <c r="AD171" i="1"/>
  <c r="AA171" i="1"/>
  <c r="AA232" i="1"/>
  <c r="AC232" i="1"/>
  <c r="AB232" i="1"/>
  <c r="AD232" i="1"/>
  <c r="AA76" i="1"/>
  <c r="AC76" i="1"/>
  <c r="AB76" i="1"/>
  <c r="AD76" i="1"/>
  <c r="AC237" i="1"/>
  <c r="AB237" i="1"/>
  <c r="AD237" i="1"/>
  <c r="AA237" i="1"/>
  <c r="AA37" i="1"/>
  <c r="AB37" i="1"/>
  <c r="AC37" i="1"/>
  <c r="AD37" i="1"/>
  <c r="AD179" i="1"/>
  <c r="AA179" i="1"/>
  <c r="AB179" i="1"/>
  <c r="AC179" i="1"/>
  <c r="AB123" i="1"/>
  <c r="AC123" i="1"/>
  <c r="AD123" i="1"/>
  <c r="AA123" i="1"/>
  <c r="AA190" i="1"/>
  <c r="AC190" i="1"/>
  <c r="AB190" i="1"/>
  <c r="AD190" i="1"/>
  <c r="AA46" i="1"/>
  <c r="AC46" i="1"/>
  <c r="AB46" i="1"/>
  <c r="AD46" i="1"/>
  <c r="AC164" i="1"/>
  <c r="AD164" i="1"/>
  <c r="AA164" i="1"/>
  <c r="AB164" i="1"/>
  <c r="AA148" i="1"/>
  <c r="AC148" i="1"/>
  <c r="AD148" i="1"/>
  <c r="AB148" i="1"/>
  <c r="AC189" i="1"/>
  <c r="AB189" i="1"/>
  <c r="AD189" i="1"/>
  <c r="AA189" i="1"/>
  <c r="AA67" i="1"/>
  <c r="AB67" i="1"/>
  <c r="AC67" i="1"/>
  <c r="AD67" i="1"/>
  <c r="AB39" i="1"/>
  <c r="AD39" i="1"/>
  <c r="AC39" i="1"/>
  <c r="AA39" i="1"/>
  <c r="AA152" i="1"/>
  <c r="AB152" i="1"/>
  <c r="AD152" i="1"/>
  <c r="AC152" i="1"/>
  <c r="AB225" i="1"/>
  <c r="AC225" i="1"/>
  <c r="AD225" i="1"/>
  <c r="AA225" i="1"/>
  <c r="AC6" i="1"/>
  <c r="AD6" i="1"/>
  <c r="AA6" i="1"/>
  <c r="AB6" i="1"/>
  <c r="AA181" i="1"/>
  <c r="AB181" i="1"/>
  <c r="AC181" i="1"/>
  <c r="AD181" i="1"/>
  <c r="AA59" i="1"/>
  <c r="AB59" i="1"/>
  <c r="AC59" i="1"/>
  <c r="AD59" i="1"/>
  <c r="AC34" i="1"/>
  <c r="AA34" i="1"/>
  <c r="AB34" i="1"/>
  <c r="AD34" i="1"/>
  <c r="AA31" i="1"/>
  <c r="AB31" i="1"/>
  <c r="AD31" i="1"/>
  <c r="AC31" i="1"/>
  <c r="AB32" i="1"/>
  <c r="AD32" i="1"/>
  <c r="AC32" i="1"/>
  <c r="AA32" i="1"/>
  <c r="AA122" i="1"/>
  <c r="AC122" i="1"/>
  <c r="AB122" i="1"/>
  <c r="AD122" i="1"/>
  <c r="AD141" i="1"/>
  <c r="AB141" i="1"/>
  <c r="AC141" i="1"/>
  <c r="AA141" i="1"/>
  <c r="AC90" i="1"/>
  <c r="AD90" i="1"/>
  <c r="AB90" i="1"/>
  <c r="AA90" i="1"/>
  <c r="AA154" i="1"/>
  <c r="AC154" i="1"/>
  <c r="AB154" i="1"/>
  <c r="AD154" i="1"/>
  <c r="AA188" i="1"/>
  <c r="AB188" i="1"/>
  <c r="AC188" i="1"/>
  <c r="AD188" i="1"/>
  <c r="AD151" i="1"/>
  <c r="AA151" i="1"/>
  <c r="AB151" i="1"/>
  <c r="AC151" i="1"/>
  <c r="AD198" i="1"/>
  <c r="AC198" i="1"/>
  <c r="AA198" i="1"/>
  <c r="AB198" i="1"/>
  <c r="AA230" i="1"/>
  <c r="AC230" i="1"/>
  <c r="AD230" i="1"/>
  <c r="AB230" i="1"/>
  <c r="AC16" i="1"/>
  <c r="AB16" i="1"/>
  <c r="AA16" i="1"/>
  <c r="AD16" i="1"/>
  <c r="AC15" i="1"/>
  <c r="AB15" i="1"/>
  <c r="AD15" i="1"/>
  <c r="AA15" i="1"/>
  <c r="AA166" i="1"/>
  <c r="AC166" i="1"/>
  <c r="AB166" i="1"/>
  <c r="AD166" i="1"/>
  <c r="AC84" i="1"/>
  <c r="AD84" i="1"/>
  <c r="AB84" i="1"/>
  <c r="AA84" i="1"/>
  <c r="AA85" i="1"/>
  <c r="AC85" i="1"/>
  <c r="AD85" i="1"/>
  <c r="AB85" i="1"/>
  <c r="AC54" i="1"/>
  <c r="AD54" i="1"/>
  <c r="AA54" i="1"/>
  <c r="AB54" i="1"/>
  <c r="AD194" i="1"/>
  <c r="AA194" i="1"/>
  <c r="AB194" i="1"/>
  <c r="AC194" i="1"/>
  <c r="AA137" i="1"/>
  <c r="AB137" i="1"/>
  <c r="AD137" i="1"/>
  <c r="AC137" i="1"/>
  <c r="AB57" i="1"/>
  <c r="AC57" i="1"/>
  <c r="AD57" i="1"/>
  <c r="AA57" i="1"/>
  <c r="AA52" i="1"/>
  <c r="AC52" i="1"/>
  <c r="AB52" i="1"/>
  <c r="AD52" i="1"/>
  <c r="AC187" i="1"/>
  <c r="AD187" i="1"/>
  <c r="AA187" i="1"/>
  <c r="AB187" i="1"/>
  <c r="AA11" i="1"/>
  <c r="AB11" i="1"/>
  <c r="AC11" i="1"/>
  <c r="AD11" i="1"/>
  <c r="AA49" i="1"/>
  <c r="AB49" i="1"/>
  <c r="AD49" i="1"/>
  <c r="AC49" i="1"/>
  <c r="AA7" i="1"/>
  <c r="AB7" i="1"/>
  <c r="AD7" i="1"/>
  <c r="AC7" i="1"/>
  <c r="AA65" i="1"/>
  <c r="AB65" i="1"/>
  <c r="AD65" i="1"/>
  <c r="AC65" i="1"/>
  <c r="AA44" i="1"/>
  <c r="AB44" i="1"/>
  <c r="AC44" i="1"/>
  <c r="AD44" i="1"/>
  <c r="AA167" i="1"/>
  <c r="AB167" i="1"/>
  <c r="AC167" i="1"/>
  <c r="AD167" i="1"/>
  <c r="AB119" i="1"/>
  <c r="AC119" i="1"/>
  <c r="AD119" i="1"/>
  <c r="AA119" i="1"/>
  <c r="AB157" i="1"/>
  <c r="AC157" i="1"/>
  <c r="AD157" i="1"/>
  <c r="AA157" i="1"/>
  <c r="AC150" i="1"/>
  <c r="AD150" i="1"/>
  <c r="AA150" i="1"/>
  <c r="AB150" i="1"/>
  <c r="AA70" i="1"/>
  <c r="AC70" i="1"/>
  <c r="AB70" i="1"/>
  <c r="AD70" i="1"/>
  <c r="AC87" i="1"/>
  <c r="AD87" i="1"/>
  <c r="AB87" i="1"/>
  <c r="AA87" i="1"/>
  <c r="AC66" i="1"/>
  <c r="AD66" i="1"/>
  <c r="AB66" i="1"/>
  <c r="AA66" i="1"/>
  <c r="AB21" i="1"/>
  <c r="AC21" i="1"/>
  <c r="AD21" i="1"/>
  <c r="AA21" i="1"/>
  <c r="AA140" i="1"/>
  <c r="AC140" i="1"/>
  <c r="AD140" i="1"/>
  <c r="AB140" i="1"/>
  <c r="AA88" i="1"/>
  <c r="AC88" i="1"/>
  <c r="AB88" i="1"/>
  <c r="AD88" i="1"/>
  <c r="AC111" i="1"/>
  <c r="AD111" i="1"/>
  <c r="AB111" i="1"/>
  <c r="AA111" i="1"/>
  <c r="AA209" i="1"/>
  <c r="AB209" i="1"/>
  <c r="AC209" i="1"/>
  <c r="AD209" i="1"/>
  <c r="AA193" i="1"/>
  <c r="AB193" i="1"/>
  <c r="AD193" i="1"/>
  <c r="AC193" i="1"/>
  <c r="AD73" i="1"/>
  <c r="AA73" i="1"/>
  <c r="AC73" i="1"/>
  <c r="AB73" i="1"/>
  <c r="AC168" i="1"/>
  <c r="AD168" i="1"/>
  <c r="AA168" i="1"/>
  <c r="AB168" i="1"/>
  <c r="AA47" i="1"/>
  <c r="AC47" i="1"/>
  <c r="AD47" i="1"/>
  <c r="AB47" i="1"/>
  <c r="AA29" i="1"/>
  <c r="AB29" i="1"/>
  <c r="AC29" i="1"/>
  <c r="AD29" i="1"/>
  <c r="AC48" i="1"/>
  <c r="AD48" i="1"/>
  <c r="AA48" i="1"/>
  <c r="AB48" i="1"/>
  <c r="AB117" i="1"/>
  <c r="AD117" i="1"/>
  <c r="AC117" i="1"/>
  <c r="AA117" i="1"/>
  <c r="AB79" i="1"/>
  <c r="AC79" i="1"/>
  <c r="AA79" i="1"/>
  <c r="AD79" i="1"/>
  <c r="AA146" i="1"/>
  <c r="AC146" i="1"/>
  <c r="AB146" i="1"/>
  <c r="AD146" i="1"/>
  <c r="AD50" i="1"/>
  <c r="AA50" i="1"/>
  <c r="AB50" i="1"/>
  <c r="AC50" i="1"/>
  <c r="AA196" i="1"/>
  <c r="AC196" i="1"/>
  <c r="AB196" i="1"/>
  <c r="AD196" i="1"/>
  <c r="AA97" i="1"/>
  <c r="AB97" i="1"/>
  <c r="AC97" i="1"/>
  <c r="AD97" i="1"/>
  <c r="AB41" i="1"/>
  <c r="AC41" i="1"/>
  <c r="AD41" i="1"/>
  <c r="AA41" i="1"/>
  <c r="AC178" i="1"/>
  <c r="AA178" i="1"/>
  <c r="AB178" i="1"/>
  <c r="AD178" i="1"/>
  <c r="AC45" i="1"/>
  <c r="AD45" i="1"/>
  <c r="AB45" i="1"/>
  <c r="AA45" i="1"/>
  <c r="AB223" i="1"/>
  <c r="AC223" i="1"/>
  <c r="AA223" i="1"/>
  <c r="AD223" i="1"/>
  <c r="AC124" i="1"/>
  <c r="AA124" i="1"/>
  <c r="AD124" i="1"/>
  <c r="AB124" i="1"/>
  <c r="AB77" i="1"/>
  <c r="AA77" i="1"/>
  <c r="AD77" i="1"/>
  <c r="AC77" i="1"/>
  <c r="AA205" i="1"/>
  <c r="AC205" i="1"/>
  <c r="AD205" i="1"/>
  <c r="AB205" i="1"/>
  <c r="AB2" i="1"/>
  <c r="AC2" i="1"/>
  <c r="AC28" i="1"/>
  <c r="AB28" i="1"/>
  <c r="AA28" i="1"/>
  <c r="AD28" i="1"/>
  <c r="AC93" i="1"/>
  <c r="AB93" i="1"/>
  <c r="AD93" i="1"/>
  <c r="AA93" i="1"/>
  <c r="AC220" i="1"/>
  <c r="AA220" i="1"/>
  <c r="AB220" i="1"/>
  <c r="AD220" i="1"/>
  <c r="AC121" i="1"/>
  <c r="AD121" i="1"/>
  <c r="AA121" i="1"/>
  <c r="AB121" i="1"/>
  <c r="AD78" i="1"/>
  <c r="AC78" i="1"/>
  <c r="AB78" i="1"/>
  <c r="AA78" i="1"/>
  <c r="AD219" i="1"/>
  <c r="AB219" i="1"/>
  <c r="AC219" i="1"/>
  <c r="AA219" i="1"/>
  <c r="AB56" i="1"/>
  <c r="AC56" i="1"/>
  <c r="AA56" i="1"/>
  <c r="AD56" i="1"/>
  <c r="AB81" i="1"/>
  <c r="AC81" i="1"/>
  <c r="AD81" i="1"/>
  <c r="AA81" i="1"/>
  <c r="AC83" i="1"/>
  <c r="AD83" i="1"/>
  <c r="AA83" i="1"/>
  <c r="AB83" i="1"/>
  <c r="AB147" i="1"/>
  <c r="AC147" i="1"/>
  <c r="AD147" i="1"/>
  <c r="AA147" i="1"/>
  <c r="AA224" i="1"/>
  <c r="AB224" i="1"/>
  <c r="AC224" i="1"/>
  <c r="AD224" i="1"/>
  <c r="AD9" i="1"/>
  <c r="AB9" i="1"/>
  <c r="AA9" i="1"/>
  <c r="AC9" i="1"/>
  <c r="AA25" i="1"/>
  <c r="AB25" i="1"/>
  <c r="AD25" i="1"/>
  <c r="AC25" i="1"/>
  <c r="AD72" i="1"/>
  <c r="AC72" i="1"/>
  <c r="AB72" i="1"/>
  <c r="AA72" i="1"/>
  <c r="AD217" i="1"/>
  <c r="AA217" i="1"/>
  <c r="AB217" i="1"/>
  <c r="AC217" i="1"/>
  <c r="AA206" i="1"/>
  <c r="AC206" i="1"/>
  <c r="AD206" i="1"/>
  <c r="AB206" i="1"/>
  <c r="AA23" i="1"/>
  <c r="AB23" i="1"/>
  <c r="AC23" i="1"/>
  <c r="AD23" i="1"/>
  <c r="AA82" i="1"/>
  <c r="AC82" i="1"/>
  <c r="AB82" i="1"/>
  <c r="AD82" i="1"/>
  <c r="AA139" i="1"/>
  <c r="AB139" i="1"/>
  <c r="AD139" i="1"/>
  <c r="AC139" i="1"/>
  <c r="AC4" i="1"/>
  <c r="AD4" i="1"/>
  <c r="AB4" i="1"/>
  <c r="AA4" i="1"/>
  <c r="AB68" i="1"/>
  <c r="AC68" i="1"/>
  <c r="AA68" i="1"/>
  <c r="AD68" i="1"/>
  <c r="AA130" i="1"/>
  <c r="AC130" i="1"/>
  <c r="AD130" i="1"/>
  <c r="AB130" i="1"/>
  <c r="AD35" i="1"/>
  <c r="AA35" i="1"/>
  <c r="AB35" i="1"/>
  <c r="AC35" i="1"/>
  <c r="AC36" i="1"/>
  <c r="AD36" i="1"/>
  <c r="AA36" i="1"/>
  <c r="AB36" i="1"/>
  <c r="AA115" i="1"/>
  <c r="AB115" i="1"/>
  <c r="AD115" i="1"/>
  <c r="AC115" i="1"/>
  <c r="AB239" i="1"/>
  <c r="AC239" i="1"/>
  <c r="AA239" i="1"/>
  <c r="AD239" i="1"/>
  <c r="AB197" i="1"/>
  <c r="AA197" i="1"/>
  <c r="AD197" i="1"/>
  <c r="AC197" i="1"/>
  <c r="AB53" i="1"/>
  <c r="AC53" i="1"/>
  <c r="AA53" i="1"/>
  <c r="AD53" i="1"/>
  <c r="AC228" i="1"/>
  <c r="AD228" i="1"/>
  <c r="AB228" i="1"/>
  <c r="AA228" i="1"/>
  <c r="AA86" i="1"/>
  <c r="AC86" i="1"/>
  <c r="AD86" i="1"/>
  <c r="AB86" i="1"/>
  <c r="AC114" i="1"/>
  <c r="AD114" i="1"/>
  <c r="AA114" i="1"/>
  <c r="AB114" i="1"/>
  <c r="AC180" i="1"/>
  <c r="AD180" i="1"/>
  <c r="AA180" i="1"/>
  <c r="AB180" i="1"/>
  <c r="AD138" i="1"/>
  <c r="AC138" i="1"/>
  <c r="AA138" i="1"/>
  <c r="AB138" i="1"/>
  <c r="AA184" i="1"/>
  <c r="AC184" i="1"/>
  <c r="AB184" i="1"/>
  <c r="AD184" i="1"/>
  <c r="AB185" i="1"/>
  <c r="AC185" i="1"/>
  <c r="AA185" i="1"/>
  <c r="AD185" i="1"/>
  <c r="AC231" i="1"/>
  <c r="AD231" i="1"/>
  <c r="AB231" i="1"/>
  <c r="AA231" i="1"/>
  <c r="AA142" i="1"/>
  <c r="AC142" i="1"/>
  <c r="AD142" i="1"/>
  <c r="AB142" i="1"/>
  <c r="AD216" i="1"/>
  <c r="AC216" i="1"/>
  <c r="AB216" i="1"/>
  <c r="AA216" i="1"/>
  <c r="AC120" i="1"/>
  <c r="AD120" i="1"/>
  <c r="AA120" i="1"/>
  <c r="AB120" i="1"/>
  <c r="AC22" i="1"/>
  <c r="AB22" i="1"/>
  <c r="AA22" i="1"/>
  <c r="AD22" i="1"/>
  <c r="AC177" i="1"/>
  <c r="AD177" i="1"/>
  <c r="AB177" i="1"/>
  <c r="AA177" i="1"/>
  <c r="AA62" i="1"/>
  <c r="AC62" i="1"/>
  <c r="AD62" i="1"/>
  <c r="AB62" i="1"/>
  <c r="AA80" i="1"/>
  <c r="AB80" i="1"/>
  <c r="AC80" i="1"/>
  <c r="AD80" i="1"/>
  <c r="AB110" i="1"/>
  <c r="AC110" i="1"/>
  <c r="AA110" i="1"/>
  <c r="AD110" i="1"/>
  <c r="AB161" i="1"/>
  <c r="AD161" i="1"/>
  <c r="AC161" i="1"/>
  <c r="AA161" i="1"/>
  <c r="AA112" i="1"/>
  <c r="AC112" i="1"/>
  <c r="AD112" i="1"/>
  <c r="AB112" i="1"/>
  <c r="AB235" i="1"/>
  <c r="AA235" i="1"/>
  <c r="AD235" i="1"/>
  <c r="AC235" i="1"/>
  <c r="AA125" i="1"/>
  <c r="AC125" i="1"/>
  <c r="AD125" i="1"/>
  <c r="AB125" i="1"/>
  <c r="AD27" i="1"/>
  <c r="AB27" i="1"/>
  <c r="AC27" i="1"/>
  <c r="AA27" i="1"/>
  <c r="AB92" i="1"/>
  <c r="AA92" i="1"/>
  <c r="AD92" i="1"/>
  <c r="AC92" i="1"/>
  <c r="AA203" i="1"/>
  <c r="AB203" i="1"/>
  <c r="AC203" i="1"/>
  <c r="AD203" i="1"/>
  <c r="AB91" i="1"/>
  <c r="AC91" i="1"/>
  <c r="AA91" i="1"/>
  <c r="AD91" i="1"/>
  <c r="AB101" i="1"/>
  <c r="AA101" i="1"/>
  <c r="AD101" i="1"/>
  <c r="AC101" i="1"/>
  <c r="AA38" i="1"/>
  <c r="AB38" i="1"/>
  <c r="AC38" i="1"/>
  <c r="AD38" i="1"/>
  <c r="AA145" i="1"/>
  <c r="AB145" i="1"/>
  <c r="AC145" i="1"/>
  <c r="AD145" i="1"/>
  <c r="AB105" i="1"/>
  <c r="AC105" i="1"/>
  <c r="AD105" i="1"/>
  <c r="AA105" i="1"/>
  <c r="AA26" i="1"/>
  <c r="AC26" i="1"/>
  <c r="AD26" i="1"/>
  <c r="AB26" i="1"/>
  <c r="AC153" i="1"/>
  <c r="AD153" i="1"/>
  <c r="AB153" i="1"/>
  <c r="AA153" i="1"/>
  <c r="AA64" i="1"/>
  <c r="AC64" i="1"/>
  <c r="AB64" i="1"/>
  <c r="AD64" i="1"/>
  <c r="AC42" i="1"/>
  <c r="AD42" i="1"/>
  <c r="AA42" i="1"/>
  <c r="AB42" i="1"/>
  <c r="AA173" i="1"/>
  <c r="AB173" i="1"/>
  <c r="AC173" i="1"/>
  <c r="AD173" i="1"/>
  <c r="AB69" i="1"/>
  <c r="AC69" i="1"/>
  <c r="AD69" i="1"/>
  <c r="AA69" i="1"/>
  <c r="AD174" i="1"/>
  <c r="AC174" i="1"/>
  <c r="AA174" i="1"/>
  <c r="AB174" i="1"/>
  <c r="AC43" i="1"/>
  <c r="AD43" i="1"/>
  <c r="AA43" i="1"/>
  <c r="AB43" i="1"/>
  <c r="AA170" i="1"/>
  <c r="AB170" i="1"/>
  <c r="AD170" i="1"/>
  <c r="AC170" i="1"/>
  <c r="AA238" i="1"/>
  <c r="AC238" i="1"/>
  <c r="AB238" i="1"/>
  <c r="AD238" i="1"/>
  <c r="AC136" i="1"/>
  <c r="AA136" i="1"/>
  <c r="AD136" i="1"/>
  <c r="AB136" i="1"/>
  <c r="AA40" i="1"/>
  <c r="AC40" i="1"/>
  <c r="AB40" i="1"/>
  <c r="AD40" i="1"/>
  <c r="AC98" i="1"/>
  <c r="AD98" i="1"/>
  <c r="AA98" i="1"/>
  <c r="AB98" i="1"/>
  <c r="AA13" i="1"/>
  <c r="AB13" i="1"/>
  <c r="AC13" i="1"/>
  <c r="AD13" i="1"/>
  <c r="AC100" i="1"/>
  <c r="AA100" i="1"/>
  <c r="AB100" i="1"/>
  <c r="AD100" i="1"/>
  <c r="AA158" i="1"/>
  <c r="AB158" i="1"/>
  <c r="AC158" i="1"/>
  <c r="AD158" i="1"/>
  <c r="AB133" i="1"/>
  <c r="AC133" i="1"/>
  <c r="AA133" i="1"/>
  <c r="AD133" i="1"/>
  <c r="AC108" i="1"/>
  <c r="AD108" i="1"/>
  <c r="AA108" i="1"/>
  <c r="AB108" i="1"/>
  <c r="AC149" i="1"/>
  <c r="AD149" i="1"/>
  <c r="AB149" i="1"/>
  <c r="AA149" i="1"/>
  <c r="AB200" i="1"/>
  <c r="AC200" i="1"/>
  <c r="AA200" i="1"/>
  <c r="AD200" i="1"/>
  <c r="AC210" i="1"/>
  <c r="AD210" i="1"/>
  <c r="AB210" i="1"/>
  <c r="AA210" i="1"/>
  <c r="AD162" i="1"/>
  <c r="AC162" i="1"/>
  <c r="AA162" i="1"/>
  <c r="AB162" i="1"/>
  <c r="AA233" i="1"/>
  <c r="AB233" i="1"/>
  <c r="AC233" i="1"/>
  <c r="AD233" i="1"/>
  <c r="AA143" i="1"/>
  <c r="AB143" i="1"/>
  <c r="AC143" i="1"/>
  <c r="AD143" i="1"/>
  <c r="AA118" i="1"/>
  <c r="AC118" i="1"/>
  <c r="AD118" i="1"/>
  <c r="AB118" i="1"/>
  <c r="AA74" i="1"/>
  <c r="AB74" i="1"/>
  <c r="AC74" i="1"/>
  <c r="AD74" i="1"/>
  <c r="AD113" i="1"/>
  <c r="AA113" i="1"/>
  <c r="AB113" i="1"/>
  <c r="AC113" i="1"/>
  <c r="AB134" i="1"/>
  <c r="AC134" i="1"/>
  <c r="AD134" i="1"/>
  <c r="AA134" i="1"/>
  <c r="AB129" i="1"/>
  <c r="AC129" i="1"/>
  <c r="AD129" i="1"/>
  <c r="AA129" i="1"/>
  <c r="AA191" i="1"/>
  <c r="AC191" i="1"/>
  <c r="AD191" i="1"/>
  <c r="AB191" i="1"/>
  <c r="AB199" i="1"/>
  <c r="AC199" i="1"/>
  <c r="AD199" i="1"/>
  <c r="AA199" i="1"/>
  <c r="AB17" i="1"/>
  <c r="AA17" i="1"/>
  <c r="AD17" i="1"/>
  <c r="AC17" i="1"/>
  <c r="AA131" i="1"/>
  <c r="AC131" i="1"/>
  <c r="AB131" i="1"/>
  <c r="AD131" i="1"/>
  <c r="AA229" i="1"/>
  <c r="AC229" i="1"/>
  <c r="AD229" i="1"/>
  <c r="AB229" i="1"/>
  <c r="AB63" i="1"/>
  <c r="AD63" i="1"/>
  <c r="AC63" i="1"/>
  <c r="AA63" i="1"/>
  <c r="AA127" i="1"/>
  <c r="AB127" i="1"/>
  <c r="AC127" i="1"/>
  <c r="AD127" i="1"/>
  <c r="AC204" i="1"/>
  <c r="AD204" i="1"/>
  <c r="AB204" i="1"/>
  <c r="AA204" i="1"/>
  <c r="AA89" i="1"/>
  <c r="AB89" i="1"/>
  <c r="AC89" i="1"/>
  <c r="AD89" i="1"/>
  <c r="AA218" i="1"/>
  <c r="AB218" i="1"/>
  <c r="AC218" i="1"/>
  <c r="AD218" i="1"/>
  <c r="AD75" i="1"/>
  <c r="AB75" i="1"/>
  <c r="AC75" i="1"/>
  <c r="AA75" i="1"/>
  <c r="AB207" i="1"/>
  <c r="AD207" i="1"/>
  <c r="AC207" i="1"/>
  <c r="AA207" i="1"/>
  <c r="AC227" i="1"/>
  <c r="AA227" i="1"/>
  <c r="AB227" i="1"/>
  <c r="AD227" i="1"/>
  <c r="AA8" i="1"/>
  <c r="AB8" i="1"/>
  <c r="AD8" i="1"/>
  <c r="AC8" i="1"/>
  <c r="AC132" i="1"/>
  <c r="AD132" i="1"/>
  <c r="AA132" i="1"/>
  <c r="AB132" i="1"/>
  <c r="AA106" i="1"/>
  <c r="AC106" i="1"/>
  <c r="AD106" i="1"/>
  <c r="AB106" i="1"/>
  <c r="AA109" i="1"/>
  <c r="AC109" i="1"/>
  <c r="AD109" i="1"/>
  <c r="AB109" i="1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AQ382" i="1" l="1"/>
  <c r="AP382" i="1"/>
  <c r="AQ335" i="1"/>
  <c r="AP335" i="1"/>
  <c r="AP337" i="1"/>
  <c r="AQ337" i="1"/>
  <c r="AP259" i="1"/>
  <c r="AQ259" i="1"/>
  <c r="AP297" i="1"/>
  <c r="AQ297" i="1"/>
  <c r="AP319" i="1"/>
  <c r="AQ319" i="1"/>
  <c r="AQ317" i="1"/>
  <c r="AP317" i="1"/>
  <c r="AQ288" i="1"/>
  <c r="AP288" i="1"/>
  <c r="AP303" i="1"/>
  <c r="AQ303" i="1"/>
  <c r="AP385" i="1"/>
  <c r="AQ385" i="1"/>
  <c r="AP300" i="1"/>
  <c r="AQ300" i="1"/>
  <c r="AP339" i="1"/>
  <c r="AQ339" i="1"/>
  <c r="AP351" i="1"/>
  <c r="AQ351" i="1"/>
  <c r="AP282" i="1"/>
  <c r="AQ282" i="1"/>
  <c r="AQ384" i="1"/>
  <c r="AP384" i="1"/>
  <c r="AP304" i="1"/>
  <c r="AQ304" i="1"/>
  <c r="AQ381" i="1"/>
  <c r="AP381" i="1"/>
  <c r="AQ388" i="1"/>
  <c r="AP388" i="1"/>
  <c r="AP270" i="1"/>
  <c r="AQ270" i="1"/>
  <c r="AP280" i="1"/>
  <c r="AQ280" i="1"/>
  <c r="AP313" i="1"/>
  <c r="AQ313" i="1"/>
  <c r="AP289" i="1"/>
  <c r="AQ289" i="1"/>
  <c r="AP301" i="1"/>
  <c r="AQ301" i="1"/>
  <c r="AQ292" i="1"/>
  <c r="AP292" i="1"/>
  <c r="AP258" i="1"/>
  <c r="AQ258" i="1"/>
  <c r="AP374" i="1"/>
  <c r="AQ374" i="1"/>
  <c r="AP375" i="1"/>
  <c r="AQ375" i="1"/>
  <c r="AP278" i="1"/>
  <c r="AQ278" i="1"/>
  <c r="AP320" i="1"/>
  <c r="AQ320" i="1"/>
  <c r="AP267" i="1"/>
  <c r="AQ267" i="1"/>
  <c r="AQ336" i="1"/>
  <c r="AP336" i="1"/>
  <c r="AP378" i="1"/>
  <c r="AQ378" i="1"/>
  <c r="AP257" i="1"/>
  <c r="AQ257" i="1"/>
  <c r="AP345" i="1"/>
  <c r="AQ345" i="1"/>
  <c r="AP363" i="1"/>
  <c r="AQ363" i="1"/>
  <c r="AP353" i="1"/>
  <c r="AQ353" i="1"/>
  <c r="AP323" i="1"/>
  <c r="AQ323" i="1"/>
  <c r="AP347" i="1"/>
  <c r="AQ347" i="1"/>
  <c r="AQ389" i="1"/>
  <c r="AP389" i="1"/>
  <c r="AP379" i="1"/>
  <c r="AQ379" i="1"/>
  <c r="AP271" i="1"/>
  <c r="AQ271" i="1"/>
  <c r="AP272" i="1"/>
  <c r="AQ272" i="1"/>
  <c r="AP276" i="1"/>
  <c r="AQ276" i="1"/>
  <c r="AP370" i="1"/>
  <c r="AQ370" i="1"/>
  <c r="AP318" i="1"/>
  <c r="AQ318" i="1"/>
  <c r="AP295" i="1"/>
  <c r="AQ295" i="1"/>
  <c r="AP266" i="1"/>
  <c r="AQ266" i="1"/>
  <c r="AQ340" i="1"/>
  <c r="AP340" i="1"/>
  <c r="AQ364" i="1"/>
  <c r="AP364" i="1"/>
  <c r="AQ334" i="1"/>
  <c r="AP334" i="1"/>
  <c r="AP350" i="1"/>
  <c r="AQ350" i="1"/>
  <c r="AQ357" i="1"/>
  <c r="AP357" i="1"/>
  <c r="AQ365" i="1"/>
  <c r="AP365" i="1"/>
  <c r="AP332" i="1"/>
  <c r="AQ332" i="1"/>
  <c r="AP275" i="1"/>
  <c r="AQ275" i="1"/>
  <c r="AP372" i="1"/>
  <c r="AQ372" i="1"/>
  <c r="AP315" i="1"/>
  <c r="AQ315" i="1"/>
  <c r="AP362" i="1"/>
  <c r="AQ362" i="1"/>
  <c r="AP241" i="1"/>
  <c r="AQ241" i="1"/>
  <c r="AP366" i="1"/>
  <c r="AQ366" i="1"/>
  <c r="AP260" i="1"/>
  <c r="AQ260" i="1"/>
  <c r="AP277" i="1"/>
  <c r="AQ277" i="1"/>
  <c r="AQ246" i="1"/>
  <c r="AP246" i="1"/>
  <c r="AQ360" i="1"/>
  <c r="AP360" i="1"/>
  <c r="AP247" i="1"/>
  <c r="AQ247" i="1"/>
  <c r="AQ310" i="1"/>
  <c r="AP310" i="1"/>
  <c r="AP344" i="1"/>
  <c r="AQ344" i="1"/>
  <c r="AP326" i="1"/>
  <c r="AQ326" i="1"/>
  <c r="AP376" i="1"/>
  <c r="AQ376" i="1"/>
  <c r="AP331" i="1"/>
  <c r="AQ331" i="1"/>
  <c r="AP308" i="1"/>
  <c r="AQ308" i="1"/>
  <c r="AP380" i="1"/>
  <c r="AQ380" i="1"/>
  <c r="AQ316" i="1"/>
  <c r="AP316" i="1"/>
  <c r="AP294" i="1"/>
  <c r="AQ294" i="1"/>
  <c r="AQ263" i="1"/>
  <c r="AP263" i="1"/>
  <c r="AP355" i="1"/>
  <c r="AQ355" i="1"/>
  <c r="AP343" i="1"/>
  <c r="AQ343" i="1"/>
  <c r="AP346" i="1"/>
  <c r="AQ346" i="1"/>
  <c r="AQ383" i="1"/>
  <c r="AP383" i="1"/>
  <c r="AP291" i="1"/>
  <c r="AQ291" i="1"/>
  <c r="AP321" i="1"/>
  <c r="AQ321" i="1"/>
  <c r="AP279" i="1"/>
  <c r="AQ279" i="1"/>
  <c r="AP330" i="1"/>
  <c r="AQ330" i="1"/>
  <c r="AQ285" i="1"/>
  <c r="AP285" i="1"/>
  <c r="AQ262" i="1"/>
  <c r="AP262" i="1"/>
  <c r="AP251" i="1"/>
  <c r="AQ251" i="1"/>
  <c r="AP352" i="1"/>
  <c r="AQ352" i="1"/>
  <c r="AP324" i="1"/>
  <c r="AQ324" i="1"/>
  <c r="AP306" i="1"/>
  <c r="AQ306" i="1"/>
  <c r="AP367" i="1"/>
  <c r="AQ367" i="1"/>
  <c r="AP273" i="1"/>
  <c r="AQ273" i="1"/>
  <c r="AQ358" i="1"/>
  <c r="AP358" i="1"/>
  <c r="AP386" i="1"/>
  <c r="AQ386" i="1"/>
  <c r="AP248" i="1"/>
  <c r="AQ248" i="1"/>
  <c r="AP284" i="1"/>
  <c r="AQ284" i="1"/>
  <c r="AQ368" i="1"/>
  <c r="AP368" i="1"/>
  <c r="AP307" i="1"/>
  <c r="AQ307" i="1"/>
  <c r="AP249" i="1"/>
  <c r="AQ249" i="1"/>
  <c r="AQ341" i="1"/>
  <c r="AP341" i="1"/>
  <c r="AQ261" i="1"/>
  <c r="AP261" i="1"/>
  <c r="AP349" i="1"/>
  <c r="AQ349" i="1"/>
  <c r="AP253" i="1"/>
  <c r="AQ253" i="1"/>
  <c r="AQ264" i="1"/>
  <c r="AP264" i="1"/>
  <c r="AP290" i="1"/>
  <c r="AQ290" i="1"/>
  <c r="AQ268" i="1"/>
  <c r="AP268" i="1"/>
  <c r="AP356" i="1"/>
  <c r="AQ356" i="1"/>
  <c r="AQ333" i="1"/>
  <c r="AP333" i="1"/>
  <c r="AP371" i="1"/>
  <c r="AQ371" i="1"/>
  <c r="AQ296" i="1"/>
  <c r="AP296" i="1"/>
  <c r="AQ312" i="1"/>
  <c r="AP312" i="1"/>
  <c r="AP342" i="1"/>
  <c r="AQ342" i="1"/>
  <c r="AQ286" i="1"/>
  <c r="AP286" i="1"/>
  <c r="AP361" i="1"/>
  <c r="AQ361" i="1"/>
  <c r="AQ359" i="1"/>
  <c r="AP359" i="1"/>
  <c r="AP252" i="1"/>
  <c r="AQ252" i="1"/>
  <c r="AP338" i="1"/>
  <c r="AQ338" i="1"/>
  <c r="AP377" i="1"/>
  <c r="AQ377" i="1"/>
  <c r="AP325" i="1"/>
  <c r="AQ325" i="1"/>
  <c r="AP255" i="1"/>
  <c r="AQ255" i="1"/>
  <c r="AQ244" i="1"/>
  <c r="AP244" i="1"/>
  <c r="AP348" i="1"/>
  <c r="AQ348" i="1"/>
  <c r="AQ245" i="1"/>
  <c r="AP245" i="1"/>
  <c r="AP243" i="1"/>
  <c r="AQ243" i="1"/>
  <c r="AP369" i="1"/>
  <c r="AQ369" i="1"/>
  <c r="AP329" i="1"/>
  <c r="AQ329" i="1"/>
  <c r="AQ287" i="1"/>
  <c r="AP287" i="1"/>
  <c r="AP354" i="1"/>
  <c r="AQ354" i="1"/>
  <c r="AP373" i="1"/>
  <c r="AQ373" i="1"/>
  <c r="AP305" i="1"/>
  <c r="AQ305" i="1"/>
  <c r="AP250" i="1"/>
  <c r="AQ250" i="1"/>
  <c r="AP298" i="1"/>
  <c r="AQ298" i="1"/>
  <c r="AP274" i="1"/>
  <c r="AQ274" i="1"/>
  <c r="AP327" i="1"/>
  <c r="AQ327" i="1"/>
  <c r="AP269" i="1"/>
  <c r="AQ269" i="1"/>
  <c r="AP390" i="1"/>
  <c r="AQ390" i="1"/>
  <c r="AP254" i="1"/>
  <c r="AQ254" i="1"/>
  <c r="AQ309" i="1"/>
  <c r="AP309" i="1"/>
  <c r="AP299" i="1"/>
  <c r="AQ299" i="1"/>
  <c r="AP328" i="1"/>
  <c r="AQ328" i="1"/>
  <c r="AP387" i="1"/>
  <c r="AQ387" i="1"/>
  <c r="AP281" i="1"/>
  <c r="AQ281" i="1"/>
  <c r="AP265" i="1"/>
  <c r="AQ265" i="1"/>
  <c r="AQ311" i="1"/>
  <c r="AP311" i="1"/>
  <c r="AP322" i="1"/>
  <c r="AQ322" i="1"/>
  <c r="AP256" i="1"/>
  <c r="AQ256" i="1"/>
  <c r="AQ293" i="1"/>
  <c r="AP293" i="1"/>
  <c r="AP242" i="1"/>
  <c r="AQ242" i="1"/>
  <c r="AP283" i="1"/>
  <c r="AQ283" i="1"/>
  <c r="AP314" i="1"/>
  <c r="AQ314" i="1"/>
  <c r="AP302" i="1"/>
  <c r="AQ302" i="1"/>
  <c r="BF151" i="1"/>
  <c r="AK151" i="1" s="1"/>
  <c r="BG151" i="1"/>
  <c r="AL151" i="1" s="1"/>
  <c r="BH151" i="1"/>
  <c r="AM151" i="1" s="1"/>
  <c r="BI151" i="1"/>
  <c r="AN151" i="1" s="1"/>
  <c r="BF116" i="1"/>
  <c r="AK116" i="1" s="1"/>
  <c r="BG116" i="1"/>
  <c r="AL116" i="1" s="1"/>
  <c r="BH116" i="1"/>
  <c r="AM116" i="1" s="1"/>
  <c r="BI116" i="1"/>
  <c r="AN116" i="1" s="1"/>
  <c r="BF132" i="1"/>
  <c r="AK132" i="1" s="1"/>
  <c r="BG132" i="1"/>
  <c r="AL132" i="1" s="1"/>
  <c r="BH132" i="1"/>
  <c r="AM132" i="1" s="1"/>
  <c r="BI132" i="1"/>
  <c r="AN132" i="1" s="1"/>
  <c r="BF200" i="1"/>
  <c r="AK200" i="1" s="1"/>
  <c r="BG200" i="1"/>
  <c r="AL200" i="1" s="1"/>
  <c r="BH200" i="1"/>
  <c r="AM200" i="1" s="1"/>
  <c r="BI200" i="1"/>
  <c r="AN200" i="1" s="1"/>
  <c r="BF43" i="1"/>
  <c r="AK43" i="1" s="1"/>
  <c r="BG43" i="1"/>
  <c r="AL43" i="1" s="1"/>
  <c r="BH43" i="1"/>
  <c r="AM43" i="1" s="1"/>
  <c r="BI43" i="1"/>
  <c r="AN43" i="1" s="1"/>
  <c r="BF91" i="1"/>
  <c r="AK91" i="1" s="1"/>
  <c r="BG91" i="1"/>
  <c r="AL91" i="1" s="1"/>
  <c r="BH91" i="1"/>
  <c r="AM91" i="1" s="1"/>
  <c r="BI91" i="1"/>
  <c r="AN91" i="1" s="1"/>
  <c r="BG22" i="1"/>
  <c r="AL22" i="1" s="1"/>
  <c r="BH22" i="1"/>
  <c r="AM22" i="1" s="1"/>
  <c r="BI22" i="1"/>
  <c r="AN22" i="1" s="1"/>
  <c r="BF22" i="1"/>
  <c r="AK22" i="1" s="1"/>
  <c r="BI53" i="1"/>
  <c r="AN53" i="1" s="1"/>
  <c r="BG53" i="1"/>
  <c r="AL53" i="1" s="1"/>
  <c r="BH53" i="1"/>
  <c r="AM53" i="1" s="1"/>
  <c r="BF53" i="1"/>
  <c r="AK53" i="1" s="1"/>
  <c r="BF121" i="1"/>
  <c r="AK121" i="1" s="1"/>
  <c r="BG121" i="1"/>
  <c r="AL121" i="1" s="1"/>
  <c r="BH121" i="1"/>
  <c r="AM121" i="1" s="1"/>
  <c r="BI121" i="1"/>
  <c r="AN121" i="1" s="1"/>
  <c r="BG97" i="1"/>
  <c r="AL97" i="1" s="1"/>
  <c r="BH97" i="1"/>
  <c r="AM97" i="1" s="1"/>
  <c r="BI97" i="1"/>
  <c r="AN97" i="1" s="1"/>
  <c r="BF97" i="1"/>
  <c r="AK97" i="1" s="1"/>
  <c r="BG209" i="1"/>
  <c r="AL209" i="1" s="1"/>
  <c r="BF209" i="1"/>
  <c r="AK209" i="1" s="1"/>
  <c r="BH209" i="1"/>
  <c r="AM209" i="1" s="1"/>
  <c r="BI209" i="1"/>
  <c r="AN209" i="1" s="1"/>
  <c r="BF44" i="1"/>
  <c r="AK44" i="1" s="1"/>
  <c r="BG44" i="1"/>
  <c r="AL44" i="1" s="1"/>
  <c r="BH44" i="1"/>
  <c r="AM44" i="1" s="1"/>
  <c r="BI44" i="1"/>
  <c r="AN44" i="1" s="1"/>
  <c r="BG52" i="1"/>
  <c r="AL52" i="1" s="1"/>
  <c r="BH52" i="1"/>
  <c r="AM52" i="1" s="1"/>
  <c r="BI52" i="1"/>
  <c r="AN52" i="1" s="1"/>
  <c r="BF52" i="1"/>
  <c r="AK52" i="1" s="1"/>
  <c r="BI61" i="1"/>
  <c r="AN61" i="1" s="1"/>
  <c r="BF61" i="1"/>
  <c r="AK61" i="1" s="1"/>
  <c r="BG61" i="1"/>
  <c r="AL61" i="1" s="1"/>
  <c r="BH61" i="1"/>
  <c r="AM61" i="1" s="1"/>
  <c r="BG214" i="1"/>
  <c r="AL214" i="1" s="1"/>
  <c r="BH214" i="1"/>
  <c r="AM214" i="1" s="1"/>
  <c r="BI214" i="1"/>
  <c r="AN214" i="1" s="1"/>
  <c r="BF214" i="1"/>
  <c r="AK214" i="1" s="1"/>
  <c r="BF155" i="1"/>
  <c r="AK155" i="1" s="1"/>
  <c r="BG155" i="1"/>
  <c r="AL155" i="1" s="1"/>
  <c r="BH155" i="1"/>
  <c r="AM155" i="1" s="1"/>
  <c r="BI155" i="1"/>
  <c r="AN155" i="1" s="1"/>
  <c r="BG94" i="1"/>
  <c r="AL94" i="1" s="1"/>
  <c r="BH94" i="1"/>
  <c r="AM94" i="1" s="1"/>
  <c r="BI94" i="1"/>
  <c r="AN94" i="1" s="1"/>
  <c r="BF94" i="1"/>
  <c r="AK94" i="1" s="1"/>
  <c r="BG60" i="1"/>
  <c r="AL60" i="1" s="1"/>
  <c r="BF60" i="1"/>
  <c r="AK60" i="1" s="1"/>
  <c r="BH60" i="1"/>
  <c r="AM60" i="1" s="1"/>
  <c r="BI60" i="1"/>
  <c r="AN60" i="1" s="1"/>
  <c r="BG98" i="1"/>
  <c r="AL98" i="1" s="1"/>
  <c r="BH98" i="1"/>
  <c r="AM98" i="1" s="1"/>
  <c r="BI98" i="1"/>
  <c r="AN98" i="1" s="1"/>
  <c r="BF98" i="1"/>
  <c r="AK98" i="1" s="1"/>
  <c r="BF174" i="1"/>
  <c r="AK174" i="1" s="1"/>
  <c r="BG174" i="1"/>
  <c r="AL174" i="1" s="1"/>
  <c r="BH174" i="1"/>
  <c r="AM174" i="1" s="1"/>
  <c r="BI174" i="1"/>
  <c r="AN174" i="1" s="1"/>
  <c r="BG120" i="1"/>
  <c r="AL120" i="1" s="1"/>
  <c r="BH120" i="1"/>
  <c r="AM120" i="1" s="1"/>
  <c r="BI120" i="1"/>
  <c r="AN120" i="1" s="1"/>
  <c r="BF120" i="1"/>
  <c r="AK120" i="1" s="1"/>
  <c r="BF138" i="1"/>
  <c r="AK138" i="1" s="1"/>
  <c r="BG138" i="1"/>
  <c r="AL138" i="1" s="1"/>
  <c r="BH138" i="1"/>
  <c r="AM138" i="1" s="1"/>
  <c r="BI138" i="1"/>
  <c r="AN138" i="1" s="1"/>
  <c r="BF68" i="1"/>
  <c r="AK68" i="1" s="1"/>
  <c r="BG68" i="1"/>
  <c r="AL68" i="1" s="1"/>
  <c r="BH68" i="1"/>
  <c r="AM68" i="1" s="1"/>
  <c r="BI68" i="1"/>
  <c r="AN68" i="1" s="1"/>
  <c r="BF83" i="1"/>
  <c r="AK83" i="1" s="1"/>
  <c r="BG83" i="1"/>
  <c r="AL83" i="1" s="1"/>
  <c r="BH83" i="1"/>
  <c r="AM83" i="1" s="1"/>
  <c r="BI83" i="1"/>
  <c r="AN83" i="1" s="1"/>
  <c r="BG196" i="1"/>
  <c r="AL196" i="1" s="1"/>
  <c r="BH196" i="1"/>
  <c r="AM196" i="1" s="1"/>
  <c r="BI196" i="1"/>
  <c r="AN196" i="1" s="1"/>
  <c r="BF196" i="1"/>
  <c r="AK196" i="1" s="1"/>
  <c r="BF29" i="1"/>
  <c r="AK29" i="1" s="1"/>
  <c r="BI29" i="1"/>
  <c r="AN29" i="1" s="1"/>
  <c r="BG29" i="1"/>
  <c r="AL29" i="1" s="1"/>
  <c r="BH29" i="1"/>
  <c r="AM29" i="1" s="1"/>
  <c r="BG70" i="1"/>
  <c r="AL70" i="1" s="1"/>
  <c r="BH70" i="1"/>
  <c r="AM70" i="1" s="1"/>
  <c r="BI70" i="1"/>
  <c r="AN70" i="1" s="1"/>
  <c r="BF70" i="1"/>
  <c r="AK70" i="1" s="1"/>
  <c r="BG65" i="1"/>
  <c r="AL65" i="1" s="1"/>
  <c r="BF65" i="1"/>
  <c r="AK65" i="1" s="1"/>
  <c r="BH65" i="1"/>
  <c r="AM65" i="1" s="1"/>
  <c r="BI65" i="1"/>
  <c r="AN65" i="1" s="1"/>
  <c r="BG166" i="1"/>
  <c r="AL166" i="1" s="1"/>
  <c r="BH166" i="1"/>
  <c r="AM166" i="1" s="1"/>
  <c r="BI166" i="1"/>
  <c r="AN166" i="1" s="1"/>
  <c r="BF166" i="1"/>
  <c r="AK166" i="1" s="1"/>
  <c r="BF188" i="1"/>
  <c r="AK188" i="1" s="1"/>
  <c r="BG188" i="1"/>
  <c r="AL188" i="1" s="1"/>
  <c r="BH188" i="1"/>
  <c r="AM188" i="1" s="1"/>
  <c r="BI188" i="1"/>
  <c r="AN188" i="1" s="1"/>
  <c r="BF31" i="1"/>
  <c r="AK31" i="1" s="1"/>
  <c r="BG31" i="1"/>
  <c r="AL31" i="1" s="1"/>
  <c r="BH31" i="1"/>
  <c r="AM31" i="1" s="1"/>
  <c r="BI31" i="1"/>
  <c r="AN31" i="1" s="1"/>
  <c r="BF152" i="1"/>
  <c r="AK152" i="1" s="1"/>
  <c r="BG152" i="1"/>
  <c r="AL152" i="1" s="1"/>
  <c r="BH152" i="1"/>
  <c r="AM152" i="1" s="1"/>
  <c r="BI152" i="1"/>
  <c r="AN152" i="1" s="1"/>
  <c r="BG46" i="1"/>
  <c r="AL46" i="1" s="1"/>
  <c r="BH46" i="1"/>
  <c r="AM46" i="1" s="1"/>
  <c r="BI46" i="1"/>
  <c r="AN46" i="1" s="1"/>
  <c r="BF46" i="1"/>
  <c r="AK46" i="1" s="1"/>
  <c r="BG76" i="1"/>
  <c r="AL76" i="1" s="1"/>
  <c r="BH76" i="1"/>
  <c r="AM76" i="1" s="1"/>
  <c r="BI76" i="1"/>
  <c r="AN76" i="1" s="1"/>
  <c r="BF76" i="1"/>
  <c r="AK76" i="1" s="1"/>
  <c r="BG71" i="1"/>
  <c r="AL71" i="1" s="1"/>
  <c r="BH71" i="1"/>
  <c r="AM71" i="1" s="1"/>
  <c r="BI71" i="1"/>
  <c r="AN71" i="1" s="1"/>
  <c r="BF71" i="1"/>
  <c r="AK71" i="1" s="1"/>
  <c r="BF226" i="1"/>
  <c r="AK226" i="1" s="1"/>
  <c r="BG226" i="1"/>
  <c r="AL226" i="1" s="1"/>
  <c r="BH226" i="1"/>
  <c r="AM226" i="1" s="1"/>
  <c r="BI226" i="1"/>
  <c r="AN226" i="1" s="1"/>
  <c r="BI197" i="1"/>
  <c r="AN197" i="1" s="1"/>
  <c r="BG197" i="1"/>
  <c r="AL197" i="1" s="1"/>
  <c r="BH197" i="1"/>
  <c r="AM197" i="1" s="1"/>
  <c r="BF197" i="1"/>
  <c r="AK197" i="1" s="1"/>
  <c r="BG217" i="1"/>
  <c r="AL217" i="1" s="1"/>
  <c r="BH217" i="1"/>
  <c r="AM217" i="1" s="1"/>
  <c r="BI217" i="1"/>
  <c r="AN217" i="1" s="1"/>
  <c r="BF217" i="1"/>
  <c r="AK217" i="1" s="1"/>
  <c r="BI220" i="1"/>
  <c r="AN220" i="1" s="1"/>
  <c r="BF220" i="1"/>
  <c r="AK220" i="1" s="1"/>
  <c r="BG220" i="1"/>
  <c r="AL220" i="1" s="1"/>
  <c r="BH220" i="1"/>
  <c r="AM220" i="1" s="1"/>
  <c r="BG15" i="1"/>
  <c r="AL15" i="1" s="1"/>
  <c r="BH15" i="1"/>
  <c r="AM15" i="1" s="1"/>
  <c r="BI15" i="1"/>
  <c r="AN15" i="1" s="1"/>
  <c r="BF15" i="1"/>
  <c r="AK15" i="1" s="1"/>
  <c r="BG39" i="1"/>
  <c r="AL39" i="1" s="1"/>
  <c r="BH39" i="1"/>
  <c r="AM39" i="1" s="1"/>
  <c r="BI39" i="1"/>
  <c r="AN39" i="1" s="1"/>
  <c r="BF39" i="1"/>
  <c r="AK39" i="1" s="1"/>
  <c r="BG183" i="1"/>
  <c r="AL183" i="1" s="1"/>
  <c r="BH183" i="1"/>
  <c r="AM183" i="1" s="1"/>
  <c r="BI183" i="1"/>
  <c r="AN183" i="1" s="1"/>
  <c r="BF183" i="1"/>
  <c r="AK183" i="1" s="1"/>
  <c r="BF234" i="1"/>
  <c r="AK234" i="1" s="1"/>
  <c r="BG234" i="1"/>
  <c r="AL234" i="1" s="1"/>
  <c r="BH234" i="1"/>
  <c r="AM234" i="1" s="1"/>
  <c r="BI234" i="1"/>
  <c r="AN234" i="1" s="1"/>
  <c r="BG159" i="1"/>
  <c r="AL159" i="1" s="1"/>
  <c r="BH159" i="1"/>
  <c r="AM159" i="1" s="1"/>
  <c r="BI159" i="1"/>
  <c r="AN159" i="1" s="1"/>
  <c r="BF159" i="1"/>
  <c r="AK159" i="1" s="1"/>
  <c r="BF102" i="1"/>
  <c r="AK102" i="1" s="1"/>
  <c r="BG102" i="1"/>
  <c r="AL102" i="1" s="1"/>
  <c r="BH102" i="1"/>
  <c r="AM102" i="1" s="1"/>
  <c r="BI102" i="1"/>
  <c r="AN102" i="1" s="1"/>
  <c r="BG112" i="1"/>
  <c r="AL112" i="1" s="1"/>
  <c r="BH112" i="1"/>
  <c r="AM112" i="1" s="1"/>
  <c r="BI112" i="1"/>
  <c r="AN112" i="1" s="1"/>
  <c r="BF112" i="1"/>
  <c r="AK112" i="1" s="1"/>
  <c r="BF8" i="1"/>
  <c r="AK8" i="1" s="1"/>
  <c r="BG8" i="1"/>
  <c r="AL8" i="1" s="1"/>
  <c r="BH8" i="1"/>
  <c r="AM8" i="1" s="1"/>
  <c r="BI8" i="1"/>
  <c r="AN8" i="1" s="1"/>
  <c r="BG118" i="1"/>
  <c r="AL118" i="1" s="1"/>
  <c r="BH118" i="1"/>
  <c r="AM118" i="1" s="1"/>
  <c r="BI118" i="1"/>
  <c r="AN118" i="1" s="1"/>
  <c r="BF118" i="1"/>
  <c r="AK118" i="1" s="1"/>
  <c r="BG26" i="1"/>
  <c r="AL26" i="1" s="1"/>
  <c r="BH26" i="1"/>
  <c r="AM26" i="1" s="1"/>
  <c r="BI26" i="1"/>
  <c r="AN26" i="1" s="1"/>
  <c r="BF26" i="1"/>
  <c r="AK26" i="1" s="1"/>
  <c r="BF203" i="1"/>
  <c r="AK203" i="1" s="1"/>
  <c r="BG203" i="1"/>
  <c r="AL203" i="1" s="1"/>
  <c r="BH203" i="1"/>
  <c r="AM203" i="1" s="1"/>
  <c r="BI203" i="1"/>
  <c r="AN203" i="1" s="1"/>
  <c r="BF223" i="1"/>
  <c r="AK223" i="1" s="1"/>
  <c r="BG223" i="1"/>
  <c r="AL223" i="1" s="1"/>
  <c r="BH223" i="1"/>
  <c r="AM223" i="1" s="1"/>
  <c r="BI223" i="1"/>
  <c r="AN223" i="1" s="1"/>
  <c r="BF150" i="1"/>
  <c r="AK150" i="1" s="1"/>
  <c r="BG150" i="1"/>
  <c r="AL150" i="1" s="1"/>
  <c r="BH150" i="1"/>
  <c r="AM150" i="1" s="1"/>
  <c r="BI150" i="1"/>
  <c r="AN150" i="1" s="1"/>
  <c r="BG95" i="1"/>
  <c r="AL95" i="1" s="1"/>
  <c r="BH95" i="1"/>
  <c r="AM95" i="1" s="1"/>
  <c r="BI95" i="1"/>
  <c r="AN95" i="1" s="1"/>
  <c r="BF95" i="1"/>
  <c r="AK95" i="1" s="1"/>
  <c r="BG144" i="1"/>
  <c r="AL144" i="1" s="1"/>
  <c r="BH144" i="1"/>
  <c r="AM144" i="1" s="1"/>
  <c r="BI144" i="1"/>
  <c r="AN144" i="1" s="1"/>
  <c r="BF144" i="1"/>
  <c r="AK144" i="1" s="1"/>
  <c r="BG111" i="1"/>
  <c r="AL111" i="1" s="1"/>
  <c r="BH111" i="1"/>
  <c r="AM111" i="1" s="1"/>
  <c r="BI111" i="1"/>
  <c r="AN111" i="1" s="1"/>
  <c r="BF111" i="1"/>
  <c r="AK111" i="1" s="1"/>
  <c r="BG195" i="1"/>
  <c r="AL195" i="1" s="1"/>
  <c r="BH195" i="1"/>
  <c r="AM195" i="1" s="1"/>
  <c r="BI195" i="1"/>
  <c r="AN195" i="1" s="1"/>
  <c r="BF195" i="1"/>
  <c r="AK195" i="1" s="1"/>
  <c r="BG74" i="1"/>
  <c r="AL74" i="1" s="1"/>
  <c r="BH74" i="1"/>
  <c r="AM74" i="1" s="1"/>
  <c r="BI74" i="1"/>
  <c r="AN74" i="1" s="1"/>
  <c r="BF74" i="1"/>
  <c r="AK74" i="1" s="1"/>
  <c r="BI69" i="1"/>
  <c r="AN69" i="1" s="1"/>
  <c r="BF69" i="1"/>
  <c r="AK69" i="1" s="1"/>
  <c r="BG69" i="1"/>
  <c r="AL69" i="1" s="1"/>
  <c r="BH69" i="1"/>
  <c r="AM69" i="1" s="1"/>
  <c r="BF105" i="1"/>
  <c r="AK105" i="1" s="1"/>
  <c r="BG105" i="1"/>
  <c r="AL105" i="1" s="1"/>
  <c r="BH105" i="1"/>
  <c r="AM105" i="1" s="1"/>
  <c r="BI105" i="1"/>
  <c r="AN105" i="1" s="1"/>
  <c r="BG216" i="1"/>
  <c r="AL216" i="1" s="1"/>
  <c r="BH216" i="1"/>
  <c r="AM216" i="1" s="1"/>
  <c r="BI216" i="1"/>
  <c r="AN216" i="1" s="1"/>
  <c r="BF216" i="1"/>
  <c r="AK216" i="1" s="1"/>
  <c r="BF4" i="1"/>
  <c r="AK4" i="1" s="1"/>
  <c r="BG4" i="1"/>
  <c r="AL4" i="1" s="1"/>
  <c r="BH4" i="1"/>
  <c r="AM4" i="1" s="1"/>
  <c r="BI4" i="1"/>
  <c r="AN4" i="1" s="1"/>
  <c r="BG72" i="1"/>
  <c r="AL72" i="1" s="1"/>
  <c r="BH72" i="1"/>
  <c r="AM72" i="1" s="1"/>
  <c r="BI72" i="1"/>
  <c r="AN72" i="1" s="1"/>
  <c r="BF72" i="1"/>
  <c r="AK72" i="1" s="1"/>
  <c r="BF81" i="1"/>
  <c r="AK81" i="1" s="1"/>
  <c r="BG81" i="1"/>
  <c r="AL81" i="1" s="1"/>
  <c r="BH81" i="1"/>
  <c r="AM81" i="1" s="1"/>
  <c r="BI81" i="1"/>
  <c r="AN81" i="1" s="1"/>
  <c r="BI93" i="1"/>
  <c r="AN93" i="1" s="1"/>
  <c r="BF93" i="1"/>
  <c r="AK93" i="1" s="1"/>
  <c r="BH93" i="1"/>
  <c r="AM93" i="1" s="1"/>
  <c r="BG93" i="1"/>
  <c r="AL93" i="1" s="1"/>
  <c r="BG50" i="1"/>
  <c r="AL50" i="1" s="1"/>
  <c r="BH50" i="1"/>
  <c r="AM50" i="1" s="1"/>
  <c r="BI50" i="1"/>
  <c r="AN50" i="1" s="1"/>
  <c r="BF50" i="1"/>
  <c r="AK50" i="1" s="1"/>
  <c r="BF34" i="1"/>
  <c r="AK34" i="1" s="1"/>
  <c r="BG34" i="1"/>
  <c r="AL34" i="1" s="1"/>
  <c r="BH34" i="1"/>
  <c r="AM34" i="1" s="1"/>
  <c r="BI34" i="1"/>
  <c r="AN34" i="1" s="1"/>
  <c r="BI2" i="1"/>
  <c r="AN2" i="1" s="1"/>
  <c r="BG2" i="1"/>
  <c r="AL2" i="1" s="1"/>
  <c r="BF2" i="1"/>
  <c r="AK2" i="1" s="1"/>
  <c r="BH2" i="1"/>
  <c r="AM2" i="1" s="1"/>
  <c r="BG147" i="1"/>
  <c r="AL147" i="1" s="1"/>
  <c r="BH147" i="1"/>
  <c r="AM147" i="1" s="1"/>
  <c r="BI147" i="1"/>
  <c r="AN147" i="1" s="1"/>
  <c r="BF147" i="1"/>
  <c r="AK147" i="1" s="1"/>
  <c r="BF33" i="1"/>
  <c r="AK33" i="1" s="1"/>
  <c r="BG33" i="1"/>
  <c r="AL33" i="1" s="1"/>
  <c r="BH33" i="1"/>
  <c r="AM33" i="1" s="1"/>
  <c r="BI33" i="1"/>
  <c r="AN33" i="1" s="1"/>
  <c r="BG206" i="1"/>
  <c r="AL206" i="1" s="1"/>
  <c r="BH206" i="1"/>
  <c r="AM206" i="1" s="1"/>
  <c r="BI206" i="1"/>
  <c r="AN206" i="1" s="1"/>
  <c r="BF206" i="1"/>
  <c r="AK206" i="1" s="1"/>
  <c r="BF108" i="1"/>
  <c r="AK108" i="1" s="1"/>
  <c r="BG108" i="1"/>
  <c r="AL108" i="1" s="1"/>
  <c r="BH108" i="1"/>
  <c r="AM108" i="1" s="1"/>
  <c r="BI108" i="1"/>
  <c r="AN108" i="1" s="1"/>
  <c r="BG110" i="1"/>
  <c r="AL110" i="1" s="1"/>
  <c r="BH110" i="1"/>
  <c r="AM110" i="1" s="1"/>
  <c r="BI110" i="1"/>
  <c r="AN110" i="1" s="1"/>
  <c r="BF110" i="1"/>
  <c r="AK110" i="1" s="1"/>
  <c r="BF180" i="1"/>
  <c r="AK180" i="1" s="1"/>
  <c r="BH180" i="1"/>
  <c r="AM180" i="1" s="1"/>
  <c r="BI180" i="1"/>
  <c r="AN180" i="1" s="1"/>
  <c r="BG180" i="1"/>
  <c r="AL180" i="1" s="1"/>
  <c r="BG47" i="1"/>
  <c r="AL47" i="1" s="1"/>
  <c r="BH47" i="1"/>
  <c r="AM47" i="1" s="1"/>
  <c r="BI47" i="1"/>
  <c r="AN47" i="1" s="1"/>
  <c r="BF47" i="1"/>
  <c r="AK47" i="1" s="1"/>
  <c r="BG88" i="1"/>
  <c r="AL88" i="1" s="1"/>
  <c r="BH88" i="1"/>
  <c r="AM88" i="1" s="1"/>
  <c r="BI88" i="1"/>
  <c r="AN88" i="1" s="1"/>
  <c r="BF88" i="1"/>
  <c r="AK88" i="1" s="1"/>
  <c r="BF7" i="1"/>
  <c r="AK7" i="1" s="1"/>
  <c r="BG7" i="1"/>
  <c r="AL7" i="1" s="1"/>
  <c r="BH7" i="1"/>
  <c r="AM7" i="1" s="1"/>
  <c r="BI7" i="1"/>
  <c r="AN7" i="1" s="1"/>
  <c r="BG137" i="1"/>
  <c r="AL137" i="1" s="1"/>
  <c r="BF137" i="1"/>
  <c r="AK137" i="1" s="1"/>
  <c r="BH137" i="1"/>
  <c r="AM137" i="1" s="1"/>
  <c r="BI137" i="1"/>
  <c r="AN137" i="1" s="1"/>
  <c r="BF154" i="1"/>
  <c r="AK154" i="1" s="1"/>
  <c r="BG154" i="1"/>
  <c r="AL154" i="1" s="1"/>
  <c r="BH154" i="1"/>
  <c r="AM154" i="1" s="1"/>
  <c r="BI154" i="1"/>
  <c r="AN154" i="1" s="1"/>
  <c r="BG190" i="1"/>
  <c r="AL190" i="1" s="1"/>
  <c r="BH190" i="1"/>
  <c r="AM190" i="1" s="1"/>
  <c r="BI190" i="1"/>
  <c r="AN190" i="1" s="1"/>
  <c r="BF190" i="1"/>
  <c r="AK190" i="1" s="1"/>
  <c r="BG232" i="1"/>
  <c r="AL232" i="1" s="1"/>
  <c r="BH232" i="1"/>
  <c r="AM232" i="1" s="1"/>
  <c r="BI232" i="1"/>
  <c r="AN232" i="1" s="1"/>
  <c r="BF232" i="1"/>
  <c r="AK232" i="1" s="1"/>
  <c r="BF104" i="1"/>
  <c r="AK104" i="1" s="1"/>
  <c r="BG104" i="1"/>
  <c r="AL104" i="1" s="1"/>
  <c r="BH104" i="1"/>
  <c r="AM104" i="1" s="1"/>
  <c r="BI104" i="1"/>
  <c r="AN104" i="1" s="1"/>
  <c r="BG20" i="1"/>
  <c r="AL20" i="1" s="1"/>
  <c r="BF20" i="1"/>
  <c r="AK20" i="1" s="1"/>
  <c r="BH20" i="1"/>
  <c r="AM20" i="1" s="1"/>
  <c r="BI20" i="1"/>
  <c r="AN20" i="1" s="1"/>
  <c r="BF211" i="1"/>
  <c r="AK211" i="1" s="1"/>
  <c r="BG211" i="1"/>
  <c r="AL211" i="1" s="1"/>
  <c r="BH211" i="1"/>
  <c r="AM211" i="1" s="1"/>
  <c r="BI211" i="1"/>
  <c r="AN211" i="1" s="1"/>
  <c r="BG89" i="1"/>
  <c r="AL89" i="1" s="1"/>
  <c r="BF89" i="1"/>
  <c r="AK89" i="1" s="1"/>
  <c r="BH89" i="1"/>
  <c r="AM89" i="1" s="1"/>
  <c r="BI89" i="1"/>
  <c r="AN89" i="1" s="1"/>
  <c r="BF92" i="1"/>
  <c r="AK92" i="1" s="1"/>
  <c r="BG92" i="1"/>
  <c r="AL92" i="1" s="1"/>
  <c r="BI92" i="1"/>
  <c r="AN92" i="1" s="1"/>
  <c r="BH92" i="1"/>
  <c r="AM92" i="1" s="1"/>
  <c r="BI45" i="1"/>
  <c r="AN45" i="1" s="1"/>
  <c r="BF45" i="1"/>
  <c r="AK45" i="1" s="1"/>
  <c r="BH45" i="1"/>
  <c r="AM45" i="1" s="1"/>
  <c r="BG45" i="1"/>
  <c r="AL45" i="1" s="1"/>
  <c r="BI157" i="1"/>
  <c r="AN157" i="1" s="1"/>
  <c r="BF157" i="1"/>
  <c r="AK157" i="1" s="1"/>
  <c r="BG157" i="1"/>
  <c r="AL157" i="1" s="1"/>
  <c r="BH157" i="1"/>
  <c r="AM157" i="1" s="1"/>
  <c r="BF90" i="1"/>
  <c r="AK90" i="1" s="1"/>
  <c r="BG90" i="1"/>
  <c r="AL90" i="1" s="1"/>
  <c r="BH90" i="1"/>
  <c r="AM90" i="1" s="1"/>
  <c r="BI90" i="1"/>
  <c r="AN90" i="1" s="1"/>
  <c r="BG123" i="1"/>
  <c r="AL123" i="1" s="1"/>
  <c r="BH123" i="1"/>
  <c r="AM123" i="1" s="1"/>
  <c r="BI123" i="1"/>
  <c r="AN123" i="1" s="1"/>
  <c r="BF123" i="1"/>
  <c r="AK123" i="1" s="1"/>
  <c r="BG171" i="1"/>
  <c r="AL171" i="1" s="1"/>
  <c r="BH171" i="1"/>
  <c r="AM171" i="1" s="1"/>
  <c r="BI171" i="1"/>
  <c r="AN171" i="1" s="1"/>
  <c r="BF171" i="1"/>
  <c r="AK171" i="1" s="1"/>
  <c r="BF176" i="1"/>
  <c r="AK176" i="1" s="1"/>
  <c r="BG176" i="1"/>
  <c r="AL176" i="1" s="1"/>
  <c r="BH176" i="1"/>
  <c r="AM176" i="1" s="1"/>
  <c r="BI176" i="1"/>
  <c r="AN176" i="1" s="1"/>
  <c r="BF222" i="1"/>
  <c r="AK222" i="1" s="1"/>
  <c r="BG222" i="1"/>
  <c r="AL222" i="1" s="1"/>
  <c r="BH222" i="1"/>
  <c r="AM222" i="1" s="1"/>
  <c r="BI222" i="1"/>
  <c r="AN222" i="1" s="1"/>
  <c r="BG184" i="1"/>
  <c r="AL184" i="1" s="1"/>
  <c r="BH184" i="1"/>
  <c r="AM184" i="1" s="1"/>
  <c r="BI184" i="1"/>
  <c r="AN184" i="1" s="1"/>
  <c r="BF184" i="1"/>
  <c r="AK184" i="1" s="1"/>
  <c r="BF227" i="1"/>
  <c r="AK227" i="1" s="1"/>
  <c r="BG227" i="1"/>
  <c r="AL227" i="1" s="1"/>
  <c r="BH227" i="1"/>
  <c r="AM227" i="1" s="1"/>
  <c r="BI227" i="1"/>
  <c r="AN227" i="1" s="1"/>
  <c r="BG191" i="1"/>
  <c r="AL191" i="1" s="1"/>
  <c r="BH191" i="1"/>
  <c r="AM191" i="1" s="1"/>
  <c r="BI191" i="1"/>
  <c r="AN191" i="1" s="1"/>
  <c r="BF191" i="1"/>
  <c r="AK191" i="1" s="1"/>
  <c r="BG143" i="1"/>
  <c r="AL143" i="1" s="1"/>
  <c r="BH143" i="1"/>
  <c r="AM143" i="1" s="1"/>
  <c r="BI143" i="1"/>
  <c r="AN143" i="1" s="1"/>
  <c r="BF143" i="1"/>
  <c r="AK143" i="1" s="1"/>
  <c r="BG40" i="1"/>
  <c r="AL40" i="1" s="1"/>
  <c r="BH40" i="1"/>
  <c r="AM40" i="1" s="1"/>
  <c r="BI40" i="1"/>
  <c r="AN40" i="1" s="1"/>
  <c r="BF40" i="1"/>
  <c r="AK40" i="1" s="1"/>
  <c r="BG168" i="1"/>
  <c r="AL168" i="1" s="1"/>
  <c r="BH168" i="1"/>
  <c r="AM168" i="1" s="1"/>
  <c r="BI168" i="1"/>
  <c r="AN168" i="1" s="1"/>
  <c r="BF168" i="1"/>
  <c r="AK168" i="1" s="1"/>
  <c r="BG16" i="1"/>
  <c r="AL16" i="1" s="1"/>
  <c r="BH16" i="1"/>
  <c r="AM16" i="1" s="1"/>
  <c r="BI16" i="1"/>
  <c r="AN16" i="1" s="1"/>
  <c r="BF16" i="1"/>
  <c r="AK16" i="1" s="1"/>
  <c r="BF126" i="1"/>
  <c r="AK126" i="1" s="1"/>
  <c r="BG126" i="1"/>
  <c r="AL126" i="1" s="1"/>
  <c r="BH126" i="1"/>
  <c r="AM126" i="1" s="1"/>
  <c r="BI126" i="1"/>
  <c r="AN126" i="1" s="1"/>
  <c r="BF24" i="1"/>
  <c r="AK24" i="1" s="1"/>
  <c r="BG24" i="1"/>
  <c r="AL24" i="1" s="1"/>
  <c r="BH24" i="1"/>
  <c r="AM24" i="1" s="1"/>
  <c r="BI24" i="1"/>
  <c r="AN24" i="1" s="1"/>
  <c r="BF127" i="1"/>
  <c r="AK127" i="1" s="1"/>
  <c r="BG127" i="1"/>
  <c r="AL127" i="1" s="1"/>
  <c r="BH127" i="1"/>
  <c r="AM127" i="1" s="1"/>
  <c r="BI127" i="1"/>
  <c r="AN127" i="1" s="1"/>
  <c r="BG207" i="1"/>
  <c r="AL207" i="1" s="1"/>
  <c r="BH207" i="1"/>
  <c r="AM207" i="1" s="1"/>
  <c r="BI207" i="1"/>
  <c r="AN207" i="1" s="1"/>
  <c r="BF207" i="1"/>
  <c r="AK207" i="1" s="1"/>
  <c r="BG63" i="1"/>
  <c r="AL63" i="1" s="1"/>
  <c r="BH63" i="1"/>
  <c r="AM63" i="1" s="1"/>
  <c r="BI63" i="1"/>
  <c r="AN63" i="1" s="1"/>
  <c r="BF63" i="1"/>
  <c r="AK63" i="1" s="1"/>
  <c r="BF129" i="1"/>
  <c r="AK129" i="1" s="1"/>
  <c r="BG129" i="1"/>
  <c r="AL129" i="1" s="1"/>
  <c r="BH129" i="1"/>
  <c r="AM129" i="1" s="1"/>
  <c r="BI129" i="1"/>
  <c r="AN129" i="1" s="1"/>
  <c r="BG27" i="1"/>
  <c r="AL27" i="1" s="1"/>
  <c r="BH27" i="1"/>
  <c r="AM27" i="1" s="1"/>
  <c r="BI27" i="1"/>
  <c r="AN27" i="1" s="1"/>
  <c r="BF27" i="1"/>
  <c r="AK27" i="1" s="1"/>
  <c r="BG194" i="1"/>
  <c r="AL194" i="1" s="1"/>
  <c r="BH194" i="1"/>
  <c r="AM194" i="1" s="1"/>
  <c r="BI194" i="1"/>
  <c r="AN194" i="1" s="1"/>
  <c r="BF194" i="1"/>
  <c r="AK194" i="1" s="1"/>
  <c r="BF202" i="1"/>
  <c r="AK202" i="1" s="1"/>
  <c r="BG202" i="1"/>
  <c r="AL202" i="1" s="1"/>
  <c r="BH202" i="1"/>
  <c r="AM202" i="1" s="1"/>
  <c r="BI202" i="1"/>
  <c r="AN202" i="1" s="1"/>
  <c r="BF212" i="1"/>
  <c r="AK212" i="1" s="1"/>
  <c r="BG212" i="1"/>
  <c r="AL212" i="1" s="1"/>
  <c r="BH212" i="1"/>
  <c r="AM212" i="1" s="1"/>
  <c r="BI212" i="1"/>
  <c r="AN212" i="1" s="1"/>
  <c r="BG124" i="1"/>
  <c r="AL124" i="1" s="1"/>
  <c r="BF124" i="1"/>
  <c r="AK124" i="1" s="1"/>
  <c r="BH124" i="1"/>
  <c r="AM124" i="1" s="1"/>
  <c r="BI124" i="1"/>
  <c r="AN124" i="1" s="1"/>
  <c r="BI133" i="1"/>
  <c r="AN133" i="1" s="1"/>
  <c r="BF133" i="1"/>
  <c r="AK133" i="1" s="1"/>
  <c r="BH133" i="1"/>
  <c r="AM133" i="1" s="1"/>
  <c r="BG133" i="1"/>
  <c r="AL133" i="1" s="1"/>
  <c r="BF114" i="1"/>
  <c r="AK114" i="1" s="1"/>
  <c r="BG114" i="1"/>
  <c r="AL114" i="1" s="1"/>
  <c r="BH114" i="1"/>
  <c r="AM114" i="1" s="1"/>
  <c r="BI114" i="1"/>
  <c r="AN114" i="1" s="1"/>
  <c r="BF56" i="1"/>
  <c r="AK56" i="1" s="1"/>
  <c r="BG56" i="1"/>
  <c r="AL56" i="1" s="1"/>
  <c r="BH56" i="1"/>
  <c r="AM56" i="1" s="1"/>
  <c r="BI56" i="1"/>
  <c r="AN56" i="1" s="1"/>
  <c r="BG28" i="1"/>
  <c r="AL28" i="1" s="1"/>
  <c r="BH28" i="1"/>
  <c r="AM28" i="1" s="1"/>
  <c r="BI28" i="1"/>
  <c r="AN28" i="1" s="1"/>
  <c r="BF28" i="1"/>
  <c r="AK28" i="1" s="1"/>
  <c r="BG146" i="1"/>
  <c r="AL146" i="1" s="1"/>
  <c r="BH146" i="1"/>
  <c r="AM146" i="1" s="1"/>
  <c r="BI146" i="1"/>
  <c r="AN146" i="1" s="1"/>
  <c r="BF146" i="1"/>
  <c r="AK146" i="1" s="1"/>
  <c r="BG140" i="1"/>
  <c r="AL140" i="1" s="1"/>
  <c r="BF140" i="1"/>
  <c r="AK140" i="1" s="1"/>
  <c r="BI140" i="1"/>
  <c r="AN140" i="1" s="1"/>
  <c r="BH140" i="1"/>
  <c r="AM140" i="1" s="1"/>
  <c r="BG49" i="1"/>
  <c r="AL49" i="1" s="1"/>
  <c r="BH49" i="1"/>
  <c r="AM49" i="1" s="1"/>
  <c r="BI49" i="1"/>
  <c r="AN49" i="1" s="1"/>
  <c r="BF49" i="1"/>
  <c r="AK49" i="1" s="1"/>
  <c r="BF59" i="1"/>
  <c r="AK59" i="1" s="1"/>
  <c r="BG59" i="1"/>
  <c r="AL59" i="1" s="1"/>
  <c r="BH59" i="1"/>
  <c r="AM59" i="1" s="1"/>
  <c r="BI59" i="1"/>
  <c r="AN59" i="1" s="1"/>
  <c r="BF67" i="1"/>
  <c r="AK67" i="1" s="1"/>
  <c r="BG67" i="1"/>
  <c r="AL67" i="1" s="1"/>
  <c r="BH67" i="1"/>
  <c r="AM67" i="1" s="1"/>
  <c r="BI67" i="1"/>
  <c r="AN67" i="1" s="1"/>
  <c r="BG182" i="1"/>
  <c r="AL182" i="1" s="1"/>
  <c r="BH182" i="1"/>
  <c r="AM182" i="1" s="1"/>
  <c r="BI182" i="1"/>
  <c r="AN182" i="1" s="1"/>
  <c r="BF182" i="1"/>
  <c r="AK182" i="1" s="1"/>
  <c r="BG160" i="1"/>
  <c r="AL160" i="1" s="1"/>
  <c r="BH160" i="1"/>
  <c r="AM160" i="1" s="1"/>
  <c r="BI160" i="1"/>
  <c r="AN160" i="1" s="1"/>
  <c r="BF160" i="1"/>
  <c r="AK160" i="1" s="1"/>
  <c r="BG169" i="1"/>
  <c r="AL169" i="1" s="1"/>
  <c r="BH169" i="1"/>
  <c r="AM169" i="1" s="1"/>
  <c r="BI169" i="1"/>
  <c r="AN169" i="1" s="1"/>
  <c r="BF169" i="1"/>
  <c r="AK169" i="1" s="1"/>
  <c r="BI13" i="1"/>
  <c r="AN13" i="1" s="1"/>
  <c r="BF13" i="1"/>
  <c r="AK13" i="1" s="1"/>
  <c r="BG13" i="1"/>
  <c r="AL13" i="1" s="1"/>
  <c r="BH13" i="1"/>
  <c r="AM13" i="1" s="1"/>
  <c r="BG14" i="1"/>
  <c r="AL14" i="1" s="1"/>
  <c r="BH14" i="1"/>
  <c r="AM14" i="1" s="1"/>
  <c r="BI14" i="1"/>
  <c r="AN14" i="1" s="1"/>
  <c r="BF14" i="1"/>
  <c r="AK14" i="1" s="1"/>
  <c r="BG136" i="1"/>
  <c r="AL136" i="1" s="1"/>
  <c r="BH136" i="1"/>
  <c r="AM136" i="1" s="1"/>
  <c r="BI136" i="1"/>
  <c r="AN136" i="1" s="1"/>
  <c r="BF136" i="1"/>
  <c r="AK136" i="1" s="1"/>
  <c r="BI21" i="1"/>
  <c r="AN21" i="1" s="1"/>
  <c r="BF21" i="1"/>
  <c r="AK21" i="1" s="1"/>
  <c r="BG21" i="1"/>
  <c r="AL21" i="1" s="1"/>
  <c r="BH21" i="1"/>
  <c r="AM21" i="1" s="1"/>
  <c r="BG119" i="1"/>
  <c r="AL119" i="1" s="1"/>
  <c r="BH119" i="1"/>
  <c r="AM119" i="1" s="1"/>
  <c r="BI119" i="1"/>
  <c r="AN119" i="1" s="1"/>
  <c r="BF119" i="1"/>
  <c r="AK119" i="1" s="1"/>
  <c r="BI141" i="1"/>
  <c r="AN141" i="1" s="1"/>
  <c r="BF141" i="1"/>
  <c r="AK141" i="1" s="1"/>
  <c r="BH141" i="1"/>
  <c r="AM141" i="1" s="1"/>
  <c r="BG141" i="1"/>
  <c r="AL141" i="1" s="1"/>
  <c r="BI189" i="1"/>
  <c r="AN189" i="1" s="1"/>
  <c r="BF189" i="1"/>
  <c r="AK189" i="1" s="1"/>
  <c r="BG189" i="1"/>
  <c r="AL189" i="1" s="1"/>
  <c r="BH189" i="1"/>
  <c r="AM189" i="1" s="1"/>
  <c r="BG99" i="1"/>
  <c r="AL99" i="1" s="1"/>
  <c r="BH99" i="1"/>
  <c r="AM99" i="1" s="1"/>
  <c r="BI99" i="1"/>
  <c r="AN99" i="1" s="1"/>
  <c r="BF99" i="1"/>
  <c r="AK99" i="1" s="1"/>
  <c r="BF175" i="1"/>
  <c r="AK175" i="1" s="1"/>
  <c r="BG175" i="1"/>
  <c r="AL175" i="1" s="1"/>
  <c r="BH175" i="1"/>
  <c r="AM175" i="1" s="1"/>
  <c r="BI175" i="1"/>
  <c r="AN175" i="1" s="1"/>
  <c r="BF199" i="1"/>
  <c r="AK199" i="1" s="1"/>
  <c r="BG199" i="1"/>
  <c r="AL199" i="1" s="1"/>
  <c r="BH199" i="1"/>
  <c r="AM199" i="1" s="1"/>
  <c r="BI199" i="1"/>
  <c r="AN199" i="1" s="1"/>
  <c r="BI173" i="1"/>
  <c r="AN173" i="1" s="1"/>
  <c r="BH173" i="1"/>
  <c r="AM173" i="1" s="1"/>
  <c r="BF173" i="1"/>
  <c r="AK173" i="1" s="1"/>
  <c r="BG173" i="1"/>
  <c r="AL173" i="1" s="1"/>
  <c r="BG145" i="1"/>
  <c r="AL145" i="1" s="1"/>
  <c r="BF145" i="1"/>
  <c r="AK145" i="1" s="1"/>
  <c r="BH145" i="1"/>
  <c r="AM145" i="1" s="1"/>
  <c r="BI145" i="1"/>
  <c r="AN145" i="1" s="1"/>
  <c r="BF80" i="1"/>
  <c r="AK80" i="1" s="1"/>
  <c r="BG80" i="1"/>
  <c r="AL80" i="1" s="1"/>
  <c r="BH80" i="1"/>
  <c r="AM80" i="1" s="1"/>
  <c r="BI80" i="1"/>
  <c r="AN80" i="1" s="1"/>
  <c r="BG142" i="1"/>
  <c r="AL142" i="1" s="1"/>
  <c r="BH142" i="1"/>
  <c r="AM142" i="1" s="1"/>
  <c r="BI142" i="1"/>
  <c r="AN142" i="1" s="1"/>
  <c r="BF142" i="1"/>
  <c r="AK142" i="1" s="1"/>
  <c r="BF115" i="1"/>
  <c r="AK115" i="1" s="1"/>
  <c r="BG115" i="1"/>
  <c r="AL115" i="1" s="1"/>
  <c r="BH115" i="1"/>
  <c r="AM115" i="1" s="1"/>
  <c r="BI115" i="1"/>
  <c r="AN115" i="1" s="1"/>
  <c r="BF139" i="1"/>
  <c r="AK139" i="1" s="1"/>
  <c r="BG139" i="1"/>
  <c r="AL139" i="1" s="1"/>
  <c r="BH139" i="1"/>
  <c r="AM139" i="1" s="1"/>
  <c r="BI139" i="1"/>
  <c r="AN139" i="1" s="1"/>
  <c r="BG25" i="1"/>
  <c r="AL25" i="1" s="1"/>
  <c r="BH25" i="1"/>
  <c r="AM25" i="1" s="1"/>
  <c r="BI25" i="1"/>
  <c r="AN25" i="1" s="1"/>
  <c r="BF25" i="1"/>
  <c r="AK25" i="1" s="1"/>
  <c r="BF79" i="1"/>
  <c r="AK79" i="1" s="1"/>
  <c r="BG79" i="1"/>
  <c r="AL79" i="1" s="1"/>
  <c r="BH79" i="1"/>
  <c r="AM79" i="1" s="1"/>
  <c r="BI79" i="1"/>
  <c r="AN79" i="1" s="1"/>
  <c r="BF54" i="1"/>
  <c r="AK54" i="1" s="1"/>
  <c r="BG54" i="1"/>
  <c r="AL54" i="1" s="1"/>
  <c r="BH54" i="1"/>
  <c r="AM54" i="1" s="1"/>
  <c r="BI54" i="1"/>
  <c r="AN54" i="1" s="1"/>
  <c r="BF3" i="1"/>
  <c r="AK3" i="1" s="1"/>
  <c r="BG3" i="1"/>
  <c r="AL3" i="1" s="1"/>
  <c r="BH3" i="1"/>
  <c r="AM3" i="1" s="1"/>
  <c r="BI3" i="1"/>
  <c r="AN3" i="1" s="1"/>
  <c r="BF156" i="1"/>
  <c r="AK156" i="1" s="1"/>
  <c r="BG156" i="1"/>
  <c r="AL156" i="1" s="1"/>
  <c r="BH156" i="1"/>
  <c r="AM156" i="1" s="1"/>
  <c r="BI156" i="1"/>
  <c r="AN156" i="1" s="1"/>
  <c r="BF10" i="1"/>
  <c r="AK10" i="1" s="1"/>
  <c r="BG10" i="1"/>
  <c r="AL10" i="1" s="1"/>
  <c r="BH10" i="1"/>
  <c r="AM10" i="1" s="1"/>
  <c r="BI10" i="1"/>
  <c r="AN10" i="1" s="1"/>
  <c r="BF204" i="1"/>
  <c r="AK204" i="1" s="1"/>
  <c r="BG204" i="1"/>
  <c r="AL204" i="1" s="1"/>
  <c r="BH204" i="1"/>
  <c r="AM204" i="1" s="1"/>
  <c r="BI204" i="1"/>
  <c r="AN204" i="1" s="1"/>
  <c r="BF128" i="1"/>
  <c r="AK128" i="1" s="1"/>
  <c r="BG128" i="1"/>
  <c r="AL128" i="1" s="1"/>
  <c r="BH128" i="1"/>
  <c r="AM128" i="1" s="1"/>
  <c r="BI128" i="1"/>
  <c r="AN128" i="1" s="1"/>
  <c r="BG219" i="1"/>
  <c r="AL219" i="1" s="1"/>
  <c r="BH219" i="1"/>
  <c r="AM219" i="1" s="1"/>
  <c r="BI219" i="1"/>
  <c r="AN219" i="1" s="1"/>
  <c r="BF219" i="1"/>
  <c r="AK219" i="1" s="1"/>
  <c r="BF178" i="1"/>
  <c r="AK178" i="1" s="1"/>
  <c r="BG178" i="1"/>
  <c r="AL178" i="1" s="1"/>
  <c r="BH178" i="1"/>
  <c r="AM178" i="1" s="1"/>
  <c r="BI178" i="1"/>
  <c r="AN178" i="1" s="1"/>
  <c r="BG73" i="1"/>
  <c r="AL73" i="1" s="1"/>
  <c r="BH73" i="1"/>
  <c r="AM73" i="1" s="1"/>
  <c r="BF73" i="1"/>
  <c r="AK73" i="1" s="1"/>
  <c r="BI73" i="1"/>
  <c r="AN73" i="1" s="1"/>
  <c r="BF179" i="1"/>
  <c r="AK179" i="1" s="1"/>
  <c r="BG179" i="1"/>
  <c r="AL179" i="1" s="1"/>
  <c r="BH179" i="1"/>
  <c r="AM179" i="1" s="1"/>
  <c r="BI179" i="1"/>
  <c r="AN179" i="1" s="1"/>
  <c r="BI5" i="1"/>
  <c r="AN5" i="1" s="1"/>
  <c r="BF5" i="1"/>
  <c r="AK5" i="1" s="1"/>
  <c r="BG5" i="1"/>
  <c r="AL5" i="1" s="1"/>
  <c r="BH5" i="1"/>
  <c r="AM5" i="1" s="1"/>
  <c r="BF42" i="1"/>
  <c r="AK42" i="1" s="1"/>
  <c r="BG42" i="1"/>
  <c r="AL42" i="1" s="1"/>
  <c r="BH42" i="1"/>
  <c r="AM42" i="1" s="1"/>
  <c r="BI42" i="1"/>
  <c r="AN42" i="1" s="1"/>
  <c r="BF36" i="1"/>
  <c r="AK36" i="1" s="1"/>
  <c r="BG36" i="1"/>
  <c r="AL36" i="1" s="1"/>
  <c r="BI36" i="1"/>
  <c r="AN36" i="1" s="1"/>
  <c r="BH36" i="1"/>
  <c r="AM36" i="1" s="1"/>
  <c r="BF11" i="1"/>
  <c r="AK11" i="1" s="1"/>
  <c r="BG11" i="1"/>
  <c r="AL11" i="1" s="1"/>
  <c r="BH11" i="1"/>
  <c r="AM11" i="1" s="1"/>
  <c r="BI11" i="1"/>
  <c r="AN11" i="1" s="1"/>
  <c r="AE11" i="1"/>
  <c r="BG230" i="1"/>
  <c r="AL230" i="1" s="1"/>
  <c r="BH230" i="1"/>
  <c r="AM230" i="1" s="1"/>
  <c r="BI230" i="1"/>
  <c r="AN230" i="1" s="1"/>
  <c r="BF230" i="1"/>
  <c r="AK230" i="1" s="1"/>
  <c r="BI181" i="1"/>
  <c r="AN181" i="1" s="1"/>
  <c r="BF181" i="1"/>
  <c r="AK181" i="1" s="1"/>
  <c r="BG181" i="1"/>
  <c r="AL181" i="1" s="1"/>
  <c r="BH181" i="1"/>
  <c r="AM181" i="1" s="1"/>
  <c r="BF19" i="1"/>
  <c r="AK19" i="1" s="1"/>
  <c r="BG19" i="1"/>
  <c r="AL19" i="1" s="1"/>
  <c r="BH19" i="1"/>
  <c r="AM19" i="1" s="1"/>
  <c r="BI19" i="1"/>
  <c r="AN19" i="1" s="1"/>
  <c r="BI221" i="1"/>
  <c r="AN221" i="1" s="1"/>
  <c r="BG221" i="1"/>
  <c r="AL221" i="1" s="1"/>
  <c r="BH221" i="1"/>
  <c r="AM221" i="1" s="1"/>
  <c r="BF221" i="1"/>
  <c r="AK221" i="1" s="1"/>
  <c r="BH172" i="1"/>
  <c r="AM172" i="1" s="1"/>
  <c r="BF172" i="1"/>
  <c r="AK172" i="1" s="1"/>
  <c r="BG172" i="1"/>
  <c r="AL172" i="1" s="1"/>
  <c r="BI172" i="1"/>
  <c r="AN172" i="1" s="1"/>
  <c r="BG215" i="1"/>
  <c r="AL215" i="1" s="1"/>
  <c r="BH215" i="1"/>
  <c r="AM215" i="1" s="1"/>
  <c r="BI215" i="1"/>
  <c r="AN215" i="1" s="1"/>
  <c r="BF215" i="1"/>
  <c r="AK215" i="1" s="1"/>
  <c r="BG208" i="1"/>
  <c r="AL208" i="1" s="1"/>
  <c r="BH208" i="1"/>
  <c r="AM208" i="1" s="1"/>
  <c r="BI208" i="1"/>
  <c r="AN208" i="1" s="1"/>
  <c r="BF208" i="1"/>
  <c r="AK208" i="1" s="1"/>
  <c r="BG41" i="1"/>
  <c r="AL41" i="1" s="1"/>
  <c r="BF41" i="1"/>
  <c r="AK41" i="1" s="1"/>
  <c r="BH41" i="1"/>
  <c r="AM41" i="1" s="1"/>
  <c r="BI41" i="1"/>
  <c r="AN41" i="1" s="1"/>
  <c r="BI117" i="1"/>
  <c r="AN117" i="1" s="1"/>
  <c r="BF117" i="1"/>
  <c r="AK117" i="1" s="1"/>
  <c r="BG117" i="1"/>
  <c r="AL117" i="1" s="1"/>
  <c r="BH117" i="1"/>
  <c r="AM117" i="1" s="1"/>
  <c r="BF66" i="1"/>
  <c r="AK66" i="1" s="1"/>
  <c r="BG66" i="1"/>
  <c r="AL66" i="1" s="1"/>
  <c r="BH66" i="1"/>
  <c r="AM66" i="1" s="1"/>
  <c r="BI66" i="1"/>
  <c r="AN66" i="1" s="1"/>
  <c r="BI213" i="1"/>
  <c r="AN213" i="1" s="1"/>
  <c r="BF213" i="1"/>
  <c r="AK213" i="1" s="1"/>
  <c r="BG213" i="1"/>
  <c r="AL213" i="1" s="1"/>
  <c r="BH213" i="1"/>
  <c r="AM213" i="1" s="1"/>
  <c r="BG135" i="1"/>
  <c r="AL135" i="1" s="1"/>
  <c r="BH135" i="1"/>
  <c r="AM135" i="1" s="1"/>
  <c r="BI135" i="1"/>
  <c r="AN135" i="1" s="1"/>
  <c r="BF135" i="1"/>
  <c r="AK135" i="1" s="1"/>
  <c r="BF55" i="1"/>
  <c r="AK55" i="1" s="1"/>
  <c r="BG55" i="1"/>
  <c r="AL55" i="1" s="1"/>
  <c r="BH55" i="1"/>
  <c r="AM55" i="1" s="1"/>
  <c r="BI55" i="1"/>
  <c r="AN55" i="1" s="1"/>
  <c r="BG51" i="1"/>
  <c r="AL51" i="1" s="1"/>
  <c r="BH51" i="1"/>
  <c r="AM51" i="1" s="1"/>
  <c r="BI51" i="1"/>
  <c r="AN51" i="1" s="1"/>
  <c r="BF51" i="1"/>
  <c r="AK51" i="1" s="1"/>
  <c r="BF130" i="1"/>
  <c r="AK130" i="1" s="1"/>
  <c r="BG130" i="1"/>
  <c r="AL130" i="1" s="1"/>
  <c r="BH130" i="1"/>
  <c r="AM130" i="1" s="1"/>
  <c r="BI130" i="1"/>
  <c r="AN130" i="1" s="1"/>
  <c r="BI149" i="1"/>
  <c r="AN149" i="1" s="1"/>
  <c r="BG149" i="1"/>
  <c r="AL149" i="1" s="1"/>
  <c r="BH149" i="1"/>
  <c r="AM149" i="1" s="1"/>
  <c r="BF149" i="1"/>
  <c r="AK149" i="1" s="1"/>
  <c r="BG233" i="1"/>
  <c r="AL233" i="1" s="1"/>
  <c r="BF233" i="1"/>
  <c r="AK233" i="1" s="1"/>
  <c r="BH233" i="1"/>
  <c r="AM233" i="1" s="1"/>
  <c r="BI233" i="1"/>
  <c r="AN233" i="1" s="1"/>
  <c r="BG75" i="1"/>
  <c r="AL75" i="1" s="1"/>
  <c r="BH75" i="1"/>
  <c r="AM75" i="1" s="1"/>
  <c r="BI75" i="1"/>
  <c r="AN75" i="1" s="1"/>
  <c r="BF75" i="1"/>
  <c r="AK75" i="1" s="1"/>
  <c r="BG38" i="1"/>
  <c r="AL38" i="1" s="1"/>
  <c r="BH38" i="1"/>
  <c r="AM38" i="1" s="1"/>
  <c r="BI38" i="1"/>
  <c r="AN38" i="1" s="1"/>
  <c r="BF38" i="1"/>
  <c r="AK38" i="1" s="1"/>
  <c r="BI125" i="1"/>
  <c r="AN125" i="1" s="1"/>
  <c r="BF125" i="1"/>
  <c r="AK125" i="1" s="1"/>
  <c r="BG125" i="1"/>
  <c r="AL125" i="1" s="1"/>
  <c r="BH125" i="1"/>
  <c r="AM125" i="1" s="1"/>
  <c r="BG62" i="1"/>
  <c r="AL62" i="1" s="1"/>
  <c r="BH62" i="1"/>
  <c r="AM62" i="1" s="1"/>
  <c r="BI62" i="1"/>
  <c r="AN62" i="1" s="1"/>
  <c r="BF62" i="1"/>
  <c r="AK62" i="1" s="1"/>
  <c r="BG86" i="1"/>
  <c r="AL86" i="1" s="1"/>
  <c r="BH86" i="1"/>
  <c r="AM86" i="1" s="1"/>
  <c r="BI86" i="1"/>
  <c r="AN86" i="1" s="1"/>
  <c r="BF86" i="1"/>
  <c r="AK86" i="1" s="1"/>
  <c r="BF82" i="1"/>
  <c r="AK82" i="1" s="1"/>
  <c r="BG82" i="1"/>
  <c r="AL82" i="1" s="1"/>
  <c r="BH82" i="1"/>
  <c r="AM82" i="1" s="1"/>
  <c r="BI82" i="1"/>
  <c r="AN82" i="1" s="1"/>
  <c r="BF187" i="1"/>
  <c r="AK187" i="1" s="1"/>
  <c r="BG187" i="1"/>
  <c r="AL187" i="1" s="1"/>
  <c r="BH187" i="1"/>
  <c r="AM187" i="1" s="1"/>
  <c r="BI187" i="1"/>
  <c r="AN187" i="1" s="1"/>
  <c r="BF198" i="1"/>
  <c r="AK198" i="1" s="1"/>
  <c r="BG198" i="1"/>
  <c r="AL198" i="1" s="1"/>
  <c r="BH198" i="1"/>
  <c r="AM198" i="1" s="1"/>
  <c r="BI198" i="1"/>
  <c r="AN198" i="1" s="1"/>
  <c r="BG6" i="1"/>
  <c r="AL6" i="1" s="1"/>
  <c r="BH6" i="1"/>
  <c r="AM6" i="1" s="1"/>
  <c r="BF6" i="1"/>
  <c r="AK6" i="1" s="1"/>
  <c r="BI6" i="1"/>
  <c r="AN6" i="1" s="1"/>
  <c r="BF18" i="1"/>
  <c r="AK18" i="1" s="1"/>
  <c r="BG18" i="1"/>
  <c r="AL18" i="1" s="1"/>
  <c r="BH18" i="1"/>
  <c r="AM18" i="1" s="1"/>
  <c r="BI18" i="1"/>
  <c r="AN18" i="1" s="1"/>
  <c r="BG161" i="1"/>
  <c r="AL161" i="1" s="1"/>
  <c r="BF161" i="1"/>
  <c r="AK161" i="1" s="1"/>
  <c r="BH161" i="1"/>
  <c r="AM161" i="1" s="1"/>
  <c r="BI161" i="1"/>
  <c r="AN161" i="1" s="1"/>
  <c r="BG134" i="1"/>
  <c r="AL134" i="1" s="1"/>
  <c r="BH134" i="1"/>
  <c r="AM134" i="1" s="1"/>
  <c r="BI134" i="1"/>
  <c r="AN134" i="1" s="1"/>
  <c r="BF134" i="1"/>
  <c r="AK134" i="1" s="1"/>
  <c r="BF162" i="1"/>
  <c r="AK162" i="1" s="1"/>
  <c r="BG162" i="1"/>
  <c r="AL162" i="1" s="1"/>
  <c r="BH162" i="1"/>
  <c r="AM162" i="1" s="1"/>
  <c r="BI162" i="1"/>
  <c r="AN162" i="1" s="1"/>
  <c r="BF210" i="1"/>
  <c r="AK210" i="1" s="1"/>
  <c r="BG210" i="1"/>
  <c r="AL210" i="1" s="1"/>
  <c r="BH210" i="1"/>
  <c r="AM210" i="1" s="1"/>
  <c r="BI210" i="1"/>
  <c r="AN210" i="1" s="1"/>
  <c r="BF177" i="1"/>
  <c r="AK177" i="1" s="1"/>
  <c r="BG177" i="1"/>
  <c r="AL177" i="1" s="1"/>
  <c r="BH177" i="1"/>
  <c r="AM177" i="1" s="1"/>
  <c r="BI177" i="1"/>
  <c r="AN177" i="1" s="1"/>
  <c r="BF228" i="1"/>
  <c r="AK228" i="1" s="1"/>
  <c r="BG228" i="1"/>
  <c r="AL228" i="1" s="1"/>
  <c r="BH228" i="1"/>
  <c r="AM228" i="1" s="1"/>
  <c r="BI228" i="1"/>
  <c r="AN228" i="1" s="1"/>
  <c r="BF78" i="1"/>
  <c r="AK78" i="1" s="1"/>
  <c r="BG78" i="1"/>
  <c r="AL78" i="1" s="1"/>
  <c r="BH78" i="1"/>
  <c r="AM78" i="1" s="1"/>
  <c r="BI78" i="1"/>
  <c r="AN78" i="1" s="1"/>
  <c r="BF58" i="1"/>
  <c r="AK58" i="1" s="1"/>
  <c r="BG58" i="1"/>
  <c r="AL58" i="1" s="1"/>
  <c r="BH58" i="1"/>
  <c r="AM58" i="1" s="1"/>
  <c r="BI58" i="1"/>
  <c r="AN58" i="1" s="1"/>
  <c r="BF236" i="1"/>
  <c r="AK236" i="1" s="1"/>
  <c r="BG236" i="1"/>
  <c r="AL236" i="1" s="1"/>
  <c r="BH236" i="1"/>
  <c r="AM236" i="1" s="1"/>
  <c r="BI236" i="1"/>
  <c r="AN236" i="1" s="1"/>
  <c r="BF153" i="1"/>
  <c r="AK153" i="1" s="1"/>
  <c r="BG153" i="1"/>
  <c r="AL153" i="1" s="1"/>
  <c r="BH153" i="1"/>
  <c r="AM153" i="1" s="1"/>
  <c r="BI153" i="1"/>
  <c r="AN153" i="1" s="1"/>
  <c r="BG17" i="1"/>
  <c r="AL17" i="1" s="1"/>
  <c r="BH17" i="1"/>
  <c r="AM17" i="1" s="1"/>
  <c r="BF17" i="1"/>
  <c r="AK17" i="1" s="1"/>
  <c r="BI17" i="1"/>
  <c r="AN17" i="1" s="1"/>
  <c r="BF57" i="1"/>
  <c r="AK57" i="1" s="1"/>
  <c r="BG57" i="1"/>
  <c r="AL57" i="1" s="1"/>
  <c r="BH57" i="1"/>
  <c r="AM57" i="1" s="1"/>
  <c r="BI57" i="1"/>
  <c r="AN57" i="1" s="1"/>
  <c r="BI165" i="1"/>
  <c r="AN165" i="1" s="1"/>
  <c r="BF165" i="1"/>
  <c r="AK165" i="1" s="1"/>
  <c r="BG165" i="1"/>
  <c r="AL165" i="1" s="1"/>
  <c r="BH165" i="1"/>
  <c r="AM165" i="1" s="1"/>
  <c r="BG231" i="1"/>
  <c r="AL231" i="1" s="1"/>
  <c r="BH231" i="1"/>
  <c r="AM231" i="1" s="1"/>
  <c r="BI231" i="1"/>
  <c r="AN231" i="1" s="1"/>
  <c r="BF231" i="1"/>
  <c r="AK231" i="1" s="1"/>
  <c r="BI109" i="1"/>
  <c r="AN109" i="1" s="1"/>
  <c r="BF109" i="1"/>
  <c r="AK109" i="1" s="1"/>
  <c r="BG109" i="1"/>
  <c r="AL109" i="1" s="1"/>
  <c r="BH109" i="1"/>
  <c r="AM109" i="1" s="1"/>
  <c r="BG185" i="1"/>
  <c r="AL185" i="1" s="1"/>
  <c r="BF185" i="1"/>
  <c r="AK185" i="1" s="1"/>
  <c r="BH185" i="1"/>
  <c r="AM185" i="1" s="1"/>
  <c r="BI185" i="1"/>
  <c r="AN185" i="1" s="1"/>
  <c r="BI205" i="1"/>
  <c r="AN205" i="1" s="1"/>
  <c r="BF205" i="1"/>
  <c r="AK205" i="1" s="1"/>
  <c r="BG205" i="1"/>
  <c r="AL205" i="1" s="1"/>
  <c r="BH205" i="1"/>
  <c r="AM205" i="1" s="1"/>
  <c r="BF193" i="1"/>
  <c r="AK193" i="1" s="1"/>
  <c r="BG193" i="1"/>
  <c r="AL193" i="1" s="1"/>
  <c r="BH193" i="1"/>
  <c r="AM193" i="1" s="1"/>
  <c r="BI193" i="1"/>
  <c r="AN193" i="1" s="1"/>
  <c r="BG167" i="1"/>
  <c r="AL167" i="1" s="1"/>
  <c r="BH167" i="1"/>
  <c r="AM167" i="1" s="1"/>
  <c r="BI167" i="1"/>
  <c r="AN167" i="1" s="1"/>
  <c r="BF167" i="1"/>
  <c r="AK167" i="1" s="1"/>
  <c r="BI85" i="1"/>
  <c r="AN85" i="1" s="1"/>
  <c r="BF85" i="1"/>
  <c r="AK85" i="1" s="1"/>
  <c r="BG85" i="1"/>
  <c r="AL85" i="1" s="1"/>
  <c r="BH85" i="1"/>
  <c r="AM85" i="1" s="1"/>
  <c r="BG122" i="1"/>
  <c r="AL122" i="1" s="1"/>
  <c r="BH122" i="1"/>
  <c r="AM122" i="1" s="1"/>
  <c r="BI122" i="1"/>
  <c r="AN122" i="1" s="1"/>
  <c r="BF122" i="1"/>
  <c r="AK122" i="1" s="1"/>
  <c r="BG148" i="1"/>
  <c r="AL148" i="1" s="1"/>
  <c r="BH148" i="1"/>
  <c r="AM148" i="1" s="1"/>
  <c r="BI148" i="1"/>
  <c r="AN148" i="1" s="1"/>
  <c r="BF148" i="1"/>
  <c r="AK148" i="1" s="1"/>
  <c r="BI37" i="1"/>
  <c r="AN37" i="1" s="1"/>
  <c r="BF37" i="1"/>
  <c r="AK37" i="1" s="1"/>
  <c r="BG37" i="1"/>
  <c r="AL37" i="1" s="1"/>
  <c r="BH37" i="1"/>
  <c r="AM37" i="1" s="1"/>
  <c r="BF103" i="1"/>
  <c r="AK103" i="1" s="1"/>
  <c r="BG103" i="1"/>
  <c r="AL103" i="1" s="1"/>
  <c r="BH103" i="1"/>
  <c r="AM103" i="1" s="1"/>
  <c r="BI103" i="1"/>
  <c r="AN103" i="1" s="1"/>
  <c r="BF163" i="1"/>
  <c r="AK163" i="1" s="1"/>
  <c r="BG163" i="1"/>
  <c r="AL163" i="1" s="1"/>
  <c r="BH163" i="1"/>
  <c r="AM163" i="1" s="1"/>
  <c r="BI163" i="1"/>
  <c r="AN163" i="1" s="1"/>
  <c r="BF107" i="1"/>
  <c r="AK107" i="1" s="1"/>
  <c r="BG107" i="1"/>
  <c r="AL107" i="1" s="1"/>
  <c r="BH107" i="1"/>
  <c r="AM107" i="1" s="1"/>
  <c r="BI107" i="1"/>
  <c r="AN107" i="1" s="1"/>
  <c r="BI77" i="1"/>
  <c r="AN77" i="1" s="1"/>
  <c r="BG77" i="1"/>
  <c r="AL77" i="1" s="1"/>
  <c r="BH77" i="1"/>
  <c r="AM77" i="1" s="1"/>
  <c r="BF77" i="1"/>
  <c r="AK77" i="1" s="1"/>
  <c r="BF12" i="1"/>
  <c r="AK12" i="1" s="1"/>
  <c r="BG12" i="1"/>
  <c r="AL12" i="1" s="1"/>
  <c r="BH12" i="1"/>
  <c r="AM12" i="1" s="1"/>
  <c r="BI12" i="1"/>
  <c r="AN12" i="1" s="1"/>
  <c r="BF9" i="1"/>
  <c r="AK9" i="1" s="1"/>
  <c r="BG9" i="1"/>
  <c r="AL9" i="1" s="1"/>
  <c r="BH9" i="1"/>
  <c r="AM9" i="1" s="1"/>
  <c r="BI9" i="1"/>
  <c r="AN9" i="1" s="1"/>
  <c r="BG158" i="1"/>
  <c r="AL158" i="1" s="1"/>
  <c r="BH158" i="1"/>
  <c r="AM158" i="1" s="1"/>
  <c r="BI158" i="1"/>
  <c r="AN158" i="1" s="1"/>
  <c r="BF158" i="1"/>
  <c r="AK158" i="1" s="1"/>
  <c r="BG113" i="1"/>
  <c r="AL113" i="1" s="1"/>
  <c r="BF113" i="1"/>
  <c r="AK113" i="1" s="1"/>
  <c r="BH113" i="1"/>
  <c r="AM113" i="1" s="1"/>
  <c r="BI113" i="1"/>
  <c r="AN113" i="1" s="1"/>
  <c r="BG100" i="1"/>
  <c r="AL100" i="1" s="1"/>
  <c r="BH100" i="1"/>
  <c r="AM100" i="1" s="1"/>
  <c r="BI100" i="1"/>
  <c r="AN100" i="1" s="1"/>
  <c r="BF100" i="1"/>
  <c r="AK100" i="1" s="1"/>
  <c r="BI101" i="1"/>
  <c r="AN101" i="1" s="1"/>
  <c r="BG101" i="1"/>
  <c r="AL101" i="1" s="1"/>
  <c r="BF101" i="1"/>
  <c r="AK101" i="1" s="1"/>
  <c r="BH101" i="1"/>
  <c r="AM101" i="1" s="1"/>
  <c r="BF235" i="1"/>
  <c r="AK235" i="1" s="1"/>
  <c r="BG235" i="1"/>
  <c r="AL235" i="1" s="1"/>
  <c r="BH235" i="1"/>
  <c r="AM235" i="1" s="1"/>
  <c r="BI235" i="1"/>
  <c r="AN235" i="1" s="1"/>
  <c r="BF35" i="1"/>
  <c r="AK35" i="1" s="1"/>
  <c r="BG35" i="1"/>
  <c r="AL35" i="1" s="1"/>
  <c r="BH35" i="1"/>
  <c r="AM35" i="1" s="1"/>
  <c r="BI35" i="1"/>
  <c r="AN35" i="1" s="1"/>
  <c r="BG87" i="1"/>
  <c r="AL87" i="1" s="1"/>
  <c r="BH87" i="1"/>
  <c r="AM87" i="1" s="1"/>
  <c r="BI87" i="1"/>
  <c r="AN87" i="1" s="1"/>
  <c r="BF87" i="1"/>
  <c r="AK87" i="1" s="1"/>
  <c r="BG84" i="1"/>
  <c r="AL84" i="1" s="1"/>
  <c r="BF84" i="1"/>
  <c r="AK84" i="1" s="1"/>
  <c r="BI84" i="1"/>
  <c r="AN84" i="1" s="1"/>
  <c r="BH84" i="1"/>
  <c r="AM84" i="1" s="1"/>
  <c r="BF32" i="1"/>
  <c r="AK32" i="1" s="1"/>
  <c r="BG32" i="1"/>
  <c r="AL32" i="1" s="1"/>
  <c r="BH32" i="1"/>
  <c r="AM32" i="1" s="1"/>
  <c r="BI32" i="1"/>
  <c r="AN32" i="1" s="1"/>
  <c r="BF225" i="1"/>
  <c r="AK225" i="1" s="1"/>
  <c r="BG225" i="1"/>
  <c r="AL225" i="1" s="1"/>
  <c r="BH225" i="1"/>
  <c r="AM225" i="1" s="1"/>
  <c r="BI225" i="1"/>
  <c r="AN225" i="1" s="1"/>
  <c r="BI237" i="1"/>
  <c r="AN237" i="1" s="1"/>
  <c r="BF237" i="1"/>
  <c r="AK237" i="1" s="1"/>
  <c r="BG237" i="1"/>
  <c r="AL237" i="1" s="1"/>
  <c r="BH237" i="1"/>
  <c r="AM237" i="1" s="1"/>
  <c r="BF201" i="1"/>
  <c r="AK201" i="1" s="1"/>
  <c r="BG201" i="1"/>
  <c r="AL201" i="1" s="1"/>
  <c r="BH201" i="1"/>
  <c r="AM201" i="1" s="1"/>
  <c r="BI201" i="1"/>
  <c r="AN201" i="1" s="1"/>
  <c r="BG96" i="1"/>
  <c r="AL96" i="1" s="1"/>
  <c r="BH96" i="1"/>
  <c r="AM96" i="1" s="1"/>
  <c r="BI96" i="1"/>
  <c r="AN96" i="1" s="1"/>
  <c r="BF96" i="1"/>
  <c r="AK96" i="1" s="1"/>
  <c r="BI229" i="1"/>
  <c r="AN229" i="1" s="1"/>
  <c r="BF229" i="1"/>
  <c r="AK229" i="1" s="1"/>
  <c r="BG229" i="1"/>
  <c r="AL229" i="1" s="1"/>
  <c r="BH229" i="1"/>
  <c r="AM229" i="1" s="1"/>
  <c r="BF106" i="1"/>
  <c r="AK106" i="1" s="1"/>
  <c r="BG106" i="1"/>
  <c r="AL106" i="1" s="1"/>
  <c r="BH106" i="1"/>
  <c r="AM106" i="1" s="1"/>
  <c r="BI106" i="1"/>
  <c r="AN106" i="1" s="1"/>
  <c r="BG218" i="1"/>
  <c r="AL218" i="1" s="1"/>
  <c r="BH218" i="1"/>
  <c r="AM218" i="1" s="1"/>
  <c r="BI218" i="1"/>
  <c r="AN218" i="1" s="1"/>
  <c r="BF218" i="1"/>
  <c r="AK218" i="1" s="1"/>
  <c r="BF131" i="1"/>
  <c r="AK131" i="1" s="1"/>
  <c r="BG131" i="1"/>
  <c r="AL131" i="1" s="1"/>
  <c r="BH131" i="1"/>
  <c r="AM131" i="1" s="1"/>
  <c r="BI131" i="1"/>
  <c r="AN131" i="1" s="1"/>
  <c r="BG170" i="1"/>
  <c r="AL170" i="1" s="1"/>
  <c r="BH170" i="1"/>
  <c r="AM170" i="1" s="1"/>
  <c r="BI170" i="1"/>
  <c r="AN170" i="1" s="1"/>
  <c r="BF170" i="1"/>
  <c r="AK170" i="1" s="1"/>
  <c r="BG64" i="1"/>
  <c r="AL64" i="1" s="1"/>
  <c r="BH64" i="1"/>
  <c r="AM64" i="1" s="1"/>
  <c r="BI64" i="1"/>
  <c r="AN64" i="1" s="1"/>
  <c r="BF64" i="1"/>
  <c r="AK64" i="1" s="1"/>
  <c r="BG23" i="1"/>
  <c r="AL23" i="1" s="1"/>
  <c r="BH23" i="1"/>
  <c r="AM23" i="1" s="1"/>
  <c r="BI23" i="1"/>
  <c r="AN23" i="1" s="1"/>
  <c r="BF23" i="1"/>
  <c r="AK23" i="1" s="1"/>
  <c r="BF224" i="1"/>
  <c r="AK224" i="1" s="1"/>
  <c r="BG224" i="1"/>
  <c r="AL224" i="1" s="1"/>
  <c r="BH224" i="1"/>
  <c r="AM224" i="1" s="1"/>
  <c r="BI224" i="1"/>
  <c r="AN224" i="1" s="1"/>
  <c r="BG48" i="1"/>
  <c r="AL48" i="1" s="1"/>
  <c r="BH48" i="1"/>
  <c r="AM48" i="1" s="1"/>
  <c r="BI48" i="1"/>
  <c r="AN48" i="1" s="1"/>
  <c r="BF48" i="1"/>
  <c r="AK48" i="1" s="1"/>
  <c r="BF164" i="1"/>
  <c r="AK164" i="1" s="1"/>
  <c r="BG164" i="1"/>
  <c r="AL164" i="1" s="1"/>
  <c r="BH164" i="1"/>
  <c r="AM164" i="1" s="1"/>
  <c r="BI164" i="1"/>
  <c r="AN164" i="1" s="1"/>
  <c r="BG192" i="1"/>
  <c r="AL192" i="1" s="1"/>
  <c r="BH192" i="1"/>
  <c r="AM192" i="1" s="1"/>
  <c r="BI192" i="1"/>
  <c r="AN192" i="1" s="1"/>
  <c r="BF192" i="1"/>
  <c r="AK192" i="1" s="1"/>
  <c r="BF186" i="1"/>
  <c r="AK186" i="1" s="1"/>
  <c r="BG186" i="1"/>
  <c r="AL186" i="1" s="1"/>
  <c r="BH186" i="1"/>
  <c r="AM186" i="1" s="1"/>
  <c r="BI186" i="1"/>
  <c r="AN186" i="1" s="1"/>
  <c r="BF30" i="1"/>
  <c r="AK30" i="1" s="1"/>
  <c r="BG30" i="1"/>
  <c r="AL30" i="1" s="1"/>
  <c r="BH30" i="1"/>
  <c r="AM30" i="1" s="1"/>
  <c r="BI30" i="1"/>
  <c r="AN30" i="1" s="1"/>
  <c r="AO240" i="1"/>
  <c r="BF239" i="1"/>
  <c r="AK239" i="1" s="1"/>
  <c r="BG239" i="1"/>
  <c r="AL239" i="1" s="1"/>
  <c r="BH239" i="1"/>
  <c r="AM239" i="1" s="1"/>
  <c r="BI239" i="1"/>
  <c r="AN239" i="1" s="1"/>
  <c r="BH238" i="1"/>
  <c r="AM238" i="1" s="1"/>
  <c r="BI238" i="1"/>
  <c r="AN238" i="1" s="1"/>
  <c r="BF238" i="1"/>
  <c r="AK238" i="1" s="1"/>
  <c r="BG238" i="1"/>
  <c r="AL238" i="1" s="1"/>
  <c r="AE8" i="1"/>
  <c r="AE167" i="1"/>
  <c r="AE170" i="1"/>
  <c r="AE30" i="1"/>
  <c r="AE132" i="1"/>
  <c r="AE200" i="1"/>
  <c r="AE91" i="1"/>
  <c r="AE121" i="1"/>
  <c r="AE52" i="1"/>
  <c r="AE155" i="1"/>
  <c r="AE227" i="1"/>
  <c r="AE92" i="1"/>
  <c r="AE45" i="1"/>
  <c r="AE157" i="1"/>
  <c r="AE90" i="1"/>
  <c r="AE123" i="1"/>
  <c r="AE171" i="1"/>
  <c r="AE176" i="1"/>
  <c r="AE222" i="1"/>
  <c r="AE127" i="1"/>
  <c r="AE191" i="1"/>
  <c r="AE143" i="1"/>
  <c r="AE40" i="1"/>
  <c r="AE168" i="1"/>
  <c r="AE16" i="1"/>
  <c r="AE126" i="1"/>
  <c r="AE24" i="1"/>
  <c r="AE129" i="1"/>
  <c r="AE146" i="1"/>
  <c r="AE49" i="1"/>
  <c r="AE119" i="1"/>
  <c r="AE141" i="1"/>
  <c r="AE173" i="1"/>
  <c r="AE80" i="1"/>
  <c r="AE142" i="1"/>
  <c r="AE115" i="1"/>
  <c r="AE139" i="1"/>
  <c r="AE25" i="1"/>
  <c r="AE79" i="1"/>
  <c r="AE54" i="1"/>
  <c r="AE3" i="1"/>
  <c r="AE156" i="1"/>
  <c r="AE10" i="1"/>
  <c r="AE75" i="1"/>
  <c r="AE134" i="1"/>
  <c r="AE231" i="1"/>
  <c r="AE219" i="1"/>
  <c r="AE178" i="1"/>
  <c r="AE73" i="1"/>
  <c r="AE179" i="1"/>
  <c r="AE5" i="1"/>
  <c r="AE56" i="1"/>
  <c r="AE169" i="1"/>
  <c r="AE63" i="1"/>
  <c r="AE194" i="1"/>
  <c r="AE133" i="1"/>
  <c r="AE28" i="1"/>
  <c r="AE67" i="1"/>
  <c r="AE182" i="1"/>
  <c r="AE160" i="1"/>
  <c r="AE136" i="1"/>
  <c r="AE99" i="1"/>
  <c r="AE145" i="1"/>
  <c r="AE42" i="1"/>
  <c r="AE36" i="1"/>
  <c r="AE230" i="1"/>
  <c r="AE221" i="1"/>
  <c r="AE41" i="1"/>
  <c r="AE117" i="1"/>
  <c r="AE213" i="1"/>
  <c r="AE135" i="1"/>
  <c r="AE51" i="1"/>
  <c r="AE109" i="1"/>
  <c r="AE229" i="1"/>
  <c r="AE158" i="1"/>
  <c r="AE238" i="1"/>
  <c r="AE38" i="1"/>
  <c r="AE125" i="1"/>
  <c r="AE62" i="1"/>
  <c r="AE86" i="1"/>
  <c r="AE82" i="1"/>
  <c r="AE187" i="1"/>
  <c r="AE198" i="1"/>
  <c r="AE6" i="1"/>
  <c r="AE18" i="1"/>
  <c r="AE140" i="1"/>
  <c r="AE59" i="1"/>
  <c r="AE21" i="1"/>
  <c r="AE189" i="1"/>
  <c r="AE233" i="1"/>
  <c r="AE162" i="1"/>
  <c r="AE9" i="1"/>
  <c r="AE181" i="1"/>
  <c r="AE19" i="1"/>
  <c r="AE172" i="1"/>
  <c r="AE215" i="1"/>
  <c r="AE208" i="1"/>
  <c r="AE66" i="1"/>
  <c r="AE55" i="1"/>
  <c r="AE210" i="1"/>
  <c r="AE177" i="1"/>
  <c r="AE228" i="1"/>
  <c r="AE78" i="1"/>
  <c r="AE58" i="1"/>
  <c r="AE236" i="1"/>
  <c r="AE148" i="1"/>
  <c r="AE103" i="1"/>
  <c r="AE163" i="1"/>
  <c r="AE107" i="1"/>
  <c r="AE113" i="1"/>
  <c r="AE100" i="1"/>
  <c r="AE101" i="1"/>
  <c r="AE235" i="1"/>
  <c r="AE35" i="1"/>
  <c r="AE87" i="1"/>
  <c r="AE84" i="1"/>
  <c r="AE32" i="1"/>
  <c r="AE225" i="1"/>
  <c r="AE237" i="1"/>
  <c r="AE201" i="1"/>
  <c r="AE96" i="1"/>
  <c r="AE202" i="1"/>
  <c r="AE193" i="1"/>
  <c r="AE114" i="1"/>
  <c r="AE185" i="1"/>
  <c r="AE48" i="1"/>
  <c r="AE212" i="1"/>
  <c r="AE23" i="1"/>
  <c r="AE131" i="1"/>
  <c r="AE164" i="1"/>
  <c r="AE205" i="1"/>
  <c r="AE218" i="1"/>
  <c r="AE64" i="1"/>
  <c r="AE207" i="1"/>
  <c r="AE27" i="1"/>
  <c r="AE37" i="1"/>
  <c r="AE224" i="1"/>
  <c r="AE153" i="1"/>
  <c r="AE147" i="1"/>
  <c r="AE53" i="1"/>
  <c r="AE17" i="1"/>
  <c r="AE195" i="1"/>
  <c r="AE165" i="1"/>
  <c r="AE89" i="1"/>
  <c r="AE130" i="1"/>
  <c r="AE12" i="1"/>
  <c r="AE204" i="1"/>
  <c r="AE98" i="1"/>
  <c r="AE138" i="1"/>
  <c r="AE68" i="1"/>
  <c r="AE83" i="1"/>
  <c r="AE196" i="1"/>
  <c r="AE152" i="1"/>
  <c r="AE217" i="1"/>
  <c r="AE234" i="1"/>
  <c r="AE159" i="1"/>
  <c r="AE118" i="1"/>
  <c r="AE26" i="1"/>
  <c r="AE203" i="1"/>
  <c r="AE223" i="1"/>
  <c r="AE150" i="1"/>
  <c r="AE95" i="1"/>
  <c r="AE144" i="1"/>
  <c r="AE85" i="1"/>
  <c r="AE106" i="1"/>
  <c r="AE77" i="1"/>
  <c r="AE116" i="1"/>
  <c r="AE43" i="1"/>
  <c r="AE22" i="1"/>
  <c r="AE97" i="1"/>
  <c r="AE44" i="1"/>
  <c r="AE94" i="1"/>
  <c r="AE111" i="1"/>
  <c r="AE175" i="1"/>
  <c r="AE60" i="1"/>
  <c r="AE13" i="1"/>
  <c r="AE206" i="1"/>
  <c r="AE199" i="1"/>
  <c r="AE149" i="1"/>
  <c r="AE124" i="1"/>
  <c r="AE128" i="1"/>
  <c r="AE174" i="1"/>
  <c r="AE120" i="1"/>
  <c r="AE65" i="1"/>
  <c r="AE188" i="1"/>
  <c r="AE46" i="1"/>
  <c r="AE226" i="1"/>
  <c r="AE197" i="1"/>
  <c r="AE15" i="1"/>
  <c r="AE39" i="1"/>
  <c r="AE183" i="1"/>
  <c r="AE102" i="1"/>
  <c r="AE69" i="1"/>
  <c r="AE105" i="1"/>
  <c r="AE216" i="1"/>
  <c r="AE4" i="1"/>
  <c r="AE72" i="1"/>
  <c r="AE81" i="1"/>
  <c r="AE93" i="1"/>
  <c r="AE50" i="1"/>
  <c r="AE34" i="1"/>
  <c r="AE122" i="1"/>
  <c r="AE192" i="1"/>
  <c r="AE186" i="1"/>
  <c r="AE151" i="1"/>
  <c r="AE209" i="1"/>
  <c r="AE61" i="1"/>
  <c r="AE214" i="1"/>
  <c r="AE57" i="1"/>
  <c r="AE33" i="1"/>
  <c r="AE74" i="1"/>
  <c r="AE112" i="1"/>
  <c r="AE184" i="1"/>
  <c r="AE14" i="1"/>
  <c r="AE161" i="1"/>
  <c r="AE29" i="1"/>
  <c r="AE70" i="1"/>
  <c r="AE166" i="1"/>
  <c r="AE31" i="1"/>
  <c r="AE76" i="1"/>
  <c r="AE71" i="1"/>
  <c r="AE220" i="1"/>
  <c r="AE108" i="1"/>
  <c r="AE110" i="1"/>
  <c r="AE180" i="1"/>
  <c r="AE239" i="1"/>
  <c r="AE47" i="1"/>
  <c r="AE88" i="1"/>
  <c r="AE7" i="1"/>
  <c r="AE137" i="1"/>
  <c r="AE154" i="1"/>
  <c r="AE190" i="1"/>
  <c r="AE232" i="1"/>
  <c r="AE104" i="1"/>
  <c r="AE20" i="1"/>
  <c r="AE211" i="1"/>
  <c r="AE2" i="1"/>
  <c r="AQ240" i="1" l="1"/>
  <c r="AP240" i="1"/>
  <c r="AO91" i="1"/>
  <c r="AO25" i="1"/>
  <c r="AO112" i="1"/>
  <c r="AO77" i="1"/>
  <c r="AO123" i="1"/>
  <c r="AO29" i="1"/>
  <c r="AO31" i="1"/>
  <c r="AO67" i="1"/>
  <c r="AO98" i="1"/>
  <c r="AO185" i="1"/>
  <c r="AO175" i="1"/>
  <c r="AO232" i="1"/>
  <c r="AO105" i="1"/>
  <c r="AO162" i="1"/>
  <c r="AO104" i="1"/>
  <c r="AO97" i="1"/>
  <c r="AO18" i="1"/>
  <c r="AO66" i="1"/>
  <c r="AO88" i="1"/>
  <c r="AO82" i="1"/>
  <c r="AO27" i="1"/>
  <c r="AO76" i="1"/>
  <c r="AO168" i="1"/>
  <c r="AO190" i="1"/>
  <c r="AO95" i="1"/>
  <c r="AO51" i="1"/>
  <c r="AO236" i="1"/>
  <c r="AO215" i="1"/>
  <c r="AO200" i="1"/>
  <c r="AO21" i="1"/>
  <c r="AO10" i="1"/>
  <c r="AO49" i="1"/>
  <c r="AO61" i="1"/>
  <c r="AO145" i="1"/>
  <c r="AO81" i="1"/>
  <c r="AO197" i="1"/>
  <c r="AO72" i="1"/>
  <c r="AO53" i="1"/>
  <c r="AO23" i="1"/>
  <c r="AO171" i="1"/>
  <c r="AO132" i="1"/>
  <c r="AO135" i="1"/>
  <c r="AO41" i="1"/>
  <c r="AO173" i="1"/>
  <c r="AO45" i="1"/>
  <c r="AO206" i="1"/>
  <c r="AO68" i="1"/>
  <c r="AO161" i="1"/>
  <c r="AO233" i="1"/>
  <c r="AO172" i="1"/>
  <c r="AO195" i="1"/>
  <c r="AO150" i="1"/>
  <c r="AO22" i="1"/>
  <c r="AO139" i="1"/>
  <c r="AO140" i="1"/>
  <c r="AO63" i="1"/>
  <c r="AO154" i="1"/>
  <c r="AO60" i="1"/>
  <c r="AO14" i="1"/>
  <c r="AO90" i="1"/>
  <c r="AO106" i="1"/>
  <c r="AO4" i="1"/>
  <c r="AO141" i="1"/>
  <c r="AO180" i="1"/>
  <c r="AO120" i="1"/>
  <c r="AO94" i="1"/>
  <c r="AO42" i="1"/>
  <c r="AO125" i="1"/>
  <c r="AO149" i="1"/>
  <c r="AO216" i="1"/>
  <c r="AO54" i="1"/>
  <c r="AO40" i="1"/>
  <c r="AO234" i="1"/>
  <c r="AO122" i="1"/>
  <c r="AO38" i="1"/>
  <c r="AO87" i="1"/>
  <c r="AO183" i="1"/>
  <c r="AO100" i="1"/>
  <c r="AO85" i="1"/>
  <c r="AO130" i="1"/>
  <c r="AO181" i="1"/>
  <c r="AO204" i="1"/>
  <c r="AO16" i="1"/>
  <c r="AO143" i="1"/>
  <c r="AO196" i="1"/>
  <c r="AO59" i="1"/>
  <c r="AO144" i="1"/>
  <c r="AO214" i="1"/>
  <c r="AO192" i="1"/>
  <c r="AO80" i="1"/>
  <c r="AO93" i="1"/>
  <c r="AO43" i="1"/>
  <c r="AO56" i="1"/>
  <c r="AO160" i="1"/>
  <c r="AO47" i="1"/>
  <c r="AO108" i="1"/>
  <c r="AO163" i="1"/>
  <c r="AO131" i="1"/>
  <c r="AO212" i="1"/>
  <c r="AO203" i="1"/>
  <c r="AO178" i="1"/>
  <c r="AO136" i="1"/>
  <c r="AO15" i="1"/>
  <c r="AO58" i="1"/>
  <c r="AO55" i="1"/>
  <c r="AO176" i="1"/>
  <c r="AO12" i="1"/>
  <c r="AO79" i="1"/>
  <c r="AO158" i="1"/>
  <c r="AO114" i="1"/>
  <c r="AO202" i="1"/>
  <c r="AO74" i="1"/>
  <c r="AO11" i="1"/>
  <c r="AO156" i="1"/>
  <c r="AO35" i="1"/>
  <c r="AO109" i="1"/>
  <c r="AO65" i="1"/>
  <c r="AO52" i="1"/>
  <c r="AO155" i="1"/>
  <c r="AO224" i="1"/>
  <c r="AO96" i="1"/>
  <c r="AO148" i="1"/>
  <c r="AO221" i="1"/>
  <c r="AO189" i="1"/>
  <c r="AO129" i="1"/>
  <c r="AO211" i="1"/>
  <c r="AO32" i="1"/>
  <c r="AO17" i="1"/>
  <c r="AO3" i="1"/>
  <c r="AO133" i="1"/>
  <c r="AO227" i="1"/>
  <c r="AO179" i="1"/>
  <c r="AO24" i="1"/>
  <c r="AO34" i="1"/>
  <c r="AO116" i="1"/>
  <c r="AO235" i="1"/>
  <c r="AO220" i="1"/>
  <c r="AO213" i="1"/>
  <c r="AO20" i="1"/>
  <c r="AO137" i="1"/>
  <c r="AO138" i="1"/>
  <c r="AO30" i="1"/>
  <c r="AO9" i="1"/>
  <c r="AO199" i="1"/>
  <c r="AO187" i="1"/>
  <c r="AO19" i="1"/>
  <c r="AO128" i="1"/>
  <c r="AO124" i="1"/>
  <c r="AO126" i="1"/>
  <c r="AO147" i="1"/>
  <c r="AO217" i="1"/>
  <c r="AO48" i="1"/>
  <c r="AO170" i="1"/>
  <c r="AO142" i="1"/>
  <c r="AO13" i="1"/>
  <c r="AO50" i="1"/>
  <c r="AO113" i="1"/>
  <c r="AO107" i="1"/>
  <c r="AO28" i="1"/>
  <c r="AO92" i="1"/>
  <c r="AO151" i="1"/>
  <c r="AO228" i="1"/>
  <c r="AO115" i="1"/>
  <c r="AO119" i="1"/>
  <c r="AO99" i="1"/>
  <c r="AO153" i="1"/>
  <c r="AO231" i="1"/>
  <c r="AO193" i="1"/>
  <c r="AO118" i="1"/>
  <c r="AO44" i="1"/>
  <c r="AO198" i="1"/>
  <c r="AO177" i="1"/>
  <c r="AO194" i="1"/>
  <c r="AO201" i="1"/>
  <c r="AO62" i="1"/>
  <c r="AO208" i="1"/>
  <c r="AO33" i="1"/>
  <c r="AO223" i="1"/>
  <c r="AO102" i="1"/>
  <c r="AO188" i="1"/>
  <c r="AO121" i="1"/>
  <c r="AO86" i="1"/>
  <c r="AO73" i="1"/>
  <c r="AO37" i="1"/>
  <c r="AO239" i="1"/>
  <c r="AO134" i="1"/>
  <c r="AO75" i="1"/>
  <c r="AO39" i="1"/>
  <c r="AO166" i="1"/>
  <c r="AO169" i="1"/>
  <c r="AO222" i="1"/>
  <c r="AO164" i="1"/>
  <c r="AO205" i="1"/>
  <c r="AO182" i="1"/>
  <c r="AO207" i="1"/>
  <c r="AO111" i="1"/>
  <c r="AO209" i="1"/>
  <c r="AO219" i="1"/>
  <c r="AO7" i="1"/>
  <c r="AO26" i="1"/>
  <c r="AO84" i="1"/>
  <c r="AO36" i="1"/>
  <c r="AO157" i="1"/>
  <c r="AO5" i="1"/>
  <c r="AO174" i="1"/>
  <c r="AO210" i="1"/>
  <c r="AO8" i="1"/>
  <c r="AO165" i="1"/>
  <c r="AO78" i="1"/>
  <c r="AO184" i="1"/>
  <c r="AO159" i="1"/>
  <c r="AO46" i="1"/>
  <c r="AO230" i="1"/>
  <c r="AO69" i="1"/>
  <c r="AO226" i="1"/>
  <c r="AO83" i="1"/>
  <c r="AO225" i="1"/>
  <c r="AO64" i="1"/>
  <c r="AO237" i="1"/>
  <c r="AO2" i="1"/>
  <c r="AO229" i="1"/>
  <c r="AO103" i="1"/>
  <c r="AO127" i="1"/>
  <c r="AO191" i="1"/>
  <c r="AO71" i="1"/>
  <c r="AO70" i="1"/>
  <c r="AO218" i="1"/>
  <c r="AO101" i="1"/>
  <c r="AO167" i="1"/>
  <c r="AO57" i="1"/>
  <c r="AO146" i="1"/>
  <c r="AO89" i="1"/>
  <c r="AO152" i="1"/>
  <c r="AO110" i="1"/>
  <c r="AO117" i="1"/>
  <c r="AO186" i="1"/>
  <c r="AO6" i="1"/>
  <c r="AO238" i="1"/>
  <c r="AP169" i="1" l="1"/>
  <c r="AQ169" i="1"/>
  <c r="AP230" i="1"/>
  <c r="AQ230" i="1"/>
  <c r="AQ119" i="1"/>
  <c r="AP119" i="1"/>
  <c r="AP159" i="1"/>
  <c r="AQ159" i="1"/>
  <c r="AP110" i="1"/>
  <c r="AQ110" i="1"/>
  <c r="AQ56" i="1"/>
  <c r="AP56" i="1"/>
  <c r="AP41" i="1"/>
  <c r="AQ41" i="1"/>
  <c r="AQ76" i="1"/>
  <c r="AP76" i="1"/>
  <c r="AP88" i="1"/>
  <c r="AQ88" i="1"/>
  <c r="AP18" i="1"/>
  <c r="AQ18" i="1"/>
  <c r="AP57" i="1"/>
  <c r="AQ57" i="1"/>
  <c r="AQ216" i="1"/>
  <c r="AP216" i="1"/>
  <c r="AQ6" i="1"/>
  <c r="AP6" i="1"/>
  <c r="AQ125" i="1"/>
  <c r="AP125" i="1"/>
  <c r="AQ213" i="1"/>
  <c r="AP213" i="1"/>
  <c r="AQ220" i="1"/>
  <c r="AP220" i="1"/>
  <c r="AP37" i="1"/>
  <c r="AQ37" i="1"/>
  <c r="AQ23" i="1"/>
  <c r="AP23" i="1"/>
  <c r="AQ174" i="1"/>
  <c r="AP174" i="1"/>
  <c r="AQ196" i="1"/>
  <c r="AP196" i="1"/>
  <c r="AP106" i="1"/>
  <c r="AQ106" i="1"/>
  <c r="AQ72" i="1"/>
  <c r="AP72" i="1"/>
  <c r="AP105" i="1"/>
  <c r="AQ105" i="1"/>
  <c r="AQ149" i="1"/>
  <c r="AP149" i="1"/>
  <c r="AP186" i="1"/>
  <c r="AQ186" i="1"/>
  <c r="AQ93" i="1"/>
  <c r="AP93" i="1"/>
  <c r="AP184" i="1"/>
  <c r="AQ184" i="1"/>
  <c r="AP11" i="1"/>
  <c r="AQ11" i="1"/>
  <c r="AP89" i="1"/>
  <c r="AQ89" i="1"/>
  <c r="AP202" i="1"/>
  <c r="AQ202" i="1"/>
  <c r="AP86" i="1"/>
  <c r="AQ86" i="1"/>
  <c r="AP79" i="1"/>
  <c r="AQ79" i="1"/>
  <c r="AP90" i="1"/>
  <c r="AQ90" i="1"/>
  <c r="AQ197" i="1"/>
  <c r="AP197" i="1"/>
  <c r="AP232" i="1"/>
  <c r="AQ232" i="1"/>
  <c r="AP160" i="1"/>
  <c r="AQ160" i="1"/>
  <c r="AQ166" i="1"/>
  <c r="AP166" i="1"/>
  <c r="AQ46" i="1"/>
  <c r="AP46" i="1"/>
  <c r="AP75" i="1"/>
  <c r="AQ75" i="1"/>
  <c r="AP134" i="1"/>
  <c r="AQ134" i="1"/>
  <c r="AQ239" i="1"/>
  <c r="AP239" i="1"/>
  <c r="AP180" i="1"/>
  <c r="AQ180" i="1"/>
  <c r="AP162" i="1"/>
  <c r="AQ162" i="1"/>
  <c r="AP102" i="1"/>
  <c r="AQ102" i="1"/>
  <c r="AP14" i="1"/>
  <c r="AQ14" i="1"/>
  <c r="AP81" i="1"/>
  <c r="AQ81" i="1"/>
  <c r="AP175" i="1"/>
  <c r="AQ175" i="1"/>
  <c r="AQ30" i="1"/>
  <c r="AP30" i="1"/>
  <c r="AP99" i="1"/>
  <c r="AQ99" i="1"/>
  <c r="AP43" i="1"/>
  <c r="AQ43" i="1"/>
  <c r="AP115" i="1"/>
  <c r="AQ115" i="1"/>
  <c r="AP156" i="1"/>
  <c r="AQ156" i="1"/>
  <c r="AQ120" i="1"/>
  <c r="AP120" i="1"/>
  <c r="AP92" i="1"/>
  <c r="AQ92" i="1"/>
  <c r="AP104" i="1"/>
  <c r="AQ104" i="1"/>
  <c r="AP158" i="1"/>
  <c r="AQ158" i="1"/>
  <c r="AP16" i="1"/>
  <c r="AQ16" i="1"/>
  <c r="AP36" i="1"/>
  <c r="AQ36" i="1"/>
  <c r="AQ142" i="1"/>
  <c r="AP142" i="1"/>
  <c r="AP133" i="1"/>
  <c r="AQ133" i="1"/>
  <c r="AP204" i="1"/>
  <c r="AQ204" i="1"/>
  <c r="AP145" i="1"/>
  <c r="AQ145" i="1"/>
  <c r="AQ71" i="1"/>
  <c r="AP71" i="1"/>
  <c r="AP84" i="1"/>
  <c r="AQ84" i="1"/>
  <c r="AP33" i="1"/>
  <c r="AQ33" i="1"/>
  <c r="AP170" i="1"/>
  <c r="AQ170" i="1"/>
  <c r="AP3" i="1"/>
  <c r="AQ3" i="1"/>
  <c r="AP55" i="1"/>
  <c r="AQ55" i="1"/>
  <c r="AP181" i="1"/>
  <c r="AQ181" i="1"/>
  <c r="AP154" i="1"/>
  <c r="AQ154" i="1"/>
  <c r="AP61" i="1"/>
  <c r="AQ61" i="1"/>
  <c r="AP98" i="1"/>
  <c r="AQ98" i="1"/>
  <c r="AP27" i="1"/>
  <c r="AQ27" i="1"/>
  <c r="AQ117" i="1"/>
  <c r="AP117" i="1"/>
  <c r="AP42" i="1"/>
  <c r="AQ42" i="1"/>
  <c r="AP132" i="1"/>
  <c r="AQ132" i="1"/>
  <c r="AQ165" i="1"/>
  <c r="AP165" i="1"/>
  <c r="AQ141" i="1"/>
  <c r="AP141" i="1"/>
  <c r="AP210" i="1"/>
  <c r="AQ210" i="1"/>
  <c r="AP107" i="1"/>
  <c r="AQ107" i="1"/>
  <c r="AQ24" i="1"/>
  <c r="AP24" i="1"/>
  <c r="AQ5" i="1"/>
  <c r="AP5" i="1"/>
  <c r="AP227" i="1"/>
  <c r="AQ227" i="1"/>
  <c r="AQ70" i="1"/>
  <c r="AP70" i="1"/>
  <c r="AP223" i="1"/>
  <c r="AQ223" i="1"/>
  <c r="AP176" i="1"/>
  <c r="AQ176" i="1"/>
  <c r="AP60" i="1"/>
  <c r="AQ60" i="1"/>
  <c r="AP185" i="1"/>
  <c r="AQ185" i="1"/>
  <c r="AQ191" i="1"/>
  <c r="AP191" i="1"/>
  <c r="AP26" i="1"/>
  <c r="AQ26" i="1"/>
  <c r="AP208" i="1"/>
  <c r="AQ208" i="1"/>
  <c r="AQ48" i="1"/>
  <c r="AP48" i="1"/>
  <c r="AP17" i="1"/>
  <c r="AQ17" i="1"/>
  <c r="AP58" i="1"/>
  <c r="AQ58" i="1"/>
  <c r="AP130" i="1"/>
  <c r="AQ130" i="1"/>
  <c r="AP63" i="1"/>
  <c r="AQ63" i="1"/>
  <c r="AP49" i="1"/>
  <c r="AQ49" i="1"/>
  <c r="AP67" i="1"/>
  <c r="AQ67" i="1"/>
  <c r="AQ238" i="1"/>
  <c r="AP238" i="1"/>
  <c r="AP153" i="1"/>
  <c r="AQ153" i="1"/>
  <c r="AP82" i="1"/>
  <c r="AQ82" i="1"/>
  <c r="AP135" i="1"/>
  <c r="AQ135" i="1"/>
  <c r="AQ78" i="1"/>
  <c r="AP78" i="1"/>
  <c r="AQ214" i="1"/>
  <c r="AP214" i="1"/>
  <c r="AQ53" i="1"/>
  <c r="AP53" i="1"/>
  <c r="AP50" i="1"/>
  <c r="AQ50" i="1"/>
  <c r="AP157" i="1"/>
  <c r="AQ157" i="1"/>
  <c r="AP7" i="1"/>
  <c r="AQ7" i="1"/>
  <c r="AP140" i="1"/>
  <c r="AQ140" i="1"/>
  <c r="AP103" i="1"/>
  <c r="AQ103" i="1"/>
  <c r="AP211" i="1"/>
  <c r="AQ211" i="1"/>
  <c r="AQ100" i="1"/>
  <c r="AP100" i="1"/>
  <c r="AQ21" i="1"/>
  <c r="AP21" i="1"/>
  <c r="AQ29" i="1"/>
  <c r="AP29" i="1"/>
  <c r="AQ45" i="1"/>
  <c r="AP45" i="1"/>
  <c r="AP39" i="1"/>
  <c r="AQ39" i="1"/>
  <c r="AP35" i="1"/>
  <c r="AQ35" i="1"/>
  <c r="AP228" i="1"/>
  <c r="AQ228" i="1"/>
  <c r="AP151" i="1"/>
  <c r="AQ151" i="1"/>
  <c r="AP74" i="1"/>
  <c r="AQ74" i="1"/>
  <c r="AP146" i="1"/>
  <c r="AQ146" i="1"/>
  <c r="AP116" i="1"/>
  <c r="AQ116" i="1"/>
  <c r="AP34" i="1"/>
  <c r="AQ34" i="1"/>
  <c r="AQ143" i="1"/>
  <c r="AP143" i="1"/>
  <c r="AP127" i="1"/>
  <c r="AQ127" i="1"/>
  <c r="AP217" i="1"/>
  <c r="AQ217" i="1"/>
  <c r="AP15" i="1"/>
  <c r="AQ15" i="1"/>
  <c r="AP10" i="1"/>
  <c r="AQ10" i="1"/>
  <c r="AQ22" i="1"/>
  <c r="AP22" i="1"/>
  <c r="AP52" i="1"/>
  <c r="AQ52" i="1"/>
  <c r="AP138" i="1"/>
  <c r="AQ138" i="1"/>
  <c r="AP109" i="1"/>
  <c r="AQ109" i="1"/>
  <c r="AP20" i="1"/>
  <c r="AQ20" i="1"/>
  <c r="AP80" i="1"/>
  <c r="AQ80" i="1"/>
  <c r="AQ192" i="1"/>
  <c r="AP192" i="1"/>
  <c r="AP235" i="1"/>
  <c r="AQ235" i="1"/>
  <c r="AQ8" i="1"/>
  <c r="AP8" i="1"/>
  <c r="AQ144" i="1"/>
  <c r="AP144" i="1"/>
  <c r="AP114" i="1"/>
  <c r="AQ114" i="1"/>
  <c r="AP113" i="1"/>
  <c r="AQ113" i="1"/>
  <c r="AQ101" i="1"/>
  <c r="AP101" i="1"/>
  <c r="AP12" i="1"/>
  <c r="AQ12" i="1"/>
  <c r="AP62" i="1"/>
  <c r="AQ62" i="1"/>
  <c r="AP32" i="1"/>
  <c r="AQ32" i="1"/>
  <c r="AP85" i="1"/>
  <c r="AQ85" i="1"/>
  <c r="AP31" i="1"/>
  <c r="AQ31" i="1"/>
  <c r="AP219" i="1"/>
  <c r="AQ219" i="1"/>
  <c r="AP201" i="1"/>
  <c r="AQ201" i="1"/>
  <c r="AP147" i="1"/>
  <c r="AQ147" i="1"/>
  <c r="AP136" i="1"/>
  <c r="AQ136" i="1"/>
  <c r="AP139" i="1"/>
  <c r="AQ139" i="1"/>
  <c r="AP229" i="1"/>
  <c r="AQ229" i="1"/>
  <c r="AP209" i="1"/>
  <c r="AQ209" i="1"/>
  <c r="AP194" i="1"/>
  <c r="AQ194" i="1"/>
  <c r="AQ126" i="1"/>
  <c r="AP126" i="1"/>
  <c r="AP129" i="1"/>
  <c r="AQ129" i="1"/>
  <c r="AP178" i="1"/>
  <c r="AQ178" i="1"/>
  <c r="AP183" i="1"/>
  <c r="AQ183" i="1"/>
  <c r="AQ200" i="1"/>
  <c r="AP200" i="1"/>
  <c r="AP123" i="1"/>
  <c r="AQ123" i="1"/>
  <c r="AP2" i="1"/>
  <c r="AQ2" i="1"/>
  <c r="AP111" i="1"/>
  <c r="AQ111" i="1"/>
  <c r="AP177" i="1"/>
  <c r="AQ177" i="1"/>
  <c r="AQ124" i="1"/>
  <c r="AP124" i="1"/>
  <c r="AQ189" i="1"/>
  <c r="AP189" i="1"/>
  <c r="AP203" i="1"/>
  <c r="AQ203" i="1"/>
  <c r="AP87" i="1"/>
  <c r="AQ87" i="1"/>
  <c r="AQ150" i="1"/>
  <c r="AP150" i="1"/>
  <c r="AQ215" i="1"/>
  <c r="AP215" i="1"/>
  <c r="AQ77" i="1"/>
  <c r="AP77" i="1"/>
  <c r="AP206" i="1"/>
  <c r="AQ206" i="1"/>
  <c r="AP173" i="1"/>
  <c r="AQ173" i="1"/>
  <c r="AQ94" i="1"/>
  <c r="AP94" i="1"/>
  <c r="AQ152" i="1"/>
  <c r="AP152" i="1"/>
  <c r="AP97" i="1"/>
  <c r="AQ97" i="1"/>
  <c r="AP73" i="1"/>
  <c r="AQ73" i="1"/>
  <c r="AP4" i="1"/>
  <c r="AQ4" i="1"/>
  <c r="AP121" i="1"/>
  <c r="AQ121" i="1"/>
  <c r="AP188" i="1"/>
  <c r="AQ188" i="1"/>
  <c r="AP13" i="1"/>
  <c r="AQ13" i="1"/>
  <c r="AQ237" i="1"/>
  <c r="AP237" i="1"/>
  <c r="AQ198" i="1"/>
  <c r="AP198" i="1"/>
  <c r="AP221" i="1"/>
  <c r="AQ221" i="1"/>
  <c r="AP38" i="1"/>
  <c r="AQ38" i="1"/>
  <c r="AP112" i="1"/>
  <c r="AQ112" i="1"/>
  <c r="AP182" i="1"/>
  <c r="AQ182" i="1"/>
  <c r="AP19" i="1"/>
  <c r="AQ19" i="1"/>
  <c r="AQ148" i="1"/>
  <c r="AP148" i="1"/>
  <c r="AP122" i="1"/>
  <c r="AQ122" i="1"/>
  <c r="AQ172" i="1"/>
  <c r="AP172" i="1"/>
  <c r="AP25" i="1"/>
  <c r="AQ25" i="1"/>
  <c r="AP225" i="1"/>
  <c r="AQ225" i="1"/>
  <c r="AQ118" i="1"/>
  <c r="AP118" i="1"/>
  <c r="AP187" i="1"/>
  <c r="AQ187" i="1"/>
  <c r="AQ96" i="1"/>
  <c r="AP96" i="1"/>
  <c r="AP163" i="1"/>
  <c r="AQ163" i="1"/>
  <c r="AP234" i="1"/>
  <c r="AQ234" i="1"/>
  <c r="AP233" i="1"/>
  <c r="AQ233" i="1"/>
  <c r="AP91" i="1"/>
  <c r="AQ91" i="1"/>
  <c r="AP83" i="1"/>
  <c r="AQ83" i="1"/>
  <c r="AP164" i="1"/>
  <c r="AQ164" i="1"/>
  <c r="AP193" i="1"/>
  <c r="AQ193" i="1"/>
  <c r="AP199" i="1"/>
  <c r="AQ199" i="1"/>
  <c r="AP224" i="1"/>
  <c r="AQ224" i="1"/>
  <c r="AP108" i="1"/>
  <c r="AQ108" i="1"/>
  <c r="AP40" i="1"/>
  <c r="AQ40" i="1"/>
  <c r="AP161" i="1"/>
  <c r="AQ161" i="1"/>
  <c r="AQ190" i="1"/>
  <c r="AP190" i="1"/>
  <c r="AQ69" i="1"/>
  <c r="AP69" i="1"/>
  <c r="AP65" i="1"/>
  <c r="AQ65" i="1"/>
  <c r="AP137" i="1"/>
  <c r="AQ137" i="1"/>
  <c r="AP66" i="1"/>
  <c r="AQ66" i="1"/>
  <c r="AP171" i="1"/>
  <c r="AQ171" i="1"/>
  <c r="AP28" i="1"/>
  <c r="AQ28" i="1"/>
  <c r="AP59" i="1"/>
  <c r="AQ59" i="1"/>
  <c r="AQ167" i="1"/>
  <c r="AP167" i="1"/>
  <c r="AP179" i="1"/>
  <c r="AQ179" i="1"/>
  <c r="AP218" i="1"/>
  <c r="AQ218" i="1"/>
  <c r="AP207" i="1"/>
  <c r="AQ207" i="1"/>
  <c r="AP128" i="1"/>
  <c r="AQ128" i="1"/>
  <c r="AP212" i="1"/>
  <c r="AQ212" i="1"/>
  <c r="AP195" i="1"/>
  <c r="AQ195" i="1"/>
  <c r="AP236" i="1"/>
  <c r="AQ236" i="1"/>
  <c r="AP64" i="1"/>
  <c r="AQ64" i="1"/>
  <c r="AP44" i="1"/>
  <c r="AQ44" i="1"/>
  <c r="AP131" i="1"/>
  <c r="AQ131" i="1"/>
  <c r="AP51" i="1"/>
  <c r="AQ51" i="1"/>
  <c r="AP205" i="1"/>
  <c r="AQ205" i="1"/>
  <c r="AQ95" i="1"/>
  <c r="AP95" i="1"/>
  <c r="AP226" i="1"/>
  <c r="AQ226" i="1"/>
  <c r="AP222" i="1"/>
  <c r="AQ222" i="1"/>
  <c r="AP231" i="1"/>
  <c r="AQ231" i="1"/>
  <c r="AP9" i="1"/>
  <c r="AQ9" i="1"/>
  <c r="AP155" i="1"/>
  <c r="AQ155" i="1"/>
  <c r="AQ47" i="1"/>
  <c r="AP47" i="1"/>
  <c r="AQ54" i="1"/>
  <c r="AP54" i="1"/>
  <c r="AP68" i="1"/>
  <c r="AQ68" i="1"/>
  <c r="AQ168" i="1"/>
  <c r="AP1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8F370A-07E4-4798-8522-262AC632300A}" keepAlive="1" name="Query - eod_group_score_df_negative" description="Connection to the 'eod_group_score_df_negative' query in the workbook." type="5" refreshedVersion="8" background="1" saveData="1">
    <dbPr connection="Provider=Microsoft.Mashup.OleDb.1;Data Source=$Workbook$;Location=eod_group_score_df_negative;Extended Properties=&quot;&quot;" command="SELECT * FROM [eod_group_score_df_negative]"/>
  </connection>
  <connection id="2" xr16:uid="{6123B985-1DEB-45D2-A7C3-1446C2B7FF4C}" keepAlive="1" name="Query - eod_group_score_df_positive" description="Connection to the 'eod_group_score_df_positive' query in the workbook." type="5" refreshedVersion="8" background="1" saveData="1">
    <dbPr connection="Provider=Microsoft.Mashup.OleDb.1;Data Source=$Workbook$;Location=eod_group_score_df_positive;Extended Properties=&quot;&quot;" command="SELECT * FROM [eod_group_score_df_positive]"/>
  </connection>
  <connection id="3" xr16:uid="{97720320-8096-4193-8D7E-F2C5BB5E78D9}" keepAlive="1" name="Query - group_stock_price_index" description="Connection to the 'group_stock_price_index' query in the workbook." type="5" refreshedVersion="8" background="1" saveData="1">
    <dbPr connection="Provider=Microsoft.Mashup.OleDb.1;Data Source=$Workbook$;Location=group_stock_price_index;Extended Properties=&quot;&quot;" command="SELECT * FROM [group_stock_price_index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<sst xmlns="http://schemas.openxmlformats.org/spreadsheetml/2006/main" count="8447" uniqueCount="297">
  <si>
    <t>date</t>
  </si>
  <si>
    <t>all_stock</t>
  </si>
  <si>
    <t>ban_le</t>
  </si>
  <si>
    <t>bao_hiem</t>
  </si>
  <si>
    <t>bds</t>
  </si>
  <si>
    <t>bds_kcn</t>
  </si>
  <si>
    <t>chung_khoan</t>
  </si>
  <si>
    <t>cong_nghe</t>
  </si>
  <si>
    <t>cong_nghiep</t>
  </si>
  <si>
    <t>dau_khi</t>
  </si>
  <si>
    <t>det_may</t>
  </si>
  <si>
    <t>dulich_dv</t>
  </si>
  <si>
    <t>dv_hatang</t>
  </si>
  <si>
    <t>hoa_chat</t>
  </si>
  <si>
    <t>htd</t>
  </si>
  <si>
    <t>khoang_san</t>
  </si>
  <si>
    <t>ngan_hang</t>
  </si>
  <si>
    <t>tai_chinh</t>
  </si>
  <si>
    <t>thep</t>
  </si>
  <si>
    <t>thuc_pham</t>
  </si>
  <si>
    <t>thuy_san</t>
  </si>
  <si>
    <t>van_tai</t>
  </si>
  <si>
    <t>vlxd</t>
  </si>
  <si>
    <t>xd</t>
  </si>
  <si>
    <t>y_te</t>
  </si>
  <si>
    <t>A</t>
  </si>
  <si>
    <t>B</t>
  </si>
  <si>
    <t>C</t>
  </si>
  <si>
    <t>D</t>
  </si>
  <si>
    <t>large</t>
  </si>
  <si>
    <t>mid</t>
  </si>
  <si>
    <t>small</t>
  </si>
  <si>
    <t>penny</t>
  </si>
  <si>
    <t>week</t>
  </si>
  <si>
    <t>month</t>
  </si>
  <si>
    <t>week_day</t>
  </si>
  <si>
    <t>day_num</t>
  </si>
  <si>
    <t>25-2024</t>
  </si>
  <si>
    <t>Thursday</t>
  </si>
  <si>
    <t>Wednesday</t>
  </si>
  <si>
    <t>Tuesday</t>
  </si>
  <si>
    <t>Monday</t>
  </si>
  <si>
    <t>24-2024</t>
  </si>
  <si>
    <t>Friday</t>
  </si>
  <si>
    <t>23-2024</t>
  </si>
  <si>
    <t>22-2024</t>
  </si>
  <si>
    <t>21-2024</t>
  </si>
  <si>
    <t>20-2024</t>
  </si>
  <si>
    <t>19-2024</t>
  </si>
  <si>
    <t>18-2024</t>
  </si>
  <si>
    <t>17-2024</t>
  </si>
  <si>
    <t>16-2024</t>
  </si>
  <si>
    <t>15-2024</t>
  </si>
  <si>
    <t>14-2024</t>
  </si>
  <si>
    <t>13-2024</t>
  </si>
  <si>
    <t>12-2024</t>
  </si>
  <si>
    <t>11-2024</t>
  </si>
  <si>
    <t>10-2024</t>
  </si>
  <si>
    <t>09-2024</t>
  </si>
  <si>
    <t>08-2024</t>
  </si>
  <si>
    <t>07-2024</t>
  </si>
  <si>
    <t>06-2024</t>
  </si>
  <si>
    <t>05-2024</t>
  </si>
  <si>
    <t>04-2024</t>
  </si>
  <si>
    <t>03-2024</t>
  </si>
  <si>
    <t>02-2024</t>
  </si>
  <si>
    <t>01-2024</t>
  </si>
  <si>
    <t>00-2024</t>
  </si>
  <si>
    <t>52-2023</t>
  </si>
  <si>
    <t>51-2023</t>
  </si>
  <si>
    <t>50-2023</t>
  </si>
  <si>
    <t>49-2023</t>
  </si>
  <si>
    <t>48-2023</t>
  </si>
  <si>
    <t>47-2023</t>
  </si>
  <si>
    <t>46-2023</t>
  </si>
  <si>
    <t>45-2023</t>
  </si>
  <si>
    <t>44-2023</t>
  </si>
  <si>
    <t>43-2023</t>
  </si>
  <si>
    <t>42-2023</t>
  </si>
  <si>
    <t>41-2023</t>
  </si>
  <si>
    <t>40-2023</t>
  </si>
  <si>
    <t>39-2023</t>
  </si>
  <si>
    <t>38-2023</t>
  </si>
  <si>
    <t>37-2023</t>
  </si>
  <si>
    <t>36-2023</t>
  </si>
  <si>
    <t>35-2023</t>
  </si>
  <si>
    <t>34-2023</t>
  </si>
  <si>
    <t>33-2023</t>
  </si>
  <si>
    <t>32-2023</t>
  </si>
  <si>
    <t>31-2023</t>
  </si>
  <si>
    <t>30-2023</t>
  </si>
  <si>
    <t>29-2023</t>
  </si>
  <si>
    <t>28-2023</t>
  </si>
  <si>
    <t>27-2023</t>
  </si>
  <si>
    <t>26-2023</t>
  </si>
  <si>
    <t>25-2023</t>
  </si>
  <si>
    <t>24-2023</t>
  </si>
  <si>
    <t>23-2023</t>
  </si>
  <si>
    <t>22-2023</t>
  </si>
  <si>
    <t>21-2023</t>
  </si>
  <si>
    <t>20-2023</t>
  </si>
  <si>
    <t>19-2023</t>
  </si>
  <si>
    <t>18-2023</t>
  </si>
  <si>
    <t>17-2023</t>
  </si>
  <si>
    <t>16-2023</t>
  </si>
  <si>
    <t>15-2023</t>
  </si>
  <si>
    <t>14-2023</t>
  </si>
  <si>
    <t>13-2023</t>
  </si>
  <si>
    <t>12-2023</t>
  </si>
  <si>
    <t>11-2023</t>
  </si>
  <si>
    <t>10-2023</t>
  </si>
  <si>
    <t>09-2023</t>
  </si>
  <si>
    <t>08-2023</t>
  </si>
  <si>
    <t>07-2023</t>
  </si>
  <si>
    <t>06-2023</t>
  </si>
  <si>
    <t>05-2023</t>
  </si>
  <si>
    <t>04-2023</t>
  </si>
  <si>
    <t>03-2023</t>
  </si>
  <si>
    <t>02-2023</t>
  </si>
  <si>
    <t>01-2023</t>
  </si>
  <si>
    <t>52-2022</t>
  </si>
  <si>
    <t>51-2022</t>
  </si>
  <si>
    <t>50-2022</t>
  </si>
  <si>
    <t>49-2022</t>
  </si>
  <si>
    <t>48-2022</t>
  </si>
  <si>
    <t>47-2022</t>
  </si>
  <si>
    <t>46-2022</t>
  </si>
  <si>
    <t>45-2022</t>
  </si>
  <si>
    <t>44-2022</t>
  </si>
  <si>
    <t>43-2022</t>
  </si>
  <si>
    <t>42-2022</t>
  </si>
  <si>
    <t>41-2022</t>
  </si>
  <si>
    <t>40-2022</t>
  </si>
  <si>
    <t>39-2022</t>
  </si>
  <si>
    <t>38-2022</t>
  </si>
  <si>
    <t>37-2022</t>
  </si>
  <si>
    <t>36-2022</t>
  </si>
  <si>
    <t>35-2022</t>
  </si>
  <si>
    <t>34-2022</t>
  </si>
  <si>
    <t>33-2022</t>
  </si>
  <si>
    <t>32-2022</t>
  </si>
  <si>
    <t>31-2022</t>
  </si>
  <si>
    <t>30-2022</t>
  </si>
  <si>
    <t>29-2022</t>
  </si>
  <si>
    <t>28-2022</t>
  </si>
  <si>
    <t>27-2022</t>
  </si>
  <si>
    <t>26-2022</t>
  </si>
  <si>
    <t>25-2022</t>
  </si>
  <si>
    <t>24-2022</t>
  </si>
  <si>
    <t>23-2022</t>
  </si>
  <si>
    <t>22-2022</t>
  </si>
  <si>
    <t>21-2022</t>
  </si>
  <si>
    <t>20-2022</t>
  </si>
  <si>
    <t>19-2022</t>
  </si>
  <si>
    <t>18-2022</t>
  </si>
  <si>
    <t>17-2022</t>
  </si>
  <si>
    <t>16-2022</t>
  </si>
  <si>
    <t>15-2022</t>
  </si>
  <si>
    <t>14-2022</t>
  </si>
  <si>
    <t>13-2022</t>
  </si>
  <si>
    <t>12-2022</t>
  </si>
  <si>
    <t>11-2022</t>
  </si>
  <si>
    <t>10-2022</t>
  </si>
  <si>
    <t>09-2022</t>
  </si>
  <si>
    <t>08-2022</t>
  </si>
  <si>
    <t>07-2022</t>
  </si>
  <si>
    <t>06-2022</t>
  </si>
  <si>
    <t>04-2022</t>
  </si>
  <si>
    <t>03-2022</t>
  </si>
  <si>
    <t>02-2022</t>
  </si>
  <si>
    <t>01-2022</t>
  </si>
  <si>
    <t>52-2021</t>
  </si>
  <si>
    <t>51-2021</t>
  </si>
  <si>
    <t>50-2021</t>
  </si>
  <si>
    <t>49-2021</t>
  </si>
  <si>
    <t>48-2021</t>
  </si>
  <si>
    <t>47-2021</t>
  </si>
  <si>
    <t>46-2021</t>
  </si>
  <si>
    <t>45-2021</t>
  </si>
  <si>
    <t>44-2021</t>
  </si>
  <si>
    <t>43-2021</t>
  </si>
  <si>
    <t>42-2021</t>
  </si>
  <si>
    <t>41-2021</t>
  </si>
  <si>
    <t>40-2021</t>
  </si>
  <si>
    <t>39-2021</t>
  </si>
  <si>
    <t>38-2021</t>
  </si>
  <si>
    <t>37-2021</t>
  </si>
  <si>
    <t>36-2021</t>
  </si>
  <si>
    <t>35-2021</t>
  </si>
  <si>
    <t>34-2021</t>
  </si>
  <si>
    <t>33-2021</t>
  </si>
  <si>
    <t>32-2021</t>
  </si>
  <si>
    <t>31-2021</t>
  </si>
  <si>
    <t>30-2021</t>
  </si>
  <si>
    <t>29-2021</t>
  </si>
  <si>
    <t>28-2021</t>
  </si>
  <si>
    <t>27-2021</t>
  </si>
  <si>
    <t>26-2021</t>
  </si>
  <si>
    <t>25-2021</t>
  </si>
  <si>
    <t>24-2021</t>
  </si>
  <si>
    <t>23-2021</t>
  </si>
  <si>
    <t>22-2021</t>
  </si>
  <si>
    <t>21-2021</t>
  </si>
  <si>
    <t>20-2021</t>
  </si>
  <si>
    <t>19-2021</t>
  </si>
  <si>
    <t>18-2021</t>
  </si>
  <si>
    <t>17-2021</t>
  </si>
  <si>
    <t>16-2021</t>
  </si>
  <si>
    <t>15-2021</t>
  </si>
  <si>
    <t>14-2021</t>
  </si>
  <si>
    <t>13-2021</t>
  </si>
  <si>
    <t>12-2021</t>
  </si>
  <si>
    <t>11-2021</t>
  </si>
  <si>
    <t>10-2021</t>
  </si>
  <si>
    <t>09-2021</t>
  </si>
  <si>
    <t>08-2021</t>
  </si>
  <si>
    <t>07-2021</t>
  </si>
  <si>
    <t>06-2021</t>
  </si>
  <si>
    <t>05-2021</t>
  </si>
  <si>
    <t>04-2021</t>
  </si>
  <si>
    <t>03-2021</t>
  </si>
  <si>
    <t>02-2021</t>
  </si>
  <si>
    <t>01-2021</t>
  </si>
  <si>
    <t>52-2020</t>
  </si>
  <si>
    <t>51-2020</t>
  </si>
  <si>
    <t>50-2020</t>
  </si>
  <si>
    <t>49-2020</t>
  </si>
  <si>
    <t>48-2020</t>
  </si>
  <si>
    <t>47-2020</t>
  </si>
  <si>
    <t>46-2020</t>
  </si>
  <si>
    <t>45-2020</t>
  </si>
  <si>
    <t>44-2020</t>
  </si>
  <si>
    <t>43-2020</t>
  </si>
  <si>
    <t>42-2020</t>
  </si>
  <si>
    <t>41-2020</t>
  </si>
  <si>
    <t>40-2020</t>
  </si>
  <si>
    <t>39-2020</t>
  </si>
  <si>
    <t>38-2020</t>
  </si>
  <si>
    <t>37-2020</t>
  </si>
  <si>
    <t>36-2020</t>
  </si>
  <si>
    <t>35-2020</t>
  </si>
  <si>
    <t>34-2020</t>
  </si>
  <si>
    <t>33-2020</t>
  </si>
  <si>
    <t>32-2020</t>
  </si>
  <si>
    <t>31-2020</t>
  </si>
  <si>
    <t>30-2020</t>
  </si>
  <si>
    <t>29-2020</t>
  </si>
  <si>
    <t>28-2020</t>
  </si>
  <si>
    <t>27-2020</t>
  </si>
  <si>
    <t>26-2020</t>
  </si>
  <si>
    <t>25-2020</t>
  </si>
  <si>
    <t>24-2020</t>
  </si>
  <si>
    <t>23-2020</t>
  </si>
  <si>
    <t>22-2020</t>
  </si>
  <si>
    <t>21-2020</t>
  </si>
  <si>
    <t>20-2020</t>
  </si>
  <si>
    <t>19-2020</t>
  </si>
  <si>
    <t>18-2020</t>
  </si>
  <si>
    <t>17-2020</t>
  </si>
  <si>
    <t>16-2020</t>
  </si>
  <si>
    <t>15-2020</t>
  </si>
  <si>
    <t>14-2020</t>
  </si>
  <si>
    <t>13-2020</t>
  </si>
  <si>
    <t>12-2020</t>
  </si>
  <si>
    <t>11-2020</t>
  </si>
  <si>
    <t>10-2020</t>
  </si>
  <si>
    <t>09-2020</t>
  </si>
  <si>
    <t>08-2020</t>
  </si>
  <si>
    <t>07-2020</t>
  </si>
  <si>
    <t>06-2020</t>
  </si>
  <si>
    <t>05-2020</t>
  </si>
  <si>
    <t>04-2020</t>
  </si>
  <si>
    <t>03-2020</t>
  </si>
  <si>
    <t>02-2020</t>
  </si>
  <si>
    <t>01-2020</t>
  </si>
  <si>
    <t>00-2020</t>
  </si>
  <si>
    <t>VNINDEX</t>
  </si>
  <si>
    <t>x</t>
  </si>
  <si>
    <t>Điểm (+) 5 phiên</t>
  </si>
  <si>
    <t>Điểm (-) 5 phiên</t>
  </si>
  <si>
    <t>Tỷ lệ (+)/(-)</t>
  </si>
  <si>
    <t>test</t>
  </si>
  <si>
    <t>index</t>
  </si>
  <si>
    <t>26-2024</t>
  </si>
  <si>
    <t>Chỉ số phân bổ vốn</t>
  </si>
  <si>
    <t>27-2024</t>
  </si>
  <si>
    <t>Hệ số</t>
  </si>
  <si>
    <t>Tích cực</t>
  </si>
  <si>
    <t>Trung lập</t>
  </si>
  <si>
    <t>Tiêu cực</t>
  </si>
  <si>
    <t>sum</t>
  </si>
  <si>
    <t>28-2024</t>
  </si>
  <si>
    <t>29-2024</t>
  </si>
  <si>
    <t>sum (adjust)</t>
  </si>
  <si>
    <t>30-2024</t>
  </si>
  <si>
    <t>sum (adjust2)</t>
  </si>
  <si>
    <t>31-2024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</si>
</sst>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0" borderId="0" xfId="0" applyNumberFormat="1"/>
    <xf numFmtId="9" fontId="0" fillId="0" borderId="0" xfId="2" applyFont="1"/>
    <xf numFmtId="9" fontId="0" fillId="0" borderId="0" xfId="0" applyNumberFormat="1"/>
    <xf numFmtId="14" fontId="0" fillId="0" borderId="0" xfId="2" applyNumberFormat="1" applyFont="1"/>
    <xf numFmtId="0" fontId="0" fillId="0" borderId="0" xfId="2" applyNumberFormat="1" applyFont="1"/>
    <xf numFmtId="0" fontId="0" fillId="0" borderId="0" xfId="1" applyNumberFormat="1" applyFont="1"/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 bổ vốn_tổng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strRef>
              <c:f>phanbovon_tong!$AP$1</c:f>
              <c:strCache>
                <c:ptCount val="1"/>
                <c:pt idx="0">
                  <c:v>sum (adjust)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(phanbovon_tong!$AJ$2:$AJ$121,phanbovon_tong!$AJ$122:$AJ$241,phanbovon_tong!$AJ$242:$AJ$391)</c:f>
              <c:numCache>
                <c:formatCode>m/d/yyyy</c:formatCode>
                <c:ptCount val="39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  <c:pt idx="120">
                  <c:v>45337</c:v>
                </c:pt>
                <c:pt idx="121">
                  <c:v>45329</c:v>
                </c:pt>
                <c:pt idx="122">
                  <c:v>45328</c:v>
                </c:pt>
                <c:pt idx="123">
                  <c:v>45327</c:v>
                </c:pt>
                <c:pt idx="124">
                  <c:v>45324</c:v>
                </c:pt>
                <c:pt idx="125">
                  <c:v>45323</c:v>
                </c:pt>
                <c:pt idx="126">
                  <c:v>45322</c:v>
                </c:pt>
                <c:pt idx="127">
                  <c:v>45321</c:v>
                </c:pt>
                <c:pt idx="128">
                  <c:v>45320</c:v>
                </c:pt>
                <c:pt idx="129">
                  <c:v>45317</c:v>
                </c:pt>
                <c:pt idx="130">
                  <c:v>45316</c:v>
                </c:pt>
                <c:pt idx="131">
                  <c:v>45315</c:v>
                </c:pt>
                <c:pt idx="132">
                  <c:v>45314</c:v>
                </c:pt>
                <c:pt idx="133">
                  <c:v>45313</c:v>
                </c:pt>
                <c:pt idx="134">
                  <c:v>45310</c:v>
                </c:pt>
                <c:pt idx="135">
                  <c:v>45309</c:v>
                </c:pt>
                <c:pt idx="136">
                  <c:v>45308</c:v>
                </c:pt>
                <c:pt idx="137">
                  <c:v>45307</c:v>
                </c:pt>
                <c:pt idx="138">
                  <c:v>45306</c:v>
                </c:pt>
                <c:pt idx="139">
                  <c:v>45303</c:v>
                </c:pt>
                <c:pt idx="140">
                  <c:v>45302</c:v>
                </c:pt>
                <c:pt idx="141">
                  <c:v>45301</c:v>
                </c:pt>
                <c:pt idx="142">
                  <c:v>45300</c:v>
                </c:pt>
                <c:pt idx="143">
                  <c:v>45299</c:v>
                </c:pt>
                <c:pt idx="144">
                  <c:v>45296</c:v>
                </c:pt>
                <c:pt idx="145">
                  <c:v>45295</c:v>
                </c:pt>
                <c:pt idx="146">
                  <c:v>45294</c:v>
                </c:pt>
                <c:pt idx="147">
                  <c:v>45293</c:v>
                </c:pt>
                <c:pt idx="148">
                  <c:v>45289</c:v>
                </c:pt>
                <c:pt idx="149">
                  <c:v>45288</c:v>
                </c:pt>
                <c:pt idx="150">
                  <c:v>45287</c:v>
                </c:pt>
                <c:pt idx="151">
                  <c:v>45286</c:v>
                </c:pt>
                <c:pt idx="152">
                  <c:v>45285</c:v>
                </c:pt>
                <c:pt idx="153">
                  <c:v>45282</c:v>
                </c:pt>
                <c:pt idx="154">
                  <c:v>45281</c:v>
                </c:pt>
                <c:pt idx="155">
                  <c:v>45280</c:v>
                </c:pt>
                <c:pt idx="156">
                  <c:v>45279</c:v>
                </c:pt>
                <c:pt idx="157">
                  <c:v>45278</c:v>
                </c:pt>
                <c:pt idx="158">
                  <c:v>45275</c:v>
                </c:pt>
                <c:pt idx="159">
                  <c:v>45274</c:v>
                </c:pt>
                <c:pt idx="160">
                  <c:v>45273</c:v>
                </c:pt>
                <c:pt idx="161">
                  <c:v>45272</c:v>
                </c:pt>
                <c:pt idx="162">
                  <c:v>45271</c:v>
                </c:pt>
                <c:pt idx="163">
                  <c:v>45268</c:v>
                </c:pt>
                <c:pt idx="164">
                  <c:v>45267</c:v>
                </c:pt>
                <c:pt idx="165">
                  <c:v>45266</c:v>
                </c:pt>
                <c:pt idx="166">
                  <c:v>45265</c:v>
                </c:pt>
                <c:pt idx="167">
                  <c:v>45264</c:v>
                </c:pt>
                <c:pt idx="168">
                  <c:v>45261</c:v>
                </c:pt>
                <c:pt idx="169">
                  <c:v>45260</c:v>
                </c:pt>
                <c:pt idx="170">
                  <c:v>45259</c:v>
                </c:pt>
                <c:pt idx="171">
                  <c:v>45258</c:v>
                </c:pt>
                <c:pt idx="172">
                  <c:v>45257</c:v>
                </c:pt>
                <c:pt idx="173">
                  <c:v>45254</c:v>
                </c:pt>
                <c:pt idx="174">
                  <c:v>45253</c:v>
                </c:pt>
                <c:pt idx="175">
                  <c:v>45252</c:v>
                </c:pt>
                <c:pt idx="176">
                  <c:v>45251</c:v>
                </c:pt>
                <c:pt idx="177">
                  <c:v>45250</c:v>
                </c:pt>
                <c:pt idx="178">
                  <c:v>45247</c:v>
                </c:pt>
                <c:pt idx="179">
                  <c:v>45246</c:v>
                </c:pt>
                <c:pt idx="180">
                  <c:v>45245</c:v>
                </c:pt>
                <c:pt idx="181">
                  <c:v>45244</c:v>
                </c:pt>
                <c:pt idx="182">
                  <c:v>45243</c:v>
                </c:pt>
                <c:pt idx="183">
                  <c:v>45240</c:v>
                </c:pt>
                <c:pt idx="184">
                  <c:v>45239</c:v>
                </c:pt>
                <c:pt idx="185">
                  <c:v>45238</c:v>
                </c:pt>
                <c:pt idx="186">
                  <c:v>45237</c:v>
                </c:pt>
                <c:pt idx="187">
                  <c:v>45236</c:v>
                </c:pt>
                <c:pt idx="188">
                  <c:v>45233</c:v>
                </c:pt>
                <c:pt idx="189">
                  <c:v>45232</c:v>
                </c:pt>
                <c:pt idx="190">
                  <c:v>45231</c:v>
                </c:pt>
                <c:pt idx="191">
                  <c:v>45230</c:v>
                </c:pt>
                <c:pt idx="192">
                  <c:v>45229</c:v>
                </c:pt>
                <c:pt idx="193">
                  <c:v>45226</c:v>
                </c:pt>
                <c:pt idx="194">
                  <c:v>45225</c:v>
                </c:pt>
                <c:pt idx="195">
                  <c:v>45224</c:v>
                </c:pt>
                <c:pt idx="196">
                  <c:v>45223</c:v>
                </c:pt>
                <c:pt idx="197">
                  <c:v>45222</c:v>
                </c:pt>
                <c:pt idx="198">
                  <c:v>45219</c:v>
                </c:pt>
                <c:pt idx="199">
                  <c:v>45218</c:v>
                </c:pt>
                <c:pt idx="200">
                  <c:v>45217</c:v>
                </c:pt>
                <c:pt idx="201">
                  <c:v>45216</c:v>
                </c:pt>
                <c:pt idx="202">
                  <c:v>45215</c:v>
                </c:pt>
                <c:pt idx="203">
                  <c:v>45212</c:v>
                </c:pt>
                <c:pt idx="204">
                  <c:v>45211</c:v>
                </c:pt>
                <c:pt idx="205">
                  <c:v>45210</c:v>
                </c:pt>
                <c:pt idx="206">
                  <c:v>45209</c:v>
                </c:pt>
                <c:pt idx="207">
                  <c:v>45208</c:v>
                </c:pt>
                <c:pt idx="208">
                  <c:v>45205</c:v>
                </c:pt>
                <c:pt idx="209">
                  <c:v>45204</c:v>
                </c:pt>
                <c:pt idx="210">
                  <c:v>45203</c:v>
                </c:pt>
                <c:pt idx="211">
                  <c:v>45202</c:v>
                </c:pt>
                <c:pt idx="212">
                  <c:v>45201</c:v>
                </c:pt>
                <c:pt idx="213">
                  <c:v>45198</c:v>
                </c:pt>
                <c:pt idx="214">
                  <c:v>45197</c:v>
                </c:pt>
                <c:pt idx="215">
                  <c:v>45196</c:v>
                </c:pt>
                <c:pt idx="216">
                  <c:v>45195</c:v>
                </c:pt>
                <c:pt idx="217">
                  <c:v>45194</c:v>
                </c:pt>
                <c:pt idx="218">
                  <c:v>45191</c:v>
                </c:pt>
                <c:pt idx="219">
                  <c:v>45190</c:v>
                </c:pt>
                <c:pt idx="220">
                  <c:v>45189</c:v>
                </c:pt>
                <c:pt idx="221">
                  <c:v>45188</c:v>
                </c:pt>
                <c:pt idx="222">
                  <c:v>45187</c:v>
                </c:pt>
                <c:pt idx="223">
                  <c:v>45184</c:v>
                </c:pt>
                <c:pt idx="224">
                  <c:v>45183</c:v>
                </c:pt>
                <c:pt idx="225">
                  <c:v>45182</c:v>
                </c:pt>
                <c:pt idx="226">
                  <c:v>45181</c:v>
                </c:pt>
                <c:pt idx="227">
                  <c:v>45180</c:v>
                </c:pt>
                <c:pt idx="228">
                  <c:v>45177</c:v>
                </c:pt>
                <c:pt idx="229">
                  <c:v>45176</c:v>
                </c:pt>
                <c:pt idx="230">
                  <c:v>45175</c:v>
                </c:pt>
                <c:pt idx="231">
                  <c:v>45174</c:v>
                </c:pt>
                <c:pt idx="232">
                  <c:v>45169</c:v>
                </c:pt>
                <c:pt idx="233">
                  <c:v>45168</c:v>
                </c:pt>
                <c:pt idx="234">
                  <c:v>45167</c:v>
                </c:pt>
                <c:pt idx="235">
                  <c:v>45166</c:v>
                </c:pt>
                <c:pt idx="236">
                  <c:v>45163</c:v>
                </c:pt>
                <c:pt idx="237">
                  <c:v>45162</c:v>
                </c:pt>
                <c:pt idx="238">
                  <c:v>45161</c:v>
                </c:pt>
                <c:pt idx="239">
                  <c:v>45160</c:v>
                </c:pt>
                <c:pt idx="240">
                  <c:v>45159</c:v>
                </c:pt>
                <c:pt idx="241">
                  <c:v>45156</c:v>
                </c:pt>
                <c:pt idx="242">
                  <c:v>45155</c:v>
                </c:pt>
                <c:pt idx="243">
                  <c:v>45154</c:v>
                </c:pt>
                <c:pt idx="244">
                  <c:v>45153</c:v>
                </c:pt>
                <c:pt idx="245">
                  <c:v>45152</c:v>
                </c:pt>
                <c:pt idx="246">
                  <c:v>45149</c:v>
                </c:pt>
                <c:pt idx="247">
                  <c:v>45148</c:v>
                </c:pt>
                <c:pt idx="248">
                  <c:v>45147</c:v>
                </c:pt>
                <c:pt idx="249">
                  <c:v>45146</c:v>
                </c:pt>
                <c:pt idx="250">
                  <c:v>45145</c:v>
                </c:pt>
                <c:pt idx="251">
                  <c:v>45142</c:v>
                </c:pt>
                <c:pt idx="252">
                  <c:v>45141</c:v>
                </c:pt>
                <c:pt idx="253">
                  <c:v>45140</c:v>
                </c:pt>
                <c:pt idx="254">
                  <c:v>45139</c:v>
                </c:pt>
                <c:pt idx="255">
                  <c:v>45138</c:v>
                </c:pt>
                <c:pt idx="256">
                  <c:v>45135</c:v>
                </c:pt>
                <c:pt idx="257">
                  <c:v>45134</c:v>
                </c:pt>
                <c:pt idx="258">
                  <c:v>45133</c:v>
                </c:pt>
                <c:pt idx="259">
                  <c:v>45132</c:v>
                </c:pt>
                <c:pt idx="260">
                  <c:v>45131</c:v>
                </c:pt>
                <c:pt idx="261">
                  <c:v>45128</c:v>
                </c:pt>
                <c:pt idx="262">
                  <c:v>45127</c:v>
                </c:pt>
                <c:pt idx="263">
                  <c:v>45126</c:v>
                </c:pt>
                <c:pt idx="264">
                  <c:v>45125</c:v>
                </c:pt>
                <c:pt idx="265">
                  <c:v>45124</c:v>
                </c:pt>
                <c:pt idx="266">
                  <c:v>45121</c:v>
                </c:pt>
                <c:pt idx="267">
                  <c:v>45120</c:v>
                </c:pt>
                <c:pt idx="268">
                  <c:v>45119</c:v>
                </c:pt>
                <c:pt idx="269">
                  <c:v>45118</c:v>
                </c:pt>
                <c:pt idx="270">
                  <c:v>45117</c:v>
                </c:pt>
                <c:pt idx="271">
                  <c:v>45114</c:v>
                </c:pt>
                <c:pt idx="272">
                  <c:v>45113</c:v>
                </c:pt>
                <c:pt idx="273">
                  <c:v>45112</c:v>
                </c:pt>
                <c:pt idx="274">
                  <c:v>45111</c:v>
                </c:pt>
                <c:pt idx="275">
                  <c:v>45110</c:v>
                </c:pt>
                <c:pt idx="276">
                  <c:v>45107</c:v>
                </c:pt>
                <c:pt idx="277">
                  <c:v>45106</c:v>
                </c:pt>
                <c:pt idx="278">
                  <c:v>45105</c:v>
                </c:pt>
                <c:pt idx="279">
                  <c:v>45104</c:v>
                </c:pt>
                <c:pt idx="280">
                  <c:v>45103</c:v>
                </c:pt>
                <c:pt idx="281">
                  <c:v>45100</c:v>
                </c:pt>
                <c:pt idx="282">
                  <c:v>45099</c:v>
                </c:pt>
                <c:pt idx="283">
                  <c:v>45098</c:v>
                </c:pt>
                <c:pt idx="284">
                  <c:v>45097</c:v>
                </c:pt>
                <c:pt idx="285">
                  <c:v>45096</c:v>
                </c:pt>
                <c:pt idx="286">
                  <c:v>45093</c:v>
                </c:pt>
                <c:pt idx="287">
                  <c:v>45092</c:v>
                </c:pt>
                <c:pt idx="288">
                  <c:v>45091</c:v>
                </c:pt>
                <c:pt idx="289">
                  <c:v>45090</c:v>
                </c:pt>
                <c:pt idx="290">
                  <c:v>45089</c:v>
                </c:pt>
                <c:pt idx="291">
                  <c:v>45086</c:v>
                </c:pt>
                <c:pt idx="292">
                  <c:v>45085</c:v>
                </c:pt>
                <c:pt idx="293">
                  <c:v>45084</c:v>
                </c:pt>
                <c:pt idx="294">
                  <c:v>45083</c:v>
                </c:pt>
                <c:pt idx="295">
                  <c:v>45082</c:v>
                </c:pt>
                <c:pt idx="296">
                  <c:v>45079</c:v>
                </c:pt>
                <c:pt idx="297">
                  <c:v>45078</c:v>
                </c:pt>
                <c:pt idx="298">
                  <c:v>45077</c:v>
                </c:pt>
                <c:pt idx="299">
                  <c:v>45076</c:v>
                </c:pt>
                <c:pt idx="300">
                  <c:v>45075</c:v>
                </c:pt>
                <c:pt idx="301">
                  <c:v>45072</c:v>
                </c:pt>
                <c:pt idx="302">
                  <c:v>45071</c:v>
                </c:pt>
                <c:pt idx="303">
                  <c:v>45070</c:v>
                </c:pt>
                <c:pt idx="304">
                  <c:v>45069</c:v>
                </c:pt>
                <c:pt idx="305">
                  <c:v>45068</c:v>
                </c:pt>
                <c:pt idx="306">
                  <c:v>45065</c:v>
                </c:pt>
                <c:pt idx="307">
                  <c:v>45064</c:v>
                </c:pt>
                <c:pt idx="308">
                  <c:v>45063</c:v>
                </c:pt>
                <c:pt idx="309">
                  <c:v>45062</c:v>
                </c:pt>
                <c:pt idx="310">
                  <c:v>45061</c:v>
                </c:pt>
                <c:pt idx="311">
                  <c:v>45058</c:v>
                </c:pt>
                <c:pt idx="312">
                  <c:v>45057</c:v>
                </c:pt>
                <c:pt idx="313">
                  <c:v>45056</c:v>
                </c:pt>
                <c:pt idx="314">
                  <c:v>45055</c:v>
                </c:pt>
                <c:pt idx="315">
                  <c:v>45054</c:v>
                </c:pt>
                <c:pt idx="316">
                  <c:v>45051</c:v>
                </c:pt>
                <c:pt idx="317">
                  <c:v>45050</c:v>
                </c:pt>
                <c:pt idx="318">
                  <c:v>45044</c:v>
                </c:pt>
                <c:pt idx="319">
                  <c:v>45043</c:v>
                </c:pt>
                <c:pt idx="320">
                  <c:v>45042</c:v>
                </c:pt>
                <c:pt idx="321">
                  <c:v>45041</c:v>
                </c:pt>
                <c:pt idx="322">
                  <c:v>45040</c:v>
                </c:pt>
                <c:pt idx="323">
                  <c:v>45037</c:v>
                </c:pt>
                <c:pt idx="324">
                  <c:v>45036</c:v>
                </c:pt>
                <c:pt idx="325">
                  <c:v>45035</c:v>
                </c:pt>
                <c:pt idx="326">
                  <c:v>45034</c:v>
                </c:pt>
                <c:pt idx="327">
                  <c:v>45033</c:v>
                </c:pt>
                <c:pt idx="328">
                  <c:v>45030</c:v>
                </c:pt>
                <c:pt idx="329">
                  <c:v>45029</c:v>
                </c:pt>
                <c:pt idx="330">
                  <c:v>45028</c:v>
                </c:pt>
                <c:pt idx="331">
                  <c:v>45027</c:v>
                </c:pt>
                <c:pt idx="332">
                  <c:v>45026</c:v>
                </c:pt>
                <c:pt idx="333">
                  <c:v>45023</c:v>
                </c:pt>
                <c:pt idx="334">
                  <c:v>45022</c:v>
                </c:pt>
                <c:pt idx="335">
                  <c:v>45021</c:v>
                </c:pt>
                <c:pt idx="336">
                  <c:v>45020</c:v>
                </c:pt>
                <c:pt idx="337">
                  <c:v>45019</c:v>
                </c:pt>
                <c:pt idx="338">
                  <c:v>45016</c:v>
                </c:pt>
                <c:pt idx="339">
                  <c:v>45015</c:v>
                </c:pt>
                <c:pt idx="340">
                  <c:v>45014</c:v>
                </c:pt>
                <c:pt idx="341">
                  <c:v>45013</c:v>
                </c:pt>
                <c:pt idx="342">
                  <c:v>45012</c:v>
                </c:pt>
                <c:pt idx="343">
                  <c:v>45009</c:v>
                </c:pt>
                <c:pt idx="344">
                  <c:v>45008</c:v>
                </c:pt>
                <c:pt idx="345">
                  <c:v>45007</c:v>
                </c:pt>
                <c:pt idx="346">
                  <c:v>45006</c:v>
                </c:pt>
                <c:pt idx="347">
                  <c:v>45005</c:v>
                </c:pt>
                <c:pt idx="348">
                  <c:v>45002</c:v>
                </c:pt>
                <c:pt idx="349">
                  <c:v>45001</c:v>
                </c:pt>
                <c:pt idx="350">
                  <c:v>45000</c:v>
                </c:pt>
                <c:pt idx="351">
                  <c:v>44999</c:v>
                </c:pt>
                <c:pt idx="352">
                  <c:v>44998</c:v>
                </c:pt>
                <c:pt idx="353">
                  <c:v>44995</c:v>
                </c:pt>
                <c:pt idx="354">
                  <c:v>44994</c:v>
                </c:pt>
                <c:pt idx="355">
                  <c:v>44993</c:v>
                </c:pt>
                <c:pt idx="356">
                  <c:v>44992</c:v>
                </c:pt>
                <c:pt idx="357">
                  <c:v>44991</c:v>
                </c:pt>
                <c:pt idx="358">
                  <c:v>44988</c:v>
                </c:pt>
                <c:pt idx="359">
                  <c:v>44987</c:v>
                </c:pt>
                <c:pt idx="360">
                  <c:v>44986</c:v>
                </c:pt>
                <c:pt idx="361">
                  <c:v>44985</c:v>
                </c:pt>
                <c:pt idx="362">
                  <c:v>44984</c:v>
                </c:pt>
                <c:pt idx="363">
                  <c:v>44981</c:v>
                </c:pt>
                <c:pt idx="364">
                  <c:v>44980</c:v>
                </c:pt>
                <c:pt idx="365">
                  <c:v>44979</c:v>
                </c:pt>
                <c:pt idx="366">
                  <c:v>44978</c:v>
                </c:pt>
                <c:pt idx="367">
                  <c:v>44977</c:v>
                </c:pt>
                <c:pt idx="368">
                  <c:v>44974</c:v>
                </c:pt>
                <c:pt idx="369">
                  <c:v>44973</c:v>
                </c:pt>
                <c:pt idx="370">
                  <c:v>44972</c:v>
                </c:pt>
                <c:pt idx="371">
                  <c:v>44971</c:v>
                </c:pt>
                <c:pt idx="372">
                  <c:v>44970</c:v>
                </c:pt>
                <c:pt idx="373">
                  <c:v>44967</c:v>
                </c:pt>
                <c:pt idx="374">
                  <c:v>44966</c:v>
                </c:pt>
                <c:pt idx="375">
                  <c:v>44965</c:v>
                </c:pt>
                <c:pt idx="376">
                  <c:v>44964</c:v>
                </c:pt>
                <c:pt idx="377">
                  <c:v>44963</c:v>
                </c:pt>
                <c:pt idx="378">
                  <c:v>44960</c:v>
                </c:pt>
                <c:pt idx="379">
                  <c:v>44959</c:v>
                </c:pt>
                <c:pt idx="380">
                  <c:v>44958</c:v>
                </c:pt>
                <c:pt idx="381">
                  <c:v>44957</c:v>
                </c:pt>
                <c:pt idx="382">
                  <c:v>44956</c:v>
                </c:pt>
                <c:pt idx="383">
                  <c:v>44953</c:v>
                </c:pt>
                <c:pt idx="384">
                  <c:v>44945</c:v>
                </c:pt>
                <c:pt idx="385">
                  <c:v>44944</c:v>
                </c:pt>
                <c:pt idx="386">
                  <c:v>44943</c:v>
                </c:pt>
                <c:pt idx="387">
                  <c:v>44942</c:v>
                </c:pt>
                <c:pt idx="388">
                  <c:v>44939</c:v>
                </c:pt>
                <c:pt idx="389">
                  <c:v>44938</c:v>
                </c:pt>
              </c:numCache>
            </c:numRef>
          </c:cat>
          <c:val>
            <c:numRef>
              <c:f>(phanbovon_tong!$AP$2:$AP$121,phanbovon_tong!$AP$122:$AP$241,phanbovon_tong!$AP$242:$AP$391)</c:f>
              <c:numCache>
                <c:formatCode>0%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1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1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1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1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1</c:v>
                </c:pt>
                <c:pt idx="163">
                  <c:v>1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1</c:v>
                </c:pt>
                <c:pt idx="182">
                  <c:v>1</c:v>
                </c:pt>
                <c:pt idx="183">
                  <c:v>0.7</c:v>
                </c:pt>
                <c:pt idx="184">
                  <c:v>1</c:v>
                </c:pt>
                <c:pt idx="185">
                  <c:v>0.7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0.7</c:v>
                </c:pt>
                <c:pt idx="233">
                  <c:v>0.7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0.7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0.7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0.7</c:v>
                </c:pt>
                <c:pt idx="253">
                  <c:v>0.7</c:v>
                </c:pt>
                <c:pt idx="254">
                  <c:v>0.7</c:v>
                </c:pt>
                <c:pt idx="255">
                  <c:v>0.7</c:v>
                </c:pt>
                <c:pt idx="256">
                  <c:v>1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0.7</c:v>
                </c:pt>
                <c:pt idx="268">
                  <c:v>0.7</c:v>
                </c:pt>
                <c:pt idx="269">
                  <c:v>0.7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0.7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0.7</c:v>
                </c:pt>
                <c:pt idx="330">
                  <c:v>0.7</c:v>
                </c:pt>
                <c:pt idx="331">
                  <c:v>1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0.7</c:v>
                </c:pt>
                <c:pt idx="350">
                  <c:v>0.7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1</c:v>
                </c:pt>
                <c:pt idx="382">
                  <c:v>1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1C-4975-82C7-18695301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50896"/>
        <c:axId val="1913048976"/>
      </c:areaChart>
      <c:barChart>
        <c:barDir val="col"/>
        <c:grouping val="stacked"/>
        <c:varyColors val="0"/>
        <c:ser>
          <c:idx val="0"/>
          <c:order val="0"/>
          <c:tx>
            <c:strRef>
              <c:f>phanbovon_tong!$AK$1</c:f>
              <c:strCache>
                <c:ptCount val="1"/>
                <c:pt idx="0">
                  <c:v>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(phanbovon_tong!$AJ$2:$AJ$121,phanbovon_tong!$AJ$122:$AJ$241,phanbovon_tong!$AJ$242:$AJ$391)</c:f>
              <c:numCache>
                <c:formatCode>m/d/yyyy</c:formatCode>
                <c:ptCount val="39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  <c:pt idx="120">
                  <c:v>45337</c:v>
                </c:pt>
                <c:pt idx="121">
                  <c:v>45329</c:v>
                </c:pt>
                <c:pt idx="122">
                  <c:v>45328</c:v>
                </c:pt>
                <c:pt idx="123">
                  <c:v>45327</c:v>
                </c:pt>
                <c:pt idx="124">
                  <c:v>45324</c:v>
                </c:pt>
                <c:pt idx="125">
                  <c:v>45323</c:v>
                </c:pt>
                <c:pt idx="126">
                  <c:v>45322</c:v>
                </c:pt>
                <c:pt idx="127">
                  <c:v>45321</c:v>
                </c:pt>
                <c:pt idx="128">
                  <c:v>45320</c:v>
                </c:pt>
                <c:pt idx="129">
                  <c:v>45317</c:v>
                </c:pt>
                <c:pt idx="130">
                  <c:v>45316</c:v>
                </c:pt>
                <c:pt idx="131">
                  <c:v>45315</c:v>
                </c:pt>
                <c:pt idx="132">
                  <c:v>45314</c:v>
                </c:pt>
                <c:pt idx="133">
                  <c:v>45313</c:v>
                </c:pt>
                <c:pt idx="134">
                  <c:v>45310</c:v>
                </c:pt>
                <c:pt idx="135">
                  <c:v>45309</c:v>
                </c:pt>
                <c:pt idx="136">
                  <c:v>45308</c:v>
                </c:pt>
                <c:pt idx="137">
                  <c:v>45307</c:v>
                </c:pt>
                <c:pt idx="138">
                  <c:v>45306</c:v>
                </c:pt>
                <c:pt idx="139">
                  <c:v>45303</c:v>
                </c:pt>
                <c:pt idx="140">
                  <c:v>45302</c:v>
                </c:pt>
                <c:pt idx="141">
                  <c:v>45301</c:v>
                </c:pt>
                <c:pt idx="142">
                  <c:v>45300</c:v>
                </c:pt>
                <c:pt idx="143">
                  <c:v>45299</c:v>
                </c:pt>
                <c:pt idx="144">
                  <c:v>45296</c:v>
                </c:pt>
                <c:pt idx="145">
                  <c:v>45295</c:v>
                </c:pt>
                <c:pt idx="146">
                  <c:v>45294</c:v>
                </c:pt>
                <c:pt idx="147">
                  <c:v>45293</c:v>
                </c:pt>
                <c:pt idx="148">
                  <c:v>45289</c:v>
                </c:pt>
                <c:pt idx="149">
                  <c:v>45288</c:v>
                </c:pt>
                <c:pt idx="150">
                  <c:v>45287</c:v>
                </c:pt>
                <c:pt idx="151">
                  <c:v>45286</c:v>
                </c:pt>
                <c:pt idx="152">
                  <c:v>45285</c:v>
                </c:pt>
                <c:pt idx="153">
                  <c:v>45282</c:v>
                </c:pt>
                <c:pt idx="154">
                  <c:v>45281</c:v>
                </c:pt>
                <c:pt idx="155">
                  <c:v>45280</c:v>
                </c:pt>
                <c:pt idx="156">
                  <c:v>45279</c:v>
                </c:pt>
                <c:pt idx="157">
                  <c:v>45278</c:v>
                </c:pt>
                <c:pt idx="158">
                  <c:v>45275</c:v>
                </c:pt>
                <c:pt idx="159">
                  <c:v>45274</c:v>
                </c:pt>
                <c:pt idx="160">
                  <c:v>45273</c:v>
                </c:pt>
                <c:pt idx="161">
                  <c:v>45272</c:v>
                </c:pt>
                <c:pt idx="162">
                  <c:v>45271</c:v>
                </c:pt>
                <c:pt idx="163">
                  <c:v>45268</c:v>
                </c:pt>
                <c:pt idx="164">
                  <c:v>45267</c:v>
                </c:pt>
                <c:pt idx="165">
                  <c:v>45266</c:v>
                </c:pt>
                <c:pt idx="166">
                  <c:v>45265</c:v>
                </c:pt>
                <c:pt idx="167">
                  <c:v>45264</c:v>
                </c:pt>
                <c:pt idx="168">
                  <c:v>45261</c:v>
                </c:pt>
                <c:pt idx="169">
                  <c:v>45260</c:v>
                </c:pt>
                <c:pt idx="170">
                  <c:v>45259</c:v>
                </c:pt>
                <c:pt idx="171">
                  <c:v>45258</c:v>
                </c:pt>
                <c:pt idx="172">
                  <c:v>45257</c:v>
                </c:pt>
                <c:pt idx="173">
                  <c:v>45254</c:v>
                </c:pt>
                <c:pt idx="174">
                  <c:v>45253</c:v>
                </c:pt>
                <c:pt idx="175">
                  <c:v>45252</c:v>
                </c:pt>
                <c:pt idx="176">
                  <c:v>45251</c:v>
                </c:pt>
                <c:pt idx="177">
                  <c:v>45250</c:v>
                </c:pt>
                <c:pt idx="178">
                  <c:v>45247</c:v>
                </c:pt>
                <c:pt idx="179">
                  <c:v>45246</c:v>
                </c:pt>
                <c:pt idx="180">
                  <c:v>45245</c:v>
                </c:pt>
                <c:pt idx="181">
                  <c:v>45244</c:v>
                </c:pt>
                <c:pt idx="182">
                  <c:v>45243</c:v>
                </c:pt>
                <c:pt idx="183">
                  <c:v>45240</c:v>
                </c:pt>
                <c:pt idx="184">
                  <c:v>45239</c:v>
                </c:pt>
                <c:pt idx="185">
                  <c:v>45238</c:v>
                </c:pt>
                <c:pt idx="186">
                  <c:v>45237</c:v>
                </c:pt>
                <c:pt idx="187">
                  <c:v>45236</c:v>
                </c:pt>
                <c:pt idx="188">
                  <c:v>45233</c:v>
                </c:pt>
                <c:pt idx="189">
                  <c:v>45232</c:v>
                </c:pt>
                <c:pt idx="190">
                  <c:v>45231</c:v>
                </c:pt>
                <c:pt idx="191">
                  <c:v>45230</c:v>
                </c:pt>
                <c:pt idx="192">
                  <c:v>45229</c:v>
                </c:pt>
                <c:pt idx="193">
                  <c:v>45226</c:v>
                </c:pt>
                <c:pt idx="194">
                  <c:v>45225</c:v>
                </c:pt>
                <c:pt idx="195">
                  <c:v>45224</c:v>
                </c:pt>
                <c:pt idx="196">
                  <c:v>45223</c:v>
                </c:pt>
                <c:pt idx="197">
                  <c:v>45222</c:v>
                </c:pt>
                <c:pt idx="198">
                  <c:v>45219</c:v>
                </c:pt>
                <c:pt idx="199">
                  <c:v>45218</c:v>
                </c:pt>
                <c:pt idx="200">
                  <c:v>45217</c:v>
                </c:pt>
                <c:pt idx="201">
                  <c:v>45216</c:v>
                </c:pt>
                <c:pt idx="202">
                  <c:v>45215</c:v>
                </c:pt>
                <c:pt idx="203">
                  <c:v>45212</c:v>
                </c:pt>
                <c:pt idx="204">
                  <c:v>45211</c:v>
                </c:pt>
                <c:pt idx="205">
                  <c:v>45210</c:v>
                </c:pt>
                <c:pt idx="206">
                  <c:v>45209</c:v>
                </c:pt>
                <c:pt idx="207">
                  <c:v>45208</c:v>
                </c:pt>
                <c:pt idx="208">
                  <c:v>45205</c:v>
                </c:pt>
                <c:pt idx="209">
                  <c:v>45204</c:v>
                </c:pt>
                <c:pt idx="210">
                  <c:v>45203</c:v>
                </c:pt>
                <c:pt idx="211">
                  <c:v>45202</c:v>
                </c:pt>
                <c:pt idx="212">
                  <c:v>45201</c:v>
                </c:pt>
                <c:pt idx="213">
                  <c:v>45198</c:v>
                </c:pt>
                <c:pt idx="214">
                  <c:v>45197</c:v>
                </c:pt>
                <c:pt idx="215">
                  <c:v>45196</c:v>
                </c:pt>
                <c:pt idx="216">
                  <c:v>45195</c:v>
                </c:pt>
                <c:pt idx="217">
                  <c:v>45194</c:v>
                </c:pt>
                <c:pt idx="218">
                  <c:v>45191</c:v>
                </c:pt>
                <c:pt idx="219">
                  <c:v>45190</c:v>
                </c:pt>
                <c:pt idx="220">
                  <c:v>45189</c:v>
                </c:pt>
                <c:pt idx="221">
                  <c:v>45188</c:v>
                </c:pt>
                <c:pt idx="222">
                  <c:v>45187</c:v>
                </c:pt>
                <c:pt idx="223">
                  <c:v>45184</c:v>
                </c:pt>
                <c:pt idx="224">
                  <c:v>45183</c:v>
                </c:pt>
                <c:pt idx="225">
                  <c:v>45182</c:v>
                </c:pt>
                <c:pt idx="226">
                  <c:v>45181</c:v>
                </c:pt>
                <c:pt idx="227">
                  <c:v>45180</c:v>
                </c:pt>
                <c:pt idx="228">
                  <c:v>45177</c:v>
                </c:pt>
                <c:pt idx="229">
                  <c:v>45176</c:v>
                </c:pt>
                <c:pt idx="230">
                  <c:v>45175</c:v>
                </c:pt>
                <c:pt idx="231">
                  <c:v>45174</c:v>
                </c:pt>
                <c:pt idx="232">
                  <c:v>45169</c:v>
                </c:pt>
                <c:pt idx="233">
                  <c:v>45168</c:v>
                </c:pt>
                <c:pt idx="234">
                  <c:v>45167</c:v>
                </c:pt>
                <c:pt idx="235">
                  <c:v>45166</c:v>
                </c:pt>
                <c:pt idx="236">
                  <c:v>45163</c:v>
                </c:pt>
                <c:pt idx="237">
                  <c:v>45162</c:v>
                </c:pt>
                <c:pt idx="238">
                  <c:v>45161</c:v>
                </c:pt>
                <c:pt idx="239">
                  <c:v>45160</c:v>
                </c:pt>
                <c:pt idx="240">
                  <c:v>45159</c:v>
                </c:pt>
                <c:pt idx="241">
                  <c:v>45156</c:v>
                </c:pt>
                <c:pt idx="242">
                  <c:v>45155</c:v>
                </c:pt>
                <c:pt idx="243">
                  <c:v>45154</c:v>
                </c:pt>
                <c:pt idx="244">
                  <c:v>45153</c:v>
                </c:pt>
                <c:pt idx="245">
                  <c:v>45152</c:v>
                </c:pt>
                <c:pt idx="246">
                  <c:v>45149</c:v>
                </c:pt>
                <c:pt idx="247">
                  <c:v>45148</c:v>
                </c:pt>
                <c:pt idx="248">
                  <c:v>45147</c:v>
                </c:pt>
                <c:pt idx="249">
                  <c:v>45146</c:v>
                </c:pt>
                <c:pt idx="250">
                  <c:v>45145</c:v>
                </c:pt>
                <c:pt idx="251">
                  <c:v>45142</c:v>
                </c:pt>
                <c:pt idx="252">
                  <c:v>45141</c:v>
                </c:pt>
                <c:pt idx="253">
                  <c:v>45140</c:v>
                </c:pt>
                <c:pt idx="254">
                  <c:v>45139</c:v>
                </c:pt>
                <c:pt idx="255">
                  <c:v>45138</c:v>
                </c:pt>
                <c:pt idx="256">
                  <c:v>45135</c:v>
                </c:pt>
                <c:pt idx="257">
                  <c:v>45134</c:v>
                </c:pt>
                <c:pt idx="258">
                  <c:v>45133</c:v>
                </c:pt>
                <c:pt idx="259">
                  <c:v>45132</c:v>
                </c:pt>
                <c:pt idx="260">
                  <c:v>45131</c:v>
                </c:pt>
                <c:pt idx="261">
                  <c:v>45128</c:v>
                </c:pt>
                <c:pt idx="262">
                  <c:v>45127</c:v>
                </c:pt>
                <c:pt idx="263">
                  <c:v>45126</c:v>
                </c:pt>
                <c:pt idx="264">
                  <c:v>45125</c:v>
                </c:pt>
                <c:pt idx="265">
                  <c:v>45124</c:v>
                </c:pt>
                <c:pt idx="266">
                  <c:v>45121</c:v>
                </c:pt>
                <c:pt idx="267">
                  <c:v>45120</c:v>
                </c:pt>
                <c:pt idx="268">
                  <c:v>45119</c:v>
                </c:pt>
                <c:pt idx="269">
                  <c:v>45118</c:v>
                </c:pt>
                <c:pt idx="270">
                  <c:v>45117</c:v>
                </c:pt>
                <c:pt idx="271">
                  <c:v>45114</c:v>
                </c:pt>
                <c:pt idx="272">
                  <c:v>45113</c:v>
                </c:pt>
                <c:pt idx="273">
                  <c:v>45112</c:v>
                </c:pt>
                <c:pt idx="274">
                  <c:v>45111</c:v>
                </c:pt>
                <c:pt idx="275">
                  <c:v>45110</c:v>
                </c:pt>
                <c:pt idx="276">
                  <c:v>45107</c:v>
                </c:pt>
                <c:pt idx="277">
                  <c:v>45106</c:v>
                </c:pt>
                <c:pt idx="278">
                  <c:v>45105</c:v>
                </c:pt>
                <c:pt idx="279">
                  <c:v>45104</c:v>
                </c:pt>
                <c:pt idx="280">
                  <c:v>45103</c:v>
                </c:pt>
                <c:pt idx="281">
                  <c:v>45100</c:v>
                </c:pt>
                <c:pt idx="282">
                  <c:v>45099</c:v>
                </c:pt>
                <c:pt idx="283">
                  <c:v>45098</c:v>
                </c:pt>
                <c:pt idx="284">
                  <c:v>45097</c:v>
                </c:pt>
                <c:pt idx="285">
                  <c:v>45096</c:v>
                </c:pt>
                <c:pt idx="286">
                  <c:v>45093</c:v>
                </c:pt>
                <c:pt idx="287">
                  <c:v>45092</c:v>
                </c:pt>
                <c:pt idx="288">
                  <c:v>45091</c:v>
                </c:pt>
                <c:pt idx="289">
                  <c:v>45090</c:v>
                </c:pt>
                <c:pt idx="290">
                  <c:v>45089</c:v>
                </c:pt>
                <c:pt idx="291">
                  <c:v>45086</c:v>
                </c:pt>
                <c:pt idx="292">
                  <c:v>45085</c:v>
                </c:pt>
                <c:pt idx="293">
                  <c:v>45084</c:v>
                </c:pt>
                <c:pt idx="294">
                  <c:v>45083</c:v>
                </c:pt>
                <c:pt idx="295">
                  <c:v>45082</c:v>
                </c:pt>
                <c:pt idx="296">
                  <c:v>45079</c:v>
                </c:pt>
                <c:pt idx="297">
                  <c:v>45078</c:v>
                </c:pt>
                <c:pt idx="298">
                  <c:v>45077</c:v>
                </c:pt>
                <c:pt idx="299">
                  <c:v>45076</c:v>
                </c:pt>
                <c:pt idx="300">
                  <c:v>45075</c:v>
                </c:pt>
                <c:pt idx="301">
                  <c:v>45072</c:v>
                </c:pt>
                <c:pt idx="302">
                  <c:v>45071</c:v>
                </c:pt>
                <c:pt idx="303">
                  <c:v>45070</c:v>
                </c:pt>
                <c:pt idx="304">
                  <c:v>45069</c:v>
                </c:pt>
                <c:pt idx="305">
                  <c:v>45068</c:v>
                </c:pt>
                <c:pt idx="306">
                  <c:v>45065</c:v>
                </c:pt>
                <c:pt idx="307">
                  <c:v>45064</c:v>
                </c:pt>
                <c:pt idx="308">
                  <c:v>45063</c:v>
                </c:pt>
                <c:pt idx="309">
                  <c:v>45062</c:v>
                </c:pt>
                <c:pt idx="310">
                  <c:v>45061</c:v>
                </c:pt>
                <c:pt idx="311">
                  <c:v>45058</c:v>
                </c:pt>
                <c:pt idx="312">
                  <c:v>45057</c:v>
                </c:pt>
                <c:pt idx="313">
                  <c:v>45056</c:v>
                </c:pt>
                <c:pt idx="314">
                  <c:v>45055</c:v>
                </c:pt>
                <c:pt idx="315">
                  <c:v>45054</c:v>
                </c:pt>
                <c:pt idx="316">
                  <c:v>45051</c:v>
                </c:pt>
                <c:pt idx="317">
                  <c:v>45050</c:v>
                </c:pt>
                <c:pt idx="318">
                  <c:v>45044</c:v>
                </c:pt>
                <c:pt idx="319">
                  <c:v>45043</c:v>
                </c:pt>
                <c:pt idx="320">
                  <c:v>45042</c:v>
                </c:pt>
                <c:pt idx="321">
                  <c:v>45041</c:v>
                </c:pt>
                <c:pt idx="322">
                  <c:v>45040</c:v>
                </c:pt>
                <c:pt idx="323">
                  <c:v>45037</c:v>
                </c:pt>
                <c:pt idx="324">
                  <c:v>45036</c:v>
                </c:pt>
                <c:pt idx="325">
                  <c:v>45035</c:v>
                </c:pt>
                <c:pt idx="326">
                  <c:v>45034</c:v>
                </c:pt>
                <c:pt idx="327">
                  <c:v>45033</c:v>
                </c:pt>
                <c:pt idx="328">
                  <c:v>45030</c:v>
                </c:pt>
                <c:pt idx="329">
                  <c:v>45029</c:v>
                </c:pt>
                <c:pt idx="330">
                  <c:v>45028</c:v>
                </c:pt>
                <c:pt idx="331">
                  <c:v>45027</c:v>
                </c:pt>
                <c:pt idx="332">
                  <c:v>45026</c:v>
                </c:pt>
                <c:pt idx="333">
                  <c:v>45023</c:v>
                </c:pt>
                <c:pt idx="334">
                  <c:v>45022</c:v>
                </c:pt>
                <c:pt idx="335">
                  <c:v>45021</c:v>
                </c:pt>
                <c:pt idx="336">
                  <c:v>45020</c:v>
                </c:pt>
                <c:pt idx="337">
                  <c:v>45019</c:v>
                </c:pt>
                <c:pt idx="338">
                  <c:v>45016</c:v>
                </c:pt>
                <c:pt idx="339">
                  <c:v>45015</c:v>
                </c:pt>
                <c:pt idx="340">
                  <c:v>45014</c:v>
                </c:pt>
                <c:pt idx="341">
                  <c:v>45013</c:v>
                </c:pt>
                <c:pt idx="342">
                  <c:v>45012</c:v>
                </c:pt>
                <c:pt idx="343">
                  <c:v>45009</c:v>
                </c:pt>
                <c:pt idx="344">
                  <c:v>45008</c:v>
                </c:pt>
                <c:pt idx="345">
                  <c:v>45007</c:v>
                </c:pt>
                <c:pt idx="346">
                  <c:v>45006</c:v>
                </c:pt>
                <c:pt idx="347">
                  <c:v>45005</c:v>
                </c:pt>
                <c:pt idx="348">
                  <c:v>45002</c:v>
                </c:pt>
                <c:pt idx="349">
                  <c:v>45001</c:v>
                </c:pt>
                <c:pt idx="350">
                  <c:v>45000</c:v>
                </c:pt>
                <c:pt idx="351">
                  <c:v>44999</c:v>
                </c:pt>
                <c:pt idx="352">
                  <c:v>44998</c:v>
                </c:pt>
                <c:pt idx="353">
                  <c:v>44995</c:v>
                </c:pt>
                <c:pt idx="354">
                  <c:v>44994</c:v>
                </c:pt>
                <c:pt idx="355">
                  <c:v>44993</c:v>
                </c:pt>
                <c:pt idx="356">
                  <c:v>44992</c:v>
                </c:pt>
                <c:pt idx="357">
                  <c:v>44991</c:v>
                </c:pt>
                <c:pt idx="358">
                  <c:v>44988</c:v>
                </c:pt>
                <c:pt idx="359">
                  <c:v>44987</c:v>
                </c:pt>
                <c:pt idx="360">
                  <c:v>44986</c:v>
                </c:pt>
                <c:pt idx="361">
                  <c:v>44985</c:v>
                </c:pt>
                <c:pt idx="362">
                  <c:v>44984</c:v>
                </c:pt>
                <c:pt idx="363">
                  <c:v>44981</c:v>
                </c:pt>
                <c:pt idx="364">
                  <c:v>44980</c:v>
                </c:pt>
                <c:pt idx="365">
                  <c:v>44979</c:v>
                </c:pt>
                <c:pt idx="366">
                  <c:v>44978</c:v>
                </c:pt>
                <c:pt idx="367">
                  <c:v>44977</c:v>
                </c:pt>
                <c:pt idx="368">
                  <c:v>44974</c:v>
                </c:pt>
                <c:pt idx="369">
                  <c:v>44973</c:v>
                </c:pt>
                <c:pt idx="370">
                  <c:v>44972</c:v>
                </c:pt>
                <c:pt idx="371">
                  <c:v>44971</c:v>
                </c:pt>
                <c:pt idx="372">
                  <c:v>44970</c:v>
                </c:pt>
                <c:pt idx="373">
                  <c:v>44967</c:v>
                </c:pt>
                <c:pt idx="374">
                  <c:v>44966</c:v>
                </c:pt>
                <c:pt idx="375">
                  <c:v>44965</c:v>
                </c:pt>
                <c:pt idx="376">
                  <c:v>44964</c:v>
                </c:pt>
                <c:pt idx="377">
                  <c:v>44963</c:v>
                </c:pt>
                <c:pt idx="378">
                  <c:v>44960</c:v>
                </c:pt>
                <c:pt idx="379">
                  <c:v>44959</c:v>
                </c:pt>
                <c:pt idx="380">
                  <c:v>44958</c:v>
                </c:pt>
                <c:pt idx="381">
                  <c:v>44957</c:v>
                </c:pt>
                <c:pt idx="382">
                  <c:v>44956</c:v>
                </c:pt>
                <c:pt idx="383">
                  <c:v>44953</c:v>
                </c:pt>
                <c:pt idx="384">
                  <c:v>44945</c:v>
                </c:pt>
                <c:pt idx="385">
                  <c:v>44944</c:v>
                </c:pt>
                <c:pt idx="386">
                  <c:v>44943</c:v>
                </c:pt>
                <c:pt idx="387">
                  <c:v>44942</c:v>
                </c:pt>
                <c:pt idx="388">
                  <c:v>44939</c:v>
                </c:pt>
                <c:pt idx="389">
                  <c:v>44938</c:v>
                </c:pt>
              </c:numCache>
            </c:numRef>
          </c:cat>
          <c:val>
            <c:numRef>
              <c:f>(phanbovon_tong!$AK$2:$AK$121,phanbovon_tong!$AK$122:$AK$241,phanbovon_tong!$AK$242:$AK$391)</c:f>
              <c:numCache>
                <c:formatCode>0%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6.9099999999999995E-2</c:v>
                </c:pt>
                <c:pt idx="37">
                  <c:v>0.13819999999999999</c:v>
                </c:pt>
                <c:pt idx="38">
                  <c:v>0.1</c:v>
                </c:pt>
                <c:pt idx="39">
                  <c:v>0.15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3.8200000000000005E-2</c:v>
                </c:pt>
                <c:pt idx="49">
                  <c:v>3.8200000000000005E-2</c:v>
                </c:pt>
                <c:pt idx="50">
                  <c:v>5.7299999999999997E-2</c:v>
                </c:pt>
                <c:pt idx="51">
                  <c:v>5.7299999999999997E-2</c:v>
                </c:pt>
                <c:pt idx="52">
                  <c:v>0.2</c:v>
                </c:pt>
                <c:pt idx="53">
                  <c:v>0.2</c:v>
                </c:pt>
                <c:pt idx="54">
                  <c:v>0.34549999999999997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0.15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</c:v>
                </c:pt>
                <c:pt idx="67">
                  <c:v>0.15</c:v>
                </c:pt>
                <c:pt idx="68">
                  <c:v>0.15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3.8200000000000005E-2</c:v>
                </c:pt>
                <c:pt idx="85">
                  <c:v>0.1</c:v>
                </c:pt>
                <c:pt idx="86">
                  <c:v>0.1</c:v>
                </c:pt>
                <c:pt idx="87">
                  <c:v>0.15</c:v>
                </c:pt>
                <c:pt idx="88">
                  <c:v>0.15</c:v>
                </c:pt>
                <c:pt idx="89">
                  <c:v>0.20729999999999998</c:v>
                </c:pt>
                <c:pt idx="90">
                  <c:v>0.20729999999999998</c:v>
                </c:pt>
                <c:pt idx="91">
                  <c:v>0.20729999999999998</c:v>
                </c:pt>
                <c:pt idx="92">
                  <c:v>0.20729999999999998</c:v>
                </c:pt>
                <c:pt idx="93">
                  <c:v>0.20729999999999998</c:v>
                </c:pt>
                <c:pt idx="94">
                  <c:v>0.20729999999999998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0.13819999999999999</c:v>
                </c:pt>
                <c:pt idx="103">
                  <c:v>0.20729999999999998</c:v>
                </c:pt>
                <c:pt idx="104">
                  <c:v>0.20729999999999998</c:v>
                </c:pt>
                <c:pt idx="105">
                  <c:v>0.27639999999999998</c:v>
                </c:pt>
                <c:pt idx="106">
                  <c:v>0.15</c:v>
                </c:pt>
                <c:pt idx="107">
                  <c:v>0.20729999999999998</c:v>
                </c:pt>
                <c:pt idx="108">
                  <c:v>0.1</c:v>
                </c:pt>
                <c:pt idx="109">
                  <c:v>0.13819999999999999</c:v>
                </c:pt>
                <c:pt idx="110">
                  <c:v>6.9099999999999995E-2</c:v>
                </c:pt>
                <c:pt idx="111">
                  <c:v>0.13819999999999999</c:v>
                </c:pt>
                <c:pt idx="112">
                  <c:v>0.13819999999999999</c:v>
                </c:pt>
                <c:pt idx="113">
                  <c:v>0.20729999999999998</c:v>
                </c:pt>
                <c:pt idx="114">
                  <c:v>0.27639999999999998</c:v>
                </c:pt>
                <c:pt idx="115">
                  <c:v>0.2</c:v>
                </c:pt>
                <c:pt idx="116">
                  <c:v>0.15</c:v>
                </c:pt>
                <c:pt idx="117">
                  <c:v>5.7299999999999997E-2</c:v>
                </c:pt>
                <c:pt idx="118">
                  <c:v>0.1</c:v>
                </c:pt>
                <c:pt idx="119">
                  <c:v>1.9100000000000002E-2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0.05</c:v>
                </c:pt>
                <c:pt idx="126">
                  <c:v>6.9099999999999995E-2</c:v>
                </c:pt>
                <c:pt idx="127">
                  <c:v>0.13819999999999999</c:v>
                </c:pt>
                <c:pt idx="128">
                  <c:v>0.13819999999999999</c:v>
                </c:pt>
                <c:pt idx="129">
                  <c:v>0.20729999999999998</c:v>
                </c:pt>
                <c:pt idx="130">
                  <c:v>0.15</c:v>
                </c:pt>
                <c:pt idx="131">
                  <c:v>0.13819999999999999</c:v>
                </c:pt>
                <c:pt idx="132">
                  <c:v>0.1</c:v>
                </c:pt>
                <c:pt idx="133">
                  <c:v>0.05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0.05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0.15</c:v>
                </c:pt>
                <c:pt idx="161">
                  <c:v>0.2</c:v>
                </c:pt>
                <c:pt idx="162">
                  <c:v>0.27639999999999998</c:v>
                </c:pt>
                <c:pt idx="163">
                  <c:v>0.34549999999999997</c:v>
                </c:pt>
                <c:pt idx="164">
                  <c:v>0.2</c:v>
                </c:pt>
                <c:pt idx="165">
                  <c:v>0.15</c:v>
                </c:pt>
                <c:pt idx="166">
                  <c:v>0.13819999999999999</c:v>
                </c:pt>
                <c:pt idx="167">
                  <c:v>0.05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6.9099999999999995E-2</c:v>
                </c:pt>
                <c:pt idx="174">
                  <c:v>6.9099999999999995E-2</c:v>
                </c:pt>
                <c:pt idx="175">
                  <c:v>0.1</c:v>
                </c:pt>
                <c:pt idx="176">
                  <c:v>0.05</c:v>
                </c:pt>
                <c:pt idx="177">
                  <c:v>0.1</c:v>
                </c:pt>
                <c:pt idx="178">
                  <c:v>0.1</c:v>
                </c:pt>
                <c:pt idx="179">
                  <c:v>0.15</c:v>
                </c:pt>
                <c:pt idx="180">
                  <c:v>0.15</c:v>
                </c:pt>
                <c:pt idx="181">
                  <c:v>0.34549999999999997</c:v>
                </c:pt>
                <c:pt idx="182">
                  <c:v>0.34549999999999997</c:v>
                </c:pt>
                <c:pt idx="183">
                  <c:v>0.2</c:v>
                </c:pt>
                <c:pt idx="184">
                  <c:v>0.27639999999999998</c:v>
                </c:pt>
                <c:pt idx="185">
                  <c:v>0.15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0.05</c:v>
                </c:pt>
                <c:pt idx="201">
                  <c:v>0.13819999999999999</c:v>
                </c:pt>
                <c:pt idx="202">
                  <c:v>0.15</c:v>
                </c:pt>
                <c:pt idx="203">
                  <c:v>0.20729999999999998</c:v>
                </c:pt>
                <c:pt idx="204">
                  <c:v>6.9099999999999995E-2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0.15</c:v>
                </c:pt>
                <c:pt idx="227">
                  <c:v>0.2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</c:v>
                </c:pt>
                <c:pt idx="232">
                  <c:v>0.2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0.13819999999999999</c:v>
                </c:pt>
                <c:pt idx="243">
                  <c:v>0.13819999999999999</c:v>
                </c:pt>
                <c:pt idx="244">
                  <c:v>0.20729999999999998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</c:v>
                </c:pt>
                <c:pt idx="249">
                  <c:v>0.1</c:v>
                </c:pt>
                <c:pt idx="250">
                  <c:v>0.13819999999999999</c:v>
                </c:pt>
                <c:pt idx="251">
                  <c:v>0.13819999999999999</c:v>
                </c:pt>
                <c:pt idx="252">
                  <c:v>0.20729999999999998</c:v>
                </c:pt>
                <c:pt idx="253">
                  <c:v>0.20729999999999998</c:v>
                </c:pt>
                <c:pt idx="254">
                  <c:v>0.20729999999999998</c:v>
                </c:pt>
                <c:pt idx="255">
                  <c:v>0.27639999999999998</c:v>
                </c:pt>
                <c:pt idx="256">
                  <c:v>0.27639999999999998</c:v>
                </c:pt>
                <c:pt idx="257">
                  <c:v>0.15</c:v>
                </c:pt>
                <c:pt idx="258">
                  <c:v>0.20729999999999998</c:v>
                </c:pt>
                <c:pt idx="259">
                  <c:v>0.20729999999999998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0.2</c:v>
                </c:pt>
                <c:pt idx="264">
                  <c:v>0.2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</c:v>
                </c:pt>
                <c:pt idx="269">
                  <c:v>0.13819999999999999</c:v>
                </c:pt>
                <c:pt idx="270">
                  <c:v>0.05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0.05</c:v>
                </c:pt>
                <c:pt idx="277">
                  <c:v>0.1</c:v>
                </c:pt>
                <c:pt idx="278">
                  <c:v>0.15</c:v>
                </c:pt>
                <c:pt idx="279">
                  <c:v>0.13819999999999999</c:v>
                </c:pt>
                <c:pt idx="280">
                  <c:v>0.05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0.13819999999999999</c:v>
                </c:pt>
                <c:pt idx="287">
                  <c:v>0.1</c:v>
                </c:pt>
                <c:pt idx="288">
                  <c:v>0.13819999999999999</c:v>
                </c:pt>
                <c:pt idx="289">
                  <c:v>0.1</c:v>
                </c:pt>
                <c:pt idx="290">
                  <c:v>0.13819999999999999</c:v>
                </c:pt>
                <c:pt idx="291">
                  <c:v>0.15</c:v>
                </c:pt>
                <c:pt idx="292">
                  <c:v>0.15</c:v>
                </c:pt>
                <c:pt idx="293">
                  <c:v>0.2</c:v>
                </c:pt>
                <c:pt idx="294">
                  <c:v>0.2</c:v>
                </c:pt>
                <c:pt idx="295">
                  <c:v>0.25</c:v>
                </c:pt>
                <c:pt idx="296">
                  <c:v>0.25</c:v>
                </c:pt>
                <c:pt idx="297">
                  <c:v>0.34549999999999997</c:v>
                </c:pt>
                <c:pt idx="298">
                  <c:v>0.27639999999999998</c:v>
                </c:pt>
                <c:pt idx="299">
                  <c:v>0.15</c:v>
                </c:pt>
                <c:pt idx="300">
                  <c:v>0.20729999999999998</c:v>
                </c:pt>
                <c:pt idx="301">
                  <c:v>0.20729999999999998</c:v>
                </c:pt>
                <c:pt idx="302">
                  <c:v>0.13819999999999999</c:v>
                </c:pt>
                <c:pt idx="303">
                  <c:v>0.13819999999999999</c:v>
                </c:pt>
                <c:pt idx="304">
                  <c:v>0.13819999999999999</c:v>
                </c:pt>
                <c:pt idx="305">
                  <c:v>0.13819999999999999</c:v>
                </c:pt>
                <c:pt idx="306">
                  <c:v>0.13819999999999999</c:v>
                </c:pt>
                <c:pt idx="307">
                  <c:v>0.20729999999999998</c:v>
                </c:pt>
                <c:pt idx="308">
                  <c:v>0.27639999999999998</c:v>
                </c:pt>
                <c:pt idx="309">
                  <c:v>0.34549999999999997</c:v>
                </c:pt>
                <c:pt idx="310">
                  <c:v>0.34549999999999997</c:v>
                </c:pt>
                <c:pt idx="311">
                  <c:v>0.34549999999999997</c:v>
                </c:pt>
                <c:pt idx="312">
                  <c:v>0.27639999999999998</c:v>
                </c:pt>
                <c:pt idx="313">
                  <c:v>0.15</c:v>
                </c:pt>
                <c:pt idx="314">
                  <c:v>0.15</c:v>
                </c:pt>
                <c:pt idx="315">
                  <c:v>0.15</c:v>
                </c:pt>
                <c:pt idx="316">
                  <c:v>0.13819999999999999</c:v>
                </c:pt>
                <c:pt idx="317">
                  <c:v>0.13819999999999999</c:v>
                </c:pt>
                <c:pt idx="318">
                  <c:v>0.1</c:v>
                </c:pt>
                <c:pt idx="319">
                  <c:v>0.1</c:v>
                </c:pt>
                <c:pt idx="320">
                  <c:v>6.9099999999999995E-2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0.20729999999999998</c:v>
                </c:pt>
                <c:pt idx="330">
                  <c:v>0.20729999999999998</c:v>
                </c:pt>
                <c:pt idx="331">
                  <c:v>0.27639999999999998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0.15</c:v>
                </c:pt>
                <c:pt idx="336">
                  <c:v>0.15</c:v>
                </c:pt>
                <c:pt idx="337">
                  <c:v>0.15</c:v>
                </c:pt>
                <c:pt idx="338">
                  <c:v>0.15</c:v>
                </c:pt>
                <c:pt idx="339">
                  <c:v>0.15</c:v>
                </c:pt>
                <c:pt idx="340">
                  <c:v>0.1</c:v>
                </c:pt>
                <c:pt idx="341">
                  <c:v>0.05</c:v>
                </c:pt>
                <c:pt idx="342">
                  <c:v>6.9099999999999995E-2</c:v>
                </c:pt>
                <c:pt idx="343">
                  <c:v>0</c:v>
                </c:pt>
                <c:pt idx="344">
                  <c:v>0</c:v>
                </c:pt>
                <c:pt idx="345">
                  <c:v>6.9099999999999995E-2</c:v>
                </c:pt>
                <c:pt idx="346">
                  <c:v>0.13819999999999999</c:v>
                </c:pt>
                <c:pt idx="347">
                  <c:v>1.9100000000000002E-2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0.05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1.9100000000000002E-2</c:v>
                </c:pt>
                <c:pt idx="363">
                  <c:v>0.15</c:v>
                </c:pt>
                <c:pt idx="364">
                  <c:v>0.15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</c:v>
                </c:pt>
                <c:pt idx="379">
                  <c:v>0.15</c:v>
                </c:pt>
                <c:pt idx="380">
                  <c:v>0.2</c:v>
                </c:pt>
                <c:pt idx="381">
                  <c:v>0.25</c:v>
                </c:pt>
                <c:pt idx="382">
                  <c:v>0.27639999999999998</c:v>
                </c:pt>
                <c:pt idx="383">
                  <c:v>0.15</c:v>
                </c:pt>
                <c:pt idx="384">
                  <c:v>0.15</c:v>
                </c:pt>
                <c:pt idx="385">
                  <c:v>0.13819999999999999</c:v>
                </c:pt>
                <c:pt idx="386">
                  <c:v>0.1</c:v>
                </c:pt>
                <c:pt idx="387">
                  <c:v>6.9099999999999995E-2</c:v>
                </c:pt>
                <c:pt idx="388">
                  <c:v>6.9099999999999995E-2</c:v>
                </c:pt>
                <c:pt idx="3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C-4975-82C7-186953014096}"/>
            </c:ext>
          </c:extLst>
        </c:ser>
        <c:ser>
          <c:idx val="1"/>
          <c:order val="1"/>
          <c:tx>
            <c:strRef>
              <c:f>phanbovon_tong!$AL$1</c:f>
              <c:strCache>
                <c:ptCount val="1"/>
                <c:pt idx="0">
                  <c:v>B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(phanbovon_tong!$AJ$2:$AJ$121,phanbovon_tong!$AJ$122:$AJ$241,phanbovon_tong!$AJ$242:$AJ$391)</c:f>
              <c:numCache>
                <c:formatCode>m/d/yyyy</c:formatCode>
                <c:ptCount val="39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  <c:pt idx="120">
                  <c:v>45337</c:v>
                </c:pt>
                <c:pt idx="121">
                  <c:v>45329</c:v>
                </c:pt>
                <c:pt idx="122">
                  <c:v>45328</c:v>
                </c:pt>
                <c:pt idx="123">
                  <c:v>45327</c:v>
                </c:pt>
                <c:pt idx="124">
                  <c:v>45324</c:v>
                </c:pt>
                <c:pt idx="125">
                  <c:v>45323</c:v>
                </c:pt>
                <c:pt idx="126">
                  <c:v>45322</c:v>
                </c:pt>
                <c:pt idx="127">
                  <c:v>45321</c:v>
                </c:pt>
                <c:pt idx="128">
                  <c:v>45320</c:v>
                </c:pt>
                <c:pt idx="129">
                  <c:v>45317</c:v>
                </c:pt>
                <c:pt idx="130">
                  <c:v>45316</c:v>
                </c:pt>
                <c:pt idx="131">
                  <c:v>45315</c:v>
                </c:pt>
                <c:pt idx="132">
                  <c:v>45314</c:v>
                </c:pt>
                <c:pt idx="133">
                  <c:v>45313</c:v>
                </c:pt>
                <c:pt idx="134">
                  <c:v>45310</c:v>
                </c:pt>
                <c:pt idx="135">
                  <c:v>45309</c:v>
                </c:pt>
                <c:pt idx="136">
                  <c:v>45308</c:v>
                </c:pt>
                <c:pt idx="137">
                  <c:v>45307</c:v>
                </c:pt>
                <c:pt idx="138">
                  <c:v>45306</c:v>
                </c:pt>
                <c:pt idx="139">
                  <c:v>45303</c:v>
                </c:pt>
                <c:pt idx="140">
                  <c:v>45302</c:v>
                </c:pt>
                <c:pt idx="141">
                  <c:v>45301</c:v>
                </c:pt>
                <c:pt idx="142">
                  <c:v>45300</c:v>
                </c:pt>
                <c:pt idx="143">
                  <c:v>45299</c:v>
                </c:pt>
                <c:pt idx="144">
                  <c:v>45296</c:v>
                </c:pt>
                <c:pt idx="145">
                  <c:v>45295</c:v>
                </c:pt>
                <c:pt idx="146">
                  <c:v>45294</c:v>
                </c:pt>
                <c:pt idx="147">
                  <c:v>45293</c:v>
                </c:pt>
                <c:pt idx="148">
                  <c:v>45289</c:v>
                </c:pt>
                <c:pt idx="149">
                  <c:v>45288</c:v>
                </c:pt>
                <c:pt idx="150">
                  <c:v>45287</c:v>
                </c:pt>
                <c:pt idx="151">
                  <c:v>45286</c:v>
                </c:pt>
                <c:pt idx="152">
                  <c:v>45285</c:v>
                </c:pt>
                <c:pt idx="153">
                  <c:v>45282</c:v>
                </c:pt>
                <c:pt idx="154">
                  <c:v>45281</c:v>
                </c:pt>
                <c:pt idx="155">
                  <c:v>45280</c:v>
                </c:pt>
                <c:pt idx="156">
                  <c:v>45279</c:v>
                </c:pt>
                <c:pt idx="157">
                  <c:v>45278</c:v>
                </c:pt>
                <c:pt idx="158">
                  <c:v>45275</c:v>
                </c:pt>
                <c:pt idx="159">
                  <c:v>45274</c:v>
                </c:pt>
                <c:pt idx="160">
                  <c:v>45273</c:v>
                </c:pt>
                <c:pt idx="161">
                  <c:v>45272</c:v>
                </c:pt>
                <c:pt idx="162">
                  <c:v>45271</c:v>
                </c:pt>
                <c:pt idx="163">
                  <c:v>45268</c:v>
                </c:pt>
                <c:pt idx="164">
                  <c:v>45267</c:v>
                </c:pt>
                <c:pt idx="165">
                  <c:v>45266</c:v>
                </c:pt>
                <c:pt idx="166">
                  <c:v>45265</c:v>
                </c:pt>
                <c:pt idx="167">
                  <c:v>45264</c:v>
                </c:pt>
                <c:pt idx="168">
                  <c:v>45261</c:v>
                </c:pt>
                <c:pt idx="169">
                  <c:v>45260</c:v>
                </c:pt>
                <c:pt idx="170">
                  <c:v>45259</c:v>
                </c:pt>
                <c:pt idx="171">
                  <c:v>45258</c:v>
                </c:pt>
                <c:pt idx="172">
                  <c:v>45257</c:v>
                </c:pt>
                <c:pt idx="173">
                  <c:v>45254</c:v>
                </c:pt>
                <c:pt idx="174">
                  <c:v>45253</c:v>
                </c:pt>
                <c:pt idx="175">
                  <c:v>45252</c:v>
                </c:pt>
                <c:pt idx="176">
                  <c:v>45251</c:v>
                </c:pt>
                <c:pt idx="177">
                  <c:v>45250</c:v>
                </c:pt>
                <c:pt idx="178">
                  <c:v>45247</c:v>
                </c:pt>
                <c:pt idx="179">
                  <c:v>45246</c:v>
                </c:pt>
                <c:pt idx="180">
                  <c:v>45245</c:v>
                </c:pt>
                <c:pt idx="181">
                  <c:v>45244</c:v>
                </c:pt>
                <c:pt idx="182">
                  <c:v>45243</c:v>
                </c:pt>
                <c:pt idx="183">
                  <c:v>45240</c:v>
                </c:pt>
                <c:pt idx="184">
                  <c:v>45239</c:v>
                </c:pt>
                <c:pt idx="185">
                  <c:v>45238</c:v>
                </c:pt>
                <c:pt idx="186">
                  <c:v>45237</c:v>
                </c:pt>
                <c:pt idx="187">
                  <c:v>45236</c:v>
                </c:pt>
                <c:pt idx="188">
                  <c:v>45233</c:v>
                </c:pt>
                <c:pt idx="189">
                  <c:v>45232</c:v>
                </c:pt>
                <c:pt idx="190">
                  <c:v>45231</c:v>
                </c:pt>
                <c:pt idx="191">
                  <c:v>45230</c:v>
                </c:pt>
                <c:pt idx="192">
                  <c:v>45229</c:v>
                </c:pt>
                <c:pt idx="193">
                  <c:v>45226</c:v>
                </c:pt>
                <c:pt idx="194">
                  <c:v>45225</c:v>
                </c:pt>
                <c:pt idx="195">
                  <c:v>45224</c:v>
                </c:pt>
                <c:pt idx="196">
                  <c:v>45223</c:v>
                </c:pt>
                <c:pt idx="197">
                  <c:v>45222</c:v>
                </c:pt>
                <c:pt idx="198">
                  <c:v>45219</c:v>
                </c:pt>
                <c:pt idx="199">
                  <c:v>45218</c:v>
                </c:pt>
                <c:pt idx="200">
                  <c:v>45217</c:v>
                </c:pt>
                <c:pt idx="201">
                  <c:v>45216</c:v>
                </c:pt>
                <c:pt idx="202">
                  <c:v>45215</c:v>
                </c:pt>
                <c:pt idx="203">
                  <c:v>45212</c:v>
                </c:pt>
                <c:pt idx="204">
                  <c:v>45211</c:v>
                </c:pt>
                <c:pt idx="205">
                  <c:v>45210</c:v>
                </c:pt>
                <c:pt idx="206">
                  <c:v>45209</c:v>
                </c:pt>
                <c:pt idx="207">
                  <c:v>45208</c:v>
                </c:pt>
                <c:pt idx="208">
                  <c:v>45205</c:v>
                </c:pt>
                <c:pt idx="209">
                  <c:v>45204</c:v>
                </c:pt>
                <c:pt idx="210">
                  <c:v>45203</c:v>
                </c:pt>
                <c:pt idx="211">
                  <c:v>45202</c:v>
                </c:pt>
                <c:pt idx="212">
                  <c:v>45201</c:v>
                </c:pt>
                <c:pt idx="213">
                  <c:v>45198</c:v>
                </c:pt>
                <c:pt idx="214">
                  <c:v>45197</c:v>
                </c:pt>
                <c:pt idx="215">
                  <c:v>45196</c:v>
                </c:pt>
                <c:pt idx="216">
                  <c:v>45195</c:v>
                </c:pt>
                <c:pt idx="217">
                  <c:v>45194</c:v>
                </c:pt>
                <c:pt idx="218">
                  <c:v>45191</c:v>
                </c:pt>
                <c:pt idx="219">
                  <c:v>45190</c:v>
                </c:pt>
                <c:pt idx="220">
                  <c:v>45189</c:v>
                </c:pt>
                <c:pt idx="221">
                  <c:v>45188</c:v>
                </c:pt>
                <c:pt idx="222">
                  <c:v>45187</c:v>
                </c:pt>
                <c:pt idx="223">
                  <c:v>45184</c:v>
                </c:pt>
                <c:pt idx="224">
                  <c:v>45183</c:v>
                </c:pt>
                <c:pt idx="225">
                  <c:v>45182</c:v>
                </c:pt>
                <c:pt idx="226">
                  <c:v>45181</c:v>
                </c:pt>
                <c:pt idx="227">
                  <c:v>45180</c:v>
                </c:pt>
                <c:pt idx="228">
                  <c:v>45177</c:v>
                </c:pt>
                <c:pt idx="229">
                  <c:v>45176</c:v>
                </c:pt>
                <c:pt idx="230">
                  <c:v>45175</c:v>
                </c:pt>
                <c:pt idx="231">
                  <c:v>45174</c:v>
                </c:pt>
                <c:pt idx="232">
                  <c:v>45169</c:v>
                </c:pt>
                <c:pt idx="233">
                  <c:v>45168</c:v>
                </c:pt>
                <c:pt idx="234">
                  <c:v>45167</c:v>
                </c:pt>
                <c:pt idx="235">
                  <c:v>45166</c:v>
                </c:pt>
                <c:pt idx="236">
                  <c:v>45163</c:v>
                </c:pt>
                <c:pt idx="237">
                  <c:v>45162</c:v>
                </c:pt>
                <c:pt idx="238">
                  <c:v>45161</c:v>
                </c:pt>
                <c:pt idx="239">
                  <c:v>45160</c:v>
                </c:pt>
                <c:pt idx="240">
                  <c:v>45159</c:v>
                </c:pt>
                <c:pt idx="241">
                  <c:v>45156</c:v>
                </c:pt>
                <c:pt idx="242">
                  <c:v>45155</c:v>
                </c:pt>
                <c:pt idx="243">
                  <c:v>45154</c:v>
                </c:pt>
                <c:pt idx="244">
                  <c:v>45153</c:v>
                </c:pt>
                <c:pt idx="245">
                  <c:v>45152</c:v>
                </c:pt>
                <c:pt idx="246">
                  <c:v>45149</c:v>
                </c:pt>
                <c:pt idx="247">
                  <c:v>45148</c:v>
                </c:pt>
                <c:pt idx="248">
                  <c:v>45147</c:v>
                </c:pt>
                <c:pt idx="249">
                  <c:v>45146</c:v>
                </c:pt>
                <c:pt idx="250">
                  <c:v>45145</c:v>
                </c:pt>
                <c:pt idx="251">
                  <c:v>45142</c:v>
                </c:pt>
                <c:pt idx="252">
                  <c:v>45141</c:v>
                </c:pt>
                <c:pt idx="253">
                  <c:v>45140</c:v>
                </c:pt>
                <c:pt idx="254">
                  <c:v>45139</c:v>
                </c:pt>
                <c:pt idx="255">
                  <c:v>45138</c:v>
                </c:pt>
                <c:pt idx="256">
                  <c:v>45135</c:v>
                </c:pt>
                <c:pt idx="257">
                  <c:v>45134</c:v>
                </c:pt>
                <c:pt idx="258">
                  <c:v>45133</c:v>
                </c:pt>
                <c:pt idx="259">
                  <c:v>45132</c:v>
                </c:pt>
                <c:pt idx="260">
                  <c:v>45131</c:v>
                </c:pt>
                <c:pt idx="261">
                  <c:v>45128</c:v>
                </c:pt>
                <c:pt idx="262">
                  <c:v>45127</c:v>
                </c:pt>
                <c:pt idx="263">
                  <c:v>45126</c:v>
                </c:pt>
                <c:pt idx="264">
                  <c:v>45125</c:v>
                </c:pt>
                <c:pt idx="265">
                  <c:v>45124</c:v>
                </c:pt>
                <c:pt idx="266">
                  <c:v>45121</c:v>
                </c:pt>
                <c:pt idx="267">
                  <c:v>45120</c:v>
                </c:pt>
                <c:pt idx="268">
                  <c:v>45119</c:v>
                </c:pt>
                <c:pt idx="269">
                  <c:v>45118</c:v>
                </c:pt>
                <c:pt idx="270">
                  <c:v>45117</c:v>
                </c:pt>
                <c:pt idx="271">
                  <c:v>45114</c:v>
                </c:pt>
                <c:pt idx="272">
                  <c:v>45113</c:v>
                </c:pt>
                <c:pt idx="273">
                  <c:v>45112</c:v>
                </c:pt>
                <c:pt idx="274">
                  <c:v>45111</c:v>
                </c:pt>
                <c:pt idx="275">
                  <c:v>45110</c:v>
                </c:pt>
                <c:pt idx="276">
                  <c:v>45107</c:v>
                </c:pt>
                <c:pt idx="277">
                  <c:v>45106</c:v>
                </c:pt>
                <c:pt idx="278">
                  <c:v>45105</c:v>
                </c:pt>
                <c:pt idx="279">
                  <c:v>45104</c:v>
                </c:pt>
                <c:pt idx="280">
                  <c:v>45103</c:v>
                </c:pt>
                <c:pt idx="281">
                  <c:v>45100</c:v>
                </c:pt>
                <c:pt idx="282">
                  <c:v>45099</c:v>
                </c:pt>
                <c:pt idx="283">
                  <c:v>45098</c:v>
                </c:pt>
                <c:pt idx="284">
                  <c:v>45097</c:v>
                </c:pt>
                <c:pt idx="285">
                  <c:v>45096</c:v>
                </c:pt>
                <c:pt idx="286">
                  <c:v>45093</c:v>
                </c:pt>
                <c:pt idx="287">
                  <c:v>45092</c:v>
                </c:pt>
                <c:pt idx="288">
                  <c:v>45091</c:v>
                </c:pt>
                <c:pt idx="289">
                  <c:v>45090</c:v>
                </c:pt>
                <c:pt idx="290">
                  <c:v>45089</c:v>
                </c:pt>
                <c:pt idx="291">
                  <c:v>45086</c:v>
                </c:pt>
                <c:pt idx="292">
                  <c:v>45085</c:v>
                </c:pt>
                <c:pt idx="293">
                  <c:v>45084</c:v>
                </c:pt>
                <c:pt idx="294">
                  <c:v>45083</c:v>
                </c:pt>
                <c:pt idx="295">
                  <c:v>45082</c:v>
                </c:pt>
                <c:pt idx="296">
                  <c:v>45079</c:v>
                </c:pt>
                <c:pt idx="297">
                  <c:v>45078</c:v>
                </c:pt>
                <c:pt idx="298">
                  <c:v>45077</c:v>
                </c:pt>
                <c:pt idx="299">
                  <c:v>45076</c:v>
                </c:pt>
                <c:pt idx="300">
                  <c:v>45075</c:v>
                </c:pt>
                <c:pt idx="301">
                  <c:v>45072</c:v>
                </c:pt>
                <c:pt idx="302">
                  <c:v>45071</c:v>
                </c:pt>
                <c:pt idx="303">
                  <c:v>45070</c:v>
                </c:pt>
                <c:pt idx="304">
                  <c:v>45069</c:v>
                </c:pt>
                <c:pt idx="305">
                  <c:v>45068</c:v>
                </c:pt>
                <c:pt idx="306">
                  <c:v>45065</c:v>
                </c:pt>
                <c:pt idx="307">
                  <c:v>45064</c:v>
                </c:pt>
                <c:pt idx="308">
                  <c:v>45063</c:v>
                </c:pt>
                <c:pt idx="309">
                  <c:v>45062</c:v>
                </c:pt>
                <c:pt idx="310">
                  <c:v>45061</c:v>
                </c:pt>
                <c:pt idx="311">
                  <c:v>45058</c:v>
                </c:pt>
                <c:pt idx="312">
                  <c:v>45057</c:v>
                </c:pt>
                <c:pt idx="313">
                  <c:v>45056</c:v>
                </c:pt>
                <c:pt idx="314">
                  <c:v>45055</c:v>
                </c:pt>
                <c:pt idx="315">
                  <c:v>45054</c:v>
                </c:pt>
                <c:pt idx="316">
                  <c:v>45051</c:v>
                </c:pt>
                <c:pt idx="317">
                  <c:v>45050</c:v>
                </c:pt>
                <c:pt idx="318">
                  <c:v>45044</c:v>
                </c:pt>
                <c:pt idx="319">
                  <c:v>45043</c:v>
                </c:pt>
                <c:pt idx="320">
                  <c:v>45042</c:v>
                </c:pt>
                <c:pt idx="321">
                  <c:v>45041</c:v>
                </c:pt>
                <c:pt idx="322">
                  <c:v>45040</c:v>
                </c:pt>
                <c:pt idx="323">
                  <c:v>45037</c:v>
                </c:pt>
                <c:pt idx="324">
                  <c:v>45036</c:v>
                </c:pt>
                <c:pt idx="325">
                  <c:v>45035</c:v>
                </c:pt>
                <c:pt idx="326">
                  <c:v>45034</c:v>
                </c:pt>
                <c:pt idx="327">
                  <c:v>45033</c:v>
                </c:pt>
                <c:pt idx="328">
                  <c:v>45030</c:v>
                </c:pt>
                <c:pt idx="329">
                  <c:v>45029</c:v>
                </c:pt>
                <c:pt idx="330">
                  <c:v>45028</c:v>
                </c:pt>
                <c:pt idx="331">
                  <c:v>45027</c:v>
                </c:pt>
                <c:pt idx="332">
                  <c:v>45026</c:v>
                </c:pt>
                <c:pt idx="333">
                  <c:v>45023</c:v>
                </c:pt>
                <c:pt idx="334">
                  <c:v>45022</c:v>
                </c:pt>
                <c:pt idx="335">
                  <c:v>45021</c:v>
                </c:pt>
                <c:pt idx="336">
                  <c:v>45020</c:v>
                </c:pt>
                <c:pt idx="337">
                  <c:v>45019</c:v>
                </c:pt>
                <c:pt idx="338">
                  <c:v>45016</c:v>
                </c:pt>
                <c:pt idx="339">
                  <c:v>45015</c:v>
                </c:pt>
                <c:pt idx="340">
                  <c:v>45014</c:v>
                </c:pt>
                <c:pt idx="341">
                  <c:v>45013</c:v>
                </c:pt>
                <c:pt idx="342">
                  <c:v>45012</c:v>
                </c:pt>
                <c:pt idx="343">
                  <c:v>45009</c:v>
                </c:pt>
                <c:pt idx="344">
                  <c:v>45008</c:v>
                </c:pt>
                <c:pt idx="345">
                  <c:v>45007</c:v>
                </c:pt>
                <c:pt idx="346">
                  <c:v>45006</c:v>
                </c:pt>
                <c:pt idx="347">
                  <c:v>45005</c:v>
                </c:pt>
                <c:pt idx="348">
                  <c:v>45002</c:v>
                </c:pt>
                <c:pt idx="349">
                  <c:v>45001</c:v>
                </c:pt>
                <c:pt idx="350">
                  <c:v>45000</c:v>
                </c:pt>
                <c:pt idx="351">
                  <c:v>44999</c:v>
                </c:pt>
                <c:pt idx="352">
                  <c:v>44998</c:v>
                </c:pt>
                <c:pt idx="353">
                  <c:v>44995</c:v>
                </c:pt>
                <c:pt idx="354">
                  <c:v>44994</c:v>
                </c:pt>
                <c:pt idx="355">
                  <c:v>44993</c:v>
                </c:pt>
                <c:pt idx="356">
                  <c:v>44992</c:v>
                </c:pt>
                <c:pt idx="357">
                  <c:v>44991</c:v>
                </c:pt>
                <c:pt idx="358">
                  <c:v>44988</c:v>
                </c:pt>
                <c:pt idx="359">
                  <c:v>44987</c:v>
                </c:pt>
                <c:pt idx="360">
                  <c:v>44986</c:v>
                </c:pt>
                <c:pt idx="361">
                  <c:v>44985</c:v>
                </c:pt>
                <c:pt idx="362">
                  <c:v>44984</c:v>
                </c:pt>
                <c:pt idx="363">
                  <c:v>44981</c:v>
                </c:pt>
                <c:pt idx="364">
                  <c:v>44980</c:v>
                </c:pt>
                <c:pt idx="365">
                  <c:v>44979</c:v>
                </c:pt>
                <c:pt idx="366">
                  <c:v>44978</c:v>
                </c:pt>
                <c:pt idx="367">
                  <c:v>44977</c:v>
                </c:pt>
                <c:pt idx="368">
                  <c:v>44974</c:v>
                </c:pt>
                <c:pt idx="369">
                  <c:v>44973</c:v>
                </c:pt>
                <c:pt idx="370">
                  <c:v>44972</c:v>
                </c:pt>
                <c:pt idx="371">
                  <c:v>44971</c:v>
                </c:pt>
                <c:pt idx="372">
                  <c:v>44970</c:v>
                </c:pt>
                <c:pt idx="373">
                  <c:v>44967</c:v>
                </c:pt>
                <c:pt idx="374">
                  <c:v>44966</c:v>
                </c:pt>
                <c:pt idx="375">
                  <c:v>44965</c:v>
                </c:pt>
                <c:pt idx="376">
                  <c:v>44964</c:v>
                </c:pt>
                <c:pt idx="377">
                  <c:v>44963</c:v>
                </c:pt>
                <c:pt idx="378">
                  <c:v>44960</c:v>
                </c:pt>
                <c:pt idx="379">
                  <c:v>44959</c:v>
                </c:pt>
                <c:pt idx="380">
                  <c:v>44958</c:v>
                </c:pt>
                <c:pt idx="381">
                  <c:v>44957</c:v>
                </c:pt>
                <c:pt idx="382">
                  <c:v>44956</c:v>
                </c:pt>
                <c:pt idx="383">
                  <c:v>44953</c:v>
                </c:pt>
                <c:pt idx="384">
                  <c:v>44945</c:v>
                </c:pt>
                <c:pt idx="385">
                  <c:v>44944</c:v>
                </c:pt>
                <c:pt idx="386">
                  <c:v>44943</c:v>
                </c:pt>
                <c:pt idx="387">
                  <c:v>44942</c:v>
                </c:pt>
                <c:pt idx="388">
                  <c:v>44939</c:v>
                </c:pt>
                <c:pt idx="389">
                  <c:v>44938</c:v>
                </c:pt>
              </c:numCache>
            </c:numRef>
          </c:cat>
          <c:val>
            <c:numRef>
              <c:f>(phanbovon_tong!$AL$2:$AL$121,phanbovon_tong!$AL$122:$AL$241,phanbovon_tong!$AL$242:$AL$391)</c:f>
              <c:numCache>
                <c:formatCode>0%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</c:v>
                </c:pt>
                <c:pt idx="22">
                  <c:v>0.05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0.05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3.8200000000000005E-2</c:v>
                </c:pt>
                <c:pt idx="49">
                  <c:v>3.8200000000000005E-2</c:v>
                </c:pt>
                <c:pt idx="50">
                  <c:v>5.7299999999999997E-2</c:v>
                </c:pt>
                <c:pt idx="51">
                  <c:v>5.7299999999999997E-2</c:v>
                </c:pt>
                <c:pt idx="52">
                  <c:v>0.15</c:v>
                </c:pt>
                <c:pt idx="53">
                  <c:v>0.15</c:v>
                </c:pt>
                <c:pt idx="54">
                  <c:v>0.20729999999999998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0.2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</c:v>
                </c:pt>
                <c:pt idx="67">
                  <c:v>0.15</c:v>
                </c:pt>
                <c:pt idx="68">
                  <c:v>0.1</c:v>
                </c:pt>
                <c:pt idx="69">
                  <c:v>0.05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1.9100000000000002E-2</c:v>
                </c:pt>
                <c:pt idx="84">
                  <c:v>3.8200000000000005E-2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0.13819999999999999</c:v>
                </c:pt>
                <c:pt idx="90">
                  <c:v>0.13819999999999999</c:v>
                </c:pt>
                <c:pt idx="91">
                  <c:v>6.9099999999999995E-2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0.15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0.13819999999999999</c:v>
                </c:pt>
                <c:pt idx="103">
                  <c:v>0.20729999999999998</c:v>
                </c:pt>
                <c:pt idx="104">
                  <c:v>0.20729999999999998</c:v>
                </c:pt>
                <c:pt idx="105">
                  <c:v>0.27639999999999998</c:v>
                </c:pt>
                <c:pt idx="106">
                  <c:v>0.15</c:v>
                </c:pt>
                <c:pt idx="107">
                  <c:v>0.20729999999999998</c:v>
                </c:pt>
                <c:pt idx="108">
                  <c:v>0.1</c:v>
                </c:pt>
                <c:pt idx="109">
                  <c:v>0.13819999999999999</c:v>
                </c:pt>
                <c:pt idx="110">
                  <c:v>0.13819999999999999</c:v>
                </c:pt>
                <c:pt idx="111">
                  <c:v>0.13819999999999999</c:v>
                </c:pt>
                <c:pt idx="112">
                  <c:v>0.20729999999999998</c:v>
                </c:pt>
                <c:pt idx="113">
                  <c:v>0.20729999999999998</c:v>
                </c:pt>
                <c:pt idx="114">
                  <c:v>0.27639999999999998</c:v>
                </c:pt>
                <c:pt idx="115">
                  <c:v>0.2</c:v>
                </c:pt>
                <c:pt idx="116">
                  <c:v>0.2</c:v>
                </c:pt>
                <c:pt idx="117">
                  <c:v>5.7299999999999997E-2</c:v>
                </c:pt>
                <c:pt idx="118">
                  <c:v>0.15</c:v>
                </c:pt>
                <c:pt idx="119">
                  <c:v>3.8200000000000005E-2</c:v>
                </c:pt>
                <c:pt idx="120">
                  <c:v>3.8200000000000005E-2</c:v>
                </c:pt>
                <c:pt idx="121">
                  <c:v>3.8200000000000005E-2</c:v>
                </c:pt>
                <c:pt idx="122">
                  <c:v>3.8200000000000005E-2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0.20729999999999998</c:v>
                </c:pt>
                <c:pt idx="127">
                  <c:v>0.20729999999999998</c:v>
                </c:pt>
                <c:pt idx="128">
                  <c:v>0.20729999999999998</c:v>
                </c:pt>
                <c:pt idx="129">
                  <c:v>0.27639999999999998</c:v>
                </c:pt>
                <c:pt idx="130">
                  <c:v>0.15</c:v>
                </c:pt>
                <c:pt idx="131">
                  <c:v>0.20729999999999998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0.05</c:v>
                </c:pt>
                <c:pt idx="139">
                  <c:v>0.1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</c:v>
                </c:pt>
                <c:pt idx="152">
                  <c:v>0.05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0.15</c:v>
                </c:pt>
                <c:pt idx="161">
                  <c:v>0.2</c:v>
                </c:pt>
                <c:pt idx="162">
                  <c:v>0.34549999999999997</c:v>
                </c:pt>
                <c:pt idx="163">
                  <c:v>0.34549999999999997</c:v>
                </c:pt>
                <c:pt idx="164">
                  <c:v>0.2</c:v>
                </c:pt>
                <c:pt idx="165">
                  <c:v>0.15</c:v>
                </c:pt>
                <c:pt idx="166">
                  <c:v>0.20729999999999998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0.1</c:v>
                </c:pt>
                <c:pt idx="180">
                  <c:v>0.15</c:v>
                </c:pt>
                <c:pt idx="181">
                  <c:v>0.27639999999999998</c:v>
                </c:pt>
                <c:pt idx="182">
                  <c:v>0.27639999999999998</c:v>
                </c:pt>
                <c:pt idx="183">
                  <c:v>0.15</c:v>
                </c:pt>
                <c:pt idx="184">
                  <c:v>0.20729999999999998</c:v>
                </c:pt>
                <c:pt idx="185">
                  <c:v>0.1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0.05</c:v>
                </c:pt>
                <c:pt idx="201">
                  <c:v>0.20729999999999998</c:v>
                </c:pt>
                <c:pt idx="202">
                  <c:v>0.15</c:v>
                </c:pt>
                <c:pt idx="203">
                  <c:v>0.20729999999999998</c:v>
                </c:pt>
                <c:pt idx="204">
                  <c:v>0.13819999999999999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6.9099999999999995E-2</c:v>
                </c:pt>
                <c:pt idx="218">
                  <c:v>0.05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6.9099999999999995E-2</c:v>
                </c:pt>
                <c:pt idx="225">
                  <c:v>0.1</c:v>
                </c:pt>
                <c:pt idx="226">
                  <c:v>0.15</c:v>
                </c:pt>
                <c:pt idx="227">
                  <c:v>0.2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6.9099999999999995E-2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0.05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6.9099999999999995E-2</c:v>
                </c:pt>
                <c:pt idx="253">
                  <c:v>0.13819999999999999</c:v>
                </c:pt>
                <c:pt idx="254">
                  <c:v>0.13819999999999999</c:v>
                </c:pt>
                <c:pt idx="255">
                  <c:v>0.20729999999999998</c:v>
                </c:pt>
                <c:pt idx="256">
                  <c:v>0.20729999999999998</c:v>
                </c:pt>
                <c:pt idx="257">
                  <c:v>0.1</c:v>
                </c:pt>
                <c:pt idx="258">
                  <c:v>0.13819999999999999</c:v>
                </c:pt>
                <c:pt idx="259">
                  <c:v>0.13819999999999999</c:v>
                </c:pt>
                <c:pt idx="260">
                  <c:v>0.1</c:v>
                </c:pt>
                <c:pt idx="261">
                  <c:v>0.1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0.20729999999999998</c:v>
                </c:pt>
                <c:pt idx="270">
                  <c:v>0.1</c:v>
                </c:pt>
                <c:pt idx="271">
                  <c:v>0.13819999999999999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0.05</c:v>
                </c:pt>
                <c:pt idx="276">
                  <c:v>0.1</c:v>
                </c:pt>
                <c:pt idx="277">
                  <c:v>0.15</c:v>
                </c:pt>
                <c:pt idx="278">
                  <c:v>0.15</c:v>
                </c:pt>
                <c:pt idx="279">
                  <c:v>0.20729999999999998</c:v>
                </c:pt>
                <c:pt idx="280">
                  <c:v>0.05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6.9099999999999995E-2</c:v>
                </c:pt>
                <c:pt idx="287">
                  <c:v>0.1</c:v>
                </c:pt>
                <c:pt idx="288">
                  <c:v>0.13819999999999999</c:v>
                </c:pt>
                <c:pt idx="289">
                  <c:v>0.1</c:v>
                </c:pt>
                <c:pt idx="290">
                  <c:v>0.20729999999999998</c:v>
                </c:pt>
                <c:pt idx="291">
                  <c:v>0.15</c:v>
                </c:pt>
                <c:pt idx="292">
                  <c:v>0.15</c:v>
                </c:pt>
                <c:pt idx="293">
                  <c:v>0.2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0.34549999999999997</c:v>
                </c:pt>
                <c:pt idx="298">
                  <c:v>0.27639999999999998</c:v>
                </c:pt>
                <c:pt idx="299">
                  <c:v>0.15</c:v>
                </c:pt>
                <c:pt idx="300">
                  <c:v>0.20729999999999998</c:v>
                </c:pt>
                <c:pt idx="301">
                  <c:v>0.13819999999999999</c:v>
                </c:pt>
                <c:pt idx="302">
                  <c:v>0.13819999999999999</c:v>
                </c:pt>
                <c:pt idx="303">
                  <c:v>6.9099999999999995E-2</c:v>
                </c:pt>
                <c:pt idx="304">
                  <c:v>6.9099999999999995E-2</c:v>
                </c:pt>
                <c:pt idx="305">
                  <c:v>6.9099999999999995E-2</c:v>
                </c:pt>
                <c:pt idx="306">
                  <c:v>6.9099999999999995E-2</c:v>
                </c:pt>
                <c:pt idx="307">
                  <c:v>0.13819999999999999</c:v>
                </c:pt>
                <c:pt idx="308">
                  <c:v>0.20729999999999998</c:v>
                </c:pt>
                <c:pt idx="309">
                  <c:v>0.20729999999999998</c:v>
                </c:pt>
                <c:pt idx="310">
                  <c:v>0.20729999999999998</c:v>
                </c:pt>
                <c:pt idx="311">
                  <c:v>0.20729999999999998</c:v>
                </c:pt>
                <c:pt idx="312">
                  <c:v>0.20729999999999998</c:v>
                </c:pt>
                <c:pt idx="313">
                  <c:v>0.15</c:v>
                </c:pt>
                <c:pt idx="314">
                  <c:v>0.15</c:v>
                </c:pt>
                <c:pt idx="315">
                  <c:v>0.15</c:v>
                </c:pt>
                <c:pt idx="316">
                  <c:v>0.20729999999999998</c:v>
                </c:pt>
                <c:pt idx="317">
                  <c:v>0.20729999999999998</c:v>
                </c:pt>
                <c:pt idx="318">
                  <c:v>0.1</c:v>
                </c:pt>
                <c:pt idx="319">
                  <c:v>0.1</c:v>
                </c:pt>
                <c:pt idx="320">
                  <c:v>6.9099999999999995E-2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0.05</c:v>
                </c:pt>
                <c:pt idx="329">
                  <c:v>0.13819999999999999</c:v>
                </c:pt>
                <c:pt idx="330">
                  <c:v>0.13819999999999999</c:v>
                </c:pt>
                <c:pt idx="331">
                  <c:v>0.20729999999999998</c:v>
                </c:pt>
                <c:pt idx="332">
                  <c:v>0.15</c:v>
                </c:pt>
                <c:pt idx="333">
                  <c:v>0.15</c:v>
                </c:pt>
                <c:pt idx="334">
                  <c:v>0.15</c:v>
                </c:pt>
                <c:pt idx="335">
                  <c:v>0.15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0.05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3.8200000000000005E-2</c:v>
                </c:pt>
                <c:pt idx="363">
                  <c:v>0.15</c:v>
                </c:pt>
                <c:pt idx="364">
                  <c:v>0.15</c:v>
                </c:pt>
                <c:pt idx="365">
                  <c:v>0.1</c:v>
                </c:pt>
                <c:pt idx="366">
                  <c:v>0.1</c:v>
                </c:pt>
                <c:pt idx="367">
                  <c:v>0.05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0.05</c:v>
                </c:pt>
                <c:pt idx="378">
                  <c:v>0.1</c:v>
                </c:pt>
                <c:pt idx="379">
                  <c:v>0.15</c:v>
                </c:pt>
                <c:pt idx="380">
                  <c:v>0.2</c:v>
                </c:pt>
                <c:pt idx="381">
                  <c:v>0.25</c:v>
                </c:pt>
                <c:pt idx="382">
                  <c:v>0.34549999999999997</c:v>
                </c:pt>
                <c:pt idx="383">
                  <c:v>0.2</c:v>
                </c:pt>
                <c:pt idx="384">
                  <c:v>0.15</c:v>
                </c:pt>
                <c:pt idx="385">
                  <c:v>0.20729999999999998</c:v>
                </c:pt>
                <c:pt idx="386">
                  <c:v>0.1</c:v>
                </c:pt>
                <c:pt idx="387">
                  <c:v>0.13819999999999999</c:v>
                </c:pt>
                <c:pt idx="388">
                  <c:v>0.13819999999999999</c:v>
                </c:pt>
                <c:pt idx="3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C-4975-82C7-186953014096}"/>
            </c:ext>
          </c:extLst>
        </c:ser>
        <c:ser>
          <c:idx val="2"/>
          <c:order val="2"/>
          <c:tx>
            <c:strRef>
              <c:f>phanbovon_tong!$AM$1</c:f>
              <c:strCache>
                <c:ptCount val="1"/>
                <c:pt idx="0">
                  <c:v>C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(phanbovon_tong!$AJ$2:$AJ$121,phanbovon_tong!$AJ$122:$AJ$241,phanbovon_tong!$AJ$242:$AJ$391)</c:f>
              <c:numCache>
                <c:formatCode>m/d/yyyy</c:formatCode>
                <c:ptCount val="39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  <c:pt idx="120">
                  <c:v>45337</c:v>
                </c:pt>
                <c:pt idx="121">
                  <c:v>45329</c:v>
                </c:pt>
                <c:pt idx="122">
                  <c:v>45328</c:v>
                </c:pt>
                <c:pt idx="123">
                  <c:v>45327</c:v>
                </c:pt>
                <c:pt idx="124">
                  <c:v>45324</c:v>
                </c:pt>
                <c:pt idx="125">
                  <c:v>45323</c:v>
                </c:pt>
                <c:pt idx="126">
                  <c:v>45322</c:v>
                </c:pt>
                <c:pt idx="127">
                  <c:v>45321</c:v>
                </c:pt>
                <c:pt idx="128">
                  <c:v>45320</c:v>
                </c:pt>
                <c:pt idx="129">
                  <c:v>45317</c:v>
                </c:pt>
                <c:pt idx="130">
                  <c:v>45316</c:v>
                </c:pt>
                <c:pt idx="131">
                  <c:v>45315</c:v>
                </c:pt>
                <c:pt idx="132">
                  <c:v>45314</c:v>
                </c:pt>
                <c:pt idx="133">
                  <c:v>45313</c:v>
                </c:pt>
                <c:pt idx="134">
                  <c:v>45310</c:v>
                </c:pt>
                <c:pt idx="135">
                  <c:v>45309</c:v>
                </c:pt>
                <c:pt idx="136">
                  <c:v>45308</c:v>
                </c:pt>
                <c:pt idx="137">
                  <c:v>45307</c:v>
                </c:pt>
                <c:pt idx="138">
                  <c:v>45306</c:v>
                </c:pt>
                <c:pt idx="139">
                  <c:v>45303</c:v>
                </c:pt>
                <c:pt idx="140">
                  <c:v>45302</c:v>
                </c:pt>
                <c:pt idx="141">
                  <c:v>45301</c:v>
                </c:pt>
                <c:pt idx="142">
                  <c:v>45300</c:v>
                </c:pt>
                <c:pt idx="143">
                  <c:v>45299</c:v>
                </c:pt>
                <c:pt idx="144">
                  <c:v>45296</c:v>
                </c:pt>
                <c:pt idx="145">
                  <c:v>45295</c:v>
                </c:pt>
                <c:pt idx="146">
                  <c:v>45294</c:v>
                </c:pt>
                <c:pt idx="147">
                  <c:v>45293</c:v>
                </c:pt>
                <c:pt idx="148">
                  <c:v>45289</c:v>
                </c:pt>
                <c:pt idx="149">
                  <c:v>45288</c:v>
                </c:pt>
                <c:pt idx="150">
                  <c:v>45287</c:v>
                </c:pt>
                <c:pt idx="151">
                  <c:v>45286</c:v>
                </c:pt>
                <c:pt idx="152">
                  <c:v>45285</c:v>
                </c:pt>
                <c:pt idx="153">
                  <c:v>45282</c:v>
                </c:pt>
                <c:pt idx="154">
                  <c:v>45281</c:v>
                </c:pt>
                <c:pt idx="155">
                  <c:v>45280</c:v>
                </c:pt>
                <c:pt idx="156">
                  <c:v>45279</c:v>
                </c:pt>
                <c:pt idx="157">
                  <c:v>45278</c:v>
                </c:pt>
                <c:pt idx="158">
                  <c:v>45275</c:v>
                </c:pt>
                <c:pt idx="159">
                  <c:v>45274</c:v>
                </c:pt>
                <c:pt idx="160">
                  <c:v>45273</c:v>
                </c:pt>
                <c:pt idx="161">
                  <c:v>45272</c:v>
                </c:pt>
                <c:pt idx="162">
                  <c:v>45271</c:v>
                </c:pt>
                <c:pt idx="163">
                  <c:v>45268</c:v>
                </c:pt>
                <c:pt idx="164">
                  <c:v>45267</c:v>
                </c:pt>
                <c:pt idx="165">
                  <c:v>45266</c:v>
                </c:pt>
                <c:pt idx="166">
                  <c:v>45265</c:v>
                </c:pt>
                <c:pt idx="167">
                  <c:v>45264</c:v>
                </c:pt>
                <c:pt idx="168">
                  <c:v>45261</c:v>
                </c:pt>
                <c:pt idx="169">
                  <c:v>45260</c:v>
                </c:pt>
                <c:pt idx="170">
                  <c:v>45259</c:v>
                </c:pt>
                <c:pt idx="171">
                  <c:v>45258</c:v>
                </c:pt>
                <c:pt idx="172">
                  <c:v>45257</c:v>
                </c:pt>
                <c:pt idx="173">
                  <c:v>45254</c:v>
                </c:pt>
                <c:pt idx="174">
                  <c:v>45253</c:v>
                </c:pt>
                <c:pt idx="175">
                  <c:v>45252</c:v>
                </c:pt>
                <c:pt idx="176">
                  <c:v>45251</c:v>
                </c:pt>
                <c:pt idx="177">
                  <c:v>45250</c:v>
                </c:pt>
                <c:pt idx="178">
                  <c:v>45247</c:v>
                </c:pt>
                <c:pt idx="179">
                  <c:v>45246</c:v>
                </c:pt>
                <c:pt idx="180">
                  <c:v>45245</c:v>
                </c:pt>
                <c:pt idx="181">
                  <c:v>45244</c:v>
                </c:pt>
                <c:pt idx="182">
                  <c:v>45243</c:v>
                </c:pt>
                <c:pt idx="183">
                  <c:v>45240</c:v>
                </c:pt>
                <c:pt idx="184">
                  <c:v>45239</c:v>
                </c:pt>
                <c:pt idx="185">
                  <c:v>45238</c:v>
                </c:pt>
                <c:pt idx="186">
                  <c:v>45237</c:v>
                </c:pt>
                <c:pt idx="187">
                  <c:v>45236</c:v>
                </c:pt>
                <c:pt idx="188">
                  <c:v>45233</c:v>
                </c:pt>
                <c:pt idx="189">
                  <c:v>45232</c:v>
                </c:pt>
                <c:pt idx="190">
                  <c:v>45231</c:v>
                </c:pt>
                <c:pt idx="191">
                  <c:v>45230</c:v>
                </c:pt>
                <c:pt idx="192">
                  <c:v>45229</c:v>
                </c:pt>
                <c:pt idx="193">
                  <c:v>45226</c:v>
                </c:pt>
                <c:pt idx="194">
                  <c:v>45225</c:v>
                </c:pt>
                <c:pt idx="195">
                  <c:v>45224</c:v>
                </c:pt>
                <c:pt idx="196">
                  <c:v>45223</c:v>
                </c:pt>
                <c:pt idx="197">
                  <c:v>45222</c:v>
                </c:pt>
                <c:pt idx="198">
                  <c:v>45219</c:v>
                </c:pt>
                <c:pt idx="199">
                  <c:v>45218</c:v>
                </c:pt>
                <c:pt idx="200">
                  <c:v>45217</c:v>
                </c:pt>
                <c:pt idx="201">
                  <c:v>45216</c:v>
                </c:pt>
                <c:pt idx="202">
                  <c:v>45215</c:v>
                </c:pt>
                <c:pt idx="203">
                  <c:v>45212</c:v>
                </c:pt>
                <c:pt idx="204">
                  <c:v>45211</c:v>
                </c:pt>
                <c:pt idx="205">
                  <c:v>45210</c:v>
                </c:pt>
                <c:pt idx="206">
                  <c:v>45209</c:v>
                </c:pt>
                <c:pt idx="207">
                  <c:v>45208</c:v>
                </c:pt>
                <c:pt idx="208">
                  <c:v>45205</c:v>
                </c:pt>
                <c:pt idx="209">
                  <c:v>45204</c:v>
                </c:pt>
                <c:pt idx="210">
                  <c:v>45203</c:v>
                </c:pt>
                <c:pt idx="211">
                  <c:v>45202</c:v>
                </c:pt>
                <c:pt idx="212">
                  <c:v>45201</c:v>
                </c:pt>
                <c:pt idx="213">
                  <c:v>45198</c:v>
                </c:pt>
                <c:pt idx="214">
                  <c:v>45197</c:v>
                </c:pt>
                <c:pt idx="215">
                  <c:v>45196</c:v>
                </c:pt>
                <c:pt idx="216">
                  <c:v>45195</c:v>
                </c:pt>
                <c:pt idx="217">
                  <c:v>45194</c:v>
                </c:pt>
                <c:pt idx="218">
                  <c:v>45191</c:v>
                </c:pt>
                <c:pt idx="219">
                  <c:v>45190</c:v>
                </c:pt>
                <c:pt idx="220">
                  <c:v>45189</c:v>
                </c:pt>
                <c:pt idx="221">
                  <c:v>45188</c:v>
                </c:pt>
                <c:pt idx="222">
                  <c:v>45187</c:v>
                </c:pt>
                <c:pt idx="223">
                  <c:v>45184</c:v>
                </c:pt>
                <c:pt idx="224">
                  <c:v>45183</c:v>
                </c:pt>
                <c:pt idx="225">
                  <c:v>45182</c:v>
                </c:pt>
                <c:pt idx="226">
                  <c:v>45181</c:v>
                </c:pt>
                <c:pt idx="227">
                  <c:v>45180</c:v>
                </c:pt>
                <c:pt idx="228">
                  <c:v>45177</c:v>
                </c:pt>
                <c:pt idx="229">
                  <c:v>45176</c:v>
                </c:pt>
                <c:pt idx="230">
                  <c:v>45175</c:v>
                </c:pt>
                <c:pt idx="231">
                  <c:v>45174</c:v>
                </c:pt>
                <c:pt idx="232">
                  <c:v>45169</c:v>
                </c:pt>
                <c:pt idx="233">
                  <c:v>45168</c:v>
                </c:pt>
                <c:pt idx="234">
                  <c:v>45167</c:v>
                </c:pt>
                <c:pt idx="235">
                  <c:v>45166</c:v>
                </c:pt>
                <c:pt idx="236">
                  <c:v>45163</c:v>
                </c:pt>
                <c:pt idx="237">
                  <c:v>45162</c:v>
                </c:pt>
                <c:pt idx="238">
                  <c:v>45161</c:v>
                </c:pt>
                <c:pt idx="239">
                  <c:v>45160</c:v>
                </c:pt>
                <c:pt idx="240">
                  <c:v>45159</c:v>
                </c:pt>
                <c:pt idx="241">
                  <c:v>45156</c:v>
                </c:pt>
                <c:pt idx="242">
                  <c:v>45155</c:v>
                </c:pt>
                <c:pt idx="243">
                  <c:v>45154</c:v>
                </c:pt>
                <c:pt idx="244">
                  <c:v>45153</c:v>
                </c:pt>
                <c:pt idx="245">
                  <c:v>45152</c:v>
                </c:pt>
                <c:pt idx="246">
                  <c:v>45149</c:v>
                </c:pt>
                <c:pt idx="247">
                  <c:v>45148</c:v>
                </c:pt>
                <c:pt idx="248">
                  <c:v>45147</c:v>
                </c:pt>
                <c:pt idx="249">
                  <c:v>45146</c:v>
                </c:pt>
                <c:pt idx="250">
                  <c:v>45145</c:v>
                </c:pt>
                <c:pt idx="251">
                  <c:v>45142</c:v>
                </c:pt>
                <c:pt idx="252">
                  <c:v>45141</c:v>
                </c:pt>
                <c:pt idx="253">
                  <c:v>45140</c:v>
                </c:pt>
                <c:pt idx="254">
                  <c:v>45139</c:v>
                </c:pt>
                <c:pt idx="255">
                  <c:v>45138</c:v>
                </c:pt>
                <c:pt idx="256">
                  <c:v>45135</c:v>
                </c:pt>
                <c:pt idx="257">
                  <c:v>45134</c:v>
                </c:pt>
                <c:pt idx="258">
                  <c:v>45133</c:v>
                </c:pt>
                <c:pt idx="259">
                  <c:v>45132</c:v>
                </c:pt>
                <c:pt idx="260">
                  <c:v>45131</c:v>
                </c:pt>
                <c:pt idx="261">
                  <c:v>45128</c:v>
                </c:pt>
                <c:pt idx="262">
                  <c:v>45127</c:v>
                </c:pt>
                <c:pt idx="263">
                  <c:v>45126</c:v>
                </c:pt>
                <c:pt idx="264">
                  <c:v>45125</c:v>
                </c:pt>
                <c:pt idx="265">
                  <c:v>45124</c:v>
                </c:pt>
                <c:pt idx="266">
                  <c:v>45121</c:v>
                </c:pt>
                <c:pt idx="267">
                  <c:v>45120</c:v>
                </c:pt>
                <c:pt idx="268">
                  <c:v>45119</c:v>
                </c:pt>
                <c:pt idx="269">
                  <c:v>45118</c:v>
                </c:pt>
                <c:pt idx="270">
                  <c:v>45117</c:v>
                </c:pt>
                <c:pt idx="271">
                  <c:v>45114</c:v>
                </c:pt>
                <c:pt idx="272">
                  <c:v>45113</c:v>
                </c:pt>
                <c:pt idx="273">
                  <c:v>45112</c:v>
                </c:pt>
                <c:pt idx="274">
                  <c:v>45111</c:v>
                </c:pt>
                <c:pt idx="275">
                  <c:v>45110</c:v>
                </c:pt>
                <c:pt idx="276">
                  <c:v>45107</c:v>
                </c:pt>
                <c:pt idx="277">
                  <c:v>45106</c:v>
                </c:pt>
                <c:pt idx="278">
                  <c:v>45105</c:v>
                </c:pt>
                <c:pt idx="279">
                  <c:v>45104</c:v>
                </c:pt>
                <c:pt idx="280">
                  <c:v>45103</c:v>
                </c:pt>
                <c:pt idx="281">
                  <c:v>45100</c:v>
                </c:pt>
                <c:pt idx="282">
                  <c:v>45099</c:v>
                </c:pt>
                <c:pt idx="283">
                  <c:v>45098</c:v>
                </c:pt>
                <c:pt idx="284">
                  <c:v>45097</c:v>
                </c:pt>
                <c:pt idx="285">
                  <c:v>45096</c:v>
                </c:pt>
                <c:pt idx="286">
                  <c:v>45093</c:v>
                </c:pt>
                <c:pt idx="287">
                  <c:v>45092</c:v>
                </c:pt>
                <c:pt idx="288">
                  <c:v>45091</c:v>
                </c:pt>
                <c:pt idx="289">
                  <c:v>45090</c:v>
                </c:pt>
                <c:pt idx="290">
                  <c:v>45089</c:v>
                </c:pt>
                <c:pt idx="291">
                  <c:v>45086</c:v>
                </c:pt>
                <c:pt idx="292">
                  <c:v>45085</c:v>
                </c:pt>
                <c:pt idx="293">
                  <c:v>45084</c:v>
                </c:pt>
                <c:pt idx="294">
                  <c:v>45083</c:v>
                </c:pt>
                <c:pt idx="295">
                  <c:v>45082</c:v>
                </c:pt>
                <c:pt idx="296">
                  <c:v>45079</c:v>
                </c:pt>
                <c:pt idx="297">
                  <c:v>45078</c:v>
                </c:pt>
                <c:pt idx="298">
                  <c:v>45077</c:v>
                </c:pt>
                <c:pt idx="299">
                  <c:v>45076</c:v>
                </c:pt>
                <c:pt idx="300">
                  <c:v>45075</c:v>
                </c:pt>
                <c:pt idx="301">
                  <c:v>45072</c:v>
                </c:pt>
                <c:pt idx="302">
                  <c:v>45071</c:v>
                </c:pt>
                <c:pt idx="303">
                  <c:v>45070</c:v>
                </c:pt>
                <c:pt idx="304">
                  <c:v>45069</c:v>
                </c:pt>
                <c:pt idx="305">
                  <c:v>45068</c:v>
                </c:pt>
                <c:pt idx="306">
                  <c:v>45065</c:v>
                </c:pt>
                <c:pt idx="307">
                  <c:v>45064</c:v>
                </c:pt>
                <c:pt idx="308">
                  <c:v>45063</c:v>
                </c:pt>
                <c:pt idx="309">
                  <c:v>45062</c:v>
                </c:pt>
                <c:pt idx="310">
                  <c:v>45061</c:v>
                </c:pt>
                <c:pt idx="311">
                  <c:v>45058</c:v>
                </c:pt>
                <c:pt idx="312">
                  <c:v>45057</c:v>
                </c:pt>
                <c:pt idx="313">
                  <c:v>45056</c:v>
                </c:pt>
                <c:pt idx="314">
                  <c:v>45055</c:v>
                </c:pt>
                <c:pt idx="315">
                  <c:v>45054</c:v>
                </c:pt>
                <c:pt idx="316">
                  <c:v>45051</c:v>
                </c:pt>
                <c:pt idx="317">
                  <c:v>45050</c:v>
                </c:pt>
                <c:pt idx="318">
                  <c:v>45044</c:v>
                </c:pt>
                <c:pt idx="319">
                  <c:v>45043</c:v>
                </c:pt>
                <c:pt idx="320">
                  <c:v>45042</c:v>
                </c:pt>
                <c:pt idx="321">
                  <c:v>45041</c:v>
                </c:pt>
                <c:pt idx="322">
                  <c:v>45040</c:v>
                </c:pt>
                <c:pt idx="323">
                  <c:v>45037</c:v>
                </c:pt>
                <c:pt idx="324">
                  <c:v>45036</c:v>
                </c:pt>
                <c:pt idx="325">
                  <c:v>45035</c:v>
                </c:pt>
                <c:pt idx="326">
                  <c:v>45034</c:v>
                </c:pt>
                <c:pt idx="327">
                  <c:v>45033</c:v>
                </c:pt>
                <c:pt idx="328">
                  <c:v>45030</c:v>
                </c:pt>
                <c:pt idx="329">
                  <c:v>45029</c:v>
                </c:pt>
                <c:pt idx="330">
                  <c:v>45028</c:v>
                </c:pt>
                <c:pt idx="331">
                  <c:v>45027</c:v>
                </c:pt>
                <c:pt idx="332">
                  <c:v>45026</c:v>
                </c:pt>
                <c:pt idx="333">
                  <c:v>45023</c:v>
                </c:pt>
                <c:pt idx="334">
                  <c:v>45022</c:v>
                </c:pt>
                <c:pt idx="335">
                  <c:v>45021</c:v>
                </c:pt>
                <c:pt idx="336">
                  <c:v>45020</c:v>
                </c:pt>
                <c:pt idx="337">
                  <c:v>45019</c:v>
                </c:pt>
                <c:pt idx="338">
                  <c:v>45016</c:v>
                </c:pt>
                <c:pt idx="339">
                  <c:v>45015</c:v>
                </c:pt>
                <c:pt idx="340">
                  <c:v>45014</c:v>
                </c:pt>
                <c:pt idx="341">
                  <c:v>45013</c:v>
                </c:pt>
                <c:pt idx="342">
                  <c:v>45012</c:v>
                </c:pt>
                <c:pt idx="343">
                  <c:v>45009</c:v>
                </c:pt>
                <c:pt idx="344">
                  <c:v>45008</c:v>
                </c:pt>
                <c:pt idx="345">
                  <c:v>45007</c:v>
                </c:pt>
                <c:pt idx="346">
                  <c:v>45006</c:v>
                </c:pt>
                <c:pt idx="347">
                  <c:v>45005</c:v>
                </c:pt>
                <c:pt idx="348">
                  <c:v>45002</c:v>
                </c:pt>
                <c:pt idx="349">
                  <c:v>45001</c:v>
                </c:pt>
                <c:pt idx="350">
                  <c:v>45000</c:v>
                </c:pt>
                <c:pt idx="351">
                  <c:v>44999</c:v>
                </c:pt>
                <c:pt idx="352">
                  <c:v>44998</c:v>
                </c:pt>
                <c:pt idx="353">
                  <c:v>44995</c:v>
                </c:pt>
                <c:pt idx="354">
                  <c:v>44994</c:v>
                </c:pt>
                <c:pt idx="355">
                  <c:v>44993</c:v>
                </c:pt>
                <c:pt idx="356">
                  <c:v>44992</c:v>
                </c:pt>
                <c:pt idx="357">
                  <c:v>44991</c:v>
                </c:pt>
                <c:pt idx="358">
                  <c:v>44988</c:v>
                </c:pt>
                <c:pt idx="359">
                  <c:v>44987</c:v>
                </c:pt>
                <c:pt idx="360">
                  <c:v>44986</c:v>
                </c:pt>
                <c:pt idx="361">
                  <c:v>44985</c:v>
                </c:pt>
                <c:pt idx="362">
                  <c:v>44984</c:v>
                </c:pt>
                <c:pt idx="363">
                  <c:v>44981</c:v>
                </c:pt>
                <c:pt idx="364">
                  <c:v>44980</c:v>
                </c:pt>
                <c:pt idx="365">
                  <c:v>44979</c:v>
                </c:pt>
                <c:pt idx="366">
                  <c:v>44978</c:v>
                </c:pt>
                <c:pt idx="367">
                  <c:v>44977</c:v>
                </c:pt>
                <c:pt idx="368">
                  <c:v>44974</c:v>
                </c:pt>
                <c:pt idx="369">
                  <c:v>44973</c:v>
                </c:pt>
                <c:pt idx="370">
                  <c:v>44972</c:v>
                </c:pt>
                <c:pt idx="371">
                  <c:v>44971</c:v>
                </c:pt>
                <c:pt idx="372">
                  <c:v>44970</c:v>
                </c:pt>
                <c:pt idx="373">
                  <c:v>44967</c:v>
                </c:pt>
                <c:pt idx="374">
                  <c:v>44966</c:v>
                </c:pt>
                <c:pt idx="375">
                  <c:v>44965</c:v>
                </c:pt>
                <c:pt idx="376">
                  <c:v>44964</c:v>
                </c:pt>
                <c:pt idx="377">
                  <c:v>44963</c:v>
                </c:pt>
                <c:pt idx="378">
                  <c:v>44960</c:v>
                </c:pt>
                <c:pt idx="379">
                  <c:v>44959</c:v>
                </c:pt>
                <c:pt idx="380">
                  <c:v>44958</c:v>
                </c:pt>
                <c:pt idx="381">
                  <c:v>44957</c:v>
                </c:pt>
                <c:pt idx="382">
                  <c:v>44956</c:v>
                </c:pt>
                <c:pt idx="383">
                  <c:v>44953</c:v>
                </c:pt>
                <c:pt idx="384">
                  <c:v>44945</c:v>
                </c:pt>
                <c:pt idx="385">
                  <c:v>44944</c:v>
                </c:pt>
                <c:pt idx="386">
                  <c:v>44943</c:v>
                </c:pt>
                <c:pt idx="387">
                  <c:v>44942</c:v>
                </c:pt>
                <c:pt idx="388">
                  <c:v>44939</c:v>
                </c:pt>
                <c:pt idx="389">
                  <c:v>44938</c:v>
                </c:pt>
              </c:numCache>
            </c:numRef>
          </c:cat>
          <c:val>
            <c:numRef>
              <c:f>(phanbovon_tong!$AM$2:$AM$121,phanbovon_tong!$AM$122:$AM$241,phanbovon_tong!$AM$242:$AM$391)</c:f>
              <c:numCache>
                <c:formatCode>0%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3.09E-2</c:v>
                </c:pt>
                <c:pt idx="5">
                  <c:v>3.09E-2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6.1800000000000001E-2</c:v>
                </c:pt>
                <c:pt idx="17">
                  <c:v>9.2699999999999991E-2</c:v>
                </c:pt>
                <c:pt idx="18">
                  <c:v>9.2699999999999991E-2</c:v>
                </c:pt>
                <c:pt idx="19">
                  <c:v>0.1236</c:v>
                </c:pt>
                <c:pt idx="20">
                  <c:v>9.2699999999999991E-2</c:v>
                </c:pt>
                <c:pt idx="21">
                  <c:v>9.2699999999999991E-2</c:v>
                </c:pt>
                <c:pt idx="22">
                  <c:v>6.1800000000000001E-2</c:v>
                </c:pt>
                <c:pt idx="23">
                  <c:v>6.1800000000000001E-2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0.05</c:v>
                </c:pt>
                <c:pt idx="38">
                  <c:v>6.1800000000000001E-2</c:v>
                </c:pt>
                <c:pt idx="39">
                  <c:v>9.2699999999999991E-2</c:v>
                </c:pt>
                <c:pt idx="40">
                  <c:v>9.2699999999999991E-2</c:v>
                </c:pt>
                <c:pt idx="41">
                  <c:v>9.2699999999999991E-2</c:v>
                </c:pt>
                <c:pt idx="42">
                  <c:v>9.2699999999999991E-2</c:v>
                </c:pt>
                <c:pt idx="43">
                  <c:v>9.2699999999999991E-2</c:v>
                </c:pt>
                <c:pt idx="44">
                  <c:v>9.2699999999999991E-2</c:v>
                </c:pt>
                <c:pt idx="45">
                  <c:v>9.2699999999999991E-2</c:v>
                </c:pt>
                <c:pt idx="46">
                  <c:v>6.1800000000000001E-2</c:v>
                </c:pt>
                <c:pt idx="47">
                  <c:v>6.1800000000000001E-2</c:v>
                </c:pt>
                <c:pt idx="48">
                  <c:v>3.8200000000000005E-2</c:v>
                </c:pt>
                <c:pt idx="49">
                  <c:v>3.8200000000000005E-2</c:v>
                </c:pt>
                <c:pt idx="50">
                  <c:v>3.8200000000000005E-2</c:v>
                </c:pt>
                <c:pt idx="51">
                  <c:v>5.7299999999999997E-2</c:v>
                </c:pt>
                <c:pt idx="52">
                  <c:v>9.2699999999999991E-2</c:v>
                </c:pt>
                <c:pt idx="53">
                  <c:v>9.2699999999999991E-2</c:v>
                </c:pt>
                <c:pt idx="54">
                  <c:v>0.2</c:v>
                </c:pt>
                <c:pt idx="55">
                  <c:v>0.1236</c:v>
                </c:pt>
                <c:pt idx="56">
                  <c:v>0.1236</c:v>
                </c:pt>
                <c:pt idx="57">
                  <c:v>0.1236</c:v>
                </c:pt>
                <c:pt idx="58">
                  <c:v>0.1236</c:v>
                </c:pt>
                <c:pt idx="59">
                  <c:v>0.1236</c:v>
                </c:pt>
                <c:pt idx="60">
                  <c:v>0.1545</c:v>
                </c:pt>
                <c:pt idx="61">
                  <c:v>0.1545</c:v>
                </c:pt>
                <c:pt idx="62">
                  <c:v>0.1545</c:v>
                </c:pt>
                <c:pt idx="63">
                  <c:v>0.1545</c:v>
                </c:pt>
                <c:pt idx="64">
                  <c:v>0.1545</c:v>
                </c:pt>
                <c:pt idx="65">
                  <c:v>0.1545</c:v>
                </c:pt>
                <c:pt idx="66">
                  <c:v>0.1236</c:v>
                </c:pt>
                <c:pt idx="67">
                  <c:v>9.2699999999999991E-2</c:v>
                </c:pt>
                <c:pt idx="68">
                  <c:v>9.2699999999999991E-2</c:v>
                </c:pt>
                <c:pt idx="69">
                  <c:v>6.1800000000000001E-2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1.9100000000000002E-2</c:v>
                </c:pt>
                <c:pt idx="85">
                  <c:v>6.1800000000000001E-2</c:v>
                </c:pt>
                <c:pt idx="86">
                  <c:v>6.1800000000000001E-2</c:v>
                </c:pt>
                <c:pt idx="87">
                  <c:v>6.1800000000000001E-2</c:v>
                </c:pt>
                <c:pt idx="88">
                  <c:v>6.1800000000000001E-2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6.1800000000000001E-2</c:v>
                </c:pt>
                <c:pt idx="96">
                  <c:v>6.1800000000000001E-2</c:v>
                </c:pt>
                <c:pt idx="97">
                  <c:v>6.1800000000000001E-2</c:v>
                </c:pt>
                <c:pt idx="98">
                  <c:v>3.09E-2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0.05</c:v>
                </c:pt>
                <c:pt idx="104">
                  <c:v>0.1</c:v>
                </c:pt>
                <c:pt idx="105">
                  <c:v>0.15</c:v>
                </c:pt>
                <c:pt idx="106">
                  <c:v>9.2699999999999991E-2</c:v>
                </c:pt>
                <c:pt idx="107">
                  <c:v>0.1</c:v>
                </c:pt>
                <c:pt idx="108">
                  <c:v>6.1800000000000001E-2</c:v>
                </c:pt>
                <c:pt idx="109">
                  <c:v>0.05</c:v>
                </c:pt>
                <c:pt idx="110">
                  <c:v>0</c:v>
                </c:pt>
                <c:pt idx="111">
                  <c:v>0.05</c:v>
                </c:pt>
                <c:pt idx="112">
                  <c:v>0.1</c:v>
                </c:pt>
                <c:pt idx="113">
                  <c:v>0.1</c:v>
                </c:pt>
                <c:pt idx="114">
                  <c:v>0.15</c:v>
                </c:pt>
                <c:pt idx="115">
                  <c:v>0.1236</c:v>
                </c:pt>
                <c:pt idx="116">
                  <c:v>9.2699999999999991E-2</c:v>
                </c:pt>
                <c:pt idx="117">
                  <c:v>5.7299999999999997E-2</c:v>
                </c:pt>
                <c:pt idx="118">
                  <c:v>9.2699999999999991E-2</c:v>
                </c:pt>
                <c:pt idx="119">
                  <c:v>3.8200000000000005E-2</c:v>
                </c:pt>
                <c:pt idx="120">
                  <c:v>3.8200000000000005E-2</c:v>
                </c:pt>
                <c:pt idx="121">
                  <c:v>3.8200000000000005E-2</c:v>
                </c:pt>
                <c:pt idx="122">
                  <c:v>1.9100000000000002E-2</c:v>
                </c:pt>
                <c:pt idx="123">
                  <c:v>6.1800000000000001E-2</c:v>
                </c:pt>
                <c:pt idx="124">
                  <c:v>6.1800000000000001E-2</c:v>
                </c:pt>
                <c:pt idx="125">
                  <c:v>6.1800000000000001E-2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6.1800000000000001E-2</c:v>
                </c:pt>
                <c:pt idx="131">
                  <c:v>0.1</c:v>
                </c:pt>
                <c:pt idx="132">
                  <c:v>3.09E-2</c:v>
                </c:pt>
                <c:pt idx="133">
                  <c:v>3.09E-2</c:v>
                </c:pt>
                <c:pt idx="134">
                  <c:v>0</c:v>
                </c:pt>
                <c:pt idx="135">
                  <c:v>0</c:v>
                </c:pt>
                <c:pt idx="136">
                  <c:v>3.09E-2</c:v>
                </c:pt>
                <c:pt idx="137">
                  <c:v>3.09E-2</c:v>
                </c:pt>
                <c:pt idx="138">
                  <c:v>6.1800000000000001E-2</c:v>
                </c:pt>
                <c:pt idx="139">
                  <c:v>6.1800000000000001E-2</c:v>
                </c:pt>
                <c:pt idx="140">
                  <c:v>9.2699999999999991E-2</c:v>
                </c:pt>
                <c:pt idx="141">
                  <c:v>9.2699999999999991E-2</c:v>
                </c:pt>
                <c:pt idx="142">
                  <c:v>9.2699999999999991E-2</c:v>
                </c:pt>
                <c:pt idx="143">
                  <c:v>9.2699999999999991E-2</c:v>
                </c:pt>
                <c:pt idx="144">
                  <c:v>9.2699999999999991E-2</c:v>
                </c:pt>
                <c:pt idx="145">
                  <c:v>9.2699999999999991E-2</c:v>
                </c:pt>
                <c:pt idx="146">
                  <c:v>9.2699999999999991E-2</c:v>
                </c:pt>
                <c:pt idx="147">
                  <c:v>9.2699999999999991E-2</c:v>
                </c:pt>
                <c:pt idx="148">
                  <c:v>0.1236</c:v>
                </c:pt>
                <c:pt idx="149">
                  <c:v>0.1236</c:v>
                </c:pt>
                <c:pt idx="150">
                  <c:v>9.2699999999999991E-2</c:v>
                </c:pt>
                <c:pt idx="151">
                  <c:v>9.2699999999999991E-2</c:v>
                </c:pt>
                <c:pt idx="152">
                  <c:v>6.1800000000000001E-2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6.1800000000000001E-2</c:v>
                </c:pt>
                <c:pt idx="160">
                  <c:v>9.2699999999999991E-2</c:v>
                </c:pt>
                <c:pt idx="161">
                  <c:v>0.1236</c:v>
                </c:pt>
                <c:pt idx="162">
                  <c:v>0.2</c:v>
                </c:pt>
                <c:pt idx="163">
                  <c:v>0.2</c:v>
                </c:pt>
                <c:pt idx="164">
                  <c:v>9.2699999999999991E-2</c:v>
                </c:pt>
                <c:pt idx="165">
                  <c:v>9.2699999999999991E-2</c:v>
                </c:pt>
                <c:pt idx="166">
                  <c:v>0.1</c:v>
                </c:pt>
                <c:pt idx="167">
                  <c:v>3.09E-2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6.1800000000000001E-2</c:v>
                </c:pt>
                <c:pt idx="176">
                  <c:v>6.1800000000000001E-2</c:v>
                </c:pt>
                <c:pt idx="177">
                  <c:v>6.1800000000000001E-2</c:v>
                </c:pt>
                <c:pt idx="178">
                  <c:v>6.1800000000000001E-2</c:v>
                </c:pt>
                <c:pt idx="179">
                  <c:v>9.2699999999999991E-2</c:v>
                </c:pt>
                <c:pt idx="180">
                  <c:v>9.2699999999999991E-2</c:v>
                </c:pt>
                <c:pt idx="181">
                  <c:v>0.2</c:v>
                </c:pt>
                <c:pt idx="182">
                  <c:v>0.2</c:v>
                </c:pt>
                <c:pt idx="183">
                  <c:v>9.2699999999999991E-2</c:v>
                </c:pt>
                <c:pt idx="184">
                  <c:v>0.15</c:v>
                </c:pt>
                <c:pt idx="185">
                  <c:v>9.2699999999999991E-2</c:v>
                </c:pt>
                <c:pt idx="186">
                  <c:v>3.09E-2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3.09E-2</c:v>
                </c:pt>
                <c:pt idx="201">
                  <c:v>0.1</c:v>
                </c:pt>
                <c:pt idx="202">
                  <c:v>9.2699999999999991E-2</c:v>
                </c:pt>
                <c:pt idx="203">
                  <c:v>0.1</c:v>
                </c:pt>
                <c:pt idx="204">
                  <c:v>0.05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6.1800000000000001E-2</c:v>
                </c:pt>
                <c:pt idx="226">
                  <c:v>9.2699999999999991E-2</c:v>
                </c:pt>
                <c:pt idx="227">
                  <c:v>9.2699999999999991E-2</c:v>
                </c:pt>
                <c:pt idx="228">
                  <c:v>0.1545</c:v>
                </c:pt>
                <c:pt idx="229">
                  <c:v>0.1545</c:v>
                </c:pt>
                <c:pt idx="230">
                  <c:v>0.1545</c:v>
                </c:pt>
                <c:pt idx="231">
                  <c:v>0.1545</c:v>
                </c:pt>
                <c:pt idx="232">
                  <c:v>0.1236</c:v>
                </c:pt>
                <c:pt idx="233">
                  <c:v>9.2699999999999991E-2</c:v>
                </c:pt>
                <c:pt idx="234">
                  <c:v>3.09E-2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0.05</c:v>
                </c:pt>
                <c:pt idx="243">
                  <c:v>0.05</c:v>
                </c:pt>
                <c:pt idx="244">
                  <c:v>0.1</c:v>
                </c:pt>
                <c:pt idx="245">
                  <c:v>6.1800000000000001E-2</c:v>
                </c:pt>
                <c:pt idx="246">
                  <c:v>9.2699999999999991E-2</c:v>
                </c:pt>
                <c:pt idx="247">
                  <c:v>9.2699999999999991E-2</c:v>
                </c:pt>
                <c:pt idx="248">
                  <c:v>6.1800000000000001E-2</c:v>
                </c:pt>
                <c:pt idx="249">
                  <c:v>6.1800000000000001E-2</c:v>
                </c:pt>
                <c:pt idx="250">
                  <c:v>0.05</c:v>
                </c:pt>
                <c:pt idx="251">
                  <c:v>0</c:v>
                </c:pt>
                <c:pt idx="252">
                  <c:v>0.05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0.15</c:v>
                </c:pt>
                <c:pt idx="257">
                  <c:v>9.2699999999999991E-2</c:v>
                </c:pt>
                <c:pt idx="258">
                  <c:v>0.1</c:v>
                </c:pt>
                <c:pt idx="259">
                  <c:v>0.1</c:v>
                </c:pt>
                <c:pt idx="260">
                  <c:v>6.1800000000000001E-2</c:v>
                </c:pt>
                <c:pt idx="261">
                  <c:v>6.1800000000000001E-2</c:v>
                </c:pt>
                <c:pt idx="262">
                  <c:v>6.1800000000000001E-2</c:v>
                </c:pt>
                <c:pt idx="263">
                  <c:v>9.2699999999999991E-2</c:v>
                </c:pt>
                <c:pt idx="264">
                  <c:v>9.2699999999999991E-2</c:v>
                </c:pt>
                <c:pt idx="265">
                  <c:v>9.2699999999999991E-2</c:v>
                </c:pt>
                <c:pt idx="266">
                  <c:v>0.1236</c:v>
                </c:pt>
                <c:pt idx="267">
                  <c:v>0.1236</c:v>
                </c:pt>
                <c:pt idx="268">
                  <c:v>9.2699999999999991E-2</c:v>
                </c:pt>
                <c:pt idx="269">
                  <c:v>0.1</c:v>
                </c:pt>
                <c:pt idx="270">
                  <c:v>6.1800000000000001E-2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3.09E-2</c:v>
                </c:pt>
                <c:pt idx="276">
                  <c:v>6.1800000000000001E-2</c:v>
                </c:pt>
                <c:pt idx="277">
                  <c:v>9.2699999999999991E-2</c:v>
                </c:pt>
                <c:pt idx="278">
                  <c:v>9.2699999999999991E-2</c:v>
                </c:pt>
                <c:pt idx="279">
                  <c:v>0.1</c:v>
                </c:pt>
                <c:pt idx="280">
                  <c:v>6.1800000000000001E-2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3.09E-2</c:v>
                </c:pt>
                <c:pt idx="290">
                  <c:v>0.1</c:v>
                </c:pt>
                <c:pt idx="291">
                  <c:v>9.2699999999999991E-2</c:v>
                </c:pt>
                <c:pt idx="292">
                  <c:v>9.2699999999999991E-2</c:v>
                </c:pt>
                <c:pt idx="293">
                  <c:v>0.1545</c:v>
                </c:pt>
                <c:pt idx="294">
                  <c:v>0.1545</c:v>
                </c:pt>
                <c:pt idx="295">
                  <c:v>0.1545</c:v>
                </c:pt>
                <c:pt idx="296">
                  <c:v>0.1545</c:v>
                </c:pt>
                <c:pt idx="297">
                  <c:v>0.2</c:v>
                </c:pt>
                <c:pt idx="298">
                  <c:v>0.15</c:v>
                </c:pt>
                <c:pt idx="299">
                  <c:v>9.2699999999999991E-2</c:v>
                </c:pt>
                <c:pt idx="300">
                  <c:v>0.1</c:v>
                </c:pt>
                <c:pt idx="301">
                  <c:v>0.1</c:v>
                </c:pt>
                <c:pt idx="302">
                  <c:v>0.05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0.1</c:v>
                </c:pt>
                <c:pt idx="308">
                  <c:v>0.15</c:v>
                </c:pt>
                <c:pt idx="309">
                  <c:v>0.15</c:v>
                </c:pt>
                <c:pt idx="310">
                  <c:v>0.15</c:v>
                </c:pt>
                <c:pt idx="311">
                  <c:v>0.15</c:v>
                </c:pt>
                <c:pt idx="312">
                  <c:v>0.15</c:v>
                </c:pt>
                <c:pt idx="313">
                  <c:v>9.2699999999999991E-2</c:v>
                </c:pt>
                <c:pt idx="314">
                  <c:v>6.1800000000000001E-2</c:v>
                </c:pt>
                <c:pt idx="315">
                  <c:v>6.1800000000000001E-2</c:v>
                </c:pt>
                <c:pt idx="316">
                  <c:v>0.1</c:v>
                </c:pt>
                <c:pt idx="317">
                  <c:v>0.05</c:v>
                </c:pt>
                <c:pt idx="318">
                  <c:v>3.09E-2</c:v>
                </c:pt>
                <c:pt idx="319">
                  <c:v>3.09E-2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6.1800000000000001E-2</c:v>
                </c:pt>
                <c:pt idx="329">
                  <c:v>0.1</c:v>
                </c:pt>
                <c:pt idx="330">
                  <c:v>0.1</c:v>
                </c:pt>
                <c:pt idx="331">
                  <c:v>0.15</c:v>
                </c:pt>
                <c:pt idx="332">
                  <c:v>0.1236</c:v>
                </c:pt>
                <c:pt idx="333">
                  <c:v>0.1236</c:v>
                </c:pt>
                <c:pt idx="334">
                  <c:v>0.1236</c:v>
                </c:pt>
                <c:pt idx="335">
                  <c:v>0.1236</c:v>
                </c:pt>
                <c:pt idx="336">
                  <c:v>9.2699999999999991E-2</c:v>
                </c:pt>
                <c:pt idx="337">
                  <c:v>9.2699999999999991E-2</c:v>
                </c:pt>
                <c:pt idx="338">
                  <c:v>9.2699999999999991E-2</c:v>
                </c:pt>
                <c:pt idx="339">
                  <c:v>9.2699999999999991E-2</c:v>
                </c:pt>
                <c:pt idx="340">
                  <c:v>6.1800000000000001E-2</c:v>
                </c:pt>
                <c:pt idx="341">
                  <c:v>3.09E-2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0.05</c:v>
                </c:pt>
                <c:pt idx="347">
                  <c:v>1.9100000000000002E-2</c:v>
                </c:pt>
                <c:pt idx="348">
                  <c:v>6.1800000000000001E-2</c:v>
                </c:pt>
                <c:pt idx="349">
                  <c:v>9.2699999999999991E-2</c:v>
                </c:pt>
                <c:pt idx="350">
                  <c:v>9.2699999999999991E-2</c:v>
                </c:pt>
                <c:pt idx="351">
                  <c:v>9.2699999999999991E-2</c:v>
                </c:pt>
                <c:pt idx="352">
                  <c:v>9.2699999999999991E-2</c:v>
                </c:pt>
                <c:pt idx="353">
                  <c:v>6.1800000000000001E-2</c:v>
                </c:pt>
                <c:pt idx="354">
                  <c:v>6.1800000000000001E-2</c:v>
                </c:pt>
                <c:pt idx="355">
                  <c:v>6.1800000000000001E-2</c:v>
                </c:pt>
                <c:pt idx="356">
                  <c:v>6.1800000000000001E-2</c:v>
                </c:pt>
                <c:pt idx="357">
                  <c:v>1.9100000000000002E-2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1.9100000000000002E-2</c:v>
                </c:pt>
                <c:pt idx="363">
                  <c:v>9.2699999999999991E-2</c:v>
                </c:pt>
                <c:pt idx="364">
                  <c:v>9.2699999999999991E-2</c:v>
                </c:pt>
                <c:pt idx="365">
                  <c:v>9.2699999999999991E-2</c:v>
                </c:pt>
                <c:pt idx="366">
                  <c:v>6.1800000000000001E-2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6.1800000000000001E-2</c:v>
                </c:pt>
                <c:pt idx="379">
                  <c:v>9.2699999999999991E-2</c:v>
                </c:pt>
                <c:pt idx="380">
                  <c:v>0.1236</c:v>
                </c:pt>
                <c:pt idx="381">
                  <c:v>0.1545</c:v>
                </c:pt>
                <c:pt idx="382">
                  <c:v>0.2</c:v>
                </c:pt>
                <c:pt idx="383">
                  <c:v>0.1236</c:v>
                </c:pt>
                <c:pt idx="384">
                  <c:v>9.2699999999999991E-2</c:v>
                </c:pt>
                <c:pt idx="385">
                  <c:v>0.1</c:v>
                </c:pt>
                <c:pt idx="386">
                  <c:v>6.1800000000000001E-2</c:v>
                </c:pt>
                <c:pt idx="387">
                  <c:v>0.05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C-4975-82C7-186953014096}"/>
            </c:ext>
          </c:extLst>
        </c:ser>
        <c:ser>
          <c:idx val="3"/>
          <c:order val="3"/>
          <c:tx>
            <c:strRef>
              <c:f>phanbovon_tong!$AN$1</c:f>
              <c:strCache>
                <c:ptCount val="1"/>
                <c:pt idx="0">
                  <c:v>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(phanbovon_tong!$AJ$2:$AJ$121,phanbovon_tong!$AJ$122:$AJ$241,phanbovon_tong!$AJ$242:$AJ$391)</c:f>
              <c:numCache>
                <c:formatCode>m/d/yyyy</c:formatCode>
                <c:ptCount val="39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  <c:pt idx="120">
                  <c:v>45337</c:v>
                </c:pt>
                <c:pt idx="121">
                  <c:v>45329</c:v>
                </c:pt>
                <c:pt idx="122">
                  <c:v>45328</c:v>
                </c:pt>
                <c:pt idx="123">
                  <c:v>45327</c:v>
                </c:pt>
                <c:pt idx="124">
                  <c:v>45324</c:v>
                </c:pt>
                <c:pt idx="125">
                  <c:v>45323</c:v>
                </c:pt>
                <c:pt idx="126">
                  <c:v>45322</c:v>
                </c:pt>
                <c:pt idx="127">
                  <c:v>45321</c:v>
                </c:pt>
                <c:pt idx="128">
                  <c:v>45320</c:v>
                </c:pt>
                <c:pt idx="129">
                  <c:v>45317</c:v>
                </c:pt>
                <c:pt idx="130">
                  <c:v>45316</c:v>
                </c:pt>
                <c:pt idx="131">
                  <c:v>45315</c:v>
                </c:pt>
                <c:pt idx="132">
                  <c:v>45314</c:v>
                </c:pt>
                <c:pt idx="133">
                  <c:v>45313</c:v>
                </c:pt>
                <c:pt idx="134">
                  <c:v>45310</c:v>
                </c:pt>
                <c:pt idx="135">
                  <c:v>45309</c:v>
                </c:pt>
                <c:pt idx="136">
                  <c:v>45308</c:v>
                </c:pt>
                <c:pt idx="137">
                  <c:v>45307</c:v>
                </c:pt>
                <c:pt idx="138">
                  <c:v>45306</c:v>
                </c:pt>
                <c:pt idx="139">
                  <c:v>45303</c:v>
                </c:pt>
                <c:pt idx="140">
                  <c:v>45302</c:v>
                </c:pt>
                <c:pt idx="141">
                  <c:v>45301</c:v>
                </c:pt>
                <c:pt idx="142">
                  <c:v>45300</c:v>
                </c:pt>
                <c:pt idx="143">
                  <c:v>45299</c:v>
                </c:pt>
                <c:pt idx="144">
                  <c:v>45296</c:v>
                </c:pt>
                <c:pt idx="145">
                  <c:v>45295</c:v>
                </c:pt>
                <c:pt idx="146">
                  <c:v>45294</c:v>
                </c:pt>
                <c:pt idx="147">
                  <c:v>45293</c:v>
                </c:pt>
                <c:pt idx="148">
                  <c:v>45289</c:v>
                </c:pt>
                <c:pt idx="149">
                  <c:v>45288</c:v>
                </c:pt>
                <c:pt idx="150">
                  <c:v>45287</c:v>
                </c:pt>
                <c:pt idx="151">
                  <c:v>45286</c:v>
                </c:pt>
                <c:pt idx="152">
                  <c:v>45285</c:v>
                </c:pt>
                <c:pt idx="153">
                  <c:v>45282</c:v>
                </c:pt>
                <c:pt idx="154">
                  <c:v>45281</c:v>
                </c:pt>
                <c:pt idx="155">
                  <c:v>45280</c:v>
                </c:pt>
                <c:pt idx="156">
                  <c:v>45279</c:v>
                </c:pt>
                <c:pt idx="157">
                  <c:v>45278</c:v>
                </c:pt>
                <c:pt idx="158">
                  <c:v>45275</c:v>
                </c:pt>
                <c:pt idx="159">
                  <c:v>45274</c:v>
                </c:pt>
                <c:pt idx="160">
                  <c:v>45273</c:v>
                </c:pt>
                <c:pt idx="161">
                  <c:v>45272</c:v>
                </c:pt>
                <c:pt idx="162">
                  <c:v>45271</c:v>
                </c:pt>
                <c:pt idx="163">
                  <c:v>45268</c:v>
                </c:pt>
                <c:pt idx="164">
                  <c:v>45267</c:v>
                </c:pt>
                <c:pt idx="165">
                  <c:v>45266</c:v>
                </c:pt>
                <c:pt idx="166">
                  <c:v>45265</c:v>
                </c:pt>
                <c:pt idx="167">
                  <c:v>45264</c:v>
                </c:pt>
                <c:pt idx="168">
                  <c:v>45261</c:v>
                </c:pt>
                <c:pt idx="169">
                  <c:v>45260</c:v>
                </c:pt>
                <c:pt idx="170">
                  <c:v>45259</c:v>
                </c:pt>
                <c:pt idx="171">
                  <c:v>45258</c:v>
                </c:pt>
                <c:pt idx="172">
                  <c:v>45257</c:v>
                </c:pt>
                <c:pt idx="173">
                  <c:v>45254</c:v>
                </c:pt>
                <c:pt idx="174">
                  <c:v>45253</c:v>
                </c:pt>
                <c:pt idx="175">
                  <c:v>45252</c:v>
                </c:pt>
                <c:pt idx="176">
                  <c:v>45251</c:v>
                </c:pt>
                <c:pt idx="177">
                  <c:v>45250</c:v>
                </c:pt>
                <c:pt idx="178">
                  <c:v>45247</c:v>
                </c:pt>
                <c:pt idx="179">
                  <c:v>45246</c:v>
                </c:pt>
                <c:pt idx="180">
                  <c:v>45245</c:v>
                </c:pt>
                <c:pt idx="181">
                  <c:v>45244</c:v>
                </c:pt>
                <c:pt idx="182">
                  <c:v>45243</c:v>
                </c:pt>
                <c:pt idx="183">
                  <c:v>45240</c:v>
                </c:pt>
                <c:pt idx="184">
                  <c:v>45239</c:v>
                </c:pt>
                <c:pt idx="185">
                  <c:v>45238</c:v>
                </c:pt>
                <c:pt idx="186">
                  <c:v>45237</c:v>
                </c:pt>
                <c:pt idx="187">
                  <c:v>45236</c:v>
                </c:pt>
                <c:pt idx="188">
                  <c:v>45233</c:v>
                </c:pt>
                <c:pt idx="189">
                  <c:v>45232</c:v>
                </c:pt>
                <c:pt idx="190">
                  <c:v>45231</c:v>
                </c:pt>
                <c:pt idx="191">
                  <c:v>45230</c:v>
                </c:pt>
                <c:pt idx="192">
                  <c:v>45229</c:v>
                </c:pt>
                <c:pt idx="193">
                  <c:v>45226</c:v>
                </c:pt>
                <c:pt idx="194">
                  <c:v>45225</c:v>
                </c:pt>
                <c:pt idx="195">
                  <c:v>45224</c:v>
                </c:pt>
                <c:pt idx="196">
                  <c:v>45223</c:v>
                </c:pt>
                <c:pt idx="197">
                  <c:v>45222</c:v>
                </c:pt>
                <c:pt idx="198">
                  <c:v>45219</c:v>
                </c:pt>
                <c:pt idx="199">
                  <c:v>45218</c:v>
                </c:pt>
                <c:pt idx="200">
                  <c:v>45217</c:v>
                </c:pt>
                <c:pt idx="201">
                  <c:v>45216</c:v>
                </c:pt>
                <c:pt idx="202">
                  <c:v>45215</c:v>
                </c:pt>
                <c:pt idx="203">
                  <c:v>45212</c:v>
                </c:pt>
                <c:pt idx="204">
                  <c:v>45211</c:v>
                </c:pt>
                <c:pt idx="205">
                  <c:v>45210</c:v>
                </c:pt>
                <c:pt idx="206">
                  <c:v>45209</c:v>
                </c:pt>
                <c:pt idx="207">
                  <c:v>45208</c:v>
                </c:pt>
                <c:pt idx="208">
                  <c:v>45205</c:v>
                </c:pt>
                <c:pt idx="209">
                  <c:v>45204</c:v>
                </c:pt>
                <c:pt idx="210">
                  <c:v>45203</c:v>
                </c:pt>
                <c:pt idx="211">
                  <c:v>45202</c:v>
                </c:pt>
                <c:pt idx="212">
                  <c:v>45201</c:v>
                </c:pt>
                <c:pt idx="213">
                  <c:v>45198</c:v>
                </c:pt>
                <c:pt idx="214">
                  <c:v>45197</c:v>
                </c:pt>
                <c:pt idx="215">
                  <c:v>45196</c:v>
                </c:pt>
                <c:pt idx="216">
                  <c:v>45195</c:v>
                </c:pt>
                <c:pt idx="217">
                  <c:v>45194</c:v>
                </c:pt>
                <c:pt idx="218">
                  <c:v>45191</c:v>
                </c:pt>
                <c:pt idx="219">
                  <c:v>45190</c:v>
                </c:pt>
                <c:pt idx="220">
                  <c:v>45189</c:v>
                </c:pt>
                <c:pt idx="221">
                  <c:v>45188</c:v>
                </c:pt>
                <c:pt idx="222">
                  <c:v>45187</c:v>
                </c:pt>
                <c:pt idx="223">
                  <c:v>45184</c:v>
                </c:pt>
                <c:pt idx="224">
                  <c:v>45183</c:v>
                </c:pt>
                <c:pt idx="225">
                  <c:v>45182</c:v>
                </c:pt>
                <c:pt idx="226">
                  <c:v>45181</c:v>
                </c:pt>
                <c:pt idx="227">
                  <c:v>45180</c:v>
                </c:pt>
                <c:pt idx="228">
                  <c:v>45177</c:v>
                </c:pt>
                <c:pt idx="229">
                  <c:v>45176</c:v>
                </c:pt>
                <c:pt idx="230">
                  <c:v>45175</c:v>
                </c:pt>
                <c:pt idx="231">
                  <c:v>45174</c:v>
                </c:pt>
                <c:pt idx="232">
                  <c:v>45169</c:v>
                </c:pt>
                <c:pt idx="233">
                  <c:v>45168</c:v>
                </c:pt>
                <c:pt idx="234">
                  <c:v>45167</c:v>
                </c:pt>
                <c:pt idx="235">
                  <c:v>45166</c:v>
                </c:pt>
                <c:pt idx="236">
                  <c:v>45163</c:v>
                </c:pt>
                <c:pt idx="237">
                  <c:v>45162</c:v>
                </c:pt>
                <c:pt idx="238">
                  <c:v>45161</c:v>
                </c:pt>
                <c:pt idx="239">
                  <c:v>45160</c:v>
                </c:pt>
                <c:pt idx="240">
                  <c:v>45159</c:v>
                </c:pt>
                <c:pt idx="241">
                  <c:v>45156</c:v>
                </c:pt>
                <c:pt idx="242">
                  <c:v>45155</c:v>
                </c:pt>
                <c:pt idx="243">
                  <c:v>45154</c:v>
                </c:pt>
                <c:pt idx="244">
                  <c:v>45153</c:v>
                </c:pt>
                <c:pt idx="245">
                  <c:v>45152</c:v>
                </c:pt>
                <c:pt idx="246">
                  <c:v>45149</c:v>
                </c:pt>
                <c:pt idx="247">
                  <c:v>45148</c:v>
                </c:pt>
                <c:pt idx="248">
                  <c:v>45147</c:v>
                </c:pt>
                <c:pt idx="249">
                  <c:v>45146</c:v>
                </c:pt>
                <c:pt idx="250">
                  <c:v>45145</c:v>
                </c:pt>
                <c:pt idx="251">
                  <c:v>45142</c:v>
                </c:pt>
                <c:pt idx="252">
                  <c:v>45141</c:v>
                </c:pt>
                <c:pt idx="253">
                  <c:v>45140</c:v>
                </c:pt>
                <c:pt idx="254">
                  <c:v>45139</c:v>
                </c:pt>
                <c:pt idx="255">
                  <c:v>45138</c:v>
                </c:pt>
                <c:pt idx="256">
                  <c:v>45135</c:v>
                </c:pt>
                <c:pt idx="257">
                  <c:v>45134</c:v>
                </c:pt>
                <c:pt idx="258">
                  <c:v>45133</c:v>
                </c:pt>
                <c:pt idx="259">
                  <c:v>45132</c:v>
                </c:pt>
                <c:pt idx="260">
                  <c:v>45131</c:v>
                </c:pt>
                <c:pt idx="261">
                  <c:v>45128</c:v>
                </c:pt>
                <c:pt idx="262">
                  <c:v>45127</c:v>
                </c:pt>
                <c:pt idx="263">
                  <c:v>45126</c:v>
                </c:pt>
                <c:pt idx="264">
                  <c:v>45125</c:v>
                </c:pt>
                <c:pt idx="265">
                  <c:v>45124</c:v>
                </c:pt>
                <c:pt idx="266">
                  <c:v>45121</c:v>
                </c:pt>
                <c:pt idx="267">
                  <c:v>45120</c:v>
                </c:pt>
                <c:pt idx="268">
                  <c:v>45119</c:v>
                </c:pt>
                <c:pt idx="269">
                  <c:v>45118</c:v>
                </c:pt>
                <c:pt idx="270">
                  <c:v>45117</c:v>
                </c:pt>
                <c:pt idx="271">
                  <c:v>45114</c:v>
                </c:pt>
                <c:pt idx="272">
                  <c:v>45113</c:v>
                </c:pt>
                <c:pt idx="273">
                  <c:v>45112</c:v>
                </c:pt>
                <c:pt idx="274">
                  <c:v>45111</c:v>
                </c:pt>
                <c:pt idx="275">
                  <c:v>45110</c:v>
                </c:pt>
                <c:pt idx="276">
                  <c:v>45107</c:v>
                </c:pt>
                <c:pt idx="277">
                  <c:v>45106</c:v>
                </c:pt>
                <c:pt idx="278">
                  <c:v>45105</c:v>
                </c:pt>
                <c:pt idx="279">
                  <c:v>45104</c:v>
                </c:pt>
                <c:pt idx="280">
                  <c:v>45103</c:v>
                </c:pt>
                <c:pt idx="281">
                  <c:v>45100</c:v>
                </c:pt>
                <c:pt idx="282">
                  <c:v>45099</c:v>
                </c:pt>
                <c:pt idx="283">
                  <c:v>45098</c:v>
                </c:pt>
                <c:pt idx="284">
                  <c:v>45097</c:v>
                </c:pt>
                <c:pt idx="285">
                  <c:v>45096</c:v>
                </c:pt>
                <c:pt idx="286">
                  <c:v>45093</c:v>
                </c:pt>
                <c:pt idx="287">
                  <c:v>45092</c:v>
                </c:pt>
                <c:pt idx="288">
                  <c:v>45091</c:v>
                </c:pt>
                <c:pt idx="289">
                  <c:v>45090</c:v>
                </c:pt>
                <c:pt idx="290">
                  <c:v>45089</c:v>
                </c:pt>
                <c:pt idx="291">
                  <c:v>45086</c:v>
                </c:pt>
                <c:pt idx="292">
                  <c:v>45085</c:v>
                </c:pt>
                <c:pt idx="293">
                  <c:v>45084</c:v>
                </c:pt>
                <c:pt idx="294">
                  <c:v>45083</c:v>
                </c:pt>
                <c:pt idx="295">
                  <c:v>45082</c:v>
                </c:pt>
                <c:pt idx="296">
                  <c:v>45079</c:v>
                </c:pt>
                <c:pt idx="297">
                  <c:v>45078</c:v>
                </c:pt>
                <c:pt idx="298">
                  <c:v>45077</c:v>
                </c:pt>
                <c:pt idx="299">
                  <c:v>45076</c:v>
                </c:pt>
                <c:pt idx="300">
                  <c:v>45075</c:v>
                </c:pt>
                <c:pt idx="301">
                  <c:v>45072</c:v>
                </c:pt>
                <c:pt idx="302">
                  <c:v>45071</c:v>
                </c:pt>
                <c:pt idx="303">
                  <c:v>45070</c:v>
                </c:pt>
                <c:pt idx="304">
                  <c:v>45069</c:v>
                </c:pt>
                <c:pt idx="305">
                  <c:v>45068</c:v>
                </c:pt>
                <c:pt idx="306">
                  <c:v>45065</c:v>
                </c:pt>
                <c:pt idx="307">
                  <c:v>45064</c:v>
                </c:pt>
                <c:pt idx="308">
                  <c:v>45063</c:v>
                </c:pt>
                <c:pt idx="309">
                  <c:v>45062</c:v>
                </c:pt>
                <c:pt idx="310">
                  <c:v>45061</c:v>
                </c:pt>
                <c:pt idx="311">
                  <c:v>45058</c:v>
                </c:pt>
                <c:pt idx="312">
                  <c:v>45057</c:v>
                </c:pt>
                <c:pt idx="313">
                  <c:v>45056</c:v>
                </c:pt>
                <c:pt idx="314">
                  <c:v>45055</c:v>
                </c:pt>
                <c:pt idx="315">
                  <c:v>45054</c:v>
                </c:pt>
                <c:pt idx="316">
                  <c:v>45051</c:v>
                </c:pt>
                <c:pt idx="317">
                  <c:v>45050</c:v>
                </c:pt>
                <c:pt idx="318">
                  <c:v>45044</c:v>
                </c:pt>
                <c:pt idx="319">
                  <c:v>45043</c:v>
                </c:pt>
                <c:pt idx="320">
                  <c:v>45042</c:v>
                </c:pt>
                <c:pt idx="321">
                  <c:v>45041</c:v>
                </c:pt>
                <c:pt idx="322">
                  <c:v>45040</c:v>
                </c:pt>
                <c:pt idx="323">
                  <c:v>45037</c:v>
                </c:pt>
                <c:pt idx="324">
                  <c:v>45036</c:v>
                </c:pt>
                <c:pt idx="325">
                  <c:v>45035</c:v>
                </c:pt>
                <c:pt idx="326">
                  <c:v>45034</c:v>
                </c:pt>
                <c:pt idx="327">
                  <c:v>45033</c:v>
                </c:pt>
                <c:pt idx="328">
                  <c:v>45030</c:v>
                </c:pt>
                <c:pt idx="329">
                  <c:v>45029</c:v>
                </c:pt>
                <c:pt idx="330">
                  <c:v>45028</c:v>
                </c:pt>
                <c:pt idx="331">
                  <c:v>45027</c:v>
                </c:pt>
                <c:pt idx="332">
                  <c:v>45026</c:v>
                </c:pt>
                <c:pt idx="333">
                  <c:v>45023</c:v>
                </c:pt>
                <c:pt idx="334">
                  <c:v>45022</c:v>
                </c:pt>
                <c:pt idx="335">
                  <c:v>45021</c:v>
                </c:pt>
                <c:pt idx="336">
                  <c:v>45020</c:v>
                </c:pt>
                <c:pt idx="337">
                  <c:v>45019</c:v>
                </c:pt>
                <c:pt idx="338">
                  <c:v>45016</c:v>
                </c:pt>
                <c:pt idx="339">
                  <c:v>45015</c:v>
                </c:pt>
                <c:pt idx="340">
                  <c:v>45014</c:v>
                </c:pt>
                <c:pt idx="341">
                  <c:v>45013</c:v>
                </c:pt>
                <c:pt idx="342">
                  <c:v>45012</c:v>
                </c:pt>
                <c:pt idx="343">
                  <c:v>45009</c:v>
                </c:pt>
                <c:pt idx="344">
                  <c:v>45008</c:v>
                </c:pt>
                <c:pt idx="345">
                  <c:v>45007</c:v>
                </c:pt>
                <c:pt idx="346">
                  <c:v>45006</c:v>
                </c:pt>
                <c:pt idx="347">
                  <c:v>45005</c:v>
                </c:pt>
                <c:pt idx="348">
                  <c:v>45002</c:v>
                </c:pt>
                <c:pt idx="349">
                  <c:v>45001</c:v>
                </c:pt>
                <c:pt idx="350">
                  <c:v>45000</c:v>
                </c:pt>
                <c:pt idx="351">
                  <c:v>44999</c:v>
                </c:pt>
                <c:pt idx="352">
                  <c:v>44998</c:v>
                </c:pt>
                <c:pt idx="353">
                  <c:v>44995</c:v>
                </c:pt>
                <c:pt idx="354">
                  <c:v>44994</c:v>
                </c:pt>
                <c:pt idx="355">
                  <c:v>44993</c:v>
                </c:pt>
                <c:pt idx="356">
                  <c:v>44992</c:v>
                </c:pt>
                <c:pt idx="357">
                  <c:v>44991</c:v>
                </c:pt>
                <c:pt idx="358">
                  <c:v>44988</c:v>
                </c:pt>
                <c:pt idx="359">
                  <c:v>44987</c:v>
                </c:pt>
                <c:pt idx="360">
                  <c:v>44986</c:v>
                </c:pt>
                <c:pt idx="361">
                  <c:v>44985</c:v>
                </c:pt>
                <c:pt idx="362">
                  <c:v>44984</c:v>
                </c:pt>
                <c:pt idx="363">
                  <c:v>44981</c:v>
                </c:pt>
                <c:pt idx="364">
                  <c:v>44980</c:v>
                </c:pt>
                <c:pt idx="365">
                  <c:v>44979</c:v>
                </c:pt>
                <c:pt idx="366">
                  <c:v>44978</c:v>
                </c:pt>
                <c:pt idx="367">
                  <c:v>44977</c:v>
                </c:pt>
                <c:pt idx="368">
                  <c:v>44974</c:v>
                </c:pt>
                <c:pt idx="369">
                  <c:v>44973</c:v>
                </c:pt>
                <c:pt idx="370">
                  <c:v>44972</c:v>
                </c:pt>
                <c:pt idx="371">
                  <c:v>44971</c:v>
                </c:pt>
                <c:pt idx="372">
                  <c:v>44970</c:v>
                </c:pt>
                <c:pt idx="373">
                  <c:v>44967</c:v>
                </c:pt>
                <c:pt idx="374">
                  <c:v>44966</c:v>
                </c:pt>
                <c:pt idx="375">
                  <c:v>44965</c:v>
                </c:pt>
                <c:pt idx="376">
                  <c:v>44964</c:v>
                </c:pt>
                <c:pt idx="377">
                  <c:v>44963</c:v>
                </c:pt>
                <c:pt idx="378">
                  <c:v>44960</c:v>
                </c:pt>
                <c:pt idx="379">
                  <c:v>44959</c:v>
                </c:pt>
                <c:pt idx="380">
                  <c:v>44958</c:v>
                </c:pt>
                <c:pt idx="381">
                  <c:v>44957</c:v>
                </c:pt>
                <c:pt idx="382">
                  <c:v>44956</c:v>
                </c:pt>
                <c:pt idx="383">
                  <c:v>44953</c:v>
                </c:pt>
                <c:pt idx="384">
                  <c:v>44945</c:v>
                </c:pt>
                <c:pt idx="385">
                  <c:v>44944</c:v>
                </c:pt>
                <c:pt idx="386">
                  <c:v>44943</c:v>
                </c:pt>
                <c:pt idx="387">
                  <c:v>44942</c:v>
                </c:pt>
                <c:pt idx="388">
                  <c:v>44939</c:v>
                </c:pt>
                <c:pt idx="389">
                  <c:v>44938</c:v>
                </c:pt>
              </c:numCache>
            </c:numRef>
          </c:cat>
          <c:val>
            <c:numRef>
              <c:f>(phanbovon_tong!$AN$2:$AN$121,phanbovon_tong!$AN$122:$AN$241,phanbovon_tong!$AN$242:$AN$391)</c:f>
              <c:numCache>
                <c:formatCode>0%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1.9100000000000002E-2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3.8200000000000005E-2</c:v>
                </c:pt>
                <c:pt idx="15">
                  <c:v>3.8200000000000005E-2</c:v>
                </c:pt>
                <c:pt idx="16">
                  <c:v>3.8200000000000005E-2</c:v>
                </c:pt>
                <c:pt idx="17">
                  <c:v>3.8200000000000005E-2</c:v>
                </c:pt>
                <c:pt idx="18">
                  <c:v>5.7299999999999997E-2</c:v>
                </c:pt>
                <c:pt idx="19">
                  <c:v>5.7299999999999997E-2</c:v>
                </c:pt>
                <c:pt idx="20">
                  <c:v>5.7299999999999997E-2</c:v>
                </c:pt>
                <c:pt idx="21">
                  <c:v>5.7299999999999997E-2</c:v>
                </c:pt>
                <c:pt idx="22">
                  <c:v>3.8200000000000005E-2</c:v>
                </c:pt>
                <c:pt idx="23">
                  <c:v>3.8200000000000005E-2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3.09E-2</c:v>
                </c:pt>
                <c:pt idx="38">
                  <c:v>3.8200000000000005E-2</c:v>
                </c:pt>
                <c:pt idx="39">
                  <c:v>3.8200000000000005E-2</c:v>
                </c:pt>
                <c:pt idx="40">
                  <c:v>3.8200000000000005E-2</c:v>
                </c:pt>
                <c:pt idx="41">
                  <c:v>1.9100000000000002E-2</c:v>
                </c:pt>
                <c:pt idx="42">
                  <c:v>1.9100000000000002E-2</c:v>
                </c:pt>
                <c:pt idx="43">
                  <c:v>1.9100000000000002E-2</c:v>
                </c:pt>
                <c:pt idx="44">
                  <c:v>3.8200000000000005E-2</c:v>
                </c:pt>
                <c:pt idx="45">
                  <c:v>3.8200000000000005E-2</c:v>
                </c:pt>
                <c:pt idx="46">
                  <c:v>5.7299999999999997E-2</c:v>
                </c:pt>
                <c:pt idx="47">
                  <c:v>5.7299999999999997E-2</c:v>
                </c:pt>
                <c:pt idx="48">
                  <c:v>5.7299999999999997E-2</c:v>
                </c:pt>
                <c:pt idx="49">
                  <c:v>5.7299999999999997E-2</c:v>
                </c:pt>
                <c:pt idx="50">
                  <c:v>7.640000000000001E-2</c:v>
                </c:pt>
                <c:pt idx="51">
                  <c:v>7.640000000000001E-2</c:v>
                </c:pt>
                <c:pt idx="52">
                  <c:v>7.640000000000001E-2</c:v>
                </c:pt>
                <c:pt idx="53">
                  <c:v>7.640000000000001E-2</c:v>
                </c:pt>
                <c:pt idx="54">
                  <c:v>9.2699999999999991E-2</c:v>
                </c:pt>
                <c:pt idx="55">
                  <c:v>5.7299999999999997E-2</c:v>
                </c:pt>
                <c:pt idx="56">
                  <c:v>3.8200000000000005E-2</c:v>
                </c:pt>
                <c:pt idx="57">
                  <c:v>3.8200000000000005E-2</c:v>
                </c:pt>
                <c:pt idx="58">
                  <c:v>3.8200000000000005E-2</c:v>
                </c:pt>
                <c:pt idx="59">
                  <c:v>3.8200000000000005E-2</c:v>
                </c:pt>
                <c:pt idx="60">
                  <c:v>5.7299999999999997E-2</c:v>
                </c:pt>
                <c:pt idx="61">
                  <c:v>5.7299999999999997E-2</c:v>
                </c:pt>
                <c:pt idx="62">
                  <c:v>7.640000000000001E-2</c:v>
                </c:pt>
                <c:pt idx="63">
                  <c:v>9.5500000000000002E-2</c:v>
                </c:pt>
                <c:pt idx="64">
                  <c:v>9.5500000000000002E-2</c:v>
                </c:pt>
                <c:pt idx="65">
                  <c:v>7.640000000000001E-2</c:v>
                </c:pt>
                <c:pt idx="66">
                  <c:v>5.7299999999999997E-2</c:v>
                </c:pt>
                <c:pt idx="67">
                  <c:v>5.7299999999999997E-2</c:v>
                </c:pt>
                <c:pt idx="68">
                  <c:v>3.8200000000000005E-2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1.9100000000000002E-2</c:v>
                </c:pt>
                <c:pt idx="83">
                  <c:v>3.8200000000000005E-2</c:v>
                </c:pt>
                <c:pt idx="84">
                  <c:v>5.7299999999999997E-2</c:v>
                </c:pt>
                <c:pt idx="85">
                  <c:v>5.7299999999999997E-2</c:v>
                </c:pt>
                <c:pt idx="86">
                  <c:v>5.7299999999999997E-2</c:v>
                </c:pt>
                <c:pt idx="87">
                  <c:v>5.7299999999999997E-2</c:v>
                </c:pt>
                <c:pt idx="88">
                  <c:v>5.7299999999999997E-2</c:v>
                </c:pt>
                <c:pt idx="89">
                  <c:v>6.1800000000000001E-2</c:v>
                </c:pt>
                <c:pt idx="90">
                  <c:v>6.1800000000000001E-2</c:v>
                </c:pt>
                <c:pt idx="91">
                  <c:v>6.1800000000000001E-2</c:v>
                </c:pt>
                <c:pt idx="92">
                  <c:v>6.1800000000000001E-2</c:v>
                </c:pt>
                <c:pt idx="93">
                  <c:v>6.1800000000000001E-2</c:v>
                </c:pt>
                <c:pt idx="94">
                  <c:v>6.1800000000000001E-2</c:v>
                </c:pt>
                <c:pt idx="95">
                  <c:v>5.7299999999999997E-2</c:v>
                </c:pt>
                <c:pt idx="96">
                  <c:v>5.7299999999999997E-2</c:v>
                </c:pt>
                <c:pt idx="97">
                  <c:v>5.7299999999999997E-2</c:v>
                </c:pt>
                <c:pt idx="98">
                  <c:v>3.8200000000000005E-2</c:v>
                </c:pt>
                <c:pt idx="99">
                  <c:v>3.8200000000000005E-2</c:v>
                </c:pt>
                <c:pt idx="100">
                  <c:v>3.8200000000000005E-2</c:v>
                </c:pt>
                <c:pt idx="101">
                  <c:v>3.8200000000000005E-2</c:v>
                </c:pt>
                <c:pt idx="102">
                  <c:v>3.09E-2</c:v>
                </c:pt>
                <c:pt idx="103">
                  <c:v>6.1800000000000001E-2</c:v>
                </c:pt>
                <c:pt idx="104">
                  <c:v>6.1800000000000001E-2</c:v>
                </c:pt>
                <c:pt idx="105">
                  <c:v>9.2699999999999991E-2</c:v>
                </c:pt>
                <c:pt idx="106">
                  <c:v>3.8200000000000005E-2</c:v>
                </c:pt>
                <c:pt idx="107">
                  <c:v>6.1800000000000001E-2</c:v>
                </c:pt>
                <c:pt idx="108">
                  <c:v>1.9100000000000002E-2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3.09E-2</c:v>
                </c:pt>
                <c:pt idx="113">
                  <c:v>6.1800000000000001E-2</c:v>
                </c:pt>
                <c:pt idx="114">
                  <c:v>9.2699999999999991E-2</c:v>
                </c:pt>
                <c:pt idx="115">
                  <c:v>7.640000000000001E-2</c:v>
                </c:pt>
                <c:pt idx="116">
                  <c:v>7.640000000000001E-2</c:v>
                </c:pt>
                <c:pt idx="117">
                  <c:v>7.640000000000001E-2</c:v>
                </c:pt>
                <c:pt idx="118">
                  <c:v>5.7299999999999997E-2</c:v>
                </c:pt>
                <c:pt idx="119">
                  <c:v>5.7299999999999997E-2</c:v>
                </c:pt>
                <c:pt idx="120">
                  <c:v>5.7299999999999997E-2</c:v>
                </c:pt>
                <c:pt idx="121">
                  <c:v>5.7299999999999997E-2</c:v>
                </c:pt>
                <c:pt idx="122">
                  <c:v>5.7299999999999997E-2</c:v>
                </c:pt>
                <c:pt idx="123">
                  <c:v>5.7299999999999997E-2</c:v>
                </c:pt>
                <c:pt idx="124">
                  <c:v>5.7299999999999997E-2</c:v>
                </c:pt>
                <c:pt idx="125">
                  <c:v>5.7299999999999997E-2</c:v>
                </c:pt>
                <c:pt idx="126">
                  <c:v>6.1800000000000001E-2</c:v>
                </c:pt>
                <c:pt idx="127">
                  <c:v>6.1800000000000001E-2</c:v>
                </c:pt>
                <c:pt idx="128">
                  <c:v>6.1800000000000001E-2</c:v>
                </c:pt>
                <c:pt idx="129">
                  <c:v>9.2699999999999991E-2</c:v>
                </c:pt>
                <c:pt idx="130">
                  <c:v>5.7299999999999997E-2</c:v>
                </c:pt>
                <c:pt idx="131">
                  <c:v>6.1800000000000001E-2</c:v>
                </c:pt>
                <c:pt idx="132">
                  <c:v>3.8200000000000005E-2</c:v>
                </c:pt>
                <c:pt idx="133">
                  <c:v>1.9100000000000002E-2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1.9100000000000002E-2</c:v>
                </c:pt>
                <c:pt idx="138">
                  <c:v>3.8200000000000005E-2</c:v>
                </c:pt>
                <c:pt idx="139">
                  <c:v>3.8200000000000005E-2</c:v>
                </c:pt>
                <c:pt idx="140">
                  <c:v>3.8200000000000005E-2</c:v>
                </c:pt>
                <c:pt idx="141">
                  <c:v>3.8200000000000005E-2</c:v>
                </c:pt>
                <c:pt idx="142">
                  <c:v>5.7299999999999997E-2</c:v>
                </c:pt>
                <c:pt idx="143">
                  <c:v>3.8200000000000005E-2</c:v>
                </c:pt>
                <c:pt idx="144">
                  <c:v>5.7299999999999997E-2</c:v>
                </c:pt>
                <c:pt idx="145">
                  <c:v>5.7299999999999997E-2</c:v>
                </c:pt>
                <c:pt idx="146">
                  <c:v>5.7299999999999997E-2</c:v>
                </c:pt>
                <c:pt idx="147">
                  <c:v>5.7299999999999997E-2</c:v>
                </c:pt>
                <c:pt idx="148">
                  <c:v>7.640000000000001E-2</c:v>
                </c:pt>
                <c:pt idx="149">
                  <c:v>5.7299999999999997E-2</c:v>
                </c:pt>
                <c:pt idx="150">
                  <c:v>5.7299999999999997E-2</c:v>
                </c:pt>
                <c:pt idx="151">
                  <c:v>3.8200000000000005E-2</c:v>
                </c:pt>
                <c:pt idx="152">
                  <c:v>1.9100000000000002E-2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3.8200000000000005E-2</c:v>
                </c:pt>
                <c:pt idx="161">
                  <c:v>5.7299999999999997E-2</c:v>
                </c:pt>
                <c:pt idx="162">
                  <c:v>0.1236</c:v>
                </c:pt>
                <c:pt idx="163">
                  <c:v>0.1236</c:v>
                </c:pt>
                <c:pt idx="164">
                  <c:v>7.640000000000001E-2</c:v>
                </c:pt>
                <c:pt idx="165">
                  <c:v>5.7299999999999997E-2</c:v>
                </c:pt>
                <c:pt idx="166">
                  <c:v>6.1800000000000001E-2</c:v>
                </c:pt>
                <c:pt idx="167">
                  <c:v>3.8200000000000005E-2</c:v>
                </c:pt>
                <c:pt idx="168">
                  <c:v>1.9100000000000002E-2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1.9100000000000002E-2</c:v>
                </c:pt>
                <c:pt idx="180">
                  <c:v>3.8200000000000005E-2</c:v>
                </c:pt>
                <c:pt idx="181">
                  <c:v>9.2699999999999991E-2</c:v>
                </c:pt>
                <c:pt idx="182">
                  <c:v>0.1236</c:v>
                </c:pt>
                <c:pt idx="183">
                  <c:v>7.640000000000001E-2</c:v>
                </c:pt>
                <c:pt idx="184">
                  <c:v>9.2699999999999991E-2</c:v>
                </c:pt>
                <c:pt idx="185">
                  <c:v>5.7299999999999997E-2</c:v>
                </c:pt>
                <c:pt idx="186">
                  <c:v>3.8200000000000005E-2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3.09E-2</c:v>
                </c:pt>
                <c:pt idx="202">
                  <c:v>3.8200000000000005E-2</c:v>
                </c:pt>
                <c:pt idx="203">
                  <c:v>6.1800000000000001E-2</c:v>
                </c:pt>
                <c:pt idx="204">
                  <c:v>3.09E-2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1.9100000000000002E-2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3.8200000000000005E-2</c:v>
                </c:pt>
                <c:pt idx="226">
                  <c:v>5.7299999999999997E-2</c:v>
                </c:pt>
                <c:pt idx="227">
                  <c:v>7.640000000000001E-2</c:v>
                </c:pt>
                <c:pt idx="228">
                  <c:v>9.5500000000000002E-2</c:v>
                </c:pt>
                <c:pt idx="229">
                  <c:v>9.5500000000000002E-2</c:v>
                </c:pt>
                <c:pt idx="230">
                  <c:v>7.640000000000001E-2</c:v>
                </c:pt>
                <c:pt idx="231">
                  <c:v>7.640000000000001E-2</c:v>
                </c:pt>
                <c:pt idx="232">
                  <c:v>7.640000000000001E-2</c:v>
                </c:pt>
                <c:pt idx="233">
                  <c:v>3.8200000000000005E-2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6.1800000000000001E-2</c:v>
                </c:pt>
                <c:pt idx="245">
                  <c:v>5.7299999999999997E-2</c:v>
                </c:pt>
                <c:pt idx="246">
                  <c:v>3.8200000000000005E-2</c:v>
                </c:pt>
                <c:pt idx="247">
                  <c:v>3.8200000000000005E-2</c:v>
                </c:pt>
                <c:pt idx="248">
                  <c:v>3.8200000000000005E-2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3.09E-2</c:v>
                </c:pt>
                <c:pt idx="256">
                  <c:v>0</c:v>
                </c:pt>
                <c:pt idx="257">
                  <c:v>1.9100000000000002E-2</c:v>
                </c:pt>
                <c:pt idx="258">
                  <c:v>6.1800000000000001E-2</c:v>
                </c:pt>
                <c:pt idx="259">
                  <c:v>6.1800000000000001E-2</c:v>
                </c:pt>
                <c:pt idx="260">
                  <c:v>5.7299999999999997E-2</c:v>
                </c:pt>
                <c:pt idx="261">
                  <c:v>5.7299999999999997E-2</c:v>
                </c:pt>
                <c:pt idx="262">
                  <c:v>5.7299999999999997E-2</c:v>
                </c:pt>
                <c:pt idx="263">
                  <c:v>7.640000000000001E-2</c:v>
                </c:pt>
                <c:pt idx="264">
                  <c:v>7.640000000000001E-2</c:v>
                </c:pt>
                <c:pt idx="265">
                  <c:v>5.7299999999999997E-2</c:v>
                </c:pt>
                <c:pt idx="266">
                  <c:v>5.7299999999999997E-2</c:v>
                </c:pt>
                <c:pt idx="267">
                  <c:v>3.8200000000000005E-2</c:v>
                </c:pt>
                <c:pt idx="268">
                  <c:v>3.8200000000000005E-2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3.8200000000000005E-2</c:v>
                </c:pt>
                <c:pt idx="277">
                  <c:v>3.8200000000000005E-2</c:v>
                </c:pt>
                <c:pt idx="278">
                  <c:v>5.7299999999999997E-2</c:v>
                </c:pt>
                <c:pt idx="279">
                  <c:v>6.1800000000000001E-2</c:v>
                </c:pt>
                <c:pt idx="280">
                  <c:v>1.9100000000000002E-2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3.09E-2</c:v>
                </c:pt>
                <c:pt idx="287">
                  <c:v>3.8200000000000005E-2</c:v>
                </c:pt>
                <c:pt idx="288">
                  <c:v>3.09E-2</c:v>
                </c:pt>
                <c:pt idx="289">
                  <c:v>3.8200000000000005E-2</c:v>
                </c:pt>
                <c:pt idx="290">
                  <c:v>6.1800000000000001E-2</c:v>
                </c:pt>
                <c:pt idx="291">
                  <c:v>3.8200000000000005E-2</c:v>
                </c:pt>
                <c:pt idx="292">
                  <c:v>5.7299999999999997E-2</c:v>
                </c:pt>
                <c:pt idx="293">
                  <c:v>5.7299999999999997E-2</c:v>
                </c:pt>
                <c:pt idx="294">
                  <c:v>7.640000000000001E-2</c:v>
                </c:pt>
                <c:pt idx="295">
                  <c:v>7.640000000000001E-2</c:v>
                </c:pt>
                <c:pt idx="296">
                  <c:v>7.640000000000001E-2</c:v>
                </c:pt>
                <c:pt idx="297">
                  <c:v>0.1236</c:v>
                </c:pt>
                <c:pt idx="298">
                  <c:v>9.2699999999999991E-2</c:v>
                </c:pt>
                <c:pt idx="299">
                  <c:v>3.8200000000000005E-2</c:v>
                </c:pt>
                <c:pt idx="300">
                  <c:v>6.1800000000000001E-2</c:v>
                </c:pt>
                <c:pt idx="301">
                  <c:v>3.09E-2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3.09E-2</c:v>
                </c:pt>
                <c:pt idx="308">
                  <c:v>6.1800000000000001E-2</c:v>
                </c:pt>
                <c:pt idx="309">
                  <c:v>6.1800000000000001E-2</c:v>
                </c:pt>
                <c:pt idx="310">
                  <c:v>6.1800000000000001E-2</c:v>
                </c:pt>
                <c:pt idx="311">
                  <c:v>9.2699999999999991E-2</c:v>
                </c:pt>
                <c:pt idx="312">
                  <c:v>9.2699999999999991E-2</c:v>
                </c:pt>
                <c:pt idx="313">
                  <c:v>5.7299999999999997E-2</c:v>
                </c:pt>
                <c:pt idx="314">
                  <c:v>5.7299999999999997E-2</c:v>
                </c:pt>
                <c:pt idx="315">
                  <c:v>5.7299999999999997E-2</c:v>
                </c:pt>
                <c:pt idx="316">
                  <c:v>6.1800000000000001E-2</c:v>
                </c:pt>
                <c:pt idx="317">
                  <c:v>6.1800000000000001E-2</c:v>
                </c:pt>
                <c:pt idx="318">
                  <c:v>3.8200000000000005E-2</c:v>
                </c:pt>
                <c:pt idx="319">
                  <c:v>3.8200000000000005E-2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1.9100000000000002E-2</c:v>
                </c:pt>
                <c:pt idx="328">
                  <c:v>1.9100000000000002E-2</c:v>
                </c:pt>
                <c:pt idx="329">
                  <c:v>6.1800000000000001E-2</c:v>
                </c:pt>
                <c:pt idx="330">
                  <c:v>6.1800000000000001E-2</c:v>
                </c:pt>
                <c:pt idx="331">
                  <c:v>6.1800000000000001E-2</c:v>
                </c:pt>
                <c:pt idx="332">
                  <c:v>3.8200000000000005E-2</c:v>
                </c:pt>
                <c:pt idx="333">
                  <c:v>3.8200000000000005E-2</c:v>
                </c:pt>
                <c:pt idx="334">
                  <c:v>3.8200000000000005E-2</c:v>
                </c:pt>
                <c:pt idx="335">
                  <c:v>3.8200000000000005E-2</c:v>
                </c:pt>
                <c:pt idx="336">
                  <c:v>3.8200000000000005E-2</c:v>
                </c:pt>
                <c:pt idx="337">
                  <c:v>1.9100000000000002E-2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3.09E-2</c:v>
                </c:pt>
                <c:pt idx="347">
                  <c:v>3.8200000000000005E-2</c:v>
                </c:pt>
                <c:pt idx="348">
                  <c:v>3.8200000000000005E-2</c:v>
                </c:pt>
                <c:pt idx="349">
                  <c:v>3.8200000000000005E-2</c:v>
                </c:pt>
                <c:pt idx="350">
                  <c:v>3.8200000000000005E-2</c:v>
                </c:pt>
                <c:pt idx="351">
                  <c:v>1.9100000000000002E-2</c:v>
                </c:pt>
                <c:pt idx="352">
                  <c:v>3.8200000000000005E-2</c:v>
                </c:pt>
                <c:pt idx="353">
                  <c:v>1.9100000000000002E-2</c:v>
                </c:pt>
                <c:pt idx="354">
                  <c:v>1.9100000000000002E-2</c:v>
                </c:pt>
                <c:pt idx="355">
                  <c:v>3.8200000000000005E-2</c:v>
                </c:pt>
                <c:pt idx="356">
                  <c:v>3.8200000000000005E-2</c:v>
                </c:pt>
                <c:pt idx="357">
                  <c:v>3.8200000000000005E-2</c:v>
                </c:pt>
                <c:pt idx="358">
                  <c:v>3.8200000000000005E-2</c:v>
                </c:pt>
                <c:pt idx="359">
                  <c:v>3.8200000000000005E-2</c:v>
                </c:pt>
                <c:pt idx="360">
                  <c:v>3.8200000000000005E-2</c:v>
                </c:pt>
                <c:pt idx="361">
                  <c:v>3.8200000000000005E-2</c:v>
                </c:pt>
                <c:pt idx="362">
                  <c:v>5.7299999999999997E-2</c:v>
                </c:pt>
                <c:pt idx="363">
                  <c:v>5.7299999999999997E-2</c:v>
                </c:pt>
                <c:pt idx="364">
                  <c:v>5.7299999999999997E-2</c:v>
                </c:pt>
                <c:pt idx="365">
                  <c:v>5.7299999999999997E-2</c:v>
                </c:pt>
                <c:pt idx="366">
                  <c:v>3.8200000000000005E-2</c:v>
                </c:pt>
                <c:pt idx="367">
                  <c:v>1.9100000000000002E-2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1.9100000000000002E-2</c:v>
                </c:pt>
                <c:pt idx="378">
                  <c:v>3.8200000000000005E-2</c:v>
                </c:pt>
                <c:pt idx="379">
                  <c:v>5.7299999999999997E-2</c:v>
                </c:pt>
                <c:pt idx="380">
                  <c:v>7.640000000000001E-2</c:v>
                </c:pt>
                <c:pt idx="381">
                  <c:v>7.640000000000001E-2</c:v>
                </c:pt>
                <c:pt idx="382">
                  <c:v>0.1236</c:v>
                </c:pt>
                <c:pt idx="383">
                  <c:v>5.7299999999999997E-2</c:v>
                </c:pt>
                <c:pt idx="384">
                  <c:v>3.8200000000000005E-2</c:v>
                </c:pt>
                <c:pt idx="385">
                  <c:v>6.1800000000000001E-2</c:v>
                </c:pt>
                <c:pt idx="386">
                  <c:v>1.9100000000000002E-2</c:v>
                </c:pt>
                <c:pt idx="387">
                  <c:v>0</c:v>
                </c:pt>
                <c:pt idx="388">
                  <c:v>3.09E-2</c:v>
                </c:pt>
                <c:pt idx="389">
                  <c:v>1.9100000000000002E-2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C-4975-82C7-18695301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913050896"/>
        <c:axId val="1913048976"/>
      </c:barChart>
      <c:dateAx>
        <c:axId val="1913050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48976"/>
        <c:crosses val="autoZero"/>
        <c:auto val="1"/>
        <c:lblOffset val="100"/>
        <c:baseTimeUnit val="days"/>
      </c:dateAx>
      <c:valAx>
        <c:axId val="19130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5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phanbovon_tong!$AF$1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(phanbovon_tong!$Z$2:$Z$121,phanbovon_tong!$Z$122:$Z$241,phanbovon_tong!$Z$242:$Z$391)</c:f>
              <c:numCache>
                <c:formatCode>m/d/yyyy</c:formatCode>
                <c:ptCount val="39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  <c:pt idx="120">
                  <c:v>45337</c:v>
                </c:pt>
                <c:pt idx="121">
                  <c:v>45329</c:v>
                </c:pt>
                <c:pt idx="122">
                  <c:v>45328</c:v>
                </c:pt>
                <c:pt idx="123">
                  <c:v>45327</c:v>
                </c:pt>
                <c:pt idx="124">
                  <c:v>45324</c:v>
                </c:pt>
                <c:pt idx="125">
                  <c:v>45323</c:v>
                </c:pt>
                <c:pt idx="126">
                  <c:v>45322</c:v>
                </c:pt>
                <c:pt idx="127">
                  <c:v>45321</c:v>
                </c:pt>
                <c:pt idx="128">
                  <c:v>45320</c:v>
                </c:pt>
                <c:pt idx="129">
                  <c:v>45317</c:v>
                </c:pt>
                <c:pt idx="130">
                  <c:v>45316</c:v>
                </c:pt>
                <c:pt idx="131">
                  <c:v>45315</c:v>
                </c:pt>
                <c:pt idx="132">
                  <c:v>45314</c:v>
                </c:pt>
                <c:pt idx="133">
                  <c:v>45313</c:v>
                </c:pt>
                <c:pt idx="134">
                  <c:v>45310</c:v>
                </c:pt>
                <c:pt idx="135">
                  <c:v>45309</c:v>
                </c:pt>
                <c:pt idx="136">
                  <c:v>45308</c:v>
                </c:pt>
                <c:pt idx="137">
                  <c:v>45307</c:v>
                </c:pt>
                <c:pt idx="138">
                  <c:v>45306</c:v>
                </c:pt>
                <c:pt idx="139">
                  <c:v>45303</c:v>
                </c:pt>
                <c:pt idx="140">
                  <c:v>45302</c:v>
                </c:pt>
                <c:pt idx="141">
                  <c:v>45301</c:v>
                </c:pt>
                <c:pt idx="142">
                  <c:v>45300</c:v>
                </c:pt>
                <c:pt idx="143">
                  <c:v>45299</c:v>
                </c:pt>
                <c:pt idx="144">
                  <c:v>45296</c:v>
                </c:pt>
                <c:pt idx="145">
                  <c:v>45295</c:v>
                </c:pt>
                <c:pt idx="146">
                  <c:v>45294</c:v>
                </c:pt>
                <c:pt idx="147">
                  <c:v>45293</c:v>
                </c:pt>
                <c:pt idx="148">
                  <c:v>45289</c:v>
                </c:pt>
                <c:pt idx="149">
                  <c:v>45288</c:v>
                </c:pt>
                <c:pt idx="150">
                  <c:v>45287</c:v>
                </c:pt>
                <c:pt idx="151">
                  <c:v>45286</c:v>
                </c:pt>
                <c:pt idx="152">
                  <c:v>45285</c:v>
                </c:pt>
                <c:pt idx="153">
                  <c:v>45282</c:v>
                </c:pt>
                <c:pt idx="154">
                  <c:v>45281</c:v>
                </c:pt>
                <c:pt idx="155">
                  <c:v>45280</c:v>
                </c:pt>
                <c:pt idx="156">
                  <c:v>45279</c:v>
                </c:pt>
                <c:pt idx="157">
                  <c:v>45278</c:v>
                </c:pt>
                <c:pt idx="158">
                  <c:v>45275</c:v>
                </c:pt>
                <c:pt idx="159">
                  <c:v>45274</c:v>
                </c:pt>
                <c:pt idx="160">
                  <c:v>45273</c:v>
                </c:pt>
                <c:pt idx="161">
                  <c:v>45272</c:v>
                </c:pt>
                <c:pt idx="162">
                  <c:v>45271</c:v>
                </c:pt>
                <c:pt idx="163">
                  <c:v>45268</c:v>
                </c:pt>
                <c:pt idx="164">
                  <c:v>45267</c:v>
                </c:pt>
                <c:pt idx="165">
                  <c:v>45266</c:v>
                </c:pt>
                <c:pt idx="166">
                  <c:v>45265</c:v>
                </c:pt>
                <c:pt idx="167">
                  <c:v>45264</c:v>
                </c:pt>
                <c:pt idx="168">
                  <c:v>45261</c:v>
                </c:pt>
                <c:pt idx="169">
                  <c:v>45260</c:v>
                </c:pt>
                <c:pt idx="170">
                  <c:v>45259</c:v>
                </c:pt>
                <c:pt idx="171">
                  <c:v>45258</c:v>
                </c:pt>
                <c:pt idx="172">
                  <c:v>45257</c:v>
                </c:pt>
                <c:pt idx="173">
                  <c:v>45254</c:v>
                </c:pt>
                <c:pt idx="174">
                  <c:v>45253</c:v>
                </c:pt>
                <c:pt idx="175">
                  <c:v>45252</c:v>
                </c:pt>
                <c:pt idx="176">
                  <c:v>45251</c:v>
                </c:pt>
                <c:pt idx="177">
                  <c:v>45250</c:v>
                </c:pt>
                <c:pt idx="178">
                  <c:v>45247</c:v>
                </c:pt>
                <c:pt idx="179">
                  <c:v>45246</c:v>
                </c:pt>
                <c:pt idx="180">
                  <c:v>45245</c:v>
                </c:pt>
                <c:pt idx="181">
                  <c:v>45244</c:v>
                </c:pt>
                <c:pt idx="182">
                  <c:v>45243</c:v>
                </c:pt>
                <c:pt idx="183">
                  <c:v>45240</c:v>
                </c:pt>
                <c:pt idx="184">
                  <c:v>45239</c:v>
                </c:pt>
                <c:pt idx="185">
                  <c:v>45238</c:v>
                </c:pt>
                <c:pt idx="186">
                  <c:v>45237</c:v>
                </c:pt>
                <c:pt idx="187">
                  <c:v>45236</c:v>
                </c:pt>
                <c:pt idx="188">
                  <c:v>45233</c:v>
                </c:pt>
                <c:pt idx="189">
                  <c:v>45232</c:v>
                </c:pt>
                <c:pt idx="190">
                  <c:v>45231</c:v>
                </c:pt>
                <c:pt idx="191">
                  <c:v>45230</c:v>
                </c:pt>
                <c:pt idx="192">
                  <c:v>45229</c:v>
                </c:pt>
                <c:pt idx="193">
                  <c:v>45226</c:v>
                </c:pt>
                <c:pt idx="194">
                  <c:v>45225</c:v>
                </c:pt>
                <c:pt idx="195">
                  <c:v>45224</c:v>
                </c:pt>
                <c:pt idx="196">
                  <c:v>45223</c:v>
                </c:pt>
                <c:pt idx="197">
                  <c:v>45222</c:v>
                </c:pt>
                <c:pt idx="198">
                  <c:v>45219</c:v>
                </c:pt>
                <c:pt idx="199">
                  <c:v>45218</c:v>
                </c:pt>
                <c:pt idx="200">
                  <c:v>45217</c:v>
                </c:pt>
                <c:pt idx="201">
                  <c:v>45216</c:v>
                </c:pt>
                <c:pt idx="202">
                  <c:v>45215</c:v>
                </c:pt>
                <c:pt idx="203">
                  <c:v>45212</c:v>
                </c:pt>
                <c:pt idx="204">
                  <c:v>45211</c:v>
                </c:pt>
                <c:pt idx="205">
                  <c:v>45210</c:v>
                </c:pt>
                <c:pt idx="206">
                  <c:v>45209</c:v>
                </c:pt>
                <c:pt idx="207">
                  <c:v>45208</c:v>
                </c:pt>
                <c:pt idx="208">
                  <c:v>45205</c:v>
                </c:pt>
                <c:pt idx="209">
                  <c:v>45204</c:v>
                </c:pt>
                <c:pt idx="210">
                  <c:v>45203</c:v>
                </c:pt>
                <c:pt idx="211">
                  <c:v>45202</c:v>
                </c:pt>
                <c:pt idx="212">
                  <c:v>45201</c:v>
                </c:pt>
                <c:pt idx="213">
                  <c:v>45198</c:v>
                </c:pt>
                <c:pt idx="214">
                  <c:v>45197</c:v>
                </c:pt>
                <c:pt idx="215">
                  <c:v>45196</c:v>
                </c:pt>
                <c:pt idx="216">
                  <c:v>45195</c:v>
                </c:pt>
                <c:pt idx="217">
                  <c:v>45194</c:v>
                </c:pt>
                <c:pt idx="218">
                  <c:v>45191</c:v>
                </c:pt>
                <c:pt idx="219">
                  <c:v>45190</c:v>
                </c:pt>
                <c:pt idx="220">
                  <c:v>45189</c:v>
                </c:pt>
                <c:pt idx="221">
                  <c:v>45188</c:v>
                </c:pt>
                <c:pt idx="222">
                  <c:v>45187</c:v>
                </c:pt>
                <c:pt idx="223">
                  <c:v>45184</c:v>
                </c:pt>
                <c:pt idx="224">
                  <c:v>45183</c:v>
                </c:pt>
                <c:pt idx="225">
                  <c:v>45182</c:v>
                </c:pt>
                <c:pt idx="226">
                  <c:v>45181</c:v>
                </c:pt>
                <c:pt idx="227">
                  <c:v>45180</c:v>
                </c:pt>
                <c:pt idx="228">
                  <c:v>45177</c:v>
                </c:pt>
                <c:pt idx="229">
                  <c:v>45176</c:v>
                </c:pt>
                <c:pt idx="230">
                  <c:v>45175</c:v>
                </c:pt>
                <c:pt idx="231">
                  <c:v>45174</c:v>
                </c:pt>
                <c:pt idx="232">
                  <c:v>45169</c:v>
                </c:pt>
                <c:pt idx="233">
                  <c:v>45168</c:v>
                </c:pt>
                <c:pt idx="234">
                  <c:v>45167</c:v>
                </c:pt>
                <c:pt idx="235">
                  <c:v>45166</c:v>
                </c:pt>
                <c:pt idx="236">
                  <c:v>45163</c:v>
                </c:pt>
                <c:pt idx="237">
                  <c:v>45162</c:v>
                </c:pt>
                <c:pt idx="238">
                  <c:v>45161</c:v>
                </c:pt>
                <c:pt idx="239">
                  <c:v>45160</c:v>
                </c:pt>
                <c:pt idx="240">
                  <c:v>45159</c:v>
                </c:pt>
                <c:pt idx="241">
                  <c:v>45156</c:v>
                </c:pt>
                <c:pt idx="242">
                  <c:v>45155</c:v>
                </c:pt>
                <c:pt idx="243">
                  <c:v>45154</c:v>
                </c:pt>
                <c:pt idx="244">
                  <c:v>45153</c:v>
                </c:pt>
                <c:pt idx="245">
                  <c:v>45152</c:v>
                </c:pt>
                <c:pt idx="246">
                  <c:v>45149</c:v>
                </c:pt>
                <c:pt idx="247">
                  <c:v>45148</c:v>
                </c:pt>
                <c:pt idx="248">
                  <c:v>45147</c:v>
                </c:pt>
                <c:pt idx="249">
                  <c:v>45146</c:v>
                </c:pt>
                <c:pt idx="250">
                  <c:v>45145</c:v>
                </c:pt>
                <c:pt idx="251">
                  <c:v>45142</c:v>
                </c:pt>
                <c:pt idx="252">
                  <c:v>45141</c:v>
                </c:pt>
                <c:pt idx="253">
                  <c:v>45140</c:v>
                </c:pt>
                <c:pt idx="254">
                  <c:v>45139</c:v>
                </c:pt>
                <c:pt idx="255">
                  <c:v>45138</c:v>
                </c:pt>
                <c:pt idx="256">
                  <c:v>45135</c:v>
                </c:pt>
                <c:pt idx="257">
                  <c:v>45134</c:v>
                </c:pt>
                <c:pt idx="258">
                  <c:v>45133</c:v>
                </c:pt>
                <c:pt idx="259">
                  <c:v>45132</c:v>
                </c:pt>
                <c:pt idx="260">
                  <c:v>45131</c:v>
                </c:pt>
                <c:pt idx="261">
                  <c:v>45128</c:v>
                </c:pt>
                <c:pt idx="262">
                  <c:v>45127</c:v>
                </c:pt>
                <c:pt idx="263">
                  <c:v>45126</c:v>
                </c:pt>
                <c:pt idx="264">
                  <c:v>45125</c:v>
                </c:pt>
                <c:pt idx="265">
                  <c:v>45124</c:v>
                </c:pt>
                <c:pt idx="266">
                  <c:v>45121</c:v>
                </c:pt>
                <c:pt idx="267">
                  <c:v>45120</c:v>
                </c:pt>
                <c:pt idx="268">
                  <c:v>45119</c:v>
                </c:pt>
                <c:pt idx="269">
                  <c:v>45118</c:v>
                </c:pt>
                <c:pt idx="270">
                  <c:v>45117</c:v>
                </c:pt>
                <c:pt idx="271">
                  <c:v>45114</c:v>
                </c:pt>
                <c:pt idx="272">
                  <c:v>45113</c:v>
                </c:pt>
                <c:pt idx="273">
                  <c:v>45112</c:v>
                </c:pt>
                <c:pt idx="274">
                  <c:v>45111</c:v>
                </c:pt>
                <c:pt idx="275">
                  <c:v>45110</c:v>
                </c:pt>
                <c:pt idx="276">
                  <c:v>45107</c:v>
                </c:pt>
                <c:pt idx="277">
                  <c:v>45106</c:v>
                </c:pt>
                <c:pt idx="278">
                  <c:v>45105</c:v>
                </c:pt>
                <c:pt idx="279">
                  <c:v>45104</c:v>
                </c:pt>
                <c:pt idx="280">
                  <c:v>45103</c:v>
                </c:pt>
                <c:pt idx="281">
                  <c:v>45100</c:v>
                </c:pt>
                <c:pt idx="282">
                  <c:v>45099</c:v>
                </c:pt>
                <c:pt idx="283">
                  <c:v>45098</c:v>
                </c:pt>
                <c:pt idx="284">
                  <c:v>45097</c:v>
                </c:pt>
                <c:pt idx="285">
                  <c:v>45096</c:v>
                </c:pt>
                <c:pt idx="286">
                  <c:v>45093</c:v>
                </c:pt>
                <c:pt idx="287">
                  <c:v>45092</c:v>
                </c:pt>
                <c:pt idx="288">
                  <c:v>45091</c:v>
                </c:pt>
                <c:pt idx="289">
                  <c:v>45090</c:v>
                </c:pt>
                <c:pt idx="290">
                  <c:v>45089</c:v>
                </c:pt>
                <c:pt idx="291">
                  <c:v>45086</c:v>
                </c:pt>
                <c:pt idx="292">
                  <c:v>45085</c:v>
                </c:pt>
                <c:pt idx="293">
                  <c:v>45084</c:v>
                </c:pt>
                <c:pt idx="294">
                  <c:v>45083</c:v>
                </c:pt>
                <c:pt idx="295">
                  <c:v>45082</c:v>
                </c:pt>
                <c:pt idx="296">
                  <c:v>45079</c:v>
                </c:pt>
                <c:pt idx="297">
                  <c:v>45078</c:v>
                </c:pt>
                <c:pt idx="298">
                  <c:v>45077</c:v>
                </c:pt>
                <c:pt idx="299">
                  <c:v>45076</c:v>
                </c:pt>
                <c:pt idx="300">
                  <c:v>45075</c:v>
                </c:pt>
                <c:pt idx="301">
                  <c:v>45072</c:v>
                </c:pt>
                <c:pt idx="302">
                  <c:v>45071</c:v>
                </c:pt>
                <c:pt idx="303">
                  <c:v>45070</c:v>
                </c:pt>
                <c:pt idx="304">
                  <c:v>45069</c:v>
                </c:pt>
                <c:pt idx="305">
                  <c:v>45068</c:v>
                </c:pt>
                <c:pt idx="306">
                  <c:v>45065</c:v>
                </c:pt>
                <c:pt idx="307">
                  <c:v>45064</c:v>
                </c:pt>
                <c:pt idx="308">
                  <c:v>45063</c:v>
                </c:pt>
                <c:pt idx="309">
                  <c:v>45062</c:v>
                </c:pt>
                <c:pt idx="310">
                  <c:v>45061</c:v>
                </c:pt>
                <c:pt idx="311">
                  <c:v>45058</c:v>
                </c:pt>
                <c:pt idx="312">
                  <c:v>45057</c:v>
                </c:pt>
                <c:pt idx="313">
                  <c:v>45056</c:v>
                </c:pt>
                <c:pt idx="314">
                  <c:v>45055</c:v>
                </c:pt>
                <c:pt idx="315">
                  <c:v>45054</c:v>
                </c:pt>
                <c:pt idx="316">
                  <c:v>45051</c:v>
                </c:pt>
                <c:pt idx="317">
                  <c:v>45050</c:v>
                </c:pt>
                <c:pt idx="318">
                  <c:v>45044</c:v>
                </c:pt>
                <c:pt idx="319">
                  <c:v>45043</c:v>
                </c:pt>
                <c:pt idx="320">
                  <c:v>45042</c:v>
                </c:pt>
                <c:pt idx="321">
                  <c:v>45041</c:v>
                </c:pt>
                <c:pt idx="322">
                  <c:v>45040</c:v>
                </c:pt>
                <c:pt idx="323">
                  <c:v>45037</c:v>
                </c:pt>
                <c:pt idx="324">
                  <c:v>45036</c:v>
                </c:pt>
                <c:pt idx="325">
                  <c:v>45035</c:v>
                </c:pt>
                <c:pt idx="326">
                  <c:v>45034</c:v>
                </c:pt>
                <c:pt idx="327">
                  <c:v>45033</c:v>
                </c:pt>
                <c:pt idx="328">
                  <c:v>45030</c:v>
                </c:pt>
                <c:pt idx="329">
                  <c:v>45029</c:v>
                </c:pt>
                <c:pt idx="330">
                  <c:v>45028</c:v>
                </c:pt>
                <c:pt idx="331">
                  <c:v>45027</c:v>
                </c:pt>
                <c:pt idx="332">
                  <c:v>45026</c:v>
                </c:pt>
                <c:pt idx="333">
                  <c:v>45023</c:v>
                </c:pt>
                <c:pt idx="334">
                  <c:v>45022</c:v>
                </c:pt>
                <c:pt idx="335">
                  <c:v>45021</c:v>
                </c:pt>
                <c:pt idx="336">
                  <c:v>45020</c:v>
                </c:pt>
                <c:pt idx="337">
                  <c:v>45019</c:v>
                </c:pt>
                <c:pt idx="338">
                  <c:v>45016</c:v>
                </c:pt>
                <c:pt idx="339">
                  <c:v>45015</c:v>
                </c:pt>
                <c:pt idx="340">
                  <c:v>45014</c:v>
                </c:pt>
                <c:pt idx="341">
                  <c:v>45013</c:v>
                </c:pt>
                <c:pt idx="342">
                  <c:v>45012</c:v>
                </c:pt>
                <c:pt idx="343">
                  <c:v>45009</c:v>
                </c:pt>
                <c:pt idx="344">
                  <c:v>45008</c:v>
                </c:pt>
                <c:pt idx="345">
                  <c:v>45007</c:v>
                </c:pt>
                <c:pt idx="346">
                  <c:v>45006</c:v>
                </c:pt>
                <c:pt idx="347">
                  <c:v>45005</c:v>
                </c:pt>
                <c:pt idx="348">
                  <c:v>45002</c:v>
                </c:pt>
                <c:pt idx="349">
                  <c:v>45001</c:v>
                </c:pt>
                <c:pt idx="350">
                  <c:v>45000</c:v>
                </c:pt>
                <c:pt idx="351">
                  <c:v>44999</c:v>
                </c:pt>
                <c:pt idx="352">
                  <c:v>44998</c:v>
                </c:pt>
                <c:pt idx="353">
                  <c:v>44995</c:v>
                </c:pt>
                <c:pt idx="354">
                  <c:v>44994</c:v>
                </c:pt>
                <c:pt idx="355">
                  <c:v>44993</c:v>
                </c:pt>
                <c:pt idx="356">
                  <c:v>44992</c:v>
                </c:pt>
                <c:pt idx="357">
                  <c:v>44991</c:v>
                </c:pt>
                <c:pt idx="358">
                  <c:v>44988</c:v>
                </c:pt>
                <c:pt idx="359">
                  <c:v>44987</c:v>
                </c:pt>
                <c:pt idx="360">
                  <c:v>44986</c:v>
                </c:pt>
                <c:pt idx="361">
                  <c:v>44985</c:v>
                </c:pt>
                <c:pt idx="362">
                  <c:v>44984</c:v>
                </c:pt>
                <c:pt idx="363">
                  <c:v>44981</c:v>
                </c:pt>
                <c:pt idx="364">
                  <c:v>44980</c:v>
                </c:pt>
                <c:pt idx="365">
                  <c:v>44979</c:v>
                </c:pt>
                <c:pt idx="366">
                  <c:v>44978</c:v>
                </c:pt>
                <c:pt idx="367">
                  <c:v>44977</c:v>
                </c:pt>
                <c:pt idx="368">
                  <c:v>44974</c:v>
                </c:pt>
                <c:pt idx="369">
                  <c:v>44973</c:v>
                </c:pt>
                <c:pt idx="370">
                  <c:v>44972</c:v>
                </c:pt>
                <c:pt idx="371">
                  <c:v>44971</c:v>
                </c:pt>
                <c:pt idx="372">
                  <c:v>44970</c:v>
                </c:pt>
                <c:pt idx="373">
                  <c:v>44967</c:v>
                </c:pt>
                <c:pt idx="374">
                  <c:v>44966</c:v>
                </c:pt>
                <c:pt idx="375">
                  <c:v>44965</c:v>
                </c:pt>
                <c:pt idx="376">
                  <c:v>44964</c:v>
                </c:pt>
                <c:pt idx="377">
                  <c:v>44963</c:v>
                </c:pt>
                <c:pt idx="378">
                  <c:v>44960</c:v>
                </c:pt>
                <c:pt idx="379">
                  <c:v>44959</c:v>
                </c:pt>
                <c:pt idx="380">
                  <c:v>44958</c:v>
                </c:pt>
                <c:pt idx="381">
                  <c:v>44957</c:v>
                </c:pt>
                <c:pt idx="382">
                  <c:v>44956</c:v>
                </c:pt>
                <c:pt idx="383">
                  <c:v>44953</c:v>
                </c:pt>
                <c:pt idx="384">
                  <c:v>44945</c:v>
                </c:pt>
                <c:pt idx="385">
                  <c:v>44944</c:v>
                </c:pt>
                <c:pt idx="386">
                  <c:v>44943</c:v>
                </c:pt>
                <c:pt idx="387">
                  <c:v>44942</c:v>
                </c:pt>
                <c:pt idx="388">
                  <c:v>44939</c:v>
                </c:pt>
                <c:pt idx="389">
                  <c:v>44938</c:v>
                </c:pt>
              </c:numCache>
            </c:numRef>
          </c:cat>
          <c:val>
            <c:numRef>
              <c:f>(phanbovon_tong!$AF$2:$AF$121,phanbovon_tong!$AF$122:$AF$241,phanbovon_tong!$AF$242:$AF$391)</c:f>
              <c:numCache>
                <c:formatCode>General</c:formatCode>
                <c:ptCount val="390"/>
                <c:pt idx="0">
                  <c:v>1217.48</c:v>
                </c:pt>
                <c:pt idx="1">
                  <c:v>1210.28</c:v>
                </c:pt>
                <c:pt idx="2">
                  <c:v>1188.07</c:v>
                </c:pt>
                <c:pt idx="3">
                  <c:v>1236.5999999999999</c:v>
                </c:pt>
                <c:pt idx="4">
                  <c:v>1226.96</c:v>
                </c:pt>
                <c:pt idx="5">
                  <c:v>1251.51</c:v>
                </c:pt>
                <c:pt idx="6">
                  <c:v>1245.06</c:v>
                </c:pt>
                <c:pt idx="7">
                  <c:v>1246.5999999999999</c:v>
                </c:pt>
                <c:pt idx="8">
                  <c:v>1242.1099999999999</c:v>
                </c:pt>
                <c:pt idx="9">
                  <c:v>1233.19</c:v>
                </c:pt>
                <c:pt idx="10">
                  <c:v>1238.47</c:v>
                </c:pt>
                <c:pt idx="11">
                  <c:v>1231.81</c:v>
                </c:pt>
                <c:pt idx="12">
                  <c:v>1254.6400000000001</c:v>
                </c:pt>
                <c:pt idx="13">
                  <c:v>1264.78</c:v>
                </c:pt>
                <c:pt idx="14">
                  <c:v>1274.44</c:v>
                </c:pt>
                <c:pt idx="15">
                  <c:v>1268.6600000000001</c:v>
                </c:pt>
                <c:pt idx="16">
                  <c:v>1281.18</c:v>
                </c:pt>
                <c:pt idx="17">
                  <c:v>1279.82</c:v>
                </c:pt>
                <c:pt idx="18">
                  <c:v>1280.75</c:v>
                </c:pt>
                <c:pt idx="19">
                  <c:v>1283.8</c:v>
                </c:pt>
                <c:pt idx="20">
                  <c:v>1285.94</c:v>
                </c:pt>
                <c:pt idx="21">
                  <c:v>1293.71</c:v>
                </c:pt>
                <c:pt idx="22">
                  <c:v>1283.56</c:v>
                </c:pt>
                <c:pt idx="23">
                  <c:v>1283.04</c:v>
                </c:pt>
                <c:pt idx="24">
                  <c:v>1279.8900000000001</c:v>
                </c:pt>
                <c:pt idx="25">
                  <c:v>1276.8499999999999</c:v>
                </c:pt>
                <c:pt idx="26">
                  <c:v>1269.79</c:v>
                </c:pt>
                <c:pt idx="27">
                  <c:v>1254.56</c:v>
                </c:pt>
                <c:pt idx="28">
                  <c:v>1245.32</c:v>
                </c:pt>
                <c:pt idx="29">
                  <c:v>1259.0899999999999</c:v>
                </c:pt>
                <c:pt idx="30">
                  <c:v>1261.24</c:v>
                </c:pt>
                <c:pt idx="31">
                  <c:v>1256.56</c:v>
                </c:pt>
                <c:pt idx="32">
                  <c:v>1254.1199999999999</c:v>
                </c:pt>
                <c:pt idx="33">
                  <c:v>1282.02</c:v>
                </c:pt>
                <c:pt idx="34">
                  <c:v>1282.3</c:v>
                </c:pt>
                <c:pt idx="35">
                  <c:v>1279.79</c:v>
                </c:pt>
                <c:pt idx="36">
                  <c:v>1279.5</c:v>
                </c:pt>
                <c:pt idx="37">
                  <c:v>1274.77</c:v>
                </c:pt>
                <c:pt idx="38">
                  <c:v>1279.9100000000001</c:v>
                </c:pt>
                <c:pt idx="39">
                  <c:v>1301.51</c:v>
                </c:pt>
                <c:pt idx="40">
                  <c:v>1300.19</c:v>
                </c:pt>
                <c:pt idx="41">
                  <c:v>1284.4100000000001</c:v>
                </c:pt>
                <c:pt idx="42">
                  <c:v>1290.67</c:v>
                </c:pt>
                <c:pt idx="43">
                  <c:v>1287.58</c:v>
                </c:pt>
                <c:pt idx="44">
                  <c:v>1283.56</c:v>
                </c:pt>
                <c:pt idx="45">
                  <c:v>1284.3499999999999</c:v>
                </c:pt>
                <c:pt idx="46">
                  <c:v>1283.52</c:v>
                </c:pt>
                <c:pt idx="47">
                  <c:v>1280</c:v>
                </c:pt>
                <c:pt idx="48">
                  <c:v>1261.72</c:v>
                </c:pt>
                <c:pt idx="49">
                  <c:v>1266.32</c:v>
                </c:pt>
                <c:pt idx="50">
                  <c:v>1272.6400000000001</c:v>
                </c:pt>
                <c:pt idx="51">
                  <c:v>1281.73</c:v>
                </c:pt>
                <c:pt idx="52">
                  <c:v>1267.68</c:v>
                </c:pt>
                <c:pt idx="53">
                  <c:v>1261.93</c:v>
                </c:pt>
                <c:pt idx="54">
                  <c:v>1281.03</c:v>
                </c:pt>
                <c:pt idx="55">
                  <c:v>1266.9100000000001</c:v>
                </c:pt>
                <c:pt idx="56">
                  <c:v>1277.1400000000001</c:v>
                </c:pt>
                <c:pt idx="57">
                  <c:v>1277.58</c:v>
                </c:pt>
                <c:pt idx="58">
                  <c:v>1273.1099999999999</c:v>
                </c:pt>
                <c:pt idx="59">
                  <c:v>1268.78</c:v>
                </c:pt>
                <c:pt idx="60">
                  <c:v>1254.3900000000001</c:v>
                </c:pt>
                <c:pt idx="61">
                  <c:v>1243.28</c:v>
                </c:pt>
                <c:pt idx="62">
                  <c:v>1240.18</c:v>
                </c:pt>
                <c:pt idx="63">
                  <c:v>1244.7</c:v>
                </c:pt>
                <c:pt idx="64">
                  <c:v>1248.6400000000001</c:v>
                </c:pt>
                <c:pt idx="65">
                  <c:v>1250.46</c:v>
                </c:pt>
                <c:pt idx="66">
                  <c:v>1248.6300000000001</c:v>
                </c:pt>
                <c:pt idx="67">
                  <c:v>1241.58</c:v>
                </c:pt>
                <c:pt idx="68">
                  <c:v>1221.03</c:v>
                </c:pt>
                <c:pt idx="69">
                  <c:v>1216.3599999999999</c:v>
                </c:pt>
                <c:pt idx="70">
                  <c:v>1209.52</c:v>
                </c:pt>
                <c:pt idx="71">
                  <c:v>1204.97</c:v>
                </c:pt>
                <c:pt idx="72">
                  <c:v>1205.6099999999999</c:v>
                </c:pt>
                <c:pt idx="73">
                  <c:v>1177.4000000000001</c:v>
                </c:pt>
                <c:pt idx="74">
                  <c:v>1190.22</c:v>
                </c:pt>
                <c:pt idx="75">
                  <c:v>1174.8499999999999</c:v>
                </c:pt>
                <c:pt idx="76">
                  <c:v>1193.01</c:v>
                </c:pt>
                <c:pt idx="77">
                  <c:v>1215.68</c:v>
                </c:pt>
                <c:pt idx="78">
                  <c:v>1216.6099999999999</c:v>
                </c:pt>
                <c:pt idx="79">
                  <c:v>1276.5999999999999</c:v>
                </c:pt>
                <c:pt idx="80">
                  <c:v>1258.2</c:v>
                </c:pt>
                <c:pt idx="81">
                  <c:v>1258.56</c:v>
                </c:pt>
                <c:pt idx="82">
                  <c:v>1262.82</c:v>
                </c:pt>
                <c:pt idx="83">
                  <c:v>1250.3499999999999</c:v>
                </c:pt>
                <c:pt idx="84">
                  <c:v>1255.1099999999999</c:v>
                </c:pt>
                <c:pt idx="85">
                  <c:v>1268.25</c:v>
                </c:pt>
                <c:pt idx="86">
                  <c:v>1271.47</c:v>
                </c:pt>
                <c:pt idx="87">
                  <c:v>1287.04</c:v>
                </c:pt>
                <c:pt idx="88">
                  <c:v>1281.52</c:v>
                </c:pt>
                <c:pt idx="89">
                  <c:v>1284.0899999999999</c:v>
                </c:pt>
                <c:pt idx="90">
                  <c:v>1290.18</c:v>
                </c:pt>
                <c:pt idx="91">
                  <c:v>1283.0899999999999</c:v>
                </c:pt>
                <c:pt idx="92">
                  <c:v>1282.21</c:v>
                </c:pt>
                <c:pt idx="93">
                  <c:v>1267.8599999999999</c:v>
                </c:pt>
                <c:pt idx="94">
                  <c:v>1281.8</c:v>
                </c:pt>
                <c:pt idx="95">
                  <c:v>1276.42</c:v>
                </c:pt>
                <c:pt idx="96">
                  <c:v>1260.08</c:v>
                </c:pt>
                <c:pt idx="97">
                  <c:v>1242.46</c:v>
                </c:pt>
                <c:pt idx="98">
                  <c:v>1243.56</c:v>
                </c:pt>
                <c:pt idx="99">
                  <c:v>1263.78</c:v>
                </c:pt>
                <c:pt idx="100">
                  <c:v>1264.26</c:v>
                </c:pt>
                <c:pt idx="101">
                  <c:v>1270.51</c:v>
                </c:pt>
                <c:pt idx="102">
                  <c:v>1245</c:v>
                </c:pt>
                <c:pt idx="103">
                  <c:v>1235.49</c:v>
                </c:pt>
                <c:pt idx="104">
                  <c:v>1247.3499999999999</c:v>
                </c:pt>
                <c:pt idx="105">
                  <c:v>1268.46</c:v>
                </c:pt>
                <c:pt idx="106">
                  <c:v>1262.73</c:v>
                </c:pt>
                <c:pt idx="107">
                  <c:v>1269.98</c:v>
                </c:pt>
                <c:pt idx="108">
                  <c:v>1261.4100000000001</c:v>
                </c:pt>
                <c:pt idx="109">
                  <c:v>1258.28</c:v>
                </c:pt>
                <c:pt idx="110">
                  <c:v>1252.73</c:v>
                </c:pt>
                <c:pt idx="111">
                  <c:v>1254.55</c:v>
                </c:pt>
                <c:pt idx="112">
                  <c:v>1237.46</c:v>
                </c:pt>
                <c:pt idx="113">
                  <c:v>1224.17</c:v>
                </c:pt>
                <c:pt idx="114">
                  <c:v>1212</c:v>
                </c:pt>
                <c:pt idx="115">
                  <c:v>1227.31</c:v>
                </c:pt>
                <c:pt idx="116">
                  <c:v>1230.04</c:v>
                </c:pt>
                <c:pt idx="117">
                  <c:v>1230.06</c:v>
                </c:pt>
                <c:pt idx="118">
                  <c:v>1224.97</c:v>
                </c:pt>
                <c:pt idx="119">
                  <c:v>1209.7</c:v>
                </c:pt>
                <c:pt idx="120">
                  <c:v>1202.5</c:v>
                </c:pt>
                <c:pt idx="121">
                  <c:v>1198.53</c:v>
                </c:pt>
                <c:pt idx="122">
                  <c:v>1188.48</c:v>
                </c:pt>
                <c:pt idx="123">
                  <c:v>1186.06</c:v>
                </c:pt>
                <c:pt idx="124">
                  <c:v>1172.55</c:v>
                </c:pt>
                <c:pt idx="125">
                  <c:v>1173.02</c:v>
                </c:pt>
                <c:pt idx="126">
                  <c:v>1164.31</c:v>
                </c:pt>
                <c:pt idx="127">
                  <c:v>1179.6500000000001</c:v>
                </c:pt>
                <c:pt idx="128">
                  <c:v>1175.69</c:v>
                </c:pt>
                <c:pt idx="129">
                  <c:v>1175.67</c:v>
                </c:pt>
                <c:pt idx="130">
                  <c:v>1170.3699999999999</c:v>
                </c:pt>
                <c:pt idx="131">
                  <c:v>1172.97</c:v>
                </c:pt>
                <c:pt idx="132">
                  <c:v>1177.5</c:v>
                </c:pt>
                <c:pt idx="133">
                  <c:v>1182.8599999999999</c:v>
                </c:pt>
                <c:pt idx="134">
                  <c:v>1181.5</c:v>
                </c:pt>
                <c:pt idx="135">
                  <c:v>1169.06</c:v>
                </c:pt>
                <c:pt idx="136">
                  <c:v>1162.53</c:v>
                </c:pt>
                <c:pt idx="137">
                  <c:v>1163.1199999999999</c:v>
                </c:pt>
                <c:pt idx="138">
                  <c:v>1154.1199999999999</c:v>
                </c:pt>
                <c:pt idx="139">
                  <c:v>1154.7</c:v>
                </c:pt>
                <c:pt idx="140">
                  <c:v>1162.22</c:v>
                </c:pt>
                <c:pt idx="141">
                  <c:v>1161.54</c:v>
                </c:pt>
                <c:pt idx="142">
                  <c:v>1158.5899999999999</c:v>
                </c:pt>
                <c:pt idx="143">
                  <c:v>1160.19</c:v>
                </c:pt>
                <c:pt idx="144">
                  <c:v>1154.68</c:v>
                </c:pt>
                <c:pt idx="145">
                  <c:v>1150.72</c:v>
                </c:pt>
                <c:pt idx="146">
                  <c:v>1144.17</c:v>
                </c:pt>
                <c:pt idx="147">
                  <c:v>1131.72</c:v>
                </c:pt>
                <c:pt idx="148">
                  <c:v>1129.93</c:v>
                </c:pt>
                <c:pt idx="149">
                  <c:v>1128.93</c:v>
                </c:pt>
                <c:pt idx="150">
                  <c:v>1121.99</c:v>
                </c:pt>
                <c:pt idx="151">
                  <c:v>1122.25</c:v>
                </c:pt>
                <c:pt idx="152">
                  <c:v>1117.6600000000001</c:v>
                </c:pt>
                <c:pt idx="153">
                  <c:v>1103.06</c:v>
                </c:pt>
                <c:pt idx="154">
                  <c:v>1102.43</c:v>
                </c:pt>
                <c:pt idx="155">
                  <c:v>1100.76</c:v>
                </c:pt>
                <c:pt idx="156">
                  <c:v>1096.3</c:v>
                </c:pt>
                <c:pt idx="157">
                  <c:v>1091.8800000000001</c:v>
                </c:pt>
                <c:pt idx="158">
                  <c:v>1102.3</c:v>
                </c:pt>
                <c:pt idx="159">
                  <c:v>1110.1300000000001</c:v>
                </c:pt>
                <c:pt idx="160">
                  <c:v>1114.2</c:v>
                </c:pt>
                <c:pt idx="161">
                  <c:v>1127.6300000000001</c:v>
                </c:pt>
                <c:pt idx="162">
                  <c:v>1125.5</c:v>
                </c:pt>
                <c:pt idx="163">
                  <c:v>1124.44</c:v>
                </c:pt>
                <c:pt idx="164">
                  <c:v>1121.49</c:v>
                </c:pt>
                <c:pt idx="165">
                  <c:v>1126.43</c:v>
                </c:pt>
                <c:pt idx="166">
                  <c:v>1115.97</c:v>
                </c:pt>
                <c:pt idx="167">
                  <c:v>1120.49</c:v>
                </c:pt>
                <c:pt idx="168">
                  <c:v>1102.1600000000001</c:v>
                </c:pt>
                <c:pt idx="169">
                  <c:v>1094.1300000000001</c:v>
                </c:pt>
                <c:pt idx="170">
                  <c:v>1102.8</c:v>
                </c:pt>
                <c:pt idx="171">
                  <c:v>1095.43</c:v>
                </c:pt>
                <c:pt idx="172">
                  <c:v>1088.06</c:v>
                </c:pt>
                <c:pt idx="173">
                  <c:v>1095.6099999999999</c:v>
                </c:pt>
                <c:pt idx="174">
                  <c:v>1088.49</c:v>
                </c:pt>
                <c:pt idx="175">
                  <c:v>1113.82</c:v>
                </c:pt>
                <c:pt idx="176">
                  <c:v>1110.46</c:v>
                </c:pt>
                <c:pt idx="177">
                  <c:v>1103.6600000000001</c:v>
                </c:pt>
                <c:pt idx="178">
                  <c:v>1101.19</c:v>
                </c:pt>
                <c:pt idx="179">
                  <c:v>1125.53</c:v>
                </c:pt>
                <c:pt idx="180">
                  <c:v>1122.5</c:v>
                </c:pt>
                <c:pt idx="181">
                  <c:v>1109.73</c:v>
                </c:pt>
                <c:pt idx="182">
                  <c:v>1100.07</c:v>
                </c:pt>
                <c:pt idx="183">
                  <c:v>1101.68</c:v>
                </c:pt>
                <c:pt idx="184">
                  <c:v>1113.8900000000001</c:v>
                </c:pt>
                <c:pt idx="185">
                  <c:v>1113.43</c:v>
                </c:pt>
                <c:pt idx="186">
                  <c:v>1080.29</c:v>
                </c:pt>
                <c:pt idx="187">
                  <c:v>1089.6600000000001</c:v>
                </c:pt>
                <c:pt idx="188">
                  <c:v>1076.78</c:v>
                </c:pt>
                <c:pt idx="189">
                  <c:v>1075.47</c:v>
                </c:pt>
                <c:pt idx="190">
                  <c:v>1039.6600000000001</c:v>
                </c:pt>
                <c:pt idx="191">
                  <c:v>1028.19</c:v>
                </c:pt>
                <c:pt idx="192">
                  <c:v>1042.4000000000001</c:v>
                </c:pt>
                <c:pt idx="193">
                  <c:v>1060.6199999999999</c:v>
                </c:pt>
                <c:pt idx="194">
                  <c:v>1055.45</c:v>
                </c:pt>
                <c:pt idx="195">
                  <c:v>1101.6600000000001</c:v>
                </c:pt>
                <c:pt idx="196">
                  <c:v>1105.9000000000001</c:v>
                </c:pt>
                <c:pt idx="197">
                  <c:v>1093.53</c:v>
                </c:pt>
                <c:pt idx="198">
                  <c:v>1108.03</c:v>
                </c:pt>
                <c:pt idx="199">
                  <c:v>1087.8499999999999</c:v>
                </c:pt>
                <c:pt idx="200">
                  <c:v>1103.4000000000001</c:v>
                </c:pt>
                <c:pt idx="201">
                  <c:v>1121.6500000000001</c:v>
                </c:pt>
                <c:pt idx="202">
                  <c:v>1141.42</c:v>
                </c:pt>
                <c:pt idx="203">
                  <c:v>1154.73</c:v>
                </c:pt>
                <c:pt idx="204">
                  <c:v>1151.6099999999999</c:v>
                </c:pt>
                <c:pt idx="205">
                  <c:v>1150.81</c:v>
                </c:pt>
                <c:pt idx="206">
                  <c:v>1143.69</c:v>
                </c:pt>
                <c:pt idx="207">
                  <c:v>1137.3599999999999</c:v>
                </c:pt>
                <c:pt idx="208">
                  <c:v>1128.54</c:v>
                </c:pt>
                <c:pt idx="209">
                  <c:v>1113.8900000000001</c:v>
                </c:pt>
                <c:pt idx="210">
                  <c:v>1128.67</c:v>
                </c:pt>
                <c:pt idx="211">
                  <c:v>1118.0999999999999</c:v>
                </c:pt>
                <c:pt idx="212">
                  <c:v>1155.25</c:v>
                </c:pt>
                <c:pt idx="213">
                  <c:v>1154.1500000000001</c:v>
                </c:pt>
                <c:pt idx="214">
                  <c:v>1152.43</c:v>
                </c:pt>
                <c:pt idx="215">
                  <c:v>1153.8499999999999</c:v>
                </c:pt>
                <c:pt idx="216">
                  <c:v>1137.96</c:v>
                </c:pt>
                <c:pt idx="217">
                  <c:v>1153.2</c:v>
                </c:pt>
                <c:pt idx="218">
                  <c:v>1193.05</c:v>
                </c:pt>
                <c:pt idx="219">
                  <c:v>1212.74</c:v>
                </c:pt>
                <c:pt idx="220">
                  <c:v>1226.1099999999999</c:v>
                </c:pt>
                <c:pt idx="221">
                  <c:v>1211.5</c:v>
                </c:pt>
                <c:pt idx="222">
                  <c:v>1211.81</c:v>
                </c:pt>
                <c:pt idx="223">
                  <c:v>1227.3599999999999</c:v>
                </c:pt>
                <c:pt idx="224">
                  <c:v>1223.81</c:v>
                </c:pt>
                <c:pt idx="225">
                  <c:v>1238.3900000000001</c:v>
                </c:pt>
                <c:pt idx="226">
                  <c:v>1245.44</c:v>
                </c:pt>
                <c:pt idx="227">
                  <c:v>1223.6300000000001</c:v>
                </c:pt>
                <c:pt idx="228">
                  <c:v>1241.48</c:v>
                </c:pt>
                <c:pt idx="229">
                  <c:v>1243.1400000000001</c:v>
                </c:pt>
                <c:pt idx="230">
                  <c:v>1245.5</c:v>
                </c:pt>
                <c:pt idx="231">
                  <c:v>1234.98</c:v>
                </c:pt>
                <c:pt idx="232">
                  <c:v>1224.05</c:v>
                </c:pt>
                <c:pt idx="233">
                  <c:v>1213.1600000000001</c:v>
                </c:pt>
                <c:pt idx="234">
                  <c:v>1204.43</c:v>
                </c:pt>
                <c:pt idx="235">
                  <c:v>1201.72</c:v>
                </c:pt>
                <c:pt idx="236">
                  <c:v>1183.3699999999999</c:v>
                </c:pt>
                <c:pt idx="237">
                  <c:v>1189.3900000000001</c:v>
                </c:pt>
                <c:pt idx="238">
                  <c:v>1172.56</c:v>
                </c:pt>
                <c:pt idx="239">
                  <c:v>1180.49</c:v>
                </c:pt>
                <c:pt idx="240">
                  <c:v>1179.76</c:v>
                </c:pt>
                <c:pt idx="241">
                  <c:v>1177.99</c:v>
                </c:pt>
                <c:pt idx="242">
                  <c:v>1233.48</c:v>
                </c:pt>
                <c:pt idx="243">
                  <c:v>1243.26</c:v>
                </c:pt>
                <c:pt idx="244">
                  <c:v>1234.05</c:v>
                </c:pt>
                <c:pt idx="245">
                  <c:v>1236.8399999999999</c:v>
                </c:pt>
                <c:pt idx="246">
                  <c:v>1232.21</c:v>
                </c:pt>
                <c:pt idx="247">
                  <c:v>1220.6099999999999</c:v>
                </c:pt>
                <c:pt idx="248">
                  <c:v>1233.99</c:v>
                </c:pt>
                <c:pt idx="249">
                  <c:v>1242.23</c:v>
                </c:pt>
                <c:pt idx="250">
                  <c:v>1241.42</c:v>
                </c:pt>
                <c:pt idx="251">
                  <c:v>1225.98</c:v>
                </c:pt>
                <c:pt idx="252">
                  <c:v>1210.95</c:v>
                </c:pt>
                <c:pt idx="253">
                  <c:v>1220.43</c:v>
                </c:pt>
                <c:pt idx="254">
                  <c:v>1217.56</c:v>
                </c:pt>
                <c:pt idx="255">
                  <c:v>1222.9000000000001</c:v>
                </c:pt>
                <c:pt idx="256">
                  <c:v>1207.67</c:v>
                </c:pt>
                <c:pt idx="257">
                  <c:v>1197.33</c:v>
                </c:pt>
                <c:pt idx="258">
                  <c:v>1200.8399999999999</c:v>
                </c:pt>
                <c:pt idx="259">
                  <c:v>1195.9000000000001</c:v>
                </c:pt>
                <c:pt idx="260">
                  <c:v>1190.72</c:v>
                </c:pt>
                <c:pt idx="261">
                  <c:v>1185.9000000000001</c:v>
                </c:pt>
                <c:pt idx="262">
                  <c:v>1172.81</c:v>
                </c:pt>
                <c:pt idx="263">
                  <c:v>1172.98</c:v>
                </c:pt>
                <c:pt idx="264">
                  <c:v>1174.0899999999999</c:v>
                </c:pt>
                <c:pt idx="265">
                  <c:v>1173.1300000000001</c:v>
                </c:pt>
                <c:pt idx="266">
                  <c:v>1168.4000000000001</c:v>
                </c:pt>
                <c:pt idx="267">
                  <c:v>1165.42</c:v>
                </c:pt>
                <c:pt idx="268">
                  <c:v>1154.2</c:v>
                </c:pt>
                <c:pt idx="269">
                  <c:v>1151.77</c:v>
                </c:pt>
                <c:pt idx="270">
                  <c:v>1149.02</c:v>
                </c:pt>
                <c:pt idx="271">
                  <c:v>1138.07</c:v>
                </c:pt>
                <c:pt idx="272">
                  <c:v>1126.22</c:v>
                </c:pt>
                <c:pt idx="273">
                  <c:v>1134.6199999999999</c:v>
                </c:pt>
                <c:pt idx="274">
                  <c:v>1132</c:v>
                </c:pt>
                <c:pt idx="275">
                  <c:v>1125.5</c:v>
                </c:pt>
                <c:pt idx="276">
                  <c:v>1120.18</c:v>
                </c:pt>
                <c:pt idx="277">
                  <c:v>1125.3900000000001</c:v>
                </c:pt>
                <c:pt idx="278">
                  <c:v>1138.3499999999999</c:v>
                </c:pt>
                <c:pt idx="279">
                  <c:v>1134.33</c:v>
                </c:pt>
                <c:pt idx="280">
                  <c:v>1132.03</c:v>
                </c:pt>
                <c:pt idx="281">
                  <c:v>1129.3800000000001</c:v>
                </c:pt>
                <c:pt idx="282">
                  <c:v>1125.3</c:v>
                </c:pt>
                <c:pt idx="283">
                  <c:v>1118.46</c:v>
                </c:pt>
                <c:pt idx="284">
                  <c:v>1111.72</c:v>
                </c:pt>
                <c:pt idx="285">
                  <c:v>1105.4000000000001</c:v>
                </c:pt>
                <c:pt idx="286">
                  <c:v>1115.22</c:v>
                </c:pt>
                <c:pt idx="287">
                  <c:v>1116.97</c:v>
                </c:pt>
                <c:pt idx="288">
                  <c:v>1117.42</c:v>
                </c:pt>
                <c:pt idx="289">
                  <c:v>1122.46</c:v>
                </c:pt>
                <c:pt idx="290">
                  <c:v>1116.02</c:v>
                </c:pt>
                <c:pt idx="291">
                  <c:v>1107.53</c:v>
                </c:pt>
                <c:pt idx="292">
                  <c:v>1101.32</c:v>
                </c:pt>
                <c:pt idx="293">
                  <c:v>1109.54</c:v>
                </c:pt>
                <c:pt idx="294">
                  <c:v>1108.31</c:v>
                </c:pt>
                <c:pt idx="295">
                  <c:v>1097.82</c:v>
                </c:pt>
                <c:pt idx="296">
                  <c:v>1090.8399999999999</c:v>
                </c:pt>
                <c:pt idx="297">
                  <c:v>1078.3900000000001</c:v>
                </c:pt>
                <c:pt idx="298">
                  <c:v>1075.17</c:v>
                </c:pt>
                <c:pt idx="299">
                  <c:v>1078.05</c:v>
                </c:pt>
                <c:pt idx="300">
                  <c:v>1074.98</c:v>
                </c:pt>
                <c:pt idx="301">
                  <c:v>1063.76</c:v>
                </c:pt>
                <c:pt idx="302">
                  <c:v>1064.6300000000001</c:v>
                </c:pt>
                <c:pt idx="303">
                  <c:v>1061.79</c:v>
                </c:pt>
                <c:pt idx="304">
                  <c:v>1065.8499999999999</c:v>
                </c:pt>
                <c:pt idx="305">
                  <c:v>1070.6400000000001</c:v>
                </c:pt>
                <c:pt idx="306">
                  <c:v>1067.07</c:v>
                </c:pt>
                <c:pt idx="307">
                  <c:v>1068.31</c:v>
                </c:pt>
                <c:pt idx="308">
                  <c:v>1060.44</c:v>
                </c:pt>
                <c:pt idx="309">
                  <c:v>1065.9100000000001</c:v>
                </c:pt>
                <c:pt idx="310">
                  <c:v>1065.71</c:v>
                </c:pt>
                <c:pt idx="311">
                  <c:v>1066.9000000000001</c:v>
                </c:pt>
                <c:pt idx="312">
                  <c:v>1057.1199999999999</c:v>
                </c:pt>
                <c:pt idx="313">
                  <c:v>1058.26</c:v>
                </c:pt>
                <c:pt idx="314">
                  <c:v>1053.77</c:v>
                </c:pt>
                <c:pt idx="315">
                  <c:v>1053.44</c:v>
                </c:pt>
                <c:pt idx="316">
                  <c:v>1040.31</c:v>
                </c:pt>
                <c:pt idx="317">
                  <c:v>1040.6099999999999</c:v>
                </c:pt>
                <c:pt idx="318">
                  <c:v>1049.1199999999999</c:v>
                </c:pt>
                <c:pt idx="319">
                  <c:v>1039.6300000000001</c:v>
                </c:pt>
                <c:pt idx="320">
                  <c:v>1040.8</c:v>
                </c:pt>
                <c:pt idx="321">
                  <c:v>1034.8499999999999</c:v>
                </c:pt>
                <c:pt idx="322">
                  <c:v>1041.3599999999999</c:v>
                </c:pt>
                <c:pt idx="323">
                  <c:v>1042.9100000000001</c:v>
                </c:pt>
                <c:pt idx="324">
                  <c:v>1049.25</c:v>
                </c:pt>
                <c:pt idx="325">
                  <c:v>1048.98</c:v>
                </c:pt>
                <c:pt idx="326">
                  <c:v>1055.02</c:v>
                </c:pt>
                <c:pt idx="327">
                  <c:v>1053.81</c:v>
                </c:pt>
                <c:pt idx="328">
                  <c:v>1052.8900000000001</c:v>
                </c:pt>
                <c:pt idx="329">
                  <c:v>1064.3</c:v>
                </c:pt>
                <c:pt idx="330">
                  <c:v>1069.45</c:v>
                </c:pt>
                <c:pt idx="331">
                  <c:v>1069.46</c:v>
                </c:pt>
                <c:pt idx="332">
                  <c:v>1065.3499999999999</c:v>
                </c:pt>
                <c:pt idx="333">
                  <c:v>1069.71</c:v>
                </c:pt>
                <c:pt idx="334">
                  <c:v>1070.9100000000001</c:v>
                </c:pt>
                <c:pt idx="335">
                  <c:v>1080.8599999999999</c:v>
                </c:pt>
                <c:pt idx="336">
                  <c:v>1078.45</c:v>
                </c:pt>
                <c:pt idx="337">
                  <c:v>1079.28</c:v>
                </c:pt>
                <c:pt idx="338">
                  <c:v>1064.6400000000001</c:v>
                </c:pt>
                <c:pt idx="339">
                  <c:v>1059.44</c:v>
                </c:pt>
                <c:pt idx="340">
                  <c:v>1056.33</c:v>
                </c:pt>
                <c:pt idx="341">
                  <c:v>1054.29</c:v>
                </c:pt>
                <c:pt idx="342">
                  <c:v>1052.25</c:v>
                </c:pt>
                <c:pt idx="343">
                  <c:v>1046.79</c:v>
                </c:pt>
                <c:pt idx="344">
                  <c:v>1045.0999999999999</c:v>
                </c:pt>
                <c:pt idx="345">
                  <c:v>1040.54</c:v>
                </c:pt>
                <c:pt idx="346">
                  <c:v>1032.43</c:v>
                </c:pt>
                <c:pt idx="347">
                  <c:v>1023.1</c:v>
                </c:pt>
                <c:pt idx="348">
                  <c:v>1045.1400000000001</c:v>
                </c:pt>
                <c:pt idx="349">
                  <c:v>1047.4000000000001</c:v>
                </c:pt>
                <c:pt idx="350">
                  <c:v>1062.19</c:v>
                </c:pt>
                <c:pt idx="351">
                  <c:v>1040.1300000000001</c:v>
                </c:pt>
                <c:pt idx="352">
                  <c:v>1052.8</c:v>
                </c:pt>
                <c:pt idx="353">
                  <c:v>1053</c:v>
                </c:pt>
                <c:pt idx="354">
                  <c:v>1055.95</c:v>
                </c:pt>
                <c:pt idx="355">
                  <c:v>1049.18</c:v>
                </c:pt>
                <c:pt idx="356">
                  <c:v>1037.8399999999999</c:v>
                </c:pt>
                <c:pt idx="357">
                  <c:v>1027.18</c:v>
                </c:pt>
                <c:pt idx="358">
                  <c:v>1024.77</c:v>
                </c:pt>
                <c:pt idx="359">
                  <c:v>1037.6099999999999</c:v>
                </c:pt>
                <c:pt idx="360">
                  <c:v>1040.55</c:v>
                </c:pt>
                <c:pt idx="361">
                  <c:v>1024.68</c:v>
                </c:pt>
                <c:pt idx="362">
                  <c:v>1021.25</c:v>
                </c:pt>
                <c:pt idx="363">
                  <c:v>1039.56</c:v>
                </c:pt>
                <c:pt idx="364">
                  <c:v>1053.6600000000001</c:v>
                </c:pt>
                <c:pt idx="365">
                  <c:v>1054.28</c:v>
                </c:pt>
                <c:pt idx="366">
                  <c:v>1082.23</c:v>
                </c:pt>
                <c:pt idx="367">
                  <c:v>1086.69</c:v>
                </c:pt>
                <c:pt idx="368">
                  <c:v>1059.31</c:v>
                </c:pt>
                <c:pt idx="369">
                  <c:v>1058.29</c:v>
                </c:pt>
                <c:pt idx="370">
                  <c:v>1048.2</c:v>
                </c:pt>
                <c:pt idx="371">
                  <c:v>1038.6400000000001</c:v>
                </c:pt>
                <c:pt idx="372">
                  <c:v>1043.7</c:v>
                </c:pt>
                <c:pt idx="373">
                  <c:v>1055.3</c:v>
                </c:pt>
                <c:pt idx="374">
                  <c:v>1064.03</c:v>
                </c:pt>
                <c:pt idx="375">
                  <c:v>1072.22</c:v>
                </c:pt>
                <c:pt idx="376">
                  <c:v>1065.8399999999999</c:v>
                </c:pt>
                <c:pt idx="377">
                  <c:v>1089.29</c:v>
                </c:pt>
                <c:pt idx="378">
                  <c:v>1077.1500000000001</c:v>
                </c:pt>
                <c:pt idx="379">
                  <c:v>1077.5899999999999</c:v>
                </c:pt>
                <c:pt idx="380">
                  <c:v>1075.97</c:v>
                </c:pt>
                <c:pt idx="381">
                  <c:v>1111.18</c:v>
                </c:pt>
                <c:pt idx="382">
                  <c:v>1102.57</c:v>
                </c:pt>
                <c:pt idx="383">
                  <c:v>1117.0999999999999</c:v>
                </c:pt>
                <c:pt idx="384">
                  <c:v>1108.08</c:v>
                </c:pt>
                <c:pt idx="385">
                  <c:v>1098.28</c:v>
                </c:pt>
                <c:pt idx="386">
                  <c:v>1088.29</c:v>
                </c:pt>
                <c:pt idx="387">
                  <c:v>1066.68</c:v>
                </c:pt>
                <c:pt idx="388">
                  <c:v>1060.17</c:v>
                </c:pt>
                <c:pt idx="389">
                  <c:v>1056.3900000000001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5-4D64-A55F-8E0D785E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  <c:min val="1000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</a:t>
            </a:r>
            <a:r>
              <a:rPr lang="en-US" baseline="0"/>
              <a:t> bổ vốn_ngành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phanbovon_nganh!$BY$1</c:f>
              <c:strCache>
                <c:ptCount val="1"/>
                <c:pt idx="0">
                  <c:v> ban_le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phanbovon_nganh!$BY$2:$BY$121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2.5715077348325142E-2</c:v>
                </c:pt>
                <c:pt idx="18">
                  <c:v>0.13621647317460339</c:v>
                </c:pt>
                <c:pt idx="19">
                  <c:v>0.28252209681585355</c:v>
                </c:pt>
                <c:pt idx="20">
                  <c:v>0.36906929886742262</c:v>
                </c:pt>
                <c:pt idx="21">
                  <c:v>0.48937412665002783</c:v>
                </c:pt>
                <c:pt idx="22">
                  <c:v>0.58370525403288354</c:v>
                </c:pt>
                <c:pt idx="23">
                  <c:v>0.66678781913093732</c:v>
                </c:pt>
                <c:pt idx="24">
                  <c:v>0.40544881404663347</c:v>
                </c:pt>
                <c:pt idx="25">
                  <c:v>0.18782570596947648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1.841729432751019E-2</c:v>
                </c:pt>
                <c:pt idx="39">
                  <c:v>7.6731884887556501E-2</c:v>
                </c:pt>
                <c:pt idx="40">
                  <c:v>0</c:v>
                </c:pt>
                <c:pt idx="41">
                  <c:v>0</c:v>
                </c:pt>
                <c:pt idx="42">
                  <c:v>5.7787957255388177E-2</c:v>
                </c:pt>
                <c:pt idx="43">
                  <c:v>0.20123366177239815</c:v>
                </c:pt>
                <c:pt idx="44">
                  <c:v>0.28779054660673076</c:v>
                </c:pt>
                <c:pt idx="45">
                  <c:v>0.49622788474745627</c:v>
                </c:pt>
                <c:pt idx="46">
                  <c:v>0.60431427800125737</c:v>
                </c:pt>
                <c:pt idx="47">
                  <c:v>0.62264406945423445</c:v>
                </c:pt>
                <c:pt idx="48">
                  <c:v>0.63653850030815318</c:v>
                </c:pt>
                <c:pt idx="49">
                  <c:v>0.68384805108083813</c:v>
                </c:pt>
                <c:pt idx="50">
                  <c:v>0.57958362468832836</c:v>
                </c:pt>
                <c:pt idx="51">
                  <c:v>0.441735098376971</c:v>
                </c:pt>
                <c:pt idx="52">
                  <c:v>0.30894668201452524</c:v>
                </c:pt>
                <c:pt idx="53">
                  <c:v>0.20252664805300141</c:v>
                </c:pt>
                <c:pt idx="54">
                  <c:v>5.1703636634144637E-2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5.556551222748176E-2</c:v>
                </c:pt>
                <c:pt idx="60">
                  <c:v>0.20881102603546084</c:v>
                </c:pt>
                <c:pt idx="61">
                  <c:v>0.34596590862157867</c:v>
                </c:pt>
                <c:pt idx="62">
                  <c:v>0.51993734276833425</c:v>
                </c:pt>
                <c:pt idx="63">
                  <c:v>0.68393524464656252</c:v>
                </c:pt>
                <c:pt idx="64">
                  <c:v>0.68987941294112909</c:v>
                </c:pt>
                <c:pt idx="65">
                  <c:v>0.72470684057291224</c:v>
                </c:pt>
                <c:pt idx="66">
                  <c:v>0.79065244819778424</c:v>
                </c:pt>
                <c:pt idx="67">
                  <c:v>0.80791325240555911</c:v>
                </c:pt>
                <c:pt idx="68">
                  <c:v>0.80691812392860496</c:v>
                </c:pt>
                <c:pt idx="69">
                  <c:v>0.76042595002920677</c:v>
                </c:pt>
                <c:pt idx="70">
                  <c:v>0.56602309597705935</c:v>
                </c:pt>
                <c:pt idx="71">
                  <c:v>0.24605585011726444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1.4550654807843177E-2</c:v>
                </c:pt>
                <c:pt idx="85">
                  <c:v>0.1075418506314811</c:v>
                </c:pt>
                <c:pt idx="86">
                  <c:v>0.21164757207283361</c:v>
                </c:pt>
                <c:pt idx="87">
                  <c:v>0.38031323153341695</c:v>
                </c:pt>
                <c:pt idx="88">
                  <c:v>0.40697111089462712</c:v>
                </c:pt>
                <c:pt idx="89">
                  <c:v>0.43408687241015542</c:v>
                </c:pt>
                <c:pt idx="90">
                  <c:v>0.37642199981683216</c:v>
                </c:pt>
                <c:pt idx="91">
                  <c:v>0.32703131156290899</c:v>
                </c:pt>
                <c:pt idx="92">
                  <c:v>0.21745255500431546</c:v>
                </c:pt>
                <c:pt idx="93">
                  <c:v>9.6500567875324017E-2</c:v>
                </c:pt>
                <c:pt idx="94">
                  <c:v>1.2096464545643924E-2</c:v>
                </c:pt>
                <c:pt idx="95">
                  <c:v>0.11408433995807274</c:v>
                </c:pt>
                <c:pt idx="96">
                  <c:v>0.17881241580194893</c:v>
                </c:pt>
                <c:pt idx="97">
                  <c:v>0.28713504867033735</c:v>
                </c:pt>
                <c:pt idx="98">
                  <c:v>0.2176091635190065</c:v>
                </c:pt>
                <c:pt idx="99">
                  <c:v>0.19446840611440827</c:v>
                </c:pt>
                <c:pt idx="100">
                  <c:v>0.12787511720146125</c:v>
                </c:pt>
                <c:pt idx="101">
                  <c:v>0.11879427385367362</c:v>
                </c:pt>
                <c:pt idx="102">
                  <c:v>8.5624989203377938E-2</c:v>
                </c:pt>
                <c:pt idx="103">
                  <c:v>0.30439592004628735</c:v>
                </c:pt>
                <c:pt idx="104">
                  <c:v>0.3889047196506083</c:v>
                </c:pt>
                <c:pt idx="105">
                  <c:v>0.48834180945616767</c:v>
                </c:pt>
                <c:pt idx="106">
                  <c:v>0.39656960054274709</c:v>
                </c:pt>
                <c:pt idx="107">
                  <c:v>0.36654715360959755</c:v>
                </c:pt>
                <c:pt idx="108">
                  <c:v>0.25556820672498914</c:v>
                </c:pt>
                <c:pt idx="109">
                  <c:v>0.21517739670111821</c:v>
                </c:pt>
                <c:pt idx="110">
                  <c:v>0.11828227817510091</c:v>
                </c:pt>
                <c:pt idx="111">
                  <c:v>0.25928155683024479</c:v>
                </c:pt>
                <c:pt idx="112">
                  <c:v>0.34183270803707033</c:v>
                </c:pt>
                <c:pt idx="113">
                  <c:v>0.40110892928460212</c:v>
                </c:pt>
                <c:pt idx="114">
                  <c:v>0.47914659623309436</c:v>
                </c:pt>
                <c:pt idx="115">
                  <c:v>0.60106127962828682</c:v>
                </c:pt>
                <c:pt idx="116">
                  <c:v>0.60910923332240863</c:v>
                </c:pt>
                <c:pt idx="117">
                  <c:v>0.60285486152793377</c:v>
                </c:pt>
                <c:pt idx="118">
                  <c:v>0.53665874826049487</c:v>
                </c:pt>
                <c:pt idx="119">
                  <c:v>0.43729835309878151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FFD-9501-122CEC28FEB4}"/>
            </c:ext>
          </c:extLst>
        </c:ser>
        <c:ser>
          <c:idx val="1"/>
          <c:order val="1"/>
          <c:tx>
            <c:strRef>
              <c:f>phanbovon_nganh!$BZ$1</c:f>
              <c:strCache>
                <c:ptCount val="1"/>
                <c:pt idx="0">
                  <c:v> bds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phanbovon_nganh!$BZ$2:$BZ$121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6.2327346562763043E-2</c:v>
                </c:pt>
                <c:pt idx="4">
                  <c:v>0.10809526583790977</c:v>
                </c:pt>
                <c:pt idx="5">
                  <c:v>0.13353192115323592</c:v>
                </c:pt>
                <c:pt idx="6">
                  <c:v>9.0173071860677509E-2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1.5878095499077139E-2</c:v>
                </c:pt>
                <c:pt idx="21">
                  <c:v>9.727490936768006E-2</c:v>
                </c:pt>
                <c:pt idx="22">
                  <c:v>0.14939661927722134</c:v>
                </c:pt>
                <c:pt idx="23">
                  <c:v>0.11561012524751271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2.3112090551177432E-2</c:v>
                </c:pt>
                <c:pt idx="40">
                  <c:v>0</c:v>
                </c:pt>
                <c:pt idx="41">
                  <c:v>8.1167636424434083E-3</c:v>
                </c:pt>
                <c:pt idx="42">
                  <c:v>5.7463884713286305E-2</c:v>
                </c:pt>
                <c:pt idx="43">
                  <c:v>0.12786040221548572</c:v>
                </c:pt>
                <c:pt idx="44">
                  <c:v>0.21932112475994367</c:v>
                </c:pt>
                <c:pt idx="45">
                  <c:v>0.296517216713718</c:v>
                </c:pt>
                <c:pt idx="46">
                  <c:v>0.29808833033067095</c:v>
                </c:pt>
                <c:pt idx="47">
                  <c:v>0.32035415998422229</c:v>
                </c:pt>
                <c:pt idx="48">
                  <c:v>0.30145385303672423</c:v>
                </c:pt>
                <c:pt idx="49">
                  <c:v>0.28749293706078322</c:v>
                </c:pt>
                <c:pt idx="50">
                  <c:v>0.41191397626929549</c:v>
                </c:pt>
                <c:pt idx="51">
                  <c:v>0.53975950856904409</c:v>
                </c:pt>
                <c:pt idx="52">
                  <c:v>0.65523102676727951</c:v>
                </c:pt>
                <c:pt idx="53">
                  <c:v>0.74491862691807698</c:v>
                </c:pt>
                <c:pt idx="54">
                  <c:v>0.80846805683585932</c:v>
                </c:pt>
                <c:pt idx="55">
                  <c:v>0.74982192828655436</c:v>
                </c:pt>
                <c:pt idx="56">
                  <c:v>0.6727940535253818</c:v>
                </c:pt>
                <c:pt idx="57">
                  <c:v>0.56992562831640048</c:v>
                </c:pt>
                <c:pt idx="58">
                  <c:v>0.5169279060264923</c:v>
                </c:pt>
                <c:pt idx="59">
                  <c:v>0.51414666438589918</c:v>
                </c:pt>
                <c:pt idx="60">
                  <c:v>0.53876864739715224</c:v>
                </c:pt>
                <c:pt idx="61">
                  <c:v>0.60813944546798337</c:v>
                </c:pt>
                <c:pt idx="62">
                  <c:v>0.6942920115916873</c:v>
                </c:pt>
                <c:pt idx="63">
                  <c:v>0.75688384048936919</c:v>
                </c:pt>
                <c:pt idx="64">
                  <c:v>0.7683977434155177</c:v>
                </c:pt>
                <c:pt idx="65">
                  <c:v>0.75301029274807174</c:v>
                </c:pt>
                <c:pt idx="66">
                  <c:v>0.72193609325354446</c:v>
                </c:pt>
                <c:pt idx="67">
                  <c:v>0.60769808361303834</c:v>
                </c:pt>
                <c:pt idx="68">
                  <c:v>0.46941530214427141</c:v>
                </c:pt>
                <c:pt idx="69">
                  <c:v>0.24314128909470148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1.6830721403808469E-2</c:v>
                </c:pt>
                <c:pt idx="83">
                  <c:v>0.20846405179346558</c:v>
                </c:pt>
                <c:pt idx="84">
                  <c:v>0.40231676583085302</c:v>
                </c:pt>
                <c:pt idx="85">
                  <c:v>0.44710469030934652</c:v>
                </c:pt>
                <c:pt idx="86">
                  <c:v>0.50182998474842355</c:v>
                </c:pt>
                <c:pt idx="87">
                  <c:v>0.61036908527328682</c:v>
                </c:pt>
                <c:pt idx="88">
                  <c:v>0.63940479792821736</c:v>
                </c:pt>
                <c:pt idx="89">
                  <c:v>0.6097590996091482</c:v>
                </c:pt>
                <c:pt idx="90">
                  <c:v>0.67015885305494827</c:v>
                </c:pt>
                <c:pt idx="91">
                  <c:v>0.71774734791822381</c:v>
                </c:pt>
                <c:pt idx="92">
                  <c:v>0.68171100875320512</c:v>
                </c:pt>
                <c:pt idx="93">
                  <c:v>0.65877559802470309</c:v>
                </c:pt>
                <c:pt idx="94">
                  <c:v>0.69775007435359471</c:v>
                </c:pt>
                <c:pt idx="95">
                  <c:v>0.61692092580424007</c:v>
                </c:pt>
                <c:pt idx="96">
                  <c:v>0.47004507493445835</c:v>
                </c:pt>
                <c:pt idx="97">
                  <c:v>0.36555981571999246</c:v>
                </c:pt>
                <c:pt idx="98">
                  <c:v>0.13161942830396423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0.14274037439815643</c:v>
                </c:pt>
                <c:pt idx="105">
                  <c:v>0.30974861652640956</c:v>
                </c:pt>
                <c:pt idx="106">
                  <c:v>0.2038542105891763</c:v>
                </c:pt>
                <c:pt idx="107">
                  <c:v>0.18273897175744719</c:v>
                </c:pt>
                <c:pt idx="108">
                  <c:v>0.13036778788085052</c:v>
                </c:pt>
                <c:pt idx="109">
                  <c:v>0</c:v>
                </c:pt>
                <c:pt idx="110">
                  <c:v>0</c:v>
                </c:pt>
                <c:pt idx="111">
                  <c:v>0.12133240301330828</c:v>
                </c:pt>
                <c:pt idx="112">
                  <c:v>0.29984586495639498</c:v>
                </c:pt>
                <c:pt idx="113">
                  <c:v>0.46452647462962365</c:v>
                </c:pt>
                <c:pt idx="114">
                  <c:v>0.65670524793798801</c:v>
                </c:pt>
                <c:pt idx="115">
                  <c:v>0.73186784092205959</c:v>
                </c:pt>
                <c:pt idx="116">
                  <c:v>0.56566024468800225</c:v>
                </c:pt>
                <c:pt idx="117">
                  <c:v>0.45068016970822333</c:v>
                </c:pt>
                <c:pt idx="118">
                  <c:v>0.23195545755572017</c:v>
                </c:pt>
                <c:pt idx="119">
                  <c:v>2.2570065741859623E-2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FFD-9501-122CEC28FEB4}"/>
            </c:ext>
          </c:extLst>
        </c:ser>
        <c:ser>
          <c:idx val="2"/>
          <c:order val="2"/>
          <c:tx>
            <c:strRef>
              <c:f>phanbovon_nganh!$CA$1</c:f>
              <c:strCache>
                <c:ptCount val="1"/>
                <c:pt idx="0">
                  <c:v> chung_khoan 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phanbovon_nganh!$CA$2:$CA$121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1.887695434317771E-3</c:v>
                </c:pt>
                <c:pt idx="15">
                  <c:v>0.20885031046577102</c:v>
                </c:pt>
                <c:pt idx="16">
                  <c:v>0.41062599525809179</c:v>
                </c:pt>
                <c:pt idx="17">
                  <c:v>0.60055705313298824</c:v>
                </c:pt>
                <c:pt idx="18">
                  <c:v>0.58769420026097563</c:v>
                </c:pt>
                <c:pt idx="19">
                  <c:v>0.65197816773625905</c:v>
                </c:pt>
                <c:pt idx="20">
                  <c:v>0.60993265581194178</c:v>
                </c:pt>
                <c:pt idx="21">
                  <c:v>0.57522467695021551</c:v>
                </c:pt>
                <c:pt idx="22">
                  <c:v>0.47503792563746378</c:v>
                </c:pt>
                <c:pt idx="23">
                  <c:v>0.42333619465055233</c:v>
                </c:pt>
                <c:pt idx="24">
                  <c:v>7.2776763567915514E-2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1.1172921292122596E-2</c:v>
                </c:pt>
                <c:pt idx="36">
                  <c:v>0.36929431798047618</c:v>
                </c:pt>
                <c:pt idx="37">
                  <c:v>0.50671029064177675</c:v>
                </c:pt>
                <c:pt idx="38">
                  <c:v>0.5460052066896206</c:v>
                </c:pt>
                <c:pt idx="39">
                  <c:v>0.60063583993860803</c:v>
                </c:pt>
                <c:pt idx="40">
                  <c:v>0.46845530394166668</c:v>
                </c:pt>
                <c:pt idx="41">
                  <c:v>0.36403513273466226</c:v>
                </c:pt>
                <c:pt idx="42">
                  <c:v>0.30289153811146663</c:v>
                </c:pt>
                <c:pt idx="43">
                  <c:v>0.38405832416359464</c:v>
                </c:pt>
                <c:pt idx="44">
                  <c:v>0.46173601055211888</c:v>
                </c:pt>
                <c:pt idx="45">
                  <c:v>0.49802149385436295</c:v>
                </c:pt>
                <c:pt idx="46">
                  <c:v>0.4944020606515761</c:v>
                </c:pt>
                <c:pt idx="47">
                  <c:v>0.50427310596575226</c:v>
                </c:pt>
                <c:pt idx="48">
                  <c:v>0.42791098839543495</c:v>
                </c:pt>
                <c:pt idx="49">
                  <c:v>0.32891050981124342</c:v>
                </c:pt>
                <c:pt idx="50">
                  <c:v>0.41977536039908803</c:v>
                </c:pt>
                <c:pt idx="51">
                  <c:v>0.46259109165411771</c:v>
                </c:pt>
                <c:pt idx="52">
                  <c:v>0.535636801497404</c:v>
                </c:pt>
                <c:pt idx="53">
                  <c:v>0.57932540268559396</c:v>
                </c:pt>
                <c:pt idx="54">
                  <c:v>0.64586245771656936</c:v>
                </c:pt>
                <c:pt idx="55">
                  <c:v>0.59909226365427681</c:v>
                </c:pt>
                <c:pt idx="56">
                  <c:v>0.57644290793589081</c:v>
                </c:pt>
                <c:pt idx="57">
                  <c:v>0.51716075475484979</c:v>
                </c:pt>
                <c:pt idx="58">
                  <c:v>0.53402151141160037</c:v>
                </c:pt>
                <c:pt idx="59">
                  <c:v>0.59177403741288925</c:v>
                </c:pt>
                <c:pt idx="60">
                  <c:v>0.64418313975430197</c:v>
                </c:pt>
                <c:pt idx="61">
                  <c:v>0.72986874090721054</c:v>
                </c:pt>
                <c:pt idx="62">
                  <c:v>0.81240944620873923</c:v>
                </c:pt>
                <c:pt idx="63">
                  <c:v>0.86553106284419368</c:v>
                </c:pt>
                <c:pt idx="64">
                  <c:v>0.8298195179727379</c:v>
                </c:pt>
                <c:pt idx="65">
                  <c:v>0.73751988614520148</c:v>
                </c:pt>
                <c:pt idx="66">
                  <c:v>0.69838437245761598</c:v>
                </c:pt>
                <c:pt idx="67">
                  <c:v>0.57276340773435908</c:v>
                </c:pt>
                <c:pt idx="68">
                  <c:v>0.4020569576750902</c:v>
                </c:pt>
                <c:pt idx="69">
                  <c:v>0.2308289787850267</c:v>
                </c:pt>
                <c:pt idx="70">
                  <c:v>3.280221493405646E-2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0.12185956796410277</c:v>
                </c:pt>
                <c:pt idx="85">
                  <c:v>0.28918942935620773</c:v>
                </c:pt>
                <c:pt idx="86">
                  <c:v>0.44551212749208197</c:v>
                </c:pt>
                <c:pt idx="87">
                  <c:v>0.42856366319561862</c:v>
                </c:pt>
                <c:pt idx="88">
                  <c:v>0.38295516887072267</c:v>
                </c:pt>
                <c:pt idx="89">
                  <c:v>0.28236998624881859</c:v>
                </c:pt>
                <c:pt idx="90">
                  <c:v>0.18010983330326649</c:v>
                </c:pt>
                <c:pt idx="91">
                  <c:v>7.5694729196745122E-2</c:v>
                </c:pt>
                <c:pt idx="92">
                  <c:v>4.2195856391845102E-2</c:v>
                </c:pt>
                <c:pt idx="93">
                  <c:v>8.3257272487443856E-2</c:v>
                </c:pt>
                <c:pt idx="94">
                  <c:v>0.19300428276247347</c:v>
                </c:pt>
                <c:pt idx="95">
                  <c:v>0.37220474960044359</c:v>
                </c:pt>
                <c:pt idx="96">
                  <c:v>0.46560130576389147</c:v>
                </c:pt>
                <c:pt idx="97">
                  <c:v>0.62959139261700403</c:v>
                </c:pt>
                <c:pt idx="98">
                  <c:v>0.63592814047854662</c:v>
                </c:pt>
                <c:pt idx="99">
                  <c:v>0.64609959264298777</c:v>
                </c:pt>
                <c:pt idx="100">
                  <c:v>0.66338598250484326</c:v>
                </c:pt>
                <c:pt idx="101">
                  <c:v>0.75491569376216316</c:v>
                </c:pt>
                <c:pt idx="102">
                  <c:v>0.74251253622915481</c:v>
                </c:pt>
                <c:pt idx="103">
                  <c:v>0.7903545289091034</c:v>
                </c:pt>
                <c:pt idx="104">
                  <c:v>0.79878665706770968</c:v>
                </c:pt>
                <c:pt idx="105">
                  <c:v>0.82660479895583894</c:v>
                </c:pt>
                <c:pt idx="106">
                  <c:v>0.75535707220597759</c:v>
                </c:pt>
                <c:pt idx="107">
                  <c:v>0.71820848848745766</c:v>
                </c:pt>
                <c:pt idx="108">
                  <c:v>0.65008208922559307</c:v>
                </c:pt>
                <c:pt idx="109">
                  <c:v>0.61773233095482938</c:v>
                </c:pt>
                <c:pt idx="110">
                  <c:v>0.40183255893299091</c:v>
                </c:pt>
                <c:pt idx="111">
                  <c:v>0.37503783138082991</c:v>
                </c:pt>
                <c:pt idx="112">
                  <c:v>0.39778105023246146</c:v>
                </c:pt>
                <c:pt idx="113">
                  <c:v>0.44113280308609737</c:v>
                </c:pt>
                <c:pt idx="114">
                  <c:v>0.47343466849579252</c:v>
                </c:pt>
                <c:pt idx="115">
                  <c:v>0.63767066614027867</c:v>
                </c:pt>
                <c:pt idx="116">
                  <c:v>0.65638691959193862</c:v>
                </c:pt>
                <c:pt idx="117">
                  <c:v>0.65427299834337949</c:v>
                </c:pt>
                <c:pt idx="118">
                  <c:v>0.52679631912611813</c:v>
                </c:pt>
                <c:pt idx="119">
                  <c:v>0.423367540874313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FFD-9501-122CEC28FEB4}"/>
            </c:ext>
          </c:extLst>
        </c:ser>
        <c:ser>
          <c:idx val="3"/>
          <c:order val="3"/>
          <c:tx>
            <c:strRef>
              <c:f>phanbovon_nganh!$CB$1</c:f>
              <c:strCache>
                <c:ptCount val="1"/>
                <c:pt idx="0">
                  <c:v> thep 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phanbovon_nganh!$CB$2:$CB$121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2.0011349940180466E-2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0.29008444707336817</c:v>
                </c:pt>
                <c:pt idx="17">
                  <c:v>0.54527133546896978</c:v>
                </c:pt>
                <c:pt idx="18">
                  <c:v>0.68555599182102611</c:v>
                </c:pt>
                <c:pt idx="19">
                  <c:v>0.79939020321844301</c:v>
                </c:pt>
                <c:pt idx="20">
                  <c:v>0.83652007739385592</c:v>
                </c:pt>
                <c:pt idx="21">
                  <c:v>0.71364085274136779</c:v>
                </c:pt>
                <c:pt idx="22">
                  <c:v>0.57741740667833785</c:v>
                </c:pt>
                <c:pt idx="23">
                  <c:v>0.333934024972799</c:v>
                </c:pt>
                <c:pt idx="24">
                  <c:v>7.1034489557856059E-2</c:v>
                </c:pt>
                <c:pt idx="25">
                  <c:v>0.10302997157076341</c:v>
                </c:pt>
                <c:pt idx="26">
                  <c:v>0.22206630454945958</c:v>
                </c:pt>
                <c:pt idx="27">
                  <c:v>0.34395731998192886</c:v>
                </c:pt>
                <c:pt idx="28">
                  <c:v>0.57452603361544574</c:v>
                </c:pt>
                <c:pt idx="29">
                  <c:v>0.84409842860853534</c:v>
                </c:pt>
                <c:pt idx="30">
                  <c:v>0.74086792644502875</c:v>
                </c:pt>
                <c:pt idx="31">
                  <c:v>0.59490628248308897</c:v>
                </c:pt>
                <c:pt idx="32">
                  <c:v>0.50453166285670004</c:v>
                </c:pt>
                <c:pt idx="33">
                  <c:v>0.42523743583812712</c:v>
                </c:pt>
                <c:pt idx="34">
                  <c:v>0.30160178838797297</c:v>
                </c:pt>
                <c:pt idx="35">
                  <c:v>0.40867297519275442</c:v>
                </c:pt>
                <c:pt idx="36">
                  <c:v>0.57651803230707654</c:v>
                </c:pt>
                <c:pt idx="37">
                  <c:v>0.68130291165707868</c:v>
                </c:pt>
                <c:pt idx="38">
                  <c:v>0.75378697449736676</c:v>
                </c:pt>
                <c:pt idx="39">
                  <c:v>0.73619185376803453</c:v>
                </c:pt>
                <c:pt idx="40">
                  <c:v>0.65340635420017534</c:v>
                </c:pt>
                <c:pt idx="41">
                  <c:v>0.56266926320097677</c:v>
                </c:pt>
                <c:pt idx="42">
                  <c:v>0.46594238866327442</c:v>
                </c:pt>
                <c:pt idx="43">
                  <c:v>0.4018100446682869</c:v>
                </c:pt>
                <c:pt idx="44">
                  <c:v>0.47717839919880073</c:v>
                </c:pt>
                <c:pt idx="45">
                  <c:v>0.39415254086922147</c:v>
                </c:pt>
                <c:pt idx="46">
                  <c:v>0.42225022273609997</c:v>
                </c:pt>
                <c:pt idx="47">
                  <c:v>0.50259509223793097</c:v>
                </c:pt>
                <c:pt idx="48">
                  <c:v>0.56900283720618339</c:v>
                </c:pt>
                <c:pt idx="49">
                  <c:v>0.60115410240772893</c:v>
                </c:pt>
                <c:pt idx="50">
                  <c:v>0.7966176905158544</c:v>
                </c:pt>
                <c:pt idx="51">
                  <c:v>0.84557910460242347</c:v>
                </c:pt>
                <c:pt idx="52">
                  <c:v>0.8538709813530716</c:v>
                </c:pt>
                <c:pt idx="53">
                  <c:v>0.85914022752411157</c:v>
                </c:pt>
                <c:pt idx="54">
                  <c:v>0.87929365115336167</c:v>
                </c:pt>
                <c:pt idx="55">
                  <c:v>0.85782043787935325</c:v>
                </c:pt>
                <c:pt idx="56">
                  <c:v>0.83702267945621678</c:v>
                </c:pt>
                <c:pt idx="57">
                  <c:v>0.83454179319025878</c:v>
                </c:pt>
                <c:pt idx="58">
                  <c:v>0.84253022747260009</c:v>
                </c:pt>
                <c:pt idx="59">
                  <c:v>0.8435572288013885</c:v>
                </c:pt>
                <c:pt idx="60">
                  <c:v>0.84632193311697823</c:v>
                </c:pt>
                <c:pt idx="61">
                  <c:v>0.88700662477743075</c:v>
                </c:pt>
                <c:pt idx="62">
                  <c:v>0.89349843230826165</c:v>
                </c:pt>
                <c:pt idx="63">
                  <c:v>0.87384481020045057</c:v>
                </c:pt>
                <c:pt idx="64">
                  <c:v>0.83688125977630068</c:v>
                </c:pt>
                <c:pt idx="65">
                  <c:v>0.76573363738447864</c:v>
                </c:pt>
                <c:pt idx="66">
                  <c:v>0.67828333819840969</c:v>
                </c:pt>
                <c:pt idx="67">
                  <c:v>0.56163105478339514</c:v>
                </c:pt>
                <c:pt idx="68">
                  <c:v>0.41840426232578853</c:v>
                </c:pt>
                <c:pt idx="69">
                  <c:v>0.27494701850176295</c:v>
                </c:pt>
                <c:pt idx="70">
                  <c:v>5.9073500258840526E-2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9.7792512061656761E-2</c:v>
                </c:pt>
                <c:pt idx="80">
                  <c:v>0</c:v>
                </c:pt>
                <c:pt idx="81">
                  <c:v>0</c:v>
                </c:pt>
                <c:pt idx="82">
                  <c:v>4.6185405322949659E-2</c:v>
                </c:pt>
                <c:pt idx="83">
                  <c:v>0.21383878381071647</c:v>
                </c:pt>
                <c:pt idx="84">
                  <c:v>0.28339002321160889</c:v>
                </c:pt>
                <c:pt idx="85">
                  <c:v>0.24003881977006417</c:v>
                </c:pt>
                <c:pt idx="86">
                  <c:v>0.27695435642405691</c:v>
                </c:pt>
                <c:pt idx="87">
                  <c:v>0.26251767605146054</c:v>
                </c:pt>
                <c:pt idx="88">
                  <c:v>0.28727279566842723</c:v>
                </c:pt>
                <c:pt idx="89">
                  <c:v>0.34248983081979134</c:v>
                </c:pt>
                <c:pt idx="90">
                  <c:v>0.50778645664989586</c:v>
                </c:pt>
                <c:pt idx="91">
                  <c:v>0.52539926710664342</c:v>
                </c:pt>
                <c:pt idx="92">
                  <c:v>0.53716268351925356</c:v>
                </c:pt>
                <c:pt idx="93">
                  <c:v>0.58916534090143546</c:v>
                </c:pt>
                <c:pt idx="94">
                  <c:v>0.63443896535021271</c:v>
                </c:pt>
                <c:pt idx="95">
                  <c:v>0.60199775641120656</c:v>
                </c:pt>
                <c:pt idx="96">
                  <c:v>0.59484678510895728</c:v>
                </c:pt>
                <c:pt idx="97">
                  <c:v>0.61357176324726326</c:v>
                </c:pt>
                <c:pt idx="98">
                  <c:v>0.39538402036303733</c:v>
                </c:pt>
                <c:pt idx="99">
                  <c:v>0.17922721270791497</c:v>
                </c:pt>
                <c:pt idx="100">
                  <c:v>5.3730587845717534E-2</c:v>
                </c:pt>
                <c:pt idx="101">
                  <c:v>9.6171282552454981E-2</c:v>
                </c:pt>
                <c:pt idx="102">
                  <c:v>8.0737176549636941E-2</c:v>
                </c:pt>
                <c:pt idx="103">
                  <c:v>0.23085632076163334</c:v>
                </c:pt>
                <c:pt idx="104">
                  <c:v>0.45756730000305429</c:v>
                </c:pt>
                <c:pt idx="105">
                  <c:v>0.64908893698525261</c:v>
                </c:pt>
                <c:pt idx="106">
                  <c:v>0.60022133085987139</c:v>
                </c:pt>
                <c:pt idx="107">
                  <c:v>0.62956829205455322</c:v>
                </c:pt>
                <c:pt idx="108">
                  <c:v>0.62942633843289708</c:v>
                </c:pt>
                <c:pt idx="109">
                  <c:v>0.49293192265651709</c:v>
                </c:pt>
                <c:pt idx="110">
                  <c:v>0.34969223843997399</c:v>
                </c:pt>
                <c:pt idx="111">
                  <c:v>0.40766661970038509</c:v>
                </c:pt>
                <c:pt idx="112">
                  <c:v>0.43778264603173989</c:v>
                </c:pt>
                <c:pt idx="113">
                  <c:v>0.4971294047551672</c:v>
                </c:pt>
                <c:pt idx="114">
                  <c:v>0.62972264505767694</c:v>
                </c:pt>
                <c:pt idx="115">
                  <c:v>0.7301256882855055</c:v>
                </c:pt>
                <c:pt idx="116">
                  <c:v>0.73374314033097643</c:v>
                </c:pt>
                <c:pt idx="117">
                  <c:v>0.62830754839405478</c:v>
                </c:pt>
                <c:pt idx="118">
                  <c:v>0.34827495966389393</c:v>
                </c:pt>
                <c:pt idx="119">
                  <c:v>6.983353873423645E-2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FFD-9501-122CEC28FEB4}"/>
            </c:ext>
          </c:extLst>
        </c:ser>
        <c:ser>
          <c:idx val="4"/>
          <c:order val="4"/>
          <c:tx>
            <c:strRef>
              <c:f>phanbovon_nganh!$CC$1</c:f>
              <c:strCache>
                <c:ptCount val="1"/>
                <c:pt idx="0">
                  <c:v> tai_chinh 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phanbovon_nganh!$CC$2:$CC$121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1.2502623116654236E-2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1.3671118917844926E-2</c:v>
                </c:pt>
                <c:pt idx="47">
                  <c:v>9.5066465982218101E-2</c:v>
                </c:pt>
                <c:pt idx="48">
                  <c:v>0.18595460597663105</c:v>
                </c:pt>
                <c:pt idx="49">
                  <c:v>0.30778750504034169</c:v>
                </c:pt>
                <c:pt idx="50">
                  <c:v>0.46651068951196084</c:v>
                </c:pt>
                <c:pt idx="51">
                  <c:v>0.58930327357407697</c:v>
                </c:pt>
                <c:pt idx="52">
                  <c:v>0.70800714175222546</c:v>
                </c:pt>
                <c:pt idx="53">
                  <c:v>0.79463341189869374</c:v>
                </c:pt>
                <c:pt idx="54">
                  <c:v>0.8068816707482549</c:v>
                </c:pt>
                <c:pt idx="55">
                  <c:v>0.50075155327044873</c:v>
                </c:pt>
                <c:pt idx="56">
                  <c:v>0.19274912494671848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6.141313861304145E-2</c:v>
                </c:pt>
                <c:pt idx="61">
                  <c:v>0.35992935880231747</c:v>
                </c:pt>
                <c:pt idx="62">
                  <c:v>0.60171573263022782</c:v>
                </c:pt>
                <c:pt idx="63">
                  <c:v>0.81789443759463687</c:v>
                </c:pt>
                <c:pt idx="64">
                  <c:v>0.79442087299472885</c:v>
                </c:pt>
                <c:pt idx="65">
                  <c:v>0.81554856037983059</c:v>
                </c:pt>
                <c:pt idx="66">
                  <c:v>0.8291753605319897</c:v>
                </c:pt>
                <c:pt idx="67">
                  <c:v>0.77457686589760955</c:v>
                </c:pt>
                <c:pt idx="68">
                  <c:v>0.70424962014935932</c:v>
                </c:pt>
                <c:pt idx="69">
                  <c:v>0.48915370402616631</c:v>
                </c:pt>
                <c:pt idx="70">
                  <c:v>0.1544565074802669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6.1735204983528233E-2</c:v>
                </c:pt>
                <c:pt idx="84">
                  <c:v>0.25732405624566573</c:v>
                </c:pt>
                <c:pt idx="85">
                  <c:v>0.36117865338213445</c:v>
                </c:pt>
                <c:pt idx="86">
                  <c:v>0.3988713616163066</c:v>
                </c:pt>
                <c:pt idx="87">
                  <c:v>0.30926820435799274</c:v>
                </c:pt>
                <c:pt idx="88">
                  <c:v>0.1762948636925441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0.13928608743616192</c:v>
                </c:pt>
                <c:pt idx="96">
                  <c:v>0.13129023324008707</c:v>
                </c:pt>
                <c:pt idx="97">
                  <c:v>0.20754235721265615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0.20055440767439778</c:v>
                </c:pt>
                <c:pt idx="105">
                  <c:v>0.47937766100263379</c:v>
                </c:pt>
                <c:pt idx="106">
                  <c:v>0.44421434055564657</c:v>
                </c:pt>
                <c:pt idx="107">
                  <c:v>0.42385055541506605</c:v>
                </c:pt>
                <c:pt idx="108">
                  <c:v>0.34954045868511485</c:v>
                </c:pt>
                <c:pt idx="109">
                  <c:v>0.192827989579754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4.6167103872964445E-2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7-4FFD-9501-122CEC28FEB4}"/>
            </c:ext>
          </c:extLst>
        </c:ser>
        <c:ser>
          <c:idx val="5"/>
          <c:order val="5"/>
          <c:tx>
            <c:strRef>
              <c:f>phanbovon_nganh!$CD$1</c:f>
              <c:strCache>
                <c:ptCount val="1"/>
                <c:pt idx="0">
                  <c:v> vlxd 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phanbovon_nganh!$CD$2:$CD$121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0.14099190397650715</c:v>
                </c:pt>
                <c:pt idx="4">
                  <c:v>0.22031697479921558</c:v>
                </c:pt>
                <c:pt idx="5">
                  <c:v>0.26232099002985593</c:v>
                </c:pt>
                <c:pt idx="6">
                  <c:v>6.0014746428034949E-2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0.12189269908325495</c:v>
                </c:pt>
                <c:pt idx="14">
                  <c:v>0.43261662903901088</c:v>
                </c:pt>
                <c:pt idx="15">
                  <c:v>0.5954039776870178</c:v>
                </c:pt>
                <c:pt idx="16">
                  <c:v>0.76225750782142954</c:v>
                </c:pt>
                <c:pt idx="17">
                  <c:v>0.86682899895493715</c:v>
                </c:pt>
                <c:pt idx="18">
                  <c:v>0.88056515700326587</c:v>
                </c:pt>
                <c:pt idx="19">
                  <c:v>0.73644256675996667</c:v>
                </c:pt>
                <c:pt idx="20">
                  <c:v>0.52608564449077455</c:v>
                </c:pt>
                <c:pt idx="21">
                  <c:v>0.34646899929117581</c:v>
                </c:pt>
                <c:pt idx="22">
                  <c:v>0.1623712500974655</c:v>
                </c:pt>
                <c:pt idx="23">
                  <c:v>9.8437819077366456E-3</c:v>
                </c:pt>
                <c:pt idx="24">
                  <c:v>0</c:v>
                </c:pt>
                <c:pt idx="25">
                  <c:v>0</c:v>
                </c:pt>
                <c:pt idx="26">
                  <c:v>5.1091082077997898E-3</c:v>
                </c:pt>
                <c:pt idx="27">
                  <c:v>2.7044524378802438E-2</c:v>
                </c:pt>
                <c:pt idx="28">
                  <c:v>1.9859409259815452E-2</c:v>
                </c:pt>
                <c:pt idx="29">
                  <c:v>9.1230096606981378E-2</c:v>
                </c:pt>
                <c:pt idx="30">
                  <c:v>0.20490109031760434</c:v>
                </c:pt>
                <c:pt idx="31">
                  <c:v>0.32352030307857416</c:v>
                </c:pt>
                <c:pt idx="32">
                  <c:v>0.45472581314668359</c:v>
                </c:pt>
                <c:pt idx="33">
                  <c:v>0.58057081675963151</c:v>
                </c:pt>
                <c:pt idx="34">
                  <c:v>0.68154467899416438</c:v>
                </c:pt>
                <c:pt idx="35">
                  <c:v>0.65580026070344155</c:v>
                </c:pt>
                <c:pt idx="36">
                  <c:v>0.60992767758272193</c:v>
                </c:pt>
                <c:pt idx="37">
                  <c:v>0.38550905351227127</c:v>
                </c:pt>
                <c:pt idx="38">
                  <c:v>0.18593014132157062</c:v>
                </c:pt>
                <c:pt idx="39">
                  <c:v>0.16385619668632989</c:v>
                </c:pt>
                <c:pt idx="40">
                  <c:v>0.18131816250736915</c:v>
                </c:pt>
                <c:pt idx="41">
                  <c:v>0.25932552359263772</c:v>
                </c:pt>
                <c:pt idx="42">
                  <c:v>0.52159510877733806</c:v>
                </c:pt>
                <c:pt idx="43">
                  <c:v>0.77568050882206863</c:v>
                </c:pt>
                <c:pt idx="44">
                  <c:v>0.84270619719929241</c:v>
                </c:pt>
                <c:pt idx="45">
                  <c:v>0.86145334481639169</c:v>
                </c:pt>
                <c:pt idx="46">
                  <c:v>0.71665781450517296</c:v>
                </c:pt>
                <c:pt idx="47">
                  <c:v>0.52549277385548554</c:v>
                </c:pt>
                <c:pt idx="48">
                  <c:v>0.22667244480819609</c:v>
                </c:pt>
                <c:pt idx="49">
                  <c:v>1.2347367034719114E-2</c:v>
                </c:pt>
                <c:pt idx="50">
                  <c:v>1.9560975735005058E-2</c:v>
                </c:pt>
                <c:pt idx="51">
                  <c:v>0.15022312023573442</c:v>
                </c:pt>
                <c:pt idx="52">
                  <c:v>0.29957911555646355</c:v>
                </c:pt>
                <c:pt idx="53">
                  <c:v>0.55617432090609287</c:v>
                </c:pt>
                <c:pt idx="54">
                  <c:v>0.6737530593394111</c:v>
                </c:pt>
                <c:pt idx="55">
                  <c:v>0.64511203964350172</c:v>
                </c:pt>
                <c:pt idx="56">
                  <c:v>0.60236321524916892</c:v>
                </c:pt>
                <c:pt idx="57">
                  <c:v>0.61764162349658536</c:v>
                </c:pt>
                <c:pt idx="58">
                  <c:v>0.65978737574408375</c:v>
                </c:pt>
                <c:pt idx="59">
                  <c:v>0.7611463491776046</c:v>
                </c:pt>
                <c:pt idx="60">
                  <c:v>0.81673486857661304</c:v>
                </c:pt>
                <c:pt idx="61">
                  <c:v>0.88667363578355529</c:v>
                </c:pt>
                <c:pt idx="62">
                  <c:v>0.90723381976605921</c:v>
                </c:pt>
                <c:pt idx="63">
                  <c:v>0.81809883728258637</c:v>
                </c:pt>
                <c:pt idx="64">
                  <c:v>0.71419791349749362</c:v>
                </c:pt>
                <c:pt idx="65">
                  <c:v>0.68030351677688417</c:v>
                </c:pt>
                <c:pt idx="66">
                  <c:v>0.62070075065826802</c:v>
                </c:pt>
                <c:pt idx="67">
                  <c:v>0.44708963703856597</c:v>
                </c:pt>
                <c:pt idx="68">
                  <c:v>0.35272473513625674</c:v>
                </c:pt>
                <c:pt idx="69">
                  <c:v>0.21035949403046503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2.3211728960303785E-2</c:v>
                </c:pt>
                <c:pt idx="92">
                  <c:v>0.17443683364572227</c:v>
                </c:pt>
                <c:pt idx="93">
                  <c:v>0.29762305593986649</c:v>
                </c:pt>
                <c:pt idx="94">
                  <c:v>0.29860827112167404</c:v>
                </c:pt>
                <c:pt idx="95">
                  <c:v>0.27628095244863038</c:v>
                </c:pt>
                <c:pt idx="96">
                  <c:v>0.14216479173061644</c:v>
                </c:pt>
                <c:pt idx="97">
                  <c:v>5.888800482853538E-2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0.14753555354950199</c:v>
                </c:pt>
                <c:pt idx="104">
                  <c:v>0.38046579075319281</c:v>
                </c:pt>
                <c:pt idx="105">
                  <c:v>0.46249919799822514</c:v>
                </c:pt>
                <c:pt idx="106">
                  <c:v>0.30740555619944332</c:v>
                </c:pt>
                <c:pt idx="107">
                  <c:v>0.22777338074986592</c:v>
                </c:pt>
                <c:pt idx="108">
                  <c:v>0.10512965345601696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0.1583099394502657</c:v>
                </c:pt>
                <c:pt idx="113">
                  <c:v>0.36789499941509235</c:v>
                </c:pt>
                <c:pt idx="114">
                  <c:v>0.62638668039285217</c:v>
                </c:pt>
                <c:pt idx="115">
                  <c:v>0.76054704785476801</c:v>
                </c:pt>
                <c:pt idx="116">
                  <c:v>0.73224737329604284</c:v>
                </c:pt>
                <c:pt idx="117">
                  <c:v>0.60594330124323315</c:v>
                </c:pt>
                <c:pt idx="118">
                  <c:v>0.36577172009329284</c:v>
                </c:pt>
                <c:pt idx="119">
                  <c:v>8.3434769622687838E-2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77-4FFD-9501-122CEC28FEB4}"/>
            </c:ext>
          </c:extLst>
        </c:ser>
        <c:ser>
          <c:idx val="6"/>
          <c:order val="6"/>
          <c:tx>
            <c:strRef>
              <c:f>phanbovon_nganh!$CE$1</c:f>
              <c:strCache>
                <c:ptCount val="1"/>
                <c:pt idx="0">
                  <c:v> xd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phanbovon_nganh!$CE$2:$CE$121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3.0024949554876446E-2</c:v>
                </c:pt>
                <c:pt idx="5">
                  <c:v>7.2617768347759015E-2</c:v>
                </c:pt>
                <c:pt idx="6">
                  <c:v>6.3942090235888344E-2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2.2421359947797592E-2</c:v>
                </c:pt>
                <c:pt idx="15">
                  <c:v>0.13536079671266474</c:v>
                </c:pt>
                <c:pt idx="16">
                  <c:v>0.35390649249202594</c:v>
                </c:pt>
                <c:pt idx="17">
                  <c:v>0.53436279856080771</c:v>
                </c:pt>
                <c:pt idx="18">
                  <c:v>0.53905025530069872</c:v>
                </c:pt>
                <c:pt idx="19">
                  <c:v>0.58556091189185755</c:v>
                </c:pt>
                <c:pt idx="20">
                  <c:v>0.48272806458363116</c:v>
                </c:pt>
                <c:pt idx="21">
                  <c:v>0.38167216195015097</c:v>
                </c:pt>
                <c:pt idx="22">
                  <c:v>0.25064618670479138</c:v>
                </c:pt>
                <c:pt idx="23">
                  <c:v>0.14736115010484316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5.2360297596457259E-2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8.4329532481119879E-2</c:v>
                </c:pt>
                <c:pt idx="38">
                  <c:v>0.21618263600683885</c:v>
                </c:pt>
                <c:pt idx="39">
                  <c:v>0.35858783983920717</c:v>
                </c:pt>
                <c:pt idx="40">
                  <c:v>0.32549641502122573</c:v>
                </c:pt>
                <c:pt idx="41">
                  <c:v>0.36967204133245418</c:v>
                </c:pt>
                <c:pt idx="42">
                  <c:v>0.41849947522109465</c:v>
                </c:pt>
                <c:pt idx="43">
                  <c:v>0.47821579392220315</c:v>
                </c:pt>
                <c:pt idx="44">
                  <c:v>0.48338956591783083</c:v>
                </c:pt>
                <c:pt idx="45">
                  <c:v>0.45043290408543368</c:v>
                </c:pt>
                <c:pt idx="46">
                  <c:v>0.39795260740160848</c:v>
                </c:pt>
                <c:pt idx="47">
                  <c:v>0.36547259560183865</c:v>
                </c:pt>
                <c:pt idx="48">
                  <c:v>0.32599999795126672</c:v>
                </c:pt>
                <c:pt idx="49">
                  <c:v>0.30088844403402881</c:v>
                </c:pt>
                <c:pt idx="50">
                  <c:v>0.42510041843882745</c:v>
                </c:pt>
                <c:pt idx="51">
                  <c:v>0.48244140602520103</c:v>
                </c:pt>
                <c:pt idx="52">
                  <c:v>0.57635923697901792</c:v>
                </c:pt>
                <c:pt idx="53">
                  <c:v>0.61546146148929282</c:v>
                </c:pt>
                <c:pt idx="54">
                  <c:v>0.68335346589068624</c:v>
                </c:pt>
                <c:pt idx="55">
                  <c:v>0.67681922631198888</c:v>
                </c:pt>
                <c:pt idx="56">
                  <c:v>0.69275478238204613</c:v>
                </c:pt>
                <c:pt idx="57">
                  <c:v>0.65439433487779997</c:v>
                </c:pt>
                <c:pt idx="58">
                  <c:v>0.66283837374563992</c:v>
                </c:pt>
                <c:pt idx="59">
                  <c:v>0.66495830588713489</c:v>
                </c:pt>
                <c:pt idx="60">
                  <c:v>0.67038725877655758</c:v>
                </c:pt>
                <c:pt idx="61">
                  <c:v>0.71229310818076497</c:v>
                </c:pt>
                <c:pt idx="62">
                  <c:v>0.76297699972763089</c:v>
                </c:pt>
                <c:pt idx="63">
                  <c:v>0.79761163453447292</c:v>
                </c:pt>
                <c:pt idx="64">
                  <c:v>0.80771408886957397</c:v>
                </c:pt>
                <c:pt idx="65">
                  <c:v>0.80130338909001497</c:v>
                </c:pt>
                <c:pt idx="66">
                  <c:v>0.77481488133023091</c:v>
                </c:pt>
                <c:pt idx="67">
                  <c:v>0.66118085740856791</c:v>
                </c:pt>
                <c:pt idx="68">
                  <c:v>0.51172680643149671</c:v>
                </c:pt>
                <c:pt idx="69">
                  <c:v>0.31123850539055631</c:v>
                </c:pt>
                <c:pt idx="70">
                  <c:v>1.7750790966528006E-2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5.1410816259259362E-2</c:v>
                </c:pt>
                <c:pt idx="85">
                  <c:v>0.10886132904254091</c:v>
                </c:pt>
                <c:pt idx="86">
                  <c:v>0.1584042878856598</c:v>
                </c:pt>
                <c:pt idx="87">
                  <c:v>0.30096489991679309</c:v>
                </c:pt>
                <c:pt idx="88">
                  <c:v>0.36604292295583007</c:v>
                </c:pt>
                <c:pt idx="89">
                  <c:v>0.42587823225336896</c:v>
                </c:pt>
                <c:pt idx="90">
                  <c:v>0.52643022049220445</c:v>
                </c:pt>
                <c:pt idx="91">
                  <c:v>0.63058528358595878</c:v>
                </c:pt>
                <c:pt idx="92">
                  <c:v>0.63364904875647299</c:v>
                </c:pt>
                <c:pt idx="93">
                  <c:v>0.62766265528678666</c:v>
                </c:pt>
                <c:pt idx="94">
                  <c:v>0.64844494726982682</c:v>
                </c:pt>
                <c:pt idx="95">
                  <c:v>0.63493039403320872</c:v>
                </c:pt>
                <c:pt idx="96">
                  <c:v>0.56611414361835866</c:v>
                </c:pt>
                <c:pt idx="97">
                  <c:v>0.52825718585249004</c:v>
                </c:pt>
                <c:pt idx="98">
                  <c:v>0.35771669593385907</c:v>
                </c:pt>
                <c:pt idx="99">
                  <c:v>0.21855179490159302</c:v>
                </c:pt>
                <c:pt idx="100">
                  <c:v>0.1608585478580748</c:v>
                </c:pt>
                <c:pt idx="101">
                  <c:v>0.23454495694322514</c:v>
                </c:pt>
                <c:pt idx="102">
                  <c:v>0.29523149439962043</c:v>
                </c:pt>
                <c:pt idx="103">
                  <c:v>0.49865564316962152</c:v>
                </c:pt>
                <c:pt idx="104">
                  <c:v>0.66773125089234142</c:v>
                </c:pt>
                <c:pt idx="105">
                  <c:v>0.78173461327696314</c:v>
                </c:pt>
                <c:pt idx="106">
                  <c:v>0.55305023270354614</c:v>
                </c:pt>
                <c:pt idx="107">
                  <c:v>0.39788366387972152</c:v>
                </c:pt>
                <c:pt idx="108">
                  <c:v>0.22137090187113023</c:v>
                </c:pt>
                <c:pt idx="109">
                  <c:v>5.3624943070941414E-2</c:v>
                </c:pt>
                <c:pt idx="110">
                  <c:v>0</c:v>
                </c:pt>
                <c:pt idx="111">
                  <c:v>0.11358743800410168</c:v>
                </c:pt>
                <c:pt idx="112">
                  <c:v>0.27087470638373878</c:v>
                </c:pt>
                <c:pt idx="113">
                  <c:v>0.45341234939062119</c:v>
                </c:pt>
                <c:pt idx="114">
                  <c:v>0.62116031225330326</c:v>
                </c:pt>
                <c:pt idx="115">
                  <c:v>0.68133592698517698</c:v>
                </c:pt>
                <c:pt idx="116">
                  <c:v>0.59094800314289619</c:v>
                </c:pt>
                <c:pt idx="117">
                  <c:v>0.48937681331171579</c:v>
                </c:pt>
                <c:pt idx="118">
                  <c:v>0.27492451020920533</c:v>
                </c:pt>
                <c:pt idx="119">
                  <c:v>0.15653504859681538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7-4FFD-9501-122CEC28FEB4}"/>
            </c:ext>
          </c:extLst>
        </c:ser>
        <c:ser>
          <c:idx val="7"/>
          <c:order val="7"/>
          <c:tx>
            <c:strRef>
              <c:f>phanbovon_nganh!$CF$1</c:f>
              <c:strCache>
                <c:ptCount val="1"/>
                <c:pt idx="0">
                  <c:v> cong_nghiep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phanbovon_nganh!$CF$2:$CF$121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6.2963603044338817E-2</c:v>
                </c:pt>
                <c:pt idx="4">
                  <c:v>0.22524555927866158</c:v>
                </c:pt>
                <c:pt idx="5">
                  <c:v>0.33624707777161944</c:v>
                </c:pt>
                <c:pt idx="6">
                  <c:v>0.24744909715214533</c:v>
                </c:pt>
                <c:pt idx="7">
                  <c:v>9.7793141764187068E-3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4.5844365730351333E-2</c:v>
                </c:pt>
                <c:pt idx="16">
                  <c:v>0.24970616142923358</c:v>
                </c:pt>
                <c:pt idx="17">
                  <c:v>0.40839099653164795</c:v>
                </c:pt>
                <c:pt idx="18">
                  <c:v>0.349431857618413</c:v>
                </c:pt>
                <c:pt idx="19">
                  <c:v>0.35683687800402009</c:v>
                </c:pt>
                <c:pt idx="20">
                  <c:v>0.2805267224389133</c:v>
                </c:pt>
                <c:pt idx="21">
                  <c:v>0.11608458870950164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0.16209909865124286</c:v>
                </c:pt>
                <c:pt idx="30">
                  <c:v>0.21309214699727846</c:v>
                </c:pt>
                <c:pt idx="31">
                  <c:v>0.13124033164842647</c:v>
                </c:pt>
                <c:pt idx="32">
                  <c:v>0.14389023191622183</c:v>
                </c:pt>
                <c:pt idx="33">
                  <c:v>8.1149144972244902E-2</c:v>
                </c:pt>
                <c:pt idx="34">
                  <c:v>4.6328831323707576E-2</c:v>
                </c:pt>
                <c:pt idx="35">
                  <c:v>0.14290693480787287</c:v>
                </c:pt>
                <c:pt idx="36">
                  <c:v>0.33428945538341015</c:v>
                </c:pt>
                <c:pt idx="37">
                  <c:v>0.4181901649491726</c:v>
                </c:pt>
                <c:pt idx="38">
                  <c:v>0.62439666957772211</c:v>
                </c:pt>
                <c:pt idx="39">
                  <c:v>0.67288628270158135</c:v>
                </c:pt>
                <c:pt idx="40">
                  <c:v>0.54164078040495112</c:v>
                </c:pt>
                <c:pt idx="41">
                  <c:v>0.36761781747257277</c:v>
                </c:pt>
                <c:pt idx="42">
                  <c:v>0.22995771039851562</c:v>
                </c:pt>
                <c:pt idx="43">
                  <c:v>0.16637011972007448</c:v>
                </c:pt>
                <c:pt idx="44">
                  <c:v>0.17236625403797681</c:v>
                </c:pt>
                <c:pt idx="45">
                  <c:v>0.21965290254987352</c:v>
                </c:pt>
                <c:pt idx="46">
                  <c:v>0.34933117031001049</c:v>
                </c:pt>
                <c:pt idx="47">
                  <c:v>0.48434752298113504</c:v>
                </c:pt>
                <c:pt idx="48">
                  <c:v>0.50156118080271106</c:v>
                </c:pt>
                <c:pt idx="49">
                  <c:v>0.46692659309183859</c:v>
                </c:pt>
                <c:pt idx="50">
                  <c:v>0.5889146226434343</c:v>
                </c:pt>
                <c:pt idx="51">
                  <c:v>0.65049323133031456</c:v>
                </c:pt>
                <c:pt idx="52">
                  <c:v>0.6960662306510611</c:v>
                </c:pt>
                <c:pt idx="53">
                  <c:v>0.67649159218260901</c:v>
                </c:pt>
                <c:pt idx="54">
                  <c:v>0.64312039931525156</c:v>
                </c:pt>
                <c:pt idx="55">
                  <c:v>0.47815959121023344</c:v>
                </c:pt>
                <c:pt idx="56">
                  <c:v>0.42567035176027057</c:v>
                </c:pt>
                <c:pt idx="57">
                  <c:v>0.36808384435816471</c:v>
                </c:pt>
                <c:pt idx="58">
                  <c:v>0.41302866905579372</c:v>
                </c:pt>
                <c:pt idx="59">
                  <c:v>0.52445849446225712</c:v>
                </c:pt>
                <c:pt idx="60">
                  <c:v>0.71106432025348598</c:v>
                </c:pt>
                <c:pt idx="61">
                  <c:v>0.80266082980218467</c:v>
                </c:pt>
                <c:pt idx="62">
                  <c:v>0.88657572610058022</c:v>
                </c:pt>
                <c:pt idx="63">
                  <c:v>0.91815546172562601</c:v>
                </c:pt>
                <c:pt idx="64">
                  <c:v>0.89316939248301408</c:v>
                </c:pt>
                <c:pt idx="65">
                  <c:v>0.79032862815956473</c:v>
                </c:pt>
                <c:pt idx="66">
                  <c:v>0.65268708562134348</c:v>
                </c:pt>
                <c:pt idx="67">
                  <c:v>0.48501320069708492</c:v>
                </c:pt>
                <c:pt idx="68">
                  <c:v>0.31890123536568654</c:v>
                </c:pt>
                <c:pt idx="69">
                  <c:v>0.12967779374952179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7.1384491215902984E-2</c:v>
                </c:pt>
                <c:pt idx="85">
                  <c:v>0.19254044122040698</c:v>
                </c:pt>
                <c:pt idx="86">
                  <c:v>0.28590862157401148</c:v>
                </c:pt>
                <c:pt idx="87">
                  <c:v>0.35536499859381271</c:v>
                </c:pt>
                <c:pt idx="88">
                  <c:v>0.32890533849588027</c:v>
                </c:pt>
                <c:pt idx="89">
                  <c:v>0.20655116896778902</c:v>
                </c:pt>
                <c:pt idx="90">
                  <c:v>0.17466020248683717</c:v>
                </c:pt>
                <c:pt idx="91">
                  <c:v>0.13709351473672909</c:v>
                </c:pt>
                <c:pt idx="92">
                  <c:v>0.14795408437300203</c:v>
                </c:pt>
                <c:pt idx="93">
                  <c:v>0.25356538681455659</c:v>
                </c:pt>
                <c:pt idx="94">
                  <c:v>0.40948820242825512</c:v>
                </c:pt>
                <c:pt idx="95">
                  <c:v>0.57358474564910455</c:v>
                </c:pt>
                <c:pt idx="96">
                  <c:v>0.69923590302601346</c:v>
                </c:pt>
                <c:pt idx="97">
                  <c:v>0.78525951534994098</c:v>
                </c:pt>
                <c:pt idx="98">
                  <c:v>0.62686157651969832</c:v>
                </c:pt>
                <c:pt idx="99">
                  <c:v>0.46934025664708584</c:v>
                </c:pt>
                <c:pt idx="100">
                  <c:v>0.3766112289659192</c:v>
                </c:pt>
                <c:pt idx="101">
                  <c:v>0.36281196952558048</c:v>
                </c:pt>
                <c:pt idx="102">
                  <c:v>0.34521971168639742</c:v>
                </c:pt>
                <c:pt idx="103">
                  <c:v>0.51914571602514503</c:v>
                </c:pt>
                <c:pt idx="104">
                  <c:v>0.68471952412332082</c:v>
                </c:pt>
                <c:pt idx="105">
                  <c:v>0.79564571887000413</c:v>
                </c:pt>
                <c:pt idx="106">
                  <c:v>0.68342169975888767</c:v>
                </c:pt>
                <c:pt idx="107">
                  <c:v>0.57500635354084761</c:v>
                </c:pt>
                <c:pt idx="108">
                  <c:v>0.38813114704193652</c:v>
                </c:pt>
                <c:pt idx="109">
                  <c:v>0.206975095896269</c:v>
                </c:pt>
                <c:pt idx="110">
                  <c:v>0</c:v>
                </c:pt>
                <c:pt idx="111">
                  <c:v>9.9558122938931251E-2</c:v>
                </c:pt>
                <c:pt idx="112">
                  <c:v>0.21274829848337803</c:v>
                </c:pt>
                <c:pt idx="113">
                  <c:v>0.36163033570614916</c:v>
                </c:pt>
                <c:pt idx="114">
                  <c:v>0.53061331965385838</c:v>
                </c:pt>
                <c:pt idx="115">
                  <c:v>0.72065879911856445</c:v>
                </c:pt>
                <c:pt idx="116">
                  <c:v>0.69729684750541621</c:v>
                </c:pt>
                <c:pt idx="117">
                  <c:v>0.66597755353962318</c:v>
                </c:pt>
                <c:pt idx="118">
                  <c:v>0.47589311656252847</c:v>
                </c:pt>
                <c:pt idx="119">
                  <c:v>0.3955078989600086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77-4FFD-9501-122CEC28FEB4}"/>
            </c:ext>
          </c:extLst>
        </c:ser>
        <c:ser>
          <c:idx val="8"/>
          <c:order val="8"/>
          <c:tx>
            <c:strRef>
              <c:f>phanbovon_nganh!$CG$1</c:f>
              <c:strCache>
                <c:ptCount val="1"/>
                <c:pt idx="0">
                  <c:v> dau_khi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phanbovon_nganh!$CG$2:$CG$121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0.12626116223921122</c:v>
                </c:pt>
                <c:pt idx="3">
                  <c:v>0.3283178389977448</c:v>
                </c:pt>
                <c:pt idx="4">
                  <c:v>0.38163466871039425</c:v>
                </c:pt>
                <c:pt idx="5">
                  <c:v>0.23399700585198113</c:v>
                </c:pt>
                <c:pt idx="6">
                  <c:v>0.12097939961437858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7.8583824246456185E-2</c:v>
                </c:pt>
                <c:pt idx="14">
                  <c:v>0.19579432940593741</c:v>
                </c:pt>
                <c:pt idx="15">
                  <c:v>0.29912644719309006</c:v>
                </c:pt>
                <c:pt idx="16">
                  <c:v>0.49223281776916583</c:v>
                </c:pt>
                <c:pt idx="17">
                  <c:v>0.67650441652033899</c:v>
                </c:pt>
                <c:pt idx="18">
                  <c:v>0.79234318803274639</c:v>
                </c:pt>
                <c:pt idx="19">
                  <c:v>0.85207557952284052</c:v>
                </c:pt>
                <c:pt idx="20">
                  <c:v>0.81851783487731833</c:v>
                </c:pt>
                <c:pt idx="21">
                  <c:v>0.64657898444231421</c:v>
                </c:pt>
                <c:pt idx="22">
                  <c:v>0.4896991382257368</c:v>
                </c:pt>
                <c:pt idx="23">
                  <c:v>0.29047475261891259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0.17547120776928576</c:v>
                </c:pt>
                <c:pt idx="30">
                  <c:v>0.18245266227162235</c:v>
                </c:pt>
                <c:pt idx="31">
                  <c:v>0.12818718273033131</c:v>
                </c:pt>
                <c:pt idx="32">
                  <c:v>1.2117457467068538E-2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1.2478011818898887E-2</c:v>
                </c:pt>
                <c:pt idx="42">
                  <c:v>5.4774519847789228E-2</c:v>
                </c:pt>
                <c:pt idx="43">
                  <c:v>0.1696540807901909</c:v>
                </c:pt>
                <c:pt idx="44">
                  <c:v>0.25266015735215036</c:v>
                </c:pt>
                <c:pt idx="45">
                  <c:v>0.27894289545038792</c:v>
                </c:pt>
                <c:pt idx="46">
                  <c:v>0.34392548000163775</c:v>
                </c:pt>
                <c:pt idx="47">
                  <c:v>0.51317284220224457</c:v>
                </c:pt>
                <c:pt idx="48">
                  <c:v>0.61238253796680753</c:v>
                </c:pt>
                <c:pt idx="49">
                  <c:v>0.66873699566035971</c:v>
                </c:pt>
                <c:pt idx="50">
                  <c:v>0.79875214310963338</c:v>
                </c:pt>
                <c:pt idx="51">
                  <c:v>0.84674337401056188</c:v>
                </c:pt>
                <c:pt idx="52">
                  <c:v>0.83983947429852568</c:v>
                </c:pt>
                <c:pt idx="53">
                  <c:v>0.7625699399898489</c:v>
                </c:pt>
                <c:pt idx="54">
                  <c:v>0.72020487256908716</c:v>
                </c:pt>
                <c:pt idx="55">
                  <c:v>0.67331964035918079</c:v>
                </c:pt>
                <c:pt idx="56">
                  <c:v>0.60481076593180372</c:v>
                </c:pt>
                <c:pt idx="57">
                  <c:v>0.62113060218869531</c:v>
                </c:pt>
                <c:pt idx="58">
                  <c:v>0.71048714015392656</c:v>
                </c:pt>
                <c:pt idx="59">
                  <c:v>0.79253621513816563</c:v>
                </c:pt>
                <c:pt idx="60">
                  <c:v>0.85261793657375085</c:v>
                </c:pt>
                <c:pt idx="61">
                  <c:v>0.94693236938641578</c:v>
                </c:pt>
                <c:pt idx="62">
                  <c:v>0.96739356926910491</c:v>
                </c:pt>
                <c:pt idx="63">
                  <c:v>0.97669578072949403</c:v>
                </c:pt>
                <c:pt idx="64">
                  <c:v>0.96735036971405219</c:v>
                </c:pt>
                <c:pt idx="65">
                  <c:v>0.9198269797737112</c:v>
                </c:pt>
                <c:pt idx="66">
                  <c:v>0.86091758529823115</c:v>
                </c:pt>
                <c:pt idx="67">
                  <c:v>0.73268388796829709</c:v>
                </c:pt>
                <c:pt idx="68">
                  <c:v>0.56192147965579475</c:v>
                </c:pt>
                <c:pt idx="69">
                  <c:v>0.36173140235005996</c:v>
                </c:pt>
                <c:pt idx="70">
                  <c:v>7.8660116284543682E-2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2.9418935021695569E-3</c:v>
                </c:pt>
                <c:pt idx="81">
                  <c:v>0.23285016650442431</c:v>
                </c:pt>
                <c:pt idx="82">
                  <c:v>0.5273911156400547</c:v>
                </c:pt>
                <c:pt idx="83">
                  <c:v>0.75568580764194349</c:v>
                </c:pt>
                <c:pt idx="84">
                  <c:v>0.74866401281772532</c:v>
                </c:pt>
                <c:pt idx="85">
                  <c:v>0.64467989854987517</c:v>
                </c:pt>
                <c:pt idx="86">
                  <c:v>0.51713697530447744</c:v>
                </c:pt>
                <c:pt idx="87">
                  <c:v>0.43766457166892814</c:v>
                </c:pt>
                <c:pt idx="88">
                  <c:v>0.38333154183247736</c:v>
                </c:pt>
                <c:pt idx="89">
                  <c:v>0.37093089761130971</c:v>
                </c:pt>
                <c:pt idx="90">
                  <c:v>0.34730727810236872</c:v>
                </c:pt>
                <c:pt idx="91">
                  <c:v>0.31201935894441729</c:v>
                </c:pt>
                <c:pt idx="92">
                  <c:v>0.25257633635061649</c:v>
                </c:pt>
                <c:pt idx="93">
                  <c:v>0.24078372118915442</c:v>
                </c:pt>
                <c:pt idx="94">
                  <c:v>0.24775466007176047</c:v>
                </c:pt>
                <c:pt idx="95">
                  <c:v>0.36037466342617391</c:v>
                </c:pt>
                <c:pt idx="96">
                  <c:v>0.42299684549181354</c:v>
                </c:pt>
                <c:pt idx="97">
                  <c:v>0.44795299058827498</c:v>
                </c:pt>
                <c:pt idx="98">
                  <c:v>0.28486835097234942</c:v>
                </c:pt>
                <c:pt idx="99">
                  <c:v>0.16116338223679039</c:v>
                </c:pt>
                <c:pt idx="100">
                  <c:v>8.3141872694278751E-2</c:v>
                </c:pt>
                <c:pt idx="101">
                  <c:v>0.19002473530123762</c:v>
                </c:pt>
                <c:pt idx="102">
                  <c:v>0.21452546886842477</c:v>
                </c:pt>
                <c:pt idx="103">
                  <c:v>0.30392213604951424</c:v>
                </c:pt>
                <c:pt idx="104">
                  <c:v>0.39955288786391113</c:v>
                </c:pt>
                <c:pt idx="105">
                  <c:v>0.44454469088098092</c:v>
                </c:pt>
                <c:pt idx="106">
                  <c:v>0.22822933594417433</c:v>
                </c:pt>
                <c:pt idx="107">
                  <c:v>0.10410995092792871</c:v>
                </c:pt>
                <c:pt idx="108">
                  <c:v>2.8465143981050534E-2</c:v>
                </c:pt>
                <c:pt idx="109">
                  <c:v>0</c:v>
                </c:pt>
                <c:pt idx="110">
                  <c:v>0</c:v>
                </c:pt>
                <c:pt idx="111">
                  <c:v>5.175230029526405E-2</c:v>
                </c:pt>
                <c:pt idx="112">
                  <c:v>0.25488351498453443</c:v>
                </c:pt>
                <c:pt idx="113">
                  <c:v>0.46591411221203333</c:v>
                </c:pt>
                <c:pt idx="114">
                  <c:v>0.77534335284493883</c:v>
                </c:pt>
                <c:pt idx="115">
                  <c:v>0.84619727254739474</c:v>
                </c:pt>
                <c:pt idx="116">
                  <c:v>0.81354454419762878</c:v>
                </c:pt>
                <c:pt idx="117">
                  <c:v>0.80427000035339946</c:v>
                </c:pt>
                <c:pt idx="118">
                  <c:v>0.65784978129484184</c:v>
                </c:pt>
                <c:pt idx="119">
                  <c:v>0.34255953844186837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77-4FFD-9501-122CEC28FEB4}"/>
            </c:ext>
          </c:extLst>
        </c:ser>
        <c:ser>
          <c:idx val="9"/>
          <c:order val="9"/>
          <c:tx>
            <c:strRef>
              <c:f>phanbovon_nganh!$CH$1</c:f>
              <c:strCache>
                <c:ptCount val="1"/>
                <c:pt idx="0">
                  <c:v> hoa_chat </c:v>
                </c:pt>
              </c:strCache>
            </c:strRef>
          </c:tx>
          <c:spPr>
            <a:solidFill>
              <a:schemeClr val="accent2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phanbovon_nganh!$CH$2:$CH$121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0.21206619357091167</c:v>
                </c:pt>
                <c:pt idx="17">
                  <c:v>0.51610013196195248</c:v>
                </c:pt>
                <c:pt idx="18">
                  <c:v>0.66908924395534264</c:v>
                </c:pt>
                <c:pt idx="19">
                  <c:v>0.71958134604075841</c:v>
                </c:pt>
                <c:pt idx="20">
                  <c:v>0.5376845248665042</c:v>
                </c:pt>
                <c:pt idx="21">
                  <c:v>0.31454522811550112</c:v>
                </c:pt>
                <c:pt idx="22">
                  <c:v>0.15718619812893558</c:v>
                </c:pt>
                <c:pt idx="23">
                  <c:v>1.3222188409890969E-2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2.3897603205985669E-2</c:v>
                </c:pt>
                <c:pt idx="43">
                  <c:v>0.12570836723214154</c:v>
                </c:pt>
                <c:pt idx="44">
                  <c:v>0.2317185944761079</c:v>
                </c:pt>
                <c:pt idx="45">
                  <c:v>0.30141043001476708</c:v>
                </c:pt>
                <c:pt idx="46">
                  <c:v>0.364508581910157</c:v>
                </c:pt>
                <c:pt idx="47">
                  <c:v>0.36477510917832379</c:v>
                </c:pt>
                <c:pt idx="48">
                  <c:v>0.34250243476577469</c:v>
                </c:pt>
                <c:pt idx="49">
                  <c:v>0.29565790261409053</c:v>
                </c:pt>
                <c:pt idx="50">
                  <c:v>0.36302921090416906</c:v>
                </c:pt>
                <c:pt idx="51">
                  <c:v>0.3601579459422718</c:v>
                </c:pt>
                <c:pt idx="52">
                  <c:v>0.41735961741322758</c:v>
                </c:pt>
                <c:pt idx="53">
                  <c:v>0.42441279224665263</c:v>
                </c:pt>
                <c:pt idx="54">
                  <c:v>0.47945076684307641</c:v>
                </c:pt>
                <c:pt idx="55">
                  <c:v>0.49495570210373618</c:v>
                </c:pt>
                <c:pt idx="56">
                  <c:v>0.54193177105479329</c:v>
                </c:pt>
                <c:pt idx="57">
                  <c:v>0.55911582307195395</c:v>
                </c:pt>
                <c:pt idx="58">
                  <c:v>0.61542045520327737</c:v>
                </c:pt>
                <c:pt idx="59">
                  <c:v>0.68762243960278102</c:v>
                </c:pt>
                <c:pt idx="60">
                  <c:v>0.72844641563390589</c:v>
                </c:pt>
                <c:pt idx="61">
                  <c:v>0.79697397740433273</c:v>
                </c:pt>
                <c:pt idx="62">
                  <c:v>0.85959665952043396</c:v>
                </c:pt>
                <c:pt idx="63">
                  <c:v>0.91748940401275958</c:v>
                </c:pt>
                <c:pt idx="64">
                  <c:v>0.91385738793824378</c:v>
                </c:pt>
                <c:pt idx="65">
                  <c:v>0.88159101469228696</c:v>
                </c:pt>
                <c:pt idx="66">
                  <c:v>0.81314748045698448</c:v>
                </c:pt>
                <c:pt idx="67">
                  <c:v>0.59948423057039402</c:v>
                </c:pt>
                <c:pt idx="68">
                  <c:v>0.36981994739804114</c:v>
                </c:pt>
                <c:pt idx="69">
                  <c:v>6.7720959762351082E-2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3.1620447497127932E-2</c:v>
                </c:pt>
                <c:pt idx="83">
                  <c:v>0.32355499398095511</c:v>
                </c:pt>
                <c:pt idx="84">
                  <c:v>0.51067180197482376</c:v>
                </c:pt>
                <c:pt idx="85">
                  <c:v>0.62418637251840137</c:v>
                </c:pt>
                <c:pt idx="86">
                  <c:v>0.63204037212431663</c:v>
                </c:pt>
                <c:pt idx="87">
                  <c:v>0.62760600170246694</c:v>
                </c:pt>
                <c:pt idx="88">
                  <c:v>0.58609907483676404</c:v>
                </c:pt>
                <c:pt idx="89">
                  <c:v>0.46818041279277545</c:v>
                </c:pt>
                <c:pt idx="90">
                  <c:v>0.26791497187727492</c:v>
                </c:pt>
                <c:pt idx="91">
                  <c:v>9.7732864854451179E-2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9.8643257338729681E-2</c:v>
                </c:pt>
                <c:pt idx="97">
                  <c:v>0.2920723342618472</c:v>
                </c:pt>
                <c:pt idx="98">
                  <c:v>0.40399566486290367</c:v>
                </c:pt>
                <c:pt idx="99">
                  <c:v>0.41479518135931059</c:v>
                </c:pt>
                <c:pt idx="100">
                  <c:v>0.29196221073381368</c:v>
                </c:pt>
                <c:pt idx="101">
                  <c:v>0.30796487602597511</c:v>
                </c:pt>
                <c:pt idx="102">
                  <c:v>0.24963078838580946</c:v>
                </c:pt>
                <c:pt idx="103">
                  <c:v>0.23767341335932241</c:v>
                </c:pt>
                <c:pt idx="104">
                  <c:v>0.29927278545752961</c:v>
                </c:pt>
                <c:pt idx="105">
                  <c:v>0.43224383756913431</c:v>
                </c:pt>
                <c:pt idx="106">
                  <c:v>0.34039475456427204</c:v>
                </c:pt>
                <c:pt idx="107">
                  <c:v>0.3232864883538572</c:v>
                </c:pt>
                <c:pt idx="108">
                  <c:v>0.33514403590132436</c:v>
                </c:pt>
                <c:pt idx="109">
                  <c:v>0.31183854160341129</c:v>
                </c:pt>
                <c:pt idx="110">
                  <c:v>0.19711939392409053</c:v>
                </c:pt>
                <c:pt idx="111">
                  <c:v>0.36555910727138907</c:v>
                </c:pt>
                <c:pt idx="112">
                  <c:v>0.49877950790644682</c:v>
                </c:pt>
                <c:pt idx="113">
                  <c:v>0.56974838033867825</c:v>
                </c:pt>
                <c:pt idx="114">
                  <c:v>0.63853255671399833</c:v>
                </c:pt>
                <c:pt idx="115">
                  <c:v>0.70849460935432229</c:v>
                </c:pt>
                <c:pt idx="116">
                  <c:v>0.51722732047555497</c:v>
                </c:pt>
                <c:pt idx="117">
                  <c:v>0.47141153163649285</c:v>
                </c:pt>
                <c:pt idx="118">
                  <c:v>0.35954542493491093</c:v>
                </c:pt>
                <c:pt idx="119">
                  <c:v>0.31235854884540631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77-4FFD-9501-122CEC28FEB4}"/>
            </c:ext>
          </c:extLst>
        </c:ser>
        <c:ser>
          <c:idx val="10"/>
          <c:order val="10"/>
          <c:tx>
            <c:strRef>
              <c:f>phanbovon_nganh!$CI$1</c:f>
              <c:strCache>
                <c:ptCount val="1"/>
                <c:pt idx="0">
                  <c:v> khoang_san </c:v>
                </c:pt>
              </c:strCache>
            </c:strRef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phanbovon_nganh!$CI$2:$CI$121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1.9461884897663817E-2</c:v>
                </c:pt>
                <c:pt idx="12">
                  <c:v>0.23362256339619161</c:v>
                </c:pt>
                <c:pt idx="13">
                  <c:v>0.31523779227990256</c:v>
                </c:pt>
                <c:pt idx="14">
                  <c:v>0.37291258327942234</c:v>
                </c:pt>
                <c:pt idx="15">
                  <c:v>0.45884605993777711</c:v>
                </c:pt>
                <c:pt idx="16">
                  <c:v>0.58352524203656242</c:v>
                </c:pt>
                <c:pt idx="17">
                  <c:v>0.61471262781346447</c:v>
                </c:pt>
                <c:pt idx="18">
                  <c:v>0.62258263597101238</c:v>
                </c:pt>
                <c:pt idx="19">
                  <c:v>0.64159708158019768</c:v>
                </c:pt>
                <c:pt idx="20">
                  <c:v>0.55770352127642275</c:v>
                </c:pt>
                <c:pt idx="21">
                  <c:v>0.4663477131340702</c:v>
                </c:pt>
                <c:pt idx="22">
                  <c:v>0.33306559104413563</c:v>
                </c:pt>
                <c:pt idx="23">
                  <c:v>0.20286234353977622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3.4230342807061796E-2</c:v>
                </c:pt>
                <c:pt idx="39">
                  <c:v>0.2788054605777413</c:v>
                </c:pt>
                <c:pt idx="40">
                  <c:v>0.31205524646215343</c:v>
                </c:pt>
                <c:pt idx="41">
                  <c:v>0.44084011176553589</c:v>
                </c:pt>
                <c:pt idx="42">
                  <c:v>0.4847793455432769</c:v>
                </c:pt>
                <c:pt idx="43">
                  <c:v>0.39890627106529009</c:v>
                </c:pt>
                <c:pt idx="44">
                  <c:v>0.30169671093398193</c:v>
                </c:pt>
                <c:pt idx="45">
                  <c:v>0.27432257328749909</c:v>
                </c:pt>
                <c:pt idx="46">
                  <c:v>0.21381868127827727</c:v>
                </c:pt>
                <c:pt idx="47">
                  <c:v>0.14828914838873208</c:v>
                </c:pt>
                <c:pt idx="48">
                  <c:v>0.10613596768133504</c:v>
                </c:pt>
                <c:pt idx="49">
                  <c:v>0.1413356923958809</c:v>
                </c:pt>
                <c:pt idx="50">
                  <c:v>0.21463459815174907</c:v>
                </c:pt>
                <c:pt idx="51">
                  <c:v>0.27109096401860788</c:v>
                </c:pt>
                <c:pt idx="52">
                  <c:v>0.40217852415395117</c:v>
                </c:pt>
                <c:pt idx="53">
                  <c:v>0.56264843500125039</c:v>
                </c:pt>
                <c:pt idx="54">
                  <c:v>0.62345314135425567</c:v>
                </c:pt>
                <c:pt idx="55">
                  <c:v>0.55395702790716972</c:v>
                </c:pt>
                <c:pt idx="56">
                  <c:v>0.48671210385097796</c:v>
                </c:pt>
                <c:pt idx="57">
                  <c:v>0.41678308453586466</c:v>
                </c:pt>
                <c:pt idx="58">
                  <c:v>0.38388204356474365</c:v>
                </c:pt>
                <c:pt idx="59">
                  <c:v>0.3992665941986554</c:v>
                </c:pt>
                <c:pt idx="60">
                  <c:v>0.51630398640704667</c:v>
                </c:pt>
                <c:pt idx="61">
                  <c:v>0.66174426334590575</c:v>
                </c:pt>
                <c:pt idx="62">
                  <c:v>0.73241526415113933</c:v>
                </c:pt>
                <c:pt idx="63">
                  <c:v>0.72581671204111664</c:v>
                </c:pt>
                <c:pt idx="64">
                  <c:v>0.67147354270903092</c:v>
                </c:pt>
                <c:pt idx="65">
                  <c:v>0.56323711246083497</c:v>
                </c:pt>
                <c:pt idx="66">
                  <c:v>0.44087147202275523</c:v>
                </c:pt>
                <c:pt idx="67">
                  <c:v>0.3458390076154737</c:v>
                </c:pt>
                <c:pt idx="68">
                  <c:v>0.30091508587197957</c:v>
                </c:pt>
                <c:pt idx="69">
                  <c:v>0.14322127830610226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3.1465476915568833E-3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9.8433880448484015E-2</c:v>
                </c:pt>
                <c:pt idx="85">
                  <c:v>0.21558829592816159</c:v>
                </c:pt>
                <c:pt idx="86">
                  <c:v>0.3621789592822991</c:v>
                </c:pt>
                <c:pt idx="87">
                  <c:v>0.39494798330193603</c:v>
                </c:pt>
                <c:pt idx="88">
                  <c:v>0.46255179813792113</c:v>
                </c:pt>
                <c:pt idx="89">
                  <c:v>0.44821044792051534</c:v>
                </c:pt>
                <c:pt idx="90">
                  <c:v>0.3919786663665073</c:v>
                </c:pt>
                <c:pt idx="91">
                  <c:v>0.30941508845667737</c:v>
                </c:pt>
                <c:pt idx="92">
                  <c:v>0.25742946762768248</c:v>
                </c:pt>
                <c:pt idx="93">
                  <c:v>0.21252513154482383</c:v>
                </c:pt>
                <c:pt idx="94">
                  <c:v>0.24522178048775239</c:v>
                </c:pt>
                <c:pt idx="95">
                  <c:v>0.36564771482739217</c:v>
                </c:pt>
                <c:pt idx="96">
                  <c:v>0.36342774858523746</c:v>
                </c:pt>
                <c:pt idx="97">
                  <c:v>0.26838259176832635</c:v>
                </c:pt>
                <c:pt idx="98">
                  <c:v>4.4189086613603414E-2</c:v>
                </c:pt>
                <c:pt idx="99">
                  <c:v>8.3371312384513938E-2</c:v>
                </c:pt>
                <c:pt idx="100">
                  <c:v>7.5314547985732935E-2</c:v>
                </c:pt>
                <c:pt idx="101">
                  <c:v>0.2256408558810592</c:v>
                </c:pt>
                <c:pt idx="102">
                  <c:v>0.46573672337301775</c:v>
                </c:pt>
                <c:pt idx="103">
                  <c:v>0.80269396660896852</c:v>
                </c:pt>
                <c:pt idx="104">
                  <c:v>0.82282943642757744</c:v>
                </c:pt>
                <c:pt idx="105">
                  <c:v>0.85281648317342995</c:v>
                </c:pt>
                <c:pt idx="106">
                  <c:v>0.73331693201871462</c:v>
                </c:pt>
                <c:pt idx="107">
                  <c:v>0.57104583408441523</c:v>
                </c:pt>
                <c:pt idx="108">
                  <c:v>0.43896946558349914</c:v>
                </c:pt>
                <c:pt idx="109">
                  <c:v>0.39408205799268958</c:v>
                </c:pt>
                <c:pt idx="110">
                  <c:v>0.33499863171409799</c:v>
                </c:pt>
                <c:pt idx="111">
                  <c:v>0.44481367738717187</c:v>
                </c:pt>
                <c:pt idx="112">
                  <c:v>0.58862119885750208</c:v>
                </c:pt>
                <c:pt idx="113">
                  <c:v>0.70131146187506577</c:v>
                </c:pt>
                <c:pt idx="114">
                  <c:v>0.74819983821977532</c:v>
                </c:pt>
                <c:pt idx="115">
                  <c:v>0.78551900265310448</c:v>
                </c:pt>
                <c:pt idx="116">
                  <c:v>0.76595385378918146</c:v>
                </c:pt>
                <c:pt idx="117">
                  <c:v>0.70161009992769341</c:v>
                </c:pt>
                <c:pt idx="118">
                  <c:v>0.59107074248751723</c:v>
                </c:pt>
                <c:pt idx="119">
                  <c:v>0.57520842046297094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77-4FFD-9501-122CEC28FEB4}"/>
            </c:ext>
          </c:extLst>
        </c:ser>
        <c:ser>
          <c:idx val="11"/>
          <c:order val="11"/>
          <c:tx>
            <c:strRef>
              <c:f>phanbovon_nganh!$CJ$1</c:f>
              <c:strCache>
                <c:ptCount val="1"/>
                <c:pt idx="0">
                  <c:v> det_may </c:v>
                </c:pt>
              </c:strCache>
            </c:strRef>
          </c:tx>
          <c:spPr>
            <a:solidFill>
              <a:schemeClr val="accent6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phanbovon_nganh!$CJ$2:$CJ$121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8.3931933211024795E-2</c:v>
                </c:pt>
                <c:pt idx="3">
                  <c:v>0.2512832509197232</c:v>
                </c:pt>
                <c:pt idx="4">
                  <c:v>0.26296874255590208</c:v>
                </c:pt>
                <c:pt idx="5">
                  <c:v>0.25881866273027249</c:v>
                </c:pt>
                <c:pt idx="6">
                  <c:v>6.0631398296976946E-2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0.14801641682601527</c:v>
                </c:pt>
                <c:pt idx="18">
                  <c:v>0.39198742117839086</c:v>
                </c:pt>
                <c:pt idx="19">
                  <c:v>0.62484567077872055</c:v>
                </c:pt>
                <c:pt idx="20">
                  <c:v>0.64708317168236618</c:v>
                </c:pt>
                <c:pt idx="21">
                  <c:v>0.67474300461551828</c:v>
                </c:pt>
                <c:pt idx="22">
                  <c:v>0.65285174650900901</c:v>
                </c:pt>
                <c:pt idx="23">
                  <c:v>0.61732321876459717</c:v>
                </c:pt>
                <c:pt idx="24">
                  <c:v>0.36255542859401124</c:v>
                </c:pt>
                <c:pt idx="25">
                  <c:v>0.21285234432820493</c:v>
                </c:pt>
                <c:pt idx="26">
                  <c:v>8.3159443675307476E-3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2.2299615196777211E-2</c:v>
                </c:pt>
                <c:pt idx="42">
                  <c:v>0.26829300434204573</c:v>
                </c:pt>
                <c:pt idx="43">
                  <c:v>0.54605427872001067</c:v>
                </c:pt>
                <c:pt idx="44">
                  <c:v>0.81731770941414061</c:v>
                </c:pt>
                <c:pt idx="45">
                  <c:v>0.64390964934560047</c:v>
                </c:pt>
                <c:pt idx="46">
                  <c:v>0.44232456678767884</c:v>
                </c:pt>
                <c:pt idx="47">
                  <c:v>0.18385531794496784</c:v>
                </c:pt>
                <c:pt idx="48">
                  <c:v>9.0460574834208718E-2</c:v>
                </c:pt>
                <c:pt idx="49">
                  <c:v>5.6747486860156847E-3</c:v>
                </c:pt>
                <c:pt idx="50">
                  <c:v>0.1684777205648354</c:v>
                </c:pt>
                <c:pt idx="51">
                  <c:v>0.34301032685336519</c:v>
                </c:pt>
                <c:pt idx="52">
                  <c:v>0.62493221128239285</c:v>
                </c:pt>
                <c:pt idx="53">
                  <c:v>0.72393825105066367</c:v>
                </c:pt>
                <c:pt idx="54">
                  <c:v>0.80018386326395863</c:v>
                </c:pt>
                <c:pt idx="55">
                  <c:v>0.8402073489318973</c:v>
                </c:pt>
                <c:pt idx="56">
                  <c:v>0.88809175014576791</c:v>
                </c:pt>
                <c:pt idx="57">
                  <c:v>0.88638266861488302</c:v>
                </c:pt>
                <c:pt idx="58">
                  <c:v>0.8938577597102475</c:v>
                </c:pt>
                <c:pt idx="59">
                  <c:v>0.91364215510846825</c:v>
                </c:pt>
                <c:pt idx="60">
                  <c:v>0.93263889641393471</c:v>
                </c:pt>
                <c:pt idx="61">
                  <c:v>0.9588551207235495</c:v>
                </c:pt>
                <c:pt idx="62">
                  <c:v>0.96235942131178498</c:v>
                </c:pt>
                <c:pt idx="63">
                  <c:v>0.95551178020282934</c:v>
                </c:pt>
                <c:pt idx="64">
                  <c:v>0.93793050610322515</c:v>
                </c:pt>
                <c:pt idx="65">
                  <c:v>0.92219587785433388</c:v>
                </c:pt>
                <c:pt idx="66">
                  <c:v>0.9141454380507692</c:v>
                </c:pt>
                <c:pt idx="67">
                  <c:v>0.90981226556834682</c:v>
                </c:pt>
                <c:pt idx="68">
                  <c:v>0.89533504189165924</c:v>
                </c:pt>
                <c:pt idx="69">
                  <c:v>0.88467947090681454</c:v>
                </c:pt>
                <c:pt idx="70">
                  <c:v>0.66845148190659587</c:v>
                </c:pt>
                <c:pt idx="71">
                  <c:v>0.44223175093050082</c:v>
                </c:pt>
                <c:pt idx="72">
                  <c:v>0.1898058840082153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9.6161112359113038E-2</c:v>
                </c:pt>
                <c:pt idx="83">
                  <c:v>0.36705462511451797</c:v>
                </c:pt>
                <c:pt idx="84">
                  <c:v>0.53316691068437361</c:v>
                </c:pt>
                <c:pt idx="85">
                  <c:v>0.63133107230212726</c:v>
                </c:pt>
                <c:pt idx="86">
                  <c:v>0.69372826804874221</c:v>
                </c:pt>
                <c:pt idx="87">
                  <c:v>0.73456245123927355</c:v>
                </c:pt>
                <c:pt idx="88">
                  <c:v>0.6741616441028182</c:v>
                </c:pt>
                <c:pt idx="89">
                  <c:v>0.60127320044144594</c:v>
                </c:pt>
                <c:pt idx="90">
                  <c:v>0.64868776498412761</c:v>
                </c:pt>
                <c:pt idx="91">
                  <c:v>0.69554623353237122</c:v>
                </c:pt>
                <c:pt idx="92">
                  <c:v>0.718575534915329</c:v>
                </c:pt>
                <c:pt idx="93">
                  <c:v>0.80085411627338399</c:v>
                </c:pt>
                <c:pt idx="94">
                  <c:v>0.91183737304794266</c:v>
                </c:pt>
                <c:pt idx="95">
                  <c:v>0.93146099910951818</c:v>
                </c:pt>
                <c:pt idx="96">
                  <c:v>0.91989087111159229</c:v>
                </c:pt>
                <c:pt idx="97">
                  <c:v>0.91677024647757011</c:v>
                </c:pt>
                <c:pt idx="98">
                  <c:v>0.80260583282042908</c:v>
                </c:pt>
                <c:pt idx="99">
                  <c:v>0.61298828849737075</c:v>
                </c:pt>
                <c:pt idx="100">
                  <c:v>0.53882208447721691</c:v>
                </c:pt>
                <c:pt idx="101">
                  <c:v>0.52782836726192495</c:v>
                </c:pt>
                <c:pt idx="102">
                  <c:v>0.48942132409364214</c:v>
                </c:pt>
                <c:pt idx="103">
                  <c:v>0.55569656778418697</c:v>
                </c:pt>
                <c:pt idx="104">
                  <c:v>0.69657957228101652</c:v>
                </c:pt>
                <c:pt idx="105">
                  <c:v>0.75437060946731649</c:v>
                </c:pt>
                <c:pt idx="106">
                  <c:v>0.67474819338190228</c:v>
                </c:pt>
                <c:pt idx="107">
                  <c:v>0.63077408095220444</c:v>
                </c:pt>
                <c:pt idx="108">
                  <c:v>0.58803287757499301</c:v>
                </c:pt>
                <c:pt idx="109">
                  <c:v>0.55132071664756199</c:v>
                </c:pt>
                <c:pt idx="110">
                  <c:v>0.36620137089436383</c:v>
                </c:pt>
                <c:pt idx="111">
                  <c:v>0.43889093931739487</c:v>
                </c:pt>
                <c:pt idx="112">
                  <c:v>0.51894741997909311</c:v>
                </c:pt>
                <c:pt idx="113">
                  <c:v>0.58624755411518392</c:v>
                </c:pt>
                <c:pt idx="114">
                  <c:v>0.63702936991515358</c:v>
                </c:pt>
                <c:pt idx="115">
                  <c:v>0.84147611608012995</c:v>
                </c:pt>
                <c:pt idx="116">
                  <c:v>0.84361448353576718</c:v>
                </c:pt>
                <c:pt idx="117">
                  <c:v>0.71802602858914999</c:v>
                </c:pt>
                <c:pt idx="118">
                  <c:v>0.45421885086799624</c:v>
                </c:pt>
                <c:pt idx="119">
                  <c:v>0.43441645507226168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77-4FFD-9501-122CEC28FEB4}"/>
            </c:ext>
          </c:extLst>
        </c:ser>
        <c:ser>
          <c:idx val="12"/>
          <c:order val="12"/>
          <c:tx>
            <c:strRef>
              <c:f>phanbovon_nganh!$CK$1</c:f>
              <c:strCache>
                <c:ptCount val="1"/>
                <c:pt idx="0">
                  <c:v> thuy_san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phanbovon_nganh!$CK$2:$CK$121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0.1117447470315051</c:v>
                </c:pt>
                <c:pt idx="16">
                  <c:v>0.38596519917605826</c:v>
                </c:pt>
                <c:pt idx="17">
                  <c:v>0.65224360522599789</c:v>
                </c:pt>
                <c:pt idx="18">
                  <c:v>0.51089536777900058</c:v>
                </c:pt>
                <c:pt idx="19">
                  <c:v>0.5482376135469893</c:v>
                </c:pt>
                <c:pt idx="20">
                  <c:v>0.37759464184725633</c:v>
                </c:pt>
                <c:pt idx="21">
                  <c:v>0.21014291012129727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0.16294545062822291</c:v>
                </c:pt>
                <c:pt idx="39">
                  <c:v>0.12635536858993224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4.3019664141713987E-2</c:v>
                </c:pt>
                <c:pt idx="54">
                  <c:v>0.18301252310717805</c:v>
                </c:pt>
                <c:pt idx="55">
                  <c:v>0.135065962170591</c:v>
                </c:pt>
                <c:pt idx="56">
                  <c:v>2.0256311013607788E-2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0.19038868056013647</c:v>
                </c:pt>
                <c:pt idx="63">
                  <c:v>0.46540937700578161</c:v>
                </c:pt>
                <c:pt idx="64">
                  <c:v>0.66692873087731219</c:v>
                </c:pt>
                <c:pt idx="65">
                  <c:v>0.80521179697092227</c:v>
                </c:pt>
                <c:pt idx="66">
                  <c:v>0.70763101276920337</c:v>
                </c:pt>
                <c:pt idx="67">
                  <c:v>0.59490367593351645</c:v>
                </c:pt>
                <c:pt idx="68">
                  <c:v>0.48215537007851356</c:v>
                </c:pt>
                <c:pt idx="69">
                  <c:v>0.19624125570786785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1.3225431857823221E-2</c:v>
                </c:pt>
                <c:pt idx="103">
                  <c:v>0.17851559182613577</c:v>
                </c:pt>
                <c:pt idx="104">
                  <c:v>0.34323669766144443</c:v>
                </c:pt>
                <c:pt idx="105">
                  <c:v>0.59435078386313145</c:v>
                </c:pt>
                <c:pt idx="106">
                  <c:v>0.65419911484910287</c:v>
                </c:pt>
                <c:pt idx="107">
                  <c:v>0.75519588906673385</c:v>
                </c:pt>
                <c:pt idx="108">
                  <c:v>0.83740384414740843</c:v>
                </c:pt>
                <c:pt idx="109">
                  <c:v>0.90640024163948019</c:v>
                </c:pt>
                <c:pt idx="110">
                  <c:v>0.58185381521303969</c:v>
                </c:pt>
                <c:pt idx="111">
                  <c:v>0.39667610882681503</c:v>
                </c:pt>
                <c:pt idx="112">
                  <c:v>0.3345534746934623</c:v>
                </c:pt>
                <c:pt idx="113">
                  <c:v>0.28461252165498802</c:v>
                </c:pt>
                <c:pt idx="114">
                  <c:v>0.28880222888950824</c:v>
                </c:pt>
                <c:pt idx="115">
                  <c:v>0.59283780834561495</c:v>
                </c:pt>
                <c:pt idx="116">
                  <c:v>0.75675174613927132</c:v>
                </c:pt>
                <c:pt idx="117">
                  <c:v>0.74849843112740311</c:v>
                </c:pt>
                <c:pt idx="118">
                  <c:v>0.57674869092007008</c:v>
                </c:pt>
                <c:pt idx="119">
                  <c:v>0.35530104840877114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77-4FFD-9501-122CEC28FEB4}"/>
            </c:ext>
          </c:extLst>
        </c:ser>
        <c:ser>
          <c:idx val="13"/>
          <c:order val="13"/>
          <c:tx>
            <c:strRef>
              <c:f>phanbovon_nganh!$CL$1</c:f>
              <c:strCache>
                <c:ptCount val="1"/>
                <c:pt idx="0">
                  <c:v> cong_nghe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phanbovon_nganh!$CL$2:$CL$121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6.56171904028163E-2</c:v>
                </c:pt>
                <c:pt idx="3">
                  <c:v>0.30240892347714737</c:v>
                </c:pt>
                <c:pt idx="4">
                  <c:v>0.37173273078483665</c:v>
                </c:pt>
                <c:pt idx="5">
                  <c:v>0.33492984260799713</c:v>
                </c:pt>
                <c:pt idx="6">
                  <c:v>0.16031534927417954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4.6360782947576132E-2</c:v>
                </c:pt>
                <c:pt idx="19">
                  <c:v>0.27112232540716563</c:v>
                </c:pt>
                <c:pt idx="20">
                  <c:v>0.30277968771394387</c:v>
                </c:pt>
                <c:pt idx="21">
                  <c:v>0.143208498897124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0.13345333431797163</c:v>
                </c:pt>
                <c:pt idx="30">
                  <c:v>0.14897821624375879</c:v>
                </c:pt>
                <c:pt idx="31">
                  <c:v>9.7004936339379705E-2</c:v>
                </c:pt>
                <c:pt idx="32">
                  <c:v>3.5539076464601145E-2</c:v>
                </c:pt>
                <c:pt idx="33">
                  <c:v>1.9810553487119843E-2</c:v>
                </c:pt>
                <c:pt idx="34">
                  <c:v>0</c:v>
                </c:pt>
                <c:pt idx="35">
                  <c:v>2.2061862910346945E-2</c:v>
                </c:pt>
                <c:pt idx="36">
                  <c:v>0.10707577271798127</c:v>
                </c:pt>
                <c:pt idx="37">
                  <c:v>0.26234947581611123</c:v>
                </c:pt>
                <c:pt idx="38">
                  <c:v>0.39370745540077479</c:v>
                </c:pt>
                <c:pt idx="39">
                  <c:v>0.51864657964250938</c:v>
                </c:pt>
                <c:pt idx="40">
                  <c:v>0.62986892605777989</c:v>
                </c:pt>
                <c:pt idx="41">
                  <c:v>0.76444479210050464</c:v>
                </c:pt>
                <c:pt idx="42">
                  <c:v>0.79179067953002669</c:v>
                </c:pt>
                <c:pt idx="43">
                  <c:v>0.80501038847048767</c:v>
                </c:pt>
                <c:pt idx="44">
                  <c:v>0.76914285295944551</c:v>
                </c:pt>
                <c:pt idx="45">
                  <c:v>0.57237914174816551</c:v>
                </c:pt>
                <c:pt idx="46">
                  <c:v>0.39701883512198793</c:v>
                </c:pt>
                <c:pt idx="47">
                  <c:v>0.28230533626807847</c:v>
                </c:pt>
                <c:pt idx="48">
                  <c:v>9.5581679473206685E-2</c:v>
                </c:pt>
                <c:pt idx="49">
                  <c:v>0</c:v>
                </c:pt>
                <c:pt idx="50">
                  <c:v>6.5889874920809485E-2</c:v>
                </c:pt>
                <c:pt idx="51">
                  <c:v>2.9902627730715232E-2</c:v>
                </c:pt>
                <c:pt idx="52">
                  <c:v>0</c:v>
                </c:pt>
                <c:pt idx="53">
                  <c:v>2.1816944122553354E-2</c:v>
                </c:pt>
                <c:pt idx="54">
                  <c:v>0.23496171401459609</c:v>
                </c:pt>
                <c:pt idx="55">
                  <c:v>0.29399470438084563</c:v>
                </c:pt>
                <c:pt idx="56">
                  <c:v>0.50546466357872877</c:v>
                </c:pt>
                <c:pt idx="57">
                  <c:v>0.73164797242601121</c:v>
                </c:pt>
                <c:pt idx="58">
                  <c:v>0.9012693213021663</c:v>
                </c:pt>
                <c:pt idx="59">
                  <c:v>0.93038428766235648</c:v>
                </c:pt>
                <c:pt idx="60">
                  <c:v>0.93135340692938473</c:v>
                </c:pt>
                <c:pt idx="61">
                  <c:v>0.94457368217979898</c:v>
                </c:pt>
                <c:pt idx="62">
                  <c:v>0.94232590213462653</c:v>
                </c:pt>
                <c:pt idx="63">
                  <c:v>0.89218899402931595</c:v>
                </c:pt>
                <c:pt idx="64">
                  <c:v>0.82767438740043142</c:v>
                </c:pt>
                <c:pt idx="65">
                  <c:v>0.79223095126430043</c:v>
                </c:pt>
                <c:pt idx="66">
                  <c:v>0.74613910621522284</c:v>
                </c:pt>
                <c:pt idx="67">
                  <c:v>0.66225797468566405</c:v>
                </c:pt>
                <c:pt idx="68">
                  <c:v>0.60677649304962011</c:v>
                </c:pt>
                <c:pt idx="69">
                  <c:v>0.50354895615767625</c:v>
                </c:pt>
                <c:pt idx="70">
                  <c:v>0.21837876089133071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0.11145367574470226</c:v>
                </c:pt>
                <c:pt idx="81">
                  <c:v>0.27851884012618572</c:v>
                </c:pt>
                <c:pt idx="82">
                  <c:v>0.47695575522430167</c:v>
                </c:pt>
                <c:pt idx="83">
                  <c:v>0.63518486220834747</c:v>
                </c:pt>
                <c:pt idx="84">
                  <c:v>0.79073923632692211</c:v>
                </c:pt>
                <c:pt idx="85">
                  <c:v>0.82933352814938299</c:v>
                </c:pt>
                <c:pt idx="86">
                  <c:v>0.84782778282286286</c:v>
                </c:pt>
                <c:pt idx="87">
                  <c:v>0.84309188320091799</c:v>
                </c:pt>
                <c:pt idx="88">
                  <c:v>0.78939955150469543</c:v>
                </c:pt>
                <c:pt idx="89">
                  <c:v>0.6683942327174629</c:v>
                </c:pt>
                <c:pt idx="90">
                  <c:v>0.52789159328718793</c:v>
                </c:pt>
                <c:pt idx="91">
                  <c:v>0.4183826676366692</c:v>
                </c:pt>
                <c:pt idx="92">
                  <c:v>0.21974070848657518</c:v>
                </c:pt>
                <c:pt idx="93">
                  <c:v>0.12616420334372136</c:v>
                </c:pt>
                <c:pt idx="94">
                  <c:v>0.17140335099238385</c:v>
                </c:pt>
                <c:pt idx="95">
                  <c:v>0.27210066961712032</c:v>
                </c:pt>
                <c:pt idx="96">
                  <c:v>0.30856111677800957</c:v>
                </c:pt>
                <c:pt idx="97">
                  <c:v>0.46251076945976061</c:v>
                </c:pt>
                <c:pt idx="98">
                  <c:v>0.51775033850170038</c:v>
                </c:pt>
                <c:pt idx="99">
                  <c:v>0.45103218993410954</c:v>
                </c:pt>
                <c:pt idx="100">
                  <c:v>0.36318978662300677</c:v>
                </c:pt>
                <c:pt idx="101">
                  <c:v>0.39727801017799813</c:v>
                </c:pt>
                <c:pt idx="102">
                  <c:v>0.41349031228405453</c:v>
                </c:pt>
                <c:pt idx="103">
                  <c:v>0.45059806901961608</c:v>
                </c:pt>
                <c:pt idx="104">
                  <c:v>0.54764930511828369</c:v>
                </c:pt>
                <c:pt idx="105">
                  <c:v>0.67526444148011344</c:v>
                </c:pt>
                <c:pt idx="106">
                  <c:v>0.69350041919372485</c:v>
                </c:pt>
                <c:pt idx="107">
                  <c:v>0.68894809194065021</c:v>
                </c:pt>
                <c:pt idx="108">
                  <c:v>0.70017366584313667</c:v>
                </c:pt>
                <c:pt idx="109">
                  <c:v>0.6813401303756953</c:v>
                </c:pt>
                <c:pt idx="110">
                  <c:v>0.60058896222636504</c:v>
                </c:pt>
                <c:pt idx="111">
                  <c:v>0.57589592081342711</c:v>
                </c:pt>
                <c:pt idx="112">
                  <c:v>0.58481171901942974</c:v>
                </c:pt>
                <c:pt idx="113">
                  <c:v>0.5940157013161006</c:v>
                </c:pt>
                <c:pt idx="114">
                  <c:v>0.58973986678287904</c:v>
                </c:pt>
                <c:pt idx="115">
                  <c:v>0.62671609088639213</c:v>
                </c:pt>
                <c:pt idx="116">
                  <c:v>0.54984514408337071</c:v>
                </c:pt>
                <c:pt idx="117">
                  <c:v>0.57344978488693199</c:v>
                </c:pt>
                <c:pt idx="118">
                  <c:v>0.56570250867990324</c:v>
                </c:pt>
                <c:pt idx="119">
                  <c:v>0.59091942619922466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77-4FFD-9501-122CEC28FEB4}"/>
            </c:ext>
          </c:extLst>
        </c:ser>
        <c:ser>
          <c:idx val="14"/>
          <c:order val="14"/>
          <c:tx>
            <c:strRef>
              <c:f>phanbovon_nganh!$CM$1</c:f>
              <c:strCache>
                <c:ptCount val="1"/>
                <c:pt idx="0">
                  <c:v> bds_kcn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phanbovon_nganh!$CM$2:$CM$121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5.6584831513655951E-3</c:v>
                </c:pt>
                <c:pt idx="5">
                  <c:v>0.12846379285433862</c:v>
                </c:pt>
                <c:pt idx="6">
                  <c:v>0.11789793853605865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7.8840857684091992E-2</c:v>
                </c:pt>
                <c:pt idx="16">
                  <c:v>0.31543282008868356</c:v>
                </c:pt>
                <c:pt idx="17">
                  <c:v>0.52859958769390203</c:v>
                </c:pt>
                <c:pt idx="18">
                  <c:v>0.63413532823873109</c:v>
                </c:pt>
                <c:pt idx="19">
                  <c:v>0.62889451904802396</c:v>
                </c:pt>
                <c:pt idx="20">
                  <c:v>0.50926800532776029</c:v>
                </c:pt>
                <c:pt idx="21">
                  <c:v>0.41115666160378145</c:v>
                </c:pt>
                <c:pt idx="22">
                  <c:v>0.30319176773808165</c:v>
                </c:pt>
                <c:pt idx="23">
                  <c:v>0.19534003923330615</c:v>
                </c:pt>
                <c:pt idx="24">
                  <c:v>1.9517319155406609E-2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6.8690451448330456E-2</c:v>
                </c:pt>
                <c:pt idx="37">
                  <c:v>0.22771135261164743</c:v>
                </c:pt>
                <c:pt idx="38">
                  <c:v>0.21888372149146954</c:v>
                </c:pt>
                <c:pt idx="39">
                  <c:v>0.29581644889578257</c:v>
                </c:pt>
                <c:pt idx="40">
                  <c:v>0.21313750740963058</c:v>
                </c:pt>
                <c:pt idx="41">
                  <c:v>0.16302262691494337</c:v>
                </c:pt>
                <c:pt idx="42">
                  <c:v>0.13929016023612695</c:v>
                </c:pt>
                <c:pt idx="43">
                  <c:v>0.36648681712155518</c:v>
                </c:pt>
                <c:pt idx="44">
                  <c:v>0.48864964485562112</c:v>
                </c:pt>
                <c:pt idx="45">
                  <c:v>0.53129803219393601</c:v>
                </c:pt>
                <c:pt idx="46">
                  <c:v>0.51793284835352116</c:v>
                </c:pt>
                <c:pt idx="47">
                  <c:v>0.509054133694546</c:v>
                </c:pt>
                <c:pt idx="48">
                  <c:v>0.4385940069928802</c:v>
                </c:pt>
                <c:pt idx="49">
                  <c:v>0.36520600319699598</c:v>
                </c:pt>
                <c:pt idx="50">
                  <c:v>0.48174700188508429</c:v>
                </c:pt>
                <c:pt idx="51">
                  <c:v>0.58659712423964083</c:v>
                </c:pt>
                <c:pt idx="52">
                  <c:v>0.701691013428967</c:v>
                </c:pt>
                <c:pt idx="53">
                  <c:v>0.77042178256122507</c:v>
                </c:pt>
                <c:pt idx="54">
                  <c:v>0.84853567135301744</c:v>
                </c:pt>
                <c:pt idx="55">
                  <c:v>0.81010559284570471</c:v>
                </c:pt>
                <c:pt idx="56">
                  <c:v>0.78946879421956839</c:v>
                </c:pt>
                <c:pt idx="57">
                  <c:v>0.76165830990362937</c:v>
                </c:pt>
                <c:pt idx="58">
                  <c:v>0.73431848700041491</c:v>
                </c:pt>
                <c:pt idx="59">
                  <c:v>0.75300458710037876</c:v>
                </c:pt>
                <c:pt idx="60">
                  <c:v>0.79164515532477231</c:v>
                </c:pt>
                <c:pt idx="61">
                  <c:v>0.83173115667030384</c:v>
                </c:pt>
                <c:pt idx="62">
                  <c:v>0.84956937517464337</c:v>
                </c:pt>
                <c:pt idx="63">
                  <c:v>0.88463063233310635</c:v>
                </c:pt>
                <c:pt idx="64">
                  <c:v>0.85010209332429976</c:v>
                </c:pt>
                <c:pt idx="65">
                  <c:v>0.80722766200876617</c:v>
                </c:pt>
                <c:pt idx="66">
                  <c:v>0.74144907735890508</c:v>
                </c:pt>
                <c:pt idx="67">
                  <c:v>0.58294675901824677</c:v>
                </c:pt>
                <c:pt idx="68">
                  <c:v>0.39253786961681925</c:v>
                </c:pt>
                <c:pt idx="69">
                  <c:v>0.13725170805822251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9.3149740276973966E-2</c:v>
                </c:pt>
                <c:pt idx="87">
                  <c:v>0.20461683695692523</c:v>
                </c:pt>
                <c:pt idx="88">
                  <c:v>0.25839227656723057</c:v>
                </c:pt>
                <c:pt idx="89">
                  <c:v>0.24619757591164038</c:v>
                </c:pt>
                <c:pt idx="90">
                  <c:v>0.1718022311469812</c:v>
                </c:pt>
                <c:pt idx="91">
                  <c:v>7.7654220360933154E-2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2.1202728045637432E-2</c:v>
                </c:pt>
                <c:pt idx="97">
                  <c:v>0.27184898345560998</c:v>
                </c:pt>
                <c:pt idx="98">
                  <c:v>0.28619369292943536</c:v>
                </c:pt>
                <c:pt idx="99">
                  <c:v>0.13030277772880153</c:v>
                </c:pt>
                <c:pt idx="100">
                  <c:v>6.3293423580090907E-2</c:v>
                </c:pt>
                <c:pt idx="101">
                  <c:v>2.5714832691747447E-2</c:v>
                </c:pt>
                <c:pt idx="102">
                  <c:v>0</c:v>
                </c:pt>
                <c:pt idx="103">
                  <c:v>4.4971620809797844E-2</c:v>
                </c:pt>
                <c:pt idx="104">
                  <c:v>0.35099914045138203</c:v>
                </c:pt>
                <c:pt idx="105">
                  <c:v>0.49714292286321149</c:v>
                </c:pt>
                <c:pt idx="106">
                  <c:v>0.46843255411445395</c:v>
                </c:pt>
                <c:pt idx="107">
                  <c:v>0.45132396809816794</c:v>
                </c:pt>
                <c:pt idx="108">
                  <c:v>0.44289585368187856</c:v>
                </c:pt>
                <c:pt idx="109">
                  <c:v>0.32812510241892423</c:v>
                </c:pt>
                <c:pt idx="110">
                  <c:v>0.20765183404714388</c:v>
                </c:pt>
                <c:pt idx="111">
                  <c:v>0.36692733889226148</c:v>
                </c:pt>
                <c:pt idx="112">
                  <c:v>0.5267338400763224</c:v>
                </c:pt>
                <c:pt idx="113">
                  <c:v>0.51837742155502398</c:v>
                </c:pt>
                <c:pt idx="114">
                  <c:v>0.49236683605910603</c:v>
                </c:pt>
                <c:pt idx="115">
                  <c:v>0.41346026299236199</c:v>
                </c:pt>
                <c:pt idx="116">
                  <c:v>0.12861197110956607</c:v>
                </c:pt>
                <c:pt idx="117">
                  <c:v>0.11186780142302297</c:v>
                </c:pt>
                <c:pt idx="118">
                  <c:v>0.12905744382164341</c:v>
                </c:pt>
                <c:pt idx="119">
                  <c:v>0.25023255867298655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77-4FFD-9501-122CEC28FEB4}"/>
            </c:ext>
          </c:extLst>
        </c:ser>
        <c:ser>
          <c:idx val="15"/>
          <c:order val="15"/>
          <c:tx>
            <c:strRef>
              <c:f>phanbovon_nganh!$CN$1</c:f>
              <c:strCache>
                <c:ptCount val="1"/>
                <c:pt idx="0">
                  <c:v> ngan_hang </c:v>
                </c:pt>
              </c:strCache>
            </c:strRef>
          </c:tx>
          <c:spPr>
            <a:solidFill>
              <a:schemeClr val="accent2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phanbovon_nganh!$CN$2:$CN$121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0.15304019679716807</c:v>
                </c:pt>
                <c:pt idx="3">
                  <c:v>0.16948293853676097</c:v>
                </c:pt>
                <c:pt idx="4">
                  <c:v>6.6961532659920525E-2</c:v>
                </c:pt>
                <c:pt idx="5">
                  <c:v>4.053934378288717E-2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0.10419753812375857</c:v>
                </c:pt>
                <c:pt idx="10">
                  <c:v>0.25564773603364088</c:v>
                </c:pt>
                <c:pt idx="11">
                  <c:v>0.3520487039435638</c:v>
                </c:pt>
                <c:pt idx="12">
                  <c:v>0.36429846735266641</c:v>
                </c:pt>
                <c:pt idx="13">
                  <c:v>0.32933645683574614</c:v>
                </c:pt>
                <c:pt idx="14">
                  <c:v>0.28487224472520306</c:v>
                </c:pt>
                <c:pt idx="15">
                  <c:v>0.27337436769495921</c:v>
                </c:pt>
                <c:pt idx="16">
                  <c:v>0.29396171161038154</c:v>
                </c:pt>
                <c:pt idx="17">
                  <c:v>0.45979250650168035</c:v>
                </c:pt>
                <c:pt idx="18">
                  <c:v>0.57636712177452543</c:v>
                </c:pt>
                <c:pt idx="19">
                  <c:v>0.71047038962190878</c:v>
                </c:pt>
                <c:pt idx="20">
                  <c:v>0.7791215314862564</c:v>
                </c:pt>
                <c:pt idx="21">
                  <c:v>0.8431166995341226</c:v>
                </c:pt>
                <c:pt idx="22">
                  <c:v>0.81523079082840655</c:v>
                </c:pt>
                <c:pt idx="23">
                  <c:v>0.7038674790173246</c:v>
                </c:pt>
                <c:pt idx="24">
                  <c:v>0.36732281921839116</c:v>
                </c:pt>
                <c:pt idx="25">
                  <c:v>6.55833970221954E-2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6.0338201024814811E-2</c:v>
                </c:pt>
                <c:pt idx="36">
                  <c:v>0.21189559175096387</c:v>
                </c:pt>
                <c:pt idx="37">
                  <c:v>0.19346039726770609</c:v>
                </c:pt>
                <c:pt idx="38">
                  <c:v>0.23131199538385644</c:v>
                </c:pt>
                <c:pt idx="39">
                  <c:v>0.38498218612788043</c:v>
                </c:pt>
                <c:pt idx="40">
                  <c:v>0.39174199617211258</c:v>
                </c:pt>
                <c:pt idx="41">
                  <c:v>0.41626745148987976</c:v>
                </c:pt>
                <c:pt idx="42">
                  <c:v>0.51216508615933687</c:v>
                </c:pt>
                <c:pt idx="43">
                  <c:v>0.59350075615595266</c:v>
                </c:pt>
                <c:pt idx="44">
                  <c:v>0.48593927278377685</c:v>
                </c:pt>
                <c:pt idx="45">
                  <c:v>0.33472907322239365</c:v>
                </c:pt>
                <c:pt idx="46">
                  <c:v>0.20803855365587812</c:v>
                </c:pt>
                <c:pt idx="47">
                  <c:v>8.9129077804743412E-2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2.2620257556208688E-2</c:v>
                </c:pt>
                <c:pt idx="52">
                  <c:v>0.22935078774734627</c:v>
                </c:pt>
                <c:pt idx="53">
                  <c:v>0.45804277183501013</c:v>
                </c:pt>
                <c:pt idx="54">
                  <c:v>0.62278705800289391</c:v>
                </c:pt>
                <c:pt idx="55">
                  <c:v>0.72416080121146642</c:v>
                </c:pt>
                <c:pt idx="56">
                  <c:v>0.61174786672276671</c:v>
                </c:pt>
                <c:pt idx="57">
                  <c:v>0.46605189405567521</c:v>
                </c:pt>
                <c:pt idx="58">
                  <c:v>0.33156005512205577</c:v>
                </c:pt>
                <c:pt idx="59">
                  <c:v>0.339427592818415</c:v>
                </c:pt>
                <c:pt idx="60">
                  <c:v>0.3576225160065335</c:v>
                </c:pt>
                <c:pt idx="61">
                  <c:v>0.49177045362467864</c:v>
                </c:pt>
                <c:pt idx="62">
                  <c:v>0.61855839463297912</c:v>
                </c:pt>
                <c:pt idx="63">
                  <c:v>0.73752303999353797</c:v>
                </c:pt>
                <c:pt idx="64">
                  <c:v>0.73957343044069612</c:v>
                </c:pt>
                <c:pt idx="65">
                  <c:v>0.70577389857626671</c:v>
                </c:pt>
                <c:pt idx="66">
                  <c:v>0.6873366071844067</c:v>
                </c:pt>
                <c:pt idx="67">
                  <c:v>0.62019294934063074</c:v>
                </c:pt>
                <c:pt idx="68">
                  <c:v>0.46340106160178668</c:v>
                </c:pt>
                <c:pt idx="69">
                  <c:v>0.28197570118718529</c:v>
                </c:pt>
                <c:pt idx="70">
                  <c:v>1.9730053869343612E-2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0.19336287811536809</c:v>
                </c:pt>
                <c:pt idx="77">
                  <c:v>0.34696121710935446</c:v>
                </c:pt>
                <c:pt idx="78">
                  <c:v>0.34906504762489698</c:v>
                </c:pt>
                <c:pt idx="79">
                  <c:v>0.26804785216766375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5.3563081879931029E-2</c:v>
                </c:pt>
                <c:pt idx="86">
                  <c:v>0.17858976268158905</c:v>
                </c:pt>
                <c:pt idx="87">
                  <c:v>0.3330245558679456</c:v>
                </c:pt>
                <c:pt idx="88">
                  <c:v>0.43346541669255989</c:v>
                </c:pt>
                <c:pt idx="89">
                  <c:v>0.49153129900462156</c:v>
                </c:pt>
                <c:pt idx="90">
                  <c:v>0.58504359211450097</c:v>
                </c:pt>
                <c:pt idx="91">
                  <c:v>0.70732066847542563</c:v>
                </c:pt>
                <c:pt idx="92">
                  <c:v>0.70055742135604215</c:v>
                </c:pt>
                <c:pt idx="93">
                  <c:v>0.57099966735500374</c:v>
                </c:pt>
                <c:pt idx="94">
                  <c:v>0.46334311960765306</c:v>
                </c:pt>
                <c:pt idx="95">
                  <c:v>0.35649557780181645</c:v>
                </c:pt>
                <c:pt idx="96">
                  <c:v>0.11654131352276571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0.16001233379321872</c:v>
                </c:pt>
                <c:pt idx="105">
                  <c:v>0.44383733270445652</c:v>
                </c:pt>
                <c:pt idx="106">
                  <c:v>0.40503002881217959</c:v>
                </c:pt>
                <c:pt idx="107">
                  <c:v>0.39625916768045555</c:v>
                </c:pt>
                <c:pt idx="108">
                  <c:v>0.1977601040150827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7.3079892957718703E-2</c:v>
                </c:pt>
                <c:pt idx="113">
                  <c:v>0.29987007239867064</c:v>
                </c:pt>
                <c:pt idx="114">
                  <c:v>0.54159158779059058</c:v>
                </c:pt>
                <c:pt idx="115">
                  <c:v>0.79320169520561667</c:v>
                </c:pt>
                <c:pt idx="116">
                  <c:v>0.85418447416882304</c:v>
                </c:pt>
                <c:pt idx="117">
                  <c:v>0.85237233879894736</c:v>
                </c:pt>
                <c:pt idx="118">
                  <c:v>0.74183216703070998</c:v>
                </c:pt>
                <c:pt idx="119">
                  <c:v>0.64457079572663456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77-4FFD-9501-122CEC28FEB4}"/>
            </c:ext>
          </c:extLst>
        </c:ser>
        <c:ser>
          <c:idx val="16"/>
          <c:order val="16"/>
          <c:tx>
            <c:strRef>
              <c:f>phanbovon_nganh!$CO$1</c:f>
              <c:strCache>
                <c:ptCount val="1"/>
                <c:pt idx="0">
                  <c:v> htd </c:v>
                </c:pt>
              </c:strCache>
            </c:strRef>
          </c:tx>
          <c:spPr>
            <a:solidFill>
              <a:schemeClr val="accent4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phanbovon_nganh!$CO$2:$CO$121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0.13319582459808127</c:v>
                </c:pt>
                <c:pt idx="4">
                  <c:v>0.17485713979944464</c:v>
                </c:pt>
                <c:pt idx="5">
                  <c:v>0.24654087624357204</c:v>
                </c:pt>
                <c:pt idx="6">
                  <c:v>0.33490407016943963</c:v>
                </c:pt>
                <c:pt idx="7">
                  <c:v>8.0829078262791634E-2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1.6049443330921065E-4</c:v>
                </c:pt>
                <c:pt idx="15">
                  <c:v>0.26867025223693958</c:v>
                </c:pt>
                <c:pt idx="16">
                  <c:v>0.59411029968991369</c:v>
                </c:pt>
                <c:pt idx="17">
                  <c:v>0.82290924537086618</c:v>
                </c:pt>
                <c:pt idx="18">
                  <c:v>0.89724003340973957</c:v>
                </c:pt>
                <c:pt idx="19">
                  <c:v>0.91292656940876871</c:v>
                </c:pt>
                <c:pt idx="20">
                  <c:v>0.85212576858557632</c:v>
                </c:pt>
                <c:pt idx="21">
                  <c:v>0.79340922768034838</c:v>
                </c:pt>
                <c:pt idx="22">
                  <c:v>0.78272204364394249</c:v>
                </c:pt>
                <c:pt idx="23">
                  <c:v>0.766599449501013</c:v>
                </c:pt>
                <c:pt idx="24">
                  <c:v>0.66526523956022843</c:v>
                </c:pt>
                <c:pt idx="25">
                  <c:v>0.60920660067157428</c:v>
                </c:pt>
                <c:pt idx="26">
                  <c:v>0.51814791746617606</c:v>
                </c:pt>
                <c:pt idx="27">
                  <c:v>0.2959499033858099</c:v>
                </c:pt>
                <c:pt idx="28">
                  <c:v>9.2192416085310508E-2</c:v>
                </c:pt>
                <c:pt idx="29">
                  <c:v>0.11110231556329482</c:v>
                </c:pt>
                <c:pt idx="30">
                  <c:v>7.9079040860721511E-2</c:v>
                </c:pt>
                <c:pt idx="31">
                  <c:v>9.3332139222916916E-2</c:v>
                </c:pt>
                <c:pt idx="32">
                  <c:v>0.24708428343268904</c:v>
                </c:pt>
                <c:pt idx="33">
                  <c:v>0.34214285835709662</c:v>
                </c:pt>
                <c:pt idx="34">
                  <c:v>0.30541831427256833</c:v>
                </c:pt>
                <c:pt idx="35">
                  <c:v>0.36510606885011043</c:v>
                </c:pt>
                <c:pt idx="36">
                  <c:v>0.39018277824252268</c:v>
                </c:pt>
                <c:pt idx="37">
                  <c:v>0.30340765011163195</c:v>
                </c:pt>
                <c:pt idx="38">
                  <c:v>0.34829906877622507</c:v>
                </c:pt>
                <c:pt idx="39">
                  <c:v>0.43104737853889052</c:v>
                </c:pt>
                <c:pt idx="40">
                  <c:v>0.48911060212249469</c:v>
                </c:pt>
                <c:pt idx="41">
                  <c:v>0.58012621406722586</c:v>
                </c:pt>
                <c:pt idx="42">
                  <c:v>0.69004578478655865</c:v>
                </c:pt>
                <c:pt idx="43">
                  <c:v>0.72037269953475325</c:v>
                </c:pt>
                <c:pt idx="44">
                  <c:v>0.72055228869570409</c:v>
                </c:pt>
                <c:pt idx="45">
                  <c:v>0.6675779146617703</c:v>
                </c:pt>
                <c:pt idx="46">
                  <c:v>0.57794996941098131</c:v>
                </c:pt>
                <c:pt idx="47">
                  <c:v>0.57601247011563128</c:v>
                </c:pt>
                <c:pt idx="48">
                  <c:v>0.5844419272907011</c:v>
                </c:pt>
                <c:pt idx="49">
                  <c:v>0.55026497703227473</c:v>
                </c:pt>
                <c:pt idx="50">
                  <c:v>0.61111913571802745</c:v>
                </c:pt>
                <c:pt idx="51">
                  <c:v>0.67832746858874349</c:v>
                </c:pt>
                <c:pt idx="52">
                  <c:v>0.68235104782121414</c:v>
                </c:pt>
                <c:pt idx="53">
                  <c:v>0.62434030093276782</c:v>
                </c:pt>
                <c:pt idx="54">
                  <c:v>0.62562914014390858</c:v>
                </c:pt>
                <c:pt idx="55">
                  <c:v>0.54096620614512769</c:v>
                </c:pt>
                <c:pt idx="56">
                  <c:v>0.42728413508252511</c:v>
                </c:pt>
                <c:pt idx="57">
                  <c:v>0.48099425608534024</c:v>
                </c:pt>
                <c:pt idx="58">
                  <c:v>0.58065670926172841</c:v>
                </c:pt>
                <c:pt idx="59">
                  <c:v>0.65266508092878284</c:v>
                </c:pt>
                <c:pt idx="60">
                  <c:v>0.74485264416055341</c:v>
                </c:pt>
                <c:pt idx="61">
                  <c:v>0.88344404554065059</c:v>
                </c:pt>
                <c:pt idx="62">
                  <c:v>0.79874111384289992</c:v>
                </c:pt>
                <c:pt idx="63">
                  <c:v>0.6913756406607261</c:v>
                </c:pt>
                <c:pt idx="64">
                  <c:v>0.63539752714287057</c:v>
                </c:pt>
                <c:pt idx="65">
                  <c:v>0.61751425017371331</c:v>
                </c:pt>
                <c:pt idx="66">
                  <c:v>0.59647097642470859</c:v>
                </c:pt>
                <c:pt idx="67">
                  <c:v>0.66635155789380873</c:v>
                </c:pt>
                <c:pt idx="68">
                  <c:v>0.70860501537200604</c:v>
                </c:pt>
                <c:pt idx="69">
                  <c:v>0.64960696733010936</c:v>
                </c:pt>
                <c:pt idx="70">
                  <c:v>0.39160142749817284</c:v>
                </c:pt>
                <c:pt idx="71">
                  <c:v>0.13136141526610134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5.0399859313236535E-4</c:v>
                </c:pt>
                <c:pt idx="78">
                  <c:v>0.14485716343351701</c:v>
                </c:pt>
                <c:pt idx="79">
                  <c:v>0.25417010185479616</c:v>
                </c:pt>
                <c:pt idx="80">
                  <c:v>0.16135813615672873</c:v>
                </c:pt>
                <c:pt idx="81">
                  <c:v>9.6088779705303995E-2</c:v>
                </c:pt>
                <c:pt idx="82">
                  <c:v>0.16068710027236696</c:v>
                </c:pt>
                <c:pt idx="83">
                  <c:v>0.2538818410148051</c:v>
                </c:pt>
                <c:pt idx="84">
                  <c:v>0.35941971377595394</c:v>
                </c:pt>
                <c:pt idx="85">
                  <c:v>0.46644388087916722</c:v>
                </c:pt>
                <c:pt idx="86">
                  <c:v>0.57248703111887111</c:v>
                </c:pt>
                <c:pt idx="87">
                  <c:v>0.5986845658453821</c:v>
                </c:pt>
                <c:pt idx="88">
                  <c:v>0.61459709499981652</c:v>
                </c:pt>
                <c:pt idx="89">
                  <c:v>0.61847469134746458</c:v>
                </c:pt>
                <c:pt idx="90">
                  <c:v>0.61740788692242377</c:v>
                </c:pt>
                <c:pt idx="91">
                  <c:v>0.67485653720853711</c:v>
                </c:pt>
                <c:pt idx="92">
                  <c:v>0.74230533315430069</c:v>
                </c:pt>
                <c:pt idx="93">
                  <c:v>0.78498988638195855</c:v>
                </c:pt>
                <c:pt idx="94">
                  <c:v>0.84794783306802568</c:v>
                </c:pt>
                <c:pt idx="95">
                  <c:v>0.90242944065293673</c:v>
                </c:pt>
                <c:pt idx="96">
                  <c:v>0.87457296632070258</c:v>
                </c:pt>
                <c:pt idx="97">
                  <c:v>0.78834981727487052</c:v>
                </c:pt>
                <c:pt idx="98">
                  <c:v>0.6533682267727875</c:v>
                </c:pt>
                <c:pt idx="99">
                  <c:v>0.55007090679670989</c:v>
                </c:pt>
                <c:pt idx="100">
                  <c:v>0.4730794117934366</c:v>
                </c:pt>
                <c:pt idx="101">
                  <c:v>0.49992706904614004</c:v>
                </c:pt>
                <c:pt idx="102">
                  <c:v>0.54282759482467546</c:v>
                </c:pt>
                <c:pt idx="103">
                  <c:v>0.64638853005632702</c:v>
                </c:pt>
                <c:pt idx="104">
                  <c:v>0.71028308126594142</c:v>
                </c:pt>
                <c:pt idx="105">
                  <c:v>0.755553746945685</c:v>
                </c:pt>
                <c:pt idx="106">
                  <c:v>0.54696963286083944</c:v>
                </c:pt>
                <c:pt idx="107">
                  <c:v>0.42631058484549877</c:v>
                </c:pt>
                <c:pt idx="108">
                  <c:v>0.28810529385248262</c:v>
                </c:pt>
                <c:pt idx="109">
                  <c:v>0.13768679142213222</c:v>
                </c:pt>
                <c:pt idx="110">
                  <c:v>2.6963791198261644E-2</c:v>
                </c:pt>
                <c:pt idx="111">
                  <c:v>0.22907021320230375</c:v>
                </c:pt>
                <c:pt idx="112">
                  <c:v>0.33105724389393371</c:v>
                </c:pt>
                <c:pt idx="113">
                  <c:v>0.46887898037012532</c:v>
                </c:pt>
                <c:pt idx="114">
                  <c:v>0.64306739545139469</c:v>
                </c:pt>
                <c:pt idx="115">
                  <c:v>0.74806927147853264</c:v>
                </c:pt>
                <c:pt idx="116">
                  <c:v>0.69476727666416738</c:v>
                </c:pt>
                <c:pt idx="117">
                  <c:v>0.71612216731670664</c:v>
                </c:pt>
                <c:pt idx="118">
                  <c:v>0.53469222607949207</c:v>
                </c:pt>
                <c:pt idx="119">
                  <c:v>0.29139288638520205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77-4FFD-9501-122CEC28FEB4}"/>
            </c:ext>
          </c:extLst>
        </c:ser>
        <c:ser>
          <c:idx val="17"/>
          <c:order val="17"/>
          <c:tx>
            <c:strRef>
              <c:f>phanbovon_nganh!$CP$1</c:f>
              <c:strCache>
                <c:ptCount val="1"/>
                <c:pt idx="0">
                  <c:v> thuc_pham </c:v>
                </c:pt>
              </c:strCache>
            </c:strRef>
          </c:tx>
          <c:spPr>
            <a:solidFill>
              <a:schemeClr val="accent6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phanbovon_nganh!$CP$2:$CP$121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0.12085133188542571</c:v>
                </c:pt>
                <c:pt idx="4">
                  <c:v>0.18096123278749116</c:v>
                </c:pt>
                <c:pt idx="5">
                  <c:v>0.14184091134086366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0.24208280655945225</c:v>
                </c:pt>
                <c:pt idx="17">
                  <c:v>0.47033553255867061</c:v>
                </c:pt>
                <c:pt idx="18">
                  <c:v>0.49252807157132583</c:v>
                </c:pt>
                <c:pt idx="19">
                  <c:v>0.52799787302398382</c:v>
                </c:pt>
                <c:pt idx="20">
                  <c:v>0.41883312546178686</c:v>
                </c:pt>
                <c:pt idx="21">
                  <c:v>0.22724187717478586</c:v>
                </c:pt>
                <c:pt idx="22">
                  <c:v>3.7867772517978605E-2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6.5526976540905196E-2</c:v>
                </c:pt>
                <c:pt idx="39">
                  <c:v>0.31895250484437049</c:v>
                </c:pt>
                <c:pt idx="40">
                  <c:v>0.41942195818967704</c:v>
                </c:pt>
                <c:pt idx="41">
                  <c:v>0.50703671039360454</c:v>
                </c:pt>
                <c:pt idx="42">
                  <c:v>0.45556776485013167</c:v>
                </c:pt>
                <c:pt idx="43">
                  <c:v>0.43765462328059462</c:v>
                </c:pt>
                <c:pt idx="44">
                  <c:v>0.37887775696831272</c:v>
                </c:pt>
                <c:pt idx="45">
                  <c:v>0.33365181607454564</c:v>
                </c:pt>
                <c:pt idx="46">
                  <c:v>0.28280184126505853</c:v>
                </c:pt>
                <c:pt idx="47">
                  <c:v>0.29695910893203653</c:v>
                </c:pt>
                <c:pt idx="48">
                  <c:v>0.30210992860141339</c:v>
                </c:pt>
                <c:pt idx="49">
                  <c:v>0.28595978979465164</c:v>
                </c:pt>
                <c:pt idx="50">
                  <c:v>0.35540888593214071</c:v>
                </c:pt>
                <c:pt idx="51">
                  <c:v>0.39096481574449626</c:v>
                </c:pt>
                <c:pt idx="52">
                  <c:v>0.49239602022709139</c:v>
                </c:pt>
                <c:pt idx="53">
                  <c:v>0.5347382467350057</c:v>
                </c:pt>
                <c:pt idx="54">
                  <c:v>0.65820983900781982</c:v>
                </c:pt>
                <c:pt idx="55">
                  <c:v>0.65052824882307747</c:v>
                </c:pt>
                <c:pt idx="56">
                  <c:v>0.58374418810756334</c:v>
                </c:pt>
                <c:pt idx="57">
                  <c:v>0.55499920491805343</c:v>
                </c:pt>
                <c:pt idx="58">
                  <c:v>0.56786070451571358</c:v>
                </c:pt>
                <c:pt idx="59">
                  <c:v>0.55388297692268529</c:v>
                </c:pt>
                <c:pt idx="60">
                  <c:v>0.59778705150432498</c:v>
                </c:pt>
                <c:pt idx="61">
                  <c:v>0.7388071586481223</c:v>
                </c:pt>
                <c:pt idx="62">
                  <c:v>0.79952712596181663</c:v>
                </c:pt>
                <c:pt idx="63">
                  <c:v>0.83581335996265571</c:v>
                </c:pt>
                <c:pt idx="64">
                  <c:v>0.82479591816892095</c:v>
                </c:pt>
                <c:pt idx="65">
                  <c:v>0.80362797112400786</c:v>
                </c:pt>
                <c:pt idx="66">
                  <c:v>0.77096732834251569</c:v>
                </c:pt>
                <c:pt idx="67">
                  <c:v>0.61245235971241452</c:v>
                </c:pt>
                <c:pt idx="68">
                  <c:v>0.43068737116912903</c:v>
                </c:pt>
                <c:pt idx="69">
                  <c:v>0.22585773292915454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6.7121542392906602E-2</c:v>
                </c:pt>
                <c:pt idx="87">
                  <c:v>4.8213754126980465E-2</c:v>
                </c:pt>
                <c:pt idx="88">
                  <c:v>4.3364337675694198E-2</c:v>
                </c:pt>
                <c:pt idx="89">
                  <c:v>1.5673884273659313E-2</c:v>
                </c:pt>
                <c:pt idx="90">
                  <c:v>8.8302545270380783E-2</c:v>
                </c:pt>
                <c:pt idx="91">
                  <c:v>0.14809515886642372</c:v>
                </c:pt>
                <c:pt idx="92">
                  <c:v>0.24197876705397037</c:v>
                </c:pt>
                <c:pt idx="93">
                  <c:v>0.28863497247229031</c:v>
                </c:pt>
                <c:pt idx="94">
                  <c:v>0.31295186162948346</c:v>
                </c:pt>
                <c:pt idx="95">
                  <c:v>0.21593523027995937</c:v>
                </c:pt>
                <c:pt idx="96">
                  <c:v>8.2933524263993058E-2</c:v>
                </c:pt>
                <c:pt idx="97">
                  <c:v>3.4115215374763653E-3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4.4399748260220306E-2</c:v>
                </c:pt>
                <c:pt idx="102">
                  <c:v>0.1060910463815268</c:v>
                </c:pt>
                <c:pt idx="103">
                  <c:v>0.27698878006726285</c:v>
                </c:pt>
                <c:pt idx="104">
                  <c:v>0.39016503192717006</c:v>
                </c:pt>
                <c:pt idx="105">
                  <c:v>0.47634267490377369</c:v>
                </c:pt>
                <c:pt idx="106">
                  <c:v>0.3332340808888079</c:v>
                </c:pt>
                <c:pt idx="107">
                  <c:v>0.31932306443119479</c:v>
                </c:pt>
                <c:pt idx="108">
                  <c:v>0.23704983915716168</c:v>
                </c:pt>
                <c:pt idx="109">
                  <c:v>0.14699529198107167</c:v>
                </c:pt>
                <c:pt idx="110">
                  <c:v>7.823609238439444E-2</c:v>
                </c:pt>
                <c:pt idx="111">
                  <c:v>0.27724984400615826</c:v>
                </c:pt>
                <c:pt idx="112">
                  <c:v>0.35395806695743187</c:v>
                </c:pt>
                <c:pt idx="113">
                  <c:v>0.44371593472312776</c:v>
                </c:pt>
                <c:pt idx="114">
                  <c:v>0.56363657946268797</c:v>
                </c:pt>
                <c:pt idx="115">
                  <c:v>0.53277519251786176</c:v>
                </c:pt>
                <c:pt idx="116">
                  <c:v>0.39382550113899212</c:v>
                </c:pt>
                <c:pt idx="117">
                  <c:v>0.32688779220520814</c:v>
                </c:pt>
                <c:pt idx="118">
                  <c:v>0.15097663273026476</c:v>
                </c:pt>
                <c:pt idx="119">
                  <c:v>1.5625930812077884E-2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77-4FFD-9501-122CEC28FEB4}"/>
            </c:ext>
          </c:extLst>
        </c:ser>
        <c:ser>
          <c:idx val="18"/>
          <c:order val="18"/>
          <c:tx>
            <c:strRef>
              <c:f>phanbovon_nganh!$CQ$1</c:f>
              <c:strCache>
                <c:ptCount val="1"/>
                <c:pt idx="0">
                  <c:v> van_tai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phanbovon_nganh!$CQ$2:$CQ$121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0.19296700624496396</c:v>
                </c:pt>
                <c:pt idx="3">
                  <c:v>0.37868108780134302</c:v>
                </c:pt>
                <c:pt idx="4">
                  <c:v>0.40617086482481551</c:v>
                </c:pt>
                <c:pt idx="5">
                  <c:v>0.43813170274856095</c:v>
                </c:pt>
                <c:pt idx="6">
                  <c:v>0.32083744083604826</c:v>
                </c:pt>
                <c:pt idx="7">
                  <c:v>3.8719855487737674E-2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0.22623308515061877</c:v>
                </c:pt>
                <c:pt idx="16">
                  <c:v>0.53592641383797335</c:v>
                </c:pt>
                <c:pt idx="17">
                  <c:v>0.69702755390201354</c:v>
                </c:pt>
                <c:pt idx="18">
                  <c:v>0.76183282888314074</c:v>
                </c:pt>
                <c:pt idx="19">
                  <c:v>0.69777374125404013</c:v>
                </c:pt>
                <c:pt idx="20">
                  <c:v>0.56464700029040793</c:v>
                </c:pt>
                <c:pt idx="21">
                  <c:v>0.39710888751571</c:v>
                </c:pt>
                <c:pt idx="22">
                  <c:v>0.17879778921054623</c:v>
                </c:pt>
                <c:pt idx="23">
                  <c:v>7.4969461278153432E-2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0.17812196281838072</c:v>
                </c:pt>
                <c:pt idx="37">
                  <c:v>0.51101980535944236</c:v>
                </c:pt>
                <c:pt idx="38">
                  <c:v>0.80716285065838778</c:v>
                </c:pt>
                <c:pt idx="39">
                  <c:v>0.81125142660756189</c:v>
                </c:pt>
                <c:pt idx="40">
                  <c:v>0.67099413038192135</c:v>
                </c:pt>
                <c:pt idx="41">
                  <c:v>0.55705889258493535</c:v>
                </c:pt>
                <c:pt idx="42">
                  <c:v>0.47926708343671454</c:v>
                </c:pt>
                <c:pt idx="43">
                  <c:v>0.41243720073554202</c:v>
                </c:pt>
                <c:pt idx="44">
                  <c:v>0.44492677326200736</c:v>
                </c:pt>
                <c:pt idx="45">
                  <c:v>0.52689886552001786</c:v>
                </c:pt>
                <c:pt idx="46">
                  <c:v>0.55248220383067148</c:v>
                </c:pt>
                <c:pt idx="47">
                  <c:v>0.53250144454110415</c:v>
                </c:pt>
                <c:pt idx="48">
                  <c:v>0.51844017400729481</c:v>
                </c:pt>
                <c:pt idx="49">
                  <c:v>0.47035292472888718</c:v>
                </c:pt>
                <c:pt idx="50">
                  <c:v>0.47586377010889247</c:v>
                </c:pt>
                <c:pt idx="51">
                  <c:v>0.50307613028943721</c:v>
                </c:pt>
                <c:pt idx="52">
                  <c:v>0.58485407362504527</c:v>
                </c:pt>
                <c:pt idx="53">
                  <c:v>0.58656881945091166</c:v>
                </c:pt>
                <c:pt idx="54">
                  <c:v>0.61420453614690973</c:v>
                </c:pt>
                <c:pt idx="55">
                  <c:v>0.59237242171755677</c:v>
                </c:pt>
                <c:pt idx="56">
                  <c:v>0.58494430875739978</c:v>
                </c:pt>
                <c:pt idx="57">
                  <c:v>0.5556310108339122</c:v>
                </c:pt>
                <c:pt idx="58">
                  <c:v>0.63035198688153549</c:v>
                </c:pt>
                <c:pt idx="59">
                  <c:v>0.70963328249271629</c:v>
                </c:pt>
                <c:pt idx="60">
                  <c:v>0.79414861503208078</c:v>
                </c:pt>
                <c:pt idx="61">
                  <c:v>0.86883025331864039</c:v>
                </c:pt>
                <c:pt idx="62">
                  <c:v>0.92928026991514334</c:v>
                </c:pt>
                <c:pt idx="63">
                  <c:v>0.93797443642208456</c:v>
                </c:pt>
                <c:pt idx="64">
                  <c:v>0.91132976748031636</c:v>
                </c:pt>
                <c:pt idx="65">
                  <c:v>0.88019857422519898</c:v>
                </c:pt>
                <c:pt idx="66">
                  <c:v>0.84289672292432338</c:v>
                </c:pt>
                <c:pt idx="67">
                  <c:v>0.71213426326287599</c:v>
                </c:pt>
                <c:pt idx="68">
                  <c:v>0.56939080250077723</c:v>
                </c:pt>
                <c:pt idx="69">
                  <c:v>0.45442309688387023</c:v>
                </c:pt>
                <c:pt idx="70">
                  <c:v>0.19087951542130036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7.1320211408513676E-2</c:v>
                </c:pt>
                <c:pt idx="83">
                  <c:v>0.2870774747772481</c:v>
                </c:pt>
                <c:pt idx="84">
                  <c:v>0.40888759917193102</c:v>
                </c:pt>
                <c:pt idx="85">
                  <c:v>0.488092443677209</c:v>
                </c:pt>
                <c:pt idx="86">
                  <c:v>0.55707485314595262</c:v>
                </c:pt>
                <c:pt idx="87">
                  <c:v>0.64731267349955235</c:v>
                </c:pt>
                <c:pt idx="88">
                  <c:v>0.48292255458843047</c:v>
                </c:pt>
                <c:pt idx="89">
                  <c:v>0.29788882907165382</c:v>
                </c:pt>
                <c:pt idx="90">
                  <c:v>0.10202186242845106</c:v>
                </c:pt>
                <c:pt idx="91">
                  <c:v>0</c:v>
                </c:pt>
                <c:pt idx="92">
                  <c:v>0</c:v>
                </c:pt>
                <c:pt idx="93">
                  <c:v>2.0283282603438056E-2</c:v>
                </c:pt>
                <c:pt idx="94">
                  <c:v>0.21099034194534377</c:v>
                </c:pt>
                <c:pt idx="95">
                  <c:v>0.44310011361268381</c:v>
                </c:pt>
                <c:pt idx="96">
                  <c:v>0.66783954156282965</c:v>
                </c:pt>
                <c:pt idx="97">
                  <c:v>0.6528851495300928</c:v>
                </c:pt>
                <c:pt idx="98">
                  <c:v>0.56951822371821004</c:v>
                </c:pt>
                <c:pt idx="99">
                  <c:v>0.42709076921712563</c:v>
                </c:pt>
                <c:pt idx="100">
                  <c:v>0.3257337539425964</c:v>
                </c:pt>
                <c:pt idx="101">
                  <c:v>0.32287041392423993</c:v>
                </c:pt>
                <c:pt idx="102">
                  <c:v>0.32602715176723818</c:v>
                </c:pt>
                <c:pt idx="103">
                  <c:v>0.3994332275313322</c:v>
                </c:pt>
                <c:pt idx="104">
                  <c:v>0.52193266194729926</c:v>
                </c:pt>
                <c:pt idx="105">
                  <c:v>0.61768259565897954</c:v>
                </c:pt>
                <c:pt idx="106">
                  <c:v>0.48757470405569581</c:v>
                </c:pt>
                <c:pt idx="107">
                  <c:v>0.40174540793803626</c:v>
                </c:pt>
                <c:pt idx="108">
                  <c:v>0.30955512431792309</c:v>
                </c:pt>
                <c:pt idx="109">
                  <c:v>0.20572174079317646</c:v>
                </c:pt>
                <c:pt idx="110">
                  <c:v>0</c:v>
                </c:pt>
                <c:pt idx="111">
                  <c:v>0.10552264954264698</c:v>
                </c:pt>
                <c:pt idx="112">
                  <c:v>0.19455985264004322</c:v>
                </c:pt>
                <c:pt idx="113">
                  <c:v>0.30025329669968498</c:v>
                </c:pt>
                <c:pt idx="114">
                  <c:v>0.42809124172382856</c:v>
                </c:pt>
                <c:pt idx="115">
                  <c:v>0.61703011513389217</c:v>
                </c:pt>
                <c:pt idx="116">
                  <c:v>0.57743932694755529</c:v>
                </c:pt>
                <c:pt idx="117">
                  <c:v>0.59575707490977337</c:v>
                </c:pt>
                <c:pt idx="118">
                  <c:v>0.46911546177798435</c:v>
                </c:pt>
                <c:pt idx="119">
                  <c:v>0.33715757366229587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77-4FFD-9501-122CEC28FEB4}"/>
            </c:ext>
          </c:extLst>
        </c:ser>
        <c:ser>
          <c:idx val="19"/>
          <c:order val="19"/>
          <c:tx>
            <c:strRef>
              <c:f>phanbovon_nganh!$CR$1</c:f>
              <c:strCache>
                <c:ptCount val="1"/>
                <c:pt idx="0">
                  <c:v> dulich_dv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phanbovon_nganh!$CR$2:$CR$121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1.1036455872932064E-2</c:v>
                </c:pt>
                <c:pt idx="5">
                  <c:v>3.5833921724433893E-3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5.200097206069397E-2</c:v>
                </c:pt>
                <c:pt idx="20">
                  <c:v>2.0348353235959338E-2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5.2688864259022659E-2</c:v>
                </c:pt>
                <c:pt idx="39">
                  <c:v>0.30263572351332224</c:v>
                </c:pt>
                <c:pt idx="40">
                  <c:v>0.34903972003433781</c:v>
                </c:pt>
                <c:pt idx="41">
                  <c:v>0.39603168867606547</c:v>
                </c:pt>
                <c:pt idx="42">
                  <c:v>0.51503627447458034</c:v>
                </c:pt>
                <c:pt idx="43">
                  <c:v>0.57741895113867669</c:v>
                </c:pt>
                <c:pt idx="44">
                  <c:v>0.57982804202710103</c:v>
                </c:pt>
                <c:pt idx="45">
                  <c:v>0.54772910871276692</c:v>
                </c:pt>
                <c:pt idx="46">
                  <c:v>0.54686447686820527</c:v>
                </c:pt>
                <c:pt idx="47">
                  <c:v>0.47955667243759903</c:v>
                </c:pt>
                <c:pt idx="48">
                  <c:v>0.33056712656193665</c:v>
                </c:pt>
                <c:pt idx="49">
                  <c:v>0.15819761098418475</c:v>
                </c:pt>
                <c:pt idx="50">
                  <c:v>0.14390967390297327</c:v>
                </c:pt>
                <c:pt idx="51">
                  <c:v>3.4667772962292592E-2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7.64298807095527E-2</c:v>
                </c:pt>
                <c:pt idx="58">
                  <c:v>0.23882370398968505</c:v>
                </c:pt>
                <c:pt idx="59">
                  <c:v>0.38748969647113424</c:v>
                </c:pt>
                <c:pt idx="60">
                  <c:v>0.54996596646045748</c:v>
                </c:pt>
                <c:pt idx="61">
                  <c:v>0.70986903508817001</c:v>
                </c:pt>
                <c:pt idx="62">
                  <c:v>0.8773723565640521</c:v>
                </c:pt>
                <c:pt idx="63">
                  <c:v>0.93667626274684568</c:v>
                </c:pt>
                <c:pt idx="64">
                  <c:v>0.92622101142876401</c:v>
                </c:pt>
                <c:pt idx="65">
                  <c:v>0.79688562487104375</c:v>
                </c:pt>
                <c:pt idx="66">
                  <c:v>0.60911882821815033</c:v>
                </c:pt>
                <c:pt idx="67">
                  <c:v>0.39666018049673624</c:v>
                </c:pt>
                <c:pt idx="68">
                  <c:v>0.16765356941942477</c:v>
                </c:pt>
                <c:pt idx="69">
                  <c:v>0.10051452474495717</c:v>
                </c:pt>
                <c:pt idx="70">
                  <c:v>4.3571684570265404E-2</c:v>
                </c:pt>
                <c:pt idx="71">
                  <c:v>0.13389780019922065</c:v>
                </c:pt>
                <c:pt idx="72">
                  <c:v>0.24057077113132969</c:v>
                </c:pt>
                <c:pt idx="73">
                  <c:v>0.374914594085966</c:v>
                </c:pt>
                <c:pt idx="74">
                  <c:v>0.34725050329726015</c:v>
                </c:pt>
                <c:pt idx="75">
                  <c:v>0.50689670540674137</c:v>
                </c:pt>
                <c:pt idx="76">
                  <c:v>0.46572832897948013</c:v>
                </c:pt>
                <c:pt idx="77">
                  <c:v>0.44565963816158438</c:v>
                </c:pt>
                <c:pt idx="78">
                  <c:v>0.32709173106459105</c:v>
                </c:pt>
                <c:pt idx="79">
                  <c:v>0.25913697280098724</c:v>
                </c:pt>
                <c:pt idx="80">
                  <c:v>0.11980201678316307</c:v>
                </c:pt>
                <c:pt idx="81">
                  <c:v>7.0279527250850751E-2</c:v>
                </c:pt>
                <c:pt idx="82">
                  <c:v>0</c:v>
                </c:pt>
                <c:pt idx="83">
                  <c:v>0.18011410156650329</c:v>
                </c:pt>
                <c:pt idx="84">
                  <c:v>0.32166075869497252</c:v>
                </c:pt>
                <c:pt idx="85">
                  <c:v>0.28446999686371155</c:v>
                </c:pt>
                <c:pt idx="86">
                  <c:v>0.25358141094156522</c:v>
                </c:pt>
                <c:pt idx="87">
                  <c:v>0.21477277221874497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6.5238326463343002E-2</c:v>
                </c:pt>
                <c:pt idx="96">
                  <c:v>0.23523772218855149</c:v>
                </c:pt>
                <c:pt idx="97">
                  <c:v>0.36216305118860431</c:v>
                </c:pt>
                <c:pt idx="98">
                  <c:v>0.46477658492848145</c:v>
                </c:pt>
                <c:pt idx="99">
                  <c:v>0.27938408044313645</c:v>
                </c:pt>
                <c:pt idx="100">
                  <c:v>0.3084891098637248</c:v>
                </c:pt>
                <c:pt idx="101">
                  <c:v>0.34881771332032346</c:v>
                </c:pt>
                <c:pt idx="102">
                  <c:v>0.41344103157595846</c:v>
                </c:pt>
                <c:pt idx="103">
                  <c:v>0.53489808002417272</c:v>
                </c:pt>
                <c:pt idx="104">
                  <c:v>0.7839561923572852</c:v>
                </c:pt>
                <c:pt idx="105">
                  <c:v>0.79388156560387946</c:v>
                </c:pt>
                <c:pt idx="106">
                  <c:v>0.6321718992027725</c:v>
                </c:pt>
                <c:pt idx="107">
                  <c:v>0.45964814731599291</c:v>
                </c:pt>
                <c:pt idx="108">
                  <c:v>0.22104846152806717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0.12289150635453967</c:v>
                </c:pt>
                <c:pt idx="115">
                  <c:v>0.35292282107270567</c:v>
                </c:pt>
                <c:pt idx="116">
                  <c:v>0.22305521039929083</c:v>
                </c:pt>
                <c:pt idx="117">
                  <c:v>0.2147286386075388</c:v>
                </c:pt>
                <c:pt idx="118">
                  <c:v>0.19123331736972943</c:v>
                </c:pt>
                <c:pt idx="119">
                  <c:v>0.12563453514706971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77-4FFD-9501-122CEC28FEB4}"/>
            </c:ext>
          </c:extLst>
        </c:ser>
        <c:ser>
          <c:idx val="20"/>
          <c:order val="20"/>
          <c:tx>
            <c:strRef>
              <c:f>phanbovon_nganh!$CS$1</c:f>
              <c:strCache>
                <c:ptCount val="1"/>
                <c:pt idx="0">
                  <c:v> dv_hatang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phanbovon_nganh!$CS$2:$CS$121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0.13983656283134183</c:v>
                </c:pt>
                <c:pt idx="3">
                  <c:v>0.34310724980966195</c:v>
                </c:pt>
                <c:pt idx="4">
                  <c:v>0.38790344183938946</c:v>
                </c:pt>
                <c:pt idx="5">
                  <c:v>0.36408296135888535</c:v>
                </c:pt>
                <c:pt idx="6">
                  <c:v>0.23289286021868022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3.8863851217126252E-2</c:v>
                </c:pt>
                <c:pt idx="16">
                  <c:v>0.34741782627562007</c:v>
                </c:pt>
                <c:pt idx="17">
                  <c:v>0.55564882129941062</c:v>
                </c:pt>
                <c:pt idx="18">
                  <c:v>0.62189827623753646</c:v>
                </c:pt>
                <c:pt idx="19">
                  <c:v>0.68725638602448369</c:v>
                </c:pt>
                <c:pt idx="20">
                  <c:v>0.72279314724498245</c:v>
                </c:pt>
                <c:pt idx="21">
                  <c:v>0.63443247503573319</c:v>
                </c:pt>
                <c:pt idx="22">
                  <c:v>0.57816844905925269</c:v>
                </c:pt>
                <c:pt idx="23">
                  <c:v>0.54230479071957882</c:v>
                </c:pt>
                <c:pt idx="24">
                  <c:v>0.43203962699480697</c:v>
                </c:pt>
                <c:pt idx="25">
                  <c:v>0.37559043127456126</c:v>
                </c:pt>
                <c:pt idx="26">
                  <c:v>0.37351638091876593</c:v>
                </c:pt>
                <c:pt idx="27">
                  <c:v>0.21140897270754605</c:v>
                </c:pt>
                <c:pt idx="28">
                  <c:v>0.14797129475776322</c:v>
                </c:pt>
                <c:pt idx="29">
                  <c:v>0.24038703276749712</c:v>
                </c:pt>
                <c:pt idx="30">
                  <c:v>0.17667968899390726</c:v>
                </c:pt>
                <c:pt idx="31">
                  <c:v>0.10268053887306591</c:v>
                </c:pt>
                <c:pt idx="32">
                  <c:v>0.14794601592956177</c:v>
                </c:pt>
                <c:pt idx="33">
                  <c:v>4.5496005152212068E-2</c:v>
                </c:pt>
                <c:pt idx="34">
                  <c:v>0</c:v>
                </c:pt>
                <c:pt idx="35">
                  <c:v>0</c:v>
                </c:pt>
                <c:pt idx="36">
                  <c:v>0.13577222682021023</c:v>
                </c:pt>
                <c:pt idx="37">
                  <c:v>0.18830258116035767</c:v>
                </c:pt>
                <c:pt idx="38">
                  <c:v>0.21064109770783479</c:v>
                </c:pt>
                <c:pt idx="39">
                  <c:v>0.17285277180677344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0.10398803126593767</c:v>
                </c:pt>
                <c:pt idx="45">
                  <c:v>0.29640594836428913</c:v>
                </c:pt>
                <c:pt idx="46">
                  <c:v>0.44030685242005563</c:v>
                </c:pt>
                <c:pt idx="47">
                  <c:v>0.54806643546701639</c:v>
                </c:pt>
                <c:pt idx="48">
                  <c:v>0.61751845351043033</c:v>
                </c:pt>
                <c:pt idx="49">
                  <c:v>0.63726562344055504</c:v>
                </c:pt>
                <c:pt idx="50">
                  <c:v>0.70132495703986408</c:v>
                </c:pt>
                <c:pt idx="51">
                  <c:v>0.57373990499178273</c:v>
                </c:pt>
                <c:pt idx="52">
                  <c:v>0.5012949998682249</c:v>
                </c:pt>
                <c:pt idx="53">
                  <c:v>0.46535546898821051</c:v>
                </c:pt>
                <c:pt idx="54">
                  <c:v>0.41239519695838817</c:v>
                </c:pt>
                <c:pt idx="55">
                  <c:v>0.34746402591149028</c:v>
                </c:pt>
                <c:pt idx="56">
                  <c:v>0.25565256622228161</c:v>
                </c:pt>
                <c:pt idx="57">
                  <c:v>0.16912273873288769</c:v>
                </c:pt>
                <c:pt idx="58">
                  <c:v>8.8827997401266207E-2</c:v>
                </c:pt>
                <c:pt idx="59">
                  <c:v>8.3922508696810422E-2</c:v>
                </c:pt>
                <c:pt idx="60">
                  <c:v>5.3028393865120461E-2</c:v>
                </c:pt>
                <c:pt idx="61">
                  <c:v>0.30857589222117154</c:v>
                </c:pt>
                <c:pt idx="62">
                  <c:v>0.49861346571713272</c:v>
                </c:pt>
                <c:pt idx="63">
                  <c:v>0.64375006838766924</c:v>
                </c:pt>
                <c:pt idx="64">
                  <c:v>0.73570665490698217</c:v>
                </c:pt>
                <c:pt idx="65">
                  <c:v>0.83439397344690514</c:v>
                </c:pt>
                <c:pt idx="66">
                  <c:v>0.63308393016514997</c:v>
                </c:pt>
                <c:pt idx="67">
                  <c:v>0.41207539961802081</c:v>
                </c:pt>
                <c:pt idx="68">
                  <c:v>0.13687572149069216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0.28217333881967249</c:v>
                </c:pt>
                <c:pt idx="83">
                  <c:v>0.57056347668989649</c:v>
                </c:pt>
                <c:pt idx="84">
                  <c:v>0.60503086242114512</c:v>
                </c:pt>
                <c:pt idx="85">
                  <c:v>0.61534402168506919</c:v>
                </c:pt>
                <c:pt idx="86">
                  <c:v>0.62062726459710194</c:v>
                </c:pt>
                <c:pt idx="87">
                  <c:v>0.58991462507353121</c:v>
                </c:pt>
                <c:pt idx="88">
                  <c:v>0.54509367856018509</c:v>
                </c:pt>
                <c:pt idx="89">
                  <c:v>0.55497626761469587</c:v>
                </c:pt>
                <c:pt idx="90">
                  <c:v>0.48192896994037177</c:v>
                </c:pt>
                <c:pt idx="91">
                  <c:v>0.37914401362607786</c:v>
                </c:pt>
                <c:pt idx="92">
                  <c:v>0.34915918897751219</c:v>
                </c:pt>
                <c:pt idx="93">
                  <c:v>0.34323892555839514</c:v>
                </c:pt>
                <c:pt idx="94">
                  <c:v>0.33414939951050604</c:v>
                </c:pt>
                <c:pt idx="95">
                  <c:v>0.4448225285782928</c:v>
                </c:pt>
                <c:pt idx="96">
                  <c:v>0.53859362448210324</c:v>
                </c:pt>
                <c:pt idx="97">
                  <c:v>0.54720194016354962</c:v>
                </c:pt>
                <c:pt idx="98">
                  <c:v>0.46048365707158273</c:v>
                </c:pt>
                <c:pt idx="99">
                  <c:v>0.42129168713661985</c:v>
                </c:pt>
                <c:pt idx="100">
                  <c:v>0.37000694505249804</c:v>
                </c:pt>
                <c:pt idx="101">
                  <c:v>0.39282841510579181</c:v>
                </c:pt>
                <c:pt idx="102">
                  <c:v>0.38320339326270914</c:v>
                </c:pt>
                <c:pt idx="103">
                  <c:v>0.44151216373671609</c:v>
                </c:pt>
                <c:pt idx="104">
                  <c:v>0.45159318802705262</c:v>
                </c:pt>
                <c:pt idx="105">
                  <c:v>0.46781584920949759</c:v>
                </c:pt>
                <c:pt idx="106">
                  <c:v>0.26878669949193879</c:v>
                </c:pt>
                <c:pt idx="107">
                  <c:v>0.11257669076779098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1.4302040635196799E-4</c:v>
                </c:pt>
                <c:pt idx="112">
                  <c:v>0.25610185486724946</c:v>
                </c:pt>
                <c:pt idx="113">
                  <c:v>0.50816820208891689</c:v>
                </c:pt>
                <c:pt idx="114">
                  <c:v>0.79020739843607712</c:v>
                </c:pt>
                <c:pt idx="115">
                  <c:v>0.89959134561072995</c:v>
                </c:pt>
                <c:pt idx="116">
                  <c:v>0.88757028472865207</c:v>
                </c:pt>
                <c:pt idx="117">
                  <c:v>0.86103055466206724</c:v>
                </c:pt>
                <c:pt idx="118">
                  <c:v>0.79274382638593122</c:v>
                </c:pt>
                <c:pt idx="119">
                  <c:v>0.75502980295575095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77-4FFD-9501-122CEC28FEB4}"/>
            </c:ext>
          </c:extLst>
        </c:ser>
        <c:ser>
          <c:idx val="21"/>
          <c:order val="21"/>
          <c:tx>
            <c:strRef>
              <c:f>phanbovon_nganh!$CT$1</c:f>
              <c:strCache>
                <c:ptCount val="1"/>
                <c:pt idx="0">
                  <c:v> bao_hiem </c:v>
                </c:pt>
              </c:strCache>
            </c:strRef>
          </c:tx>
          <c:spPr>
            <a:solidFill>
              <a:schemeClr val="accent2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phanbovon_nganh!$CT$2:$CT$121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0.14256909224559414</c:v>
                </c:pt>
                <c:pt idx="18">
                  <c:v>0.38555252665906697</c:v>
                </c:pt>
                <c:pt idx="19">
                  <c:v>0.50300624960542861</c:v>
                </c:pt>
                <c:pt idx="20">
                  <c:v>0.59931328599239875</c:v>
                </c:pt>
                <c:pt idx="21">
                  <c:v>0.60174943308834372</c:v>
                </c:pt>
                <c:pt idx="22">
                  <c:v>0.57005086039247232</c:v>
                </c:pt>
                <c:pt idx="23">
                  <c:v>0.4770122741960966</c:v>
                </c:pt>
                <c:pt idx="24">
                  <c:v>0.25203837199066337</c:v>
                </c:pt>
                <c:pt idx="25">
                  <c:v>4.4437755822142863E-2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5.5848571278966138E-3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0.1248785004402672</c:v>
                </c:pt>
                <c:pt idx="46">
                  <c:v>0.25593319025173084</c:v>
                </c:pt>
                <c:pt idx="47">
                  <c:v>0.60495955354059328</c:v>
                </c:pt>
                <c:pt idx="48">
                  <c:v>0.81222305052821164</c:v>
                </c:pt>
                <c:pt idx="49">
                  <c:v>0.88191740173043909</c:v>
                </c:pt>
                <c:pt idx="50">
                  <c:v>0.96358673746672763</c:v>
                </c:pt>
                <c:pt idx="51">
                  <c:v>0.9756470922304612</c:v>
                </c:pt>
                <c:pt idx="52">
                  <c:v>0.9824003388662591</c:v>
                </c:pt>
                <c:pt idx="53">
                  <c:v>0.99052121140879312</c:v>
                </c:pt>
                <c:pt idx="54">
                  <c:v>0.90539885413007082</c:v>
                </c:pt>
                <c:pt idx="55">
                  <c:v>0.7416730166530664</c:v>
                </c:pt>
                <c:pt idx="56">
                  <c:v>0.56388727207974731</c:v>
                </c:pt>
                <c:pt idx="57">
                  <c:v>0.35929257598081421</c:v>
                </c:pt>
                <c:pt idx="58">
                  <c:v>0.32100757032964378</c:v>
                </c:pt>
                <c:pt idx="59">
                  <c:v>0.39539814074093116</c:v>
                </c:pt>
                <c:pt idx="60">
                  <c:v>0.54731000407408426</c:v>
                </c:pt>
                <c:pt idx="61">
                  <c:v>0.71625540374514141</c:v>
                </c:pt>
                <c:pt idx="62">
                  <c:v>0.90893869923636572</c:v>
                </c:pt>
                <c:pt idx="63">
                  <c:v>0.90725372632347823</c:v>
                </c:pt>
                <c:pt idx="64">
                  <c:v>0.78758672466956647</c:v>
                </c:pt>
                <c:pt idx="65">
                  <c:v>0.70203119325244645</c:v>
                </c:pt>
                <c:pt idx="66">
                  <c:v>0.58721806787405395</c:v>
                </c:pt>
                <c:pt idx="67">
                  <c:v>0.48166494209395017</c:v>
                </c:pt>
                <c:pt idx="68">
                  <c:v>0.36401036477325094</c:v>
                </c:pt>
                <c:pt idx="69">
                  <c:v>0.19312422081137562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0.32296118837937182</c:v>
                </c:pt>
                <c:pt idx="85">
                  <c:v>0.58133934275951016</c:v>
                </c:pt>
                <c:pt idx="86">
                  <c:v>0.63618591470018582</c:v>
                </c:pt>
                <c:pt idx="87">
                  <c:v>0.67508273592782653</c:v>
                </c:pt>
                <c:pt idx="88">
                  <c:v>0.63548985625414978</c:v>
                </c:pt>
                <c:pt idx="89">
                  <c:v>0.59230729492532441</c:v>
                </c:pt>
                <c:pt idx="90">
                  <c:v>0.47297354095044675</c:v>
                </c:pt>
                <c:pt idx="91">
                  <c:v>0.3994645530670401</c:v>
                </c:pt>
                <c:pt idx="92">
                  <c:v>0.25706577956648841</c:v>
                </c:pt>
                <c:pt idx="93">
                  <c:v>0.13037931677507919</c:v>
                </c:pt>
                <c:pt idx="94">
                  <c:v>2.9605196620624656E-2</c:v>
                </c:pt>
                <c:pt idx="95">
                  <c:v>0.11147400710462856</c:v>
                </c:pt>
                <c:pt idx="96">
                  <c:v>4.5476608978756279E-2</c:v>
                </c:pt>
                <c:pt idx="97">
                  <c:v>6.0380296052124473E-3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4.4628562284414273E-2</c:v>
                </c:pt>
                <c:pt idx="102">
                  <c:v>0.15772610178416802</c:v>
                </c:pt>
                <c:pt idx="103">
                  <c:v>0.39989604174827359</c:v>
                </c:pt>
                <c:pt idx="104">
                  <c:v>0.66509544908759499</c:v>
                </c:pt>
                <c:pt idx="105">
                  <c:v>0.70203076156523081</c:v>
                </c:pt>
                <c:pt idx="106">
                  <c:v>0.60896725416201003</c:v>
                </c:pt>
                <c:pt idx="107">
                  <c:v>0.56387300931668327</c:v>
                </c:pt>
                <c:pt idx="108">
                  <c:v>0.40812925807945061</c:v>
                </c:pt>
                <c:pt idx="109">
                  <c:v>0.10797998293541504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0.12191020917929349</c:v>
                </c:pt>
                <c:pt idx="114">
                  <c:v>0.40161236866968719</c:v>
                </c:pt>
                <c:pt idx="115">
                  <c:v>0.6743071870204338</c:v>
                </c:pt>
                <c:pt idx="116">
                  <c:v>0.53381079408110288</c:v>
                </c:pt>
                <c:pt idx="117">
                  <c:v>0.56110293668536448</c:v>
                </c:pt>
                <c:pt idx="118">
                  <c:v>0.45602402573800233</c:v>
                </c:pt>
                <c:pt idx="119">
                  <c:v>0.31801463769025562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77-4FFD-9501-122CEC28FEB4}"/>
            </c:ext>
          </c:extLst>
        </c:ser>
        <c:ser>
          <c:idx val="22"/>
          <c:order val="22"/>
          <c:tx>
            <c:strRef>
              <c:f>phanbovon_nganh!$CU$1</c:f>
              <c:strCache>
                <c:ptCount val="1"/>
                <c:pt idx="0">
                  <c:v> y_te </c:v>
                </c:pt>
              </c:strCache>
            </c:strRef>
          </c:tx>
          <c:spPr>
            <a:solidFill>
              <a:schemeClr val="accent4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phanbovon_nganh!$CU$2:$CU$121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6.6093198141202444E-2</c:v>
                </c:pt>
                <c:pt idx="6">
                  <c:v>4.0257650625937905E-2</c:v>
                </c:pt>
                <c:pt idx="7">
                  <c:v>0</c:v>
                </c:pt>
                <c:pt idx="8">
                  <c:v>0</c:v>
                </c:pt>
                <c:pt idx="9">
                  <c:v>5.2838133996823133E-3</c:v>
                </c:pt>
                <c:pt idx="10">
                  <c:v>0.24189003207745988</c:v>
                </c:pt>
                <c:pt idx="11">
                  <c:v>0.50365236377100708</c:v>
                </c:pt>
                <c:pt idx="12">
                  <c:v>0.87231501270907041</c:v>
                </c:pt>
                <c:pt idx="13">
                  <c:v>0.83303807993454748</c:v>
                </c:pt>
                <c:pt idx="14">
                  <c:v>0.67120225214661411</c:v>
                </c:pt>
                <c:pt idx="15">
                  <c:v>0.5609177715269662</c:v>
                </c:pt>
                <c:pt idx="16">
                  <c:v>0.52540532958891206</c:v>
                </c:pt>
                <c:pt idx="17">
                  <c:v>0.48868862837194332</c:v>
                </c:pt>
                <c:pt idx="18">
                  <c:v>0.53018928993199088</c:v>
                </c:pt>
                <c:pt idx="19">
                  <c:v>0.70760254191342919</c:v>
                </c:pt>
                <c:pt idx="20">
                  <c:v>0.7920033883941151</c:v>
                </c:pt>
                <c:pt idx="21">
                  <c:v>0.73878893739064644</c:v>
                </c:pt>
                <c:pt idx="22">
                  <c:v>0.57330782015547022</c:v>
                </c:pt>
                <c:pt idx="23">
                  <c:v>0.39601736854935682</c:v>
                </c:pt>
                <c:pt idx="24">
                  <c:v>0.10891256662188398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3.0425491733108951E-2</c:v>
                </c:pt>
                <c:pt idx="29">
                  <c:v>0.30900164382891038</c:v>
                </c:pt>
                <c:pt idx="30">
                  <c:v>0.36163980767157144</c:v>
                </c:pt>
                <c:pt idx="31">
                  <c:v>0.33833101358827633</c:v>
                </c:pt>
                <c:pt idx="32">
                  <c:v>0.32074230612026788</c:v>
                </c:pt>
                <c:pt idx="33">
                  <c:v>0.22020247182952332</c:v>
                </c:pt>
                <c:pt idx="34">
                  <c:v>6.9849296420365484E-2</c:v>
                </c:pt>
                <c:pt idx="35">
                  <c:v>0.18499024643836881</c:v>
                </c:pt>
                <c:pt idx="36">
                  <c:v>0.30233470906123194</c:v>
                </c:pt>
                <c:pt idx="37">
                  <c:v>0.40931136509401378</c:v>
                </c:pt>
                <c:pt idx="38">
                  <c:v>0.60126959264878255</c:v>
                </c:pt>
                <c:pt idx="39">
                  <c:v>0.71991072040113568</c:v>
                </c:pt>
                <c:pt idx="40">
                  <c:v>0.60178927196201359</c:v>
                </c:pt>
                <c:pt idx="41">
                  <c:v>0.51789348618472653</c:v>
                </c:pt>
                <c:pt idx="42">
                  <c:v>0.53047917623248497</c:v>
                </c:pt>
                <c:pt idx="43">
                  <c:v>0.52422748357552473</c:v>
                </c:pt>
                <c:pt idx="44">
                  <c:v>0.5470065833086114</c:v>
                </c:pt>
                <c:pt idx="45">
                  <c:v>0.50584783636175767</c:v>
                </c:pt>
                <c:pt idx="46">
                  <c:v>0.49412899971110047</c:v>
                </c:pt>
                <c:pt idx="47">
                  <c:v>0.38081901965596282</c:v>
                </c:pt>
                <c:pt idx="48">
                  <c:v>0.34297242417900492</c:v>
                </c:pt>
                <c:pt idx="49">
                  <c:v>0.27800638430208935</c:v>
                </c:pt>
                <c:pt idx="50">
                  <c:v>0.4532727415778412</c:v>
                </c:pt>
                <c:pt idx="51">
                  <c:v>0.50850634492681057</c:v>
                </c:pt>
                <c:pt idx="52">
                  <c:v>0.56754442358342883</c:v>
                </c:pt>
                <c:pt idx="53">
                  <c:v>0.51760269266849246</c:v>
                </c:pt>
                <c:pt idx="54">
                  <c:v>0.46776626009027977</c:v>
                </c:pt>
                <c:pt idx="55">
                  <c:v>0.36556824456533582</c:v>
                </c:pt>
                <c:pt idx="56">
                  <c:v>0.37946347595401775</c:v>
                </c:pt>
                <c:pt idx="57">
                  <c:v>0.44979391384613499</c:v>
                </c:pt>
                <c:pt idx="58">
                  <c:v>0.54484745967337544</c:v>
                </c:pt>
                <c:pt idx="59">
                  <c:v>0.6813056369371091</c:v>
                </c:pt>
                <c:pt idx="60">
                  <c:v>0.78580686205896222</c:v>
                </c:pt>
                <c:pt idx="61">
                  <c:v>0.85301722574992378</c:v>
                </c:pt>
                <c:pt idx="62">
                  <c:v>0.69516431104490306</c:v>
                </c:pt>
                <c:pt idx="63">
                  <c:v>0.47793506993808244</c:v>
                </c:pt>
                <c:pt idx="64">
                  <c:v>0.39229875419220561</c:v>
                </c:pt>
                <c:pt idx="65">
                  <c:v>0.28915206054715931</c:v>
                </c:pt>
                <c:pt idx="66">
                  <c:v>0.18310348085501255</c:v>
                </c:pt>
                <c:pt idx="67">
                  <c:v>0.31041485599603136</c:v>
                </c:pt>
                <c:pt idx="68">
                  <c:v>0.46205245665470623</c:v>
                </c:pt>
                <c:pt idx="69">
                  <c:v>0.34973813307782342</c:v>
                </c:pt>
                <c:pt idx="70">
                  <c:v>0.1458782960309763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0.2407362740839453</c:v>
                </c:pt>
                <c:pt idx="77">
                  <c:v>0.38348287277747589</c:v>
                </c:pt>
                <c:pt idx="78">
                  <c:v>0.46272789229356848</c:v>
                </c:pt>
                <c:pt idx="79">
                  <c:v>0.47992527132592944</c:v>
                </c:pt>
                <c:pt idx="80">
                  <c:v>0.37199952355820198</c:v>
                </c:pt>
                <c:pt idx="81">
                  <c:v>0.26612346188720709</c:v>
                </c:pt>
                <c:pt idx="82">
                  <c:v>0.21322285553669712</c:v>
                </c:pt>
                <c:pt idx="83">
                  <c:v>0.30577939174825641</c:v>
                </c:pt>
                <c:pt idx="84">
                  <c:v>0.46971969641906874</c:v>
                </c:pt>
                <c:pt idx="85">
                  <c:v>0.55630111177420805</c:v>
                </c:pt>
                <c:pt idx="86">
                  <c:v>0.53753052634911169</c:v>
                </c:pt>
                <c:pt idx="87">
                  <c:v>0.59584807706628196</c:v>
                </c:pt>
                <c:pt idx="88">
                  <c:v>0.55697545393464032</c:v>
                </c:pt>
                <c:pt idx="89">
                  <c:v>0.4902123825157817</c:v>
                </c:pt>
                <c:pt idx="90">
                  <c:v>0.47503508777493603</c:v>
                </c:pt>
                <c:pt idx="91">
                  <c:v>0.61253751433950188</c:v>
                </c:pt>
                <c:pt idx="92">
                  <c:v>0.61834341701610762</c:v>
                </c:pt>
                <c:pt idx="93">
                  <c:v>0.58115335726831063</c:v>
                </c:pt>
                <c:pt idx="94">
                  <c:v>0.54462118387295644</c:v>
                </c:pt>
                <c:pt idx="95">
                  <c:v>0.35066613474436925</c:v>
                </c:pt>
                <c:pt idx="96">
                  <c:v>9.1387898987836461E-2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8.1245236203380922E-2</c:v>
                </c:pt>
                <c:pt idx="105">
                  <c:v>0.30612261550521208</c:v>
                </c:pt>
                <c:pt idx="106">
                  <c:v>0.35372400992820202</c:v>
                </c:pt>
                <c:pt idx="107">
                  <c:v>0.41167597232522068</c:v>
                </c:pt>
                <c:pt idx="108">
                  <c:v>0.42586793120939054</c:v>
                </c:pt>
                <c:pt idx="109">
                  <c:v>0.28510755798885118</c:v>
                </c:pt>
                <c:pt idx="110">
                  <c:v>0.11961402598987847</c:v>
                </c:pt>
                <c:pt idx="111">
                  <c:v>0.2064701920980716</c:v>
                </c:pt>
                <c:pt idx="112">
                  <c:v>0.38693267975170731</c:v>
                </c:pt>
                <c:pt idx="113">
                  <c:v>0.5049666049921937</c:v>
                </c:pt>
                <c:pt idx="114">
                  <c:v>0.63934870923443576</c:v>
                </c:pt>
                <c:pt idx="115">
                  <c:v>0.73671207560615959</c:v>
                </c:pt>
                <c:pt idx="116">
                  <c:v>0.59979323037778542</c:v>
                </c:pt>
                <c:pt idx="117">
                  <c:v>0.46970420558403109</c:v>
                </c:pt>
                <c:pt idx="118">
                  <c:v>0.32219996517399763</c:v>
                </c:pt>
                <c:pt idx="119">
                  <c:v>0.20821614306026098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77-4FFD-9501-122CEC28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02904543"/>
        <c:axId val="1602905023"/>
      </c:barChart>
      <c:dateAx>
        <c:axId val="16029045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5023"/>
        <c:crosses val="autoZero"/>
        <c:auto val="1"/>
        <c:lblOffset val="100"/>
        <c:baseTimeUnit val="days"/>
      </c:dateAx>
      <c:valAx>
        <c:axId val="1602905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phanbovon_nganh!$BX$1</c:f>
              <c:strCache>
                <c:ptCount val="1"/>
                <c:pt idx="0">
                  <c:v>VNINDEX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phanbovon_nganh!$BW$2:$BW$121</c:f>
              <c:numCache>
                <c:formatCode>m/d/yyyy</c:formatCode>
                <c:ptCount val="120"/>
                <c:pt idx="0">
                  <c:v>45511</c:v>
                </c:pt>
                <c:pt idx="1">
                  <c:v>45510</c:v>
                </c:pt>
                <c:pt idx="2">
                  <c:v>45509</c:v>
                </c:pt>
                <c:pt idx="3">
                  <c:v>45506</c:v>
                </c:pt>
                <c:pt idx="4">
                  <c:v>45505</c:v>
                </c:pt>
                <c:pt idx="5">
                  <c:v>45504</c:v>
                </c:pt>
                <c:pt idx="6">
                  <c:v>45503</c:v>
                </c:pt>
                <c:pt idx="7">
                  <c:v>45502</c:v>
                </c:pt>
                <c:pt idx="8">
                  <c:v>45499</c:v>
                </c:pt>
                <c:pt idx="9">
                  <c:v>45498</c:v>
                </c:pt>
                <c:pt idx="10">
                  <c:v>45497</c:v>
                </c:pt>
                <c:pt idx="11">
                  <c:v>45496</c:v>
                </c:pt>
                <c:pt idx="12">
                  <c:v>45495</c:v>
                </c:pt>
                <c:pt idx="13">
                  <c:v>45492</c:v>
                </c:pt>
                <c:pt idx="14">
                  <c:v>45491</c:v>
                </c:pt>
                <c:pt idx="15">
                  <c:v>45490</c:v>
                </c:pt>
                <c:pt idx="16">
                  <c:v>45489</c:v>
                </c:pt>
                <c:pt idx="17">
                  <c:v>45488</c:v>
                </c:pt>
                <c:pt idx="18">
                  <c:v>45485</c:v>
                </c:pt>
                <c:pt idx="19">
                  <c:v>45484</c:v>
                </c:pt>
                <c:pt idx="20">
                  <c:v>45483</c:v>
                </c:pt>
                <c:pt idx="21">
                  <c:v>45482</c:v>
                </c:pt>
                <c:pt idx="22">
                  <c:v>45481</c:v>
                </c:pt>
                <c:pt idx="23">
                  <c:v>45478</c:v>
                </c:pt>
                <c:pt idx="24">
                  <c:v>45477</c:v>
                </c:pt>
                <c:pt idx="25">
                  <c:v>45476</c:v>
                </c:pt>
                <c:pt idx="26">
                  <c:v>45475</c:v>
                </c:pt>
                <c:pt idx="27">
                  <c:v>45474</c:v>
                </c:pt>
                <c:pt idx="28">
                  <c:v>45471</c:v>
                </c:pt>
                <c:pt idx="29">
                  <c:v>45470</c:v>
                </c:pt>
                <c:pt idx="30">
                  <c:v>45469</c:v>
                </c:pt>
                <c:pt idx="31">
                  <c:v>45468</c:v>
                </c:pt>
                <c:pt idx="32">
                  <c:v>45467</c:v>
                </c:pt>
                <c:pt idx="33">
                  <c:v>45464</c:v>
                </c:pt>
                <c:pt idx="34">
                  <c:v>45463</c:v>
                </c:pt>
                <c:pt idx="35">
                  <c:v>45462</c:v>
                </c:pt>
                <c:pt idx="36">
                  <c:v>45461</c:v>
                </c:pt>
                <c:pt idx="37">
                  <c:v>45460</c:v>
                </c:pt>
                <c:pt idx="38">
                  <c:v>45457</c:v>
                </c:pt>
                <c:pt idx="39">
                  <c:v>45456</c:v>
                </c:pt>
                <c:pt idx="40">
                  <c:v>45455</c:v>
                </c:pt>
                <c:pt idx="41">
                  <c:v>45454</c:v>
                </c:pt>
                <c:pt idx="42">
                  <c:v>45453</c:v>
                </c:pt>
                <c:pt idx="43">
                  <c:v>45450</c:v>
                </c:pt>
                <c:pt idx="44">
                  <c:v>45449</c:v>
                </c:pt>
                <c:pt idx="45">
                  <c:v>45448</c:v>
                </c:pt>
                <c:pt idx="46">
                  <c:v>45447</c:v>
                </c:pt>
                <c:pt idx="47">
                  <c:v>45446</c:v>
                </c:pt>
                <c:pt idx="48">
                  <c:v>45443</c:v>
                </c:pt>
                <c:pt idx="49">
                  <c:v>45442</c:v>
                </c:pt>
                <c:pt idx="50">
                  <c:v>45441</c:v>
                </c:pt>
                <c:pt idx="51">
                  <c:v>45440</c:v>
                </c:pt>
                <c:pt idx="52">
                  <c:v>45439</c:v>
                </c:pt>
                <c:pt idx="53">
                  <c:v>45436</c:v>
                </c:pt>
                <c:pt idx="54">
                  <c:v>45435</c:v>
                </c:pt>
                <c:pt idx="55">
                  <c:v>45434</c:v>
                </c:pt>
                <c:pt idx="56">
                  <c:v>45433</c:v>
                </c:pt>
                <c:pt idx="57">
                  <c:v>45432</c:v>
                </c:pt>
                <c:pt idx="58">
                  <c:v>45429</c:v>
                </c:pt>
                <c:pt idx="59">
                  <c:v>45428</c:v>
                </c:pt>
                <c:pt idx="60">
                  <c:v>45427</c:v>
                </c:pt>
                <c:pt idx="61">
                  <c:v>45426</c:v>
                </c:pt>
                <c:pt idx="62">
                  <c:v>45425</c:v>
                </c:pt>
                <c:pt idx="63">
                  <c:v>45422</c:v>
                </c:pt>
                <c:pt idx="64">
                  <c:v>45421</c:v>
                </c:pt>
                <c:pt idx="65">
                  <c:v>45420</c:v>
                </c:pt>
                <c:pt idx="66">
                  <c:v>45419</c:v>
                </c:pt>
                <c:pt idx="67">
                  <c:v>45418</c:v>
                </c:pt>
                <c:pt idx="68">
                  <c:v>45415</c:v>
                </c:pt>
                <c:pt idx="69">
                  <c:v>45414</c:v>
                </c:pt>
                <c:pt idx="70">
                  <c:v>45408</c:v>
                </c:pt>
                <c:pt idx="71">
                  <c:v>45407</c:v>
                </c:pt>
                <c:pt idx="72">
                  <c:v>45406</c:v>
                </c:pt>
                <c:pt idx="73">
                  <c:v>45405</c:v>
                </c:pt>
                <c:pt idx="74">
                  <c:v>45404</c:v>
                </c:pt>
                <c:pt idx="75">
                  <c:v>45401</c:v>
                </c:pt>
                <c:pt idx="76">
                  <c:v>45399</c:v>
                </c:pt>
                <c:pt idx="77">
                  <c:v>45398</c:v>
                </c:pt>
                <c:pt idx="78">
                  <c:v>45397</c:v>
                </c:pt>
                <c:pt idx="79">
                  <c:v>45394</c:v>
                </c:pt>
                <c:pt idx="80">
                  <c:v>45393</c:v>
                </c:pt>
                <c:pt idx="81">
                  <c:v>45392</c:v>
                </c:pt>
                <c:pt idx="82">
                  <c:v>45391</c:v>
                </c:pt>
                <c:pt idx="83">
                  <c:v>45390</c:v>
                </c:pt>
                <c:pt idx="84">
                  <c:v>45387</c:v>
                </c:pt>
                <c:pt idx="85">
                  <c:v>45386</c:v>
                </c:pt>
                <c:pt idx="86">
                  <c:v>45385</c:v>
                </c:pt>
                <c:pt idx="87">
                  <c:v>45384</c:v>
                </c:pt>
                <c:pt idx="88">
                  <c:v>45383</c:v>
                </c:pt>
                <c:pt idx="89">
                  <c:v>45380</c:v>
                </c:pt>
                <c:pt idx="90">
                  <c:v>45379</c:v>
                </c:pt>
                <c:pt idx="91">
                  <c:v>45378</c:v>
                </c:pt>
                <c:pt idx="92">
                  <c:v>45377</c:v>
                </c:pt>
                <c:pt idx="93">
                  <c:v>45376</c:v>
                </c:pt>
                <c:pt idx="94">
                  <c:v>45373</c:v>
                </c:pt>
                <c:pt idx="95">
                  <c:v>45372</c:v>
                </c:pt>
                <c:pt idx="96">
                  <c:v>45371</c:v>
                </c:pt>
                <c:pt idx="97">
                  <c:v>45370</c:v>
                </c:pt>
                <c:pt idx="98">
                  <c:v>45369</c:v>
                </c:pt>
                <c:pt idx="99">
                  <c:v>45366</c:v>
                </c:pt>
                <c:pt idx="100">
                  <c:v>45365</c:v>
                </c:pt>
                <c:pt idx="101">
                  <c:v>45364</c:v>
                </c:pt>
                <c:pt idx="102">
                  <c:v>45363</c:v>
                </c:pt>
                <c:pt idx="103">
                  <c:v>45362</c:v>
                </c:pt>
                <c:pt idx="104">
                  <c:v>45359</c:v>
                </c:pt>
                <c:pt idx="105">
                  <c:v>45358</c:v>
                </c:pt>
                <c:pt idx="106">
                  <c:v>45357</c:v>
                </c:pt>
                <c:pt idx="107">
                  <c:v>45356</c:v>
                </c:pt>
                <c:pt idx="108">
                  <c:v>45355</c:v>
                </c:pt>
                <c:pt idx="109">
                  <c:v>45352</c:v>
                </c:pt>
                <c:pt idx="110">
                  <c:v>45351</c:v>
                </c:pt>
                <c:pt idx="111">
                  <c:v>45350</c:v>
                </c:pt>
                <c:pt idx="112">
                  <c:v>45349</c:v>
                </c:pt>
                <c:pt idx="113">
                  <c:v>45348</c:v>
                </c:pt>
                <c:pt idx="114">
                  <c:v>45345</c:v>
                </c:pt>
                <c:pt idx="115">
                  <c:v>45344</c:v>
                </c:pt>
                <c:pt idx="116">
                  <c:v>45343</c:v>
                </c:pt>
                <c:pt idx="117">
                  <c:v>45342</c:v>
                </c:pt>
                <c:pt idx="118">
                  <c:v>45341</c:v>
                </c:pt>
                <c:pt idx="119">
                  <c:v>45338</c:v>
                </c:pt>
              </c:numCache>
            </c:numRef>
          </c:cat>
          <c:val>
            <c:numRef>
              <c:f>phanbovon_nganh!$BX$2:$BX$121</c:f>
              <c:numCache>
                <c:formatCode>General</c:formatCode>
                <c:ptCount val="120"/>
                <c:pt idx="0">
                  <c:v>1217.48</c:v>
                </c:pt>
                <c:pt idx="1">
                  <c:v>1210.28</c:v>
                </c:pt>
                <c:pt idx="2">
                  <c:v>1188.07</c:v>
                </c:pt>
                <c:pt idx="3">
                  <c:v>1236.5999999999999</c:v>
                </c:pt>
                <c:pt idx="4">
                  <c:v>1226.96</c:v>
                </c:pt>
                <c:pt idx="5">
                  <c:v>1251.51</c:v>
                </c:pt>
                <c:pt idx="6">
                  <c:v>1245.06</c:v>
                </c:pt>
                <c:pt idx="7">
                  <c:v>1246.5999999999999</c:v>
                </c:pt>
                <c:pt idx="8">
                  <c:v>1242.1099999999999</c:v>
                </c:pt>
                <c:pt idx="9">
                  <c:v>1233.19</c:v>
                </c:pt>
                <c:pt idx="10">
                  <c:v>1238.47</c:v>
                </c:pt>
                <c:pt idx="11">
                  <c:v>1231.81</c:v>
                </c:pt>
                <c:pt idx="12">
                  <c:v>1254.6400000000001</c:v>
                </c:pt>
                <c:pt idx="13">
                  <c:v>1264.78</c:v>
                </c:pt>
                <c:pt idx="14">
                  <c:v>1274.44</c:v>
                </c:pt>
                <c:pt idx="15">
                  <c:v>1268.6600000000001</c:v>
                </c:pt>
                <c:pt idx="16">
                  <c:v>1281.18</c:v>
                </c:pt>
                <c:pt idx="17">
                  <c:v>1279.82</c:v>
                </c:pt>
                <c:pt idx="18">
                  <c:v>1280.75</c:v>
                </c:pt>
                <c:pt idx="19">
                  <c:v>1283.8</c:v>
                </c:pt>
                <c:pt idx="20">
                  <c:v>1285.94</c:v>
                </c:pt>
                <c:pt idx="21">
                  <c:v>1293.71</c:v>
                </c:pt>
                <c:pt idx="22">
                  <c:v>1283.56</c:v>
                </c:pt>
                <c:pt idx="23">
                  <c:v>1283.04</c:v>
                </c:pt>
                <c:pt idx="24">
                  <c:v>1279.8900000000001</c:v>
                </c:pt>
                <c:pt idx="25">
                  <c:v>1276.8499999999999</c:v>
                </c:pt>
                <c:pt idx="26">
                  <c:v>1269.79</c:v>
                </c:pt>
                <c:pt idx="27">
                  <c:v>1254.56</c:v>
                </c:pt>
                <c:pt idx="28">
                  <c:v>1245.32</c:v>
                </c:pt>
                <c:pt idx="29">
                  <c:v>1259.0899999999999</c:v>
                </c:pt>
                <c:pt idx="30">
                  <c:v>1261.24</c:v>
                </c:pt>
                <c:pt idx="31">
                  <c:v>1256.56</c:v>
                </c:pt>
                <c:pt idx="32">
                  <c:v>1254.1199999999999</c:v>
                </c:pt>
                <c:pt idx="33">
                  <c:v>1282.02</c:v>
                </c:pt>
                <c:pt idx="34">
                  <c:v>1282.3</c:v>
                </c:pt>
                <c:pt idx="35">
                  <c:v>1279.79</c:v>
                </c:pt>
                <c:pt idx="36">
                  <c:v>1279.5</c:v>
                </c:pt>
                <c:pt idx="37">
                  <c:v>1274.77</c:v>
                </c:pt>
                <c:pt idx="38">
                  <c:v>1279.9100000000001</c:v>
                </c:pt>
                <c:pt idx="39">
                  <c:v>1301.51</c:v>
                </c:pt>
                <c:pt idx="40">
                  <c:v>1300.19</c:v>
                </c:pt>
                <c:pt idx="41">
                  <c:v>1284.4100000000001</c:v>
                </c:pt>
                <c:pt idx="42">
                  <c:v>1290.67</c:v>
                </c:pt>
                <c:pt idx="43">
                  <c:v>1287.58</c:v>
                </c:pt>
                <c:pt idx="44">
                  <c:v>1283.56</c:v>
                </c:pt>
                <c:pt idx="45">
                  <c:v>1284.3499999999999</c:v>
                </c:pt>
                <c:pt idx="46">
                  <c:v>1283.52</c:v>
                </c:pt>
                <c:pt idx="47">
                  <c:v>1280</c:v>
                </c:pt>
                <c:pt idx="48">
                  <c:v>1261.72</c:v>
                </c:pt>
                <c:pt idx="49">
                  <c:v>1266.32</c:v>
                </c:pt>
                <c:pt idx="50">
                  <c:v>1272.6400000000001</c:v>
                </c:pt>
                <c:pt idx="51">
                  <c:v>1281.73</c:v>
                </c:pt>
                <c:pt idx="52">
                  <c:v>1267.68</c:v>
                </c:pt>
                <c:pt idx="53">
                  <c:v>1261.93</c:v>
                </c:pt>
                <c:pt idx="54">
                  <c:v>1281.03</c:v>
                </c:pt>
                <c:pt idx="55">
                  <c:v>1266.9100000000001</c:v>
                </c:pt>
                <c:pt idx="56">
                  <c:v>1277.1400000000001</c:v>
                </c:pt>
                <c:pt idx="57">
                  <c:v>1277.58</c:v>
                </c:pt>
                <c:pt idx="58">
                  <c:v>1273.1099999999999</c:v>
                </c:pt>
                <c:pt idx="59">
                  <c:v>1268.78</c:v>
                </c:pt>
                <c:pt idx="60">
                  <c:v>1254.3900000000001</c:v>
                </c:pt>
                <c:pt idx="61">
                  <c:v>1243.28</c:v>
                </c:pt>
                <c:pt idx="62">
                  <c:v>1240.18</c:v>
                </c:pt>
                <c:pt idx="63">
                  <c:v>1244.7</c:v>
                </c:pt>
                <c:pt idx="64">
                  <c:v>1248.6400000000001</c:v>
                </c:pt>
                <c:pt idx="65">
                  <c:v>1250.46</c:v>
                </c:pt>
                <c:pt idx="66">
                  <c:v>1248.6300000000001</c:v>
                </c:pt>
                <c:pt idx="67">
                  <c:v>1241.58</c:v>
                </c:pt>
                <c:pt idx="68">
                  <c:v>1221.03</c:v>
                </c:pt>
                <c:pt idx="69">
                  <c:v>1216.3599999999999</c:v>
                </c:pt>
                <c:pt idx="70">
                  <c:v>1209.52</c:v>
                </c:pt>
                <c:pt idx="71">
                  <c:v>1204.97</c:v>
                </c:pt>
                <c:pt idx="72">
                  <c:v>1205.6099999999999</c:v>
                </c:pt>
                <c:pt idx="73">
                  <c:v>1177.4000000000001</c:v>
                </c:pt>
                <c:pt idx="74">
                  <c:v>1190.22</c:v>
                </c:pt>
                <c:pt idx="75">
                  <c:v>1174.8499999999999</c:v>
                </c:pt>
                <c:pt idx="76">
                  <c:v>1193.01</c:v>
                </c:pt>
                <c:pt idx="77">
                  <c:v>1215.68</c:v>
                </c:pt>
                <c:pt idx="78">
                  <c:v>1216.6099999999999</c:v>
                </c:pt>
                <c:pt idx="79">
                  <c:v>1276.5999999999999</c:v>
                </c:pt>
                <c:pt idx="80">
                  <c:v>1258.2</c:v>
                </c:pt>
                <c:pt idx="81">
                  <c:v>1258.56</c:v>
                </c:pt>
                <c:pt idx="82">
                  <c:v>1262.82</c:v>
                </c:pt>
                <c:pt idx="83">
                  <c:v>1250.3499999999999</c:v>
                </c:pt>
                <c:pt idx="84">
                  <c:v>1255.1099999999999</c:v>
                </c:pt>
                <c:pt idx="85">
                  <c:v>1268.25</c:v>
                </c:pt>
                <c:pt idx="86">
                  <c:v>1271.47</c:v>
                </c:pt>
                <c:pt idx="87">
                  <c:v>1287.04</c:v>
                </c:pt>
                <c:pt idx="88">
                  <c:v>1281.52</c:v>
                </c:pt>
                <c:pt idx="89">
                  <c:v>1284.0899999999999</c:v>
                </c:pt>
                <c:pt idx="90">
                  <c:v>1290.18</c:v>
                </c:pt>
                <c:pt idx="91">
                  <c:v>1283.0899999999999</c:v>
                </c:pt>
                <c:pt idx="92">
                  <c:v>1282.21</c:v>
                </c:pt>
                <c:pt idx="93">
                  <c:v>1267.8599999999999</c:v>
                </c:pt>
                <c:pt idx="94">
                  <c:v>1281.8</c:v>
                </c:pt>
                <c:pt idx="95">
                  <c:v>1276.42</c:v>
                </c:pt>
                <c:pt idx="96">
                  <c:v>1260.08</c:v>
                </c:pt>
                <c:pt idx="97">
                  <c:v>1242.46</c:v>
                </c:pt>
                <c:pt idx="98">
                  <c:v>1243.56</c:v>
                </c:pt>
                <c:pt idx="99">
                  <c:v>1263.78</c:v>
                </c:pt>
                <c:pt idx="100">
                  <c:v>1264.26</c:v>
                </c:pt>
                <c:pt idx="101">
                  <c:v>1270.51</c:v>
                </c:pt>
                <c:pt idx="102">
                  <c:v>1245</c:v>
                </c:pt>
                <c:pt idx="103">
                  <c:v>1235.49</c:v>
                </c:pt>
                <c:pt idx="104">
                  <c:v>1247.3499999999999</c:v>
                </c:pt>
                <c:pt idx="105">
                  <c:v>1268.46</c:v>
                </c:pt>
                <c:pt idx="106">
                  <c:v>1262.73</c:v>
                </c:pt>
                <c:pt idx="107">
                  <c:v>1269.98</c:v>
                </c:pt>
                <c:pt idx="108">
                  <c:v>1261.4100000000001</c:v>
                </c:pt>
                <c:pt idx="109">
                  <c:v>1258.28</c:v>
                </c:pt>
                <c:pt idx="110">
                  <c:v>1252.73</c:v>
                </c:pt>
                <c:pt idx="111">
                  <c:v>1254.55</c:v>
                </c:pt>
                <c:pt idx="112">
                  <c:v>1237.46</c:v>
                </c:pt>
                <c:pt idx="113">
                  <c:v>1224.17</c:v>
                </c:pt>
                <c:pt idx="114">
                  <c:v>1212</c:v>
                </c:pt>
                <c:pt idx="115">
                  <c:v>1227.31</c:v>
                </c:pt>
                <c:pt idx="116">
                  <c:v>1230.04</c:v>
                </c:pt>
                <c:pt idx="117">
                  <c:v>1230.06</c:v>
                </c:pt>
                <c:pt idx="118">
                  <c:v>1224.97</c:v>
                </c:pt>
                <c:pt idx="119">
                  <c:v>1209.7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115-AE11-A131C381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48</xdr:col>
      <xdr:colOff>571500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1C8D1-DAD9-402A-99B7-0C1C60089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190501</xdr:colOff>
      <xdr:row>2</xdr:row>
      <xdr:rowOff>154451</xdr:rowOff>
    </xdr:from>
    <xdr:to>
      <xdr:col>48</xdr:col>
      <xdr:colOff>569753</xdr:colOff>
      <xdr:row>18</xdr:row>
      <xdr:rowOff>146495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9833A-F4C8-4B32-869E-698ABB96D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609599</xdr:colOff>
      <xdr:row>29</xdr:row>
      <xdr:rowOff>175260</xdr:rowOff>
    </xdr:from>
    <xdr:to>
      <xdr:col>27</xdr:col>
      <xdr:colOff>600074</xdr:colOff>
      <xdr:row>56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DAFDD-B44C-4162-BCBD-3A31A0720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228600</xdr:colOff>
      <xdr:row>36</xdr:row>
      <xdr:rowOff>0</xdr:rowOff>
    </xdr:from>
    <xdr:to>
      <xdr:col>28</xdr:col>
      <xdr:colOff>0</xdr:colOff>
      <xdr:row>59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DB621-4EA5-4836-9FAF-E33C50FE1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E730AC4-C817-4D0C-8FD5-9E216EACFEEE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6039822-85C2-4660-865C-665DDA4C0503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49CAA18-A3A5-4845-891D-C4183E153AFC}" autoFormatId="16" applyNumberFormats="0" applyBorderFormats="0" applyFontFormats="0" applyPatternFormats="0" applyAlignmentFormats="0" applyWidthHeightFormats="0">
  <queryTableRefresh nextId="35">
    <queryTableFields count="34">
      <queryTableField id="1" name="date" tableColumnId="1"/>
      <queryTableField id="2" name="VNINDEX" tableColumnId="2"/>
      <queryTableField id="3" name="all_stock" tableColumnId="3"/>
      <queryTableField id="4" name="ban_le" tableColumnId="4"/>
      <queryTableField id="5" name="bao_hiem" tableColumnId="5"/>
      <queryTableField id="6" name="bds" tableColumnId="6"/>
      <queryTableField id="7" name="bds_kcn" tableColumnId="7"/>
      <queryTableField id="8" name="chung_khoan" tableColumnId="8"/>
      <queryTableField id="9" name="cong_nghe" tableColumnId="9"/>
      <queryTableField id="10" name="cong_nghiep" tableColumnId="10"/>
      <queryTableField id="11" name="dau_khi" tableColumnId="11"/>
      <queryTableField id="12" name="det_may" tableColumnId="12"/>
      <queryTableField id="13" name="dulich_dv" tableColumnId="13"/>
      <queryTableField id="14" name="dv_hatang" tableColumnId="14"/>
      <queryTableField id="15" name="hoa_chat" tableColumnId="15"/>
      <queryTableField id="16" name="htd" tableColumnId="16"/>
      <queryTableField id="17" name="khoang_san" tableColumnId="17"/>
      <queryTableField id="18" name="ngan_hang" tableColumnId="18"/>
      <queryTableField id="19" name="tai_chinh" tableColumnId="19"/>
      <queryTableField id="20" name="thep" tableColumnId="20"/>
      <queryTableField id="21" name="thuc_pham" tableColumnId="21"/>
      <queryTableField id="22" name="thuy_san" tableColumnId="22"/>
      <queryTableField id="23" name="van_tai" tableColumnId="23"/>
      <queryTableField id="24" name="vlxd" tableColumnId="24"/>
      <queryTableField id="25" name="xd" tableColumnId="25"/>
      <queryTableField id="26" name="y_te" tableColumnId="26"/>
      <queryTableField id="27" name="A" tableColumnId="27"/>
      <queryTableField id="28" name="B" tableColumnId="28"/>
      <queryTableField id="29" name="C" tableColumnId="29"/>
      <queryTableField id="30" name="D" tableColumnId="30"/>
      <queryTableField id="31" name="large" tableColumnId="31"/>
      <queryTableField id="32" name="mid" tableColumnId="32"/>
      <queryTableField id="33" name="small" tableColumnId="33"/>
      <queryTableField id="34" name="penny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BA0DE-0D26-4E6C-8A22-D3CEC4267572}" name="eod_group_score_df_positive" displayName="eod_group_score_df_positive" ref="A1:AK1149" tableType="queryTable" totalsRowShown="0">
  <autoFilter ref="A1:AK1149" xr:uid="{05DBA0DE-0D26-4E6C-8A22-D3CEC4267572}"/>
  <tableColumns count="37">
    <tableColumn id="1" xr3:uid="{92E7C687-9629-48CB-AF49-D72B74319917}" uniqueName="1" name="date" queryTableFieldId="1"/>
    <tableColumn id="2" xr3:uid="{621C6FA5-18A9-4BE2-9881-3FF87558180D}" uniqueName="2" name="all_stock" queryTableFieldId="2"/>
    <tableColumn id="3" xr3:uid="{B3612C47-28DE-4C2E-85DB-B281E4BDC3E8}" uniqueName="3" name="ban_le" queryTableFieldId="3"/>
    <tableColumn id="4" xr3:uid="{020E34F2-66E7-489B-8615-FD082BCE6306}" uniqueName="4" name="bao_hiem" queryTableFieldId="4"/>
    <tableColumn id="5" xr3:uid="{D2B82435-45A9-41BE-AF1A-260CA7E67349}" uniqueName="5" name="bds" queryTableFieldId="5"/>
    <tableColumn id="6" xr3:uid="{6363B4AA-783D-4B08-9286-EA05F7BE2039}" uniqueName="6" name="bds_kcn" queryTableFieldId="6"/>
    <tableColumn id="7" xr3:uid="{E17075BD-48CA-4F90-990D-80F173F9E483}" uniqueName="7" name="chung_khoan" queryTableFieldId="7"/>
    <tableColumn id="8" xr3:uid="{76A75665-575B-47AC-AE61-4DD6836DB6B4}" uniqueName="8" name="cong_nghe" queryTableFieldId="8"/>
    <tableColumn id="9" xr3:uid="{8464049B-319B-4C55-88DF-18828876211F}" uniqueName="9" name="cong_nghiep" queryTableFieldId="9"/>
    <tableColumn id="10" xr3:uid="{24BAAC9F-713F-4DDA-B531-17C49843C8CA}" uniqueName="10" name="dau_khi" queryTableFieldId="10"/>
    <tableColumn id="11" xr3:uid="{0C8A0B51-C964-4680-BB14-7E8F7A051D17}" uniqueName="11" name="det_may" queryTableFieldId="11"/>
    <tableColumn id="12" xr3:uid="{0A02F9D0-3E06-42C6-9E5A-0EC31B6B593A}" uniqueName="12" name="dulich_dv" queryTableFieldId="12"/>
    <tableColumn id="13" xr3:uid="{061B8D3A-29EA-498C-AA9A-841DB238989F}" uniqueName="13" name="dv_hatang" queryTableFieldId="13"/>
    <tableColumn id="14" xr3:uid="{E9A956F1-6E50-4F99-9FC1-A43A044E805E}" uniqueName="14" name="hoa_chat" queryTableFieldId="14"/>
    <tableColumn id="15" xr3:uid="{C0E290CC-CCFE-4701-8E0A-CAFB463022D4}" uniqueName="15" name="htd" queryTableFieldId="15"/>
    <tableColumn id="16" xr3:uid="{46933090-C320-441D-8FEE-63914BAE1A4E}" uniqueName="16" name="khoang_san" queryTableFieldId="16"/>
    <tableColumn id="17" xr3:uid="{055667DF-03F0-44E9-95BC-E02B86A4906E}" uniqueName="17" name="ngan_hang" queryTableFieldId="17"/>
    <tableColumn id="18" xr3:uid="{313AB583-CA39-4CA8-9A22-52759F455E42}" uniqueName="18" name="tai_chinh" queryTableFieldId="18"/>
    <tableColumn id="19" xr3:uid="{AF8A0B6D-0FB4-4533-BE18-15C7A38155E7}" uniqueName="19" name="thep" queryTableFieldId="19"/>
    <tableColumn id="20" xr3:uid="{0CD454A5-C84C-4DF9-9E4D-A166CBA30BDE}" uniqueName="20" name="thuc_pham" queryTableFieldId="20"/>
    <tableColumn id="21" xr3:uid="{802F503E-552B-421D-BB29-C3B7FC84C295}" uniqueName="21" name="thuy_san" queryTableFieldId="21"/>
    <tableColumn id="22" xr3:uid="{8CC7C0ED-C873-412E-8B99-1D94E9AE4169}" uniqueName="22" name="van_tai" queryTableFieldId="22"/>
    <tableColumn id="23" xr3:uid="{5A570AD9-E3E4-4BB7-8F9A-9C39AAD2B3EA}" uniqueName="23" name="vlxd" queryTableFieldId="23"/>
    <tableColumn id="24" xr3:uid="{FE8EA37B-89D3-4EA4-A3E2-E37499F18358}" uniqueName="24" name="xd" queryTableFieldId="24"/>
    <tableColumn id="25" xr3:uid="{D142D6EE-9E76-41FE-8721-28D14127A0D4}" uniqueName="25" name="y_te" queryTableFieldId="25"/>
    <tableColumn id="26" xr3:uid="{327011FE-27A0-4697-9002-4AA3B3F58877}" uniqueName="26" name="A" queryTableFieldId="26"/>
    <tableColumn id="27" xr3:uid="{F6055369-6FA3-4FE4-844E-527997A82B50}" uniqueName="27" name="B" queryTableFieldId="27"/>
    <tableColumn id="28" xr3:uid="{8EF6F709-37D8-4B0D-BE49-FA9A99EE416D}" uniqueName="28" name="C" queryTableFieldId="28"/>
    <tableColumn id="29" xr3:uid="{DBC92CA6-8495-463E-A5F9-E00843EFCC0F}" uniqueName="29" name="D" queryTableFieldId="29"/>
    <tableColumn id="30" xr3:uid="{D3ED309D-53B9-42D6-819C-F8D929CC9FD8}" uniqueName="30" name="large" queryTableFieldId="30"/>
    <tableColumn id="31" xr3:uid="{612ED3F3-5F87-4B16-8C83-24DFF37C16DD}" uniqueName="31" name="mid" queryTableFieldId="31"/>
    <tableColumn id="32" xr3:uid="{625A838C-100E-44AB-BB7C-45294F603A40}" uniqueName="32" name="small" queryTableFieldId="32"/>
    <tableColumn id="33" xr3:uid="{ABEE48DC-AEF5-49AC-B171-D7BB0C5A4926}" uniqueName="33" name="penny" queryTableFieldId="33"/>
    <tableColumn id="34" xr3:uid="{99A578EA-47ED-443F-8C62-BE55D1EDF315}" uniqueName="34" name="week" queryTableFieldId="34" dataDxfId="7"/>
    <tableColumn id="35" xr3:uid="{232ED8CF-2ED1-497F-8522-BEFE5C27FCEE}" uniqueName="35" name="month" queryTableFieldId="35" dataDxfId="6"/>
    <tableColumn id="36" xr3:uid="{7D42ED97-1FC2-4371-946B-533198DE398B}" uniqueName="36" name="week_day" queryTableFieldId="36" dataDxfId="5"/>
    <tableColumn id="37" xr3:uid="{982FE7EB-578D-4CA3-8A8E-F34E73761435}" uniqueName="37" name="day_num" queryTableField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7DDA8-0AE1-49B1-9C2B-13D4DF8DCE6D}" name="eod_group_score_df_negative" displayName="eod_group_score_df_negative" ref="A1:AK1149" tableType="queryTable" totalsRowShown="0">
  <autoFilter ref="A1:AK1149" xr:uid="{C6F7DDA8-0AE1-49B1-9C2B-13D4DF8DCE6D}"/>
  <tableColumns count="37">
    <tableColumn id="1" xr3:uid="{5E686E82-13B5-4189-A2A4-9FC7D0FA6269}" uniqueName="1" name="date" queryTableFieldId="1"/>
    <tableColumn id="2" xr3:uid="{D70E4BE0-73E3-4AA5-871A-35F3E1040CFA}" uniqueName="2" name="all_stock" queryTableFieldId="2"/>
    <tableColumn id="3" xr3:uid="{AB23645F-63A9-49B1-A693-4B0C5AC93AF3}" uniqueName="3" name="ban_le" queryTableFieldId="3"/>
    <tableColumn id="4" xr3:uid="{88F8DE39-176A-4339-909B-56E0E926CC54}" uniqueName="4" name="bao_hiem" queryTableFieldId="4"/>
    <tableColumn id="5" xr3:uid="{F8A90F9D-FDC0-4859-9094-0BDB6F8C0ED6}" uniqueName="5" name="bds" queryTableFieldId="5"/>
    <tableColumn id="6" xr3:uid="{660EC24C-52A0-48B5-8119-9FF260061B5A}" uniqueName="6" name="bds_kcn" queryTableFieldId="6"/>
    <tableColumn id="7" xr3:uid="{AF754814-DFA7-4520-8C37-56E493F0083F}" uniqueName="7" name="chung_khoan" queryTableFieldId="7"/>
    <tableColumn id="8" xr3:uid="{5DA203A4-0B7D-4B49-A888-7412FC20B9E6}" uniqueName="8" name="cong_nghe" queryTableFieldId="8"/>
    <tableColumn id="9" xr3:uid="{CBC4C849-E024-432A-BF52-1C68D3049CA3}" uniqueName="9" name="cong_nghiep" queryTableFieldId="9"/>
    <tableColumn id="10" xr3:uid="{430F046F-4513-4DCA-9A16-81D5D41A7B9F}" uniqueName="10" name="dau_khi" queryTableFieldId="10"/>
    <tableColumn id="11" xr3:uid="{0E8D95D2-9FF5-425B-9416-D32AC375602B}" uniqueName="11" name="det_may" queryTableFieldId="11"/>
    <tableColumn id="12" xr3:uid="{5B9ACDBF-BFB3-4752-B0D4-38843C9C7AFF}" uniqueName="12" name="dulich_dv" queryTableFieldId="12"/>
    <tableColumn id="13" xr3:uid="{FD44BA7B-FD65-40C1-98C4-8DD48DE64104}" uniqueName="13" name="dv_hatang" queryTableFieldId="13"/>
    <tableColumn id="14" xr3:uid="{B5514873-BCDF-4694-A8E1-707C37C97922}" uniqueName="14" name="hoa_chat" queryTableFieldId="14"/>
    <tableColumn id="15" xr3:uid="{8269733D-7B4E-4DD8-A371-79DA9D28093F}" uniqueName="15" name="htd" queryTableFieldId="15"/>
    <tableColumn id="16" xr3:uid="{4CE7AE9B-8F31-4103-9661-CCDA7E74D815}" uniqueName="16" name="khoang_san" queryTableFieldId="16"/>
    <tableColumn id="17" xr3:uid="{A17145FC-37E1-4688-A8C1-1A587A41BD40}" uniqueName="17" name="ngan_hang" queryTableFieldId="17"/>
    <tableColumn id="18" xr3:uid="{287328EA-1A11-4DFB-903F-4DBCF30CF05D}" uniqueName="18" name="tai_chinh" queryTableFieldId="18"/>
    <tableColumn id="19" xr3:uid="{18E06371-E6CC-4FC4-9A32-7E4640DC353A}" uniqueName="19" name="thep" queryTableFieldId="19"/>
    <tableColumn id="20" xr3:uid="{507CA625-AB79-4E1E-9BCF-CBA7C7EAD973}" uniqueName="20" name="thuc_pham" queryTableFieldId="20"/>
    <tableColumn id="21" xr3:uid="{A13DF09F-F41E-45AE-86AD-129764DB822E}" uniqueName="21" name="thuy_san" queryTableFieldId="21"/>
    <tableColumn id="22" xr3:uid="{FF627ECA-51E0-4FD3-9FAB-B875DDCE0ED0}" uniqueName="22" name="van_tai" queryTableFieldId="22"/>
    <tableColumn id="23" xr3:uid="{8785DA63-0AEC-45EE-AADE-1C91CB017656}" uniqueName="23" name="vlxd" queryTableFieldId="23"/>
    <tableColumn id="24" xr3:uid="{998DDFEA-D992-4BE6-A626-1282CBC7F637}" uniqueName="24" name="xd" queryTableFieldId="24"/>
    <tableColumn id="25" xr3:uid="{D3834843-D4F3-4700-A184-1E0E81A3600F}" uniqueName="25" name="y_te" queryTableFieldId="25"/>
    <tableColumn id="26" xr3:uid="{DF738E70-0193-4C7C-98FC-EF6B34DED277}" uniqueName="26" name="A" queryTableFieldId="26"/>
    <tableColumn id="27" xr3:uid="{399475FD-0B54-4E0C-AF8D-6A48B545A582}" uniqueName="27" name="B" queryTableFieldId="27"/>
    <tableColumn id="28" xr3:uid="{616F297A-3FC5-47F0-92BB-7532B51EE75B}" uniqueName="28" name="C" queryTableFieldId="28"/>
    <tableColumn id="29" xr3:uid="{E1869954-2C69-47E6-930E-850D72EC5697}" uniqueName="29" name="D" queryTableFieldId="29"/>
    <tableColumn id="30" xr3:uid="{37B00FDD-C450-44E1-A95D-F2CD438F3DB0}" uniqueName="30" name="large" queryTableFieldId="30"/>
    <tableColumn id="31" xr3:uid="{C09517EE-1EAE-43CD-BD5A-6BBE4F8E1E3C}" uniqueName="31" name="mid" queryTableFieldId="31"/>
    <tableColumn id="32" xr3:uid="{315E8125-847A-4A9F-8B02-5C7DF784BD90}" uniqueName="32" name="small" queryTableFieldId="32"/>
    <tableColumn id="33" xr3:uid="{45E3133C-C98C-4628-B8DB-960C1D98A9DD}" uniqueName="33" name="penny" queryTableFieldId="33"/>
    <tableColumn id="34" xr3:uid="{F75C0615-5F4E-446E-83B1-0BF093D40793}" uniqueName="34" name="week" queryTableFieldId="34" dataDxfId="4"/>
    <tableColumn id="35" xr3:uid="{85A95CB0-D83B-4E6D-A685-420E64B1C330}" uniqueName="35" name="month" queryTableFieldId="35" dataDxfId="3"/>
    <tableColumn id="36" xr3:uid="{488375A7-155C-457A-9901-E9833DBDB72C}" uniqueName="36" name="week_day" queryTableFieldId="36" dataDxfId="2"/>
    <tableColumn id="37" xr3:uid="{2C8DF52A-2EE7-498E-913E-6E5B279F6AF9}" uniqueName="37" name="day_num" queryTableField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5D35E4-5778-4F85-B034-BA49DC898856}" name="group_stock_price_index" displayName="group_stock_price_index" ref="A1:AH1149" tableType="queryTable" totalsRowShown="0">
  <autoFilter ref="A1:AH1149" xr:uid="{F35D35E4-5778-4F85-B034-BA49DC898856}"/>
  <tableColumns count="34">
    <tableColumn id="1" xr3:uid="{CC0DCFC3-D6AF-46F8-91BD-ED2B4EE044B3}" uniqueName="1" name="date" queryTableFieldId="1"/>
    <tableColumn id="2" xr3:uid="{9B6599A0-1DEF-42C4-9248-56657E3CF340}" uniqueName="2" name="VNINDEX" queryTableFieldId="2"/>
    <tableColumn id="3" xr3:uid="{BF5A56E7-1044-48AF-B9CB-0ED397EB8BB7}" uniqueName="3" name="all_stock" queryTableFieldId="3"/>
    <tableColumn id="4" xr3:uid="{C12A2ACA-D246-4E81-A74C-7760881AAF3E}" uniqueName="4" name="ban_le" queryTableFieldId="4"/>
    <tableColumn id="5" xr3:uid="{D8BC457F-18CD-4ECC-9C9A-306FA9ECEA1B}" uniqueName="5" name="bao_hiem" queryTableFieldId="5"/>
    <tableColumn id="6" xr3:uid="{9890B428-C2EC-49ED-BABC-867996E8E205}" uniqueName="6" name="bds" queryTableFieldId="6"/>
    <tableColumn id="7" xr3:uid="{BA85FD61-9F3E-4E37-A04F-38A572A3D381}" uniqueName="7" name="bds_kcn" queryTableFieldId="7"/>
    <tableColumn id="8" xr3:uid="{740901D9-6879-48EF-B1DF-6F8CA8724C65}" uniqueName="8" name="chung_khoan" queryTableFieldId="8"/>
    <tableColumn id="9" xr3:uid="{BE55DDBE-6756-4EBC-978F-A3B347B097A7}" uniqueName="9" name="cong_nghe" queryTableFieldId="9"/>
    <tableColumn id="10" xr3:uid="{1E2EDD22-4A7B-40B5-992F-290F10AAA994}" uniqueName="10" name="cong_nghiep" queryTableFieldId="10"/>
    <tableColumn id="11" xr3:uid="{AB90B303-8673-40FD-8587-D555373F3EDD}" uniqueName="11" name="dau_khi" queryTableFieldId="11"/>
    <tableColumn id="12" xr3:uid="{74D391A9-FE5E-4C9D-8999-12A02B5B1820}" uniqueName="12" name="det_may" queryTableFieldId="12"/>
    <tableColumn id="13" xr3:uid="{06EADF97-76EE-4013-A59F-C04F1C1927BF}" uniqueName="13" name="dulich_dv" queryTableFieldId="13"/>
    <tableColumn id="14" xr3:uid="{68E75E49-3980-4118-BD4F-E67274D8CD25}" uniqueName="14" name="dv_hatang" queryTableFieldId="14"/>
    <tableColumn id="15" xr3:uid="{66052EE4-C9A2-4292-92B2-6169CC5AF8C9}" uniqueName="15" name="hoa_chat" queryTableFieldId="15"/>
    <tableColumn id="16" xr3:uid="{A395B4A4-1680-4C73-B1D2-017E8D73379C}" uniqueName="16" name="htd" queryTableFieldId="16"/>
    <tableColumn id="17" xr3:uid="{B71D03BB-9E95-482C-BE5C-C38A4EDCF5BC}" uniqueName="17" name="khoang_san" queryTableFieldId="17"/>
    <tableColumn id="18" xr3:uid="{85754CD0-4A15-4734-85A8-9FC856EB8C99}" uniqueName="18" name="ngan_hang" queryTableFieldId="18"/>
    <tableColumn id="19" xr3:uid="{46DF821B-114C-4FC4-A182-FFC677256EB2}" uniqueName="19" name="tai_chinh" queryTableFieldId="19"/>
    <tableColumn id="20" xr3:uid="{B93E75DF-5A6A-4733-84C3-5405D91AE2EB}" uniqueName="20" name="thep" queryTableFieldId="20"/>
    <tableColumn id="21" xr3:uid="{F2F973C1-A43B-47FF-B4AB-C25E065A9F88}" uniqueName="21" name="thuc_pham" queryTableFieldId="21"/>
    <tableColumn id="22" xr3:uid="{3BB0ACEB-DF24-4928-9B8B-FDA3FFD9410B}" uniqueName="22" name="thuy_san" queryTableFieldId="22"/>
    <tableColumn id="23" xr3:uid="{BF850F30-137F-47DB-9750-CA679EF98A5A}" uniqueName="23" name="van_tai" queryTableFieldId="23"/>
    <tableColumn id="24" xr3:uid="{90509101-E17F-465B-BD48-43AB42DC2349}" uniqueName="24" name="vlxd" queryTableFieldId="24"/>
    <tableColumn id="25" xr3:uid="{7AFDA019-C4A3-4EBF-A15F-FFA9F08C87DC}" uniqueName="25" name="xd" queryTableFieldId="25"/>
    <tableColumn id="26" xr3:uid="{092A7602-C927-4F46-BE0D-9D008B991BE7}" uniqueName="26" name="y_te" queryTableFieldId="26"/>
    <tableColumn id="27" xr3:uid="{190EB0C0-CD38-4090-A412-16D25A5A9B8D}" uniqueName="27" name="A" queryTableFieldId="27"/>
    <tableColumn id="28" xr3:uid="{B2802683-8BBA-4239-967B-6F975922F6C4}" uniqueName="28" name="B" queryTableFieldId="28"/>
    <tableColumn id="29" xr3:uid="{DC217B40-6F3B-4CF5-AFD1-CED5491A964B}" uniqueName="29" name="C" queryTableFieldId="29"/>
    <tableColumn id="30" xr3:uid="{046547D2-D7FC-4FA9-BE9F-23DD33BA0D32}" uniqueName="30" name="D" queryTableFieldId="30"/>
    <tableColumn id="31" xr3:uid="{D4ED9839-F299-452F-8095-067B58B9899A}" uniqueName="31" name="large" queryTableFieldId="31"/>
    <tableColumn id="32" xr3:uid="{15C1AAF0-B36F-479D-BB49-63F79CB139CB}" uniqueName="32" name="mid" queryTableFieldId="32"/>
    <tableColumn id="33" xr3:uid="{D64D9855-74C6-49E3-AECC-295D926807D8}" uniqueName="33" name="small" queryTableFieldId="33"/>
    <tableColumn id="34" xr3:uid="{26601899-4E0B-4345-BB06-06386AED857A}" uniqueName="34" name="penny" queryTableField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9D09-39D8-4BDA-868D-420523053179}">
  <dimension ref="A1:AK1149"/>
  <sheetViews>
    <sheetView workbookViewId="0">
      <selection activeCell="C2" sqref="C2"/>
    </sheetView>
  </sheetViews>
  <sheetFormatPr defaultRowHeight="15" x14ac:dyDescent="0.25"/>
  <cols>
    <col min="1" max="1" width="7.28515625" bestFit="1" customWidth="1"/>
    <col min="2" max="6" width="12" bestFit="1" customWidth="1"/>
    <col min="7" max="7" width="15" bestFit="1" customWidth="1"/>
    <col min="8" max="8" width="12.85546875" bestFit="1" customWidth="1"/>
    <col min="9" max="9" width="14.5703125" bestFit="1" customWidth="1"/>
    <col min="10" max="12" width="12" bestFit="1" customWidth="1"/>
    <col min="13" max="13" width="12.28515625" bestFit="1" customWidth="1"/>
    <col min="14" max="15" width="12" bestFit="1" customWidth="1"/>
    <col min="16" max="16" width="13.7109375" bestFit="1" customWidth="1"/>
    <col min="17" max="17" width="12.7109375" bestFit="1" customWidth="1"/>
    <col min="18" max="19" width="12" bestFit="1" customWidth="1"/>
    <col min="20" max="20" width="13.140625" bestFit="1" customWidth="1"/>
    <col min="21" max="33" width="12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45511</v>
      </c>
      <c r="B2">
        <v>3.7628164195326809E-2</v>
      </c>
      <c r="C2">
        <v>2.2199403805348E-3</v>
      </c>
      <c r="D2">
        <v>4.8144426621073884E-3</v>
      </c>
      <c r="E2">
        <v>0.1742903994028297</v>
      </c>
      <c r="F2">
        <v>1.075576043504742E-2</v>
      </c>
      <c r="G2">
        <v>3.127522880573501E-3</v>
      </c>
      <c r="H2">
        <v>1.717694173349789E-3</v>
      </c>
      <c r="I2">
        <v>2.1580033885241182E-3</v>
      </c>
      <c r="J2">
        <v>1.1994093745398671E-2</v>
      </c>
      <c r="K2">
        <v>2.0752151950983381E-3</v>
      </c>
      <c r="L2">
        <v>1.2347904163656569E-3</v>
      </c>
      <c r="M2">
        <v>2.8538820378615488E-3</v>
      </c>
      <c r="N2">
        <v>4.5151051141928264E-3</v>
      </c>
      <c r="O2">
        <v>7.5200735157915984E-4</v>
      </c>
      <c r="P2">
        <v>2.9812425417871402E-3</v>
      </c>
      <c r="Q2">
        <v>3.5636798503136231E-3</v>
      </c>
      <c r="R2">
        <v>9.1113859950501478E-3</v>
      </c>
      <c r="S2">
        <v>3.7992095116269722E-4</v>
      </c>
      <c r="T2">
        <v>3.107846850846923E-2</v>
      </c>
      <c r="U2">
        <v>6.4975005375430689E-3</v>
      </c>
      <c r="V2">
        <v>6.2986461231420092E-4</v>
      </c>
      <c r="W2">
        <v>6.0067684682727817E-3</v>
      </c>
      <c r="X2">
        <v>9.3750928464309043E-3</v>
      </c>
      <c r="Y2">
        <v>6.3872115792797321E-3</v>
      </c>
      <c r="Z2">
        <v>6.0761963003795598E-2</v>
      </c>
      <c r="AA2">
        <v>5.0575727915601254E-3</v>
      </c>
      <c r="AB2">
        <v>1.0776025936802601E-2</v>
      </c>
      <c r="AC2">
        <v>6.844216724753425E-3</v>
      </c>
      <c r="AD2">
        <v>0.16643995018415589</v>
      </c>
      <c r="AE2">
        <v>1.6298974445513901E-2</v>
      </c>
      <c r="AF2">
        <v>1.3244262814803421E-2</v>
      </c>
      <c r="AG2">
        <v>2.248023582413556E-2</v>
      </c>
      <c r="AH2" s="9" t="s">
        <v>296</v>
      </c>
      <c r="AI2" s="1">
        <v>45505</v>
      </c>
      <c r="AJ2" s="9" t="s">
        <v>39</v>
      </c>
      <c r="AK2">
        <v>7</v>
      </c>
    </row>
    <row r="3" spans="1:37" x14ac:dyDescent="0.25">
      <c r="A3">
        <v>45510</v>
      </c>
      <c r="B3">
        <v>1.3208373765614509</v>
      </c>
      <c r="C3">
        <v>1.307162470824436</v>
      </c>
      <c r="D3">
        <v>0.77443168185010824</v>
      </c>
      <c r="E3">
        <v>1.372741483507917</v>
      </c>
      <c r="F3">
        <v>0.82163274935729336</v>
      </c>
      <c r="G3">
        <v>2.8592741006243152</v>
      </c>
      <c r="H3">
        <v>0.87645519102813108</v>
      </c>
      <c r="I3">
        <v>1.0532090735859541</v>
      </c>
      <c r="J3">
        <v>0.90770204852985914</v>
      </c>
      <c r="K3">
        <v>1.031320261793206</v>
      </c>
      <c r="L3">
        <v>0.67386496851332545</v>
      </c>
      <c r="M3">
        <v>0.87685899617933616</v>
      </c>
      <c r="N3">
        <v>1.0514188818982011</v>
      </c>
      <c r="O3">
        <v>0.3751660313956352</v>
      </c>
      <c r="P3">
        <v>0.69921059984434941</v>
      </c>
      <c r="Q3">
        <v>0.85550072266808541</v>
      </c>
      <c r="R3">
        <v>1.01350595559096</v>
      </c>
      <c r="S3">
        <v>1.087091891315572</v>
      </c>
      <c r="T3">
        <v>1.9646073898012879</v>
      </c>
      <c r="U3">
        <v>0.89371753688791822</v>
      </c>
      <c r="V3">
        <v>1.288678811686101</v>
      </c>
      <c r="W3">
        <v>0.85622741186537787</v>
      </c>
      <c r="X3">
        <v>1.465438517070381</v>
      </c>
      <c r="Y3">
        <v>0.97134451453230808</v>
      </c>
      <c r="Z3">
        <v>1.6933125153886279</v>
      </c>
      <c r="AA3">
        <v>0.95043940064791566</v>
      </c>
      <c r="AB3">
        <v>1.107631811057624</v>
      </c>
      <c r="AC3">
        <v>0.97006211697744116</v>
      </c>
      <c r="AD3">
        <v>0.82638100321064112</v>
      </c>
      <c r="AE3">
        <v>1.8607002008465321</v>
      </c>
      <c r="AF3">
        <v>1.2787822562526401</v>
      </c>
      <c r="AG3">
        <v>0.99770611323992919</v>
      </c>
      <c r="AH3" s="9" t="s">
        <v>296</v>
      </c>
      <c r="AI3" s="1">
        <v>45505</v>
      </c>
      <c r="AJ3" s="9" t="s">
        <v>40</v>
      </c>
      <c r="AK3">
        <v>6</v>
      </c>
    </row>
    <row r="4" spans="1:37" x14ac:dyDescent="0.25">
      <c r="A4">
        <v>45509</v>
      </c>
      <c r="B4">
        <v>1.1047056346337569E-2</v>
      </c>
      <c r="C4">
        <v>2.8488182677051221E-2</v>
      </c>
      <c r="D4">
        <v>0</v>
      </c>
      <c r="E4">
        <v>9.7908059619795842E-3</v>
      </c>
      <c r="F4">
        <v>1.0326156874864189E-2</v>
      </c>
      <c r="G4">
        <v>3.735828660729031E-3</v>
      </c>
      <c r="H4">
        <v>2.3890843164345761E-2</v>
      </c>
      <c r="I4">
        <v>7.1897094558612628E-5</v>
      </c>
      <c r="J4">
        <v>0</v>
      </c>
      <c r="K4">
        <v>0</v>
      </c>
      <c r="L4">
        <v>3.9423033732688607E-2</v>
      </c>
      <c r="M4">
        <v>0</v>
      </c>
      <c r="N4">
        <v>7.0376709753932503E-4</v>
      </c>
      <c r="O4">
        <v>1.190800491462253E-2</v>
      </c>
      <c r="P4">
        <v>0</v>
      </c>
      <c r="Q4">
        <v>5.2910466229556218E-3</v>
      </c>
      <c r="R4">
        <v>0</v>
      </c>
      <c r="S4">
        <v>2.628461449285614E-4</v>
      </c>
      <c r="T4">
        <v>1.72437855776404E-3</v>
      </c>
      <c r="U4">
        <v>0</v>
      </c>
      <c r="V4">
        <v>1.7729396073753591E-4</v>
      </c>
      <c r="W4">
        <v>9.2483088355589869E-5</v>
      </c>
      <c r="X4">
        <v>5.5250061654049179E-2</v>
      </c>
      <c r="Y4">
        <v>0.22886873036096719</v>
      </c>
      <c r="Z4">
        <v>2.022842322892373E-2</v>
      </c>
      <c r="AA4">
        <v>1.8243563128280131E-4</v>
      </c>
      <c r="AB4">
        <v>6.6607105549656353E-3</v>
      </c>
      <c r="AC4">
        <v>2.608048336748674E-2</v>
      </c>
      <c r="AD4">
        <v>2.265189679201994E-2</v>
      </c>
      <c r="AE4">
        <v>2.117132979783751E-3</v>
      </c>
      <c r="AF4">
        <v>6.1484322499805039E-3</v>
      </c>
      <c r="AG4">
        <v>4.020582613081479E-2</v>
      </c>
      <c r="AH4" s="9" t="s">
        <v>296</v>
      </c>
      <c r="AI4" s="1">
        <v>45505</v>
      </c>
      <c r="AJ4" s="9" t="s">
        <v>41</v>
      </c>
      <c r="AK4">
        <v>5</v>
      </c>
    </row>
    <row r="5" spans="1:37" x14ac:dyDescent="0.25">
      <c r="A5">
        <v>45506</v>
      </c>
      <c r="B5">
        <v>1.6363783705149251</v>
      </c>
      <c r="C5">
        <v>1.4344140405442929</v>
      </c>
      <c r="D5">
        <v>0.54998068624040441</v>
      </c>
      <c r="E5">
        <v>1.197665042283542</v>
      </c>
      <c r="F5">
        <v>0.79324609327020634</v>
      </c>
      <c r="G5">
        <v>3.5585682372837901</v>
      </c>
      <c r="H5">
        <v>1.1700878293221879</v>
      </c>
      <c r="I5">
        <v>1.026785478527078</v>
      </c>
      <c r="J5">
        <v>1.7939017994863879</v>
      </c>
      <c r="K5">
        <v>1.102996752544491</v>
      </c>
      <c r="L5">
        <v>1.3541709318555619</v>
      </c>
      <c r="M5">
        <v>1.508368166371697</v>
      </c>
      <c r="N5">
        <v>1.216352144381839</v>
      </c>
      <c r="O5">
        <v>1.0208873103417619</v>
      </c>
      <c r="P5">
        <v>1.90885117665749</v>
      </c>
      <c r="Q5">
        <v>1.0197583508802539</v>
      </c>
      <c r="R5">
        <v>1.5944923084828031</v>
      </c>
      <c r="S5">
        <v>3.3360153732686082</v>
      </c>
      <c r="T5">
        <v>1.1008382735370621</v>
      </c>
      <c r="U5">
        <v>1.5972615438442539</v>
      </c>
      <c r="V5">
        <v>1.1577463127653751</v>
      </c>
      <c r="W5">
        <v>0.17316838042960081</v>
      </c>
      <c r="X5">
        <v>0.74755198637882969</v>
      </c>
      <c r="Y5">
        <v>1.800828930610384</v>
      </c>
      <c r="Z5">
        <v>2.0621024441562792</v>
      </c>
      <c r="AA5">
        <v>1.452622906006525</v>
      </c>
      <c r="AB5">
        <v>1.055746090631027</v>
      </c>
      <c r="AC5">
        <v>1.5504411270643541</v>
      </c>
      <c r="AD5">
        <v>1.076065460553373</v>
      </c>
      <c r="AE5">
        <v>2.0838732006672882</v>
      </c>
      <c r="AF5">
        <v>1.465403072760427</v>
      </c>
      <c r="AG5">
        <v>1.347048119677698</v>
      </c>
      <c r="AH5" s="9" t="s">
        <v>294</v>
      </c>
      <c r="AI5" s="1">
        <v>45505</v>
      </c>
      <c r="AJ5" s="9" t="s">
        <v>43</v>
      </c>
      <c r="AK5">
        <v>2</v>
      </c>
    </row>
    <row r="6" spans="1:37" x14ac:dyDescent="0.25">
      <c r="A6">
        <v>45505</v>
      </c>
      <c r="B6">
        <v>2.4794120482293298E-2</v>
      </c>
      <c r="C6">
        <v>0</v>
      </c>
      <c r="D6">
        <v>1.9447362363445232E-2</v>
      </c>
      <c r="E6">
        <v>3.7567626451517539E-3</v>
      </c>
      <c r="F6">
        <v>0</v>
      </c>
      <c r="G6">
        <v>2.8349711349265291E-3</v>
      </c>
      <c r="H6">
        <v>2.5906586909554418E-4</v>
      </c>
      <c r="I6">
        <v>4.8531793621711637E-3</v>
      </c>
      <c r="J6">
        <v>2.6404647610098371E-3</v>
      </c>
      <c r="K6">
        <v>5.5880520433117788E-2</v>
      </c>
      <c r="L6">
        <v>4.7446409381700456E-3</v>
      </c>
      <c r="M6">
        <v>6.9303614397897527E-3</v>
      </c>
      <c r="N6">
        <v>5.5360205585109302E-3</v>
      </c>
      <c r="O6">
        <v>6.5542960413812232E-2</v>
      </c>
      <c r="P6">
        <v>3.6798301507397522E-4</v>
      </c>
      <c r="Q6">
        <v>4.5824479262494597E-2</v>
      </c>
      <c r="R6">
        <v>0</v>
      </c>
      <c r="S6">
        <v>3.4408076562022098E-2</v>
      </c>
      <c r="T6">
        <v>0.339793328946844</v>
      </c>
      <c r="U6">
        <v>0</v>
      </c>
      <c r="V6">
        <v>4.621003031024478E-2</v>
      </c>
      <c r="W6">
        <v>1.0346865945273581E-4</v>
      </c>
      <c r="X6">
        <v>1.8394831534267939E-2</v>
      </c>
      <c r="Y6">
        <v>2.8908445580788551E-2</v>
      </c>
      <c r="Z6">
        <v>6.6552458152524686E-3</v>
      </c>
      <c r="AA6">
        <v>9.3388772014224505E-3</v>
      </c>
      <c r="AB6">
        <v>8.3165305586927085E-2</v>
      </c>
      <c r="AC6">
        <v>1.293639747677895E-2</v>
      </c>
      <c r="AD6">
        <v>2.745163314542887E-2</v>
      </c>
      <c r="AE6">
        <v>5.1539785758476318E-3</v>
      </c>
      <c r="AF6">
        <v>2.522839144025955E-2</v>
      </c>
      <c r="AG6">
        <v>3.8771659667570457E-2</v>
      </c>
      <c r="AH6" s="9" t="s">
        <v>294</v>
      </c>
      <c r="AI6" s="1">
        <v>45505</v>
      </c>
      <c r="AJ6" s="9" t="s">
        <v>38</v>
      </c>
      <c r="AK6">
        <v>1</v>
      </c>
    </row>
    <row r="7" spans="1:37" x14ac:dyDescent="0.25">
      <c r="A7">
        <v>45504</v>
      </c>
      <c r="B7">
        <v>0.39001457032078879</v>
      </c>
      <c r="C7">
        <v>0.10080251396656061</v>
      </c>
      <c r="D7">
        <v>5.5709307591780853E-2</v>
      </c>
      <c r="E7">
        <v>0.36568237091349243</v>
      </c>
      <c r="F7">
        <v>3.3037413538365673E-2</v>
      </c>
      <c r="G7">
        <v>0.1822929463955823</v>
      </c>
      <c r="H7">
        <v>0.62995481834385969</v>
      </c>
      <c r="I7">
        <v>0.16597472630101501</v>
      </c>
      <c r="J7">
        <v>0.26605366084434712</v>
      </c>
      <c r="K7">
        <v>8.3344443466167067E-2</v>
      </c>
      <c r="L7">
        <v>0.12838127724708079</v>
      </c>
      <c r="M7">
        <v>0.38990137121382379</v>
      </c>
      <c r="N7">
        <v>0.1457046251927685</v>
      </c>
      <c r="O7">
        <v>1.659389433853568E-2</v>
      </c>
      <c r="P7">
        <v>7.0775895403459646E-2</v>
      </c>
      <c r="Q7">
        <v>0.73930959589237399</v>
      </c>
      <c r="R7">
        <v>4.6830522171150622E-4</v>
      </c>
      <c r="S7">
        <v>0.1167472520940058</v>
      </c>
      <c r="T7">
        <v>0.46298626401495829</v>
      </c>
      <c r="U7">
        <v>4.6256079977572432E-4</v>
      </c>
      <c r="V7">
        <v>0.1176846664341763</v>
      </c>
      <c r="W7">
        <v>0.21969495103928369</v>
      </c>
      <c r="X7">
        <v>2.094629752457736E-2</v>
      </c>
      <c r="Y7">
        <v>1.288459498411948E-3</v>
      </c>
      <c r="Z7">
        <v>0.23434703089322209</v>
      </c>
      <c r="AA7">
        <v>0.23770602105372901</v>
      </c>
      <c r="AB7">
        <v>0.41309800210349251</v>
      </c>
      <c r="AC7">
        <v>0.16976470590343901</v>
      </c>
      <c r="AD7">
        <v>1.4484037395638341</v>
      </c>
      <c r="AE7">
        <v>0.15121341983555839</v>
      </c>
      <c r="AF7">
        <v>8.8098234793089689E-2</v>
      </c>
      <c r="AG7">
        <v>0.72004351764723218</v>
      </c>
      <c r="AH7" s="9" t="s">
        <v>294</v>
      </c>
      <c r="AI7" s="1">
        <v>45474</v>
      </c>
      <c r="AJ7" s="9" t="s">
        <v>39</v>
      </c>
      <c r="AK7">
        <v>31</v>
      </c>
    </row>
    <row r="8" spans="1:37" x14ac:dyDescent="0.25">
      <c r="A8">
        <v>45503</v>
      </c>
      <c r="B8">
        <v>0.49478068991896551</v>
      </c>
      <c r="C8">
        <v>0.14213972163937039</v>
      </c>
      <c r="D8">
        <v>8.1522095906168251E-3</v>
      </c>
      <c r="E8">
        <v>0.61830816409663181</v>
      </c>
      <c r="F8">
        <v>0.15106968666764231</v>
      </c>
      <c r="G8">
        <v>8.5664663912893152E-2</v>
      </c>
      <c r="H8">
        <v>1.046887844050207</v>
      </c>
      <c r="I8">
        <v>0.3047729600348365</v>
      </c>
      <c r="J8">
        <v>1.5529878674335111E-2</v>
      </c>
      <c r="K8">
        <v>0.34982030674684089</v>
      </c>
      <c r="L8">
        <v>5.8267473043044377E-3</v>
      </c>
      <c r="M8">
        <v>3.9975792419074133E-2</v>
      </c>
      <c r="N8">
        <v>0.23768659046949561</v>
      </c>
      <c r="O8">
        <v>0.7992061550552072</v>
      </c>
      <c r="P8">
        <v>9.772412080793183E-2</v>
      </c>
      <c r="Q8">
        <v>0.13032727556522669</v>
      </c>
      <c r="R8">
        <v>8.0703490764875069E-2</v>
      </c>
      <c r="S8">
        <v>7.057826719209314E-4</v>
      </c>
      <c r="T8">
        <v>3.8532167024008711E-2</v>
      </c>
      <c r="U8">
        <v>0</v>
      </c>
      <c r="V8">
        <v>2.5698374250875351</v>
      </c>
      <c r="W8">
        <v>0.21457609292153981</v>
      </c>
      <c r="X8">
        <v>0.14677006327516001</v>
      </c>
      <c r="Y8">
        <v>7.0464371477337931E-2</v>
      </c>
      <c r="Z8">
        <v>0.39211483258654589</v>
      </c>
      <c r="AA8">
        <v>0.20349603982537359</v>
      </c>
      <c r="AB8">
        <v>0.63930969475520516</v>
      </c>
      <c r="AC8">
        <v>3.8028448715686537E-2</v>
      </c>
      <c r="AD8">
        <v>0.18041745536195619</v>
      </c>
      <c r="AE8">
        <v>9.7592468724593165E-2</v>
      </c>
      <c r="AF8">
        <v>0.702645235111511</v>
      </c>
      <c r="AG8">
        <v>0.54897439146724569</v>
      </c>
      <c r="AH8" s="9" t="s">
        <v>294</v>
      </c>
      <c r="AI8" s="1">
        <v>45474</v>
      </c>
      <c r="AJ8" s="9" t="s">
        <v>40</v>
      </c>
      <c r="AK8">
        <v>30</v>
      </c>
    </row>
    <row r="9" spans="1:37" x14ac:dyDescent="0.25">
      <c r="A9">
        <v>45502</v>
      </c>
      <c r="B9">
        <v>0.6110485507228065</v>
      </c>
      <c r="C9">
        <v>0.14601715402851681</v>
      </c>
      <c r="D9">
        <v>4.4175622964921682E-2</v>
      </c>
      <c r="E9">
        <v>0.4640074027923487</v>
      </c>
      <c r="F9">
        <v>0.1846396655410171</v>
      </c>
      <c r="G9">
        <v>4.0228880803267947E-2</v>
      </c>
      <c r="H9">
        <v>1.744490181303618</v>
      </c>
      <c r="I9">
        <v>2.4706669182950069E-2</v>
      </c>
      <c r="J9">
        <v>7.5901802485425591E-3</v>
      </c>
      <c r="K9">
        <v>0.78891772949148109</v>
      </c>
      <c r="L9">
        <v>0.18935166149403959</v>
      </c>
      <c r="M9">
        <v>0.1140123533912643</v>
      </c>
      <c r="N9">
        <v>0.84986503317367001</v>
      </c>
      <c r="O9">
        <v>0.41843239896914969</v>
      </c>
      <c r="P9">
        <v>0.1233527903215805</v>
      </c>
      <c r="Q9">
        <v>0.1253405912076784</v>
      </c>
      <c r="R9">
        <v>3.2095136413175019E-3</v>
      </c>
      <c r="S9">
        <v>3.0825629684580789</v>
      </c>
      <c r="T9">
        <v>0.39443929446545589</v>
      </c>
      <c r="U9">
        <v>0.16298573970006991</v>
      </c>
      <c r="V9">
        <v>0.52700737569237999</v>
      </c>
      <c r="W9">
        <v>8.8682060220772116E-2</v>
      </c>
      <c r="X9">
        <v>0.33087794613497762</v>
      </c>
      <c r="Y9">
        <v>0.25418160826786118</v>
      </c>
      <c r="Z9">
        <v>0.58786581673627669</v>
      </c>
      <c r="AA9">
        <v>0.43746109620813201</v>
      </c>
      <c r="AB9">
        <v>0.52612939447114515</v>
      </c>
      <c r="AC9">
        <v>0.17759674208773379</v>
      </c>
      <c r="AD9">
        <v>0.32332980086051949</v>
      </c>
      <c r="AE9">
        <v>0.1502289002052779</v>
      </c>
      <c r="AF9">
        <v>0.78933868262603823</v>
      </c>
      <c r="AG9">
        <v>0.56350346976995436</v>
      </c>
      <c r="AH9" s="9" t="s">
        <v>294</v>
      </c>
      <c r="AI9" s="1">
        <v>45474</v>
      </c>
      <c r="AJ9" s="9" t="s">
        <v>41</v>
      </c>
      <c r="AK9">
        <v>29</v>
      </c>
    </row>
    <row r="10" spans="1:37" x14ac:dyDescent="0.25">
      <c r="A10">
        <v>45499</v>
      </c>
      <c r="B10">
        <v>0.67042767841996942</v>
      </c>
      <c r="C10">
        <v>0.42126833770175759</v>
      </c>
      <c r="D10">
        <v>9.5972723920956737E-2</v>
      </c>
      <c r="E10">
        <v>0.32236651305285913</v>
      </c>
      <c r="F10">
        <v>0.59722478718472838</v>
      </c>
      <c r="G10">
        <v>0.1745732932944746</v>
      </c>
      <c r="H10">
        <v>1.4964798650315281</v>
      </c>
      <c r="I10">
        <v>0.68720906253359892</v>
      </c>
      <c r="J10">
        <v>3.0779587504562391</v>
      </c>
      <c r="K10">
        <v>0.55257520849796837</v>
      </c>
      <c r="L10">
        <v>1.02181862060656</v>
      </c>
      <c r="M10">
        <v>1.058458090497826</v>
      </c>
      <c r="N10">
        <v>0.45160068540450371</v>
      </c>
      <c r="O10">
        <v>0.19559567406938341</v>
      </c>
      <c r="P10">
        <v>0.19890006937127219</v>
      </c>
      <c r="Q10">
        <v>0.14600706029764479</v>
      </c>
      <c r="R10">
        <v>0.28456388123354009</v>
      </c>
      <c r="S10">
        <v>0.39860375884838711</v>
      </c>
      <c r="T10">
        <v>1.5101860698026159</v>
      </c>
      <c r="U10">
        <v>0.21757457367298369</v>
      </c>
      <c r="V10">
        <v>0.21495860472739739</v>
      </c>
      <c r="W10">
        <v>0.38984715164547967</v>
      </c>
      <c r="X10">
        <v>0.64816101853407881</v>
      </c>
      <c r="Y10">
        <v>0.1806806374820098</v>
      </c>
      <c r="Z10">
        <v>0.45163525998121962</v>
      </c>
      <c r="AA10">
        <v>0.70177481950226073</v>
      </c>
      <c r="AB10">
        <v>0.67735836513301262</v>
      </c>
      <c r="AC10">
        <v>0.7222214018685098</v>
      </c>
      <c r="AD10">
        <v>0.72273305650682584</v>
      </c>
      <c r="AE10">
        <v>0.69214903116758875</v>
      </c>
      <c r="AF10">
        <v>0.41374048942026698</v>
      </c>
      <c r="AG10">
        <v>0.75017618253434681</v>
      </c>
      <c r="AH10" s="9" t="s">
        <v>292</v>
      </c>
      <c r="AI10" s="1">
        <v>45474</v>
      </c>
      <c r="AJ10" s="9" t="s">
        <v>43</v>
      </c>
      <c r="AK10">
        <v>26</v>
      </c>
    </row>
    <row r="11" spans="1:37" x14ac:dyDescent="0.25">
      <c r="A11">
        <v>45498</v>
      </c>
      <c r="B11">
        <v>0.29881614515485461</v>
      </c>
      <c r="C11">
        <v>0.13163167021700331</v>
      </c>
      <c r="D11">
        <v>0.12618364507322699</v>
      </c>
      <c r="E11">
        <v>0.17808838463920529</v>
      </c>
      <c r="F11">
        <v>0.82169111272544548</v>
      </c>
      <c r="G11">
        <v>0.1309470642646019</v>
      </c>
      <c r="H11">
        <v>0.1578350389149637</v>
      </c>
      <c r="I11">
        <v>0.46326659272825882</v>
      </c>
      <c r="J11">
        <v>0.1209826279815113</v>
      </c>
      <c r="K11">
        <v>6.2275535844367999E-2</v>
      </c>
      <c r="L11">
        <v>0.3764125630642764</v>
      </c>
      <c r="M11">
        <v>0.16061158388609709</v>
      </c>
      <c r="N11">
        <v>0.22944214153424569</v>
      </c>
      <c r="O11">
        <v>7.5455517064656086E-2</v>
      </c>
      <c r="P11">
        <v>0.37205420866910882</v>
      </c>
      <c r="Q11">
        <v>1.8372364883897829E-2</v>
      </c>
      <c r="R11">
        <v>4.6995544392891952E-3</v>
      </c>
      <c r="S11">
        <v>2.6644979187900739E-2</v>
      </c>
      <c r="T11">
        <v>0.1137363132584699</v>
      </c>
      <c r="U11">
        <v>0.16977670040640461</v>
      </c>
      <c r="V11">
        <v>0.59542159883535484</v>
      </c>
      <c r="W11">
        <v>0.23010046363999889</v>
      </c>
      <c r="X11">
        <v>0.32485737730736791</v>
      </c>
      <c r="Y11">
        <v>0.22475397129538699</v>
      </c>
      <c r="Z11">
        <v>0.22268397807287951</v>
      </c>
      <c r="AA11">
        <v>0.29314469656812769</v>
      </c>
      <c r="AB11">
        <v>0.2964693778459413</v>
      </c>
      <c r="AC11">
        <v>0.32524876258553109</v>
      </c>
      <c r="AD11">
        <v>0.16661570701897699</v>
      </c>
      <c r="AE11">
        <v>0.14643010234774581</v>
      </c>
      <c r="AF11">
        <v>0.31538755743749031</v>
      </c>
      <c r="AG11">
        <v>0.34182521597174742</v>
      </c>
      <c r="AH11" s="9" t="s">
        <v>292</v>
      </c>
      <c r="AI11" s="1">
        <v>45474</v>
      </c>
      <c r="AJ11" s="9" t="s">
        <v>38</v>
      </c>
      <c r="AK11">
        <v>25</v>
      </c>
    </row>
    <row r="12" spans="1:37" x14ac:dyDescent="0.25">
      <c r="A12">
        <v>45497</v>
      </c>
      <c r="B12">
        <v>0.8787791413566246</v>
      </c>
      <c r="C12">
        <v>0.1385294189159067</v>
      </c>
      <c r="D12">
        <v>0.51367680257383097</v>
      </c>
      <c r="E12">
        <v>0.95708078257805851</v>
      </c>
      <c r="F12">
        <v>1.3258034088504691</v>
      </c>
      <c r="G12">
        <v>0.81299614495874994</v>
      </c>
      <c r="H12">
        <v>0.82383828347986476</v>
      </c>
      <c r="I12">
        <v>1.1038243222860009</v>
      </c>
      <c r="J12">
        <v>0.82276953908219763</v>
      </c>
      <c r="K12">
        <v>1.855328821785303</v>
      </c>
      <c r="L12">
        <v>0.41686647313529601</v>
      </c>
      <c r="M12">
        <v>0.87390563823035761</v>
      </c>
      <c r="N12">
        <v>0.97913500136350529</v>
      </c>
      <c r="O12">
        <v>0.48674207346832238</v>
      </c>
      <c r="P12">
        <v>0.38464717323779291</v>
      </c>
      <c r="Q12">
        <v>0.1959599613426293</v>
      </c>
      <c r="R12">
        <v>0.61663083254454942</v>
      </c>
      <c r="S12">
        <v>0.69354365208155866</v>
      </c>
      <c r="T12">
        <v>0.8586392398356526</v>
      </c>
      <c r="U12">
        <v>0.62408784208394219</v>
      </c>
      <c r="V12">
        <v>0.77394359412216451</v>
      </c>
      <c r="W12">
        <v>1.890424705201309</v>
      </c>
      <c r="X12">
        <v>0.80764064566365246</v>
      </c>
      <c r="Y12">
        <v>0.77550320515638682</v>
      </c>
      <c r="Z12">
        <v>0.90575827680037624</v>
      </c>
      <c r="AA12">
        <v>0.94479275642528515</v>
      </c>
      <c r="AB12">
        <v>0.73381130027150443</v>
      </c>
      <c r="AC12">
        <v>0.99906237872901371</v>
      </c>
      <c r="AD12">
        <v>0.2006713269838562</v>
      </c>
      <c r="AE12">
        <v>1.1724645042887529</v>
      </c>
      <c r="AF12">
        <v>1.0198206445393989</v>
      </c>
      <c r="AG12">
        <v>0.4727017826310741</v>
      </c>
      <c r="AH12" s="9" t="s">
        <v>292</v>
      </c>
      <c r="AI12" s="1">
        <v>45474</v>
      </c>
      <c r="AJ12" s="9" t="s">
        <v>39</v>
      </c>
      <c r="AK12">
        <v>24</v>
      </c>
    </row>
    <row r="13" spans="1:37" x14ac:dyDescent="0.25">
      <c r="A13">
        <v>45496</v>
      </c>
      <c r="B13">
        <v>2.5394986873638059E-2</v>
      </c>
      <c r="C13">
        <v>2.1002014230708958E-2</v>
      </c>
      <c r="D13">
        <v>0</v>
      </c>
      <c r="E13">
        <v>3.9103037334402277E-2</v>
      </c>
      <c r="F13">
        <v>5.9590923988904693E-3</v>
      </c>
      <c r="G13">
        <v>3.7579436997013278E-3</v>
      </c>
      <c r="H13">
        <v>0.41459554618344518</v>
      </c>
      <c r="I13">
        <v>2.3874721545352921E-5</v>
      </c>
      <c r="J13">
        <v>6.273283839749464E-5</v>
      </c>
      <c r="K13">
        <v>1.22619017682764E-4</v>
      </c>
      <c r="L13">
        <v>6.9261833359138852E-2</v>
      </c>
      <c r="M13">
        <v>1.485207291323392E-2</v>
      </c>
      <c r="N13">
        <v>1.487517138982973E-3</v>
      </c>
      <c r="O13">
        <v>3.039359719819186E-2</v>
      </c>
      <c r="P13">
        <v>3.037390202761604E-3</v>
      </c>
      <c r="Q13">
        <v>1.069276767261546E-2</v>
      </c>
      <c r="R13">
        <v>0</v>
      </c>
      <c r="S13">
        <v>2.6478761426628199E-4</v>
      </c>
      <c r="T13">
        <v>1.374941391014409E-3</v>
      </c>
      <c r="U13">
        <v>0</v>
      </c>
      <c r="V13">
        <v>0.26418309101618781</v>
      </c>
      <c r="W13">
        <v>1.5985418393624061E-4</v>
      </c>
      <c r="X13">
        <v>1.550349362700674E-2</v>
      </c>
      <c r="Y13">
        <v>9.9485632868821024E-4</v>
      </c>
      <c r="Z13">
        <v>1.9150949714173238E-2</v>
      </c>
      <c r="AA13">
        <v>9.3777236040823941E-4</v>
      </c>
      <c r="AB13">
        <v>6.8604711522142869E-2</v>
      </c>
      <c r="AC13">
        <v>1.348880628370672E-2</v>
      </c>
      <c r="AD13">
        <v>4.5861169803772216E-3</v>
      </c>
      <c r="AE13">
        <v>1.932748484099079E-2</v>
      </c>
      <c r="AF13">
        <v>3.420835733690117E-3</v>
      </c>
      <c r="AG13">
        <v>0.13641511148889279</v>
      </c>
      <c r="AH13" s="9" t="s">
        <v>292</v>
      </c>
      <c r="AI13" s="1">
        <v>45474</v>
      </c>
      <c r="AJ13" s="9" t="s">
        <v>40</v>
      </c>
      <c r="AK13">
        <v>23</v>
      </c>
    </row>
    <row r="14" spans="1:37" x14ac:dyDescent="0.25">
      <c r="A14">
        <v>45495</v>
      </c>
      <c r="B14">
        <v>0.12501962491556201</v>
      </c>
      <c r="C14">
        <v>0.1536918589963174</v>
      </c>
      <c r="D14">
        <v>0</v>
      </c>
      <c r="E14">
        <v>0.22717115907424101</v>
      </c>
      <c r="F14">
        <v>9.3433954179542172E-3</v>
      </c>
      <c r="G14">
        <v>0.13451508297682571</v>
      </c>
      <c r="H14">
        <v>6.1580880529052686E-3</v>
      </c>
      <c r="I14">
        <v>0.35829845235148627</v>
      </c>
      <c r="J14">
        <v>1.400295600374959E-2</v>
      </c>
      <c r="K14">
        <v>6.6190086093258507E-2</v>
      </c>
      <c r="L14">
        <v>6.3946013238452254E-2</v>
      </c>
      <c r="M14">
        <v>1.200392925205144E-2</v>
      </c>
      <c r="N14">
        <v>0.1085765774788794</v>
      </c>
      <c r="O14">
        <v>1.442651410685925E-2</v>
      </c>
      <c r="P14">
        <v>0.10484855021114931</v>
      </c>
      <c r="Q14">
        <v>0.168523929174482</v>
      </c>
      <c r="R14">
        <v>4.2298108593377647E-2</v>
      </c>
      <c r="S14">
        <v>0.13145993693140309</v>
      </c>
      <c r="T14">
        <v>7.2523068404494406E-2</v>
      </c>
      <c r="U14">
        <v>6.6085286549515208E-4</v>
      </c>
      <c r="V14">
        <v>4.9639882151667349E-2</v>
      </c>
      <c r="W14">
        <v>2.8739658070007262E-2</v>
      </c>
      <c r="X14">
        <v>3.7557883826408088E-2</v>
      </c>
      <c r="Y14">
        <v>0.26379069204816052</v>
      </c>
      <c r="Z14">
        <v>0.13360070669063709</v>
      </c>
      <c r="AA14">
        <v>0.15495410697934001</v>
      </c>
      <c r="AB14">
        <v>5.9806102806427758E-2</v>
      </c>
      <c r="AC14">
        <v>5.4708181374095208E-2</v>
      </c>
      <c r="AD14">
        <v>0.1380401281235335</v>
      </c>
      <c r="AE14">
        <v>0.1221128107206626</v>
      </c>
      <c r="AF14">
        <v>6.0423153182278283E-2</v>
      </c>
      <c r="AG14">
        <v>0.29154687254375872</v>
      </c>
      <c r="AH14" s="9" t="s">
        <v>292</v>
      </c>
      <c r="AI14" s="1">
        <v>45474</v>
      </c>
      <c r="AJ14" s="9" t="s">
        <v>41</v>
      </c>
      <c r="AK14">
        <v>22</v>
      </c>
    </row>
    <row r="15" spans="1:37" x14ac:dyDescent="0.25">
      <c r="A15">
        <v>45492</v>
      </c>
      <c r="B15">
        <v>8.3114515399415806E-2</v>
      </c>
      <c r="C15">
        <v>0.39583595256886961</v>
      </c>
      <c r="D15">
        <v>4.2876316964916622E-3</v>
      </c>
      <c r="E15">
        <v>7.6635182663497723E-3</v>
      </c>
      <c r="F15">
        <v>3.2197143746106348E-2</v>
      </c>
      <c r="G15">
        <v>4.2447721600265109E-2</v>
      </c>
      <c r="H15">
        <v>1.561496158058857E-2</v>
      </c>
      <c r="I15">
        <v>0.12608672437023691</v>
      </c>
      <c r="J15">
        <v>2.5505997457517609E-3</v>
      </c>
      <c r="K15">
        <v>5.265925211233425E-2</v>
      </c>
      <c r="L15">
        <v>4.1709253545791098E-3</v>
      </c>
      <c r="M15">
        <v>3.3586016274139333E-2</v>
      </c>
      <c r="N15">
        <v>1.329735211891935E-2</v>
      </c>
      <c r="O15">
        <v>0.19421703073439481</v>
      </c>
      <c r="P15">
        <v>1.5391145220275579E-2</v>
      </c>
      <c r="Q15">
        <v>0.34914796840217011</v>
      </c>
      <c r="R15">
        <v>6.4724918407763302E-2</v>
      </c>
      <c r="S15">
        <v>7.7344451700019439E-5</v>
      </c>
      <c r="T15">
        <v>5.804976438284376E-2</v>
      </c>
      <c r="U15">
        <v>3.5559229461874023E-2</v>
      </c>
      <c r="V15">
        <v>0.22810004054459521</v>
      </c>
      <c r="W15">
        <v>0.20142341891783269</v>
      </c>
      <c r="X15">
        <v>0.12853763928620229</v>
      </c>
      <c r="Y15">
        <v>0</v>
      </c>
      <c r="Z15">
        <v>5.626600948287519E-2</v>
      </c>
      <c r="AA15">
        <v>4.4107867154819062E-2</v>
      </c>
      <c r="AB15">
        <v>0.1872798965808708</v>
      </c>
      <c r="AC15">
        <v>1.06674479913103E-2</v>
      </c>
      <c r="AD15">
        <v>6.0004716106762203E-2</v>
      </c>
      <c r="AE15">
        <v>0.1007233222769582</v>
      </c>
      <c r="AF15">
        <v>5.4312219213877362E-2</v>
      </c>
      <c r="AG15">
        <v>0.1142481289195886</v>
      </c>
      <c r="AH15" s="9" t="s">
        <v>291</v>
      </c>
      <c r="AI15" s="1">
        <v>45474</v>
      </c>
      <c r="AJ15" s="9" t="s">
        <v>43</v>
      </c>
      <c r="AK15">
        <v>19</v>
      </c>
    </row>
    <row r="16" spans="1:37" x14ac:dyDescent="0.25">
      <c r="A16">
        <v>45491</v>
      </c>
      <c r="B16">
        <v>1.2241548509092659</v>
      </c>
      <c r="C16">
        <v>0.88907679916611715</v>
      </c>
      <c r="D16">
        <v>1.239242648589173</v>
      </c>
      <c r="E16">
        <v>1.003702857238465</v>
      </c>
      <c r="F16">
        <v>2.0585588060047799</v>
      </c>
      <c r="G16">
        <v>0.75861821006114716</v>
      </c>
      <c r="H16">
        <v>0.83970684878808355</v>
      </c>
      <c r="I16">
        <v>0.67303939858540562</v>
      </c>
      <c r="J16">
        <v>1.6559375971965891</v>
      </c>
      <c r="K16">
        <v>0.76128258319339437</v>
      </c>
      <c r="L16">
        <v>0.6897395802785844</v>
      </c>
      <c r="M16">
        <v>0.69318394531407812</v>
      </c>
      <c r="N16">
        <v>1.2400640599101289</v>
      </c>
      <c r="O16">
        <v>0.61058345788358781</v>
      </c>
      <c r="P16">
        <v>0.38820132244992239</v>
      </c>
      <c r="Q16">
        <v>0.26621298290312639</v>
      </c>
      <c r="R16">
        <v>1.0791199538391361</v>
      </c>
      <c r="S16">
        <v>1.868555483547907</v>
      </c>
      <c r="T16">
        <v>0.87957828766805879</v>
      </c>
      <c r="U16">
        <v>1.382008776937365</v>
      </c>
      <c r="V16">
        <v>1.157313678123014</v>
      </c>
      <c r="W16">
        <v>0.19315517908156651</v>
      </c>
      <c r="X16">
        <v>1.544889139371326</v>
      </c>
      <c r="Y16">
        <v>0.148330202890084</v>
      </c>
      <c r="Z16">
        <v>1.2721884669515431</v>
      </c>
      <c r="AA16">
        <v>1.1139198732218849</v>
      </c>
      <c r="AB16">
        <v>0.9221772580516624</v>
      </c>
      <c r="AC16">
        <v>0.78134289027667991</v>
      </c>
      <c r="AD16">
        <v>0.39414162814882753</v>
      </c>
      <c r="AE16">
        <v>0.99122113943276335</v>
      </c>
      <c r="AF16">
        <v>1.3128652018454301</v>
      </c>
      <c r="AG16">
        <v>1.107370936428161</v>
      </c>
      <c r="AH16" s="9" t="s">
        <v>291</v>
      </c>
      <c r="AI16" s="1">
        <v>45474</v>
      </c>
      <c r="AJ16" s="9" t="s">
        <v>38</v>
      </c>
      <c r="AK16">
        <v>18</v>
      </c>
    </row>
    <row r="17" spans="1:37" x14ac:dyDescent="0.25">
      <c r="A17">
        <v>45490</v>
      </c>
      <c r="B17">
        <v>5.2824402883789638E-2</v>
      </c>
      <c r="C17">
        <v>2.489451166778207E-2</v>
      </c>
      <c r="D17">
        <v>1.484889710859115E-2</v>
      </c>
      <c r="E17">
        <v>2.886832887526165E-2</v>
      </c>
      <c r="F17">
        <v>9.6207342739327659E-3</v>
      </c>
      <c r="G17">
        <v>3.8556700755607801E-3</v>
      </c>
      <c r="H17">
        <v>2.374298209272243E-2</v>
      </c>
      <c r="I17">
        <v>1.328067741925507E-3</v>
      </c>
      <c r="J17">
        <v>6.4352218061967739E-2</v>
      </c>
      <c r="K17">
        <v>4.059391258031915E-2</v>
      </c>
      <c r="L17">
        <v>9.0797939827658686E-2</v>
      </c>
      <c r="M17">
        <v>2.9031953588928242E-4</v>
      </c>
      <c r="N17">
        <v>8.1038324406990034E-3</v>
      </c>
      <c r="O17">
        <v>3.0393874457786772E-2</v>
      </c>
      <c r="P17">
        <v>8.1177065810747448E-2</v>
      </c>
      <c r="Q17">
        <v>0.80079893032274929</v>
      </c>
      <c r="R17">
        <v>7.6187548170648771E-4</v>
      </c>
      <c r="S17">
        <v>0.1238582142848853</v>
      </c>
      <c r="T17">
        <v>7.540910182703431E-3</v>
      </c>
      <c r="U17">
        <v>1.6769917017836811E-2</v>
      </c>
      <c r="V17">
        <v>3.3794228716288809E-2</v>
      </c>
      <c r="W17">
        <v>1.070673412738468E-2</v>
      </c>
      <c r="X17">
        <v>4.9513441088303502E-2</v>
      </c>
      <c r="Y17">
        <v>1.7293403151500221E-2</v>
      </c>
      <c r="Z17">
        <v>3.1346697163770788E-2</v>
      </c>
      <c r="AA17">
        <v>2.8781250140434929E-2</v>
      </c>
      <c r="AB17">
        <v>0.12944592533553789</v>
      </c>
      <c r="AC17">
        <v>1.316673002664325E-2</v>
      </c>
      <c r="AD17">
        <v>0.25560837107434592</v>
      </c>
      <c r="AE17">
        <v>5.7235018082589378E-2</v>
      </c>
      <c r="AF17">
        <v>3.0369586320337091E-2</v>
      </c>
      <c r="AG17">
        <v>4.9926174319855417E-2</v>
      </c>
      <c r="AH17" s="9" t="s">
        <v>291</v>
      </c>
      <c r="AI17" s="1">
        <v>45474</v>
      </c>
      <c r="AJ17" s="9" t="s">
        <v>39</v>
      </c>
      <c r="AK17">
        <v>17</v>
      </c>
    </row>
    <row r="18" spans="1:37" x14ac:dyDescent="0.25">
      <c r="A18">
        <v>45489</v>
      </c>
      <c r="B18">
        <v>0.88359431936158273</v>
      </c>
      <c r="C18">
        <v>5.2920513584182621E-2</v>
      </c>
      <c r="D18">
        <v>7.0537908437244014E-4</v>
      </c>
      <c r="E18">
        <v>7.4239252001069275E-2</v>
      </c>
      <c r="F18">
        <v>0.34812694162948449</v>
      </c>
      <c r="G18">
        <v>0.14171441844971011</v>
      </c>
      <c r="H18">
        <v>1.805343336058908E-2</v>
      </c>
      <c r="I18">
        <v>5.0420840106165543E-2</v>
      </c>
      <c r="J18">
        <v>0.29386011663018452</v>
      </c>
      <c r="K18">
        <v>3.0622846170723559E-2</v>
      </c>
      <c r="L18">
        <v>0.1773687282797429</v>
      </c>
      <c r="M18">
        <v>9.2182393834114584E-2</v>
      </c>
      <c r="N18">
        <v>3.4437647170392971E-3</v>
      </c>
      <c r="O18">
        <v>0.1344485913590186</v>
      </c>
      <c r="P18">
        <v>0.64473332000812977</v>
      </c>
      <c r="Q18">
        <v>0.30797348230353799</v>
      </c>
      <c r="R18">
        <v>0.2035442308889657</v>
      </c>
      <c r="S18">
        <v>0.16252508646466921</v>
      </c>
      <c r="T18">
        <v>0.27606998327332888</v>
      </c>
      <c r="U18">
        <v>4.846365173434143E-4</v>
      </c>
      <c r="V18">
        <v>0.15764803125192661</v>
      </c>
      <c r="W18">
        <v>6.3657863900435777E-2</v>
      </c>
      <c r="X18">
        <v>5.6909360250534613E-2</v>
      </c>
      <c r="Y18">
        <v>53.937457906248937</v>
      </c>
      <c r="Z18">
        <v>0.11141148766307329</v>
      </c>
      <c r="AA18">
        <v>0.16197625351834519</v>
      </c>
      <c r="AB18">
        <v>0.3741442499338648</v>
      </c>
      <c r="AC18">
        <v>6.5308435677661087</v>
      </c>
      <c r="AD18">
        <v>9.2380341529345225E-2</v>
      </c>
      <c r="AE18">
        <v>0.23843863522748551</v>
      </c>
      <c r="AF18">
        <v>0.3465308006691154</v>
      </c>
      <c r="AG18">
        <v>1.3967444018784401</v>
      </c>
      <c r="AH18" s="9" t="s">
        <v>291</v>
      </c>
      <c r="AI18" s="1">
        <v>45474</v>
      </c>
      <c r="AJ18" s="9" t="s">
        <v>40</v>
      </c>
      <c r="AK18">
        <v>16</v>
      </c>
    </row>
    <row r="19" spans="1:37" x14ac:dyDescent="0.25">
      <c r="A19">
        <v>45488</v>
      </c>
      <c r="B19">
        <v>0.37654834843889329</v>
      </c>
      <c r="C19">
        <v>0.21236513010061231</v>
      </c>
      <c r="D19">
        <v>3.5705501855165883E-2</v>
      </c>
      <c r="E19">
        <v>0.20972658934140481</v>
      </c>
      <c r="F19">
        <v>0.46664219703092458</v>
      </c>
      <c r="G19">
        <v>3.4995770486250652E-3</v>
      </c>
      <c r="H19">
        <v>0.1521151269049274</v>
      </c>
      <c r="I19">
        <v>0.37625912659947891</v>
      </c>
      <c r="J19">
        <v>2.0126227201318971</v>
      </c>
      <c r="K19">
        <v>1.8785565419769529E-2</v>
      </c>
      <c r="L19">
        <v>0.51506375347929145</v>
      </c>
      <c r="M19">
        <v>0.33317041900205502</v>
      </c>
      <c r="N19">
        <v>0.31530198634508833</v>
      </c>
      <c r="O19">
        <v>5.0324289331040391E-2</v>
      </c>
      <c r="P19">
        <v>6.388298628290888E-2</v>
      </c>
      <c r="Q19">
        <v>7.1773492188449514E-2</v>
      </c>
      <c r="R19">
        <v>5.0854534755912409E-2</v>
      </c>
      <c r="S19">
        <v>0.35219130922048331</v>
      </c>
      <c r="T19">
        <v>5.8844992539703399E-2</v>
      </c>
      <c r="U19">
        <v>7.717486684259066E-3</v>
      </c>
      <c r="V19">
        <v>8.1432598490847941E-2</v>
      </c>
      <c r="W19">
        <v>9.2056824122433878E-2</v>
      </c>
      <c r="X19">
        <v>0.2202619346341407</v>
      </c>
      <c r="Y19">
        <v>3.0850447004351289</v>
      </c>
      <c r="Z19">
        <v>0.30438484700778262</v>
      </c>
      <c r="AA19">
        <v>0.40230292846365517</v>
      </c>
      <c r="AB19">
        <v>0.1320937509851671</v>
      </c>
      <c r="AC19">
        <v>1.005049515665944</v>
      </c>
      <c r="AD19">
        <v>3.4411485742936551E-2</v>
      </c>
      <c r="AE19">
        <v>0.20244880424729961</v>
      </c>
      <c r="AF19">
        <v>0.43235191682127078</v>
      </c>
      <c r="AG19">
        <v>0.41370509257228277</v>
      </c>
      <c r="AH19" s="9" t="s">
        <v>291</v>
      </c>
      <c r="AI19" s="1">
        <v>45474</v>
      </c>
      <c r="AJ19" s="9" t="s">
        <v>41</v>
      </c>
      <c r="AK19">
        <v>15</v>
      </c>
    </row>
    <row r="20" spans="1:37" x14ac:dyDescent="0.25">
      <c r="A20">
        <v>45485</v>
      </c>
      <c r="B20">
        <v>0.34905474919545681</v>
      </c>
      <c r="C20">
        <v>0.1128223853647659</v>
      </c>
      <c r="D20">
        <v>4.4006932509018652E-2</v>
      </c>
      <c r="E20">
        <v>0.86269289113746939</v>
      </c>
      <c r="F20">
        <v>8.4290748809860108E-2</v>
      </c>
      <c r="G20">
        <v>5.3569583051850701E-2</v>
      </c>
      <c r="H20">
        <v>2.0465037584103591E-4</v>
      </c>
      <c r="I20">
        <v>0.40794807955811302</v>
      </c>
      <c r="J20">
        <v>7.1919958201232842E-2</v>
      </c>
      <c r="K20">
        <v>0.18788050841245321</v>
      </c>
      <c r="L20">
        <v>0.15870875837843451</v>
      </c>
      <c r="M20">
        <v>0.31575157867261772</v>
      </c>
      <c r="N20">
        <v>7.8248565213835983E-2</v>
      </c>
      <c r="O20">
        <v>0.1067114436343251</v>
      </c>
      <c r="P20">
        <v>5.3360626023246427E-2</v>
      </c>
      <c r="Q20">
        <v>4.2373825849942121E-2</v>
      </c>
      <c r="R20">
        <v>5.5812725310739827E-4</v>
      </c>
      <c r="S20">
        <v>0.149501011362488</v>
      </c>
      <c r="T20">
        <v>8.2560248562586289E-3</v>
      </c>
      <c r="U20">
        <v>6.8278224600488935E-2</v>
      </c>
      <c r="V20">
        <v>1.7003619914580069E-2</v>
      </c>
      <c r="W20">
        <v>2.1078755643598508</v>
      </c>
      <c r="X20">
        <v>9.2447935826296596E-2</v>
      </c>
      <c r="Y20">
        <v>0.2111591385552018</v>
      </c>
      <c r="Z20">
        <v>0.57883419782901924</v>
      </c>
      <c r="AA20">
        <v>0.1507383678096284</v>
      </c>
      <c r="AB20">
        <v>4.549602675409093E-2</v>
      </c>
      <c r="AC20">
        <v>0.24002328467642989</v>
      </c>
      <c r="AD20">
        <v>4.2629129544847939E-2</v>
      </c>
      <c r="AE20">
        <v>5.7817984439473141E-2</v>
      </c>
      <c r="AF20">
        <v>0.41967533579212701</v>
      </c>
      <c r="AG20">
        <v>0.46729432598029252</v>
      </c>
      <c r="AH20" s="9" t="s">
        <v>285</v>
      </c>
      <c r="AI20" s="1">
        <v>45474</v>
      </c>
      <c r="AJ20" s="9" t="s">
        <v>43</v>
      </c>
      <c r="AK20">
        <v>12</v>
      </c>
    </row>
    <row r="21" spans="1:37" x14ac:dyDescent="0.25">
      <c r="A21">
        <v>45484</v>
      </c>
      <c r="B21">
        <v>0.22269816875948009</v>
      </c>
      <c r="C21">
        <v>2.2235580917674341E-2</v>
      </c>
      <c r="D21">
        <v>0</v>
      </c>
      <c r="E21">
        <v>0.14597481992191899</v>
      </c>
      <c r="F21">
        <v>5.1696532198590973E-2</v>
      </c>
      <c r="G21">
        <v>0.66562116705359775</v>
      </c>
      <c r="H21">
        <v>1.121103333819257E-2</v>
      </c>
      <c r="I21">
        <v>0.36037395360080432</v>
      </c>
      <c r="J21">
        <v>2.7983340555223319E-3</v>
      </c>
      <c r="K21">
        <v>6.6820024266759726E-3</v>
      </c>
      <c r="L21">
        <v>0.1109224490158522</v>
      </c>
      <c r="M21">
        <v>4.1444658151089869E-4</v>
      </c>
      <c r="N21">
        <v>8.9618064069067208E-2</v>
      </c>
      <c r="O21">
        <v>0.15047967397005721</v>
      </c>
      <c r="P21">
        <v>0.13410368799116201</v>
      </c>
      <c r="Q21">
        <v>0.1658790121606985</v>
      </c>
      <c r="R21">
        <v>1.746539676225096E-3</v>
      </c>
      <c r="S21">
        <v>5.1461555787285493E-2</v>
      </c>
      <c r="T21">
        <v>4.0890269277128001E-2</v>
      </c>
      <c r="U21">
        <v>0.33197467039349132</v>
      </c>
      <c r="V21">
        <v>0.187039503766912</v>
      </c>
      <c r="W21">
        <v>9.5641083215414029E-3</v>
      </c>
      <c r="X21">
        <v>0.16080135105877569</v>
      </c>
      <c r="Y21">
        <v>0.11154262570532909</v>
      </c>
      <c r="Z21">
        <v>0.23550846747911691</v>
      </c>
      <c r="AA21">
        <v>0.1389510309899778</v>
      </c>
      <c r="AB21">
        <v>0.12613038691043449</v>
      </c>
      <c r="AC21">
        <v>4.8170118627826823E-2</v>
      </c>
      <c r="AD21">
        <v>1.9054924060713491E-2</v>
      </c>
      <c r="AE21">
        <v>0.13465129848135921</v>
      </c>
      <c r="AF21">
        <v>0.14703876609707101</v>
      </c>
      <c r="AG21">
        <v>0.32164236983731143</v>
      </c>
      <c r="AH21" s="9" t="s">
        <v>285</v>
      </c>
      <c r="AI21" s="1">
        <v>45474</v>
      </c>
      <c r="AJ21" s="9" t="s">
        <v>38</v>
      </c>
      <c r="AK21">
        <v>11</v>
      </c>
    </row>
    <row r="22" spans="1:37" x14ac:dyDescent="0.25">
      <c r="A22">
        <v>45483</v>
      </c>
      <c r="B22">
        <v>0.31764922056894263</v>
      </c>
      <c r="C22">
        <v>5.5103844529798947E-2</v>
      </c>
      <c r="D22">
        <v>0</v>
      </c>
      <c r="E22">
        <v>0.30165803297196558</v>
      </c>
      <c r="F22">
        <v>6.5798160923642643E-2</v>
      </c>
      <c r="G22">
        <v>2.5676720931869571E-2</v>
      </c>
      <c r="H22">
        <v>7.5243370243313012E-2</v>
      </c>
      <c r="I22">
        <v>0.1675080669420218</v>
      </c>
      <c r="J22">
        <v>3.0218548104762471E-2</v>
      </c>
      <c r="K22">
        <v>5.3526653118562331E-3</v>
      </c>
      <c r="L22">
        <v>5.0464257756102496E-4</v>
      </c>
      <c r="M22">
        <v>0.12584018205317571</v>
      </c>
      <c r="N22">
        <v>7.0549042195809084E-2</v>
      </c>
      <c r="O22">
        <v>0.15375472702420909</v>
      </c>
      <c r="P22">
        <v>1.4506252922319549</v>
      </c>
      <c r="Q22">
        <v>9.5763461189152341E-2</v>
      </c>
      <c r="R22">
        <v>4.707495912846152E-4</v>
      </c>
      <c r="S22">
        <v>0.31044867563496642</v>
      </c>
      <c r="T22">
        <v>6.4706736388484301E-2</v>
      </c>
      <c r="U22">
        <v>7.2381204550486366E-4</v>
      </c>
      <c r="V22">
        <v>1.097276322007251</v>
      </c>
      <c r="W22">
        <v>0.37818071530030772</v>
      </c>
      <c r="X22">
        <v>3.5190361588869658E-2</v>
      </c>
      <c r="Y22">
        <v>9.6308115579270104E-2</v>
      </c>
      <c r="Z22">
        <v>0.25554840775212262</v>
      </c>
      <c r="AA22">
        <v>0.2213878363500475</v>
      </c>
      <c r="AB22">
        <v>0.31261723476492581</v>
      </c>
      <c r="AC22">
        <v>7.2912307062226164E-2</v>
      </c>
      <c r="AD22">
        <v>1.3230731169019169E-2</v>
      </c>
      <c r="AE22">
        <v>3.9663029486918529E-2</v>
      </c>
      <c r="AF22">
        <v>0.51944629302899847</v>
      </c>
      <c r="AG22">
        <v>0.35213897719900039</v>
      </c>
      <c r="AH22" s="9" t="s">
        <v>285</v>
      </c>
      <c r="AI22" s="1">
        <v>45474</v>
      </c>
      <c r="AJ22" s="9" t="s">
        <v>39</v>
      </c>
      <c r="AK22">
        <v>10</v>
      </c>
    </row>
    <row r="23" spans="1:37" x14ac:dyDescent="0.25">
      <c r="A23">
        <v>45482</v>
      </c>
      <c r="B23">
        <v>1.6213667866025789</v>
      </c>
      <c r="C23">
        <v>0.34426267694606788</v>
      </c>
      <c r="D23">
        <v>0.66429854142921385</v>
      </c>
      <c r="E23">
        <v>0.30998955161193997</v>
      </c>
      <c r="F23">
        <v>1.7347401254202679</v>
      </c>
      <c r="G23">
        <v>2.778496050497484</v>
      </c>
      <c r="H23">
        <v>0.42182025665737999</v>
      </c>
      <c r="I23">
        <v>1.749255098857583</v>
      </c>
      <c r="J23">
        <v>2.474036241843506</v>
      </c>
      <c r="K23">
        <v>0.30091211104840138</v>
      </c>
      <c r="L23">
        <v>1.6809368082765709E-2</v>
      </c>
      <c r="M23">
        <v>1.281340567420054</v>
      </c>
      <c r="N23">
        <v>1.8318514546551941</v>
      </c>
      <c r="O23">
        <v>1.5217933606509599</v>
      </c>
      <c r="P23">
        <v>0.62258659042764586</v>
      </c>
      <c r="Q23">
        <v>0.7845557508782659</v>
      </c>
      <c r="R23">
        <v>0.77055446442014464</v>
      </c>
      <c r="S23">
        <v>0.71974274839790697</v>
      </c>
      <c r="T23">
        <v>1.716605121712989</v>
      </c>
      <c r="U23">
        <v>3.4096615686114649</v>
      </c>
      <c r="V23">
        <v>1.544517683298724</v>
      </c>
      <c r="W23">
        <v>0.56982358106246289</v>
      </c>
      <c r="X23">
        <v>1.634167971498357</v>
      </c>
      <c r="Y23">
        <v>0.31591313215154532</v>
      </c>
      <c r="Z23">
        <v>1.3563173602221661</v>
      </c>
      <c r="AA23">
        <v>1.9080152553825911</v>
      </c>
      <c r="AB23">
        <v>1.4346923283049939</v>
      </c>
      <c r="AC23">
        <v>0.6841509122085222</v>
      </c>
      <c r="AD23">
        <v>0.93675411974462774</v>
      </c>
      <c r="AE23">
        <v>1.4766977895440501</v>
      </c>
      <c r="AF23">
        <v>1.805074396491259</v>
      </c>
      <c r="AG23">
        <v>0.88160070675363078</v>
      </c>
      <c r="AH23" s="9" t="s">
        <v>285</v>
      </c>
      <c r="AI23" s="1">
        <v>45474</v>
      </c>
      <c r="AJ23" s="9" t="s">
        <v>40</v>
      </c>
      <c r="AK23">
        <v>9</v>
      </c>
    </row>
    <row r="24" spans="1:37" x14ac:dyDescent="0.25">
      <c r="A24">
        <v>45481</v>
      </c>
      <c r="B24">
        <v>1.1389336696396499</v>
      </c>
      <c r="C24">
        <v>0.48040664073305828</v>
      </c>
      <c r="D24">
        <v>1.0172180298983571</v>
      </c>
      <c r="E24">
        <v>0.30185874770144672</v>
      </c>
      <c r="F24">
        <v>2.6667373843656441</v>
      </c>
      <c r="G24">
        <v>0.26576432945593498</v>
      </c>
      <c r="H24">
        <v>6.1190695065036528E-2</v>
      </c>
      <c r="I24">
        <v>5.225150745518168E-2</v>
      </c>
      <c r="J24">
        <v>6.3691263159414504</v>
      </c>
      <c r="K24">
        <v>0.1073367073675183</v>
      </c>
      <c r="L24">
        <v>7.6516279701029366E-2</v>
      </c>
      <c r="M24">
        <v>0.66334050568322556</v>
      </c>
      <c r="N24">
        <v>3.0337396463841699</v>
      </c>
      <c r="O24">
        <v>0.33195154014115252</v>
      </c>
      <c r="P24">
        <v>0.19494444520543791</v>
      </c>
      <c r="Q24">
        <v>2.1496228018298449E-2</v>
      </c>
      <c r="R24">
        <v>1.9845410430291349E-2</v>
      </c>
      <c r="S24">
        <v>1.153837374385031</v>
      </c>
      <c r="T24">
        <v>0.41702107848890352</v>
      </c>
      <c r="U24">
        <v>0.1074590111128557</v>
      </c>
      <c r="V24">
        <v>3.2992990814071681</v>
      </c>
      <c r="W24">
        <v>9.4688256408714864</v>
      </c>
      <c r="X24">
        <v>0.30296291359206151</v>
      </c>
      <c r="Y24">
        <v>0.31133950957839168</v>
      </c>
      <c r="Z24">
        <v>0.72669937637070736</v>
      </c>
      <c r="AA24">
        <v>1.615651196338391</v>
      </c>
      <c r="AB24">
        <v>0.9810498120380412</v>
      </c>
      <c r="AC24">
        <v>0.78597690368550199</v>
      </c>
      <c r="AD24">
        <v>0.14600726318584081</v>
      </c>
      <c r="AE24">
        <v>0.56811403660827087</v>
      </c>
      <c r="AF24">
        <v>1.7133122694371661</v>
      </c>
      <c r="AG24">
        <v>0.5482757769404063</v>
      </c>
      <c r="AH24" s="9" t="s">
        <v>285</v>
      </c>
      <c r="AI24" s="1">
        <v>45474</v>
      </c>
      <c r="AJ24" s="9" t="s">
        <v>41</v>
      </c>
      <c r="AK24">
        <v>8</v>
      </c>
    </row>
    <row r="25" spans="1:37" x14ac:dyDescent="0.25">
      <c r="A25">
        <v>45478</v>
      </c>
      <c r="B25">
        <v>0.70776662283288516</v>
      </c>
      <c r="C25">
        <v>0.17520439140658289</v>
      </c>
      <c r="D25">
        <v>0.10485259582337091</v>
      </c>
      <c r="E25">
        <v>0.30109478597624662</v>
      </c>
      <c r="F25">
        <v>0.1514059075214049</v>
      </c>
      <c r="G25">
        <v>0.22956989885030091</v>
      </c>
      <c r="H25">
        <v>4.7237598638001567E-2</v>
      </c>
      <c r="I25">
        <v>3.2663855400361243E-2</v>
      </c>
      <c r="J25">
        <v>7.8834203359810423E-2</v>
      </c>
      <c r="K25">
        <v>1.4512539493520289</v>
      </c>
      <c r="L25">
        <v>0.78853554237351997</v>
      </c>
      <c r="M25">
        <v>4.1529382444162738E-2</v>
      </c>
      <c r="N25">
        <v>0.65607897288909445</v>
      </c>
      <c r="O25">
        <v>4.3439279407238454</v>
      </c>
      <c r="P25">
        <v>2.896143444698137E-2</v>
      </c>
      <c r="Q25">
        <v>0.31247164150143081</v>
      </c>
      <c r="R25">
        <v>0</v>
      </c>
      <c r="S25">
        <v>0.1078031350275956</v>
      </c>
      <c r="T25">
        <v>0.38009412109818791</v>
      </c>
      <c r="U25">
        <v>7.5504467354646845E-2</v>
      </c>
      <c r="V25">
        <v>0.46346822991912318</v>
      </c>
      <c r="W25">
        <v>2.331661310929275E-3</v>
      </c>
      <c r="X25">
        <v>0.480159543121295</v>
      </c>
      <c r="Y25">
        <v>0.85029687771225104</v>
      </c>
      <c r="Z25">
        <v>0.50452410824066229</v>
      </c>
      <c r="AA25">
        <v>0.47527829160951113</v>
      </c>
      <c r="AB25">
        <v>0.64554290401272274</v>
      </c>
      <c r="AC25">
        <v>0.36026632564466898</v>
      </c>
      <c r="AD25">
        <v>0.3672406698911197</v>
      </c>
      <c r="AE25">
        <v>0.31245106014575652</v>
      </c>
      <c r="AF25">
        <v>0.72506118739822778</v>
      </c>
      <c r="AG25">
        <v>0.48400480735729767</v>
      </c>
      <c r="AH25" s="9" t="s">
        <v>283</v>
      </c>
      <c r="AI25" s="1">
        <v>45474</v>
      </c>
      <c r="AJ25" s="9" t="s">
        <v>43</v>
      </c>
      <c r="AK25">
        <v>5</v>
      </c>
    </row>
    <row r="26" spans="1:37" x14ac:dyDescent="0.25">
      <c r="A26">
        <v>45477</v>
      </c>
      <c r="B26">
        <v>0.78455120364906261</v>
      </c>
      <c r="C26">
        <v>0.24117889082090541</v>
      </c>
      <c r="D26">
        <v>0.1741798240544824</v>
      </c>
      <c r="E26">
        <v>0.18035361455541121</v>
      </c>
      <c r="F26">
        <v>9.737728629275666E-2</v>
      </c>
      <c r="G26">
        <v>8.7292452465057985E-2</v>
      </c>
      <c r="H26">
        <v>1.4545135861745091</v>
      </c>
      <c r="I26">
        <v>1.0833316256492771</v>
      </c>
      <c r="J26">
        <v>3.1972829444327</v>
      </c>
      <c r="K26">
        <v>0.21375008554903061</v>
      </c>
      <c r="L26">
        <v>0.18457549749461349</v>
      </c>
      <c r="M26">
        <v>1.125986094867276</v>
      </c>
      <c r="N26">
        <v>0.18913358455648779</v>
      </c>
      <c r="O26">
        <v>0.53667495513476493</v>
      </c>
      <c r="P26">
        <v>0.28229997150219688</v>
      </c>
      <c r="Q26">
        <v>7.6056717977929511E-2</v>
      </c>
      <c r="R26">
        <v>0.21350891072851799</v>
      </c>
      <c r="S26">
        <v>3.4915955720415019</v>
      </c>
      <c r="T26">
        <v>0.16011657003863219</v>
      </c>
      <c r="U26">
        <v>4.8730817502163799E-3</v>
      </c>
      <c r="V26">
        <v>0.1221004364505103</v>
      </c>
      <c r="W26">
        <v>0.14207864537633011</v>
      </c>
      <c r="X26">
        <v>0.25882259080978098</v>
      </c>
      <c r="Y26">
        <v>3.0242666137103811</v>
      </c>
      <c r="Z26">
        <v>0.52927151226930169</v>
      </c>
      <c r="AA26">
        <v>0.70933910379160259</v>
      </c>
      <c r="AB26">
        <v>0.33655699484528279</v>
      </c>
      <c r="AC26">
        <v>1.189405901190002</v>
      </c>
      <c r="AD26">
        <v>0.45582708729608862</v>
      </c>
      <c r="AE26">
        <v>0.2809018231528122</v>
      </c>
      <c r="AF26">
        <v>0.59028688532102636</v>
      </c>
      <c r="AG26">
        <v>0.95789206147853678</v>
      </c>
      <c r="AH26" s="9" t="s">
        <v>283</v>
      </c>
      <c r="AI26" s="1">
        <v>45474</v>
      </c>
      <c r="AJ26" s="9" t="s">
        <v>38</v>
      </c>
      <c r="AK26">
        <v>4</v>
      </c>
    </row>
    <row r="27" spans="1:37" x14ac:dyDescent="0.25">
      <c r="A27">
        <v>45476</v>
      </c>
      <c r="B27">
        <v>0.51255136282274283</v>
      </c>
      <c r="C27">
        <v>7.9230840556143045E-2</v>
      </c>
      <c r="D27">
        <v>0.1168381794530288</v>
      </c>
      <c r="E27">
        <v>0.30621922327142181</v>
      </c>
      <c r="F27">
        <v>0.32965124741611029</v>
      </c>
      <c r="G27">
        <v>0.22417056717661249</v>
      </c>
      <c r="H27">
        <v>0.18442150638602231</v>
      </c>
      <c r="I27">
        <v>0.2577380918785564</v>
      </c>
      <c r="J27">
        <v>0.13172134800126359</v>
      </c>
      <c r="K27">
        <v>0.33222977132309811</v>
      </c>
      <c r="L27">
        <v>5.9609633069331296E-3</v>
      </c>
      <c r="M27">
        <v>0.56022334299945287</v>
      </c>
      <c r="N27">
        <v>0.38764780383521741</v>
      </c>
      <c r="O27">
        <v>3.7114092933989998E-2</v>
      </c>
      <c r="P27">
        <v>0.57437687719886832</v>
      </c>
      <c r="Q27">
        <v>0.53606796161049364</v>
      </c>
      <c r="R27">
        <v>0</v>
      </c>
      <c r="S27">
        <v>0.70094474440567278</v>
      </c>
      <c r="T27">
        <v>5.3197084950647927E-2</v>
      </c>
      <c r="U27">
        <v>6.5859126092373821E-2</v>
      </c>
      <c r="V27">
        <v>0.31219507353935377</v>
      </c>
      <c r="W27">
        <v>0.2148270644422024</v>
      </c>
      <c r="X27">
        <v>0.35815346588968661</v>
      </c>
      <c r="Y27">
        <v>1.9464095947523961</v>
      </c>
      <c r="Z27">
        <v>0.45154393940891879</v>
      </c>
      <c r="AA27">
        <v>0.46170823817888229</v>
      </c>
      <c r="AB27">
        <v>0.28751616985860962</v>
      </c>
      <c r="AC27">
        <v>0.47873696905369212</v>
      </c>
      <c r="AD27">
        <v>0.39388383770382268</v>
      </c>
      <c r="AE27">
        <v>0.1546050111820072</v>
      </c>
      <c r="AF27">
        <v>0.52358331225906218</v>
      </c>
      <c r="AG27">
        <v>0.54061664981190305</v>
      </c>
      <c r="AH27" s="9" t="s">
        <v>283</v>
      </c>
      <c r="AI27" s="1">
        <v>45474</v>
      </c>
      <c r="AJ27" s="9" t="s">
        <v>39</v>
      </c>
      <c r="AK27">
        <v>3</v>
      </c>
    </row>
    <row r="28" spans="1:37" x14ac:dyDescent="0.25">
      <c r="A28">
        <v>45475</v>
      </c>
      <c r="B28">
        <v>0.69526876857351982</v>
      </c>
      <c r="C28">
        <v>0.1177693762161848</v>
      </c>
      <c r="D28">
        <v>0.50370095705785101</v>
      </c>
      <c r="E28">
        <v>0.81606598628110327</v>
      </c>
      <c r="F28">
        <v>0.66222881995935912</v>
      </c>
      <c r="G28">
        <v>0.35539167698947638</v>
      </c>
      <c r="H28">
        <v>8.7994564021241298E-2</v>
      </c>
      <c r="I28">
        <v>0.45197717830227591</v>
      </c>
      <c r="J28">
        <v>1.280998739239841</v>
      </c>
      <c r="K28">
        <v>0.38269335086061129</v>
      </c>
      <c r="L28">
        <v>6.9317705436810914E-2</v>
      </c>
      <c r="M28">
        <v>0.25092767092595492</v>
      </c>
      <c r="N28">
        <v>0.1168127124259755</v>
      </c>
      <c r="O28">
        <v>0.77295601978448092</v>
      </c>
      <c r="P28">
        <v>0.38672439434745948</v>
      </c>
      <c r="Q28">
        <v>1.6535413833226971</v>
      </c>
      <c r="R28">
        <v>0.86957795262599857</v>
      </c>
      <c r="S28">
        <v>1.7797299438245171</v>
      </c>
      <c r="T28">
        <v>0.19111698134300001</v>
      </c>
      <c r="U28">
        <v>7.8373865295171055E-2</v>
      </c>
      <c r="V28">
        <v>2.8767149913296639E-2</v>
      </c>
      <c r="W28">
        <v>6.5312574987308539E-2</v>
      </c>
      <c r="X28">
        <v>0.35624901823382138</v>
      </c>
      <c r="Y28">
        <v>2.7539174024919101E-2</v>
      </c>
      <c r="Z28">
        <v>0.71265126324100303</v>
      </c>
      <c r="AA28">
        <v>0.45089595878175781</v>
      </c>
      <c r="AB28">
        <v>0.62487873521755444</v>
      </c>
      <c r="AC28">
        <v>0.20579172976413451</v>
      </c>
      <c r="AD28">
        <v>0.95272606193174914</v>
      </c>
      <c r="AE28">
        <v>0.68179625129152155</v>
      </c>
      <c r="AF28">
        <v>0.62674668943495915</v>
      </c>
      <c r="AG28">
        <v>0.37215465817506882</v>
      </c>
      <c r="AH28" s="9" t="s">
        <v>283</v>
      </c>
      <c r="AI28" s="1">
        <v>45474</v>
      </c>
      <c r="AJ28" s="9" t="s">
        <v>40</v>
      </c>
      <c r="AK28">
        <v>2</v>
      </c>
    </row>
    <row r="29" spans="1:37" x14ac:dyDescent="0.25">
      <c r="A29">
        <v>45474</v>
      </c>
      <c r="B29">
        <v>0.45580575665594358</v>
      </c>
      <c r="C29">
        <v>1.4653703085251251</v>
      </c>
      <c r="D29">
        <v>0.49686701163641678</v>
      </c>
      <c r="E29">
        <v>0.3284518240907085</v>
      </c>
      <c r="F29">
        <v>0.1510762572459487</v>
      </c>
      <c r="G29">
        <v>0.76396333871472633</v>
      </c>
      <c r="H29">
        <v>0.39095875586007212</v>
      </c>
      <c r="I29">
        <v>0.60418882167873023</v>
      </c>
      <c r="J29">
        <v>0.46944545975141549</v>
      </c>
      <c r="K29">
        <v>0.8657613039007428</v>
      </c>
      <c r="L29">
        <v>5.0071313225800947E-2</v>
      </c>
      <c r="M29">
        <v>0.1532311478940058</v>
      </c>
      <c r="N29">
        <v>0.35648672376003021</v>
      </c>
      <c r="O29">
        <v>0.42096260326478929</v>
      </c>
      <c r="P29">
        <v>0.38507397021484607</v>
      </c>
      <c r="Q29">
        <v>0.41309121568355528</v>
      </c>
      <c r="R29">
        <v>0.25750699377810837</v>
      </c>
      <c r="S29">
        <v>0.16335954215504711</v>
      </c>
      <c r="T29">
        <v>0.43267156212774399</v>
      </c>
      <c r="U29">
        <v>0.38499189000885009</v>
      </c>
      <c r="V29">
        <v>0.37346634190198358</v>
      </c>
      <c r="W29">
        <v>0.49308670520048947</v>
      </c>
      <c r="X29">
        <v>0.21116289403058339</v>
      </c>
      <c r="Y29">
        <v>7.2775571230799904E-2</v>
      </c>
      <c r="Z29">
        <v>0.47770570887604707</v>
      </c>
      <c r="AA29">
        <v>0.52838635661243538</v>
      </c>
      <c r="AB29">
        <v>0.37925492501709862</v>
      </c>
      <c r="AC29">
        <v>0.1762714476320241</v>
      </c>
      <c r="AD29">
        <v>0.561811737750609</v>
      </c>
      <c r="AE29">
        <v>0.50745418151864208</v>
      </c>
      <c r="AF29">
        <v>0.46125084259781812</v>
      </c>
      <c r="AG29">
        <v>0.22915614580436841</v>
      </c>
      <c r="AH29" s="9" t="s">
        <v>283</v>
      </c>
      <c r="AI29" s="1">
        <v>45474</v>
      </c>
      <c r="AJ29" s="9" t="s">
        <v>41</v>
      </c>
      <c r="AK29">
        <v>1</v>
      </c>
    </row>
    <row r="30" spans="1:37" x14ac:dyDescent="0.25">
      <c r="A30">
        <v>45471</v>
      </c>
      <c r="B30">
        <v>0.110135322682217</v>
      </c>
      <c r="C30">
        <v>2.678648679418176E-2</v>
      </c>
      <c r="D30">
        <v>7.6897000228257756E-4</v>
      </c>
      <c r="E30">
        <v>5.0414391090110033E-2</v>
      </c>
      <c r="F30">
        <v>3.6018654893357951E-3</v>
      </c>
      <c r="G30">
        <v>3.5265847986173167E-2</v>
      </c>
      <c r="H30">
        <v>7.9606486089779606E-4</v>
      </c>
      <c r="I30">
        <v>2.9689016051250641E-3</v>
      </c>
      <c r="J30">
        <v>3.009656393559489E-2</v>
      </c>
      <c r="K30">
        <v>6.4646706491600717E-2</v>
      </c>
      <c r="L30">
        <v>9.5345056172078876E-3</v>
      </c>
      <c r="M30">
        <v>3.2698168067879327E-2</v>
      </c>
      <c r="N30">
        <v>1.7622967286973091E-3</v>
      </c>
      <c r="O30">
        <v>8.7239821206105697E-2</v>
      </c>
      <c r="P30">
        <v>2.6631555896379121E-2</v>
      </c>
      <c r="Q30">
        <v>8.2174746688749398E-2</v>
      </c>
      <c r="R30">
        <v>5.9994274844755301E-2</v>
      </c>
      <c r="S30">
        <v>6.2580531393593014E-3</v>
      </c>
      <c r="T30">
        <v>6.3533347533236675E-4</v>
      </c>
      <c r="U30">
        <v>0</v>
      </c>
      <c r="V30">
        <v>0.25483483927227801</v>
      </c>
      <c r="W30">
        <v>5.2377290823686903E-2</v>
      </c>
      <c r="X30">
        <v>0.2886454727300844</v>
      </c>
      <c r="Y30">
        <v>0.18537415705160709</v>
      </c>
      <c r="Z30">
        <v>0.13256382421870971</v>
      </c>
      <c r="AA30">
        <v>1.115087140338375E-2</v>
      </c>
      <c r="AB30">
        <v>6.6295350804360983E-2</v>
      </c>
      <c r="AC30">
        <v>6.0751456943190431E-2</v>
      </c>
      <c r="AD30">
        <v>2.0961865422352711E-2</v>
      </c>
      <c r="AE30">
        <v>2.7212213775717819E-2</v>
      </c>
      <c r="AF30">
        <v>8.1731551309280046E-2</v>
      </c>
      <c r="AG30">
        <v>0.1215967939874254</v>
      </c>
      <c r="AH30" s="9" t="s">
        <v>37</v>
      </c>
      <c r="AI30" s="1">
        <v>45444</v>
      </c>
      <c r="AJ30" s="9" t="s">
        <v>43</v>
      </c>
      <c r="AK30">
        <v>28</v>
      </c>
    </row>
    <row r="31" spans="1:37" x14ac:dyDescent="0.25">
      <c r="A31">
        <v>45470</v>
      </c>
      <c r="B31">
        <v>0.40192482506261717</v>
      </c>
      <c r="C31">
        <v>9.4877684315405095E-2</v>
      </c>
      <c r="D31">
        <v>0.34458063571179409</v>
      </c>
      <c r="E31">
        <v>0.26658941443880779</v>
      </c>
      <c r="F31">
        <v>0.48971172188462192</v>
      </c>
      <c r="G31">
        <v>0.11689769248047439</v>
      </c>
      <c r="H31">
        <v>0.43394900694203548</v>
      </c>
      <c r="I31">
        <v>0.17205033432064251</v>
      </c>
      <c r="J31">
        <v>1.576671537233976E-2</v>
      </c>
      <c r="K31">
        <v>0.92273718139732241</v>
      </c>
      <c r="L31">
        <v>5.0022074770557617E-2</v>
      </c>
      <c r="M31">
        <v>0.2044825920237828</v>
      </c>
      <c r="N31">
        <v>2.6641228563319019E-2</v>
      </c>
      <c r="O31">
        <v>0.79479929657674464</v>
      </c>
      <c r="P31">
        <v>6.4872685714995076E-2</v>
      </c>
      <c r="Q31">
        <v>9.0200409213083435E-2</v>
      </c>
      <c r="R31">
        <v>2.004345169140807E-2</v>
      </c>
      <c r="S31">
        <v>8.255240766530338E-3</v>
      </c>
      <c r="T31">
        <v>4.1747456453089873E-2</v>
      </c>
      <c r="U31">
        <v>1.055108426547426E-3</v>
      </c>
      <c r="V31">
        <v>2.7581429201225839E-2</v>
      </c>
      <c r="W31">
        <v>0.24773973594102519</v>
      </c>
      <c r="X31">
        <v>0.24837542817490049</v>
      </c>
      <c r="Y31">
        <v>0.11174121389732319</v>
      </c>
      <c r="Z31">
        <v>0.31094167629793767</v>
      </c>
      <c r="AA31">
        <v>0.1177043587145884</v>
      </c>
      <c r="AB31">
        <v>0.30637656724140278</v>
      </c>
      <c r="AC31">
        <v>0.23849176472974201</v>
      </c>
      <c r="AD31">
        <v>4.8267210898476173E-2</v>
      </c>
      <c r="AE31">
        <v>7.314858804305216E-2</v>
      </c>
      <c r="AF31">
        <v>0.45180075767393268</v>
      </c>
      <c r="AG31">
        <v>0.3896459788409195</v>
      </c>
      <c r="AH31" s="9" t="s">
        <v>37</v>
      </c>
      <c r="AI31" s="1">
        <v>45444</v>
      </c>
      <c r="AJ31" s="9" t="s">
        <v>38</v>
      </c>
      <c r="AK31">
        <v>27</v>
      </c>
    </row>
    <row r="32" spans="1:37" x14ac:dyDescent="0.25">
      <c r="A32">
        <v>45469</v>
      </c>
      <c r="B32">
        <v>0.68650940669037053</v>
      </c>
      <c r="C32">
        <v>0.51887155839615429</v>
      </c>
      <c r="D32">
        <v>0.58556345507160912</v>
      </c>
      <c r="E32">
        <v>7.9966390810551777E-2</v>
      </c>
      <c r="F32">
        <v>0.91616326484128308</v>
      </c>
      <c r="G32">
        <v>5.993720337750439E-2</v>
      </c>
      <c r="H32">
        <v>0.29271647123023559</v>
      </c>
      <c r="I32">
        <v>0.2038544777657981</v>
      </c>
      <c r="J32">
        <v>1.4095979636126299</v>
      </c>
      <c r="K32">
        <v>0.54736305605219659</v>
      </c>
      <c r="L32">
        <v>3.9099989594536491E-2</v>
      </c>
      <c r="M32">
        <v>2.072978279077609</v>
      </c>
      <c r="N32">
        <v>2.4644107894545231</v>
      </c>
      <c r="O32">
        <v>1.268258557442661</v>
      </c>
      <c r="P32">
        <v>0.13709374562074</v>
      </c>
      <c r="Q32">
        <v>6.9315071207229476E-2</v>
      </c>
      <c r="R32">
        <v>2.8921458645499009E-2</v>
      </c>
      <c r="S32">
        <v>0.47338743448155612</v>
      </c>
      <c r="T32">
        <v>0.1706941529149083</v>
      </c>
      <c r="U32">
        <v>3.7855771023792527E-2</v>
      </c>
      <c r="V32">
        <v>5.5402243950964061E-2</v>
      </c>
      <c r="W32">
        <v>1.9871830713456991E-2</v>
      </c>
      <c r="X32">
        <v>0.41649712336141792</v>
      </c>
      <c r="Y32">
        <v>0.45760661056940422</v>
      </c>
      <c r="Z32">
        <v>0.2072154057043698</v>
      </c>
      <c r="AA32">
        <v>1.117564859988011</v>
      </c>
      <c r="AB32">
        <v>0.37705728080801482</v>
      </c>
      <c r="AC32">
        <v>0.78165385426519152</v>
      </c>
      <c r="AD32">
        <v>0.53947027085620702</v>
      </c>
      <c r="AE32">
        <v>0.27941533979577421</v>
      </c>
      <c r="AF32">
        <v>0.59368621053548265</v>
      </c>
      <c r="AG32">
        <v>0.4607278602520456</v>
      </c>
      <c r="AH32" s="9" t="s">
        <v>37</v>
      </c>
      <c r="AI32" s="1">
        <v>45444</v>
      </c>
      <c r="AJ32" s="9" t="s">
        <v>39</v>
      </c>
      <c r="AK32">
        <v>26</v>
      </c>
    </row>
    <row r="33" spans="1:37" x14ac:dyDescent="0.25">
      <c r="A33">
        <v>45468</v>
      </c>
      <c r="B33">
        <v>0.4746451934232554</v>
      </c>
      <c r="C33">
        <v>6.5462847302393823E-2</v>
      </c>
      <c r="D33">
        <v>2.1886876305878829E-2</v>
      </c>
      <c r="E33">
        <v>0.28435456112266322</v>
      </c>
      <c r="F33">
        <v>0.45677432726573192</v>
      </c>
      <c r="G33">
        <v>0.17062406927650839</v>
      </c>
      <c r="H33">
        <v>1.4812465881949999E-2</v>
      </c>
      <c r="I33">
        <v>0.28116435377294358</v>
      </c>
      <c r="J33">
        <v>0.29915117740779729</v>
      </c>
      <c r="K33">
        <v>0.44553838873838619</v>
      </c>
      <c r="L33">
        <v>0.43869344674624972</v>
      </c>
      <c r="M33">
        <v>0.17488666166141961</v>
      </c>
      <c r="N33">
        <v>0.37637626580608158</v>
      </c>
      <c r="O33">
        <v>0.22831995219031731</v>
      </c>
      <c r="P33">
        <v>0.15603818363570721</v>
      </c>
      <c r="Q33">
        <v>0.1434342746351312</v>
      </c>
      <c r="R33">
        <v>1.8891058290745999E-2</v>
      </c>
      <c r="S33">
        <v>0.32480030560566958</v>
      </c>
      <c r="T33">
        <v>0.2381692376854794</v>
      </c>
      <c r="U33">
        <v>0.31826000182339048</v>
      </c>
      <c r="V33">
        <v>0.6182960403608998</v>
      </c>
      <c r="W33">
        <v>0.39339999689450461</v>
      </c>
      <c r="X33">
        <v>0.13787836556421029</v>
      </c>
      <c r="Y33">
        <v>0.14226951470810431</v>
      </c>
      <c r="Z33">
        <v>0.29629398099119197</v>
      </c>
      <c r="AA33">
        <v>0.34612495537942017</v>
      </c>
      <c r="AB33">
        <v>0.42029639392518381</v>
      </c>
      <c r="AC33">
        <v>0.21287486327692859</v>
      </c>
      <c r="AD33">
        <v>0.15870336142649241</v>
      </c>
      <c r="AE33">
        <v>0.25733319066601718</v>
      </c>
      <c r="AF33">
        <v>0.25004005674105789</v>
      </c>
      <c r="AG33">
        <v>0.77213679289684056</v>
      </c>
      <c r="AH33" s="9" t="s">
        <v>37</v>
      </c>
      <c r="AI33" s="1">
        <v>45444</v>
      </c>
      <c r="AJ33" s="9" t="s">
        <v>40</v>
      </c>
      <c r="AK33">
        <v>25</v>
      </c>
    </row>
    <row r="34" spans="1:37" x14ac:dyDescent="0.25">
      <c r="A34">
        <v>45467</v>
      </c>
      <c r="B34">
        <v>0.2130052939512283</v>
      </c>
      <c r="C34">
        <v>2.584544446669525E-3</v>
      </c>
      <c r="D34">
        <v>6.3127621298970519E-3</v>
      </c>
      <c r="E34">
        <v>0.26760916229272891</v>
      </c>
      <c r="F34">
        <v>2.179297852813717E-2</v>
      </c>
      <c r="G34">
        <v>8.459263541494828E-3</v>
      </c>
      <c r="H34">
        <v>0</v>
      </c>
      <c r="I34">
        <v>1.3796626237818539</v>
      </c>
      <c r="J34">
        <v>0.30598221696977868</v>
      </c>
      <c r="K34">
        <v>0</v>
      </c>
      <c r="L34">
        <v>1.0862020656507701E-2</v>
      </c>
      <c r="M34">
        <v>0.39481880532778157</v>
      </c>
      <c r="N34">
        <v>1.362157476204439E-2</v>
      </c>
      <c r="O34">
        <v>0.1207959713558189</v>
      </c>
      <c r="P34">
        <v>2.7671122405867598E-4</v>
      </c>
      <c r="Q34">
        <v>0</v>
      </c>
      <c r="R34">
        <v>0</v>
      </c>
      <c r="S34">
        <v>0.48765890920770261</v>
      </c>
      <c r="T34">
        <v>0.36586304142927478</v>
      </c>
      <c r="U34">
        <v>0.54707040013677533</v>
      </c>
      <c r="V34">
        <v>0.18519668643330259</v>
      </c>
      <c r="W34">
        <v>1.3041275585313321</v>
      </c>
      <c r="X34">
        <v>0.15892183380770011</v>
      </c>
      <c r="Y34">
        <v>2.697422140454926E-3</v>
      </c>
      <c r="Z34">
        <v>0.32228989934024199</v>
      </c>
      <c r="AA34">
        <v>0.181697543120133</v>
      </c>
      <c r="AB34">
        <v>8.8428455549289034E-2</v>
      </c>
      <c r="AC34">
        <v>0.13162445064241629</v>
      </c>
      <c r="AD34">
        <v>4.9060135613892457E-4</v>
      </c>
      <c r="AE34">
        <v>1.237408095265365E-2</v>
      </c>
      <c r="AF34">
        <v>0.2275112051992178</v>
      </c>
      <c r="AG34">
        <v>0.46783934916656439</v>
      </c>
      <c r="AH34" s="9" t="s">
        <v>37</v>
      </c>
      <c r="AI34" s="1">
        <v>45444</v>
      </c>
      <c r="AJ34" s="9" t="s">
        <v>41</v>
      </c>
      <c r="AK34">
        <v>24</v>
      </c>
    </row>
    <row r="35" spans="1:37" x14ac:dyDescent="0.25">
      <c r="A35">
        <v>45464</v>
      </c>
      <c r="B35">
        <v>1.184660071721181</v>
      </c>
      <c r="C35">
        <v>9.9639215174392393E-2</v>
      </c>
      <c r="D35">
        <v>2.2162844530690239E-2</v>
      </c>
      <c r="E35">
        <v>0.5856717787294341</v>
      </c>
      <c r="F35">
        <v>0.31305535824327191</v>
      </c>
      <c r="G35">
        <v>0.18939797884088549</v>
      </c>
      <c r="H35">
        <v>3.3475805220905168</v>
      </c>
      <c r="I35">
        <v>0.70036673083298007</v>
      </c>
      <c r="J35">
        <v>2.7903403373566569</v>
      </c>
      <c r="K35">
        <v>0.47305530576069349</v>
      </c>
      <c r="L35">
        <v>1.4645238671047941E-2</v>
      </c>
      <c r="M35">
        <v>0.2037034579268234</v>
      </c>
      <c r="N35">
        <v>0.36118347023455222</v>
      </c>
      <c r="O35">
        <v>0.26961472862722119</v>
      </c>
      <c r="P35">
        <v>0.57387121506278915</v>
      </c>
      <c r="Q35">
        <v>4.2818134657263807E-2</v>
      </c>
      <c r="R35">
        <v>0.30554166168764041</v>
      </c>
      <c r="S35">
        <v>13.51808469314475</v>
      </c>
      <c r="T35">
        <v>2.4631410529762719E-2</v>
      </c>
      <c r="U35">
        <v>3.0516114548583249E-2</v>
      </c>
      <c r="V35">
        <v>0.66306995544078207</v>
      </c>
      <c r="W35">
        <v>0.38084783469575251</v>
      </c>
      <c r="X35">
        <v>0.59511569866227376</v>
      </c>
      <c r="Y35">
        <v>1.608948169958639</v>
      </c>
      <c r="Z35">
        <v>1.3321234964784929</v>
      </c>
      <c r="AA35">
        <v>0.83121560875043565</v>
      </c>
      <c r="AB35">
        <v>0.44840834374167271</v>
      </c>
      <c r="AC35">
        <v>0.33479573923847589</v>
      </c>
      <c r="AD35">
        <v>0.13822470358767031</v>
      </c>
      <c r="AE35">
        <v>0.1161213825738735</v>
      </c>
      <c r="AF35">
        <v>1.5535971207251531</v>
      </c>
      <c r="AG35">
        <v>1.375641296139166</v>
      </c>
      <c r="AH35" s="9" t="s">
        <v>42</v>
      </c>
      <c r="AI35" s="1">
        <v>45444</v>
      </c>
      <c r="AJ35" s="9" t="s">
        <v>43</v>
      </c>
      <c r="AK35">
        <v>21</v>
      </c>
    </row>
    <row r="36" spans="1:37" x14ac:dyDescent="0.25">
      <c r="A36">
        <v>45463</v>
      </c>
      <c r="B36">
        <v>0.79448977301471924</v>
      </c>
      <c r="C36">
        <v>0.1028874339519221</v>
      </c>
      <c r="D36">
        <v>0.28114257769312029</v>
      </c>
      <c r="E36">
        <v>0.64036858307487743</v>
      </c>
      <c r="F36">
        <v>0.15727368228603009</v>
      </c>
      <c r="G36">
        <v>8.4744565618054365E-2</v>
      </c>
      <c r="H36">
        <v>1.756157238655812</v>
      </c>
      <c r="I36">
        <v>1.26174102043851</v>
      </c>
      <c r="J36">
        <v>1.0011455990511811</v>
      </c>
      <c r="K36">
        <v>0.34631660064358077</v>
      </c>
      <c r="L36">
        <v>0.1708927449121041</v>
      </c>
      <c r="M36">
        <v>0.13628159858196909</v>
      </c>
      <c r="N36">
        <v>0.23260617556423371</v>
      </c>
      <c r="O36">
        <v>0.14858555965750311</v>
      </c>
      <c r="P36">
        <v>0.34664132108377982</v>
      </c>
      <c r="Q36">
        <v>0.1025724042169633</v>
      </c>
      <c r="R36">
        <v>9.8294518301348804E-2</v>
      </c>
      <c r="S36">
        <v>1.1507764002322689</v>
      </c>
      <c r="T36">
        <v>0.26683837435152202</v>
      </c>
      <c r="U36">
        <v>0.21128031375378961</v>
      </c>
      <c r="V36">
        <v>4.8333861782835306E-3</v>
      </c>
      <c r="W36">
        <v>0.26681836526125491</v>
      </c>
      <c r="X36">
        <v>0.45944310580740733</v>
      </c>
      <c r="Y36">
        <v>1.8421544656711131</v>
      </c>
      <c r="Z36">
        <v>0.76233806321852637</v>
      </c>
      <c r="AA36">
        <v>0.71800562795258416</v>
      </c>
      <c r="AB36">
        <v>0.25471576903534648</v>
      </c>
      <c r="AC36">
        <v>0.53479343982683869</v>
      </c>
      <c r="AD36">
        <v>0.121689454690799</v>
      </c>
      <c r="AE36">
        <v>0.32720889682755377</v>
      </c>
      <c r="AF36">
        <v>1.0147233145131409</v>
      </c>
      <c r="AG36">
        <v>0.43181036157880331</v>
      </c>
      <c r="AH36" s="9" t="s">
        <v>42</v>
      </c>
      <c r="AI36" s="1">
        <v>45444</v>
      </c>
      <c r="AJ36" s="9" t="s">
        <v>38</v>
      </c>
      <c r="AK36">
        <v>20</v>
      </c>
    </row>
    <row r="37" spans="1:37" x14ac:dyDescent="0.25">
      <c r="A37">
        <v>45462</v>
      </c>
      <c r="B37">
        <v>0.46780097008465682</v>
      </c>
      <c r="C37">
        <v>0.42372527588703218</v>
      </c>
      <c r="D37">
        <v>0.1500425504920754</v>
      </c>
      <c r="E37">
        <v>0.1387123086663202</v>
      </c>
      <c r="F37">
        <v>5.4028298947389052E-2</v>
      </c>
      <c r="G37">
        <v>0.1565332375883926</v>
      </c>
      <c r="H37">
        <v>0.7344216468623509</v>
      </c>
      <c r="I37">
        <v>0.16391046645902099</v>
      </c>
      <c r="J37">
        <v>1.5000740623432649</v>
      </c>
      <c r="K37">
        <v>6.0035102225877462E-2</v>
      </c>
      <c r="L37">
        <v>0.17625290969485591</v>
      </c>
      <c r="M37">
        <v>0.13963249473744471</v>
      </c>
      <c r="N37">
        <v>7.8512898747420526E-2</v>
      </c>
      <c r="O37">
        <v>6.9106730457017582E-2</v>
      </c>
      <c r="P37">
        <v>0.52607060907942682</v>
      </c>
      <c r="Q37">
        <v>8.8657841296024109E-2</v>
      </c>
      <c r="R37">
        <v>2.7841679411157611E-4</v>
      </c>
      <c r="S37">
        <v>0.17760638934005901</v>
      </c>
      <c r="T37">
        <v>4.0826946920140453E-2</v>
      </c>
      <c r="U37">
        <v>0.27956706537474801</v>
      </c>
      <c r="V37">
        <v>0.24854663241215241</v>
      </c>
      <c r="W37">
        <v>4.069388547649554E-4</v>
      </c>
      <c r="X37">
        <v>0.38675716803265808</v>
      </c>
      <c r="Y37">
        <v>0.168822512826732</v>
      </c>
      <c r="Z37">
        <v>0.3357454952893007</v>
      </c>
      <c r="AA37">
        <v>0.52353095572141384</v>
      </c>
      <c r="AB37">
        <v>0.16050251675458829</v>
      </c>
      <c r="AC37">
        <v>0.31459543740923912</v>
      </c>
      <c r="AD37">
        <v>0.24879537918773789</v>
      </c>
      <c r="AE37">
        <v>0.1831278641394333</v>
      </c>
      <c r="AF37">
        <v>0.58921135718696716</v>
      </c>
      <c r="AG37">
        <v>0.19931787134892781</v>
      </c>
      <c r="AH37" s="9" t="s">
        <v>42</v>
      </c>
      <c r="AI37" s="1">
        <v>45444</v>
      </c>
      <c r="AJ37" s="9" t="s">
        <v>39</v>
      </c>
      <c r="AK37">
        <v>19</v>
      </c>
    </row>
    <row r="38" spans="1:37" x14ac:dyDescent="0.25">
      <c r="A38">
        <v>45461</v>
      </c>
      <c r="B38">
        <v>0.62539530305530067</v>
      </c>
      <c r="C38">
        <v>0.12092131234130341</v>
      </c>
      <c r="D38">
        <v>0.62215844553132316</v>
      </c>
      <c r="E38">
        <v>0.26100464384088468</v>
      </c>
      <c r="F38">
        <v>1.7231165430942139</v>
      </c>
      <c r="G38">
        <v>3.1403358721043467E-2</v>
      </c>
      <c r="H38">
        <v>0.27958352510480422</v>
      </c>
      <c r="I38">
        <v>0.1481888675638029</v>
      </c>
      <c r="J38">
        <v>0.82092765303632942</v>
      </c>
      <c r="K38">
        <v>0.27926198745882841</v>
      </c>
      <c r="L38">
        <v>0.16384950206454549</v>
      </c>
      <c r="M38">
        <v>1.9927179636608789</v>
      </c>
      <c r="N38">
        <v>0.49544055130913922</v>
      </c>
      <c r="O38">
        <v>0.35318479040349371</v>
      </c>
      <c r="P38">
        <v>0.1062340782107125</v>
      </c>
      <c r="Q38">
        <v>1.6403588720783079E-2</v>
      </c>
      <c r="R38">
        <v>1.9988003797926268E-3</v>
      </c>
      <c r="S38">
        <v>6.1378303068916167E-2</v>
      </c>
      <c r="T38">
        <v>0.30188655598485231</v>
      </c>
      <c r="U38">
        <v>0.26774311794667383</v>
      </c>
      <c r="V38">
        <v>3.035123215652958E-2</v>
      </c>
      <c r="W38">
        <v>0.48658006967853817</v>
      </c>
      <c r="X38">
        <v>0.2376036160702405</v>
      </c>
      <c r="Y38">
        <v>0.92034789839524256</v>
      </c>
      <c r="Z38">
        <v>0.24830064104251651</v>
      </c>
      <c r="AA38">
        <v>0.40794806066161599</v>
      </c>
      <c r="AB38">
        <v>0.35984313645590033</v>
      </c>
      <c r="AC38">
        <v>1.8825739486171009</v>
      </c>
      <c r="AD38">
        <v>0.19128436746993441</v>
      </c>
      <c r="AE38">
        <v>0.38130029872113791</v>
      </c>
      <c r="AF38">
        <v>0.55587396689814761</v>
      </c>
      <c r="AG38">
        <v>0.3409094519143322</v>
      </c>
      <c r="AH38" s="9" t="s">
        <v>42</v>
      </c>
      <c r="AI38" s="1">
        <v>45444</v>
      </c>
      <c r="AJ38" s="9" t="s">
        <v>40</v>
      </c>
      <c r="AK38">
        <v>18</v>
      </c>
    </row>
    <row r="39" spans="1:37" x14ac:dyDescent="0.25">
      <c r="A39">
        <v>45460</v>
      </c>
      <c r="B39">
        <v>0.30509170918372508</v>
      </c>
      <c r="C39">
        <v>8.2760668883570171E-2</v>
      </c>
      <c r="D39">
        <v>0.45469458045408973</v>
      </c>
      <c r="E39">
        <v>8.2880519080355486E-2</v>
      </c>
      <c r="F39">
        <v>1.671404963047492E-2</v>
      </c>
      <c r="G39">
        <v>9.4352086980261957E-2</v>
      </c>
      <c r="H39">
        <v>0.241893653447905</v>
      </c>
      <c r="I39">
        <v>0.1610555749268478</v>
      </c>
      <c r="J39">
        <v>0.1230280187323374</v>
      </c>
      <c r="K39">
        <v>9.1553703233764779E-3</v>
      </c>
      <c r="L39">
        <v>0.38204416844958039</v>
      </c>
      <c r="M39">
        <v>0.43641611554309578</v>
      </c>
      <c r="N39">
        <v>4.8167706707545589E-2</v>
      </c>
      <c r="O39">
        <v>0.15598884025067469</v>
      </c>
      <c r="P39">
        <v>0.4121907137843866</v>
      </c>
      <c r="Q39">
        <v>8.7529373133224564E-2</v>
      </c>
      <c r="R39">
        <v>0.25045487900713009</v>
      </c>
      <c r="S39">
        <v>4.8344434450286196</v>
      </c>
      <c r="T39">
        <v>0.1312061977113429</v>
      </c>
      <c r="U39">
        <v>0.1213694117405443</v>
      </c>
      <c r="V39">
        <v>0.4160597764777903</v>
      </c>
      <c r="W39">
        <v>3.5950650927436829E-2</v>
      </c>
      <c r="X39">
        <v>5.6540997564037139E-2</v>
      </c>
      <c r="Y39">
        <v>0.39571307879579171</v>
      </c>
      <c r="Z39">
        <v>0.30445773331786091</v>
      </c>
      <c r="AA39">
        <v>0.1698896317630588</v>
      </c>
      <c r="AB39">
        <v>0.2186626701956596</v>
      </c>
      <c r="AC39">
        <v>0.48787517059546259</v>
      </c>
      <c r="AD39">
        <v>0.16969864713127489</v>
      </c>
      <c r="AE39">
        <v>0.13996945978837169</v>
      </c>
      <c r="AF39">
        <v>0.32648834171714908</v>
      </c>
      <c r="AG39">
        <v>0.23863066779448239</v>
      </c>
      <c r="AH39" s="9" t="s">
        <v>42</v>
      </c>
      <c r="AI39" s="1">
        <v>45444</v>
      </c>
      <c r="AJ39" s="9" t="s">
        <v>41</v>
      </c>
      <c r="AK39">
        <v>17</v>
      </c>
    </row>
    <row r="40" spans="1:37" x14ac:dyDescent="0.25">
      <c r="A40">
        <v>45457</v>
      </c>
      <c r="B40">
        <v>0.1078622750965378</v>
      </c>
      <c r="C40">
        <v>0</v>
      </c>
      <c r="D40">
        <v>0</v>
      </c>
      <c r="E40">
        <v>2.513807378980944E-4</v>
      </c>
      <c r="F40">
        <v>1.178060501928865E-4</v>
      </c>
      <c r="G40">
        <v>1.365394874254359E-3</v>
      </c>
      <c r="H40">
        <v>0.60546130055187275</v>
      </c>
      <c r="I40">
        <v>0.27498553442893459</v>
      </c>
      <c r="J40">
        <v>0</v>
      </c>
      <c r="K40">
        <v>4.058321742643211E-3</v>
      </c>
      <c r="L40">
        <v>0.60655016563364461</v>
      </c>
      <c r="M40">
        <v>0</v>
      </c>
      <c r="N40">
        <v>8.5479414889323736E-3</v>
      </c>
      <c r="O40">
        <v>0.29948647007944729</v>
      </c>
      <c r="P40">
        <v>0</v>
      </c>
      <c r="Q40">
        <v>6.4558965354216957E-3</v>
      </c>
      <c r="R40">
        <v>0</v>
      </c>
      <c r="S40">
        <v>6.137555360353289E-5</v>
      </c>
      <c r="T40">
        <v>1.873929075955464E-2</v>
      </c>
      <c r="U40">
        <v>0</v>
      </c>
      <c r="V40">
        <v>6.2090318215955468E-5</v>
      </c>
      <c r="W40">
        <v>8.3717671014561681</v>
      </c>
      <c r="X40">
        <v>0.1085712582394464</v>
      </c>
      <c r="Y40">
        <v>1.8575838774349091E-4</v>
      </c>
      <c r="Z40">
        <v>0.12492720472874209</v>
      </c>
      <c r="AA40">
        <v>1.7060009119277939E-2</v>
      </c>
      <c r="AB40">
        <v>8.2953997392341092E-2</v>
      </c>
      <c r="AC40">
        <v>3.3991144774316383E-2</v>
      </c>
      <c r="AD40">
        <v>0.26227405664002162</v>
      </c>
      <c r="AE40">
        <v>2.1699815186992419E-2</v>
      </c>
      <c r="AF40">
        <v>9.2423340366441814E-2</v>
      </c>
      <c r="AG40">
        <v>5.5049481658472822E-2</v>
      </c>
      <c r="AH40" s="9" t="s">
        <v>44</v>
      </c>
      <c r="AI40" s="1">
        <v>45444</v>
      </c>
      <c r="AJ40" s="9" t="s">
        <v>43</v>
      </c>
      <c r="AK40">
        <v>14</v>
      </c>
    </row>
    <row r="41" spans="1:37" x14ac:dyDescent="0.25">
      <c r="A41">
        <v>45456</v>
      </c>
      <c r="B41">
        <v>0.454672798052073</v>
      </c>
      <c r="C41">
        <v>0.1181961242140445</v>
      </c>
      <c r="D41">
        <v>1.7883144505689789E-4</v>
      </c>
      <c r="E41">
        <v>0.22501698996370809</v>
      </c>
      <c r="F41">
        <v>5.7201174682450187E-2</v>
      </c>
      <c r="G41">
        <v>7.6401877927750703E-2</v>
      </c>
      <c r="H41">
        <v>0.15339528106482139</v>
      </c>
      <c r="I41">
        <v>7.7490576427425031E-2</v>
      </c>
      <c r="J41">
        <v>5.1514989550120988E-2</v>
      </c>
      <c r="K41">
        <v>0.1097530936280261</v>
      </c>
      <c r="L41">
        <v>0.1238620178389179</v>
      </c>
      <c r="M41">
        <v>4.0457056285013497E-2</v>
      </c>
      <c r="N41">
        <v>2.9418680601021919E-2</v>
      </c>
      <c r="O41">
        <v>0.61585173364729406</v>
      </c>
      <c r="P41">
        <v>8.3938217590471015E-2</v>
      </c>
      <c r="Q41">
        <v>1.025985300596159</v>
      </c>
      <c r="R41">
        <v>1.6055775684885799E-2</v>
      </c>
      <c r="S41">
        <v>5.9489770941599572E-4</v>
      </c>
      <c r="T41">
        <v>5.7023260695944072E-2</v>
      </c>
      <c r="U41">
        <v>0.1538874889127993</v>
      </c>
      <c r="V41">
        <v>1.956468657034887E-2</v>
      </c>
      <c r="W41">
        <v>0.44016542087408789</v>
      </c>
      <c r="X41">
        <v>0.73121439932587462</v>
      </c>
      <c r="Y41">
        <v>1.6286912306121999</v>
      </c>
      <c r="Z41">
        <v>0.44856882680634741</v>
      </c>
      <c r="AA41">
        <v>0.14799028787925811</v>
      </c>
      <c r="AB41">
        <v>0.31607639939374582</v>
      </c>
      <c r="AC41">
        <v>0.46507047811677898</v>
      </c>
      <c r="AD41">
        <v>0.36326328667416707</v>
      </c>
      <c r="AE41">
        <v>0.31817662932568153</v>
      </c>
      <c r="AF41">
        <v>0.239599508738634</v>
      </c>
      <c r="AG41">
        <v>0.57744166871191549</v>
      </c>
      <c r="AH41" s="9" t="s">
        <v>44</v>
      </c>
      <c r="AI41" s="1">
        <v>45444</v>
      </c>
      <c r="AJ41" s="9" t="s">
        <v>38</v>
      </c>
      <c r="AK41">
        <v>13</v>
      </c>
    </row>
    <row r="42" spans="1:37" x14ac:dyDescent="0.25">
      <c r="A42">
        <v>45455</v>
      </c>
      <c r="B42">
        <v>1.2491409387980921</v>
      </c>
      <c r="C42">
        <v>1.4555732414465641</v>
      </c>
      <c r="D42">
        <v>0.70817323539069799</v>
      </c>
      <c r="E42">
        <v>0.44060795027853539</v>
      </c>
      <c r="F42">
        <v>0.18930610924575311</v>
      </c>
      <c r="G42">
        <v>4.5925924786915768</v>
      </c>
      <c r="H42">
        <v>0.71181348705470282</v>
      </c>
      <c r="I42">
        <v>1.2245346457742829</v>
      </c>
      <c r="J42">
        <v>0.25737736758932073</v>
      </c>
      <c r="K42">
        <v>0.44383069833645022</v>
      </c>
      <c r="L42">
        <v>0.27652093613439888</v>
      </c>
      <c r="M42">
        <v>0.64178297231578751</v>
      </c>
      <c r="N42">
        <v>0.53522549955193566</v>
      </c>
      <c r="O42">
        <v>0.96245989934525011</v>
      </c>
      <c r="P42">
        <v>0.20943597802331371</v>
      </c>
      <c r="Q42">
        <v>1.156892223459693</v>
      </c>
      <c r="R42">
        <v>3.45265881825342E-2</v>
      </c>
      <c r="S42">
        <v>3.6025262682458461</v>
      </c>
      <c r="T42">
        <v>0.3673861601753044</v>
      </c>
      <c r="U42">
        <v>0.2089833738618504</v>
      </c>
      <c r="V42">
        <v>5.4614307840551567E-2</v>
      </c>
      <c r="W42">
        <v>0.53912785693868448</v>
      </c>
      <c r="X42">
        <v>0.6243296037408872</v>
      </c>
      <c r="Y42">
        <v>0.29248572206954992</v>
      </c>
      <c r="Z42">
        <v>1.698511341295396</v>
      </c>
      <c r="AA42">
        <v>0.57144179626898683</v>
      </c>
      <c r="AB42">
        <v>0.58862008452376069</v>
      </c>
      <c r="AC42">
        <v>0.54473076645938867</v>
      </c>
      <c r="AD42">
        <v>1.5226150885975911</v>
      </c>
      <c r="AE42">
        <v>0.71893643159331744</v>
      </c>
      <c r="AF42">
        <v>0.86819076629249725</v>
      </c>
      <c r="AG42">
        <v>1.4159658868897229</v>
      </c>
      <c r="AH42" s="9" t="s">
        <v>44</v>
      </c>
      <c r="AI42" s="1">
        <v>45444</v>
      </c>
      <c r="AJ42" s="9" t="s">
        <v>39</v>
      </c>
      <c r="AK42">
        <v>12</v>
      </c>
    </row>
    <row r="43" spans="1:37" x14ac:dyDescent="0.25">
      <c r="A43">
        <v>45454</v>
      </c>
      <c r="B43">
        <v>0.57606961451888494</v>
      </c>
      <c r="C43">
        <v>9.1206813499436924E-4</v>
      </c>
      <c r="D43">
        <v>3.8745456003132939E-3</v>
      </c>
      <c r="E43">
        <v>9.269631488542629E-2</v>
      </c>
      <c r="F43">
        <v>1.716373015472251</v>
      </c>
      <c r="G43">
        <v>1.0656419406993809</v>
      </c>
      <c r="H43">
        <v>0.60333963829131843</v>
      </c>
      <c r="I43">
        <v>3.4072206516541019E-5</v>
      </c>
      <c r="J43">
        <v>9.3825029593601492E-2</v>
      </c>
      <c r="K43">
        <v>0.22936711470318399</v>
      </c>
      <c r="L43">
        <v>4.7383032730613842E-4</v>
      </c>
      <c r="M43">
        <v>0.78806401255111025</v>
      </c>
      <c r="N43">
        <v>5.3383420918645237E-2</v>
      </c>
      <c r="O43">
        <v>0.3344513715100817</v>
      </c>
      <c r="P43">
        <v>0.31003453536533881</v>
      </c>
      <c r="Q43">
        <v>4.5388406496940141E-2</v>
      </c>
      <c r="R43">
        <v>3.5042374408567382E-4</v>
      </c>
      <c r="S43">
        <v>2.0603761109702168</v>
      </c>
      <c r="T43">
        <v>5.5865817951153023E-2</v>
      </c>
      <c r="U43">
        <v>0</v>
      </c>
      <c r="V43">
        <v>0.70512659013719448</v>
      </c>
      <c r="W43">
        <v>1.449703569536605E-2</v>
      </c>
      <c r="X43">
        <v>0.1616469245565384</v>
      </c>
      <c r="Y43">
        <v>9.560662732042988E-3</v>
      </c>
      <c r="Z43">
        <v>0.48610939164442002</v>
      </c>
      <c r="AA43">
        <v>0.1222648540915644</v>
      </c>
      <c r="AB43">
        <v>0.48594656934608133</v>
      </c>
      <c r="AC43">
        <v>0.22367605152172659</v>
      </c>
      <c r="AD43">
        <v>4.8224691750074218E-2</v>
      </c>
      <c r="AE43">
        <v>0.20717749773294611</v>
      </c>
      <c r="AF43">
        <v>0.60737903481831501</v>
      </c>
      <c r="AG43">
        <v>0.55623212088410168</v>
      </c>
      <c r="AH43" s="9" t="s">
        <v>44</v>
      </c>
      <c r="AI43" s="1">
        <v>45444</v>
      </c>
      <c r="AJ43" s="9" t="s">
        <v>40</v>
      </c>
      <c r="AK43">
        <v>11</v>
      </c>
    </row>
    <row r="44" spans="1:37" x14ac:dyDescent="0.25">
      <c r="A44">
        <v>45453</v>
      </c>
      <c r="B44">
        <v>1.314712785395048</v>
      </c>
      <c r="C44">
        <v>0.29875055740467649</v>
      </c>
      <c r="D44">
        <v>2.590284288434341E-2</v>
      </c>
      <c r="E44">
        <v>0.38341445278459407</v>
      </c>
      <c r="F44">
        <v>0.25757606436767139</v>
      </c>
      <c r="G44">
        <v>9.9325979397956482E-2</v>
      </c>
      <c r="H44">
        <v>2.5836486426079448E-2</v>
      </c>
      <c r="I44">
        <v>4.5042001048651512</v>
      </c>
      <c r="J44">
        <v>0.24214790568782391</v>
      </c>
      <c r="K44">
        <v>9.347551129607938E-2</v>
      </c>
      <c r="L44">
        <v>0.19086819066543451</v>
      </c>
      <c r="M44">
        <v>0.54363427970557388</v>
      </c>
      <c r="N44">
        <v>0.2208836600079665</v>
      </c>
      <c r="O44">
        <v>0.10180421207894461</v>
      </c>
      <c r="P44">
        <v>0.14266208798792829</v>
      </c>
      <c r="Q44">
        <v>3.4129693244331988E-2</v>
      </c>
      <c r="R44">
        <v>0.14912189959739239</v>
      </c>
      <c r="S44">
        <v>2.7212762059498492</v>
      </c>
      <c r="T44">
        <v>0.17378769315406081</v>
      </c>
      <c r="U44">
        <v>1.6268741003594369</v>
      </c>
      <c r="V44">
        <v>11.27640287224261</v>
      </c>
      <c r="W44">
        <v>1.76251669236328E-3</v>
      </c>
      <c r="X44">
        <v>0.5980827200977259</v>
      </c>
      <c r="Y44">
        <v>2.2352801688315629</v>
      </c>
      <c r="Z44">
        <v>1.035663483984758</v>
      </c>
      <c r="AA44">
        <v>0.88085835276809488</v>
      </c>
      <c r="AB44">
        <v>0.99104877513770973</v>
      </c>
      <c r="AC44">
        <v>0.68938824832568613</v>
      </c>
      <c r="AD44">
        <v>8.0224787008367937E-2</v>
      </c>
      <c r="AE44">
        <v>0.2278871401233418</v>
      </c>
      <c r="AF44">
        <v>1.631304994915818</v>
      </c>
      <c r="AG44">
        <v>1.974961439525565</v>
      </c>
      <c r="AH44" s="9" t="s">
        <v>44</v>
      </c>
      <c r="AI44" s="1">
        <v>45444</v>
      </c>
      <c r="AJ44" s="9" t="s">
        <v>41</v>
      </c>
      <c r="AK44">
        <v>10</v>
      </c>
    </row>
    <row r="45" spans="1:37" x14ac:dyDescent="0.25">
      <c r="A45">
        <v>45450</v>
      </c>
      <c r="B45">
        <v>1.241543260723214</v>
      </c>
      <c r="C45">
        <v>0.33598948086517672</v>
      </c>
      <c r="D45">
        <v>0</v>
      </c>
      <c r="E45">
        <v>0.45555200771990978</v>
      </c>
      <c r="F45">
        <v>2.112514376243543E-2</v>
      </c>
      <c r="G45">
        <v>0.28519105537790079</v>
      </c>
      <c r="H45">
        <v>0.26778758185514262</v>
      </c>
      <c r="I45">
        <v>3.4935683480520239</v>
      </c>
      <c r="J45">
        <v>6.6434169355738426E-2</v>
      </c>
      <c r="K45">
        <v>8.6403297338342941E-2</v>
      </c>
      <c r="L45">
        <v>1.562803312848225</v>
      </c>
      <c r="M45">
        <v>5.3293802916966837E-2</v>
      </c>
      <c r="N45">
        <v>0.1007725477803654</v>
      </c>
      <c r="O45">
        <v>0.25165881752585612</v>
      </c>
      <c r="P45">
        <v>0.1165084049872275</v>
      </c>
      <c r="Q45">
        <v>0.27492209267482759</v>
      </c>
      <c r="R45">
        <v>0.12167540610101291</v>
      </c>
      <c r="S45">
        <v>0.1222398515676807</v>
      </c>
      <c r="T45">
        <v>0.88039302696555666</v>
      </c>
      <c r="U45">
        <v>0.16969377640323341</v>
      </c>
      <c r="V45">
        <v>0.91433447456129124</v>
      </c>
      <c r="W45">
        <v>4.0889948312939392E-2</v>
      </c>
      <c r="X45">
        <v>0.55197015905381386</v>
      </c>
      <c r="Y45">
        <v>5.1468336540232116</v>
      </c>
      <c r="Z45">
        <v>0.80410712316368538</v>
      </c>
      <c r="AA45">
        <v>0.5000339885091829</v>
      </c>
      <c r="AB45">
        <v>0.5862341500959769</v>
      </c>
      <c r="AC45">
        <v>1.462955021992066</v>
      </c>
      <c r="AD45">
        <v>0.1009585820364486</v>
      </c>
      <c r="AE45">
        <v>0.1299100192763373</v>
      </c>
      <c r="AF45">
        <v>1.250221546238556</v>
      </c>
      <c r="AG45">
        <v>1.4460585475890271</v>
      </c>
      <c r="AH45" s="9" t="s">
        <v>45</v>
      </c>
      <c r="AI45" s="1">
        <v>45444</v>
      </c>
      <c r="AJ45" s="9" t="s">
        <v>43</v>
      </c>
      <c r="AK45">
        <v>7</v>
      </c>
    </row>
    <row r="46" spans="1:37" x14ac:dyDescent="0.25">
      <c r="A46">
        <v>45449</v>
      </c>
      <c r="B46">
        <v>0.6030001445447416</v>
      </c>
      <c r="C46">
        <v>2.013856352458895E-2</v>
      </c>
      <c r="D46">
        <v>0</v>
      </c>
      <c r="E46">
        <v>8.5645911823434756E-2</v>
      </c>
      <c r="F46">
        <v>1.8238594327896238E-2</v>
      </c>
      <c r="G46">
        <v>0.22510719432015949</v>
      </c>
      <c r="H46">
        <v>0.41875340434681801</v>
      </c>
      <c r="I46">
        <v>0.66398259611644095</v>
      </c>
      <c r="J46">
        <v>0.1655262194610802</v>
      </c>
      <c r="K46">
        <v>8.7973998768955716E-2</v>
      </c>
      <c r="L46">
        <v>0.53726363432962421</v>
      </c>
      <c r="M46">
        <v>9.9329026320295416E-2</v>
      </c>
      <c r="N46">
        <v>0.13377025502427889</v>
      </c>
      <c r="O46">
        <v>1.3370274867779031E-2</v>
      </c>
      <c r="P46">
        <v>5.3337569747518177E-3</v>
      </c>
      <c r="Q46">
        <v>0.30673753129085429</v>
      </c>
      <c r="R46">
        <v>0.10492980738712419</v>
      </c>
      <c r="S46">
        <v>5.1224218680170873E-2</v>
      </c>
      <c r="T46">
        <v>0.44131732144174202</v>
      </c>
      <c r="U46">
        <v>0</v>
      </c>
      <c r="V46">
        <v>0.51491180460381525</v>
      </c>
      <c r="W46">
        <v>0.18040923803224751</v>
      </c>
      <c r="X46">
        <v>0.14839530829748471</v>
      </c>
      <c r="Y46">
        <v>0.47283094213262572</v>
      </c>
      <c r="Z46">
        <v>0.26049557911536692</v>
      </c>
      <c r="AA46">
        <v>0.51251742032239167</v>
      </c>
      <c r="AB46">
        <v>0.49847780657948138</v>
      </c>
      <c r="AC46">
        <v>0.23341641188598511</v>
      </c>
      <c r="AD46">
        <v>5.3016164460263498E-2</v>
      </c>
      <c r="AE46">
        <v>0.29258455267843603</v>
      </c>
      <c r="AF46">
        <v>0.46618386905707371</v>
      </c>
      <c r="AG46">
        <v>0.3533198213136553</v>
      </c>
      <c r="AH46" s="9" t="s">
        <v>45</v>
      </c>
      <c r="AI46" s="1">
        <v>45444</v>
      </c>
      <c r="AJ46" s="9" t="s">
        <v>38</v>
      </c>
      <c r="AK46">
        <v>6</v>
      </c>
    </row>
    <row r="47" spans="1:37" x14ac:dyDescent="0.25">
      <c r="A47">
        <v>45448</v>
      </c>
      <c r="B47">
        <v>0.87286420220570793</v>
      </c>
      <c r="C47">
        <v>3.7987704118684911E-4</v>
      </c>
      <c r="D47">
        <v>0.45423007361272549</v>
      </c>
      <c r="E47">
        <v>0.53469505752332369</v>
      </c>
      <c r="F47">
        <v>7.9663259399850736E-2</v>
      </c>
      <c r="G47">
        <v>0.35880135334055341</v>
      </c>
      <c r="H47">
        <v>4.7585216388491629</v>
      </c>
      <c r="I47">
        <v>0.11610923707438719</v>
      </c>
      <c r="J47">
        <v>1.513642030641066E-2</v>
      </c>
      <c r="K47">
        <v>3.3827886946006342E-4</v>
      </c>
      <c r="L47">
        <v>1.3845039582017689E-2</v>
      </c>
      <c r="M47">
        <v>3.6010870637904348E-2</v>
      </c>
      <c r="N47">
        <v>0.50321319650329399</v>
      </c>
      <c r="O47">
        <v>0.23479591045403331</v>
      </c>
      <c r="P47">
        <v>0.79083574074867757</v>
      </c>
      <c r="Q47">
        <v>1.9905100078890341E-2</v>
      </c>
      <c r="R47">
        <v>0.22666439834150481</v>
      </c>
      <c r="S47">
        <v>4.4697741716006106E-3</v>
      </c>
      <c r="T47">
        <v>1.844210907511751</v>
      </c>
      <c r="U47">
        <v>0</v>
      </c>
      <c r="V47">
        <v>1.1906771374910681E-2</v>
      </c>
      <c r="W47">
        <v>2.3877636050619682E-3</v>
      </c>
      <c r="X47">
        <v>0.38366399894531877</v>
      </c>
      <c r="Y47">
        <v>0.34410317917667549</v>
      </c>
      <c r="Z47">
        <v>0.67946761570102321</v>
      </c>
      <c r="AA47">
        <v>0.27817720752092168</v>
      </c>
      <c r="AB47">
        <v>0.99358434262553919</v>
      </c>
      <c r="AC47">
        <v>0.20917785814544071</v>
      </c>
      <c r="AD47">
        <v>0.1045623186520324</v>
      </c>
      <c r="AE47">
        <v>0.1629035406310044</v>
      </c>
      <c r="AF47">
        <v>0.70454570553980345</v>
      </c>
      <c r="AG47">
        <v>1.3094106588227461</v>
      </c>
      <c r="AH47" s="9" t="s">
        <v>45</v>
      </c>
      <c r="AI47" s="1">
        <v>45444</v>
      </c>
      <c r="AJ47" s="9" t="s">
        <v>39</v>
      </c>
      <c r="AK47">
        <v>5</v>
      </c>
    </row>
    <row r="48" spans="1:37" x14ac:dyDescent="0.25">
      <c r="A48">
        <v>45447</v>
      </c>
      <c r="B48">
        <v>0.43660406972865751</v>
      </c>
      <c r="C48">
        <v>0.11807631079211831</v>
      </c>
      <c r="D48">
        <v>4.1107171593887978E-2</v>
      </c>
      <c r="E48">
        <v>4.683163506587807E-2</v>
      </c>
      <c r="F48">
        <v>8.2308983917703301E-3</v>
      </c>
      <c r="G48">
        <v>8.8200897875519463E-2</v>
      </c>
      <c r="H48">
        <v>1.79892759093716</v>
      </c>
      <c r="I48">
        <v>0.36475094705046418</v>
      </c>
      <c r="J48">
        <v>8.9161748485469955E-2</v>
      </c>
      <c r="K48">
        <v>0.1450005765488202</v>
      </c>
      <c r="L48">
        <v>7.9260398596438492E-2</v>
      </c>
      <c r="M48">
        <v>5.4833289271674399E-2</v>
      </c>
      <c r="N48">
        <v>5.409343890137662E-2</v>
      </c>
      <c r="O48">
        <v>0.32185721423051822</v>
      </c>
      <c r="P48">
        <v>1.6005470587362529</v>
      </c>
      <c r="Q48">
        <v>2.0060691212971229E-2</v>
      </c>
      <c r="R48">
        <v>6.9701630851257898E-2</v>
      </c>
      <c r="S48">
        <v>0.53960059853917697</v>
      </c>
      <c r="T48">
        <v>0.13284171446120341</v>
      </c>
      <c r="U48">
        <v>0</v>
      </c>
      <c r="V48">
        <v>0.14044368574057511</v>
      </c>
      <c r="W48">
        <v>0.27985774840430289</v>
      </c>
      <c r="X48">
        <v>0.18873517405732521</v>
      </c>
      <c r="Y48">
        <v>1.335602623408177E-2</v>
      </c>
      <c r="Z48">
        <v>0.28686490890114302</v>
      </c>
      <c r="AA48">
        <v>0.27711294086728239</v>
      </c>
      <c r="AB48">
        <v>0.33433087614003698</v>
      </c>
      <c r="AC48">
        <v>0.1110071315446271</v>
      </c>
      <c r="AD48">
        <v>0.18954106498944551</v>
      </c>
      <c r="AE48">
        <v>7.3980707835114956E-2</v>
      </c>
      <c r="AF48">
        <v>0.26231789593991039</v>
      </c>
      <c r="AG48">
        <v>0.90430724510780003</v>
      </c>
      <c r="AH48" s="9" t="s">
        <v>45</v>
      </c>
      <c r="AI48" s="1">
        <v>45444</v>
      </c>
      <c r="AJ48" s="9" t="s">
        <v>40</v>
      </c>
      <c r="AK48">
        <v>4</v>
      </c>
    </row>
    <row r="49" spans="1:37" x14ac:dyDescent="0.25">
      <c r="A49">
        <v>45446</v>
      </c>
      <c r="B49">
        <v>1.0362283696523811</v>
      </c>
      <c r="C49">
        <v>0.4309060757207499</v>
      </c>
      <c r="D49">
        <v>0</v>
      </c>
      <c r="E49">
        <v>0.51516385729229153</v>
      </c>
      <c r="F49">
        <v>0.97146876797528703</v>
      </c>
      <c r="G49">
        <v>0.8749823521891088</v>
      </c>
      <c r="H49">
        <v>4.2170119331384814</v>
      </c>
      <c r="I49">
        <v>9.9591677362304828E-2</v>
      </c>
      <c r="J49">
        <v>0.40078765401725508</v>
      </c>
      <c r="K49">
        <v>0.18808370017660919</v>
      </c>
      <c r="L49">
        <v>0.81557094018339471</v>
      </c>
      <c r="M49">
        <v>0.16847874531383331</v>
      </c>
      <c r="N49">
        <v>0.33386829271320112</v>
      </c>
      <c r="O49">
        <v>0.67770026090777102</v>
      </c>
      <c r="P49">
        <v>0.16906944745116151</v>
      </c>
      <c r="Q49">
        <v>1.6756812084619139</v>
      </c>
      <c r="R49">
        <v>0.1163262470461318</v>
      </c>
      <c r="S49">
        <v>0.25274752964677022</v>
      </c>
      <c r="T49">
        <v>0.38501523512576469</v>
      </c>
      <c r="U49">
        <v>3.0839851614874042E-3</v>
      </c>
      <c r="V49">
        <v>0.66638697429710469</v>
      </c>
      <c r="W49">
        <v>3.1350478177210541</v>
      </c>
      <c r="X49">
        <v>0.77176617429380878</v>
      </c>
      <c r="Y49">
        <v>0.60369538267741307</v>
      </c>
      <c r="Z49">
        <v>1.0051869101581781</v>
      </c>
      <c r="AA49">
        <v>0.31611059436351052</v>
      </c>
      <c r="AB49">
        <v>1.703219552096648</v>
      </c>
      <c r="AC49">
        <v>0.40688805082615292</v>
      </c>
      <c r="AD49">
        <v>0.60322331976125199</v>
      </c>
      <c r="AE49">
        <v>1.190943336593264</v>
      </c>
      <c r="AF49">
        <v>0.84265466619290263</v>
      </c>
      <c r="AG49">
        <v>0.99746065218286939</v>
      </c>
      <c r="AH49" s="9" t="s">
        <v>45</v>
      </c>
      <c r="AI49" s="1">
        <v>45444</v>
      </c>
      <c r="AJ49" s="9" t="s">
        <v>41</v>
      </c>
      <c r="AK49">
        <v>3</v>
      </c>
    </row>
    <row r="50" spans="1:37" x14ac:dyDescent="0.25">
      <c r="A50">
        <v>45443</v>
      </c>
      <c r="B50">
        <v>0.23866715121229071</v>
      </c>
      <c r="C50">
        <v>1.414892529449868E-2</v>
      </c>
      <c r="D50">
        <v>3.8226770074027937E-2</v>
      </c>
      <c r="E50">
        <v>2.3011849346306672E-2</v>
      </c>
      <c r="F50">
        <v>0.1561462892979984</v>
      </c>
      <c r="G50">
        <v>1.5917599806373181E-2</v>
      </c>
      <c r="H50">
        <v>1.3771885574766489</v>
      </c>
      <c r="I50">
        <v>1.080094730116225E-2</v>
      </c>
      <c r="J50">
        <v>5.7755626928003533E-2</v>
      </c>
      <c r="K50">
        <v>7.5236122170638211</v>
      </c>
      <c r="L50">
        <v>2.0758250108684909E-4</v>
      </c>
      <c r="M50">
        <v>6.5443527157223916E-2</v>
      </c>
      <c r="N50">
        <v>0.1663810356866868</v>
      </c>
      <c r="O50">
        <v>0.36414698598442458</v>
      </c>
      <c r="P50">
        <v>1.6451048644138721E-2</v>
      </c>
      <c r="Q50">
        <v>4.8056506210926747E-2</v>
      </c>
      <c r="R50">
        <v>6.6679459323222201E-3</v>
      </c>
      <c r="S50">
        <v>0.47226129835580882</v>
      </c>
      <c r="T50">
        <v>1.774006290981207E-2</v>
      </c>
      <c r="U50">
        <v>0.14972631931396779</v>
      </c>
      <c r="V50">
        <v>0.41337044350154939</v>
      </c>
      <c r="W50">
        <v>3.033748935306526E-2</v>
      </c>
      <c r="X50">
        <v>5.9644903513277663E-2</v>
      </c>
      <c r="Y50">
        <v>0.28608311184058077</v>
      </c>
      <c r="Z50">
        <v>5.9402234056937328E-2</v>
      </c>
      <c r="AA50">
        <v>0.43001841422399267</v>
      </c>
      <c r="AB50">
        <v>0.23400134074161719</v>
      </c>
      <c r="AC50">
        <v>8.5743599482106247E-2</v>
      </c>
      <c r="AD50">
        <v>1.395355534707524E-2</v>
      </c>
      <c r="AE50">
        <v>6.7979803677870806E-2</v>
      </c>
      <c r="AF50">
        <v>0.31093716981593472</v>
      </c>
      <c r="AG50">
        <v>0.20147767420521059</v>
      </c>
      <c r="AH50" s="9" t="s">
        <v>46</v>
      </c>
      <c r="AI50" s="1">
        <v>45413</v>
      </c>
      <c r="AJ50" s="9" t="s">
        <v>43</v>
      </c>
      <c r="AK50">
        <v>31</v>
      </c>
    </row>
    <row r="51" spans="1:37" x14ac:dyDescent="0.25">
      <c r="A51">
        <v>45442</v>
      </c>
      <c r="B51">
        <v>0.97200800392486497</v>
      </c>
      <c r="C51">
        <v>0.8524066226829623</v>
      </c>
      <c r="D51">
        <v>4.4001145557919959E-2</v>
      </c>
      <c r="E51">
        <v>0.78548814818440316</v>
      </c>
      <c r="F51">
        <v>0.54912265623149659</v>
      </c>
      <c r="G51">
        <v>0.97658234073329631</v>
      </c>
      <c r="H51">
        <v>0.65369250276256274</v>
      </c>
      <c r="I51">
        <v>0.1788015580935409</v>
      </c>
      <c r="J51">
        <v>0.5802168782396625</v>
      </c>
      <c r="K51">
        <v>0.50416443612014372</v>
      </c>
      <c r="L51">
        <v>5.7180553795202982E-2</v>
      </c>
      <c r="M51">
        <v>0.73871141488728709</v>
      </c>
      <c r="N51">
        <v>0.61599515366574831</v>
      </c>
      <c r="O51">
        <v>0.89325597607480567</v>
      </c>
      <c r="P51">
        <v>0.37348019379831399</v>
      </c>
      <c r="Q51">
        <v>0.16523723774823251</v>
      </c>
      <c r="R51">
        <v>2.9522147083548979E-2</v>
      </c>
      <c r="S51">
        <v>0.28814170266726952</v>
      </c>
      <c r="T51">
        <v>0.95815022160000207</v>
      </c>
      <c r="U51">
        <v>0.1131612068960345</v>
      </c>
      <c r="V51">
        <v>1.0048165030172931</v>
      </c>
      <c r="W51">
        <v>5.8265251854553952</v>
      </c>
      <c r="X51">
        <v>0.6459125819942686</v>
      </c>
      <c r="Y51">
        <v>0.15764281512678349</v>
      </c>
      <c r="Z51">
        <v>1.2964038213467881</v>
      </c>
      <c r="AA51">
        <v>0.47570893303390349</v>
      </c>
      <c r="AB51">
        <v>0.73859752252400213</v>
      </c>
      <c r="AC51">
        <v>0.34345626441297727</v>
      </c>
      <c r="AD51">
        <v>0.42605622824498052</v>
      </c>
      <c r="AE51">
        <v>0.46789616423350411</v>
      </c>
      <c r="AF51">
        <v>1.100342898508174</v>
      </c>
      <c r="AG51">
        <v>0.90017852667115095</v>
      </c>
      <c r="AH51" s="9" t="s">
        <v>46</v>
      </c>
      <c r="AI51" s="1">
        <v>45413</v>
      </c>
      <c r="AJ51" s="9" t="s">
        <v>38</v>
      </c>
      <c r="AK51">
        <v>30</v>
      </c>
    </row>
    <row r="52" spans="1:37" x14ac:dyDescent="0.25">
      <c r="A52">
        <v>45441</v>
      </c>
      <c r="B52">
        <v>0.74737957587147719</v>
      </c>
      <c r="C52">
        <v>0.19719587697473601</v>
      </c>
      <c r="D52">
        <v>3.2228889208739762E-3</v>
      </c>
      <c r="E52">
        <v>0.86966932216387993</v>
      </c>
      <c r="F52">
        <v>0.15130685785080919</v>
      </c>
      <c r="G52">
        <v>9.3831257688286082E-2</v>
      </c>
      <c r="H52">
        <v>1.225874933700335E-2</v>
      </c>
      <c r="I52">
        <v>0.25293403200969822</v>
      </c>
      <c r="J52">
        <v>1.3988092325957491E-2</v>
      </c>
      <c r="K52">
        <v>8.2132309816148881E-4</v>
      </c>
      <c r="L52">
        <v>0.28018746456650301</v>
      </c>
      <c r="M52">
        <v>0.22639322955101029</v>
      </c>
      <c r="N52">
        <v>1.437264507496842</v>
      </c>
      <c r="O52">
        <v>0.37936780829554811</v>
      </c>
      <c r="P52">
        <v>0.53062951097077449</v>
      </c>
      <c r="Q52">
        <v>0.27843544147813021</v>
      </c>
      <c r="R52">
        <v>0.15839579758492789</v>
      </c>
      <c r="S52">
        <v>0.28123017529272382</v>
      </c>
      <c r="T52">
        <v>3.4054969487078951E-2</v>
      </c>
      <c r="U52">
        <v>0.2032934458141458</v>
      </c>
      <c r="V52">
        <v>1.0640567526290521</v>
      </c>
      <c r="W52">
        <v>0.62477729431883444</v>
      </c>
      <c r="X52">
        <v>0.1225355663577937</v>
      </c>
      <c r="Y52">
        <v>0.47462183274031028</v>
      </c>
      <c r="Z52">
        <v>0.7022525432718667</v>
      </c>
      <c r="AA52">
        <v>1.0018979030945609</v>
      </c>
      <c r="AB52">
        <v>0.34971132158367929</v>
      </c>
      <c r="AC52">
        <v>0.31454680574257582</v>
      </c>
      <c r="AD52">
        <v>5.8495644688360472E-2</v>
      </c>
      <c r="AE52">
        <v>5.6231618743793677E-2</v>
      </c>
      <c r="AF52">
        <v>1.096057605125603</v>
      </c>
      <c r="AG52">
        <v>1.051897295738119</v>
      </c>
      <c r="AH52" s="9" t="s">
        <v>46</v>
      </c>
      <c r="AI52" s="1">
        <v>45413</v>
      </c>
      <c r="AJ52" s="9" t="s">
        <v>39</v>
      </c>
      <c r="AK52">
        <v>29</v>
      </c>
    </row>
    <row r="53" spans="1:37" x14ac:dyDescent="0.25">
      <c r="A53">
        <v>45440</v>
      </c>
      <c r="B53">
        <v>1.3608671654764559</v>
      </c>
      <c r="C53">
        <v>9.2807418393861529E-2</v>
      </c>
      <c r="D53">
        <v>0.79611659603324403</v>
      </c>
      <c r="E53">
        <v>0.91937388833083389</v>
      </c>
      <c r="F53">
        <v>3.8750533426075719</v>
      </c>
      <c r="G53">
        <v>2.128115095293766</v>
      </c>
      <c r="H53">
        <v>3.086208095727442</v>
      </c>
      <c r="I53">
        <v>1.355028273997255</v>
      </c>
      <c r="J53">
        <v>1.2193308027879119</v>
      </c>
      <c r="K53">
        <v>0.41990358883602669</v>
      </c>
      <c r="L53">
        <v>1.378484545724652</v>
      </c>
      <c r="M53">
        <v>0.27882886808292667</v>
      </c>
      <c r="N53">
        <v>0.76680441753279582</v>
      </c>
      <c r="O53">
        <v>0.49335083446863359</v>
      </c>
      <c r="P53">
        <v>0.41079941564354161</v>
      </c>
      <c r="Q53">
        <v>0.58904824532309064</v>
      </c>
      <c r="R53">
        <v>5.0641621526461331E-2</v>
      </c>
      <c r="S53">
        <v>9.4347817247963206E-2</v>
      </c>
      <c r="T53">
        <v>0.45683316740882263</v>
      </c>
      <c r="U53">
        <v>0.44178824714603859</v>
      </c>
      <c r="V53">
        <v>0.92658341613918793</v>
      </c>
      <c r="W53">
        <v>0.87309693277066958</v>
      </c>
      <c r="X53">
        <v>0.58508733628037213</v>
      </c>
      <c r="Y53">
        <v>7.0437036067548003E-2</v>
      </c>
      <c r="Z53">
        <v>1.0524567274711689</v>
      </c>
      <c r="AA53">
        <v>0.85403655624735786</v>
      </c>
      <c r="AB53">
        <v>1.5356395068848641</v>
      </c>
      <c r="AC53">
        <v>0.86541122204569909</v>
      </c>
      <c r="AD53">
        <v>1.9122443790627099</v>
      </c>
      <c r="AE53">
        <v>1.0743144315779301</v>
      </c>
      <c r="AF53">
        <v>1.0426448077217461</v>
      </c>
      <c r="AG53">
        <v>1.064015253519728</v>
      </c>
      <c r="AH53" s="9" t="s">
        <v>46</v>
      </c>
      <c r="AI53" s="1">
        <v>45413</v>
      </c>
      <c r="AJ53" s="9" t="s">
        <v>40</v>
      </c>
      <c r="AK53">
        <v>28</v>
      </c>
    </row>
    <row r="54" spans="1:37" x14ac:dyDescent="0.25">
      <c r="A54">
        <v>45439</v>
      </c>
      <c r="B54">
        <v>0.67700597088342152</v>
      </c>
      <c r="C54">
        <v>5.1417329256088752E-2</v>
      </c>
      <c r="D54">
        <v>2.5813534592772371</v>
      </c>
      <c r="E54">
        <v>0.43055579403001898</v>
      </c>
      <c r="F54">
        <v>0.54232052509940187</v>
      </c>
      <c r="G54">
        <v>0.17624931813281419</v>
      </c>
      <c r="H54">
        <v>0.26853092491910618</v>
      </c>
      <c r="I54">
        <v>1.2294307773751201</v>
      </c>
      <c r="J54">
        <v>1.2640091987305719</v>
      </c>
      <c r="K54">
        <v>2.8932271814458711E-2</v>
      </c>
      <c r="L54">
        <v>0.31446213271770562</v>
      </c>
      <c r="M54">
        <v>1.041387163886333</v>
      </c>
      <c r="N54">
        <v>0.50310712226209309</v>
      </c>
      <c r="O54">
        <v>0.75951565190940673</v>
      </c>
      <c r="P54">
        <v>0.27860652337055758</v>
      </c>
      <c r="Q54">
        <v>7.2488857189705894E-2</v>
      </c>
      <c r="R54">
        <v>0.22712381047049629</v>
      </c>
      <c r="S54">
        <v>0.36714943895268431</v>
      </c>
      <c r="T54">
        <v>0.23237000364241109</v>
      </c>
      <c r="U54">
        <v>2.8204637860345331E-3</v>
      </c>
      <c r="V54">
        <v>1.362678426823057</v>
      </c>
      <c r="W54">
        <v>9.6165446333885338E-2</v>
      </c>
      <c r="X54">
        <v>0.26574312733180838</v>
      </c>
      <c r="Y54">
        <v>0.55106362194397085</v>
      </c>
      <c r="Z54">
        <v>0.38296787789723918</v>
      </c>
      <c r="AA54">
        <v>0.60398655449571748</v>
      </c>
      <c r="AB54">
        <v>0.68511516602456857</v>
      </c>
      <c r="AC54">
        <v>1.275904090757203</v>
      </c>
      <c r="AD54">
        <v>0.30742383510608179</v>
      </c>
      <c r="AE54">
        <v>0.4341962557288736</v>
      </c>
      <c r="AF54">
        <v>0.56352210824737137</v>
      </c>
      <c r="AG54">
        <v>0.88966778446240791</v>
      </c>
      <c r="AH54" s="9" t="s">
        <v>46</v>
      </c>
      <c r="AI54" s="1">
        <v>45413</v>
      </c>
      <c r="AJ54" s="9" t="s">
        <v>41</v>
      </c>
      <c r="AK54">
        <v>27</v>
      </c>
    </row>
    <row r="55" spans="1:37" x14ac:dyDescent="0.25">
      <c r="A55">
        <v>45436</v>
      </c>
      <c r="B55">
        <v>0.17628057365471009</v>
      </c>
      <c r="C55">
        <v>1.0885060487767031</v>
      </c>
      <c r="D55">
        <v>1.12743100848977E-3</v>
      </c>
      <c r="E55">
        <v>0.2151253687654209</v>
      </c>
      <c r="F55">
        <v>9.7331744228821033E-3</v>
      </c>
      <c r="G55">
        <v>3.6512144412080103E-2</v>
      </c>
      <c r="H55">
        <v>0</v>
      </c>
      <c r="I55">
        <v>1.332835861360384E-2</v>
      </c>
      <c r="J55">
        <v>0.51191330178879224</v>
      </c>
      <c r="K55">
        <v>6.1819528767880806E-3</v>
      </c>
      <c r="L55">
        <v>4.8049962635442721E-2</v>
      </c>
      <c r="M55">
        <v>1.6027355942552349E-2</v>
      </c>
      <c r="N55">
        <v>0.10182878825639111</v>
      </c>
      <c r="O55">
        <v>3.0731025872656682E-2</v>
      </c>
      <c r="P55">
        <v>7.4320947825400177E-2</v>
      </c>
      <c r="Q55">
        <v>1.7304449717982211E-2</v>
      </c>
      <c r="R55">
        <v>0.65753979138130514</v>
      </c>
      <c r="S55">
        <v>2.355959583601133E-3</v>
      </c>
      <c r="T55">
        <v>0.1215362944269171</v>
      </c>
      <c r="U55">
        <v>0</v>
      </c>
      <c r="V55">
        <v>1.142993024717502E-2</v>
      </c>
      <c r="W55">
        <v>2.3634280017856359E-2</v>
      </c>
      <c r="X55">
        <v>1.514706211008492E-2</v>
      </c>
      <c r="Y55">
        <v>5.2681276544618606E-3</v>
      </c>
      <c r="Z55">
        <v>0.25757619493439088</v>
      </c>
      <c r="AA55">
        <v>0.10791989792719719</v>
      </c>
      <c r="AB55">
        <v>3.1999730613072021E-2</v>
      </c>
      <c r="AC55">
        <v>2.0815547957504E-2</v>
      </c>
      <c r="AD55">
        <v>5.0556882359209389E-2</v>
      </c>
      <c r="AE55">
        <v>1.6423005866567211E-2</v>
      </c>
      <c r="AF55">
        <v>0.24965517184595809</v>
      </c>
      <c r="AG55">
        <v>0.12964449244018841</v>
      </c>
      <c r="AH55" s="9" t="s">
        <v>47</v>
      </c>
      <c r="AI55" s="1">
        <v>45413</v>
      </c>
      <c r="AJ55" s="9" t="s">
        <v>43</v>
      </c>
      <c r="AK55">
        <v>24</v>
      </c>
    </row>
    <row r="56" spans="1:37" x14ac:dyDescent="0.25">
      <c r="A56">
        <v>45435</v>
      </c>
      <c r="B56">
        <v>1.973049195110619</v>
      </c>
      <c r="C56">
        <v>0.48420794926674532</v>
      </c>
      <c r="D56">
        <v>18.92599826528528</v>
      </c>
      <c r="E56">
        <v>0.54274543483701754</v>
      </c>
      <c r="F56">
        <v>0.73828468149364046</v>
      </c>
      <c r="G56">
        <v>1.2296748956116621</v>
      </c>
      <c r="H56">
        <v>2.066090268991815</v>
      </c>
      <c r="I56">
        <v>2.0423614469318552</v>
      </c>
      <c r="J56">
        <v>5.96600458013212</v>
      </c>
      <c r="K56">
        <v>0.29573783925762132</v>
      </c>
      <c r="L56">
        <v>0.83137737400923728</v>
      </c>
      <c r="M56">
        <v>4.3490742671308373</v>
      </c>
      <c r="N56">
        <v>1.2634835804677971</v>
      </c>
      <c r="O56">
        <v>0.36144257511911021</v>
      </c>
      <c r="P56">
        <v>0.2965911599977567</v>
      </c>
      <c r="Q56">
        <v>0.34138585337646521</v>
      </c>
      <c r="R56">
        <v>9.168442056355984E-2</v>
      </c>
      <c r="S56">
        <v>3.9796495946740271</v>
      </c>
      <c r="T56">
        <v>1.33729090383506</v>
      </c>
      <c r="U56">
        <v>0.82512638389346227</v>
      </c>
      <c r="V56">
        <v>0.13993228168377131</v>
      </c>
      <c r="W56">
        <v>0.1040186729468988</v>
      </c>
      <c r="X56">
        <v>1.290775885273665</v>
      </c>
      <c r="Y56">
        <v>1.00179074617391</v>
      </c>
      <c r="Z56">
        <v>1.4855444644661371</v>
      </c>
      <c r="AA56">
        <v>2.0084000304226342</v>
      </c>
      <c r="AB56">
        <v>0.74942573958537373</v>
      </c>
      <c r="AC56">
        <v>4.0588229526138386</v>
      </c>
      <c r="AD56">
        <v>1.5099079097076979</v>
      </c>
      <c r="AE56">
        <v>2.0019280953344398</v>
      </c>
      <c r="AF56">
        <v>1.635685749190126</v>
      </c>
      <c r="AG56">
        <v>1.0903798252847869</v>
      </c>
      <c r="AH56" s="9" t="s">
        <v>47</v>
      </c>
      <c r="AI56" s="1">
        <v>45413</v>
      </c>
      <c r="AJ56" s="9" t="s">
        <v>38</v>
      </c>
      <c r="AK56">
        <v>23</v>
      </c>
    </row>
    <row r="57" spans="1:37" x14ac:dyDescent="0.25">
      <c r="A57">
        <v>45434</v>
      </c>
      <c r="B57">
        <v>1.195843474451354</v>
      </c>
      <c r="C57">
        <v>0.15706287583104131</v>
      </c>
      <c r="D57">
        <v>3.3228818527574637E-2</v>
      </c>
      <c r="E57">
        <v>1.1514904028945021</v>
      </c>
      <c r="F57">
        <v>0.49312655449368048</v>
      </c>
      <c r="G57">
        <v>0.22500991098603271</v>
      </c>
      <c r="H57">
        <v>0.23577673909729521</v>
      </c>
      <c r="I57">
        <v>2.1646886926537152</v>
      </c>
      <c r="J57">
        <v>4.0227071647190833</v>
      </c>
      <c r="K57">
        <v>1.2457462759462889E-2</v>
      </c>
      <c r="L57">
        <v>0.55329141548289373</v>
      </c>
      <c r="M57">
        <v>7.1459420436759777E-2</v>
      </c>
      <c r="N57">
        <v>0.35250137440789342</v>
      </c>
      <c r="O57">
        <v>0.11137543504615501</v>
      </c>
      <c r="P57">
        <v>0.1178964827325997</v>
      </c>
      <c r="Q57">
        <v>0.1001381421669391</v>
      </c>
      <c r="R57">
        <v>0.12865001013114219</v>
      </c>
      <c r="S57">
        <v>3.137807687996605</v>
      </c>
      <c r="T57">
        <v>0.1021422350214253</v>
      </c>
      <c r="U57">
        <v>0</v>
      </c>
      <c r="V57">
        <v>7.8723759926044343E-2</v>
      </c>
      <c r="W57">
        <v>0.1792813961116331</v>
      </c>
      <c r="X57">
        <v>0.4017918376706115</v>
      </c>
      <c r="Y57">
        <v>0.29230925802004898</v>
      </c>
      <c r="Z57">
        <v>1.1159117310179201</v>
      </c>
      <c r="AA57">
        <v>0.88054178809560091</v>
      </c>
      <c r="AB57">
        <v>0.45478633734781437</v>
      </c>
      <c r="AC57">
        <v>0.29848234013936398</v>
      </c>
      <c r="AD57">
        <v>7.8275354504207931E-2</v>
      </c>
      <c r="AE57">
        <v>0.31981469073428681</v>
      </c>
      <c r="AF57">
        <v>1.018017256763172</v>
      </c>
      <c r="AG57">
        <v>1.334138758880999</v>
      </c>
      <c r="AH57" s="9" t="s">
        <v>47</v>
      </c>
      <c r="AI57" s="1">
        <v>45413</v>
      </c>
      <c r="AJ57" s="9" t="s">
        <v>39</v>
      </c>
      <c r="AK57">
        <v>22</v>
      </c>
    </row>
    <row r="58" spans="1:37" x14ac:dyDescent="0.25">
      <c r="A58">
        <v>45433</v>
      </c>
      <c r="B58">
        <v>1.864997617557149</v>
      </c>
      <c r="C58">
        <v>9.7654396633549023E-2</v>
      </c>
      <c r="D58">
        <v>3.9330858765151959E-2</v>
      </c>
      <c r="E58">
        <v>1.083167982787401</v>
      </c>
      <c r="F58">
        <v>5.3744046372230736</v>
      </c>
      <c r="G58">
        <v>1.370572123009399</v>
      </c>
      <c r="H58">
        <v>0.41913657480756111</v>
      </c>
      <c r="I58">
        <v>1.0728024381240571</v>
      </c>
      <c r="J58">
        <v>3.4527201083124202</v>
      </c>
      <c r="K58">
        <v>4.6274072307888998</v>
      </c>
      <c r="L58">
        <v>0.33937085957379731</v>
      </c>
      <c r="M58">
        <v>5.5562026777673162E-2</v>
      </c>
      <c r="N58">
        <v>1.3583181034885761</v>
      </c>
      <c r="O58">
        <v>1.1442155014890929</v>
      </c>
      <c r="P58">
        <v>0.14055206200763401</v>
      </c>
      <c r="Q58">
        <v>0.32106264541592872</v>
      </c>
      <c r="R58">
        <v>0.18181654352118881</v>
      </c>
      <c r="S58">
        <v>1.0447606170210819</v>
      </c>
      <c r="T58">
        <v>1.54940541590908</v>
      </c>
      <c r="U58">
        <v>0.97955095221402466</v>
      </c>
      <c r="V58">
        <v>1.685700969663515</v>
      </c>
      <c r="W58">
        <v>6.7717105861421517E-2</v>
      </c>
      <c r="X58">
        <v>1.469247785517428</v>
      </c>
      <c r="Y58">
        <v>3.1060223934736548</v>
      </c>
      <c r="Z58">
        <v>1.424076624998786</v>
      </c>
      <c r="AA58">
        <v>1.878985915397084</v>
      </c>
      <c r="AB58">
        <v>2.0725531012218941</v>
      </c>
      <c r="AC58">
        <v>0.53326131349847372</v>
      </c>
      <c r="AD58">
        <v>0.1481766950148036</v>
      </c>
      <c r="AE58">
        <v>0.57804382488638817</v>
      </c>
      <c r="AF58">
        <v>2.3880086993089922</v>
      </c>
      <c r="AG58">
        <v>2.094208848126403</v>
      </c>
      <c r="AH58" s="9" t="s">
        <v>47</v>
      </c>
      <c r="AI58" s="1">
        <v>45413</v>
      </c>
      <c r="AJ58" s="9" t="s">
        <v>40</v>
      </c>
      <c r="AK58">
        <v>21</v>
      </c>
    </row>
    <row r="59" spans="1:37" x14ac:dyDescent="0.25">
      <c r="A59">
        <v>45432</v>
      </c>
      <c r="B59">
        <v>1.2856782934105231</v>
      </c>
      <c r="C59">
        <v>0.1972707839780338</v>
      </c>
      <c r="D59">
        <v>32.752527348289867</v>
      </c>
      <c r="E59">
        <v>1.287699016676618</v>
      </c>
      <c r="F59">
        <v>0.46663879289188609</v>
      </c>
      <c r="G59">
        <v>8.890640715579938E-2</v>
      </c>
      <c r="H59">
        <v>0.12156936514219149</v>
      </c>
      <c r="I59">
        <v>0.40298843124769812</v>
      </c>
      <c r="J59">
        <v>0.19020337391354919</v>
      </c>
      <c r="K59">
        <v>1.2244419815311189</v>
      </c>
      <c r="L59">
        <v>3.6178452443731961E-2</v>
      </c>
      <c r="M59">
        <v>0.510275115286555</v>
      </c>
      <c r="N59">
        <v>0.62917543544478016</v>
      </c>
      <c r="O59">
        <v>7.4934448857179883E-2</v>
      </c>
      <c r="P59">
        <v>1.2045587468420049</v>
      </c>
      <c r="Q59">
        <v>0.48297264455222239</v>
      </c>
      <c r="R59">
        <v>2.0352130011316238</v>
      </c>
      <c r="S59">
        <v>0.38256313731670721</v>
      </c>
      <c r="T59">
        <v>0.23369176376232101</v>
      </c>
      <c r="U59">
        <v>0.1299137614298137</v>
      </c>
      <c r="V59">
        <v>0.85493096363613863</v>
      </c>
      <c r="W59">
        <v>0.78714942449978298</v>
      </c>
      <c r="X59">
        <v>0.55874840433447981</v>
      </c>
      <c r="Y59">
        <v>0.27366054009273</v>
      </c>
      <c r="Z59">
        <v>1.061955728611258</v>
      </c>
      <c r="AA59">
        <v>0.81876326023576385</v>
      </c>
      <c r="AB59">
        <v>0.5473429276774584</v>
      </c>
      <c r="AC59">
        <v>2.8823948559651411</v>
      </c>
      <c r="AD59">
        <v>0.141768936901535</v>
      </c>
      <c r="AE59">
        <v>0.6264280488107371</v>
      </c>
      <c r="AF59">
        <v>1.289265148619664</v>
      </c>
      <c r="AG59">
        <v>1.3953418215150419</v>
      </c>
      <c r="AH59" s="9" t="s">
        <v>47</v>
      </c>
      <c r="AI59" s="1">
        <v>45413</v>
      </c>
      <c r="AJ59" s="9" t="s">
        <v>41</v>
      </c>
      <c r="AK59">
        <v>20</v>
      </c>
    </row>
    <row r="60" spans="1:37" x14ac:dyDescent="0.25">
      <c r="A60">
        <v>45429</v>
      </c>
      <c r="B60">
        <v>1.221600906459422</v>
      </c>
      <c r="C60">
        <v>0.48312959703470959</v>
      </c>
      <c r="D60">
        <v>0.1657366532531819</v>
      </c>
      <c r="E60">
        <v>1.958632973991782</v>
      </c>
      <c r="F60">
        <v>0.97207293943595374</v>
      </c>
      <c r="G60">
        <v>0.63918938602592212</v>
      </c>
      <c r="H60">
        <v>0.23138308498539531</v>
      </c>
      <c r="I60">
        <v>0.85998331868018474</v>
      </c>
      <c r="J60">
        <v>0.1226272689708518</v>
      </c>
      <c r="K60">
        <v>0.1904444717664544</v>
      </c>
      <c r="L60">
        <v>5.9505017603537196E-3</v>
      </c>
      <c r="M60">
        <v>2.4625143864151541E-2</v>
      </c>
      <c r="N60">
        <v>0.26387406234869409</v>
      </c>
      <c r="O60">
        <v>0.41692922424049478</v>
      </c>
      <c r="P60">
        <v>0.29591158575373461</v>
      </c>
      <c r="Q60">
        <v>0.1080292832398906</v>
      </c>
      <c r="R60">
        <v>3.207887421700979</v>
      </c>
      <c r="S60">
        <v>2.649146889068136</v>
      </c>
      <c r="T60">
        <v>2.7267318098287778</v>
      </c>
      <c r="U60">
        <v>0.404930834718848</v>
      </c>
      <c r="V60">
        <v>0.22841604363664891</v>
      </c>
      <c r="W60">
        <v>0.13939309145744669</v>
      </c>
      <c r="X60">
        <v>0.26498267410604542</v>
      </c>
      <c r="Y60">
        <v>0.53909841860779562</v>
      </c>
      <c r="Z60">
        <v>1.6507092286901179</v>
      </c>
      <c r="AA60">
        <v>0.50885617771590197</v>
      </c>
      <c r="AB60">
        <v>0.88388795952017674</v>
      </c>
      <c r="AC60">
        <v>0.12499135150470481</v>
      </c>
      <c r="AD60">
        <v>0.403158152718331</v>
      </c>
      <c r="AE60">
        <v>1.1703526972810689</v>
      </c>
      <c r="AF60">
        <v>1.297196502224703</v>
      </c>
      <c r="AG60">
        <v>0.33768719016545179</v>
      </c>
      <c r="AH60" s="9" t="s">
        <v>48</v>
      </c>
      <c r="AI60" s="1">
        <v>45413</v>
      </c>
      <c r="AJ60" s="9" t="s">
        <v>43</v>
      </c>
      <c r="AK60">
        <v>17</v>
      </c>
    </row>
    <row r="61" spans="1:37" x14ac:dyDescent="0.25">
      <c r="A61">
        <v>45428</v>
      </c>
      <c r="B61">
        <v>0.40758622552820079</v>
      </c>
      <c r="C61">
        <v>9.7479434559798697E-2</v>
      </c>
      <c r="D61">
        <v>3.8808853030178093E-2</v>
      </c>
      <c r="E61">
        <v>0.2384488321499437</v>
      </c>
      <c r="F61">
        <v>6.9359025829847001E-2</v>
      </c>
      <c r="G61">
        <v>3.9536247575339897E-2</v>
      </c>
      <c r="H61">
        <v>0.21276452874481919</v>
      </c>
      <c r="I61">
        <v>0.5118081442938025</v>
      </c>
      <c r="J61">
        <v>1.429873744307453</v>
      </c>
      <c r="K61">
        <v>2.3670866661286951E-2</v>
      </c>
      <c r="L61">
        <v>1.139037456970953E-2</v>
      </c>
      <c r="M61">
        <v>0.28199234447355492</v>
      </c>
      <c r="N61">
        <v>0.16202352418689489</v>
      </c>
      <c r="O61">
        <v>0.35605836540338381</v>
      </c>
      <c r="P61">
        <v>0.55070911220475482</v>
      </c>
      <c r="Q61">
        <v>3.187019851327114</v>
      </c>
      <c r="R61">
        <v>5.1267777024586554E-3</v>
      </c>
      <c r="S61">
        <v>1.065763441080073E-3</v>
      </c>
      <c r="T61">
        <v>0.20039051582139111</v>
      </c>
      <c r="U61">
        <v>5.2608842754694833E-4</v>
      </c>
      <c r="V61">
        <v>2.2749843989346159E-2</v>
      </c>
      <c r="W61">
        <v>4.6826790953555332E-2</v>
      </c>
      <c r="X61">
        <v>0.16764619200622999</v>
      </c>
      <c r="Y61">
        <v>0.15677223388686121</v>
      </c>
      <c r="Z61">
        <v>0.17308352883840089</v>
      </c>
      <c r="AA61">
        <v>0.41098841536860142</v>
      </c>
      <c r="AB61">
        <v>0.67396965751778837</v>
      </c>
      <c r="AC61">
        <v>0.27837752592562731</v>
      </c>
      <c r="AD61">
        <v>1.080457181381234</v>
      </c>
      <c r="AE61">
        <v>0.42629655576257608</v>
      </c>
      <c r="AF61">
        <v>0.31635190687491971</v>
      </c>
      <c r="AG61">
        <v>0.155638285196537</v>
      </c>
      <c r="AH61" s="9" t="s">
        <v>48</v>
      </c>
      <c r="AI61" s="1">
        <v>45413</v>
      </c>
      <c r="AJ61" s="9" t="s">
        <v>38</v>
      </c>
      <c r="AK61">
        <v>16</v>
      </c>
    </row>
    <row r="62" spans="1:37" x14ac:dyDescent="0.25">
      <c r="A62">
        <v>45427</v>
      </c>
      <c r="B62">
        <v>1.337414857967931</v>
      </c>
      <c r="C62">
        <v>0.13779167167198761</v>
      </c>
      <c r="D62">
        <v>7.3393886294213367E-2</v>
      </c>
      <c r="E62">
        <v>1.171093795493066</v>
      </c>
      <c r="F62">
        <v>0.1612998357417616</v>
      </c>
      <c r="G62">
        <v>1.021121993572937</v>
      </c>
      <c r="H62">
        <v>0.29342334794172581</v>
      </c>
      <c r="I62">
        <v>0.43451109906035168</v>
      </c>
      <c r="J62">
        <v>0.1211944003811891</v>
      </c>
      <c r="K62">
        <v>5.0655129433419122</v>
      </c>
      <c r="L62">
        <v>1.653655787120296E-3</v>
      </c>
      <c r="M62">
        <v>0.18390800990050729</v>
      </c>
      <c r="N62">
        <v>0.69880460747480355</v>
      </c>
      <c r="O62">
        <v>0.28118860171989241</v>
      </c>
      <c r="P62">
        <v>0.54562432875605704</v>
      </c>
      <c r="Q62">
        <v>0.14090936971470161</v>
      </c>
      <c r="R62">
        <v>3.0045277409464121E-2</v>
      </c>
      <c r="S62">
        <v>1.3189394574761839</v>
      </c>
      <c r="T62">
        <v>2.92734180150096E-2</v>
      </c>
      <c r="U62">
        <v>1.7540415982013891E-2</v>
      </c>
      <c r="V62">
        <v>1.324532261547039</v>
      </c>
      <c r="W62">
        <v>1.023373709477372E-2</v>
      </c>
      <c r="X62">
        <v>1.370960903990001</v>
      </c>
      <c r="Y62">
        <v>1.9559511224743129E-2</v>
      </c>
      <c r="Z62">
        <v>1.7776366262706651</v>
      </c>
      <c r="AA62">
        <v>0.92066166102497937</v>
      </c>
      <c r="AB62">
        <v>0.38121972555877531</v>
      </c>
      <c r="AC62">
        <v>7.950256674503188E-2</v>
      </c>
      <c r="AD62">
        <v>0.33408920837692341</v>
      </c>
      <c r="AE62">
        <v>0.81776238676909896</v>
      </c>
      <c r="AF62">
        <v>1.5633432028755589</v>
      </c>
      <c r="AG62">
        <v>0.35490767504393478</v>
      </c>
      <c r="AH62" s="9" t="s">
        <v>48</v>
      </c>
      <c r="AI62" s="1">
        <v>45413</v>
      </c>
      <c r="AJ62" s="9" t="s">
        <v>39</v>
      </c>
      <c r="AK62">
        <v>15</v>
      </c>
    </row>
    <row r="63" spans="1:37" x14ac:dyDescent="0.25">
      <c r="A63">
        <v>45426</v>
      </c>
      <c r="B63">
        <v>0.72014736210097408</v>
      </c>
      <c r="C63">
        <v>0.37060064987674057</v>
      </c>
      <c r="D63">
        <v>0.10406055298080991</v>
      </c>
      <c r="E63">
        <v>0.3325543348885554</v>
      </c>
      <c r="F63">
        <v>1.310161023187391</v>
      </c>
      <c r="G63">
        <v>5.7349118015300959E-2</v>
      </c>
      <c r="H63">
        <v>1.873700674450691</v>
      </c>
      <c r="I63">
        <v>0.53853678877355959</v>
      </c>
      <c r="J63">
        <v>8.8200386180116747E-2</v>
      </c>
      <c r="K63">
        <v>7.7192470596744431E-2</v>
      </c>
      <c r="L63">
        <v>0.80312117571210018</v>
      </c>
      <c r="M63">
        <v>8.32758466267874E-2</v>
      </c>
      <c r="N63">
        <v>0.27363121454282457</v>
      </c>
      <c r="O63">
        <v>0.1700204995166662</v>
      </c>
      <c r="P63">
        <v>5.6684735840884133E-2</v>
      </c>
      <c r="Q63">
        <v>2.7048490537760098E-2</v>
      </c>
      <c r="R63">
        <v>8.9681381076258157E-2</v>
      </c>
      <c r="S63">
        <v>9.2089834664244072E-2</v>
      </c>
      <c r="T63">
        <v>7.1889324887687928E-2</v>
      </c>
      <c r="U63">
        <v>0.6885173427066007</v>
      </c>
      <c r="V63">
        <v>1.8497514598717291</v>
      </c>
      <c r="W63">
        <v>3.1707057585805942E-2</v>
      </c>
      <c r="X63">
        <v>0.13636602835952211</v>
      </c>
      <c r="Y63">
        <v>2.444903856464403</v>
      </c>
      <c r="Z63">
        <v>0.42969493193181818</v>
      </c>
      <c r="AA63">
        <v>0.2200368053269183</v>
      </c>
      <c r="AB63">
        <v>0.58034466360482706</v>
      </c>
      <c r="AC63">
        <v>0.65861062644904222</v>
      </c>
      <c r="AD63">
        <v>0.41410288958504737</v>
      </c>
      <c r="AE63">
        <v>0.1266313542291527</v>
      </c>
      <c r="AF63">
        <v>0.48137773205032641</v>
      </c>
      <c r="AG63">
        <v>1.032666114449492</v>
      </c>
      <c r="AH63" s="9" t="s">
        <v>48</v>
      </c>
      <c r="AI63" s="1">
        <v>45413</v>
      </c>
      <c r="AJ63" s="9" t="s">
        <v>40</v>
      </c>
      <c r="AK63">
        <v>14</v>
      </c>
    </row>
    <row r="64" spans="1:37" x14ac:dyDescent="0.25">
      <c r="A64">
        <v>45425</v>
      </c>
      <c r="B64">
        <v>1.192299693879419</v>
      </c>
      <c r="C64">
        <v>0.1095536703548167</v>
      </c>
      <c r="D64">
        <v>5.1220810783813867E-2</v>
      </c>
      <c r="E64">
        <v>0.80518884104648791</v>
      </c>
      <c r="F64">
        <v>8.9477326402806603E-2</v>
      </c>
      <c r="G64">
        <v>0.37335436356541279</v>
      </c>
      <c r="H64">
        <v>12.93146139783531</v>
      </c>
      <c r="I64">
        <v>0.21720424745118119</v>
      </c>
      <c r="J64">
        <v>0.5935552231507436</v>
      </c>
      <c r="K64">
        <v>9.5439699287657191E-5</v>
      </c>
      <c r="L64">
        <v>0.16754158068125821</v>
      </c>
      <c r="M64">
        <v>0.10463182003319681</v>
      </c>
      <c r="N64">
        <v>0.75686290653788391</v>
      </c>
      <c r="O64">
        <v>0.1081569201295516</v>
      </c>
      <c r="P64">
        <v>0.47278380445825618</v>
      </c>
      <c r="Q64">
        <v>1.9954241400367841E-2</v>
      </c>
      <c r="R64">
        <v>4.1810918178599471E-2</v>
      </c>
      <c r="S64">
        <v>1.105848765484736</v>
      </c>
      <c r="T64">
        <v>0.50830172106287308</v>
      </c>
      <c r="U64">
        <v>4.5951220578938301E-4</v>
      </c>
      <c r="V64">
        <v>1.1847263014475571</v>
      </c>
      <c r="W64">
        <v>0.16061154699392019</v>
      </c>
      <c r="X64">
        <v>1.303958499656596</v>
      </c>
      <c r="Y64">
        <v>0.51374193355345921</v>
      </c>
      <c r="Z64">
        <v>1.27083931676336</v>
      </c>
      <c r="AA64">
        <v>0.50382105494905005</v>
      </c>
      <c r="AB64">
        <v>1.195089461483956</v>
      </c>
      <c r="AC64">
        <v>0.20715145200989679</v>
      </c>
      <c r="AD64">
        <v>5.2481445834393209E-2</v>
      </c>
      <c r="AE64">
        <v>8.0012384507504364E-2</v>
      </c>
      <c r="AF64">
        <v>1.432926789545292</v>
      </c>
      <c r="AG64">
        <v>2.7192066946686979</v>
      </c>
      <c r="AH64" s="9" t="s">
        <v>48</v>
      </c>
      <c r="AI64" s="1">
        <v>45413</v>
      </c>
      <c r="AJ64" s="9" t="s">
        <v>41</v>
      </c>
      <c r="AK64">
        <v>13</v>
      </c>
    </row>
    <row r="65" spans="1:37" x14ac:dyDescent="0.25">
      <c r="A65">
        <v>45422</v>
      </c>
      <c r="B65">
        <v>0.93072055150748068</v>
      </c>
      <c r="C65">
        <v>8.9977692125446929E-2</v>
      </c>
      <c r="D65">
        <v>2.6264813750811591E-2</v>
      </c>
      <c r="E65">
        <v>0.39273418222495449</v>
      </c>
      <c r="F65">
        <v>0.16675101963121511</v>
      </c>
      <c r="G65">
        <v>0.78738639000453325</v>
      </c>
      <c r="H65">
        <v>15.40548276226184</v>
      </c>
      <c r="I65">
        <v>2.391194965775692E-2</v>
      </c>
      <c r="J65">
        <v>1.056401617080571</v>
      </c>
      <c r="K65">
        <v>0.15041507675526461</v>
      </c>
      <c r="L65">
        <v>8.2222308399123156E-3</v>
      </c>
      <c r="M65">
        <v>0.30269437961746992</v>
      </c>
      <c r="N65">
        <v>1.022378496239815</v>
      </c>
      <c r="O65">
        <v>6.5125729719342731E-2</v>
      </c>
      <c r="P65">
        <v>2.8835504042399061E-2</v>
      </c>
      <c r="Q65">
        <v>5.0662004608934358E-2</v>
      </c>
      <c r="R65">
        <v>1.210304407675745E-2</v>
      </c>
      <c r="S65">
        <v>1.4558111202562221</v>
      </c>
      <c r="T65">
        <v>0.14530805164697069</v>
      </c>
      <c r="U65">
        <v>4.1222268452957454E-3</v>
      </c>
      <c r="V65">
        <v>0.29288266967779591</v>
      </c>
      <c r="W65">
        <v>0.29310356908834401</v>
      </c>
      <c r="X65">
        <v>0.1111404710503483</v>
      </c>
      <c r="Y65">
        <v>1.59301501459879</v>
      </c>
      <c r="Z65">
        <v>0.63220110472181157</v>
      </c>
      <c r="AA65">
        <v>0.66274414975688334</v>
      </c>
      <c r="AB65">
        <v>0.79730939401929879</v>
      </c>
      <c r="AC65">
        <v>0.37332830315316767</v>
      </c>
      <c r="AD65">
        <v>3.6197594620316922E-2</v>
      </c>
      <c r="AE65">
        <v>0.26856566685735589</v>
      </c>
      <c r="AF65">
        <v>1.086934604997587</v>
      </c>
      <c r="AG65">
        <v>1.002170208811052</v>
      </c>
      <c r="AH65" s="9" t="s">
        <v>49</v>
      </c>
      <c r="AI65" s="1">
        <v>45413</v>
      </c>
      <c r="AJ65" s="9" t="s">
        <v>43</v>
      </c>
      <c r="AK65">
        <v>10</v>
      </c>
    </row>
    <row r="66" spans="1:37" x14ac:dyDescent="0.25">
      <c r="A66">
        <v>45421</v>
      </c>
      <c r="B66">
        <v>0.70113470161532654</v>
      </c>
      <c r="C66">
        <v>0.16211786829254829</v>
      </c>
      <c r="D66">
        <v>2.1744359142682291E-2</v>
      </c>
      <c r="E66">
        <v>0.27708886446915598</v>
      </c>
      <c r="F66">
        <v>0.30744899082590188</v>
      </c>
      <c r="G66">
        <v>0.1018666998604634</v>
      </c>
      <c r="H66">
        <v>1.0163641900060849</v>
      </c>
      <c r="I66">
        <v>3.2995310246978828</v>
      </c>
      <c r="J66">
        <v>0.75028209355944664</v>
      </c>
      <c r="K66">
        <v>5.7255810543292887E-2</v>
      </c>
      <c r="L66">
        <v>0.18755059585832631</v>
      </c>
      <c r="M66">
        <v>3.5770438947898392E-5</v>
      </c>
      <c r="N66">
        <v>2.1439707394212068E-3</v>
      </c>
      <c r="O66">
        <v>0.15257564366138629</v>
      </c>
      <c r="P66">
        <v>0.52476547492842318</v>
      </c>
      <c r="Q66">
        <v>0.65006076769052246</v>
      </c>
      <c r="R66">
        <v>4.4595999080113163E-2</v>
      </c>
      <c r="S66">
        <v>0.10315135620680251</v>
      </c>
      <c r="T66">
        <v>0.13802044002551769</v>
      </c>
      <c r="U66">
        <v>0</v>
      </c>
      <c r="V66">
        <v>1.0929953651638979</v>
      </c>
      <c r="W66">
        <v>7.6284949691327514E-2</v>
      </c>
      <c r="X66">
        <v>0.1433378626632178</v>
      </c>
      <c r="Y66">
        <v>0.75285809962814598</v>
      </c>
      <c r="Z66">
        <v>0.39944539377206162</v>
      </c>
      <c r="AA66">
        <v>0.43255146809719591</v>
      </c>
      <c r="AB66">
        <v>0.88196011452119516</v>
      </c>
      <c r="AC66">
        <v>0.1701072117302333</v>
      </c>
      <c r="AD66">
        <v>0.120988404478605</v>
      </c>
      <c r="AE66">
        <v>0.16628473400736921</v>
      </c>
      <c r="AF66">
        <v>0.49280269878791749</v>
      </c>
      <c r="AG66">
        <v>1.3254382529104189</v>
      </c>
      <c r="AH66" s="9" t="s">
        <v>49</v>
      </c>
      <c r="AI66" s="1">
        <v>45413</v>
      </c>
      <c r="AJ66" s="9" t="s">
        <v>38</v>
      </c>
      <c r="AK66">
        <v>9</v>
      </c>
    </row>
    <row r="67" spans="1:37" x14ac:dyDescent="0.25">
      <c r="A67">
        <v>45420</v>
      </c>
      <c r="B67">
        <v>2.5400887989077829</v>
      </c>
      <c r="C67">
        <v>0.13830785108856569</v>
      </c>
      <c r="D67">
        <v>3.5109524585790051E-2</v>
      </c>
      <c r="E67">
        <v>0.57463406099711178</v>
      </c>
      <c r="F67">
        <v>0.56099175146889801</v>
      </c>
      <c r="G67">
        <v>0.75225289464643719</v>
      </c>
      <c r="H67">
        <v>8.6260661912276042</v>
      </c>
      <c r="I67">
        <v>0.49625723964260882</v>
      </c>
      <c r="J67">
        <v>9.2778881868432563</v>
      </c>
      <c r="K67">
        <v>12.83382614613892</v>
      </c>
      <c r="L67">
        <v>0.18283107803177329</v>
      </c>
      <c r="M67">
        <v>0.65903192822302414</v>
      </c>
      <c r="N67">
        <v>0.85777501563416869</v>
      </c>
      <c r="O67">
        <v>5.9142487700087694</v>
      </c>
      <c r="P67">
        <v>1.3039834743149661</v>
      </c>
      <c r="Q67">
        <v>0.31271788715719551</v>
      </c>
      <c r="R67">
        <v>0.33791906826012508</v>
      </c>
      <c r="S67">
        <v>3.0507024180253288</v>
      </c>
      <c r="T67">
        <v>1.4889503978613989</v>
      </c>
      <c r="U67">
        <v>1.089582239089852</v>
      </c>
      <c r="V67">
        <v>2.0033180765547272</v>
      </c>
      <c r="W67">
        <v>0.45919058791540041</v>
      </c>
      <c r="X67">
        <v>0.66704932779931203</v>
      </c>
      <c r="Y67">
        <v>3.9919697725811258</v>
      </c>
      <c r="Z67">
        <v>1.170016390340733</v>
      </c>
      <c r="AA67">
        <v>3.0881095618630878</v>
      </c>
      <c r="AB67">
        <v>2.8416750581350061</v>
      </c>
      <c r="AC67">
        <v>1.061946457429451</v>
      </c>
      <c r="AD67">
        <v>0.37253253009601528</v>
      </c>
      <c r="AE67">
        <v>1.382235832793381</v>
      </c>
      <c r="AF67">
        <v>2.8621174902108391</v>
      </c>
      <c r="AG67">
        <v>1.745154213953992</v>
      </c>
      <c r="AH67" s="9" t="s">
        <v>49</v>
      </c>
      <c r="AI67" s="1">
        <v>45413</v>
      </c>
      <c r="AJ67" s="9" t="s">
        <v>39</v>
      </c>
      <c r="AK67">
        <v>8</v>
      </c>
    </row>
    <row r="68" spans="1:37" x14ac:dyDescent="0.25">
      <c r="A68">
        <v>45419</v>
      </c>
      <c r="B68">
        <v>2.031065571163023</v>
      </c>
      <c r="C68">
        <v>0.39732690685827499</v>
      </c>
      <c r="D68">
        <v>2.385095179783884</v>
      </c>
      <c r="E68">
        <v>0.99062819230038091</v>
      </c>
      <c r="F68">
        <v>0.28807410556753948</v>
      </c>
      <c r="G68">
        <v>0.33713734330360501</v>
      </c>
      <c r="H68">
        <v>10.473565504963201</v>
      </c>
      <c r="I68">
        <v>0.48736334513682178</v>
      </c>
      <c r="J68">
        <v>2.6667216913857752</v>
      </c>
      <c r="K68">
        <v>5.228878407653057</v>
      </c>
      <c r="L68">
        <v>3.0803134475673231</v>
      </c>
      <c r="M68">
        <v>0.50551845646013494</v>
      </c>
      <c r="N68">
        <v>0.26912916284509047</v>
      </c>
      <c r="O68">
        <v>1.0911683049841041</v>
      </c>
      <c r="P68">
        <v>1.613927080893381</v>
      </c>
      <c r="Q68">
        <v>9.1624614072121288E-2</v>
      </c>
      <c r="R68">
        <v>4.286373637162761E-2</v>
      </c>
      <c r="S68">
        <v>2.2870882864660449</v>
      </c>
      <c r="T68">
        <v>0.83689353711596515</v>
      </c>
      <c r="U68">
        <v>0.21589324448527539</v>
      </c>
      <c r="V68">
        <v>1.7687295843784769</v>
      </c>
      <c r="W68">
        <v>4.642014647066679</v>
      </c>
      <c r="X68">
        <v>1.2072805353160561</v>
      </c>
      <c r="Y68">
        <v>0.38040291325939191</v>
      </c>
      <c r="Z68">
        <v>1.3265961982421499</v>
      </c>
      <c r="AA68">
        <v>1.902238531306917</v>
      </c>
      <c r="AB68">
        <v>1.4209404033142581</v>
      </c>
      <c r="AC68">
        <v>1.287519243805513</v>
      </c>
      <c r="AD68">
        <v>0.57149546537152696</v>
      </c>
      <c r="AE68">
        <v>1.000038946252787</v>
      </c>
      <c r="AF68">
        <v>1.2778783054240921</v>
      </c>
      <c r="AG68">
        <v>2.881263451647333</v>
      </c>
      <c r="AH68" s="9" t="s">
        <v>49</v>
      </c>
      <c r="AI68" s="1">
        <v>45413</v>
      </c>
      <c r="AJ68" s="9" t="s">
        <v>40</v>
      </c>
      <c r="AK68">
        <v>7</v>
      </c>
    </row>
    <row r="69" spans="1:37" x14ac:dyDescent="0.25">
      <c r="A69">
        <v>45418</v>
      </c>
      <c r="B69">
        <v>3.9977921533760501</v>
      </c>
      <c r="C69">
        <v>1.2465220487079851</v>
      </c>
      <c r="D69">
        <v>1.616407315542238</v>
      </c>
      <c r="E69">
        <v>2.956083961927674</v>
      </c>
      <c r="F69">
        <v>3.4348190928992479</v>
      </c>
      <c r="G69">
        <v>5.3630082569583886</v>
      </c>
      <c r="H69">
        <v>3.545230039944943</v>
      </c>
      <c r="I69">
        <v>2.7416392089991661</v>
      </c>
      <c r="J69">
        <v>2.4723873776415681</v>
      </c>
      <c r="K69">
        <v>3.0387086154943881</v>
      </c>
      <c r="L69">
        <v>5.8160511687574203</v>
      </c>
      <c r="M69">
        <v>1.148601658281954</v>
      </c>
      <c r="N69">
        <v>6.5900031998042721</v>
      </c>
      <c r="O69">
        <v>0.34821457028134678</v>
      </c>
      <c r="P69">
        <v>2.340613107344824</v>
      </c>
      <c r="Q69">
        <v>1.129986786372194</v>
      </c>
      <c r="R69">
        <v>7.1876793047812519</v>
      </c>
      <c r="S69">
        <v>2.9783000712237828</v>
      </c>
      <c r="T69">
        <v>2.2919155298571439</v>
      </c>
      <c r="U69">
        <v>1.9971076515456141</v>
      </c>
      <c r="V69">
        <v>5.2704578560869937</v>
      </c>
      <c r="W69">
        <v>1.179832709222348</v>
      </c>
      <c r="X69">
        <v>2.3033833247968651</v>
      </c>
      <c r="Y69">
        <v>0.2170728988075592</v>
      </c>
      <c r="Z69">
        <v>3.9902564931168789</v>
      </c>
      <c r="AA69">
        <v>4.024825825080498</v>
      </c>
      <c r="AB69">
        <v>2.6720568045521702</v>
      </c>
      <c r="AC69">
        <v>1.70474770581922</v>
      </c>
      <c r="AD69">
        <v>1.660142507316041</v>
      </c>
      <c r="AE69">
        <v>2.337458715016087</v>
      </c>
      <c r="AF69">
        <v>4.8289143483869532</v>
      </c>
      <c r="AG69">
        <v>2.8828144167727139</v>
      </c>
      <c r="AH69" s="9" t="s">
        <v>49</v>
      </c>
      <c r="AI69" s="1">
        <v>45413</v>
      </c>
      <c r="AJ69" s="9" t="s">
        <v>41</v>
      </c>
      <c r="AK69">
        <v>6</v>
      </c>
    </row>
    <row r="70" spans="1:37" x14ac:dyDescent="0.25">
      <c r="A70">
        <v>45415</v>
      </c>
      <c r="B70">
        <v>0.37779525551263859</v>
      </c>
      <c r="C70">
        <v>9.6039870605434563E-4</v>
      </c>
      <c r="D70">
        <v>4.3857268900323911E-2</v>
      </c>
      <c r="E70">
        <v>0.18261243154193371</v>
      </c>
      <c r="F70">
        <v>1.3894272502174031E-2</v>
      </c>
      <c r="G70">
        <v>2.1606507679758028E-3</v>
      </c>
      <c r="H70">
        <v>3.570172287938278E-2</v>
      </c>
      <c r="I70">
        <v>1.0113570522941999</v>
      </c>
      <c r="J70">
        <v>9.6544572767019415E-2</v>
      </c>
      <c r="K70">
        <v>0.23695876359441259</v>
      </c>
      <c r="L70">
        <v>2.491583234876293</v>
      </c>
      <c r="M70">
        <v>0.21938617217299039</v>
      </c>
      <c r="N70">
        <v>0.24791190681827399</v>
      </c>
      <c r="O70">
        <v>5.1186235991834667E-2</v>
      </c>
      <c r="P70">
        <v>0.43672019044502752</v>
      </c>
      <c r="Q70">
        <v>0.230276759390043</v>
      </c>
      <c r="R70">
        <v>1.0687498806499481E-3</v>
      </c>
      <c r="S70">
        <v>0.1509686186142013</v>
      </c>
      <c r="T70">
        <v>0.25179614703992442</v>
      </c>
      <c r="U70">
        <v>5.0461135102768269E-4</v>
      </c>
      <c r="V70">
        <v>0.25731625766420801</v>
      </c>
      <c r="W70">
        <v>3.4503712494192082E-3</v>
      </c>
      <c r="X70">
        <v>0.33667954804008832</v>
      </c>
      <c r="Y70">
        <v>5.0133638097536572E-3</v>
      </c>
      <c r="Z70">
        <v>0.24039509327250819</v>
      </c>
      <c r="AA70">
        <v>0.44741456310371658</v>
      </c>
      <c r="AB70">
        <v>0.1826060809066016</v>
      </c>
      <c r="AC70">
        <v>0.37113548009959729</v>
      </c>
      <c r="AD70">
        <v>0.40791050876550389</v>
      </c>
      <c r="AE70">
        <v>0.24852640106050489</v>
      </c>
      <c r="AF70">
        <v>0.10324577983544241</v>
      </c>
      <c r="AG70">
        <v>0.69449506123154969</v>
      </c>
      <c r="AH70" s="9" t="s">
        <v>50</v>
      </c>
      <c r="AI70" s="1">
        <v>45413</v>
      </c>
      <c r="AJ70" s="9" t="s">
        <v>43</v>
      </c>
      <c r="AK70">
        <v>3</v>
      </c>
    </row>
    <row r="71" spans="1:37" x14ac:dyDescent="0.25">
      <c r="A71">
        <v>45414</v>
      </c>
      <c r="B71">
        <v>0.86288569179152397</v>
      </c>
      <c r="C71">
        <v>5.7552155281482963E-2</v>
      </c>
      <c r="D71">
        <v>6.3924958549262806E-2</v>
      </c>
      <c r="E71">
        <v>0.46529286125621522</v>
      </c>
      <c r="F71">
        <v>0.86569702155559691</v>
      </c>
      <c r="G71">
        <v>8.5993710060834755E-2</v>
      </c>
      <c r="H71">
        <v>0.36329875852829091</v>
      </c>
      <c r="I71">
        <v>1.5620870103372031</v>
      </c>
      <c r="J71">
        <v>0.25630499537053408</v>
      </c>
      <c r="K71">
        <v>0.4485468143451124</v>
      </c>
      <c r="L71">
        <v>0.3280618916048838</v>
      </c>
      <c r="M71">
        <v>4.8350235489062348</v>
      </c>
      <c r="N71">
        <v>1.2855100604775429</v>
      </c>
      <c r="O71">
        <v>0.1403279120698265</v>
      </c>
      <c r="P71">
        <v>0.12313307881110649</v>
      </c>
      <c r="Q71">
        <v>0.1835910100408023</v>
      </c>
      <c r="R71">
        <v>0.1009290591489358</v>
      </c>
      <c r="S71">
        <v>0.77258131183977596</v>
      </c>
      <c r="T71">
        <v>0.61413591857643191</v>
      </c>
      <c r="U71">
        <v>1.4717228859748099</v>
      </c>
      <c r="V71">
        <v>0.96969666572469249</v>
      </c>
      <c r="W71">
        <v>0.64392177344056634</v>
      </c>
      <c r="X71">
        <v>0.68300033406318661</v>
      </c>
      <c r="Y71">
        <v>6.6544715780994648E-2</v>
      </c>
      <c r="Z71">
        <v>0.53507498422202127</v>
      </c>
      <c r="AA71">
        <v>0.98277135289227535</v>
      </c>
      <c r="AB71">
        <v>0.63151162473382394</v>
      </c>
      <c r="AC71">
        <v>2.1241642894330459</v>
      </c>
      <c r="AD71">
        <v>0.80218233650931958</v>
      </c>
      <c r="AE71">
        <v>0.89145422421883547</v>
      </c>
      <c r="AF71">
        <v>0.6781698708273205</v>
      </c>
      <c r="AG71">
        <v>0.7565543110837406</v>
      </c>
      <c r="AH71" s="9" t="s">
        <v>50</v>
      </c>
      <c r="AI71" s="1">
        <v>45413</v>
      </c>
      <c r="AJ71" s="9" t="s">
        <v>38</v>
      </c>
      <c r="AK71">
        <v>2</v>
      </c>
    </row>
    <row r="72" spans="1:37" x14ac:dyDescent="0.25">
      <c r="A72">
        <v>45408</v>
      </c>
      <c r="B72">
        <v>0.42256858650927909</v>
      </c>
      <c r="C72">
        <v>0.59791203807957172</v>
      </c>
      <c r="D72">
        <v>2.7076963782306559E-2</v>
      </c>
      <c r="E72">
        <v>0.29640118179975689</v>
      </c>
      <c r="F72">
        <v>9.0738786357422399E-2</v>
      </c>
      <c r="G72">
        <v>6.6168199595668456E-2</v>
      </c>
      <c r="H72">
        <v>0.5302720379161926</v>
      </c>
      <c r="I72">
        <v>0.26494899762284307</v>
      </c>
      <c r="J72">
        <v>0.41223302340358658</v>
      </c>
      <c r="K72">
        <v>0.17926857327519419</v>
      </c>
      <c r="L72">
        <v>0.14012194284391549</v>
      </c>
      <c r="M72">
        <v>6.7827879751340909E-3</v>
      </c>
      <c r="N72">
        <v>0.29033884254960157</v>
      </c>
      <c r="O72">
        <v>0.17697657286624571</v>
      </c>
      <c r="P72">
        <v>1.4044981979063029</v>
      </c>
      <c r="Q72">
        <v>0.2367007094742837</v>
      </c>
      <c r="R72">
        <v>0.11621813440164</v>
      </c>
      <c r="S72">
        <v>0.15903534280959619</v>
      </c>
      <c r="T72">
        <v>0.40246810481430129</v>
      </c>
      <c r="U72">
        <v>5.8167451179686764E-3</v>
      </c>
      <c r="V72">
        <v>0.31350263212870799</v>
      </c>
      <c r="W72">
        <v>1.2312185899200559E-2</v>
      </c>
      <c r="X72">
        <v>0.69500640925352808</v>
      </c>
      <c r="Y72">
        <v>0.20623695589336191</v>
      </c>
      <c r="Z72">
        <v>0.44473615736285582</v>
      </c>
      <c r="AA72">
        <v>0.41981704958608979</v>
      </c>
      <c r="AB72">
        <v>0.38366819142816327</v>
      </c>
      <c r="AC72">
        <v>7.8501499644359013E-2</v>
      </c>
      <c r="AD72">
        <v>0.63987002882852617</v>
      </c>
      <c r="AE72">
        <v>0.24590933271590951</v>
      </c>
      <c r="AF72">
        <v>0.39912644375361289</v>
      </c>
      <c r="AG72">
        <v>0.36302443932607098</v>
      </c>
      <c r="AH72" s="9" t="s">
        <v>51</v>
      </c>
      <c r="AI72" s="1">
        <v>45383</v>
      </c>
      <c r="AJ72" s="9" t="s">
        <v>43</v>
      </c>
      <c r="AK72">
        <v>26</v>
      </c>
    </row>
    <row r="73" spans="1:37" x14ac:dyDescent="0.25">
      <c r="A73">
        <v>45407</v>
      </c>
      <c r="B73">
        <v>0.31614367751968903</v>
      </c>
      <c r="C73">
        <v>0.46161527240619932</v>
      </c>
      <c r="D73">
        <v>2.7137781489107841E-2</v>
      </c>
      <c r="E73">
        <v>0.1158663405016874</v>
      </c>
      <c r="F73">
        <v>6.2400918145536013E-2</v>
      </c>
      <c r="G73">
        <v>6.5286611127848573E-2</v>
      </c>
      <c r="H73">
        <v>0.18930526522359431</v>
      </c>
      <c r="I73">
        <v>0.32980073658700898</v>
      </c>
      <c r="J73">
        <v>0.28619351211047489</v>
      </c>
      <c r="K73">
        <v>0.12100210123496551</v>
      </c>
      <c r="L73">
        <v>4.3132454351792991E-2</v>
      </c>
      <c r="M73">
        <v>8.3488724645688558E-3</v>
      </c>
      <c r="N73">
        <v>6.9803680222850134E-2</v>
      </c>
      <c r="O73">
        <v>0.56154911334160451</v>
      </c>
      <c r="P73">
        <v>0.45984474248196922</v>
      </c>
      <c r="Q73">
        <v>0.10196171514936569</v>
      </c>
      <c r="R73">
        <v>9.6815102514074117E-2</v>
      </c>
      <c r="S73">
        <v>0.10463309999350261</v>
      </c>
      <c r="T73">
        <v>0.16167008550268341</v>
      </c>
      <c r="U73">
        <v>7.7491806191950039E-3</v>
      </c>
      <c r="V73">
        <v>0.108017368162091</v>
      </c>
      <c r="W73">
        <v>1.5642072083284459E-2</v>
      </c>
      <c r="X73">
        <v>0.33900798306190938</v>
      </c>
      <c r="Y73">
        <v>6.5453646232742219E-3</v>
      </c>
      <c r="Z73">
        <v>0.28461829996607407</v>
      </c>
      <c r="AA73">
        <v>0.1947510264536374</v>
      </c>
      <c r="AB73">
        <v>0.19066071915819099</v>
      </c>
      <c r="AC73">
        <v>4.0159139737929207E-2</v>
      </c>
      <c r="AD73">
        <v>0.1108929367283356</v>
      </c>
      <c r="AE73">
        <v>0.1177760344302963</v>
      </c>
      <c r="AF73">
        <v>0.13968559323371821</v>
      </c>
      <c r="AG73">
        <v>0.75859965125840811</v>
      </c>
      <c r="AH73" s="9" t="s">
        <v>51</v>
      </c>
      <c r="AI73" s="1">
        <v>45383</v>
      </c>
      <c r="AJ73" s="9" t="s">
        <v>38</v>
      </c>
      <c r="AK73">
        <v>25</v>
      </c>
    </row>
    <row r="74" spans="1:37" x14ac:dyDescent="0.25">
      <c r="A74">
        <v>45406</v>
      </c>
      <c r="B74">
        <v>1.8537561746199269</v>
      </c>
      <c r="C74">
        <v>2.8924686469258751</v>
      </c>
      <c r="D74">
        <v>0.23137331120879109</v>
      </c>
      <c r="E74">
        <v>2.1715955104258322</v>
      </c>
      <c r="F74">
        <v>1.773533183325013</v>
      </c>
      <c r="G74">
        <v>2.139929635172213</v>
      </c>
      <c r="H74">
        <v>2.604355200593742</v>
      </c>
      <c r="I74">
        <v>1.214706273580535</v>
      </c>
      <c r="J74">
        <v>1.0083557953922799</v>
      </c>
      <c r="K74">
        <v>1.8924976175509081</v>
      </c>
      <c r="L74">
        <v>5.5150547061632277E-2</v>
      </c>
      <c r="M74">
        <v>0.4433133702935278</v>
      </c>
      <c r="N74">
        <v>2.5366261181494498</v>
      </c>
      <c r="O74">
        <v>0.8114207754957079</v>
      </c>
      <c r="P74">
        <v>1.291957617942026</v>
      </c>
      <c r="Q74">
        <v>0.87312025273378824</v>
      </c>
      <c r="R74">
        <v>5.2369687448038684</v>
      </c>
      <c r="S74">
        <v>2.013451587706458</v>
      </c>
      <c r="T74">
        <v>0.74677975505081018</v>
      </c>
      <c r="U74">
        <v>2.821373312152152</v>
      </c>
      <c r="V74">
        <v>0.99356041971563003</v>
      </c>
      <c r="W74">
        <v>0.91950502464300599</v>
      </c>
      <c r="X74">
        <v>1.659752232326593</v>
      </c>
      <c r="Y74">
        <v>2.5284492828293699</v>
      </c>
      <c r="Z74">
        <v>2.3428722872796501</v>
      </c>
      <c r="AA74">
        <v>1.923670293995432</v>
      </c>
      <c r="AB74">
        <v>1.1847548495512501</v>
      </c>
      <c r="AC74">
        <v>0.78381836774531988</v>
      </c>
      <c r="AD74">
        <v>1.726061191440283</v>
      </c>
      <c r="AE74">
        <v>2.2835763444655388</v>
      </c>
      <c r="AF74">
        <v>1.639720460225818</v>
      </c>
      <c r="AG74">
        <v>1.5170484095752861</v>
      </c>
      <c r="AH74" s="9" t="s">
        <v>51</v>
      </c>
      <c r="AI74" s="1">
        <v>45383</v>
      </c>
      <c r="AJ74" s="9" t="s">
        <v>39</v>
      </c>
      <c r="AK74">
        <v>24</v>
      </c>
    </row>
    <row r="75" spans="1:37" x14ac:dyDescent="0.25">
      <c r="A75">
        <v>45405</v>
      </c>
      <c r="B75">
        <v>8.3101043813009604E-2</v>
      </c>
      <c r="C75">
        <v>0.31040923334515541</v>
      </c>
      <c r="D75">
        <v>1.501525172616619E-2</v>
      </c>
      <c r="E75">
        <v>5.6283435655827878E-2</v>
      </c>
      <c r="F75">
        <v>8.6654418728792634E-2</v>
      </c>
      <c r="G75">
        <v>1.7636998202165089E-3</v>
      </c>
      <c r="H75">
        <v>1.005236269594719</v>
      </c>
      <c r="I75">
        <v>1.442532525601473E-3</v>
      </c>
      <c r="J75">
        <v>1.6595175712858859E-2</v>
      </c>
      <c r="K75">
        <v>3.4755001287759803E-2</v>
      </c>
      <c r="L75">
        <v>4.6895523579876097E-3</v>
      </c>
      <c r="M75">
        <v>4.5730945556610503E-2</v>
      </c>
      <c r="N75">
        <v>2.7968768416461589E-2</v>
      </c>
      <c r="O75">
        <v>4.304516454755164E-2</v>
      </c>
      <c r="P75">
        <v>2.6790155943125261E-3</v>
      </c>
      <c r="Q75">
        <v>3.0917078757183931E-2</v>
      </c>
      <c r="R75">
        <v>1.5547858733495861E-2</v>
      </c>
      <c r="S75">
        <v>6.6700992292277458E-3</v>
      </c>
      <c r="T75">
        <v>1.5262754737784561E-2</v>
      </c>
      <c r="U75">
        <v>0</v>
      </c>
      <c r="V75">
        <v>0.2083151374684426</v>
      </c>
      <c r="W75">
        <v>5.0426169711748341E-2</v>
      </c>
      <c r="X75">
        <v>4.7053095010330922E-3</v>
      </c>
      <c r="Y75">
        <v>1.4141603061667051E-2</v>
      </c>
      <c r="Z75">
        <v>5.4550375047446573E-2</v>
      </c>
      <c r="AA75">
        <v>1.6532842940806501E-2</v>
      </c>
      <c r="AB75">
        <v>0.1156611153966987</v>
      </c>
      <c r="AC75">
        <v>2.7262848577132119E-2</v>
      </c>
      <c r="AD75">
        <v>9.6472808444794764E-2</v>
      </c>
      <c r="AE75">
        <v>2.6753990510805081E-2</v>
      </c>
      <c r="AF75">
        <v>2.420229611967542E-2</v>
      </c>
      <c r="AG75">
        <v>0.1113893475485344</v>
      </c>
      <c r="AH75" s="9" t="s">
        <v>51</v>
      </c>
      <c r="AI75" s="1">
        <v>45383</v>
      </c>
      <c r="AJ75" s="9" t="s">
        <v>40</v>
      </c>
      <c r="AK75">
        <v>23</v>
      </c>
    </row>
    <row r="76" spans="1:37" x14ac:dyDescent="0.25">
      <c r="A76">
        <v>45404</v>
      </c>
      <c r="B76">
        <v>0.94557817466202798</v>
      </c>
      <c r="C76">
        <v>4.6465137856438208</v>
      </c>
      <c r="D76">
        <v>5.2768724014353827E-2</v>
      </c>
      <c r="E76">
        <v>0.67919362931680349</v>
      </c>
      <c r="F76">
        <v>0.41366763992437772</v>
      </c>
      <c r="G76">
        <v>3.5475052533571358</v>
      </c>
      <c r="H76">
        <v>0.43527652349960222</v>
      </c>
      <c r="I76">
        <v>0.43702291357261419</v>
      </c>
      <c r="J76">
        <v>5.9615887844171753E-2</v>
      </c>
      <c r="K76">
        <v>0.75208889329191853</v>
      </c>
      <c r="L76">
        <v>5.1503406653932743E-2</v>
      </c>
      <c r="M76">
        <v>8.2969419249870904E-2</v>
      </c>
      <c r="N76">
        <v>0.29792816108972853</v>
      </c>
      <c r="O76">
        <v>0.26640860861083121</v>
      </c>
      <c r="P76">
        <v>0.18802418373579299</v>
      </c>
      <c r="Q76">
        <v>0.37043302683753371</v>
      </c>
      <c r="R76">
        <v>1.4812186030080481</v>
      </c>
      <c r="S76">
        <v>0.98579720987355668</v>
      </c>
      <c r="T76">
        <v>0.60268566632766929</v>
      </c>
      <c r="U76">
        <v>0.31369834369825639</v>
      </c>
      <c r="V76">
        <v>0.5351019194490606</v>
      </c>
      <c r="W76">
        <v>0.15385121502256621</v>
      </c>
      <c r="X76">
        <v>0.89690403409478925</v>
      </c>
      <c r="Y76">
        <v>0.25802762742208663</v>
      </c>
      <c r="Z76">
        <v>1.581354759619289</v>
      </c>
      <c r="AA76">
        <v>0.36714369834489641</v>
      </c>
      <c r="AB76">
        <v>0.54516647767756299</v>
      </c>
      <c r="AC76">
        <v>0.202700248030903</v>
      </c>
      <c r="AD76">
        <v>0.13014709288301601</v>
      </c>
      <c r="AE76">
        <v>0.85763988650905076</v>
      </c>
      <c r="AF76">
        <v>0.76975008520339094</v>
      </c>
      <c r="AG76">
        <v>1.479976031654983</v>
      </c>
      <c r="AH76" s="9" t="s">
        <v>51</v>
      </c>
      <c r="AI76" s="1">
        <v>45383</v>
      </c>
      <c r="AJ76" s="9" t="s">
        <v>41</v>
      </c>
      <c r="AK76">
        <v>22</v>
      </c>
    </row>
    <row r="77" spans="1:37" x14ac:dyDescent="0.25">
      <c r="A77">
        <v>45401</v>
      </c>
      <c r="B77">
        <v>0.13720043472277141</v>
      </c>
      <c r="C77">
        <v>0.62374585845211039</v>
      </c>
      <c r="D77">
        <v>7.3625350955351068E-2</v>
      </c>
      <c r="E77">
        <v>0.1009092717775532</v>
      </c>
      <c r="F77">
        <v>9.1674596101996766E-3</v>
      </c>
      <c r="G77">
        <v>4.2338497895646372E-2</v>
      </c>
      <c r="H77">
        <v>4.6388275441269812E-2</v>
      </c>
      <c r="I77">
        <v>3.4968795303284922E-2</v>
      </c>
      <c r="J77">
        <v>0.1176482558618975</v>
      </c>
      <c r="K77">
        <v>1.5008605373229451</v>
      </c>
      <c r="L77">
        <v>0.15648951600436381</v>
      </c>
      <c r="M77">
        <v>2.2973936561824278E-2</v>
      </c>
      <c r="N77">
        <v>1.001725507924894E-2</v>
      </c>
      <c r="O77">
        <v>0.26027064209286083</v>
      </c>
      <c r="P77">
        <v>0.49455725304706583</v>
      </c>
      <c r="Q77">
        <v>6.1488527139276057E-2</v>
      </c>
      <c r="R77">
        <v>0</v>
      </c>
      <c r="S77">
        <v>0.35567702928694078</v>
      </c>
      <c r="T77">
        <v>6.325435408667196E-2</v>
      </c>
      <c r="U77">
        <v>5.2768953446394699E-3</v>
      </c>
      <c r="V77">
        <v>2.1445933026602301E-2</v>
      </c>
      <c r="W77">
        <v>0.19108372136287749</v>
      </c>
      <c r="X77">
        <v>5.2224466154461698E-2</v>
      </c>
      <c r="Y77">
        <v>0.27162024569918491</v>
      </c>
      <c r="Z77">
        <v>0.15448564867439851</v>
      </c>
      <c r="AA77">
        <v>0.15794877293226209</v>
      </c>
      <c r="AB77">
        <v>6.0175741662075337E-2</v>
      </c>
      <c r="AC77">
        <v>0.15819797982122449</v>
      </c>
      <c r="AD77">
        <v>4.4018290734710551E-2</v>
      </c>
      <c r="AE77">
        <v>2.0843013976512122E-2</v>
      </c>
      <c r="AF77">
        <v>0.15941499086158689</v>
      </c>
      <c r="AG77">
        <v>0.25090043114828942</v>
      </c>
      <c r="AH77" s="9" t="s">
        <v>52</v>
      </c>
      <c r="AI77" s="1">
        <v>45383</v>
      </c>
      <c r="AJ77" s="9" t="s">
        <v>43</v>
      </c>
      <c r="AK77">
        <v>19</v>
      </c>
    </row>
    <row r="78" spans="1:37" x14ac:dyDescent="0.25">
      <c r="A78">
        <v>45399</v>
      </c>
      <c r="B78">
        <v>0.14958555938718329</v>
      </c>
      <c r="C78">
        <v>5.9187867435113763E-3</v>
      </c>
      <c r="D78">
        <v>0</v>
      </c>
      <c r="E78">
        <v>0.1678162791169793</v>
      </c>
      <c r="F78">
        <v>5.3450592849092994E-3</v>
      </c>
      <c r="G78">
        <v>5.7139101358385704E-3</v>
      </c>
      <c r="H78">
        <v>8.1584386690195139E-3</v>
      </c>
      <c r="I78">
        <v>0.28880103115128508</v>
      </c>
      <c r="J78">
        <v>0.49608062406404202</v>
      </c>
      <c r="K78">
        <v>1.965341182305998E-2</v>
      </c>
      <c r="L78">
        <v>4.2980689555361842E-2</v>
      </c>
      <c r="M78">
        <v>6.2159613238932706E-3</v>
      </c>
      <c r="N78">
        <v>3.066702614478253E-2</v>
      </c>
      <c r="O78">
        <v>0.1090105686014913</v>
      </c>
      <c r="P78">
        <v>3.3254350356207253E-2</v>
      </c>
      <c r="Q78">
        <v>4.3425245206224802E-2</v>
      </c>
      <c r="R78">
        <v>4.081462196534241E-4</v>
      </c>
      <c r="S78">
        <v>0.24056944366543501</v>
      </c>
      <c r="T78">
        <v>1.317477290909836E-2</v>
      </c>
      <c r="U78">
        <v>0</v>
      </c>
      <c r="V78">
        <v>7.6661581281210936E-2</v>
      </c>
      <c r="W78">
        <v>0.29317705193422638</v>
      </c>
      <c r="X78">
        <v>5.6923968866829398E-2</v>
      </c>
      <c r="Y78">
        <v>0.13077580158322419</v>
      </c>
      <c r="Z78">
        <v>0.17199082957063669</v>
      </c>
      <c r="AA78">
        <v>9.5255837009853017E-2</v>
      </c>
      <c r="AB78">
        <v>3.9192190774956302E-2</v>
      </c>
      <c r="AC78">
        <v>3.2651599217236572E-2</v>
      </c>
      <c r="AD78">
        <v>2.6069389285571551E-2</v>
      </c>
      <c r="AE78">
        <v>1.0879967726202901E-2</v>
      </c>
      <c r="AF78">
        <v>0.1160358072387041</v>
      </c>
      <c r="AG78">
        <v>0.29630799338265118</v>
      </c>
      <c r="AH78" s="9" t="s">
        <v>52</v>
      </c>
      <c r="AI78" s="1">
        <v>45383</v>
      </c>
      <c r="AJ78" s="9" t="s">
        <v>39</v>
      </c>
      <c r="AK78">
        <v>17</v>
      </c>
    </row>
    <row r="79" spans="1:37" x14ac:dyDescent="0.25">
      <c r="A79">
        <v>45398</v>
      </c>
      <c r="B79">
        <v>0.70870978001144325</v>
      </c>
      <c r="C79">
        <v>0.43880530491597852</v>
      </c>
      <c r="D79">
        <v>2.6036821503360171E-2</v>
      </c>
      <c r="E79">
        <v>0.45377914191976959</v>
      </c>
      <c r="F79">
        <v>0.40347574401565089</v>
      </c>
      <c r="G79">
        <v>0.65461962294604337</v>
      </c>
      <c r="H79">
        <v>0.79737944350318235</v>
      </c>
      <c r="I79">
        <v>0.57992883274494555</v>
      </c>
      <c r="J79">
        <v>0.64032835275194766</v>
      </c>
      <c r="K79">
        <v>1.5285702106928789</v>
      </c>
      <c r="L79">
        <v>1.0345154066090581</v>
      </c>
      <c r="M79">
        <v>0.1260022815280589</v>
      </c>
      <c r="N79">
        <v>0.67119577913844963</v>
      </c>
      <c r="O79">
        <v>0.36945934503523248</v>
      </c>
      <c r="P79">
        <v>0.13940954843473399</v>
      </c>
      <c r="Q79">
        <v>0.6041869357282853</v>
      </c>
      <c r="R79">
        <v>0.16535383133637219</v>
      </c>
      <c r="S79">
        <v>1.6108740519405409</v>
      </c>
      <c r="T79">
        <v>0.42758249647867919</v>
      </c>
      <c r="U79">
        <v>0.18277032930993289</v>
      </c>
      <c r="V79">
        <v>1.288707192978729</v>
      </c>
      <c r="W79">
        <v>0.41624982709637509</v>
      </c>
      <c r="X79">
        <v>0.58088568974810384</v>
      </c>
      <c r="Y79">
        <v>0.40763526057118799</v>
      </c>
      <c r="Z79">
        <v>0.73691621374645211</v>
      </c>
      <c r="AA79">
        <v>0.57760585736033843</v>
      </c>
      <c r="AB79">
        <v>0.66160808077015798</v>
      </c>
      <c r="AC79">
        <v>0.32613888826676179</v>
      </c>
      <c r="AD79">
        <v>1.031844480481847</v>
      </c>
      <c r="AE79">
        <v>0.58104175848427853</v>
      </c>
      <c r="AF79">
        <v>0.58723149116662487</v>
      </c>
      <c r="AG79">
        <v>0.67374005224458222</v>
      </c>
      <c r="AH79" s="9" t="s">
        <v>52</v>
      </c>
      <c r="AI79" s="1">
        <v>45383</v>
      </c>
      <c r="AJ79" s="9" t="s">
        <v>40</v>
      </c>
      <c r="AK79">
        <v>16</v>
      </c>
    </row>
    <row r="80" spans="1:37" x14ac:dyDescent="0.25">
      <c r="A80">
        <v>45397</v>
      </c>
      <c r="B80">
        <v>7.5414288677981937E-3</v>
      </c>
      <c r="C80">
        <v>1.6368254659474259E-2</v>
      </c>
      <c r="D80">
        <v>0</v>
      </c>
      <c r="E80">
        <v>5.3537985734861014E-3</v>
      </c>
      <c r="F80">
        <v>3.3200762487749138E-3</v>
      </c>
      <c r="G80">
        <v>3.0611949336380069E-3</v>
      </c>
      <c r="H80">
        <v>1.167288015742363E-2</v>
      </c>
      <c r="I80">
        <v>0</v>
      </c>
      <c r="J80">
        <v>6.2243122120037263E-2</v>
      </c>
      <c r="K80">
        <v>7.4637258477050897E-2</v>
      </c>
      <c r="L80">
        <v>9.4839083914639397E-2</v>
      </c>
      <c r="M80">
        <v>1.1394895832773141E-2</v>
      </c>
      <c r="N80">
        <v>0</v>
      </c>
      <c r="O80">
        <v>5.031367902005391E-2</v>
      </c>
      <c r="P80">
        <v>0</v>
      </c>
      <c r="Q80">
        <v>6.6198661098598897E-3</v>
      </c>
      <c r="R80">
        <v>0</v>
      </c>
      <c r="S80">
        <v>2.2908630735722421E-4</v>
      </c>
      <c r="T80">
        <v>2.9130479793813021E-5</v>
      </c>
      <c r="U80">
        <v>0</v>
      </c>
      <c r="V80">
        <v>1.9203883369059271E-2</v>
      </c>
      <c r="W80">
        <v>0</v>
      </c>
      <c r="X80">
        <v>1.703589336816505E-2</v>
      </c>
      <c r="Y80">
        <v>0</v>
      </c>
      <c r="Z80">
        <v>6.8574971005985197E-3</v>
      </c>
      <c r="AA80">
        <v>3.6623977951044488E-3</v>
      </c>
      <c r="AB80">
        <v>9.7092879978726791E-3</v>
      </c>
      <c r="AC80">
        <v>9.5482544302325431E-3</v>
      </c>
      <c r="AD80">
        <v>0</v>
      </c>
      <c r="AE80">
        <v>2.7227944929065781E-3</v>
      </c>
      <c r="AF80">
        <v>8.1828784013979385E-3</v>
      </c>
      <c r="AG80">
        <v>1.8209802494573161E-2</v>
      </c>
      <c r="AH80" s="9" t="s">
        <v>52</v>
      </c>
      <c r="AI80" s="1">
        <v>45383</v>
      </c>
      <c r="AJ80" s="9" t="s">
        <v>41</v>
      </c>
      <c r="AK80">
        <v>15</v>
      </c>
    </row>
    <row r="81" spans="1:37" x14ac:dyDescent="0.25">
      <c r="A81">
        <v>45394</v>
      </c>
      <c r="B81">
        <v>0.66914832060033724</v>
      </c>
      <c r="C81">
        <v>0.41899432260370528</v>
      </c>
      <c r="D81">
        <v>9.126491626630269E-2</v>
      </c>
      <c r="E81">
        <v>0.23114414054678439</v>
      </c>
      <c r="F81">
        <v>0.47823454254208331</v>
      </c>
      <c r="G81">
        <v>1.196952438697614</v>
      </c>
      <c r="H81">
        <v>0.27739848501605868</v>
      </c>
      <c r="I81">
        <v>0.38436646246358391</v>
      </c>
      <c r="J81">
        <v>0.17486178072879441</v>
      </c>
      <c r="K81">
        <v>0.80346730234014374</v>
      </c>
      <c r="L81">
        <v>2.3796690699328709</v>
      </c>
      <c r="M81">
        <v>0.10235107845716079</v>
      </c>
      <c r="N81">
        <v>0.39724376281019902</v>
      </c>
      <c r="O81">
        <v>0.25292726454739989</v>
      </c>
      <c r="P81">
        <v>2.948445698084276E-2</v>
      </c>
      <c r="Q81">
        <v>2.7910354844326122</v>
      </c>
      <c r="R81">
        <v>6.1637950378802812E-2</v>
      </c>
      <c r="S81">
        <v>1.6826839771034802E-2</v>
      </c>
      <c r="T81">
        <v>0.14878524547260821</v>
      </c>
      <c r="U81">
        <v>0.12729133776182799</v>
      </c>
      <c r="V81">
        <v>0.88267990877033864</v>
      </c>
      <c r="W81">
        <v>4.3918728878591093E-2</v>
      </c>
      <c r="X81">
        <v>0.29520636796312172</v>
      </c>
      <c r="Y81">
        <v>0.77955896718150552</v>
      </c>
      <c r="Z81">
        <v>0.43740459285924588</v>
      </c>
      <c r="AA81">
        <v>0.32435342934112887</v>
      </c>
      <c r="AB81">
        <v>0.89152473323708037</v>
      </c>
      <c r="AC81">
        <v>0.65471799652075524</v>
      </c>
      <c r="AD81">
        <v>1.8875800174872119</v>
      </c>
      <c r="AE81">
        <v>0.95855523542637644</v>
      </c>
      <c r="AF81">
        <v>0.43856738738429968</v>
      </c>
      <c r="AG81">
        <v>0.20081701032924421</v>
      </c>
      <c r="AH81" s="9" t="s">
        <v>53</v>
      </c>
      <c r="AI81" s="1">
        <v>45383</v>
      </c>
      <c r="AJ81" s="9" t="s">
        <v>43</v>
      </c>
      <c r="AK81">
        <v>12</v>
      </c>
    </row>
    <row r="82" spans="1:37" x14ac:dyDescent="0.25">
      <c r="A82">
        <v>45393</v>
      </c>
      <c r="B82">
        <v>0.48578644951739353</v>
      </c>
      <c r="C82">
        <v>0.27193293835310078</v>
      </c>
      <c r="D82">
        <v>2.5216496198309419E-2</v>
      </c>
      <c r="E82">
        <v>0.27568330082342879</v>
      </c>
      <c r="F82">
        <v>2.868871158874178E-2</v>
      </c>
      <c r="G82">
        <v>0.45539246113687148</v>
      </c>
      <c r="H82">
        <v>0.90777037544647821</v>
      </c>
      <c r="I82">
        <v>0.2362943594221574</v>
      </c>
      <c r="J82">
        <v>0.56759526125223869</v>
      </c>
      <c r="K82">
        <v>0.4434252186941875</v>
      </c>
      <c r="L82">
        <v>4.5576195870165058E-2</v>
      </c>
      <c r="M82">
        <v>9.707324154397233E-2</v>
      </c>
      <c r="N82">
        <v>0.73144057919185179</v>
      </c>
      <c r="O82">
        <v>9.46307412815416E-2</v>
      </c>
      <c r="P82">
        <v>0.24760356564500879</v>
      </c>
      <c r="Q82">
        <v>0.17593729682353129</v>
      </c>
      <c r="R82">
        <v>8.7485396924773598E-2</v>
      </c>
      <c r="S82">
        <v>1.2246233489562519</v>
      </c>
      <c r="T82">
        <v>9.3778632269313544E-2</v>
      </c>
      <c r="U82">
        <v>8.987250202010863E-2</v>
      </c>
      <c r="V82">
        <v>0.36459253114010692</v>
      </c>
      <c r="W82">
        <v>6.0746733908216097E-2</v>
      </c>
      <c r="X82">
        <v>8.656171655155942E-2</v>
      </c>
      <c r="Y82">
        <v>2.4703642076368042</v>
      </c>
      <c r="Z82">
        <v>0.37833277224786288</v>
      </c>
      <c r="AA82">
        <v>0.42904545864232752</v>
      </c>
      <c r="AB82">
        <v>0.24102754727354869</v>
      </c>
      <c r="AC82">
        <v>0.30017656017662109</v>
      </c>
      <c r="AD82">
        <v>0.2028547150298029</v>
      </c>
      <c r="AE82">
        <v>0.31682348183004172</v>
      </c>
      <c r="AF82">
        <v>0.53813474129011418</v>
      </c>
      <c r="AG82">
        <v>0.25871590454461901</v>
      </c>
      <c r="AH82" s="9" t="s">
        <v>53</v>
      </c>
      <c r="AI82" s="1">
        <v>45383</v>
      </c>
      <c r="AJ82" s="9" t="s">
        <v>38</v>
      </c>
      <c r="AK82">
        <v>11</v>
      </c>
    </row>
    <row r="83" spans="1:37" x14ac:dyDescent="0.25">
      <c r="A83">
        <v>45392</v>
      </c>
      <c r="B83">
        <v>0.2330798028094328</v>
      </c>
      <c r="C83">
        <v>9.0537015967763673E-2</v>
      </c>
      <c r="D83">
        <v>2.7597891644301951E-2</v>
      </c>
      <c r="E83">
        <v>0.14535555984634829</v>
      </c>
      <c r="F83">
        <v>1.0405587558488721E-4</v>
      </c>
      <c r="G83">
        <v>4.9450173337139153E-5</v>
      </c>
      <c r="H83">
        <v>8.564717619886747E-2</v>
      </c>
      <c r="I83">
        <v>6.4177252349364666E-2</v>
      </c>
      <c r="J83">
        <v>3.707850583173267E-3</v>
      </c>
      <c r="K83">
        <v>1.275659056098713E-2</v>
      </c>
      <c r="L83">
        <v>6.326972216241035E-2</v>
      </c>
      <c r="M83">
        <v>1.6750522320268139E-2</v>
      </c>
      <c r="N83">
        <v>8.8534978825955957E-3</v>
      </c>
      <c r="O83">
        <v>0.15876285652656269</v>
      </c>
      <c r="P83">
        <v>3.3730217999192111E-2</v>
      </c>
      <c r="Q83">
        <v>1.1480486518065101</v>
      </c>
      <c r="R83">
        <v>3.2186894453080983E-2</v>
      </c>
      <c r="S83">
        <v>7.4968808466277556E-2</v>
      </c>
      <c r="T83">
        <v>6.2309289488325308E-2</v>
      </c>
      <c r="U83">
        <v>6.4013443808079891E-3</v>
      </c>
      <c r="V83">
        <v>1.8060902428294761E-2</v>
      </c>
      <c r="W83">
        <v>0.1770186220589984</v>
      </c>
      <c r="X83">
        <v>3.3186366712150688E-2</v>
      </c>
      <c r="Y83">
        <v>0.84795123135353412</v>
      </c>
      <c r="Z83">
        <v>0.11380052757061471</v>
      </c>
      <c r="AA83">
        <v>1.9025280246303952E-2</v>
      </c>
      <c r="AB83">
        <v>0.22320664286633549</v>
      </c>
      <c r="AC83">
        <v>0.14124677704233279</v>
      </c>
      <c r="AD83">
        <v>6.8206707963934174E-2</v>
      </c>
      <c r="AE83">
        <v>6.6868652311658519E-2</v>
      </c>
      <c r="AF83">
        <v>0.2499721836784613</v>
      </c>
      <c r="AG83">
        <v>0.1054707381263665</v>
      </c>
      <c r="AH83" s="9" t="s">
        <v>53</v>
      </c>
      <c r="AI83" s="1">
        <v>45383</v>
      </c>
      <c r="AJ83" s="9" t="s">
        <v>39</v>
      </c>
      <c r="AK83">
        <v>10</v>
      </c>
    </row>
    <row r="84" spans="1:37" x14ac:dyDescent="0.25">
      <c r="A84">
        <v>45391</v>
      </c>
      <c r="B84">
        <v>0.79612193967807876</v>
      </c>
      <c r="C84">
        <v>0.60571886020809196</v>
      </c>
      <c r="D84">
        <v>0.71886870148091697</v>
      </c>
      <c r="E84">
        <v>0.55835441428531418</v>
      </c>
      <c r="F84">
        <v>0.72968331580396817</v>
      </c>
      <c r="G84">
        <v>1.530537765528909</v>
      </c>
      <c r="H84">
        <v>0.32698547406123429</v>
      </c>
      <c r="I84">
        <v>0.41293562831747199</v>
      </c>
      <c r="J84">
        <v>0.16797136935859461</v>
      </c>
      <c r="K84">
        <v>0.51134298936455558</v>
      </c>
      <c r="L84">
        <v>0.1930970717249671</v>
      </c>
      <c r="M84">
        <v>0.10799879329506749</v>
      </c>
      <c r="N84">
        <v>0.67724381524345501</v>
      </c>
      <c r="O84">
        <v>0.55076376094761659</v>
      </c>
      <c r="P84">
        <v>0.87587253308227986</v>
      </c>
      <c r="Q84">
        <v>0.9384685036443432</v>
      </c>
      <c r="R84">
        <v>0.66327205582309823</v>
      </c>
      <c r="S84">
        <v>0.39061796186463932</v>
      </c>
      <c r="T84">
        <v>0.30661560575657398</v>
      </c>
      <c r="U84">
        <v>1.8097427770720358E-2</v>
      </c>
      <c r="V84">
        <v>0.5120902402981401</v>
      </c>
      <c r="W84">
        <v>0.98032781302074701</v>
      </c>
      <c r="X84">
        <v>0.41474596360134403</v>
      </c>
      <c r="Y84">
        <v>0.67437646326426415</v>
      </c>
      <c r="Z84">
        <v>0.84750765869048816</v>
      </c>
      <c r="AA84">
        <v>0.58073698446277289</v>
      </c>
      <c r="AB84">
        <v>0.61401641345967983</v>
      </c>
      <c r="AC84">
        <v>0.30429726460529921</v>
      </c>
      <c r="AD84">
        <v>0.96422818244261776</v>
      </c>
      <c r="AE84">
        <v>0.74403271978864505</v>
      </c>
      <c r="AF84">
        <v>0.61387190754769183</v>
      </c>
      <c r="AG84">
        <v>0.71887518629356806</v>
      </c>
      <c r="AH84" s="9" t="s">
        <v>53</v>
      </c>
      <c r="AI84" s="1">
        <v>45383</v>
      </c>
      <c r="AJ84" s="9" t="s">
        <v>40</v>
      </c>
      <c r="AK84">
        <v>9</v>
      </c>
    </row>
    <row r="85" spans="1:37" x14ac:dyDescent="0.25">
      <c r="A85">
        <v>45390</v>
      </c>
      <c r="B85">
        <v>6.3778189599713528E-2</v>
      </c>
      <c r="C85">
        <v>5.0729933218800649E-2</v>
      </c>
      <c r="D85">
        <v>5.6471452794837796E-4</v>
      </c>
      <c r="E85">
        <v>6.8513084258144716E-2</v>
      </c>
      <c r="F85">
        <v>9.6026671336005662E-2</v>
      </c>
      <c r="G85">
        <v>2.271862746986983E-3</v>
      </c>
      <c r="H85">
        <v>4.0890878912685627E-2</v>
      </c>
      <c r="I85">
        <v>1.198319793420753E-2</v>
      </c>
      <c r="J85">
        <v>5.7813707945276308E-2</v>
      </c>
      <c r="K85">
        <v>2.1716412482146561E-4</v>
      </c>
      <c r="L85">
        <v>7.39931867533071E-2</v>
      </c>
      <c r="M85">
        <v>3.9162075535423139E-4</v>
      </c>
      <c r="N85">
        <v>2.3255011894718691E-2</v>
      </c>
      <c r="O85">
        <v>6.9098340959227483E-2</v>
      </c>
      <c r="P85">
        <v>0.11743298715246329</v>
      </c>
      <c r="Q85">
        <v>0.14933596024163751</v>
      </c>
      <c r="R85">
        <v>9.5894144484441349E-2</v>
      </c>
      <c r="S85">
        <v>4.1311124603806468E-2</v>
      </c>
      <c r="T85">
        <v>5.4022088976495027E-2</v>
      </c>
      <c r="U85">
        <v>0</v>
      </c>
      <c r="V85">
        <v>7.9448697768558951E-2</v>
      </c>
      <c r="W85">
        <v>3.7076545133938758E-4</v>
      </c>
      <c r="X85">
        <v>6.1881836904774307E-2</v>
      </c>
      <c r="Y85">
        <v>5.5057418019688963E-2</v>
      </c>
      <c r="Z85">
        <v>5.3352282275293011E-2</v>
      </c>
      <c r="AA85">
        <v>4.7918644476022877E-2</v>
      </c>
      <c r="AB85">
        <v>0.1109106212168347</v>
      </c>
      <c r="AC85">
        <v>2.314542479578701E-2</v>
      </c>
      <c r="AD85">
        <v>9.8478743606525046E-2</v>
      </c>
      <c r="AE85">
        <v>1.2428779776470521E-2</v>
      </c>
      <c r="AF85">
        <v>8.8914515995769813E-2</v>
      </c>
      <c r="AG85">
        <v>6.3912532645784809E-2</v>
      </c>
      <c r="AH85" s="9" t="s">
        <v>53</v>
      </c>
      <c r="AI85" s="1">
        <v>45383</v>
      </c>
      <c r="AJ85" s="9" t="s">
        <v>41</v>
      </c>
      <c r="AK85">
        <v>8</v>
      </c>
    </row>
    <row r="86" spans="1:37" x14ac:dyDescent="0.25">
      <c r="A86">
        <v>45387</v>
      </c>
      <c r="B86">
        <v>0.22312304871761901</v>
      </c>
      <c r="C86">
        <v>7.1255835329049624E-2</v>
      </c>
      <c r="D86">
        <v>1.041489571272745E-4</v>
      </c>
      <c r="E86">
        <v>0.26543065658126452</v>
      </c>
      <c r="F86">
        <v>4.2610731003299922E-2</v>
      </c>
      <c r="G86">
        <v>2.7798870099667861E-3</v>
      </c>
      <c r="H86">
        <v>0.36070057190843119</v>
      </c>
      <c r="I86">
        <v>4.0028708296313921E-2</v>
      </c>
      <c r="J86">
        <v>0.67298553440530817</v>
      </c>
      <c r="K86">
        <v>2.6041321164793759E-3</v>
      </c>
      <c r="L86">
        <v>0.66129624304875811</v>
      </c>
      <c r="M86">
        <v>1.6872901410259E-2</v>
      </c>
      <c r="N86">
        <v>7.2728519111821006E-3</v>
      </c>
      <c r="O86">
        <v>0.369856558253912</v>
      </c>
      <c r="P86">
        <v>1.5661413330993049E-3</v>
      </c>
      <c r="Q86">
        <v>2.5690375091218819E-2</v>
      </c>
      <c r="R86">
        <v>2.415595756049872E-3</v>
      </c>
      <c r="S86">
        <v>1.8794142894504109E-2</v>
      </c>
      <c r="T86">
        <v>5.804284833864963E-2</v>
      </c>
      <c r="U86">
        <v>0</v>
      </c>
      <c r="V86">
        <v>0.28996222549759609</v>
      </c>
      <c r="W86">
        <v>0</v>
      </c>
      <c r="X86">
        <v>0.37532557099247532</v>
      </c>
      <c r="Y86">
        <v>0.1311220662802185</v>
      </c>
      <c r="Z86">
        <v>0.20543749032973149</v>
      </c>
      <c r="AA86">
        <v>6.4494768511913783E-2</v>
      </c>
      <c r="AB86">
        <v>0.1971913577895201</v>
      </c>
      <c r="AC86">
        <v>0.1327054996197774</v>
      </c>
      <c r="AD86">
        <v>0.14561750640673321</v>
      </c>
      <c r="AE86">
        <v>4.2449602839745519E-2</v>
      </c>
      <c r="AF86">
        <v>0.1393343845277025</v>
      </c>
      <c r="AG86">
        <v>0.46888332992083798</v>
      </c>
      <c r="AH86" s="9" t="s">
        <v>54</v>
      </c>
      <c r="AI86" s="1">
        <v>45383</v>
      </c>
      <c r="AJ86" s="9" t="s">
        <v>43</v>
      </c>
      <c r="AK86">
        <v>5</v>
      </c>
    </row>
    <row r="87" spans="1:37" x14ac:dyDescent="0.25">
      <c r="A87">
        <v>45386</v>
      </c>
      <c r="B87">
        <v>0.28124193367943218</v>
      </c>
      <c r="C87">
        <v>0.3610491365833462</v>
      </c>
      <c r="D87">
        <v>6.9653371667851172E-3</v>
      </c>
      <c r="E87">
        <v>0.40418488771503658</v>
      </c>
      <c r="F87">
        <v>5.4814261102681908E-2</v>
      </c>
      <c r="G87">
        <v>2.5200388630366891E-2</v>
      </c>
      <c r="H87">
        <v>0.89449310653762881</v>
      </c>
      <c r="I87">
        <v>1.2683474812820139E-2</v>
      </c>
      <c r="J87">
        <v>3.46254745170657E-4</v>
      </c>
      <c r="K87">
        <v>0.18538857710588941</v>
      </c>
      <c r="L87">
        <v>0.21435040368803709</v>
      </c>
      <c r="M87">
        <v>5.0326751033892447E-2</v>
      </c>
      <c r="N87">
        <v>5.6190486760247321E-2</v>
      </c>
      <c r="O87">
        <v>8.6607670869292344E-2</v>
      </c>
      <c r="P87">
        <v>1.48046819921561E-2</v>
      </c>
      <c r="Q87">
        <v>6.3575355661861954E-2</v>
      </c>
      <c r="R87">
        <v>0</v>
      </c>
      <c r="S87">
        <v>9.2879911378063E-4</v>
      </c>
      <c r="T87">
        <v>0.1727653670387771</v>
      </c>
      <c r="U87">
        <v>0</v>
      </c>
      <c r="V87">
        <v>0.1185318520424706</v>
      </c>
      <c r="W87">
        <v>2.432634642297523E-2</v>
      </c>
      <c r="X87">
        <v>0.359891802659904</v>
      </c>
      <c r="Y87">
        <v>7.0548358124847735E-2</v>
      </c>
      <c r="Z87">
        <v>0.33810262430360372</v>
      </c>
      <c r="AA87">
        <v>4.0258234667919592E-2</v>
      </c>
      <c r="AB87">
        <v>0.18955597899953461</v>
      </c>
      <c r="AC87">
        <v>0.13037082180282511</v>
      </c>
      <c r="AD87">
        <v>0.28351009673667588</v>
      </c>
      <c r="AE87">
        <v>5.5888233778889358E-2</v>
      </c>
      <c r="AF87">
        <v>0.25754397706320792</v>
      </c>
      <c r="AG87">
        <v>0.28505886438228278</v>
      </c>
      <c r="AH87" s="9" t="s">
        <v>54</v>
      </c>
      <c r="AI87" s="1">
        <v>45383</v>
      </c>
      <c r="AJ87" s="9" t="s">
        <v>38</v>
      </c>
      <c r="AK87">
        <v>4</v>
      </c>
    </row>
    <row r="88" spans="1:37" x14ac:dyDescent="0.25">
      <c r="A88">
        <v>45385</v>
      </c>
      <c r="B88">
        <v>0.29490835848821367</v>
      </c>
      <c r="C88">
        <v>1.3649625635076219E-2</v>
      </c>
      <c r="D88">
        <v>2.161606141835562E-2</v>
      </c>
      <c r="E88">
        <v>3.8497500755513961E-2</v>
      </c>
      <c r="F88">
        <v>9.6866545149214514E-2</v>
      </c>
      <c r="G88">
        <v>5.73609009071585E-2</v>
      </c>
      <c r="H88">
        <v>1.454997985805802</v>
      </c>
      <c r="I88">
        <v>1.9306836657592141E-2</v>
      </c>
      <c r="J88">
        <v>0.51653711420287618</v>
      </c>
      <c r="K88">
        <v>0.28897301798419528</v>
      </c>
      <c r="L88">
        <v>1.2819369094466021E-2</v>
      </c>
      <c r="M88">
        <v>0.21086138969671611</v>
      </c>
      <c r="N88">
        <v>0.54837523302107161</v>
      </c>
      <c r="O88">
        <v>0.18963410628144439</v>
      </c>
      <c r="P88">
        <v>0.47355115809188891</v>
      </c>
      <c r="Q88">
        <v>2.4860537450313489E-3</v>
      </c>
      <c r="R88">
        <v>1.015808264377104E-3</v>
      </c>
      <c r="S88">
        <v>0.1862932911601155</v>
      </c>
      <c r="T88">
        <v>0.1400661058435527</v>
      </c>
      <c r="U88">
        <v>5.610986078361975E-4</v>
      </c>
      <c r="V88">
        <v>3.4411171896952759E-2</v>
      </c>
      <c r="W88">
        <v>0</v>
      </c>
      <c r="X88">
        <v>2.4212239892742529E-2</v>
      </c>
      <c r="Y88">
        <v>1.8491578535781639E-2</v>
      </c>
      <c r="Z88">
        <v>6.459156774109015E-2</v>
      </c>
      <c r="AA88">
        <v>0.62031419613340488</v>
      </c>
      <c r="AB88">
        <v>0.18668051159705479</v>
      </c>
      <c r="AC88">
        <v>0.1211239489717207</v>
      </c>
      <c r="AD88">
        <v>4.2079031264257612E-2</v>
      </c>
      <c r="AE88">
        <v>3.4371616807005748E-2</v>
      </c>
      <c r="AF88">
        <v>0.25394389250356147</v>
      </c>
      <c r="AG88">
        <v>0.48570171617110952</v>
      </c>
      <c r="AH88" s="9" t="s">
        <v>54</v>
      </c>
      <c r="AI88" s="1">
        <v>45383</v>
      </c>
      <c r="AJ88" s="9" t="s">
        <v>39</v>
      </c>
      <c r="AK88">
        <v>3</v>
      </c>
    </row>
    <row r="89" spans="1:37" x14ac:dyDescent="0.25">
      <c r="A89">
        <v>45384</v>
      </c>
      <c r="B89">
        <v>1.710452218839833</v>
      </c>
      <c r="C89">
        <v>0.36439753876376307</v>
      </c>
      <c r="D89">
        <v>2.914059768741406E-2</v>
      </c>
      <c r="E89">
        <v>0.74153940349474234</v>
      </c>
      <c r="F89">
        <v>0.83325902535880736</v>
      </c>
      <c r="G89">
        <v>1.05054172495918</v>
      </c>
      <c r="H89">
        <v>0.435712607372649</v>
      </c>
      <c r="I89">
        <v>0.11639295370278981</v>
      </c>
      <c r="J89">
        <v>7.1464908794658601</v>
      </c>
      <c r="K89">
        <v>2.2325649797910492</v>
      </c>
      <c r="L89">
        <v>0.58261527780594013</v>
      </c>
      <c r="M89">
        <v>2.9608813086844701</v>
      </c>
      <c r="N89">
        <v>3.3431409896947102</v>
      </c>
      <c r="O89">
        <v>0.34070362829124312</v>
      </c>
      <c r="P89">
        <v>0.29635014244915142</v>
      </c>
      <c r="Q89">
        <v>0.27822436183105542</v>
      </c>
      <c r="R89">
        <v>0.99697190298769978</v>
      </c>
      <c r="S89">
        <v>1.0344902296025029</v>
      </c>
      <c r="T89">
        <v>0.18297919217888309</v>
      </c>
      <c r="U89">
        <v>3.7927574784958777E-2</v>
      </c>
      <c r="V89">
        <v>1.64997209156111</v>
      </c>
      <c r="W89">
        <v>0.6634055870141341</v>
      </c>
      <c r="X89">
        <v>0.72535911685710885</v>
      </c>
      <c r="Y89">
        <v>0.24457096670716949</v>
      </c>
      <c r="Z89">
        <v>1.071796939315377</v>
      </c>
      <c r="AA89">
        <v>2.2418973541219391</v>
      </c>
      <c r="AB89">
        <v>0.61846323849729756</v>
      </c>
      <c r="AC89">
        <v>1.088243466964028</v>
      </c>
      <c r="AD89">
        <v>1.4171887533413869</v>
      </c>
      <c r="AE89">
        <v>1.258510764408042</v>
      </c>
      <c r="AF89">
        <v>1.3237927317115219</v>
      </c>
      <c r="AG89">
        <v>0.84871779421099869</v>
      </c>
      <c r="AH89" s="9" t="s">
        <v>54</v>
      </c>
      <c r="AI89" s="1">
        <v>45383</v>
      </c>
      <c r="AJ89" s="9" t="s">
        <v>40</v>
      </c>
      <c r="AK89">
        <v>2</v>
      </c>
    </row>
    <row r="90" spans="1:37" x14ac:dyDescent="0.25">
      <c r="A90">
        <v>45383</v>
      </c>
      <c r="B90">
        <v>0.68065989022427886</v>
      </c>
      <c r="C90">
        <v>0.25748426391784363</v>
      </c>
      <c r="D90">
        <v>8.0727524188803079E-2</v>
      </c>
      <c r="E90">
        <v>1.457733226616837</v>
      </c>
      <c r="F90">
        <v>8.1292973428716941E-2</v>
      </c>
      <c r="G90">
        <v>0.1796752813767446</v>
      </c>
      <c r="H90">
        <v>0.29400977234915499</v>
      </c>
      <c r="I90">
        <v>1.008695040622777</v>
      </c>
      <c r="J90">
        <v>0.58238751112978315</v>
      </c>
      <c r="K90">
        <v>7.3728817307454828E-3</v>
      </c>
      <c r="L90">
        <v>5.8211558307710673E-2</v>
      </c>
      <c r="M90">
        <v>0.24420351687072089</v>
      </c>
      <c r="N90">
        <v>9.25445998945921E-2</v>
      </c>
      <c r="O90">
        <v>2.34459384586602E-2</v>
      </c>
      <c r="P90">
        <v>0.18318107508282319</v>
      </c>
      <c r="Q90">
        <v>1.8779578850651499E-2</v>
      </c>
      <c r="R90">
        <v>0.1505083277238046</v>
      </c>
      <c r="S90">
        <v>0.55032638149445301</v>
      </c>
      <c r="T90">
        <v>0.15322726978160689</v>
      </c>
      <c r="U90">
        <v>8.358188047508186E-2</v>
      </c>
      <c r="V90">
        <v>9.6848758784489231E-2</v>
      </c>
      <c r="W90">
        <v>0.14719417548470079</v>
      </c>
      <c r="X90">
        <v>0.1973595780871498</v>
      </c>
      <c r="Y90">
        <v>0.36730512592948139</v>
      </c>
      <c r="Z90">
        <v>0.77059927316334786</v>
      </c>
      <c r="AA90">
        <v>0.25534509239915759</v>
      </c>
      <c r="AB90">
        <v>0.13164835865238189</v>
      </c>
      <c r="AC90">
        <v>0.30654466633334287</v>
      </c>
      <c r="AD90">
        <v>7.6268285883437356E-2</v>
      </c>
      <c r="AE90">
        <v>0.167212199196005</v>
      </c>
      <c r="AF90">
        <v>0.72307836398572989</v>
      </c>
      <c r="AG90">
        <v>0.47745304513499159</v>
      </c>
      <c r="AH90" s="9" t="s">
        <v>54</v>
      </c>
      <c r="AI90" s="1">
        <v>45383</v>
      </c>
      <c r="AJ90" s="9" t="s">
        <v>41</v>
      </c>
      <c r="AK90">
        <v>1</v>
      </c>
    </row>
    <row r="91" spans="1:37" x14ac:dyDescent="0.25">
      <c r="A91">
        <v>45380</v>
      </c>
      <c r="B91">
        <v>0.15966358015645149</v>
      </c>
      <c r="C91">
        <v>2.2749581085020738E-2</v>
      </c>
      <c r="D91">
        <v>0.1915077174023293</v>
      </c>
      <c r="E91">
        <v>5.5023984436689793E-2</v>
      </c>
      <c r="F91">
        <v>2.494955036355272E-2</v>
      </c>
      <c r="G91">
        <v>5.8053492083555587E-4</v>
      </c>
      <c r="H91">
        <v>0.51655923427265837</v>
      </c>
      <c r="I91">
        <v>2.043899825966285E-2</v>
      </c>
      <c r="J91">
        <v>0.1026416621202642</v>
      </c>
      <c r="K91">
        <v>1.5432981046873091E-2</v>
      </c>
      <c r="L91">
        <v>8.0298282690778017E-2</v>
      </c>
      <c r="M91">
        <v>8.6398967700132348E-2</v>
      </c>
      <c r="N91">
        <v>0.13863858852092861</v>
      </c>
      <c r="O91">
        <v>2.222206848924993E-2</v>
      </c>
      <c r="P91">
        <v>0.17288235546015679</v>
      </c>
      <c r="Q91">
        <v>0.18046111718933419</v>
      </c>
      <c r="R91">
        <v>0.15329626744836719</v>
      </c>
      <c r="S91">
        <v>2.7564222728875569E-3</v>
      </c>
      <c r="T91">
        <v>7.6670475201623331E-2</v>
      </c>
      <c r="U91">
        <v>0</v>
      </c>
      <c r="V91">
        <v>0.16187464062768259</v>
      </c>
      <c r="W91">
        <v>1.656605338962732E-3</v>
      </c>
      <c r="X91">
        <v>6.2679067748530978E-2</v>
      </c>
      <c r="Y91">
        <v>0.13903472625242169</v>
      </c>
      <c r="Z91">
        <v>3.612381155200884E-2</v>
      </c>
      <c r="AA91">
        <v>0.14801663375517821</v>
      </c>
      <c r="AB91">
        <v>0.24701541685105821</v>
      </c>
      <c r="AC91">
        <v>0.1264325767726078</v>
      </c>
      <c r="AD91">
        <v>0.20617162730331121</v>
      </c>
      <c r="AE91">
        <v>6.3066995766490941E-2</v>
      </c>
      <c r="AF91">
        <v>6.7038181455315177E-2</v>
      </c>
      <c r="AG91">
        <v>0.2808744641591493</v>
      </c>
      <c r="AH91" s="9" t="s">
        <v>55</v>
      </c>
      <c r="AI91" s="1">
        <v>45352</v>
      </c>
      <c r="AJ91" s="9" t="s">
        <v>43</v>
      </c>
      <c r="AK91">
        <v>29</v>
      </c>
    </row>
    <row r="92" spans="1:37" x14ac:dyDescent="0.25">
      <c r="A92">
        <v>45379</v>
      </c>
      <c r="B92">
        <v>0.45225992162989348</v>
      </c>
      <c r="C92">
        <v>0.15188750253790601</v>
      </c>
      <c r="D92">
        <v>3.045556987809073E-2</v>
      </c>
      <c r="E92">
        <v>0.1434992973690529</v>
      </c>
      <c r="F92">
        <v>0.18785178615402209</v>
      </c>
      <c r="G92">
        <v>1.4934186545373469</v>
      </c>
      <c r="H92">
        <v>1.074987606977128</v>
      </c>
      <c r="I92">
        <v>1.637419677182967E-2</v>
      </c>
      <c r="J92">
        <v>2.16737093306464E-4</v>
      </c>
      <c r="K92">
        <v>5.5902997652100959E-2</v>
      </c>
      <c r="L92">
        <v>0.1158366813671008</v>
      </c>
      <c r="M92">
        <v>0.36743291803222472</v>
      </c>
      <c r="N92">
        <v>0.1420074881740242</v>
      </c>
      <c r="O92">
        <v>8.6341546689285273E-2</v>
      </c>
      <c r="P92">
        <v>1.83978893294488</v>
      </c>
      <c r="Q92">
        <v>0.27650775857485399</v>
      </c>
      <c r="R92">
        <v>2.7527723909664369E-2</v>
      </c>
      <c r="S92">
        <v>7.4825577407516275E-2</v>
      </c>
      <c r="T92">
        <v>0.64340825754888886</v>
      </c>
      <c r="U92">
        <v>8.6037578743974288E-2</v>
      </c>
      <c r="V92">
        <v>1.779751802949928E-2</v>
      </c>
      <c r="W92">
        <v>3.4456129150810318E-2</v>
      </c>
      <c r="X92">
        <v>6.8010493373623734E-2</v>
      </c>
      <c r="Y92">
        <v>9.3186417920386316E-2</v>
      </c>
      <c r="Z92">
        <v>0.3407588517192266</v>
      </c>
      <c r="AA92">
        <v>0.23847612747764141</v>
      </c>
      <c r="AB92">
        <v>0.39472808716391627</v>
      </c>
      <c r="AC92">
        <v>0.21128149826628931</v>
      </c>
      <c r="AD92">
        <v>0.15970133094866931</v>
      </c>
      <c r="AE92">
        <v>0.32624257202687462</v>
      </c>
      <c r="AF92">
        <v>0.34710330391566591</v>
      </c>
      <c r="AG92">
        <v>0.42693361966055571</v>
      </c>
      <c r="AH92" s="9" t="s">
        <v>55</v>
      </c>
      <c r="AI92" s="1">
        <v>45352</v>
      </c>
      <c r="AJ92" s="9" t="s">
        <v>38</v>
      </c>
      <c r="AK92">
        <v>28</v>
      </c>
    </row>
    <row r="93" spans="1:37" x14ac:dyDescent="0.25">
      <c r="A93">
        <v>45378</v>
      </c>
      <c r="B93">
        <v>0.60817859890045711</v>
      </c>
      <c r="C93">
        <v>0.61523662964031178</v>
      </c>
      <c r="D93">
        <v>0.56275801036159701</v>
      </c>
      <c r="E93">
        <v>0.23753810062517289</v>
      </c>
      <c r="F93">
        <v>1.890760513840628E-2</v>
      </c>
      <c r="G93">
        <v>9.8192836363564545E-2</v>
      </c>
      <c r="H93">
        <v>1.6993706672328059</v>
      </c>
      <c r="I93">
        <v>0.42640565304435268</v>
      </c>
      <c r="J93">
        <v>5.2173056703816861E-3</v>
      </c>
      <c r="K93">
        <v>2.6397943549520839</v>
      </c>
      <c r="L93">
        <v>0.37343880795103179</v>
      </c>
      <c r="M93">
        <v>0.25132979778587389</v>
      </c>
      <c r="N93">
        <v>0.34264454006731587</v>
      </c>
      <c r="O93">
        <v>9.3880141116370983E-2</v>
      </c>
      <c r="P93">
        <v>0.17242966944181051</v>
      </c>
      <c r="Q93">
        <v>4.5729885723096178E-2</v>
      </c>
      <c r="R93">
        <v>7.0072706316324567E-3</v>
      </c>
      <c r="S93">
        <v>2.6927232058912322E-3</v>
      </c>
      <c r="T93">
        <v>0.28890278557651439</v>
      </c>
      <c r="U93">
        <v>5.5679750682124017E-2</v>
      </c>
      <c r="V93">
        <v>2.1753398899015171</v>
      </c>
      <c r="W93">
        <v>5.4759758679003784E-3</v>
      </c>
      <c r="X93">
        <v>0.29543849913175307</v>
      </c>
      <c r="Y93">
        <v>0.2579715317601653</v>
      </c>
      <c r="Z93">
        <v>0.29411567487550272</v>
      </c>
      <c r="AA93">
        <v>0.69900218626541388</v>
      </c>
      <c r="AB93">
        <v>0.52959967004950537</v>
      </c>
      <c r="AC93">
        <v>0.40851949914106461</v>
      </c>
      <c r="AD93">
        <v>0.1258025794923143</v>
      </c>
      <c r="AE93">
        <v>0.26314500541184888</v>
      </c>
      <c r="AF93">
        <v>0.66127807700738328</v>
      </c>
      <c r="AG93">
        <v>0.36856642212211238</v>
      </c>
      <c r="AH93" s="9" t="s">
        <v>55</v>
      </c>
      <c r="AI93" s="1">
        <v>45352</v>
      </c>
      <c r="AJ93" s="9" t="s">
        <v>39</v>
      </c>
      <c r="AK93">
        <v>27</v>
      </c>
    </row>
    <row r="94" spans="1:37" x14ac:dyDescent="0.25">
      <c r="A94">
        <v>45377</v>
      </c>
      <c r="B94">
        <v>1.1139946443995601</v>
      </c>
      <c r="C94">
        <v>6.1285354965650247E-2</v>
      </c>
      <c r="D94">
        <v>5.3556598689340137E-2</v>
      </c>
      <c r="E94">
        <v>1.437746441817743</v>
      </c>
      <c r="F94">
        <v>1.02146970585584</v>
      </c>
      <c r="G94">
        <v>0.69533211030605491</v>
      </c>
      <c r="H94">
        <v>1.1740224485424831</v>
      </c>
      <c r="I94">
        <v>0.83557856381376105</v>
      </c>
      <c r="J94">
        <v>0.69393630018349106</v>
      </c>
      <c r="K94">
        <v>0.51493835054011261</v>
      </c>
      <c r="L94">
        <v>0.14996321873751281</v>
      </c>
      <c r="M94">
        <v>0.23099090341694181</v>
      </c>
      <c r="N94">
        <v>2.5946354994546761</v>
      </c>
      <c r="O94">
        <v>0.26568784186860589</v>
      </c>
      <c r="P94">
        <v>0.72945518680804511</v>
      </c>
      <c r="Q94">
        <v>0.62403112983333631</v>
      </c>
      <c r="R94">
        <v>0.58335199433554108</v>
      </c>
      <c r="S94">
        <v>0.51505606213177602</v>
      </c>
      <c r="T94">
        <v>0.19949290849506779</v>
      </c>
      <c r="U94">
        <v>0.50452164907911967</v>
      </c>
      <c r="V94">
        <v>0.22763276945348609</v>
      </c>
      <c r="W94">
        <v>5.6309536946332573E-3</v>
      </c>
      <c r="X94">
        <v>0.49945246800657178</v>
      </c>
      <c r="Y94">
        <v>0.42915298386677492</v>
      </c>
      <c r="Z94">
        <v>1.0568282113636549</v>
      </c>
      <c r="AA94">
        <v>1.2898236180866851</v>
      </c>
      <c r="AB94">
        <v>0.58882242405559271</v>
      </c>
      <c r="AC94">
        <v>0.25528359711964838</v>
      </c>
      <c r="AD94">
        <v>0.88854187164023146</v>
      </c>
      <c r="AE94">
        <v>1.000396363091749</v>
      </c>
      <c r="AF94">
        <v>1.142833692680838</v>
      </c>
      <c r="AG94">
        <v>0.53864689331196836</v>
      </c>
      <c r="AH94" s="9" t="s">
        <v>55</v>
      </c>
      <c r="AI94" s="1">
        <v>45352</v>
      </c>
      <c r="AJ94" s="9" t="s">
        <v>40</v>
      </c>
      <c r="AK94">
        <v>26</v>
      </c>
    </row>
    <row r="95" spans="1:37" x14ac:dyDescent="0.25">
      <c r="A95">
        <v>45376</v>
      </c>
      <c r="B95">
        <v>0.1051064289235716</v>
      </c>
      <c r="C95">
        <v>0.11408968088929319</v>
      </c>
      <c r="D95">
        <v>8.5018427273533879E-4</v>
      </c>
      <c r="E95">
        <v>0.15438540500311521</v>
      </c>
      <c r="F95">
        <v>1.9656107684469229E-3</v>
      </c>
      <c r="G95">
        <v>4.4552293985848847E-2</v>
      </c>
      <c r="H95">
        <v>1.9720385383300968E-3</v>
      </c>
      <c r="I95">
        <v>1.08495525997904E-2</v>
      </c>
      <c r="J95">
        <v>3.3968097368890171E-2</v>
      </c>
      <c r="K95">
        <v>4.3699317019677622E-2</v>
      </c>
      <c r="L95">
        <v>3.8608424207792322E-4</v>
      </c>
      <c r="M95">
        <v>2.9760712346364581E-2</v>
      </c>
      <c r="N95">
        <v>2.3327669907548951E-2</v>
      </c>
      <c r="O95">
        <v>0.15350534138776101</v>
      </c>
      <c r="P95">
        <v>5.693742063872554E-2</v>
      </c>
      <c r="Q95">
        <v>6.0063090301579643E-3</v>
      </c>
      <c r="R95">
        <v>0.14160617262319139</v>
      </c>
      <c r="S95">
        <v>0.2120706627910465</v>
      </c>
      <c r="T95">
        <v>9.2474771607502851E-3</v>
      </c>
      <c r="U95">
        <v>0</v>
      </c>
      <c r="V95">
        <v>3.666611989599377E-3</v>
      </c>
      <c r="W95">
        <v>5.8825664920175037E-3</v>
      </c>
      <c r="X95">
        <v>2.0473170519090009E-2</v>
      </c>
      <c r="Y95">
        <v>5.0157989041197124E-3</v>
      </c>
      <c r="Z95">
        <v>0.17994190270388011</v>
      </c>
      <c r="AA95">
        <v>2.8913246496758929E-2</v>
      </c>
      <c r="AB95">
        <v>1.5555801129463011E-2</v>
      </c>
      <c r="AC95">
        <v>1.1873571139871621E-2</v>
      </c>
      <c r="AD95">
        <v>1.378522803693939E-3</v>
      </c>
      <c r="AE95">
        <v>1.169171598386921E-2</v>
      </c>
      <c r="AF95">
        <v>0.15455955941455421</v>
      </c>
      <c r="AG95">
        <v>8.3523131217896923E-2</v>
      </c>
      <c r="AH95" s="9" t="s">
        <v>55</v>
      </c>
      <c r="AI95" s="1">
        <v>45352</v>
      </c>
      <c r="AJ95" s="9" t="s">
        <v>41</v>
      </c>
      <c r="AK95">
        <v>25</v>
      </c>
    </row>
    <row r="96" spans="1:37" x14ac:dyDescent="0.25">
      <c r="A96">
        <v>45373</v>
      </c>
      <c r="B96">
        <v>0.40769326531680877</v>
      </c>
      <c r="C96">
        <v>0.12567780939912149</v>
      </c>
      <c r="D96">
        <v>0.105345097602368</v>
      </c>
      <c r="E96">
        <v>0.1140799284378254</v>
      </c>
      <c r="F96">
        <v>0.1079410426964479</v>
      </c>
      <c r="G96">
        <v>0.1155013308767761</v>
      </c>
      <c r="H96">
        <v>5.1924241572909299E-2</v>
      </c>
      <c r="I96">
        <v>0.47920330925789051</v>
      </c>
      <c r="J96">
        <v>0.19283203115503239</v>
      </c>
      <c r="K96">
        <v>0.10300336903193121</v>
      </c>
      <c r="L96">
        <v>3.814184880004557E-4</v>
      </c>
      <c r="M96">
        <v>0.22567724890091939</v>
      </c>
      <c r="N96">
        <v>0.22727976045675011</v>
      </c>
      <c r="O96">
        <v>5.9244387517154218E-2</v>
      </c>
      <c r="P96">
        <v>0.14898086859970719</v>
      </c>
      <c r="Q96">
        <v>2.0347198836996379E-2</v>
      </c>
      <c r="R96">
        <v>0.12067381018228469</v>
      </c>
      <c r="S96">
        <v>0.67104049901484319</v>
      </c>
      <c r="T96">
        <v>0.1123973884086448</v>
      </c>
      <c r="U96">
        <v>8.5270586679861621E-2</v>
      </c>
      <c r="V96">
        <v>2.1888936463998029E-2</v>
      </c>
      <c r="W96">
        <v>2.2782626658542141E-2</v>
      </c>
      <c r="X96">
        <v>0.12540450624167049</v>
      </c>
      <c r="Y96">
        <v>3.1733410328349532E-3</v>
      </c>
      <c r="Z96">
        <v>0.2051816311752877</v>
      </c>
      <c r="AA96">
        <v>0.35928917827307361</v>
      </c>
      <c r="AB96">
        <v>7.306194812104759E-2</v>
      </c>
      <c r="AC96">
        <v>9.9232655919838181E-2</v>
      </c>
      <c r="AD96">
        <v>5.8156502436254087E-2</v>
      </c>
      <c r="AE96">
        <v>0.20700735814817239</v>
      </c>
      <c r="AF96">
        <v>0.18383148085577469</v>
      </c>
      <c r="AG96">
        <v>0.37929476948042018</v>
      </c>
      <c r="AH96" s="9" t="s">
        <v>56</v>
      </c>
      <c r="AI96" s="1">
        <v>45352</v>
      </c>
      <c r="AJ96" s="9" t="s">
        <v>43</v>
      </c>
      <c r="AK96">
        <v>22</v>
      </c>
    </row>
    <row r="97" spans="1:37" x14ac:dyDescent="0.25">
      <c r="A97">
        <v>45372</v>
      </c>
      <c r="B97">
        <v>0.88440126627061388</v>
      </c>
      <c r="C97">
        <v>0.19014224259289669</v>
      </c>
      <c r="D97">
        <v>0.51914629336369333</v>
      </c>
      <c r="E97">
        <v>2.1336433849987082</v>
      </c>
      <c r="F97">
        <v>0.93905803268199761</v>
      </c>
      <c r="G97">
        <v>0.14491387810406989</v>
      </c>
      <c r="H97">
        <v>0.68203608436624208</v>
      </c>
      <c r="I97">
        <v>5.6883332358881412E-2</v>
      </c>
      <c r="J97">
        <v>0.60109302916312579</v>
      </c>
      <c r="K97">
        <v>1.260728109470598</v>
      </c>
      <c r="L97">
        <v>4.2993033453266369E-2</v>
      </c>
      <c r="M97">
        <v>0.41046002676425092</v>
      </c>
      <c r="N97">
        <v>0.45667438142818267</v>
      </c>
      <c r="O97">
        <v>0.39557037074267981</v>
      </c>
      <c r="P97">
        <v>0.52495841450511038</v>
      </c>
      <c r="Q97">
        <v>1.504173597539501</v>
      </c>
      <c r="R97">
        <v>4.4764301302679187E-2</v>
      </c>
      <c r="S97">
        <v>0.1222393468351282</v>
      </c>
      <c r="T97">
        <v>8.2151366751801153E-2</v>
      </c>
      <c r="U97">
        <v>0.55526677026638027</v>
      </c>
      <c r="V97">
        <v>8.7466738388286738E-2</v>
      </c>
      <c r="W97">
        <v>0.22366721081680591</v>
      </c>
      <c r="X97">
        <v>0.96541466392160191</v>
      </c>
      <c r="Y97">
        <v>2.01599674763174</v>
      </c>
      <c r="Z97">
        <v>1.0627066760716659</v>
      </c>
      <c r="AA97">
        <v>0.55945642359450509</v>
      </c>
      <c r="AB97">
        <v>0.64569312510961752</v>
      </c>
      <c r="AC97">
        <v>0.73919523610313453</v>
      </c>
      <c r="AD97">
        <v>0.82739149835590242</v>
      </c>
      <c r="AE97">
        <v>0.81459368725797443</v>
      </c>
      <c r="AF97">
        <v>0.90328215548970869</v>
      </c>
      <c r="AG97">
        <v>0.59478853141387378</v>
      </c>
      <c r="AH97" s="9" t="s">
        <v>56</v>
      </c>
      <c r="AI97" s="1">
        <v>45352</v>
      </c>
      <c r="AJ97" s="9" t="s">
        <v>38</v>
      </c>
      <c r="AK97">
        <v>21</v>
      </c>
    </row>
    <row r="98" spans="1:37" x14ac:dyDescent="0.25">
      <c r="A98">
        <v>45371</v>
      </c>
      <c r="B98">
        <v>0.75741104510646373</v>
      </c>
      <c r="C98">
        <v>1.1214782377553041</v>
      </c>
      <c r="D98">
        <v>0.18668743363375109</v>
      </c>
      <c r="E98">
        <v>0.2949665837867938</v>
      </c>
      <c r="F98">
        <v>0.28941359112943271</v>
      </c>
      <c r="G98">
        <v>0.82169156312425407</v>
      </c>
      <c r="H98">
        <v>0.15272581624679421</v>
      </c>
      <c r="I98">
        <v>0.42419786298995238</v>
      </c>
      <c r="J98">
        <v>0.2234532721487793</v>
      </c>
      <c r="K98">
        <v>0.22850458869853549</v>
      </c>
      <c r="L98">
        <v>0.1725983964261032</v>
      </c>
      <c r="M98">
        <v>6.1521209877149388E-2</v>
      </c>
      <c r="N98">
        <v>0.26576035672200471</v>
      </c>
      <c r="O98">
        <v>0.58757504558774087</v>
      </c>
      <c r="P98">
        <v>0.33010803619519302</v>
      </c>
      <c r="Q98">
        <v>2.870173386423899</v>
      </c>
      <c r="R98">
        <v>0.32865657231580919</v>
      </c>
      <c r="S98">
        <v>0.35311737257341552</v>
      </c>
      <c r="T98">
        <v>0.50068887572484821</v>
      </c>
      <c r="U98">
        <v>0.15086149488106879</v>
      </c>
      <c r="V98">
        <v>0.1063548460151565</v>
      </c>
      <c r="W98">
        <v>0.31383908158812562</v>
      </c>
      <c r="X98">
        <v>0.97570857864818172</v>
      </c>
      <c r="Y98">
        <v>0.43928639291502469</v>
      </c>
      <c r="Z98">
        <v>0.6691791455788324</v>
      </c>
      <c r="AA98">
        <v>0.31019828525999232</v>
      </c>
      <c r="AB98">
        <v>0.95646265598838653</v>
      </c>
      <c r="AC98">
        <v>0.19303790204263691</v>
      </c>
      <c r="AD98">
        <v>1.748039385155655</v>
      </c>
      <c r="AE98">
        <v>0.85197633185806132</v>
      </c>
      <c r="AF98">
        <v>0.38930814431530969</v>
      </c>
      <c r="AG98">
        <v>0.47957089574471662</v>
      </c>
      <c r="AH98" s="9" t="s">
        <v>56</v>
      </c>
      <c r="AI98" s="1">
        <v>45352</v>
      </c>
      <c r="AJ98" s="9" t="s">
        <v>39</v>
      </c>
      <c r="AK98">
        <v>20</v>
      </c>
    </row>
    <row r="99" spans="1:37" x14ac:dyDescent="0.25">
      <c r="A99">
        <v>45370</v>
      </c>
      <c r="B99">
        <v>0.15258105548239839</v>
      </c>
      <c r="C99">
        <v>1.0574333375615259E-2</v>
      </c>
      <c r="D99">
        <v>4.840461551887873E-4</v>
      </c>
      <c r="E99">
        <v>0.1169381825043391</v>
      </c>
      <c r="F99">
        <v>0.14941450347836849</v>
      </c>
      <c r="G99">
        <v>2.856659293471903E-2</v>
      </c>
      <c r="H99">
        <v>4.8534766760962862E-2</v>
      </c>
      <c r="I99">
        <v>0.17787129246279729</v>
      </c>
      <c r="J99">
        <v>0.1429664840862829</v>
      </c>
      <c r="K99">
        <v>3.5994793536485527E-2</v>
      </c>
      <c r="L99">
        <v>3.4806361103925502E-4</v>
      </c>
      <c r="M99">
        <v>0.16808652846002881</v>
      </c>
      <c r="N99">
        <v>6.6828182740048467E-2</v>
      </c>
      <c r="O99">
        <v>0.13609483426238311</v>
      </c>
      <c r="P99">
        <v>0.23862481321995191</v>
      </c>
      <c r="Q99">
        <v>7.1772393783508151E-2</v>
      </c>
      <c r="R99">
        <v>2.1930957456321609E-4</v>
      </c>
      <c r="S99">
        <v>0.49901665595602029</v>
      </c>
      <c r="T99">
        <v>6.7822249430107881E-2</v>
      </c>
      <c r="U99">
        <v>1.2169159197228401E-2</v>
      </c>
      <c r="V99">
        <v>8.1509752891819137E-2</v>
      </c>
      <c r="W99">
        <v>0.11257462980515701</v>
      </c>
      <c r="X99">
        <v>3.0768934436165789E-2</v>
      </c>
      <c r="Y99">
        <v>0.15340671932900271</v>
      </c>
      <c r="Z99">
        <v>0.1297374823807719</v>
      </c>
      <c r="AA99">
        <v>0.13805443362227529</v>
      </c>
      <c r="AB99">
        <v>9.6879884238491476E-2</v>
      </c>
      <c r="AC99">
        <v>9.694668286490836E-2</v>
      </c>
      <c r="AD99">
        <v>7.5773128728240879E-2</v>
      </c>
      <c r="AE99">
        <v>0.1052338039010934</v>
      </c>
      <c r="AF99">
        <v>8.4658777468432839E-2</v>
      </c>
      <c r="AG99">
        <v>0.2166429919197935</v>
      </c>
      <c r="AH99" s="9" t="s">
        <v>56</v>
      </c>
      <c r="AI99" s="1">
        <v>45352</v>
      </c>
      <c r="AJ99" s="9" t="s">
        <v>40</v>
      </c>
      <c r="AK99">
        <v>19</v>
      </c>
    </row>
    <row r="100" spans="1:37" x14ac:dyDescent="0.25">
      <c r="A100">
        <v>45369</v>
      </c>
      <c r="B100">
        <v>0.51337951200590526</v>
      </c>
      <c r="C100">
        <v>9.2283768034178676E-2</v>
      </c>
      <c r="D100">
        <v>6.8542605748993246E-4</v>
      </c>
      <c r="E100">
        <v>1.8235177413062531</v>
      </c>
      <c r="F100">
        <v>2.855898902716519E-2</v>
      </c>
      <c r="G100">
        <v>1.9228481501780331E-2</v>
      </c>
      <c r="H100">
        <v>2.3080486047164572E-2</v>
      </c>
      <c r="I100">
        <v>5.0876336595081454E-3</v>
      </c>
      <c r="J100">
        <v>4.2221353368269071E-2</v>
      </c>
      <c r="K100">
        <v>0.17852183716551689</v>
      </c>
      <c r="L100">
        <v>0.12463409543687561</v>
      </c>
      <c r="M100">
        <v>1.647261633965243E-2</v>
      </c>
      <c r="N100">
        <v>0.1319634284841408</v>
      </c>
      <c r="O100">
        <v>0.36509435556070469</v>
      </c>
      <c r="P100">
        <v>0.4505136001703044</v>
      </c>
      <c r="Q100">
        <v>0.17039929520499611</v>
      </c>
      <c r="R100">
        <v>0.1368561223657685</v>
      </c>
      <c r="S100">
        <v>0.25443128431156498</v>
      </c>
      <c r="T100">
        <v>5.8900709896698558E-2</v>
      </c>
      <c r="U100">
        <v>9.4775758283987301E-3</v>
      </c>
      <c r="V100">
        <v>4.8400096766387631E-2</v>
      </c>
      <c r="W100">
        <v>0.28543530004105022</v>
      </c>
      <c r="X100">
        <v>0.68835301709429941</v>
      </c>
      <c r="Y100">
        <v>0.40243036807022708</v>
      </c>
      <c r="Z100">
        <v>1.053992196284488</v>
      </c>
      <c r="AA100">
        <v>0.19836099661210621</v>
      </c>
      <c r="AB100">
        <v>0.1103151957757538</v>
      </c>
      <c r="AC100">
        <v>9.8315821732052402E-2</v>
      </c>
      <c r="AD100">
        <v>9.2827986473594748E-2</v>
      </c>
      <c r="AE100">
        <v>0.6232210704568204</v>
      </c>
      <c r="AF100">
        <v>0.55885891644741426</v>
      </c>
      <c r="AG100">
        <v>0.17941938398108501</v>
      </c>
      <c r="AH100" s="9" t="s">
        <v>56</v>
      </c>
      <c r="AI100" s="1">
        <v>45352</v>
      </c>
      <c r="AJ100" s="9" t="s">
        <v>41</v>
      </c>
      <c r="AK100">
        <v>18</v>
      </c>
    </row>
    <row r="101" spans="1:37" x14ac:dyDescent="0.25">
      <c r="A101">
        <v>45366</v>
      </c>
      <c r="B101">
        <v>0.70306090499900442</v>
      </c>
      <c r="C101">
        <v>0.53655085187748741</v>
      </c>
      <c r="D101">
        <v>0.70686505646498976</v>
      </c>
      <c r="E101">
        <v>0.40814871407106262</v>
      </c>
      <c r="F101">
        <v>0.12599739500836521</v>
      </c>
      <c r="G101">
        <v>0.61640952743850508</v>
      </c>
      <c r="H101">
        <v>0.60115219105947748</v>
      </c>
      <c r="I101">
        <v>0.70014913824516078</v>
      </c>
      <c r="J101">
        <v>0.14638631502572641</v>
      </c>
      <c r="K101">
        <v>1.89234476180554</v>
      </c>
      <c r="L101">
        <v>0.1897993815445653</v>
      </c>
      <c r="M101">
        <v>6.9073204043409678E-2</v>
      </c>
      <c r="N101">
        <v>0.78861306101723083</v>
      </c>
      <c r="O101">
        <v>2.11574793741877</v>
      </c>
      <c r="P101">
        <v>0.109129333685306</v>
      </c>
      <c r="Q101">
        <v>0.1263287396283064</v>
      </c>
      <c r="R101">
        <v>0.49764666586957168</v>
      </c>
      <c r="S101">
        <v>0.14762535432223359</v>
      </c>
      <c r="T101">
        <v>0.15691712760024629</v>
      </c>
      <c r="U101">
        <v>2.0515785521477359E-2</v>
      </c>
      <c r="V101">
        <v>2.3368679474591439E-2</v>
      </c>
      <c r="W101">
        <v>0.43455003836542883</v>
      </c>
      <c r="X101">
        <v>0.2158800523235464</v>
      </c>
      <c r="Y101">
        <v>4.8501960395188233E-2</v>
      </c>
      <c r="Z101">
        <v>0.51953393516063595</v>
      </c>
      <c r="AA101">
        <v>0.58690826321563039</v>
      </c>
      <c r="AB101">
        <v>0.47246946623155739</v>
      </c>
      <c r="AC101">
        <v>0.25185949780815292</v>
      </c>
      <c r="AD101">
        <v>0.1378107914334504</v>
      </c>
      <c r="AE101">
        <v>0.3077784569985989</v>
      </c>
      <c r="AF101">
        <v>1.0416969091282531</v>
      </c>
      <c r="AG101">
        <v>0.1971233753601436</v>
      </c>
      <c r="AH101" s="9" t="s">
        <v>57</v>
      </c>
      <c r="AI101" s="1">
        <v>45352</v>
      </c>
      <c r="AJ101" s="9" t="s">
        <v>43</v>
      </c>
      <c r="AK101">
        <v>15</v>
      </c>
    </row>
    <row r="102" spans="1:37" x14ac:dyDescent="0.25">
      <c r="A102">
        <v>45365</v>
      </c>
      <c r="B102">
        <v>0.64568604959950393</v>
      </c>
      <c r="C102">
        <v>0.14339201260739029</v>
      </c>
      <c r="D102">
        <v>6.6336615715708591E-2</v>
      </c>
      <c r="E102">
        <v>0.31121163328006152</v>
      </c>
      <c r="F102">
        <v>1.2239021531188891E-2</v>
      </c>
      <c r="G102">
        <v>0.18431545883433231</v>
      </c>
      <c r="H102">
        <v>7.9456433011093328E-2</v>
      </c>
      <c r="I102">
        <v>0.67982918420689931</v>
      </c>
      <c r="J102">
        <v>1.149182837864239</v>
      </c>
      <c r="K102">
        <v>0.7512053401551525</v>
      </c>
      <c r="L102">
        <v>0.15492559305428641</v>
      </c>
      <c r="M102">
        <v>1.1590099796235289</v>
      </c>
      <c r="N102">
        <v>9.4775047138695057E-2</v>
      </c>
      <c r="O102">
        <v>2.0966081295309702</v>
      </c>
      <c r="P102">
        <v>0.91216237676654643</v>
      </c>
      <c r="Q102">
        <v>1.6707678599189751E-3</v>
      </c>
      <c r="R102">
        <v>6.5394006368936334E-4</v>
      </c>
      <c r="S102">
        <v>2.0011655740895719E-2</v>
      </c>
      <c r="T102">
        <v>0.29433967235687852</v>
      </c>
      <c r="U102">
        <v>1.8323538875825249E-2</v>
      </c>
      <c r="V102">
        <v>3.266814776397136</v>
      </c>
      <c r="W102">
        <v>4.7497796746088748E-2</v>
      </c>
      <c r="X102">
        <v>0.19405704443432131</v>
      </c>
      <c r="Y102">
        <v>2.926389774565501E-2</v>
      </c>
      <c r="Z102">
        <v>0.26417439954894661</v>
      </c>
      <c r="AA102">
        <v>0.49211259159255599</v>
      </c>
      <c r="AB102">
        <v>0.53383245353732911</v>
      </c>
      <c r="AC102">
        <v>0.907990733288629</v>
      </c>
      <c r="AD102">
        <v>7.0237690421768736E-2</v>
      </c>
      <c r="AE102">
        <v>0.182617435359643</v>
      </c>
      <c r="AF102">
        <v>0.62647553349737872</v>
      </c>
      <c r="AG102">
        <v>0.6748919378304884</v>
      </c>
      <c r="AH102" s="9" t="s">
        <v>57</v>
      </c>
      <c r="AI102" s="1">
        <v>45352</v>
      </c>
      <c r="AJ102" s="9" t="s">
        <v>38</v>
      </c>
      <c r="AK102">
        <v>14</v>
      </c>
    </row>
    <row r="103" spans="1:37" x14ac:dyDescent="0.25">
      <c r="A103">
        <v>45364</v>
      </c>
      <c r="B103">
        <v>2.670870649446567</v>
      </c>
      <c r="C103">
        <v>1.4375834242341989</v>
      </c>
      <c r="D103">
        <v>0.14783265212461841</v>
      </c>
      <c r="E103">
        <v>1.248479700919239</v>
      </c>
      <c r="F103">
        <v>2.2608552532879509</v>
      </c>
      <c r="G103">
        <v>6.2287909742131822</v>
      </c>
      <c r="H103">
        <v>1.1870441419907469</v>
      </c>
      <c r="I103">
        <v>7.4149805059639</v>
      </c>
      <c r="J103">
        <v>2.7464000707871929</v>
      </c>
      <c r="K103">
        <v>8.6318906593354381</v>
      </c>
      <c r="L103">
        <v>0.106438890990646</v>
      </c>
      <c r="M103">
        <v>0.88209142521808459</v>
      </c>
      <c r="N103">
        <v>1.1734449210019939</v>
      </c>
      <c r="O103">
        <v>0.7739008404592389</v>
      </c>
      <c r="P103">
        <v>1.2551509558386049</v>
      </c>
      <c r="Q103">
        <v>1.0224824721889161</v>
      </c>
      <c r="R103">
        <v>2.5517711662364762</v>
      </c>
      <c r="S103">
        <v>5.5590730595773534</v>
      </c>
      <c r="T103">
        <v>0.49250890459973329</v>
      </c>
      <c r="U103">
        <v>0.27581775710768458</v>
      </c>
      <c r="V103">
        <v>0.8112810517732052</v>
      </c>
      <c r="W103">
        <v>0.57776504988820621</v>
      </c>
      <c r="X103">
        <v>1.4904703336423</v>
      </c>
      <c r="Y103">
        <v>1.1204089696260159E-2</v>
      </c>
      <c r="Z103">
        <v>2.869226538762145</v>
      </c>
      <c r="AA103">
        <v>2.6963443889640168</v>
      </c>
      <c r="AB103">
        <v>1.339718514455142</v>
      </c>
      <c r="AC103">
        <v>0.64547170899449391</v>
      </c>
      <c r="AD103">
        <v>1.407995178283908</v>
      </c>
      <c r="AE103">
        <v>2.2222102159281589</v>
      </c>
      <c r="AF103">
        <v>2.278071002516854</v>
      </c>
      <c r="AG103">
        <v>2.7667669963148009</v>
      </c>
      <c r="AH103" s="9" t="s">
        <v>57</v>
      </c>
      <c r="AI103" s="1">
        <v>45352</v>
      </c>
      <c r="AJ103" s="9" t="s">
        <v>39</v>
      </c>
      <c r="AK103">
        <v>13</v>
      </c>
    </row>
    <row r="104" spans="1:37" x14ac:dyDescent="0.25">
      <c r="A104">
        <v>45363</v>
      </c>
      <c r="B104">
        <v>0.6284377882561023</v>
      </c>
      <c r="C104">
        <v>0.62533948031908704</v>
      </c>
      <c r="D104">
        <v>3.3701965792233973E-2</v>
      </c>
      <c r="E104">
        <v>0.13907541507426069</v>
      </c>
      <c r="F104">
        <v>1.480993543136615</v>
      </c>
      <c r="G104">
        <v>9.7308057726972888E-2</v>
      </c>
      <c r="H104">
        <v>2.3626283254467761</v>
      </c>
      <c r="I104">
        <v>0.56026349592844682</v>
      </c>
      <c r="J104">
        <v>4.9305938667438529E-2</v>
      </c>
      <c r="K104">
        <v>1.4936203804861601</v>
      </c>
      <c r="L104">
        <v>0.48651290288355298</v>
      </c>
      <c r="M104">
        <v>6.5320966535985278E-2</v>
      </c>
      <c r="N104">
        <v>1.687024136170848</v>
      </c>
      <c r="O104">
        <v>0.24696008790845489</v>
      </c>
      <c r="P104">
        <v>0.1374083127850112</v>
      </c>
      <c r="Q104">
        <v>0.26551515884203503</v>
      </c>
      <c r="R104">
        <v>1.69078025703151E-3</v>
      </c>
      <c r="S104">
        <v>0.46537290151338367</v>
      </c>
      <c r="T104">
        <v>6.1395059075874427E-2</v>
      </c>
      <c r="U104">
        <v>1.5772284770370449E-2</v>
      </c>
      <c r="V104">
        <v>1.292813035384841</v>
      </c>
      <c r="W104">
        <v>1.565982768376025E-3</v>
      </c>
      <c r="X104">
        <v>0.36156454149743827</v>
      </c>
      <c r="Y104">
        <v>3.5195132953083991E-2</v>
      </c>
      <c r="Z104">
        <v>0.31027249299432791</v>
      </c>
      <c r="AA104">
        <v>0.73503530561964991</v>
      </c>
      <c r="AB104">
        <v>0.75691338579149592</v>
      </c>
      <c r="AC104">
        <v>0.22073796765136411</v>
      </c>
      <c r="AD104">
        <v>0.45397900551851778</v>
      </c>
      <c r="AE104">
        <v>0.42462937027205722</v>
      </c>
      <c r="AF104">
        <v>0.59249144807768173</v>
      </c>
      <c r="AG104">
        <v>0.30994042243291492</v>
      </c>
      <c r="AH104" s="9" t="s">
        <v>57</v>
      </c>
      <c r="AI104" s="1">
        <v>45352</v>
      </c>
      <c r="AJ104" s="9" t="s">
        <v>40</v>
      </c>
      <c r="AK104">
        <v>12</v>
      </c>
    </row>
    <row r="105" spans="1:37" x14ac:dyDescent="0.25">
      <c r="A105">
        <v>45362</v>
      </c>
      <c r="B105">
        <v>0.10375971994343131</v>
      </c>
      <c r="C105">
        <v>0.19319754827025709</v>
      </c>
      <c r="D105">
        <v>1.5058105537824549E-2</v>
      </c>
      <c r="E105">
        <v>5.0258645621936056E-3</v>
      </c>
      <c r="F105">
        <v>1.0060476804199981E-4</v>
      </c>
      <c r="G105">
        <v>5.3644859901378142E-3</v>
      </c>
      <c r="H105">
        <v>0.30136154355356692</v>
      </c>
      <c r="I105">
        <v>0.1473671398968748</v>
      </c>
      <c r="J105">
        <v>3.3783451415711742E-2</v>
      </c>
      <c r="K105">
        <v>7.0419305464696077E-4</v>
      </c>
      <c r="L105">
        <v>7.4362612258005E-4</v>
      </c>
      <c r="M105">
        <v>0.1095561394895477</v>
      </c>
      <c r="N105">
        <v>0.31316241347026541</v>
      </c>
      <c r="O105">
        <v>0.26037805687428872</v>
      </c>
      <c r="P105">
        <v>0.15844456596729081</v>
      </c>
      <c r="Q105">
        <v>6.9225324699911193E-3</v>
      </c>
      <c r="R105">
        <v>3.4286601857247211E-2</v>
      </c>
      <c r="S105">
        <v>0.14800005048065651</v>
      </c>
      <c r="T105">
        <v>0.14283671385901561</v>
      </c>
      <c r="U105">
        <v>6.3971661093176424E-2</v>
      </c>
      <c r="V105">
        <v>1.6045672981809131E-2</v>
      </c>
      <c r="W105">
        <v>1.9717082327058811E-4</v>
      </c>
      <c r="X105">
        <v>8.7997424796974894E-2</v>
      </c>
      <c r="Y105">
        <v>1.127157138831418E-2</v>
      </c>
      <c r="Z105">
        <v>7.2907212677700658E-2</v>
      </c>
      <c r="AA105">
        <v>0.185752351707861</v>
      </c>
      <c r="AB105">
        <v>8.3411531818689572E-2</v>
      </c>
      <c r="AC105">
        <v>3.3596008542561111E-2</v>
      </c>
      <c r="AD105">
        <v>3.1592314517507478E-2</v>
      </c>
      <c r="AE105">
        <v>0.1706121081444745</v>
      </c>
      <c r="AF105">
        <v>5.1504964215583107E-2</v>
      </c>
      <c r="AG105">
        <v>0.1231694706112015</v>
      </c>
      <c r="AH105" s="9" t="s">
        <v>57</v>
      </c>
      <c r="AI105" s="1">
        <v>45352</v>
      </c>
      <c r="AJ105" s="9" t="s">
        <v>41</v>
      </c>
      <c r="AK105">
        <v>11</v>
      </c>
    </row>
    <row r="106" spans="1:37" x14ac:dyDescent="0.25">
      <c r="A106">
        <v>45359</v>
      </c>
      <c r="B106">
        <v>0.16970774180136139</v>
      </c>
      <c r="C106">
        <v>0.15002491118170069</v>
      </c>
      <c r="D106">
        <v>8.3211502255711639E-2</v>
      </c>
      <c r="E106">
        <v>5.6146072632184622E-2</v>
      </c>
      <c r="F106">
        <v>0.1292899069298051</v>
      </c>
      <c r="G106">
        <v>5.7369880268532278E-2</v>
      </c>
      <c r="H106">
        <v>2.5717753204342299E-2</v>
      </c>
      <c r="I106">
        <v>1.527903724337061E-3</v>
      </c>
      <c r="J106">
        <v>8.3315803108578473E-2</v>
      </c>
      <c r="K106">
        <v>1.367469906704181E-2</v>
      </c>
      <c r="L106">
        <v>4.366182335800925E-2</v>
      </c>
      <c r="M106">
        <v>4.3174710940093987E-2</v>
      </c>
      <c r="N106">
        <v>0.1917604482317801</v>
      </c>
      <c r="O106">
        <v>0.46292599045605931</v>
      </c>
      <c r="P106">
        <v>1.1661187564848371E-3</v>
      </c>
      <c r="Q106">
        <v>3.4651863298396472E-2</v>
      </c>
      <c r="R106">
        <v>0</v>
      </c>
      <c r="S106">
        <v>0.40068052059005799</v>
      </c>
      <c r="T106">
        <v>0.16491133637973041</v>
      </c>
      <c r="U106">
        <v>0</v>
      </c>
      <c r="V106">
        <v>4.1321745491122518E-2</v>
      </c>
      <c r="W106">
        <v>6.3478182239220041E-2</v>
      </c>
      <c r="X106">
        <v>0.2004700587540314</v>
      </c>
      <c r="Y106">
        <v>0.15739766113722031</v>
      </c>
      <c r="Z106">
        <v>0.20127641326937029</v>
      </c>
      <c r="AA106">
        <v>8.5614628289110539E-2</v>
      </c>
      <c r="AB106">
        <v>0.13537304848152981</v>
      </c>
      <c r="AC106">
        <v>8.4299818826312628E-2</v>
      </c>
      <c r="AD106">
        <v>2.427913834316741E-3</v>
      </c>
      <c r="AE106">
        <v>6.1603726553979297E-2</v>
      </c>
      <c r="AF106">
        <v>0.26853524609901458</v>
      </c>
      <c r="AG106">
        <v>0.1099515651382674</v>
      </c>
      <c r="AH106" s="9" t="s">
        <v>58</v>
      </c>
      <c r="AI106" s="1">
        <v>45352</v>
      </c>
      <c r="AJ106" s="9" t="s">
        <v>43</v>
      </c>
      <c r="AK106">
        <v>8</v>
      </c>
    </row>
    <row r="107" spans="1:37" x14ac:dyDescent="0.25">
      <c r="A107">
        <v>45358</v>
      </c>
      <c r="B107">
        <v>1.5205359417306361</v>
      </c>
      <c r="C107">
        <v>0.1509768167175147</v>
      </c>
      <c r="D107">
        <v>1.3582836062364821E-2</v>
      </c>
      <c r="E107">
        <v>0.44619992120178381</v>
      </c>
      <c r="F107">
        <v>0.29773447321456548</v>
      </c>
      <c r="G107">
        <v>10.17267737616733</v>
      </c>
      <c r="H107">
        <v>7.8137585388572225E-2</v>
      </c>
      <c r="I107">
        <v>0.32319610251523939</v>
      </c>
      <c r="J107">
        <v>1.1961308040963969</v>
      </c>
      <c r="K107">
        <v>1.2757552579474869</v>
      </c>
      <c r="L107">
        <v>4.9764655445229192E-2</v>
      </c>
      <c r="M107">
        <v>0.75839860869089537</v>
      </c>
      <c r="N107">
        <v>0.84021320738532068</v>
      </c>
      <c r="O107">
        <v>0.20986044528366671</v>
      </c>
      <c r="P107">
        <v>0.17870962034362831</v>
      </c>
      <c r="Q107">
        <v>6.4738465127020292E-2</v>
      </c>
      <c r="R107">
        <v>0.4483301950240397</v>
      </c>
      <c r="S107">
        <v>0.39002577343070399</v>
      </c>
      <c r="T107">
        <v>0.8167767605865226</v>
      </c>
      <c r="U107">
        <v>0.88054848833648491</v>
      </c>
      <c r="V107">
        <v>0.59753214758063178</v>
      </c>
      <c r="W107">
        <v>0.25579696105529359</v>
      </c>
      <c r="X107">
        <v>0.1609932721359518</v>
      </c>
      <c r="Y107">
        <v>0.25288842447510013</v>
      </c>
      <c r="Z107">
        <v>2.238174822873372</v>
      </c>
      <c r="AA107">
        <v>0.81179421634532989</v>
      </c>
      <c r="AB107">
        <v>0.36302739908348591</v>
      </c>
      <c r="AC107">
        <v>0.54950560846586949</v>
      </c>
      <c r="AD107">
        <v>0.2546592787093141</v>
      </c>
      <c r="AE107">
        <v>0.70372021174568378</v>
      </c>
      <c r="AF107">
        <v>1.931684187544239</v>
      </c>
      <c r="AG107">
        <v>0.74600575250007262</v>
      </c>
      <c r="AH107" s="9" t="s">
        <v>58</v>
      </c>
      <c r="AI107" s="1">
        <v>45352</v>
      </c>
      <c r="AJ107" s="9" t="s">
        <v>38</v>
      </c>
      <c r="AK107">
        <v>7</v>
      </c>
    </row>
    <row r="108" spans="1:37" x14ac:dyDescent="0.25">
      <c r="A108">
        <v>45357</v>
      </c>
      <c r="B108">
        <v>0.18442549505223119</v>
      </c>
      <c r="C108">
        <v>2.0719680378212782E-3</v>
      </c>
      <c r="D108">
        <v>1.3875424795112159E-2</v>
      </c>
      <c r="E108">
        <v>7.0333692045617222E-2</v>
      </c>
      <c r="F108">
        <v>5.8985879956815752E-5</v>
      </c>
      <c r="G108">
        <v>0.27336622033844771</v>
      </c>
      <c r="H108">
        <v>0.29352053846727472</v>
      </c>
      <c r="I108">
        <v>0.30395815994850389</v>
      </c>
      <c r="J108">
        <v>2.0358653406079359E-3</v>
      </c>
      <c r="K108">
        <v>5.9546826237971617E-3</v>
      </c>
      <c r="L108">
        <v>1.619403927323243E-2</v>
      </c>
      <c r="M108">
        <v>0.2010141157573902</v>
      </c>
      <c r="N108">
        <v>8.9072869856388084E-2</v>
      </c>
      <c r="O108">
        <v>9.5975726216308163E-2</v>
      </c>
      <c r="P108">
        <v>2.6121970417510749E-2</v>
      </c>
      <c r="Q108">
        <v>1.0860128868187151E-2</v>
      </c>
      <c r="R108">
        <v>0</v>
      </c>
      <c r="S108">
        <v>0.21861037899126209</v>
      </c>
      <c r="T108">
        <v>7.8406047331076187E-2</v>
      </c>
      <c r="U108">
        <v>0.15853886552911389</v>
      </c>
      <c r="V108">
        <v>9.3336903016860026E-2</v>
      </c>
      <c r="W108">
        <v>9.7755529107231508E-4</v>
      </c>
      <c r="X108">
        <v>8.4843016538518862E-2</v>
      </c>
      <c r="Y108">
        <v>0.1581281235509184</v>
      </c>
      <c r="Z108">
        <v>0.1897942738397457</v>
      </c>
      <c r="AA108">
        <v>9.6150776120672715E-2</v>
      </c>
      <c r="AB108">
        <v>9.860853655703114E-2</v>
      </c>
      <c r="AC108">
        <v>0.15826709174066869</v>
      </c>
      <c r="AD108">
        <v>7.546209580204577E-2</v>
      </c>
      <c r="AE108">
        <v>4.2638197362344171E-2</v>
      </c>
      <c r="AF108">
        <v>0.167411645725841</v>
      </c>
      <c r="AG108">
        <v>0.19739816798515841</v>
      </c>
      <c r="AH108" s="9" t="s">
        <v>58</v>
      </c>
      <c r="AI108" s="1">
        <v>45352</v>
      </c>
      <c r="AJ108" s="9" t="s">
        <v>39</v>
      </c>
      <c r="AK108">
        <v>6</v>
      </c>
    </row>
    <row r="109" spans="1:37" x14ac:dyDescent="0.25">
      <c r="A109">
        <v>45356</v>
      </c>
      <c r="B109">
        <v>1.29958793634028</v>
      </c>
      <c r="C109">
        <v>1.8846408033666731</v>
      </c>
      <c r="D109">
        <v>4.0603449791564078E-2</v>
      </c>
      <c r="E109">
        <v>0.18711193599244039</v>
      </c>
      <c r="F109">
        <v>3.2520654655286869E-4</v>
      </c>
      <c r="G109">
        <v>1.4498704184193361</v>
      </c>
      <c r="H109">
        <v>1.225398065803095</v>
      </c>
      <c r="I109">
        <v>0.59522856115347667</v>
      </c>
      <c r="J109">
        <v>0.31447733652302612</v>
      </c>
      <c r="K109">
        <v>1.5653679299668731E-2</v>
      </c>
      <c r="L109">
        <v>8.3886297828252049E-2</v>
      </c>
      <c r="M109">
        <v>0.50050786452422924</v>
      </c>
      <c r="N109">
        <v>0.43526594197912322</v>
      </c>
      <c r="O109">
        <v>0.74934460208940512</v>
      </c>
      <c r="P109">
        <v>15.61103439685496</v>
      </c>
      <c r="Q109">
        <v>0.40567834550326398</v>
      </c>
      <c r="R109">
        <v>7.8351142179585817E-2</v>
      </c>
      <c r="S109">
        <v>0.26111487253861387</v>
      </c>
      <c r="T109">
        <v>0.69524427141530165</v>
      </c>
      <c r="U109">
        <v>0.1164400029115219</v>
      </c>
      <c r="V109">
        <v>0.52546817552218117</v>
      </c>
      <c r="W109">
        <v>0.17444932543880409</v>
      </c>
      <c r="X109">
        <v>0.68248684092735767</v>
      </c>
      <c r="Y109">
        <v>5.8427885134113202E-3</v>
      </c>
      <c r="Z109">
        <v>0.75196422131004914</v>
      </c>
      <c r="AA109">
        <v>2.1930589672909999</v>
      </c>
      <c r="AB109">
        <v>0.63151325910027145</v>
      </c>
      <c r="AC109">
        <v>0.16976705363205649</v>
      </c>
      <c r="AD109">
        <v>1.494520738365537</v>
      </c>
      <c r="AE109">
        <v>0.40858549190733351</v>
      </c>
      <c r="AF109">
        <v>0.65241827905524108</v>
      </c>
      <c r="AG109">
        <v>1.856022858239466</v>
      </c>
      <c r="AH109" s="9" t="s">
        <v>58</v>
      </c>
      <c r="AI109" s="1">
        <v>45352</v>
      </c>
      <c r="AJ109" s="9" t="s">
        <v>40</v>
      </c>
      <c r="AK109">
        <v>5</v>
      </c>
    </row>
    <row r="110" spans="1:37" x14ac:dyDescent="0.25">
      <c r="A110">
        <v>45355</v>
      </c>
      <c r="B110">
        <v>0.55865614357474036</v>
      </c>
      <c r="C110">
        <v>7.2125138717846829E-2</v>
      </c>
      <c r="D110">
        <v>7.7187581944648226E-2</v>
      </c>
      <c r="E110">
        <v>0.33152565132582129</v>
      </c>
      <c r="F110">
        <v>1.5113392969025949</v>
      </c>
      <c r="G110">
        <v>8.0485220609926286E-2</v>
      </c>
      <c r="H110">
        <v>0.39286268353369708</v>
      </c>
      <c r="I110">
        <v>0.17199788720036679</v>
      </c>
      <c r="J110">
        <v>9.8193069379783476E-2</v>
      </c>
      <c r="K110">
        <v>1.7524775039459499</v>
      </c>
      <c r="L110">
        <v>1.226606121178935</v>
      </c>
      <c r="M110">
        <v>5.57066782475844E-2</v>
      </c>
      <c r="N110">
        <v>0.1578360266933212</v>
      </c>
      <c r="O110">
        <v>0.2020817971672402</v>
      </c>
      <c r="P110">
        <v>0.90928473882710781</v>
      </c>
      <c r="Q110">
        <v>2.1790198925807708E-2</v>
      </c>
      <c r="R110">
        <v>0.1794201812702437</v>
      </c>
      <c r="S110">
        <v>0.17454872219505199</v>
      </c>
      <c r="T110">
        <v>0.1152183681265264</v>
      </c>
      <c r="U110">
        <v>2.2739797817256491E-2</v>
      </c>
      <c r="V110">
        <v>0.36596346927765228</v>
      </c>
      <c r="W110">
        <v>0.44162059567544348</v>
      </c>
      <c r="X110">
        <v>0.53165055499972991</v>
      </c>
      <c r="Y110">
        <v>0.26886773519128793</v>
      </c>
      <c r="Z110">
        <v>0.35916314610259159</v>
      </c>
      <c r="AA110">
        <v>0.39857844133361742</v>
      </c>
      <c r="AB110">
        <v>0.2900662360667623</v>
      </c>
      <c r="AC110">
        <v>0.30515348186708541</v>
      </c>
      <c r="AD110">
        <v>0.37811788246167383</v>
      </c>
      <c r="AE110">
        <v>0.14209518632256979</v>
      </c>
      <c r="AF110">
        <v>0.44635741872263901</v>
      </c>
      <c r="AG110">
        <v>0.41139030745931598</v>
      </c>
      <c r="AH110" s="9" t="s">
        <v>58</v>
      </c>
      <c r="AI110" s="1">
        <v>45352</v>
      </c>
      <c r="AJ110" s="9" t="s">
        <v>41</v>
      </c>
      <c r="AK110">
        <v>4</v>
      </c>
    </row>
    <row r="111" spans="1:37" x14ac:dyDescent="0.25">
      <c r="A111">
        <v>45352</v>
      </c>
      <c r="B111">
        <v>0.93128793288783618</v>
      </c>
      <c r="C111">
        <v>1.3744089553932839</v>
      </c>
      <c r="D111">
        <v>2.5735158317144749E-2</v>
      </c>
      <c r="E111">
        <v>0.34757476778541502</v>
      </c>
      <c r="F111">
        <v>0.1757624442193193</v>
      </c>
      <c r="G111">
        <v>1.6360732553187429</v>
      </c>
      <c r="H111">
        <v>0.82508113568555552</v>
      </c>
      <c r="I111">
        <v>1.1955794589083271</v>
      </c>
      <c r="J111">
        <v>0.54899668037977389</v>
      </c>
      <c r="K111">
        <v>0.52919073884431145</v>
      </c>
      <c r="L111">
        <v>8.9494942412235615E-2</v>
      </c>
      <c r="M111">
        <v>0.29561417166622572</v>
      </c>
      <c r="N111">
        <v>0.25762263098134569</v>
      </c>
      <c r="O111">
        <v>1.4710418088461381</v>
      </c>
      <c r="P111">
        <v>1.3185944757287531</v>
      </c>
      <c r="Q111">
        <v>0.13437102238402329</v>
      </c>
      <c r="R111">
        <v>1.671272214270735</v>
      </c>
      <c r="S111">
        <v>0.3725983763047101</v>
      </c>
      <c r="T111">
        <v>7.1353552985227664E-2</v>
      </c>
      <c r="U111">
        <v>2.8110728958300569E-2</v>
      </c>
      <c r="V111">
        <v>0.89352090295715481</v>
      </c>
      <c r="W111">
        <v>2.3311989948457811E-2</v>
      </c>
      <c r="X111">
        <v>1.6908783264556759</v>
      </c>
      <c r="Y111">
        <v>0.1547725351412329</v>
      </c>
      <c r="Z111">
        <v>1.365266127606271</v>
      </c>
      <c r="AA111">
        <v>0.7590034604654865</v>
      </c>
      <c r="AB111">
        <v>0.50550205248480395</v>
      </c>
      <c r="AC111">
        <v>0.17577573163237889</v>
      </c>
      <c r="AD111">
        <v>0.19127430416645391</v>
      </c>
      <c r="AE111">
        <v>1.187199896568643</v>
      </c>
      <c r="AF111">
        <v>0.96592828672438591</v>
      </c>
      <c r="AG111">
        <v>0.50177165000704849</v>
      </c>
      <c r="AH111" s="9" t="s">
        <v>59</v>
      </c>
      <c r="AI111" s="1">
        <v>45352</v>
      </c>
      <c r="AJ111" s="9" t="s">
        <v>43</v>
      </c>
      <c r="AK111">
        <v>1</v>
      </c>
    </row>
    <row r="112" spans="1:37" x14ac:dyDescent="0.25">
      <c r="A112">
        <v>45351</v>
      </c>
      <c r="B112">
        <v>0.29433964522748618</v>
      </c>
      <c r="C112">
        <v>0.14964182535975321</v>
      </c>
      <c r="D112">
        <v>8.423408125392913E-2</v>
      </c>
      <c r="E112">
        <v>0.15538503782289101</v>
      </c>
      <c r="F112">
        <v>0.1090068204529913</v>
      </c>
      <c r="G112">
        <v>0.30924030998065449</v>
      </c>
      <c r="H112">
        <v>0.55405385400989982</v>
      </c>
      <c r="I112">
        <v>6.4145460568691359E-2</v>
      </c>
      <c r="J112">
        <v>3.4426279690063862E-3</v>
      </c>
      <c r="K112">
        <v>3.9935957852746937E-2</v>
      </c>
      <c r="L112">
        <v>7.8718264475374361E-2</v>
      </c>
      <c r="M112">
        <v>8.2747746334981637E-2</v>
      </c>
      <c r="N112">
        <v>9.0215910697671653E-2</v>
      </c>
      <c r="O112">
        <v>0.13673455373573951</v>
      </c>
      <c r="P112">
        <v>0.9050430307141023</v>
      </c>
      <c r="Q112">
        <v>2.7169484465240479E-2</v>
      </c>
      <c r="R112">
        <v>6.5692767610451216E-2</v>
      </c>
      <c r="S112">
        <v>2.853960683670986E-2</v>
      </c>
      <c r="T112">
        <v>9.466922599368785E-2</v>
      </c>
      <c r="U112">
        <v>0.23647137810524471</v>
      </c>
      <c r="V112">
        <v>7.6431929164834669E-2</v>
      </c>
      <c r="W112">
        <v>1.522343800373949E-3</v>
      </c>
      <c r="X112">
        <v>9.8400338626602898E-2</v>
      </c>
      <c r="Y112">
        <v>6.3924423316801177E-2</v>
      </c>
      <c r="Z112">
        <v>0.2650947948832979</v>
      </c>
      <c r="AA112">
        <v>0.18910074377896999</v>
      </c>
      <c r="AB112">
        <v>0.1309095751475996</v>
      </c>
      <c r="AC112">
        <v>0.1013912883547386</v>
      </c>
      <c r="AD112">
        <v>5.917003049240762E-2</v>
      </c>
      <c r="AE112">
        <v>0.4599025383868926</v>
      </c>
      <c r="AF112">
        <v>6.1180238575013909E-2</v>
      </c>
      <c r="AG112">
        <v>0.26406137132040269</v>
      </c>
      <c r="AH112" s="9" t="s">
        <v>59</v>
      </c>
      <c r="AI112" s="1">
        <v>45323</v>
      </c>
      <c r="AJ112" s="9" t="s">
        <v>38</v>
      </c>
      <c r="AK112">
        <v>29</v>
      </c>
    </row>
    <row r="113" spans="1:37" x14ac:dyDescent="0.25">
      <c r="A113">
        <v>45350</v>
      </c>
      <c r="B113">
        <v>0.36013907489534858</v>
      </c>
      <c r="C113">
        <v>0.14847590236374569</v>
      </c>
      <c r="D113">
        <v>0.48998779118609798</v>
      </c>
      <c r="E113">
        <v>0.1041288198179743</v>
      </c>
      <c r="F113">
        <v>4.2440866405198483E-3</v>
      </c>
      <c r="G113">
        <v>0.1092409995405135</v>
      </c>
      <c r="H113">
        <v>0.16313098056400491</v>
      </c>
      <c r="I113">
        <v>1.929545709329767</v>
      </c>
      <c r="J113">
        <v>0.63451100654041337</v>
      </c>
      <c r="K113">
        <v>5.0864357667016212E-2</v>
      </c>
      <c r="L113">
        <v>0.69064189031114875</v>
      </c>
      <c r="M113">
        <v>7.0186038055258831E-2</v>
      </c>
      <c r="N113">
        <v>0.19096740002592419</v>
      </c>
      <c r="O113">
        <v>0.28680997575299161</v>
      </c>
      <c r="P113">
        <v>3.6743887501300768E-2</v>
      </c>
      <c r="Q113">
        <v>0.98803378894761029</v>
      </c>
      <c r="R113">
        <v>0</v>
      </c>
      <c r="S113">
        <v>5.8998541483377943E-2</v>
      </c>
      <c r="T113">
        <v>0.28000362053321981</v>
      </c>
      <c r="U113">
        <v>0.12324649788961139</v>
      </c>
      <c r="V113">
        <v>6.641380565697183E-4</v>
      </c>
      <c r="W113">
        <v>4.100676439986839E-2</v>
      </c>
      <c r="X113">
        <v>4.8738297892645353E-2</v>
      </c>
      <c r="Y113">
        <v>0.2010061728308635</v>
      </c>
      <c r="Z113">
        <v>0.1024893470975171</v>
      </c>
      <c r="AA113">
        <v>0.4738904384115567</v>
      </c>
      <c r="AB113">
        <v>0.35780007984101297</v>
      </c>
      <c r="AC113">
        <v>0.34461888077022229</v>
      </c>
      <c r="AD113">
        <v>0.47096352159554211</v>
      </c>
      <c r="AE113">
        <v>0.25456794259032228</v>
      </c>
      <c r="AF113">
        <v>0.19034160626035471</v>
      </c>
      <c r="AG113">
        <v>0.2312593040859364</v>
      </c>
      <c r="AH113" s="9" t="s">
        <v>59</v>
      </c>
      <c r="AI113" s="1">
        <v>45323</v>
      </c>
      <c r="AJ113" s="9" t="s">
        <v>39</v>
      </c>
      <c r="AK113">
        <v>28</v>
      </c>
    </row>
    <row r="114" spans="1:37" x14ac:dyDescent="0.25">
      <c r="A114">
        <v>45349</v>
      </c>
      <c r="B114">
        <v>1.035956383626579</v>
      </c>
      <c r="C114">
        <v>2.458623742193038E-2</v>
      </c>
      <c r="D114">
        <v>0.51445415850795184</v>
      </c>
      <c r="E114">
        <v>0.91891679814439287</v>
      </c>
      <c r="F114">
        <v>3.128901291710704</v>
      </c>
      <c r="G114">
        <v>0.26718120324068201</v>
      </c>
      <c r="H114">
        <v>1.9770570037400499</v>
      </c>
      <c r="I114">
        <v>9.114276200472371E-2</v>
      </c>
      <c r="J114">
        <v>1.118013641633159</v>
      </c>
      <c r="K114">
        <v>0.15563575697286791</v>
      </c>
      <c r="L114">
        <v>0.1184655401845592</v>
      </c>
      <c r="M114">
        <v>0.31992042030946299</v>
      </c>
      <c r="N114">
        <v>0.70790107901864807</v>
      </c>
      <c r="O114">
        <v>0.39317774236481162</v>
      </c>
      <c r="P114">
        <v>0.2472677923594099</v>
      </c>
      <c r="Q114">
        <v>0.25546566789645808</v>
      </c>
      <c r="R114">
        <v>0.88902333748515072</v>
      </c>
      <c r="S114">
        <v>2.755456416730611</v>
      </c>
      <c r="T114">
        <v>0.2796728839553847</v>
      </c>
      <c r="U114">
        <v>0.28241653060590288</v>
      </c>
      <c r="V114">
        <v>0.63301659975417024</v>
      </c>
      <c r="W114">
        <v>1.0364446083369581</v>
      </c>
      <c r="X114">
        <v>0.59061479406347828</v>
      </c>
      <c r="Y114">
        <v>2.0854636351096829</v>
      </c>
      <c r="Z114">
        <v>1.046712618967315</v>
      </c>
      <c r="AA114">
        <v>0.55538400682147204</v>
      </c>
      <c r="AB114">
        <v>0.83553018439727889</v>
      </c>
      <c r="AC114">
        <v>0.59300437701335873</v>
      </c>
      <c r="AD114">
        <v>0.88819065364136873</v>
      </c>
      <c r="AE114">
        <v>0.65741875253445958</v>
      </c>
      <c r="AF114">
        <v>1.2846208532107819</v>
      </c>
      <c r="AG114">
        <v>0.41396891620193271</v>
      </c>
      <c r="AH114" s="9" t="s">
        <v>59</v>
      </c>
      <c r="AI114" s="1">
        <v>45323</v>
      </c>
      <c r="AJ114" s="9" t="s">
        <v>40</v>
      </c>
      <c r="AK114">
        <v>27</v>
      </c>
    </row>
    <row r="115" spans="1:37" x14ac:dyDescent="0.25">
      <c r="A115">
        <v>45348</v>
      </c>
      <c r="B115">
        <v>1.2089363276423499</v>
      </c>
      <c r="C115">
        <v>0.73597778097667998</v>
      </c>
      <c r="D115">
        <v>1.7729125419771479E-4</v>
      </c>
      <c r="E115">
        <v>0.23140603736475851</v>
      </c>
      <c r="F115">
        <v>0.58623459878840001</v>
      </c>
      <c r="G115">
        <v>5.0037505802585631</v>
      </c>
      <c r="H115">
        <v>1.40542601747491</v>
      </c>
      <c r="I115">
        <v>0.69588628150149645</v>
      </c>
      <c r="J115">
        <v>8.6191023340223702E-2</v>
      </c>
      <c r="K115">
        <v>3.5438672566167391</v>
      </c>
      <c r="L115">
        <v>0.27757061409905159</v>
      </c>
      <c r="M115">
        <v>0.124415345350452</v>
      </c>
      <c r="N115">
        <v>1.0960009683780829</v>
      </c>
      <c r="O115">
        <v>0.23827486378696661</v>
      </c>
      <c r="P115">
        <v>0.57548558761190893</v>
      </c>
      <c r="Q115">
        <v>0.11835517727316169</v>
      </c>
      <c r="R115">
        <v>0.70859711455094399</v>
      </c>
      <c r="S115">
        <v>0.54079498639259793</v>
      </c>
      <c r="T115">
        <v>0.29266989156249978</v>
      </c>
      <c r="U115">
        <v>18.686933330890049</v>
      </c>
      <c r="V115">
        <v>1.581866819807878</v>
      </c>
      <c r="W115">
        <v>8.7592839942791059E-2</v>
      </c>
      <c r="X115">
        <v>0.39442033849767261</v>
      </c>
      <c r="Y115">
        <v>0.4917909847498142</v>
      </c>
      <c r="Z115">
        <v>1.293173271769277</v>
      </c>
      <c r="AA115">
        <v>1.891610547923636</v>
      </c>
      <c r="AB115">
        <v>0.57405211535664247</v>
      </c>
      <c r="AC115">
        <v>0.20545826748941981</v>
      </c>
      <c r="AD115">
        <v>0.6323409545343931</v>
      </c>
      <c r="AE115">
        <v>1.5993744193164601</v>
      </c>
      <c r="AF115">
        <v>1.443074598397414</v>
      </c>
      <c r="AG115">
        <v>0.38035791406458558</v>
      </c>
      <c r="AH115" s="9" t="s">
        <v>59</v>
      </c>
      <c r="AI115" s="1">
        <v>45323</v>
      </c>
      <c r="AJ115" s="9" t="s">
        <v>41</v>
      </c>
      <c r="AK115">
        <v>26</v>
      </c>
    </row>
    <row r="116" spans="1:37" x14ac:dyDescent="0.25">
      <c r="A116">
        <v>45345</v>
      </c>
      <c r="B116">
        <v>0.10246656125924181</v>
      </c>
      <c r="C116">
        <v>0.22148369897835829</v>
      </c>
      <c r="D116">
        <v>5.2171741708463548E-4</v>
      </c>
      <c r="E116">
        <v>8.7789988490389031E-3</v>
      </c>
      <c r="F116">
        <v>7.090595138075075E-5</v>
      </c>
      <c r="G116">
        <v>0.13434640463229641</v>
      </c>
      <c r="H116">
        <v>0.50236137383119117</v>
      </c>
      <c r="I116">
        <v>7.6431755501118456E-2</v>
      </c>
      <c r="J116">
        <v>8.7052081856653813E-5</v>
      </c>
      <c r="K116">
        <v>7.8344292341325533E-2</v>
      </c>
      <c r="L116">
        <v>0</v>
      </c>
      <c r="M116">
        <v>6.977799351415786E-3</v>
      </c>
      <c r="N116">
        <v>4.270252809181041E-2</v>
      </c>
      <c r="O116">
        <v>2.4864872293145898E-3</v>
      </c>
      <c r="P116">
        <v>0.18946326026351559</v>
      </c>
      <c r="Q116">
        <v>0.1304370007839476</v>
      </c>
      <c r="R116">
        <v>0.14275726086497589</v>
      </c>
      <c r="S116">
        <v>1.1122825021857769E-3</v>
      </c>
      <c r="T116">
        <v>3.0283810222027997E-4</v>
      </c>
      <c r="U116">
        <v>1.631258231448789E-3</v>
      </c>
      <c r="V116">
        <v>2.3139323790609561E-4</v>
      </c>
      <c r="W116">
        <v>2.3247573907341822E-3</v>
      </c>
      <c r="X116">
        <v>6.8218728590255032E-2</v>
      </c>
      <c r="Y116">
        <v>3.0229583564853079E-4</v>
      </c>
      <c r="Z116">
        <v>0.10054965177093141</v>
      </c>
      <c r="AA116">
        <v>6.1726590871145633E-2</v>
      </c>
      <c r="AB116">
        <v>5.3547612126501297E-2</v>
      </c>
      <c r="AC116">
        <v>2.7406909480701979E-3</v>
      </c>
      <c r="AD116">
        <v>3.4655927576792998E-2</v>
      </c>
      <c r="AE116">
        <v>4.3394322784370831E-2</v>
      </c>
      <c r="AF116">
        <v>9.4463537045022278E-2</v>
      </c>
      <c r="AG116">
        <v>6.0871718625807182E-2</v>
      </c>
      <c r="AH116" s="9" t="s">
        <v>60</v>
      </c>
      <c r="AI116" s="1">
        <v>45323</v>
      </c>
      <c r="AJ116" s="9" t="s">
        <v>43</v>
      </c>
      <c r="AK116">
        <v>23</v>
      </c>
    </row>
    <row r="117" spans="1:37" x14ac:dyDescent="0.25">
      <c r="A117">
        <v>45344</v>
      </c>
      <c r="B117">
        <v>1.144281992165471</v>
      </c>
      <c r="C117">
        <v>1.4297432674377111</v>
      </c>
      <c r="D117">
        <v>2.2337443087862261E-2</v>
      </c>
      <c r="E117">
        <v>0.98245172998657504</v>
      </c>
      <c r="F117">
        <v>0.1629539770245195</v>
      </c>
      <c r="G117">
        <v>6.9149714394302092E-2</v>
      </c>
      <c r="H117">
        <v>0.1578064299261894</v>
      </c>
      <c r="I117">
        <v>0.133598343818747</v>
      </c>
      <c r="J117">
        <v>0.10675181541310889</v>
      </c>
      <c r="K117">
        <v>0.38715421416823198</v>
      </c>
      <c r="L117">
        <v>3.4229746020780841E-2</v>
      </c>
      <c r="M117">
        <v>0.10450558776368631</v>
      </c>
      <c r="N117">
        <v>0.75484154033086359</v>
      </c>
      <c r="O117">
        <v>0.6841965543127223</v>
      </c>
      <c r="P117">
        <v>0.69125256747460706</v>
      </c>
      <c r="Q117">
        <v>0.24446072131531679</v>
      </c>
      <c r="R117">
        <v>0.10576590830041489</v>
      </c>
      <c r="S117">
        <v>1.6150582347451929</v>
      </c>
      <c r="T117">
        <v>1.595134666354018</v>
      </c>
      <c r="U117">
        <v>9.1363803646186389E-2</v>
      </c>
      <c r="V117">
        <v>0.1957393921502244</v>
      </c>
      <c r="W117">
        <v>0.40305870583516501</v>
      </c>
      <c r="X117">
        <v>1.452369672699559</v>
      </c>
      <c r="Y117">
        <v>0.17129780620184809</v>
      </c>
      <c r="Z117">
        <v>1.258654878542202</v>
      </c>
      <c r="AA117">
        <v>0.68317033754541356</v>
      </c>
      <c r="AB117">
        <v>0.54758799403803904</v>
      </c>
      <c r="AC117">
        <v>0.14578249921117059</v>
      </c>
      <c r="AD117">
        <v>4.8500003180695521E-2</v>
      </c>
      <c r="AE117">
        <v>0.16219769479713039</v>
      </c>
      <c r="AF117">
        <v>0.71154229956087234</v>
      </c>
      <c r="AG117">
        <v>3.5492878827696321</v>
      </c>
      <c r="AH117" s="9" t="s">
        <v>60</v>
      </c>
      <c r="AI117" s="1">
        <v>45323</v>
      </c>
      <c r="AJ117" s="9" t="s">
        <v>38</v>
      </c>
      <c r="AK117">
        <v>22</v>
      </c>
    </row>
    <row r="118" spans="1:37" x14ac:dyDescent="0.25">
      <c r="A118">
        <v>45343</v>
      </c>
      <c r="B118">
        <v>1.022667000018932</v>
      </c>
      <c r="C118">
        <v>0.46340983999934487</v>
      </c>
      <c r="D118">
        <v>0.23973802846928779</v>
      </c>
      <c r="E118">
        <v>0.46986218320124362</v>
      </c>
      <c r="F118">
        <v>4.6270445523679342</v>
      </c>
      <c r="G118">
        <v>4.0818410134729192E-2</v>
      </c>
      <c r="H118">
        <v>0.34452739012624323</v>
      </c>
      <c r="I118">
        <v>1.079706248167291</v>
      </c>
      <c r="J118">
        <v>0.23998133270723779</v>
      </c>
      <c r="K118">
        <v>4.89918233094132E-2</v>
      </c>
      <c r="L118">
        <v>0.33566214630467822</v>
      </c>
      <c r="M118">
        <v>0.17008406913590629</v>
      </c>
      <c r="N118">
        <v>1.2607212040525431</v>
      </c>
      <c r="O118">
        <v>0.1861944064415027</v>
      </c>
      <c r="P118">
        <v>0.2016456461818617</v>
      </c>
      <c r="Q118">
        <v>0.24709963343845431</v>
      </c>
      <c r="R118">
        <v>0.101417103413199</v>
      </c>
      <c r="S118">
        <v>0.25685199821769172</v>
      </c>
      <c r="T118">
        <v>0.1278855661566124</v>
      </c>
      <c r="U118">
        <v>3.8996017245362932E-2</v>
      </c>
      <c r="V118">
        <v>4.3683141241233812E-2</v>
      </c>
      <c r="W118">
        <v>0.1158846398164613</v>
      </c>
      <c r="X118">
        <v>0.27378962119665989</v>
      </c>
      <c r="Y118">
        <v>1.580865329753588</v>
      </c>
      <c r="Z118">
        <v>0.60979280031275507</v>
      </c>
      <c r="AA118">
        <v>1.0197160946985759</v>
      </c>
      <c r="AB118">
        <v>0.50844319806880434</v>
      </c>
      <c r="AC118">
        <v>0.58420812903615771</v>
      </c>
      <c r="AD118">
        <v>0.18860770256568229</v>
      </c>
      <c r="AE118">
        <v>0.30847494668087438</v>
      </c>
      <c r="AF118">
        <v>0.64131984752899707</v>
      </c>
      <c r="AG118">
        <v>1.58840909252455</v>
      </c>
      <c r="AH118" s="9" t="s">
        <v>60</v>
      </c>
      <c r="AI118" s="1">
        <v>45323</v>
      </c>
      <c r="AJ118" s="9" t="s">
        <v>39</v>
      </c>
      <c r="AK118">
        <v>21</v>
      </c>
    </row>
    <row r="119" spans="1:37" x14ac:dyDescent="0.25">
      <c r="A119">
        <v>45342</v>
      </c>
      <c r="B119">
        <v>0.77568045985467604</v>
      </c>
      <c r="C119">
        <v>0.1315720802426745</v>
      </c>
      <c r="D119">
        <v>1.3950526959505211E-3</v>
      </c>
      <c r="E119">
        <v>0.44953292284333801</v>
      </c>
      <c r="F119">
        <v>0.51101755296383577</v>
      </c>
      <c r="G119">
        <v>0.43299002094128541</v>
      </c>
      <c r="H119">
        <v>0.64624054804528264</v>
      </c>
      <c r="I119">
        <v>0.26219767668206889</v>
      </c>
      <c r="J119">
        <v>0.1277112614784518</v>
      </c>
      <c r="K119">
        <v>0.53923261086177787</v>
      </c>
      <c r="L119">
        <v>0.15271327434562521</v>
      </c>
      <c r="M119">
        <v>0.13600583597201699</v>
      </c>
      <c r="N119">
        <v>0.36782483711857472</v>
      </c>
      <c r="O119">
        <v>0.30565587563061941</v>
      </c>
      <c r="P119">
        <v>1.7949221072296151</v>
      </c>
      <c r="Q119">
        <v>0.1120887164781784</v>
      </c>
      <c r="R119">
        <v>2.5963164520121221E-2</v>
      </c>
      <c r="S119">
        <v>9.5597295520501533E-3</v>
      </c>
      <c r="T119">
        <v>9.409092910706747E-2</v>
      </c>
      <c r="U119">
        <v>6.3811224815922107E-4</v>
      </c>
      <c r="V119">
        <v>0.53398285389751265</v>
      </c>
      <c r="W119">
        <v>0.36661843881507172</v>
      </c>
      <c r="X119">
        <v>0.93099103083149937</v>
      </c>
      <c r="Y119">
        <v>0.77896625378666795</v>
      </c>
      <c r="Z119">
        <v>0.62641320084357788</v>
      </c>
      <c r="AA119">
        <v>0.66424623864068577</v>
      </c>
      <c r="AB119">
        <v>0.38481134510824783</v>
      </c>
      <c r="AC119">
        <v>0.37476505454669268</v>
      </c>
      <c r="AD119">
        <v>0.15010654219681571</v>
      </c>
      <c r="AE119">
        <v>0.26550005603571758</v>
      </c>
      <c r="AF119">
        <v>0.51757299173173255</v>
      </c>
      <c r="AG119">
        <v>1.607095580686482</v>
      </c>
      <c r="AH119" s="9" t="s">
        <v>60</v>
      </c>
      <c r="AI119" s="1">
        <v>45323</v>
      </c>
      <c r="AJ119" s="9" t="s">
        <v>40</v>
      </c>
      <c r="AK119">
        <v>20</v>
      </c>
    </row>
    <row r="120" spans="1:37" x14ac:dyDescent="0.25">
      <c r="A120">
        <v>45341</v>
      </c>
      <c r="B120">
        <v>1.349328411077914</v>
      </c>
      <c r="C120">
        <v>0.28300597275662481</v>
      </c>
      <c r="D120">
        <v>0.28069851791016548</v>
      </c>
      <c r="E120">
        <v>1.753497866828243</v>
      </c>
      <c r="F120">
        <v>0.2755145893409488</v>
      </c>
      <c r="G120">
        <v>0.5323119355430237</v>
      </c>
      <c r="H120">
        <v>0.33812254071411851</v>
      </c>
      <c r="I120">
        <v>0.40413283643998882</v>
      </c>
      <c r="J120">
        <v>4.6992112446641796</v>
      </c>
      <c r="K120">
        <v>0.2098039507505825</v>
      </c>
      <c r="L120">
        <v>4.1248605880517993E-3</v>
      </c>
      <c r="M120">
        <v>2.4214634521240632</v>
      </c>
      <c r="N120">
        <v>0.41525407211701187</v>
      </c>
      <c r="O120">
        <v>1.01096009848582</v>
      </c>
      <c r="P120">
        <v>0.98435783124998533</v>
      </c>
      <c r="Q120">
        <v>0.18318457026869869</v>
      </c>
      <c r="R120">
        <v>2.3178055082818481E-2</v>
      </c>
      <c r="S120">
        <v>0.70914959434579761</v>
      </c>
      <c r="T120">
        <v>1.2236650524032311</v>
      </c>
      <c r="U120">
        <v>0.16325700213688099</v>
      </c>
      <c r="V120">
        <v>8.2122231966969342E-2</v>
      </c>
      <c r="W120">
        <v>1.166936790973957</v>
      </c>
      <c r="X120">
        <v>0.82078655078112983</v>
      </c>
      <c r="Y120">
        <v>0.46013804429833172</v>
      </c>
      <c r="Z120">
        <v>1.7385873888945871</v>
      </c>
      <c r="AA120">
        <v>0.86438518203592529</v>
      </c>
      <c r="AB120">
        <v>0.57274914335493465</v>
      </c>
      <c r="AC120">
        <v>1.0302636496923401</v>
      </c>
      <c r="AD120">
        <v>4.0385289339248898</v>
      </c>
      <c r="AE120">
        <v>0.84581208988855239</v>
      </c>
      <c r="AF120">
        <v>0.53851533193843759</v>
      </c>
      <c r="AG120">
        <v>1.8836909579254939</v>
      </c>
      <c r="AH120" s="9" t="s">
        <v>60</v>
      </c>
      <c r="AI120" s="1">
        <v>45323</v>
      </c>
      <c r="AJ120" s="9" t="s">
        <v>41</v>
      </c>
      <c r="AK120">
        <v>19</v>
      </c>
    </row>
    <row r="121" spans="1:37" x14ac:dyDescent="0.25">
      <c r="A121">
        <v>45338</v>
      </c>
      <c r="B121">
        <v>0.67490989135845192</v>
      </c>
      <c r="C121">
        <v>0.13028014577053171</v>
      </c>
      <c r="D121">
        <v>2.4870248608371801</v>
      </c>
      <c r="E121">
        <v>1.0428695671467789</v>
      </c>
      <c r="F121">
        <v>0.16485218326798581</v>
      </c>
      <c r="G121">
        <v>0.12288075043005529</v>
      </c>
      <c r="H121">
        <v>0.23809884053436711</v>
      </c>
      <c r="I121">
        <v>0.98855352301363386</v>
      </c>
      <c r="J121">
        <v>0.38146339567954068</v>
      </c>
      <c r="K121">
        <v>2.7770216979351461E-2</v>
      </c>
      <c r="L121">
        <v>0.95357617352562385</v>
      </c>
      <c r="M121">
        <v>0.51604751415154704</v>
      </c>
      <c r="N121">
        <v>0.65860272885186688</v>
      </c>
      <c r="O121">
        <v>0.51716696244430094</v>
      </c>
      <c r="P121">
        <v>0.35409944963992129</v>
      </c>
      <c r="Q121">
        <v>7.5014661827720541E-2</v>
      </c>
      <c r="R121">
        <v>1.4157084515442531</v>
      </c>
      <c r="S121">
        <v>2.5102143897298951E-2</v>
      </c>
      <c r="T121">
        <v>0.32159938257768522</v>
      </c>
      <c r="U121">
        <v>0.18405987778716021</v>
      </c>
      <c r="V121">
        <v>0.58169175955411989</v>
      </c>
      <c r="W121">
        <v>0.3089033238543627</v>
      </c>
      <c r="X121">
        <v>0.25920667234582251</v>
      </c>
      <c r="Y121">
        <v>0.1691110873133157</v>
      </c>
      <c r="Z121">
        <v>0.71496828536673618</v>
      </c>
      <c r="AA121">
        <v>0.57548743993508877</v>
      </c>
      <c r="AB121">
        <v>0.35771757032283991</v>
      </c>
      <c r="AC121">
        <v>0.75489193012536759</v>
      </c>
      <c r="AD121">
        <v>1.0705157553975011</v>
      </c>
      <c r="AE121">
        <v>0.26460144640718258</v>
      </c>
      <c r="AF121">
        <v>0.55867758911643717</v>
      </c>
      <c r="AG121">
        <v>0.78245028030469699</v>
      </c>
      <c r="AH121" s="9" t="s">
        <v>61</v>
      </c>
      <c r="AI121" s="1">
        <v>45323</v>
      </c>
      <c r="AJ121" s="9" t="s">
        <v>43</v>
      </c>
      <c r="AK121">
        <v>16</v>
      </c>
    </row>
    <row r="122" spans="1:37" x14ac:dyDescent="0.25">
      <c r="A122">
        <v>45337</v>
      </c>
      <c r="B122">
        <v>0.60754763735336181</v>
      </c>
      <c r="C122">
        <v>0.88395999478562648</v>
      </c>
      <c r="D122">
        <v>9.3313394230567549E-4</v>
      </c>
      <c r="E122">
        <v>0.31595783053523541</v>
      </c>
      <c r="F122">
        <v>3.7446028690026591E-2</v>
      </c>
      <c r="G122">
        <v>0.16537726869283731</v>
      </c>
      <c r="H122">
        <v>0.26306152832087132</v>
      </c>
      <c r="I122">
        <v>0.47422497307366451</v>
      </c>
      <c r="J122">
        <v>0.14748565516681469</v>
      </c>
      <c r="K122">
        <v>1.1986600018592679</v>
      </c>
      <c r="L122">
        <v>3.6997010514157601E-4</v>
      </c>
      <c r="M122">
        <v>5.7507018166568009E-2</v>
      </c>
      <c r="N122">
        <v>0.16271070898107071</v>
      </c>
      <c r="O122">
        <v>2.7126751838445571E-2</v>
      </c>
      <c r="P122">
        <v>0.58692652373016718</v>
      </c>
      <c r="Q122">
        <v>1.5764949528750849</v>
      </c>
      <c r="R122">
        <v>3.4825205784798779E-3</v>
      </c>
      <c r="S122">
        <v>1.026823097252674</v>
      </c>
      <c r="T122">
        <v>8.3513868432418759E-2</v>
      </c>
      <c r="U122">
        <v>1.533315322176807</v>
      </c>
      <c r="V122">
        <v>0.21276088628302159</v>
      </c>
      <c r="W122">
        <v>1.227814729314938</v>
      </c>
      <c r="X122">
        <v>0.6130150861308038</v>
      </c>
      <c r="Y122">
        <v>4.4356742426429237E-3</v>
      </c>
      <c r="Z122">
        <v>0.59456472395766902</v>
      </c>
      <c r="AA122">
        <v>0.47037707860145378</v>
      </c>
      <c r="AB122">
        <v>0.4339632871594224</v>
      </c>
      <c r="AC122">
        <v>1.928945882958882E-2</v>
      </c>
      <c r="AD122">
        <v>0.16380843057264591</v>
      </c>
      <c r="AE122">
        <v>0.25305992533498067</v>
      </c>
      <c r="AF122">
        <v>0.66127572464793216</v>
      </c>
      <c r="AG122">
        <v>0.40183075750314001</v>
      </c>
      <c r="AH122" s="9" t="s">
        <v>61</v>
      </c>
      <c r="AI122" s="1">
        <v>45323</v>
      </c>
      <c r="AJ122" s="9" t="s">
        <v>38</v>
      </c>
      <c r="AK122">
        <v>15</v>
      </c>
    </row>
    <row r="123" spans="1:37" x14ac:dyDescent="0.25">
      <c r="A123">
        <v>45329</v>
      </c>
      <c r="B123">
        <v>0.52954606530716564</v>
      </c>
      <c r="C123">
        <v>5.5754458374177508E-2</v>
      </c>
      <c r="D123">
        <v>1.1372096453924931E-2</v>
      </c>
      <c r="E123">
        <v>0.207933158139054</v>
      </c>
      <c r="F123">
        <v>7.2383126772022624E-3</v>
      </c>
      <c r="G123">
        <v>0.56182335364852365</v>
      </c>
      <c r="H123">
        <v>0.37528440242343519</v>
      </c>
      <c r="I123">
        <v>0.54228832353059853</v>
      </c>
      <c r="J123">
        <v>7.3551730283699362E-3</v>
      </c>
      <c r="K123">
        <v>4.3870203607973432E-2</v>
      </c>
      <c r="L123">
        <v>0.1315741375915562</v>
      </c>
      <c r="M123">
        <v>0.26143942313276508</v>
      </c>
      <c r="N123">
        <v>0.31064682947438182</v>
      </c>
      <c r="O123">
        <v>1.1569208438125771</v>
      </c>
      <c r="P123">
        <v>0.45230546289353157</v>
      </c>
      <c r="Q123">
        <v>0.98835378124631357</v>
      </c>
      <c r="R123">
        <v>4.2884974468363209E-2</v>
      </c>
      <c r="S123">
        <v>3.4873413566480618E-2</v>
      </c>
      <c r="T123">
        <v>0.43840771121621258</v>
      </c>
      <c r="U123">
        <v>4.5154410800771422E-4</v>
      </c>
      <c r="V123">
        <v>0.28173998190531929</v>
      </c>
      <c r="W123">
        <v>2.7806190882535799E-2</v>
      </c>
      <c r="X123">
        <v>0.42893625649873862</v>
      </c>
      <c r="Y123">
        <v>0.21340180129152589</v>
      </c>
      <c r="Z123">
        <v>0.41315884069336117</v>
      </c>
      <c r="AA123">
        <v>0.32897686806264209</v>
      </c>
      <c r="AB123">
        <v>0.67110473581654306</v>
      </c>
      <c r="AC123">
        <v>0.19756336737212521</v>
      </c>
      <c r="AD123">
        <v>0.26464208262300948</v>
      </c>
      <c r="AE123">
        <v>0.25305808960321918</v>
      </c>
      <c r="AF123">
        <v>0.46426176636865107</v>
      </c>
      <c r="AG123">
        <v>0.58126815799087272</v>
      </c>
      <c r="AH123" s="9" t="s">
        <v>62</v>
      </c>
      <c r="AI123" s="1">
        <v>45323</v>
      </c>
      <c r="AJ123" s="9" t="s">
        <v>39</v>
      </c>
      <c r="AK123">
        <v>7</v>
      </c>
    </row>
    <row r="124" spans="1:37" x14ac:dyDescent="0.25">
      <c r="A124">
        <v>45328</v>
      </c>
      <c r="B124">
        <v>0.35966077461539958</v>
      </c>
      <c r="C124">
        <v>0.79753469308359359</v>
      </c>
      <c r="D124">
        <v>3.2654567367498923E-2</v>
      </c>
      <c r="E124">
        <v>0.1097517122557099</v>
      </c>
      <c r="F124">
        <v>9.4435582336009294E-2</v>
      </c>
      <c r="G124">
        <v>0.19255283869418929</v>
      </c>
      <c r="H124">
        <v>6.1025086077145851E-2</v>
      </c>
      <c r="I124">
        <v>0.37092171717327133</v>
      </c>
      <c r="J124">
        <v>1.0481980645168469</v>
      </c>
      <c r="K124">
        <v>9.1429061826060282E-2</v>
      </c>
      <c r="L124">
        <v>0.1061652764078912</v>
      </c>
      <c r="M124">
        <v>0.78593672241882773</v>
      </c>
      <c r="N124">
        <v>9.4498280512269814E-2</v>
      </c>
      <c r="O124">
        <v>0.47590072656717292</v>
      </c>
      <c r="P124">
        <v>9.8162623398765275E-2</v>
      </c>
      <c r="Q124">
        <v>9.2760011523003436E-2</v>
      </c>
      <c r="R124">
        <v>4.8155972409846967E-2</v>
      </c>
      <c r="S124">
        <v>0.35085447082243032</v>
      </c>
      <c r="T124">
        <v>9.1638791769219935E-2</v>
      </c>
      <c r="U124">
        <v>0.31453779378968449</v>
      </c>
      <c r="V124">
        <v>0.62935687373427629</v>
      </c>
      <c r="W124">
        <v>0.51189138595524486</v>
      </c>
      <c r="X124">
        <v>0.26218335703609352</v>
      </c>
      <c r="Y124">
        <v>7.829903288617901E-2</v>
      </c>
      <c r="Z124">
        <v>0.28117801181800239</v>
      </c>
      <c r="AA124">
        <v>0.37770759094887002</v>
      </c>
      <c r="AB124">
        <v>0.2065651220351768</v>
      </c>
      <c r="AC124">
        <v>0.33478956526115788</v>
      </c>
      <c r="AD124">
        <v>0.13886073571072499</v>
      </c>
      <c r="AE124">
        <v>0.22191951683267799</v>
      </c>
      <c r="AF124">
        <v>0.25268248845471503</v>
      </c>
      <c r="AG124">
        <v>0.52344800644503264</v>
      </c>
      <c r="AH124" s="9" t="s">
        <v>62</v>
      </c>
      <c r="AI124" s="1">
        <v>45323</v>
      </c>
      <c r="AJ124" s="9" t="s">
        <v>40</v>
      </c>
      <c r="AK124">
        <v>6</v>
      </c>
    </row>
    <row r="125" spans="1:37" x14ac:dyDescent="0.25">
      <c r="A125">
        <v>45327</v>
      </c>
      <c r="B125">
        <v>0.31498937758798429</v>
      </c>
      <c r="C125">
        <v>6.6959629025734171E-2</v>
      </c>
      <c r="D125">
        <v>3.3638913724655668E-2</v>
      </c>
      <c r="E125">
        <v>2.8511620408137851E-2</v>
      </c>
      <c r="F125">
        <v>9.4215802000361407E-2</v>
      </c>
      <c r="G125">
        <v>0.23391844234573261</v>
      </c>
      <c r="H125">
        <v>0.28747195224523098</v>
      </c>
      <c r="I125">
        <v>0.3278358240448131</v>
      </c>
      <c r="J125">
        <v>0.14648959806460091</v>
      </c>
      <c r="K125">
        <v>6.8614776909105085E-2</v>
      </c>
      <c r="L125">
        <v>0.25712501043904551</v>
      </c>
      <c r="M125">
        <v>0.60282050933666853</v>
      </c>
      <c r="N125">
        <v>0.16235324703793269</v>
      </c>
      <c r="O125">
        <v>3.6575670151593791E-2</v>
      </c>
      <c r="P125">
        <v>0.20365305145840451</v>
      </c>
      <c r="Q125">
        <v>3.448230951369919</v>
      </c>
      <c r="R125">
        <v>3.0654484380612749E-2</v>
      </c>
      <c r="S125">
        <v>1.066565291733548E-2</v>
      </c>
      <c r="T125">
        <v>0.20668829014652129</v>
      </c>
      <c r="U125">
        <v>5.5491962347126209E-2</v>
      </c>
      <c r="V125">
        <v>0.1116067244511556</v>
      </c>
      <c r="W125">
        <v>5.8129748177564847E-2</v>
      </c>
      <c r="X125">
        <v>0.1006350162102468</v>
      </c>
      <c r="Y125">
        <v>3.3538037014031311E-2</v>
      </c>
      <c r="Z125">
        <v>7.8075712473636927E-2</v>
      </c>
      <c r="AA125">
        <v>0.1988994603534105</v>
      </c>
      <c r="AB125">
        <v>0.76626164672365893</v>
      </c>
      <c r="AC125">
        <v>0.33138493393034862</v>
      </c>
      <c r="AD125">
        <v>1.624715523176175</v>
      </c>
      <c r="AE125">
        <v>0.29684102640756388</v>
      </c>
      <c r="AF125">
        <v>0.1244660765867784</v>
      </c>
      <c r="AG125">
        <v>0.30777586377734811</v>
      </c>
      <c r="AH125" s="9" t="s">
        <v>62</v>
      </c>
      <c r="AI125" s="1">
        <v>45323</v>
      </c>
      <c r="AJ125" s="9" t="s">
        <v>41</v>
      </c>
      <c r="AK125">
        <v>5</v>
      </c>
    </row>
    <row r="126" spans="1:37" x14ac:dyDescent="0.25">
      <c r="A126">
        <v>45324</v>
      </c>
      <c r="B126">
        <v>0.18234919234568761</v>
      </c>
      <c r="C126">
        <v>0.22691770755696</v>
      </c>
      <c r="D126">
        <v>4.5589189412257911E-2</v>
      </c>
      <c r="E126">
        <v>0.17351551305144161</v>
      </c>
      <c r="F126">
        <v>1.1166652659892159E-2</v>
      </c>
      <c r="G126">
        <v>0.13680415023256889</v>
      </c>
      <c r="H126">
        <v>0.32751772630992521</v>
      </c>
      <c r="I126">
        <v>8.372065705424088E-2</v>
      </c>
      <c r="J126">
        <v>5.5157280516106903E-2</v>
      </c>
      <c r="K126">
        <v>7.0230808946481708E-3</v>
      </c>
      <c r="L126">
        <v>0</v>
      </c>
      <c r="M126">
        <v>7.9138512578199371E-2</v>
      </c>
      <c r="N126">
        <v>4.250162790141418E-2</v>
      </c>
      <c r="O126">
        <v>2.6514821103551928E-2</v>
      </c>
      <c r="P126">
        <v>0.25870461212122758</v>
      </c>
      <c r="Q126">
        <v>0.13524163246377099</v>
      </c>
      <c r="R126">
        <v>1.5847433546430111E-2</v>
      </c>
      <c r="S126">
        <v>1.112362116297457E-2</v>
      </c>
      <c r="T126">
        <v>0.18935987699374079</v>
      </c>
      <c r="U126">
        <v>3.2018613954624263E-2</v>
      </c>
      <c r="V126">
        <v>0.53956994824605031</v>
      </c>
      <c r="W126">
        <v>0.2469741057095407</v>
      </c>
      <c r="X126">
        <v>9.1811534105236653E-2</v>
      </c>
      <c r="Y126">
        <v>4.9989409046710682E-2</v>
      </c>
      <c r="Z126">
        <v>0.16667070986152871</v>
      </c>
      <c r="AA126">
        <v>0.10101500232149491</v>
      </c>
      <c r="AB126">
        <v>0.2066283816811792</v>
      </c>
      <c r="AC126">
        <v>5.8322029624810999E-2</v>
      </c>
      <c r="AD126">
        <v>0.27050160423328551</v>
      </c>
      <c r="AE126">
        <v>0.1142220578850037</v>
      </c>
      <c r="AF126">
        <v>0.22584963258222471</v>
      </c>
      <c r="AG126">
        <v>8.829384290938827E-2</v>
      </c>
      <c r="AH126" s="9" t="s">
        <v>63</v>
      </c>
      <c r="AI126" s="1">
        <v>45323</v>
      </c>
      <c r="AJ126" s="9" t="s">
        <v>43</v>
      </c>
      <c r="AK126">
        <v>2</v>
      </c>
    </row>
    <row r="127" spans="1:37" x14ac:dyDescent="0.25">
      <c r="A127">
        <v>45323</v>
      </c>
      <c r="B127">
        <v>1.2002708184134481</v>
      </c>
      <c r="C127">
        <v>0.85796176558276904</v>
      </c>
      <c r="D127">
        <v>0.62381563296941445</v>
      </c>
      <c r="E127">
        <v>0.80047574236539043</v>
      </c>
      <c r="F127">
        <v>4.7726664024943144</v>
      </c>
      <c r="G127">
        <v>0.33159361084754779</v>
      </c>
      <c r="H127">
        <v>7.7923386509714394</v>
      </c>
      <c r="I127">
        <v>0.14980625724653371</v>
      </c>
      <c r="J127">
        <v>2.4268587128957251E-3</v>
      </c>
      <c r="K127">
        <v>7.1403624193357759E-2</v>
      </c>
      <c r="L127">
        <v>0.61925798939316967</v>
      </c>
      <c r="M127">
        <v>5.826299285985144E-2</v>
      </c>
      <c r="N127">
        <v>2.272293576845799</v>
      </c>
      <c r="O127">
        <v>0.12886286748486039</v>
      </c>
      <c r="P127">
        <v>0.28500530325790191</v>
      </c>
      <c r="Q127">
        <v>8.8242689164623578E-2</v>
      </c>
      <c r="R127">
        <v>2.7707509385328479E-2</v>
      </c>
      <c r="S127">
        <v>2.311948338100004E-2</v>
      </c>
      <c r="T127">
        <v>0.62663338934161728</v>
      </c>
      <c r="U127">
        <v>0.36313597691153698</v>
      </c>
      <c r="V127">
        <v>1.428525352400084</v>
      </c>
      <c r="W127">
        <v>8.3272879557603138E-2</v>
      </c>
      <c r="X127">
        <v>0.60312749152134049</v>
      </c>
      <c r="Y127">
        <v>1.096774931271369</v>
      </c>
      <c r="Z127">
        <v>0.7754352692530333</v>
      </c>
      <c r="AA127">
        <v>0.81575831271044175</v>
      </c>
      <c r="AB127">
        <v>1.8207788832840699</v>
      </c>
      <c r="AC127">
        <v>0.63604295923338083</v>
      </c>
      <c r="AD127">
        <v>0.74755631757344021</v>
      </c>
      <c r="AE127">
        <v>1.03923890651424</v>
      </c>
      <c r="AF127">
        <v>1.453083215692311</v>
      </c>
      <c r="AG127">
        <v>0.28450773497488741</v>
      </c>
      <c r="AH127" s="9" t="s">
        <v>63</v>
      </c>
      <c r="AI127" s="1">
        <v>45323</v>
      </c>
      <c r="AJ127" s="9" t="s">
        <v>38</v>
      </c>
      <c r="AK127">
        <v>1</v>
      </c>
    </row>
    <row r="128" spans="1:37" x14ac:dyDescent="0.25">
      <c r="A128">
        <v>45322</v>
      </c>
      <c r="B128">
        <v>0.16851487541408491</v>
      </c>
      <c r="C128">
        <v>2.0838411210577831E-3</v>
      </c>
      <c r="D128">
        <v>5.7038100855841256E-4</v>
      </c>
      <c r="E128">
        <v>1.074505004515371E-2</v>
      </c>
      <c r="F128">
        <v>3.1984532584153097E-4</v>
      </c>
      <c r="G128">
        <v>9.3032152821206013E-2</v>
      </c>
      <c r="H128">
        <v>0.42330383780800263</v>
      </c>
      <c r="I128">
        <v>2.4146910023958711E-2</v>
      </c>
      <c r="J128">
        <v>5.0457381486085041E-3</v>
      </c>
      <c r="K128">
        <v>0.30849667421823718</v>
      </c>
      <c r="L128">
        <v>4.6063480721963472E-2</v>
      </c>
      <c r="M128">
        <v>8.7779989235385283E-2</v>
      </c>
      <c r="N128">
        <v>4.419524112088842E-2</v>
      </c>
      <c r="O128">
        <v>4.8957819164891857E-2</v>
      </c>
      <c r="P128">
        <v>1.1106653223600449</v>
      </c>
      <c r="Q128">
        <v>5.9099258213405666E-3</v>
      </c>
      <c r="R128">
        <v>1.7438353364121219E-3</v>
      </c>
      <c r="S128">
        <v>0.17796914326717231</v>
      </c>
      <c r="T128">
        <v>0.1021500159250516</v>
      </c>
      <c r="U128">
        <v>0</v>
      </c>
      <c r="V128">
        <v>6.5975543061335988E-3</v>
      </c>
      <c r="W128">
        <v>1.8967698513804509E-4</v>
      </c>
      <c r="X128">
        <v>0.1221335832891785</v>
      </c>
      <c r="Y128">
        <v>4.3900145591510398E-2</v>
      </c>
      <c r="Z128">
        <v>0.1239732764674763</v>
      </c>
      <c r="AA128">
        <v>0.16102859734341129</v>
      </c>
      <c r="AB128">
        <v>7.8835204396039846E-2</v>
      </c>
      <c r="AC128">
        <v>9.5329701463202327E-2</v>
      </c>
      <c r="AD128">
        <v>6.2469998543663287E-2</v>
      </c>
      <c r="AE128">
        <v>0.14215293779655441</v>
      </c>
      <c r="AF128">
        <v>7.2289675384542479E-2</v>
      </c>
      <c r="AG128">
        <v>0.16915343325481799</v>
      </c>
      <c r="AH128" s="9" t="s">
        <v>63</v>
      </c>
      <c r="AI128" s="1">
        <v>45292</v>
      </c>
      <c r="AJ128" s="9" t="s">
        <v>39</v>
      </c>
      <c r="AK128">
        <v>31</v>
      </c>
    </row>
    <row r="129" spans="1:37" x14ac:dyDescent="0.25">
      <c r="A129">
        <v>45321</v>
      </c>
      <c r="B129">
        <v>1.8363888763233109</v>
      </c>
      <c r="C129">
        <v>0.71346704436872921</v>
      </c>
      <c r="D129">
        <v>3.1786475965822421E-3</v>
      </c>
      <c r="E129">
        <v>0.24995257188958231</v>
      </c>
      <c r="F129">
        <v>6.6218669326955926</v>
      </c>
      <c r="G129">
        <v>0.30631398924372683</v>
      </c>
      <c r="H129">
        <v>0.2723985453457064</v>
      </c>
      <c r="I129">
        <v>3.1725710218693468</v>
      </c>
      <c r="J129">
        <v>1.9843528371855521E-2</v>
      </c>
      <c r="K129">
        <v>8.3084135190736497</v>
      </c>
      <c r="L129">
        <v>0.18716219262982481</v>
      </c>
      <c r="M129">
        <v>2.2288778776312261</v>
      </c>
      <c r="N129">
        <v>2.3288904874000682</v>
      </c>
      <c r="O129">
        <v>0.2081372360798957</v>
      </c>
      <c r="P129">
        <v>3.6301828391501672</v>
      </c>
      <c r="Q129">
        <v>0.57477507505758985</v>
      </c>
      <c r="R129">
        <v>7.5410606164296762E-2</v>
      </c>
      <c r="S129">
        <v>0.42635474385295802</v>
      </c>
      <c r="T129">
        <v>0.92569388226378313</v>
      </c>
      <c r="U129">
        <v>0.31028364326507962</v>
      </c>
      <c r="V129">
        <v>0.88916259623207827</v>
      </c>
      <c r="W129">
        <v>0.18931079182677221</v>
      </c>
      <c r="X129">
        <v>2.080150662391492</v>
      </c>
      <c r="Y129">
        <v>0.30129013750175709</v>
      </c>
      <c r="Z129">
        <v>0.81923557629924437</v>
      </c>
      <c r="AA129">
        <v>3.3276265540033321</v>
      </c>
      <c r="AB129">
        <v>1.4148341422637409</v>
      </c>
      <c r="AC129">
        <v>1.232634305591441</v>
      </c>
      <c r="AD129">
        <v>0.23951669531196029</v>
      </c>
      <c r="AE129">
        <v>1.283200426706927</v>
      </c>
      <c r="AF129">
        <v>2.5871192491280111</v>
      </c>
      <c r="AG129">
        <v>0.53842067722625031</v>
      </c>
      <c r="AH129" s="9" t="s">
        <v>63</v>
      </c>
      <c r="AI129" s="1">
        <v>45292</v>
      </c>
      <c r="AJ129" s="9" t="s">
        <v>40</v>
      </c>
      <c r="AK129">
        <v>30</v>
      </c>
    </row>
    <row r="130" spans="1:37" x14ac:dyDescent="0.25">
      <c r="A130">
        <v>45320</v>
      </c>
      <c r="B130">
        <v>0.52107058160460584</v>
      </c>
      <c r="C130">
        <v>0.15196806977438571</v>
      </c>
      <c r="D130">
        <v>0.17301387470918869</v>
      </c>
      <c r="E130">
        <v>0.43053652809650378</v>
      </c>
      <c r="F130">
        <v>1.57324481900272</v>
      </c>
      <c r="G130">
        <v>2.1785429591333451E-3</v>
      </c>
      <c r="H130">
        <v>0.17585674537682619</v>
      </c>
      <c r="I130">
        <v>1.324496542704706</v>
      </c>
      <c r="J130">
        <v>0.1804512203331787</v>
      </c>
      <c r="K130">
        <v>0.16402963898830319</v>
      </c>
      <c r="L130">
        <v>1.922546362855472E-3</v>
      </c>
      <c r="M130">
        <v>0.28112667756871718</v>
      </c>
      <c r="N130">
        <v>1.397388801934033</v>
      </c>
      <c r="O130">
        <v>1.1233435405977621</v>
      </c>
      <c r="P130">
        <v>8.8056257177211036E-2</v>
      </c>
      <c r="Q130">
        <v>3.4328364825970632E-2</v>
      </c>
      <c r="R130">
        <v>8.5623288807486053E-3</v>
      </c>
      <c r="S130">
        <v>3.8095404377276642E-4</v>
      </c>
      <c r="T130">
        <v>0.12944907730746949</v>
      </c>
      <c r="U130">
        <v>0</v>
      </c>
      <c r="V130">
        <v>5.4572429929086227E-3</v>
      </c>
      <c r="W130">
        <v>0.101854395383788</v>
      </c>
      <c r="X130">
        <v>0.13385495243350151</v>
      </c>
      <c r="Y130">
        <v>6.0545738896482217E-2</v>
      </c>
      <c r="Z130">
        <v>0.24469882869881221</v>
      </c>
      <c r="AA130">
        <v>0.95064240743266171</v>
      </c>
      <c r="AB130">
        <v>0.28460578674804499</v>
      </c>
      <c r="AC130">
        <v>0.1404944812170478</v>
      </c>
      <c r="AD130">
        <v>9.642243283143892E-2</v>
      </c>
      <c r="AE130">
        <v>0.26497605736018898</v>
      </c>
      <c r="AF130">
        <v>0.82424400891152871</v>
      </c>
      <c r="AG130">
        <v>0.15460903844244619</v>
      </c>
      <c r="AH130" s="9" t="s">
        <v>63</v>
      </c>
      <c r="AI130" s="1">
        <v>45292</v>
      </c>
      <c r="AJ130" s="9" t="s">
        <v>41</v>
      </c>
      <c r="AK130">
        <v>29</v>
      </c>
    </row>
    <row r="131" spans="1:37" x14ac:dyDescent="0.25">
      <c r="A131">
        <v>45317</v>
      </c>
      <c r="B131">
        <v>0.61046735525868456</v>
      </c>
      <c r="C131">
        <v>9.0917300050389158E-2</v>
      </c>
      <c r="D131">
        <v>0.1644265922324753</v>
      </c>
      <c r="E131">
        <v>0.30952610055882801</v>
      </c>
      <c r="F131">
        <v>0.74099497592132091</v>
      </c>
      <c r="G131">
        <v>3.092480026447102E-2</v>
      </c>
      <c r="H131">
        <v>0.26633746162699429</v>
      </c>
      <c r="I131">
        <v>4.2630001818210361E-2</v>
      </c>
      <c r="J131">
        <v>8.7459594538043028E-2</v>
      </c>
      <c r="K131">
        <v>1.331840856413697E-2</v>
      </c>
      <c r="L131">
        <v>0.77939759839573308</v>
      </c>
      <c r="M131">
        <v>0.15518478593165261</v>
      </c>
      <c r="N131">
        <v>2.026216085805987</v>
      </c>
      <c r="O131">
        <v>0.72943778115466595</v>
      </c>
      <c r="P131">
        <v>0.14081153037558411</v>
      </c>
      <c r="Q131">
        <v>0.24652891582027339</v>
      </c>
      <c r="R131">
        <v>0.64479951234059329</v>
      </c>
      <c r="S131">
        <v>0.29521719169747851</v>
      </c>
      <c r="T131">
        <v>0.22207263009341821</v>
      </c>
      <c r="U131">
        <v>0</v>
      </c>
      <c r="V131">
        <v>5.2360630375067101E-2</v>
      </c>
      <c r="W131">
        <v>0.22448777542306109</v>
      </c>
      <c r="X131">
        <v>6.2383086630893578E-2</v>
      </c>
      <c r="Y131">
        <v>0.41047123367331179</v>
      </c>
      <c r="Z131">
        <v>0.36688880842307808</v>
      </c>
      <c r="AA131">
        <v>0.65890746030716862</v>
      </c>
      <c r="AB131">
        <v>0.38065864429030871</v>
      </c>
      <c r="AC131">
        <v>0.49370989365309481</v>
      </c>
      <c r="AD131">
        <v>0.38255098077224742</v>
      </c>
      <c r="AE131">
        <v>0.31980095436951478</v>
      </c>
      <c r="AF131">
        <v>0.63804678978706397</v>
      </c>
      <c r="AG131">
        <v>0.32690954779957732</v>
      </c>
      <c r="AH131" s="9" t="s">
        <v>64</v>
      </c>
      <c r="AI131" s="1">
        <v>45292</v>
      </c>
      <c r="AJ131" s="9" t="s">
        <v>43</v>
      </c>
      <c r="AK131">
        <v>26</v>
      </c>
    </row>
    <row r="132" spans="1:37" x14ac:dyDescent="0.25">
      <c r="A132">
        <v>45316</v>
      </c>
      <c r="B132">
        <v>0.34771916038998157</v>
      </c>
      <c r="C132">
        <v>5.2841524657283649</v>
      </c>
      <c r="D132">
        <v>2.20205868897297E-3</v>
      </c>
      <c r="E132">
        <v>7.7028722730307267E-2</v>
      </c>
      <c r="F132">
        <v>0.18228681278178049</v>
      </c>
      <c r="G132">
        <v>4.8643514946875431E-2</v>
      </c>
      <c r="H132">
        <v>2.33295662323466E-2</v>
      </c>
      <c r="I132">
        <v>0.3173706604134035</v>
      </c>
      <c r="J132">
        <v>8.674702096755274E-2</v>
      </c>
      <c r="K132">
        <v>1.375832751943522E-2</v>
      </c>
      <c r="L132">
        <v>0.26513068933367168</v>
      </c>
      <c r="M132">
        <v>9.2036623361519288E-3</v>
      </c>
      <c r="N132">
        <v>0.8748998786118527</v>
      </c>
      <c r="O132">
        <v>9.9045116955737575E-2</v>
      </c>
      <c r="P132">
        <v>0.15382552440594921</v>
      </c>
      <c r="Q132">
        <v>2.7829329073047179E-2</v>
      </c>
      <c r="R132">
        <v>1.059716254920118E-2</v>
      </c>
      <c r="S132">
        <v>0.1591478230500005</v>
      </c>
      <c r="T132">
        <v>0.23925208501975129</v>
      </c>
      <c r="U132">
        <v>0</v>
      </c>
      <c r="V132">
        <v>2.2513773879251409E-2</v>
      </c>
      <c r="W132">
        <v>0.35184056154441062</v>
      </c>
      <c r="X132">
        <v>0.15640958593977741</v>
      </c>
      <c r="Y132">
        <v>0.13909728625787759</v>
      </c>
      <c r="Z132">
        <v>0.26225984492690008</v>
      </c>
      <c r="AA132">
        <v>0.43239398157692399</v>
      </c>
      <c r="AB132">
        <v>0.11077122770202</v>
      </c>
      <c r="AC132">
        <v>7.3674426648299568E-2</v>
      </c>
      <c r="AD132">
        <v>0.17893066865957441</v>
      </c>
      <c r="AE132">
        <v>0.15745552338389279</v>
      </c>
      <c r="AF132">
        <v>0.16689475426613071</v>
      </c>
      <c r="AG132">
        <v>0.47130912804379987</v>
      </c>
      <c r="AH132" s="9" t="s">
        <v>64</v>
      </c>
      <c r="AI132" s="1">
        <v>45292</v>
      </c>
      <c r="AJ132" s="9" t="s">
        <v>38</v>
      </c>
      <c r="AK132">
        <v>25</v>
      </c>
    </row>
    <row r="133" spans="1:37" x14ac:dyDescent="0.25">
      <c r="A133">
        <v>45315</v>
      </c>
      <c r="B133">
        <v>0.37459910794689882</v>
      </c>
      <c r="C133">
        <v>1.136586309236896E-2</v>
      </c>
      <c r="D133">
        <v>8.1824144641428592E-2</v>
      </c>
      <c r="E133">
        <v>9.7540899260892239E-2</v>
      </c>
      <c r="F133">
        <v>5.9235367280229143E-2</v>
      </c>
      <c r="G133">
        <v>9.986708907286436E-2</v>
      </c>
      <c r="H133">
        <v>2.5565383720182961E-3</v>
      </c>
      <c r="I133">
        <v>0.50603289819969943</v>
      </c>
      <c r="J133">
        <v>5.1294292466447407E-2</v>
      </c>
      <c r="K133">
        <v>2.710878771076591E-2</v>
      </c>
      <c r="L133">
        <v>4.2498588994250477E-2</v>
      </c>
      <c r="M133">
        <v>5.2385910385352771E-2</v>
      </c>
      <c r="N133">
        <v>4.2300001238809067E-2</v>
      </c>
      <c r="O133">
        <v>0.30483261076275309</v>
      </c>
      <c r="P133">
        <v>0.239513717657061</v>
      </c>
      <c r="Q133">
        <v>3.5850691679388619E-2</v>
      </c>
      <c r="R133">
        <v>0</v>
      </c>
      <c r="S133">
        <v>0.14228284687500189</v>
      </c>
      <c r="T133">
        <v>0.29729897272723399</v>
      </c>
      <c r="U133">
        <v>0</v>
      </c>
      <c r="V133">
        <v>0.14518571926431259</v>
      </c>
      <c r="W133">
        <v>0.173500779617144</v>
      </c>
      <c r="X133">
        <v>0.18779958650295481</v>
      </c>
      <c r="Y133">
        <v>3.6786007914496197E-2</v>
      </c>
      <c r="Z133">
        <v>0.26998854327609778</v>
      </c>
      <c r="AA133">
        <v>0.2335105029142675</v>
      </c>
      <c r="AB133">
        <v>0.15843477064986641</v>
      </c>
      <c r="AC133">
        <v>7.4291866508272186E-2</v>
      </c>
      <c r="AD133">
        <v>3.1100886446204179E-2</v>
      </c>
      <c r="AE133">
        <v>2.9757442248347751E-2</v>
      </c>
      <c r="AF133">
        <v>0.1072532639497589</v>
      </c>
      <c r="AG133">
        <v>1.3093726364445779</v>
      </c>
      <c r="AH133" s="9" t="s">
        <v>64</v>
      </c>
      <c r="AI133" s="1">
        <v>45292</v>
      </c>
      <c r="AJ133" s="9" t="s">
        <v>39</v>
      </c>
      <c r="AK133">
        <v>24</v>
      </c>
    </row>
    <row r="134" spans="1:37" x14ac:dyDescent="0.25">
      <c r="A134">
        <v>45314</v>
      </c>
      <c r="B134">
        <v>0.50917297976796505</v>
      </c>
      <c r="C134">
        <v>7.2366545742626252E-4</v>
      </c>
      <c r="D134">
        <v>0</v>
      </c>
      <c r="E134">
        <v>0.1047239329920637</v>
      </c>
      <c r="F134">
        <v>0.1151293219162239</v>
      </c>
      <c r="G134">
        <v>0.12492419302084019</v>
      </c>
      <c r="H134">
        <v>0.16260447730248251</v>
      </c>
      <c r="I134">
        <v>0.3961547255395485</v>
      </c>
      <c r="J134">
        <v>0.83096285636042622</v>
      </c>
      <c r="K134">
        <v>1.6614856658813241E-2</v>
      </c>
      <c r="L134">
        <v>0.22347989997639009</v>
      </c>
      <c r="M134">
        <v>1.413198055119546E-2</v>
      </c>
      <c r="N134">
        <v>0.21865890766110449</v>
      </c>
      <c r="O134">
        <v>0.38321509778690588</v>
      </c>
      <c r="P134">
        <v>5.8042012644650268E-2</v>
      </c>
      <c r="Q134">
        <v>1.927145130523851E-2</v>
      </c>
      <c r="R134">
        <v>7.8461087540799869E-3</v>
      </c>
      <c r="S134">
        <v>0.1263486828978134</v>
      </c>
      <c r="T134">
        <v>0.6998503416357712</v>
      </c>
      <c r="U134">
        <v>0</v>
      </c>
      <c r="V134">
        <v>0.99146167610428171</v>
      </c>
      <c r="W134">
        <v>8.1985483859043376E-2</v>
      </c>
      <c r="X134">
        <v>0.22045662741678601</v>
      </c>
      <c r="Y134">
        <v>3.6772967907971139E-2</v>
      </c>
      <c r="Z134">
        <v>0.27469306217696721</v>
      </c>
      <c r="AA134">
        <v>0.38885571946630942</v>
      </c>
      <c r="AB134">
        <v>0.49561681367038363</v>
      </c>
      <c r="AC134">
        <v>9.6004250794351653E-2</v>
      </c>
      <c r="AD134">
        <v>7.9618514059004112E-3</v>
      </c>
      <c r="AE134">
        <v>0.1679707080046548</v>
      </c>
      <c r="AF134">
        <v>0.30840255620621082</v>
      </c>
      <c r="AG134">
        <v>1.027824854975329</v>
      </c>
      <c r="AH134" s="9" t="s">
        <v>64</v>
      </c>
      <c r="AI134" s="1">
        <v>45292</v>
      </c>
      <c r="AJ134" s="9" t="s">
        <v>40</v>
      </c>
      <c r="AK134">
        <v>23</v>
      </c>
    </row>
    <row r="135" spans="1:37" x14ac:dyDescent="0.25">
      <c r="A135">
        <v>45313</v>
      </c>
      <c r="B135">
        <v>1.0065935124882011</v>
      </c>
      <c r="C135">
        <v>0.47130743293483829</v>
      </c>
      <c r="D135">
        <v>9.9043673617312828E-3</v>
      </c>
      <c r="E135">
        <v>0.64030951461518193</v>
      </c>
      <c r="F135">
        <v>0.1248530308404681</v>
      </c>
      <c r="G135">
        <v>1.0472242029860821</v>
      </c>
      <c r="H135">
        <v>0.34441592410240818</v>
      </c>
      <c r="I135">
        <v>4.879794950478062E-2</v>
      </c>
      <c r="J135">
        <v>0.15098632308776971</v>
      </c>
      <c r="K135">
        <v>0.12674431213986381</v>
      </c>
      <c r="L135">
        <v>2.5580453230179909E-2</v>
      </c>
      <c r="M135">
        <v>0.13386666304578401</v>
      </c>
      <c r="N135">
        <v>1.8327236211821809</v>
      </c>
      <c r="O135">
        <v>0.26839283674795761</v>
      </c>
      <c r="P135">
        <v>2.6493057591701499</v>
      </c>
      <c r="Q135">
        <v>9.6146525275771111E-2</v>
      </c>
      <c r="R135">
        <v>1.8470811200003961E-2</v>
      </c>
      <c r="S135">
        <v>2.07216923737221</v>
      </c>
      <c r="T135">
        <v>0.1071864690819436</v>
      </c>
      <c r="U135">
        <v>3.4088472601060851E-3</v>
      </c>
      <c r="V135">
        <v>5.0069918703580372E-2</v>
      </c>
      <c r="W135">
        <v>0.11732327242452489</v>
      </c>
      <c r="X135">
        <v>0.24135073804353219</v>
      </c>
      <c r="Y135">
        <v>0.14390099465438441</v>
      </c>
      <c r="Z135">
        <v>0.95918375492405605</v>
      </c>
      <c r="AA135">
        <v>1.3233270755114741</v>
      </c>
      <c r="AB135">
        <v>0.17227224701067431</v>
      </c>
      <c r="AC135">
        <v>0.1030846347512259</v>
      </c>
      <c r="AD135">
        <v>0.17322678710349121</v>
      </c>
      <c r="AE135">
        <v>0.50499238784839462</v>
      </c>
      <c r="AF135">
        <v>0.70680345801402233</v>
      </c>
      <c r="AG135">
        <v>1.1309054989195391</v>
      </c>
      <c r="AH135" s="9" t="s">
        <v>64</v>
      </c>
      <c r="AI135" s="1">
        <v>45292</v>
      </c>
      <c r="AJ135" s="9" t="s">
        <v>41</v>
      </c>
      <c r="AK135">
        <v>22</v>
      </c>
    </row>
    <row r="136" spans="1:37" x14ac:dyDescent="0.25">
      <c r="A136">
        <v>45310</v>
      </c>
      <c r="B136">
        <v>0.65603632895869946</v>
      </c>
      <c r="C136">
        <v>0.2249198041921959</v>
      </c>
      <c r="D136">
        <v>4.2665509619507803E-2</v>
      </c>
      <c r="E136">
        <v>6.435644131419066E-2</v>
      </c>
      <c r="F136">
        <v>0.1093682736508805</v>
      </c>
      <c r="G136">
        <v>6.5938968104049991E-2</v>
      </c>
      <c r="H136">
        <v>0.47513699668113452</v>
      </c>
      <c r="I136">
        <v>0.3050950496101279</v>
      </c>
      <c r="J136">
        <v>0.1531126383440366</v>
      </c>
      <c r="K136">
        <v>1.0147693460068771E-2</v>
      </c>
      <c r="L136">
        <v>0.13674607217509629</v>
      </c>
      <c r="M136">
        <v>0.30894641924657751</v>
      </c>
      <c r="N136">
        <v>0.74803556762871715</v>
      </c>
      <c r="O136">
        <v>3.2756862732467307E-2</v>
      </c>
      <c r="P136">
        <v>1.7559987592248101</v>
      </c>
      <c r="Q136">
        <v>1.2505780537473909</v>
      </c>
      <c r="R136">
        <v>1.4969835967310271E-2</v>
      </c>
      <c r="S136">
        <v>0.21570444108762771</v>
      </c>
      <c r="T136">
        <v>7.3235316984888846E-2</v>
      </c>
      <c r="U136">
        <v>4.2152371099059749E-4</v>
      </c>
      <c r="V136">
        <v>0.1136288576722682</v>
      </c>
      <c r="W136">
        <v>2.5730784224753219E-2</v>
      </c>
      <c r="X136">
        <v>9.8780833312812039E-2</v>
      </c>
      <c r="Y136">
        <v>0.40109155028041621</v>
      </c>
      <c r="Z136">
        <v>0.34252760241082753</v>
      </c>
      <c r="AA136">
        <v>0.77859884277430369</v>
      </c>
      <c r="AB136">
        <v>0.37321057349905568</v>
      </c>
      <c r="AC136">
        <v>0.32786522581495092</v>
      </c>
      <c r="AD136">
        <v>1.01522143061145</v>
      </c>
      <c r="AE136">
        <v>0.10552137749805621</v>
      </c>
      <c r="AF136">
        <v>0.47325920093543478</v>
      </c>
      <c r="AG136">
        <v>0.70227594298384977</v>
      </c>
      <c r="AH136" s="9" t="s">
        <v>65</v>
      </c>
      <c r="AI136" s="1">
        <v>45292</v>
      </c>
      <c r="AJ136" s="9" t="s">
        <v>43</v>
      </c>
      <c r="AK136">
        <v>19</v>
      </c>
    </row>
    <row r="137" spans="1:37" x14ac:dyDescent="0.25">
      <c r="A137">
        <v>45309</v>
      </c>
      <c r="B137">
        <v>0.46559101586512852</v>
      </c>
      <c r="C137">
        <v>0.22704461955845959</v>
      </c>
      <c r="D137">
        <v>6.8235139386388505E-2</v>
      </c>
      <c r="E137">
        <v>0.42958494757289167</v>
      </c>
      <c r="F137">
        <v>0.79265592096709458</v>
      </c>
      <c r="G137">
        <v>6.1837280531240171E-2</v>
      </c>
      <c r="H137">
        <v>0.13576820156744529</v>
      </c>
      <c r="I137">
        <v>0.13111560905846961</v>
      </c>
      <c r="J137">
        <v>8.3023493358485551E-2</v>
      </c>
      <c r="K137">
        <v>2.6864060182461569E-2</v>
      </c>
      <c r="L137">
        <v>2.2690423868377981E-3</v>
      </c>
      <c r="M137">
        <v>1.0792367300245569</v>
      </c>
      <c r="N137">
        <v>0.1654521284762418</v>
      </c>
      <c r="O137">
        <v>7.2295657724142284E-3</v>
      </c>
      <c r="P137">
        <v>0.20868167775981411</v>
      </c>
      <c r="Q137">
        <v>0.2104706367600119</v>
      </c>
      <c r="R137">
        <v>3.3303619916907432E-2</v>
      </c>
      <c r="S137">
        <v>0.25114732304582033</v>
      </c>
      <c r="T137">
        <v>4.6388810968695939E-2</v>
      </c>
      <c r="U137">
        <v>0.1901986062994849</v>
      </c>
      <c r="V137">
        <v>5.3044025373257322E-2</v>
      </c>
      <c r="W137">
        <v>0.12727620654937119</v>
      </c>
      <c r="X137">
        <v>0.25931970599874521</v>
      </c>
      <c r="Y137">
        <v>0.46714705841037502</v>
      </c>
      <c r="Z137">
        <v>0.50709249717316962</v>
      </c>
      <c r="AA137">
        <v>0.1476950127677592</v>
      </c>
      <c r="AB137">
        <v>0.1716810757191459</v>
      </c>
      <c r="AC137">
        <v>0.47267878006833519</v>
      </c>
      <c r="AD137">
        <v>0.33761998671927029</v>
      </c>
      <c r="AE137">
        <v>0.15742066766542501</v>
      </c>
      <c r="AF137">
        <v>0.41260698769949772</v>
      </c>
      <c r="AG137">
        <v>0.2979704728232565</v>
      </c>
      <c r="AH137" s="9" t="s">
        <v>65</v>
      </c>
      <c r="AI137" s="1">
        <v>45292</v>
      </c>
      <c r="AJ137" s="9" t="s">
        <v>38</v>
      </c>
      <c r="AK137">
        <v>18</v>
      </c>
    </row>
    <row r="138" spans="1:37" x14ac:dyDescent="0.25">
      <c r="A138">
        <v>45308</v>
      </c>
      <c r="B138">
        <v>0.26214357590857618</v>
      </c>
      <c r="C138">
        <v>0.109156296239697</v>
      </c>
      <c r="D138">
        <v>9.7286341628680037E-3</v>
      </c>
      <c r="E138">
        <v>0.1221147800579624</v>
      </c>
      <c r="F138">
        <v>0.11865668355108649</v>
      </c>
      <c r="G138">
        <v>9.0387305685688493E-2</v>
      </c>
      <c r="H138">
        <v>0.33669714566918901</v>
      </c>
      <c r="I138">
        <v>3.6317706664152093E-2</v>
      </c>
      <c r="J138">
        <v>1.8622196941039459E-2</v>
      </c>
      <c r="K138">
        <v>0.26425831062214489</v>
      </c>
      <c r="L138">
        <v>0.46187608339987901</v>
      </c>
      <c r="M138">
        <v>5.0754339856367587E-3</v>
      </c>
      <c r="N138">
        <v>3.606039081481436E-2</v>
      </c>
      <c r="O138">
        <v>0.2746412232359971</v>
      </c>
      <c r="P138">
        <v>0.34529145290482233</v>
      </c>
      <c r="Q138">
        <v>2.357041849726248E-2</v>
      </c>
      <c r="R138">
        <v>0</v>
      </c>
      <c r="S138">
        <v>0.15978139141097289</v>
      </c>
      <c r="T138">
        <v>4.8124843187750017E-2</v>
      </c>
      <c r="U138">
        <v>4.6219149315104559E-4</v>
      </c>
      <c r="V138">
        <v>0.2348844084817045</v>
      </c>
      <c r="W138">
        <v>0.33605076671638212</v>
      </c>
      <c r="X138">
        <v>2.1558107961576981E-2</v>
      </c>
      <c r="Y138">
        <v>1.7809290407854408E-2</v>
      </c>
      <c r="Z138">
        <v>0.25342459058785388</v>
      </c>
      <c r="AA138">
        <v>0.1302241010118875</v>
      </c>
      <c r="AB138">
        <v>0.15340325292388271</v>
      </c>
      <c r="AC138">
        <v>7.5056658824825692E-2</v>
      </c>
      <c r="AD138">
        <v>8.5172279036301771E-2</v>
      </c>
      <c r="AE138">
        <v>9.038489902915349E-2</v>
      </c>
      <c r="AF138">
        <v>0.16058997711570661</v>
      </c>
      <c r="AG138">
        <v>0.35099401892963122</v>
      </c>
      <c r="AH138" s="9" t="s">
        <v>65</v>
      </c>
      <c r="AI138" s="1">
        <v>45292</v>
      </c>
      <c r="AJ138" s="9" t="s">
        <v>39</v>
      </c>
      <c r="AK138">
        <v>17</v>
      </c>
    </row>
    <row r="139" spans="1:37" x14ac:dyDescent="0.25">
      <c r="A139">
        <v>45307</v>
      </c>
      <c r="B139">
        <v>0.73284152832729943</v>
      </c>
      <c r="C139">
        <v>1.308728493357405</v>
      </c>
      <c r="D139">
        <v>4.6208764245139096E-3</v>
      </c>
      <c r="E139">
        <v>0.60293809973571455</v>
      </c>
      <c r="F139">
        <v>0.8118799467179727</v>
      </c>
      <c r="G139">
        <v>1.107322507445051</v>
      </c>
      <c r="H139">
        <v>0.20540461282726419</v>
      </c>
      <c r="I139">
        <v>0.56942296927244673</v>
      </c>
      <c r="J139">
        <v>0.26239999546872839</v>
      </c>
      <c r="K139">
        <v>0.46638928650607447</v>
      </c>
      <c r="L139">
        <v>0.1395579755617829</v>
      </c>
      <c r="M139">
        <v>0.34401784217094811</v>
      </c>
      <c r="N139">
        <v>0.28440300566219989</v>
      </c>
      <c r="O139">
        <v>0.46226704427086163</v>
      </c>
      <c r="P139">
        <v>0.27652443759427869</v>
      </c>
      <c r="Q139">
        <v>0.26305125533736468</v>
      </c>
      <c r="R139">
        <v>4.4185433737325662E-2</v>
      </c>
      <c r="S139">
        <v>4.8465978880112033</v>
      </c>
      <c r="T139">
        <v>0.76267700620765222</v>
      </c>
      <c r="U139">
        <v>1.195973593556642E-2</v>
      </c>
      <c r="V139">
        <v>0.26255510401375159</v>
      </c>
      <c r="W139">
        <v>0.39466047943956589</v>
      </c>
      <c r="X139">
        <v>0.92615290464914268</v>
      </c>
      <c r="Y139">
        <v>0.49011636745033083</v>
      </c>
      <c r="Z139">
        <v>1.1316256865012051</v>
      </c>
      <c r="AA139">
        <v>0.33731291371102212</v>
      </c>
      <c r="AB139">
        <v>0.50694832311258786</v>
      </c>
      <c r="AC139">
        <v>0.28184969068896121</v>
      </c>
      <c r="AD139">
        <v>0.51604627800788105</v>
      </c>
      <c r="AE139">
        <v>1.071994610252937</v>
      </c>
      <c r="AF139">
        <v>0.62734515144078329</v>
      </c>
      <c r="AG139">
        <v>0.49798573822457409</v>
      </c>
      <c r="AH139" s="9" t="s">
        <v>65</v>
      </c>
      <c r="AI139" s="1">
        <v>45292</v>
      </c>
      <c r="AJ139" s="9" t="s">
        <v>40</v>
      </c>
      <c r="AK139">
        <v>16</v>
      </c>
    </row>
    <row r="140" spans="1:37" x14ac:dyDescent="0.25">
      <c r="A140">
        <v>45306</v>
      </c>
      <c r="B140">
        <v>8.7968626756627311E-2</v>
      </c>
      <c r="C140">
        <v>0.1561831945673553</v>
      </c>
      <c r="D140">
        <v>1.2086484781923271E-2</v>
      </c>
      <c r="E140">
        <v>6.5494540620132224E-3</v>
      </c>
      <c r="F140">
        <v>0</v>
      </c>
      <c r="G140">
        <v>1.541805957411084E-3</v>
      </c>
      <c r="H140">
        <v>4.5535895493028583E-2</v>
      </c>
      <c r="I140">
        <v>1.392318277140361E-2</v>
      </c>
      <c r="J140">
        <v>3.8753404368638993E-2</v>
      </c>
      <c r="K140">
        <v>7.5256466871271868E-2</v>
      </c>
      <c r="L140">
        <v>3.0469782101373972E-3</v>
      </c>
      <c r="M140">
        <v>0.22780100455339911</v>
      </c>
      <c r="N140">
        <v>6.2265478323974457E-2</v>
      </c>
      <c r="O140">
        <v>5.4769987946555659E-2</v>
      </c>
      <c r="P140">
        <v>0.1770032699795086</v>
      </c>
      <c r="Q140">
        <v>7.2091499820096341E-2</v>
      </c>
      <c r="R140">
        <v>0</v>
      </c>
      <c r="S140">
        <v>5.3833356998618763E-2</v>
      </c>
      <c r="T140">
        <v>8.5009638881608632E-2</v>
      </c>
      <c r="U140">
        <v>0</v>
      </c>
      <c r="V140">
        <v>1.0917062869210341E-2</v>
      </c>
      <c r="W140">
        <v>9.7359014909260036E-2</v>
      </c>
      <c r="X140">
        <v>6.61767429285193E-2</v>
      </c>
      <c r="Y140">
        <v>5.2838301297362833E-2</v>
      </c>
      <c r="Z140">
        <v>4.5153985421503139E-2</v>
      </c>
      <c r="AA140">
        <v>8.3673595481597876E-2</v>
      </c>
      <c r="AB140">
        <v>6.6949299868146475E-2</v>
      </c>
      <c r="AC140">
        <v>0.10976510060164101</v>
      </c>
      <c r="AD140">
        <v>4.9911494298365562E-2</v>
      </c>
      <c r="AE140">
        <v>1.573696454903472E-2</v>
      </c>
      <c r="AF140">
        <v>2.1962954016286281E-2</v>
      </c>
      <c r="AG140">
        <v>0.32198026554951842</v>
      </c>
      <c r="AH140" s="9" t="s">
        <v>65</v>
      </c>
      <c r="AI140" s="1">
        <v>45292</v>
      </c>
      <c r="AJ140" s="9" t="s">
        <v>41</v>
      </c>
      <c r="AK140">
        <v>15</v>
      </c>
    </row>
    <row r="141" spans="1:37" x14ac:dyDescent="0.25">
      <c r="A141">
        <v>45303</v>
      </c>
      <c r="B141">
        <v>7.5838750283562947E-2</v>
      </c>
      <c r="C141">
        <v>4.0003949980980938E-3</v>
      </c>
      <c r="D141">
        <v>4.8288406292904873E-2</v>
      </c>
      <c r="E141">
        <v>1.0673993675054189E-2</v>
      </c>
      <c r="F141">
        <v>3.3681621405711841E-3</v>
      </c>
      <c r="G141">
        <v>5.5589787927684313E-2</v>
      </c>
      <c r="H141">
        <v>1.258779028451938E-2</v>
      </c>
      <c r="I141">
        <v>0.13672712511800389</v>
      </c>
      <c r="J141">
        <v>8.4526381750524239E-4</v>
      </c>
      <c r="K141">
        <v>5.6717384735055776E-3</v>
      </c>
      <c r="L141">
        <v>8.1532872033633533E-2</v>
      </c>
      <c r="M141">
        <v>1.9207277861203281E-2</v>
      </c>
      <c r="N141">
        <v>4.2200339303548419E-2</v>
      </c>
      <c r="O141">
        <v>9.2105014748227451E-2</v>
      </c>
      <c r="P141">
        <v>7.8676927623095444E-2</v>
      </c>
      <c r="Q141">
        <v>0.58000912763915358</v>
      </c>
      <c r="R141">
        <v>0.89793252409133084</v>
      </c>
      <c r="S141">
        <v>0.16744555115729859</v>
      </c>
      <c r="T141">
        <v>0.15880201388112961</v>
      </c>
      <c r="U141">
        <v>0</v>
      </c>
      <c r="V141">
        <v>0.10567996839288329</v>
      </c>
      <c r="W141">
        <v>1.48382522255861E-4</v>
      </c>
      <c r="X141">
        <v>6.3680930439744973E-2</v>
      </c>
      <c r="Y141">
        <v>0.12935052149873619</v>
      </c>
      <c r="Z141">
        <v>5.3309474592358387E-2</v>
      </c>
      <c r="AA141">
        <v>4.9647321051549127E-2</v>
      </c>
      <c r="AB141">
        <v>0.16480972512484929</v>
      </c>
      <c r="AC141">
        <v>5.7154453125057042E-2</v>
      </c>
      <c r="AD141">
        <v>0.24737936461858309</v>
      </c>
      <c r="AE141">
        <v>7.4727753331452818E-2</v>
      </c>
      <c r="AF141">
        <v>5.9827604705574279E-2</v>
      </c>
      <c r="AG141">
        <v>6.4030970651380373E-2</v>
      </c>
      <c r="AH141" s="9" t="s">
        <v>66</v>
      </c>
      <c r="AI141" s="1">
        <v>45292</v>
      </c>
      <c r="AJ141" s="9" t="s">
        <v>43</v>
      </c>
      <c r="AK141">
        <v>12</v>
      </c>
    </row>
    <row r="142" spans="1:37" x14ac:dyDescent="0.25">
      <c r="A142">
        <v>45302</v>
      </c>
      <c r="B142">
        <v>0.31605048089557058</v>
      </c>
      <c r="C142">
        <v>3.0386466006292732E-3</v>
      </c>
      <c r="D142">
        <v>0.52491067748283993</v>
      </c>
      <c r="E142">
        <v>0.11897421370563049</v>
      </c>
      <c r="F142">
        <v>0.10108709636309091</v>
      </c>
      <c r="G142">
        <v>0.16863344018969009</v>
      </c>
      <c r="H142">
        <v>0.63642414842994299</v>
      </c>
      <c r="I142">
        <v>0.16046313178418611</v>
      </c>
      <c r="J142">
        <v>0.32271212839570929</v>
      </c>
      <c r="K142">
        <v>8.2672074023022651E-2</v>
      </c>
      <c r="L142">
        <v>2.4144194944533091E-2</v>
      </c>
      <c r="M142">
        <v>0.1386797586602051</v>
      </c>
      <c r="N142">
        <v>7.8121265878445714E-2</v>
      </c>
      <c r="O142">
        <v>0.1034879624044623</v>
      </c>
      <c r="P142">
        <v>0.13078827015515629</v>
      </c>
      <c r="Q142">
        <v>7.7118456345132563E-2</v>
      </c>
      <c r="R142">
        <v>1.764527139521182E-3</v>
      </c>
      <c r="S142">
        <v>0.17965906940603479</v>
      </c>
      <c r="T142">
        <v>0.1815386841773417</v>
      </c>
      <c r="U142">
        <v>3.3596726421693979E-2</v>
      </c>
      <c r="V142">
        <v>5.9433488239973777E-2</v>
      </c>
      <c r="W142">
        <v>0.65446281404710316</v>
      </c>
      <c r="X142">
        <v>0.43094437691179982</v>
      </c>
      <c r="Y142">
        <v>0.40616088310934639</v>
      </c>
      <c r="Z142">
        <v>0.26867471235673329</v>
      </c>
      <c r="AA142">
        <v>0.13287776378986171</v>
      </c>
      <c r="AB142">
        <v>0.27838840921389463</v>
      </c>
      <c r="AC142">
        <v>0.30583465434118318</v>
      </c>
      <c r="AD142">
        <v>2.5682771281736891E-2</v>
      </c>
      <c r="AE142">
        <v>0.31533619486974263</v>
      </c>
      <c r="AF142">
        <v>0.13782088123095121</v>
      </c>
      <c r="AG142">
        <v>0.53606460423329327</v>
      </c>
      <c r="AH142" s="9" t="s">
        <v>66</v>
      </c>
      <c r="AI142" s="1">
        <v>45292</v>
      </c>
      <c r="AJ142" s="9" t="s">
        <v>38</v>
      </c>
      <c r="AK142">
        <v>11</v>
      </c>
    </row>
    <row r="143" spans="1:37" x14ac:dyDescent="0.25">
      <c r="A143">
        <v>45301</v>
      </c>
      <c r="B143">
        <v>0.15882146160523139</v>
      </c>
      <c r="C143">
        <v>0.27625402599440713</v>
      </c>
      <c r="D143">
        <v>1.056737160625919</v>
      </c>
      <c r="E143">
        <v>2.3373027892342461E-2</v>
      </c>
      <c r="F143">
        <v>0</v>
      </c>
      <c r="G143">
        <v>3.3211470018833157E-2</v>
      </c>
      <c r="H143">
        <v>2.0297342854366011E-2</v>
      </c>
      <c r="I143">
        <v>0.367573652161644</v>
      </c>
      <c r="J143">
        <v>2.742733577483164E-2</v>
      </c>
      <c r="K143">
        <v>2.696421006638712E-2</v>
      </c>
      <c r="L143">
        <v>4.124781988061281E-2</v>
      </c>
      <c r="M143">
        <v>0.23609530659947159</v>
      </c>
      <c r="N143">
        <v>5.5693680978565321E-2</v>
      </c>
      <c r="O143">
        <v>0.1837315926721261</v>
      </c>
      <c r="P143">
        <v>3.6043961656141717E-2</v>
      </c>
      <c r="Q143">
        <v>1.9340907112072141</v>
      </c>
      <c r="R143">
        <v>0</v>
      </c>
      <c r="S143">
        <v>7.0220826731929017E-2</v>
      </c>
      <c r="T143">
        <v>5.8956024814678487E-2</v>
      </c>
      <c r="U143">
        <v>0</v>
      </c>
      <c r="V143">
        <v>5.6272779878212553E-2</v>
      </c>
      <c r="W143">
        <v>0.15113881640676871</v>
      </c>
      <c r="X143">
        <v>5.9515020110253822E-2</v>
      </c>
      <c r="Y143">
        <v>0.1078314631092283</v>
      </c>
      <c r="Z143">
        <v>6.9187505759121304E-2</v>
      </c>
      <c r="AA143">
        <v>9.4053364438950626E-2</v>
      </c>
      <c r="AB143">
        <v>0.33175690199911922</v>
      </c>
      <c r="AC143">
        <v>0.26780690380405031</v>
      </c>
      <c r="AD143">
        <v>0.21714103981075161</v>
      </c>
      <c r="AE143">
        <v>0.1667182462360241</v>
      </c>
      <c r="AF143">
        <v>0.1607680635708755</v>
      </c>
      <c r="AG143">
        <v>0.1088546972165793</v>
      </c>
      <c r="AH143" s="9" t="s">
        <v>66</v>
      </c>
      <c r="AI143" s="1">
        <v>45292</v>
      </c>
      <c r="AJ143" s="9" t="s">
        <v>39</v>
      </c>
      <c r="AK143">
        <v>10</v>
      </c>
    </row>
    <row r="144" spans="1:37" x14ac:dyDescent="0.25">
      <c r="A144">
        <v>45300</v>
      </c>
      <c r="B144">
        <v>0.45284309474631312</v>
      </c>
      <c r="C144">
        <v>8.1752542189558091E-4</v>
      </c>
      <c r="D144">
        <v>1.749558223677011E-2</v>
      </c>
      <c r="E144">
        <v>5.9297273469700817E-2</v>
      </c>
      <c r="F144">
        <v>0.51443724835574056</v>
      </c>
      <c r="G144">
        <v>3.0467142343043121E-2</v>
      </c>
      <c r="H144">
        <v>0.15260096205584411</v>
      </c>
      <c r="I144">
        <v>2.6980427116446459</v>
      </c>
      <c r="J144">
        <v>0.11323065338067979</v>
      </c>
      <c r="K144">
        <v>0.2182178960930212</v>
      </c>
      <c r="L144">
        <v>9.3962775951020906E-3</v>
      </c>
      <c r="M144">
        <v>0.63054863445124198</v>
      </c>
      <c r="N144">
        <v>0.2461716102519689</v>
      </c>
      <c r="O144">
        <v>8.1522074021062041E-2</v>
      </c>
      <c r="P144">
        <v>0.2017034043954064</v>
      </c>
      <c r="Q144">
        <v>0.1538556918634757</v>
      </c>
      <c r="R144">
        <v>1.7303340208558559E-3</v>
      </c>
      <c r="S144">
        <v>1.606752472368364E-3</v>
      </c>
      <c r="T144">
        <v>1.053084004217042</v>
      </c>
      <c r="U144">
        <v>0</v>
      </c>
      <c r="V144">
        <v>8.7995922069095164E-2</v>
      </c>
      <c r="W144">
        <v>1.447017940202931E-3</v>
      </c>
      <c r="X144">
        <v>0.10697712476224699</v>
      </c>
      <c r="Y144">
        <v>0.87644802092880747</v>
      </c>
      <c r="Z144">
        <v>7.3891242848600644E-2</v>
      </c>
      <c r="AA144">
        <v>0.7575742098672299</v>
      </c>
      <c r="AB144">
        <v>0.38476447740254321</v>
      </c>
      <c r="AC144">
        <v>0.51191238652736148</v>
      </c>
      <c r="AD144">
        <v>6.9934251422993518E-2</v>
      </c>
      <c r="AE144">
        <v>0.25608278119265881</v>
      </c>
      <c r="AF144">
        <v>0.21745533273900791</v>
      </c>
      <c r="AG144">
        <v>0.93664865400432684</v>
      </c>
      <c r="AH144" s="9" t="s">
        <v>66</v>
      </c>
      <c r="AI144" s="1">
        <v>45292</v>
      </c>
      <c r="AJ144" s="9" t="s">
        <v>40</v>
      </c>
      <c r="AK144">
        <v>9</v>
      </c>
    </row>
    <row r="145" spans="1:37" x14ac:dyDescent="0.25">
      <c r="A145">
        <v>45299</v>
      </c>
      <c r="B145">
        <v>0.45187821525906008</v>
      </c>
      <c r="C145">
        <v>8.8568872473705595E-2</v>
      </c>
      <c r="D145">
        <v>1.6148671147569039E-3</v>
      </c>
      <c r="E145">
        <v>0.12826047759978901</v>
      </c>
      <c r="F145">
        <v>5.1105570019865779E-2</v>
      </c>
      <c r="G145">
        <v>0.69241332877708517</v>
      </c>
      <c r="H145">
        <v>0.3074508783296121</v>
      </c>
      <c r="I145">
        <v>0.59953569130097106</v>
      </c>
      <c r="J145">
        <v>1.7143075402238989E-2</v>
      </c>
      <c r="K145">
        <v>8.7081144147637901E-2</v>
      </c>
      <c r="L145">
        <v>2.0661071223142499E-4</v>
      </c>
      <c r="M145">
        <v>0.15598317931917799</v>
      </c>
      <c r="N145">
        <v>0.2182657600613172</v>
      </c>
      <c r="O145">
        <v>0.38167695468584301</v>
      </c>
      <c r="P145">
        <v>2.3239904234949651</v>
      </c>
      <c r="Q145">
        <v>0.38867034598766648</v>
      </c>
      <c r="R145">
        <v>2.1447409577656309E-2</v>
      </c>
      <c r="S145">
        <v>2.4630416583920631E-3</v>
      </c>
      <c r="T145">
        <v>1.9294267284008581E-2</v>
      </c>
      <c r="U145">
        <v>5.1779319741139321E-2</v>
      </c>
      <c r="V145">
        <v>4.3263648793439233E-2</v>
      </c>
      <c r="W145">
        <v>0.38259146612012762</v>
      </c>
      <c r="X145">
        <v>0.47195133121321831</v>
      </c>
      <c r="Y145">
        <v>3.56058404470311E-3</v>
      </c>
      <c r="Z145">
        <v>0.43944325492836789</v>
      </c>
      <c r="AA145">
        <v>0.50724582283167008</v>
      </c>
      <c r="AB145">
        <v>0.21055351392361499</v>
      </c>
      <c r="AC145">
        <v>4.8994885111913078E-2</v>
      </c>
      <c r="AD145">
        <v>0.11944253292536131</v>
      </c>
      <c r="AE145">
        <v>0.1711734479870782</v>
      </c>
      <c r="AF145">
        <v>0.44987462558257979</v>
      </c>
      <c r="AG145">
        <v>0.49156138464127308</v>
      </c>
      <c r="AH145" s="9" t="s">
        <v>66</v>
      </c>
      <c r="AI145" s="1">
        <v>45292</v>
      </c>
      <c r="AJ145" s="9" t="s">
        <v>41</v>
      </c>
      <c r="AK145">
        <v>8</v>
      </c>
    </row>
    <row r="146" spans="1:37" x14ac:dyDescent="0.25">
      <c r="A146">
        <v>45296</v>
      </c>
      <c r="B146">
        <v>0.39180896483180938</v>
      </c>
      <c r="C146">
        <v>0.22857002000614399</v>
      </c>
      <c r="D146">
        <v>9.8817727619225828E-3</v>
      </c>
      <c r="E146">
        <v>0.19280265946072769</v>
      </c>
      <c r="F146">
        <v>3.5079340252296251E-3</v>
      </c>
      <c r="G146">
        <v>0.32461258013026972</v>
      </c>
      <c r="H146">
        <v>2.932828213960386E-2</v>
      </c>
      <c r="I146">
        <v>6.9805637250732647E-2</v>
      </c>
      <c r="J146">
        <v>2.5800572813151549E-3</v>
      </c>
      <c r="K146">
        <v>0.35808091450959828</v>
      </c>
      <c r="L146">
        <v>7.2366883766985194E-3</v>
      </c>
      <c r="M146">
        <v>0.28682851079786442</v>
      </c>
      <c r="N146">
        <v>0.15616390525198401</v>
      </c>
      <c r="O146">
        <v>0.16944321046320621</v>
      </c>
      <c r="P146">
        <v>1.499275337517491</v>
      </c>
      <c r="Q146">
        <v>0.49961067129100473</v>
      </c>
      <c r="R146">
        <v>2.3172521276137838E-3</v>
      </c>
      <c r="S146">
        <v>0.16583476768128971</v>
      </c>
      <c r="T146">
        <v>0.2296050664896189</v>
      </c>
      <c r="U146">
        <v>2.593221522049046</v>
      </c>
      <c r="V146">
        <v>0.46356778841282159</v>
      </c>
      <c r="W146">
        <v>3.2181835828338633E-2</v>
      </c>
      <c r="X146">
        <v>0.41540496994594778</v>
      </c>
      <c r="Y146">
        <v>0.21381350768443441</v>
      </c>
      <c r="Z146">
        <v>0.36489056663145181</v>
      </c>
      <c r="AA146">
        <v>0.5518047569741289</v>
      </c>
      <c r="AB146">
        <v>0.26407768039032842</v>
      </c>
      <c r="AC146">
        <v>0.178399754515259</v>
      </c>
      <c r="AD146">
        <v>0.1923022502864474</v>
      </c>
      <c r="AE146">
        <v>0.1908282495812654</v>
      </c>
      <c r="AF146">
        <v>0.45462733879443018</v>
      </c>
      <c r="AG146">
        <v>0.33929192600220481</v>
      </c>
      <c r="AH146" s="9" t="s">
        <v>67</v>
      </c>
      <c r="AI146" s="1">
        <v>45292</v>
      </c>
      <c r="AJ146" s="9" t="s">
        <v>43</v>
      </c>
      <c r="AK146">
        <v>5</v>
      </c>
    </row>
    <row r="147" spans="1:37" x14ac:dyDescent="0.25">
      <c r="A147">
        <v>45295</v>
      </c>
      <c r="B147">
        <v>0.28220289779625962</v>
      </c>
      <c r="C147">
        <v>0.25776726789181298</v>
      </c>
      <c r="D147">
        <v>8.0238679110234662E-2</v>
      </c>
      <c r="E147">
        <v>0.121075487135304</v>
      </c>
      <c r="F147">
        <v>0.1001446352306867</v>
      </c>
      <c r="G147">
        <v>0.1007093647403093</v>
      </c>
      <c r="H147">
        <v>1.4061876352090569E-2</v>
      </c>
      <c r="I147">
        <v>0.35210999971097201</v>
      </c>
      <c r="J147">
        <v>0.16612536266341671</v>
      </c>
      <c r="K147">
        <v>2.1889452663149359E-2</v>
      </c>
      <c r="L147">
        <v>1.403586027018322E-2</v>
      </c>
      <c r="M147">
        <v>0.1175203585682074</v>
      </c>
      <c r="N147">
        <v>1.7299997957205621E-2</v>
      </c>
      <c r="O147">
        <v>0.5965387280584703</v>
      </c>
      <c r="P147">
        <v>0.43504768309154201</v>
      </c>
      <c r="Q147">
        <v>1.0456943773648291</v>
      </c>
      <c r="R147">
        <v>5.31900365508386E-2</v>
      </c>
      <c r="S147">
        <v>1.9791912188397549E-2</v>
      </c>
      <c r="T147">
        <v>0.10298035166505271</v>
      </c>
      <c r="U147">
        <v>0</v>
      </c>
      <c r="V147">
        <v>0.24826445742337269</v>
      </c>
      <c r="W147">
        <v>1.411554798455558E-2</v>
      </c>
      <c r="X147">
        <v>1.418070220059829E-2</v>
      </c>
      <c r="Y147">
        <v>0.43181957127456361</v>
      </c>
      <c r="Z147">
        <v>9.9319106475690574E-2</v>
      </c>
      <c r="AA147">
        <v>0.17143652066439249</v>
      </c>
      <c r="AB147">
        <v>0.43648404455563011</v>
      </c>
      <c r="AC147">
        <v>0.11973925641443781</v>
      </c>
      <c r="AD147">
        <v>0.19859363135759131</v>
      </c>
      <c r="AE147">
        <v>0.13077524479596289</v>
      </c>
      <c r="AF147">
        <v>0.18992171382108211</v>
      </c>
      <c r="AG147">
        <v>0.38438864185126409</v>
      </c>
      <c r="AH147" s="9" t="s">
        <v>67</v>
      </c>
      <c r="AI147" s="1">
        <v>45292</v>
      </c>
      <c r="AJ147" s="9" t="s">
        <v>38</v>
      </c>
      <c r="AK147">
        <v>4</v>
      </c>
    </row>
    <row r="148" spans="1:37" x14ac:dyDescent="0.25">
      <c r="A148">
        <v>45294</v>
      </c>
      <c r="B148">
        <v>1.886062924358803</v>
      </c>
      <c r="C148">
        <v>2.8737019000223158</v>
      </c>
      <c r="D148">
        <v>0.20520287388178829</v>
      </c>
      <c r="E148">
        <v>1.6678861112148</v>
      </c>
      <c r="F148">
        <v>0.66008394990395047</v>
      </c>
      <c r="G148">
        <v>0.461926695111531</v>
      </c>
      <c r="H148">
        <v>4.8730392735460413</v>
      </c>
      <c r="I148">
        <v>1.1679593395894661</v>
      </c>
      <c r="J148">
        <v>0.42284563345212572</v>
      </c>
      <c r="K148">
        <v>5.6576743810973849</v>
      </c>
      <c r="L148">
        <v>1.467373657891035</v>
      </c>
      <c r="M148">
        <v>0.51419206859922251</v>
      </c>
      <c r="N148">
        <v>0.90351362836659144</v>
      </c>
      <c r="O148">
        <v>0.33067615210592638</v>
      </c>
      <c r="P148">
        <v>3.3089257032901149</v>
      </c>
      <c r="Q148">
        <v>1.7536261732624721</v>
      </c>
      <c r="R148">
        <v>0.16464801604021151</v>
      </c>
      <c r="S148">
        <v>1.7794783651368209</v>
      </c>
      <c r="T148">
        <v>0.55270836509572063</v>
      </c>
      <c r="U148">
        <v>2.2714929975127638</v>
      </c>
      <c r="V148">
        <v>0.42560646084722481</v>
      </c>
      <c r="W148">
        <v>7.6207643634839712</v>
      </c>
      <c r="X148">
        <v>1.3595994096963171</v>
      </c>
      <c r="Y148">
        <v>0.82333367278473657</v>
      </c>
      <c r="Z148">
        <v>2.1271955022132931</v>
      </c>
      <c r="AA148">
        <v>1.994188342018784</v>
      </c>
      <c r="AB148">
        <v>1.0342953368692791</v>
      </c>
      <c r="AC148">
        <v>0.73755778585494169</v>
      </c>
      <c r="AD148">
        <v>1.980858818369795</v>
      </c>
      <c r="AE148">
        <v>1.0348084346807509</v>
      </c>
      <c r="AF148">
        <v>2.0307121654767082</v>
      </c>
      <c r="AG148">
        <v>1.5202657104134421</v>
      </c>
      <c r="AH148" s="9" t="s">
        <v>67</v>
      </c>
      <c r="AI148" s="1">
        <v>45292</v>
      </c>
      <c r="AJ148" s="9" t="s">
        <v>39</v>
      </c>
      <c r="AK148">
        <v>3</v>
      </c>
    </row>
    <row r="149" spans="1:37" x14ac:dyDescent="0.25">
      <c r="A149">
        <v>45293</v>
      </c>
      <c r="B149">
        <v>0.52960729426848396</v>
      </c>
      <c r="C149">
        <v>0.1615956560031506</v>
      </c>
      <c r="D149">
        <v>2.3655337297606199E-2</v>
      </c>
      <c r="E149">
        <v>2.3392634363641779E-2</v>
      </c>
      <c r="F149">
        <v>0.22598597497423301</v>
      </c>
      <c r="G149">
        <v>2.0412568069047229E-2</v>
      </c>
      <c r="H149">
        <v>2.255104623803144</v>
      </c>
      <c r="I149">
        <v>0.34105094139375258</v>
      </c>
      <c r="J149">
        <v>8.613699591714899E-2</v>
      </c>
      <c r="K149">
        <v>8.645357440283748E-3</v>
      </c>
      <c r="L149">
        <v>1.582966123512292E-4</v>
      </c>
      <c r="M149">
        <v>5.8123545533170611E-2</v>
      </c>
      <c r="N149">
        <v>0.65941287132715354</v>
      </c>
      <c r="O149">
        <v>0.15721824752631919</v>
      </c>
      <c r="P149">
        <v>0.93451466082763623</v>
      </c>
      <c r="Q149">
        <v>0.184820248175494</v>
      </c>
      <c r="R149">
        <v>0.1995758889920991</v>
      </c>
      <c r="S149">
        <v>0.12077144991046231</v>
      </c>
      <c r="T149">
        <v>0.37891525178217927</v>
      </c>
      <c r="U149">
        <v>6.0258489330312442E-2</v>
      </c>
      <c r="V149">
        <v>7.4537836761963364E-2</v>
      </c>
      <c r="W149">
        <v>8.5666319505333127E-2</v>
      </c>
      <c r="X149">
        <v>0.1029573316498447</v>
      </c>
      <c r="Y149">
        <v>0.1221482622808666</v>
      </c>
      <c r="Z149">
        <v>0.1102864285736368</v>
      </c>
      <c r="AA149">
        <v>0.56681736452393561</v>
      </c>
      <c r="AB149">
        <v>0.79099966207844752</v>
      </c>
      <c r="AC149">
        <v>5.2666105455473559E-2</v>
      </c>
      <c r="AD149">
        <v>0.1105775964305277</v>
      </c>
      <c r="AE149">
        <v>6.9752663925876993E-2</v>
      </c>
      <c r="AF149">
        <v>0.31013936294833022</v>
      </c>
      <c r="AG149">
        <v>1.3164555747148501</v>
      </c>
      <c r="AH149" s="9" t="s">
        <v>67</v>
      </c>
      <c r="AI149" s="1">
        <v>45292</v>
      </c>
      <c r="AJ149" s="9" t="s">
        <v>40</v>
      </c>
      <c r="AK149">
        <v>2</v>
      </c>
    </row>
    <row r="150" spans="1:37" x14ac:dyDescent="0.25">
      <c r="A150">
        <v>45289</v>
      </c>
      <c r="B150">
        <v>0.49724072656595059</v>
      </c>
      <c r="C150">
        <v>8.2206050303262765E-2</v>
      </c>
      <c r="D150">
        <v>5.6863560894514428E-2</v>
      </c>
      <c r="E150">
        <v>0.298651868290361</v>
      </c>
      <c r="F150">
        <v>0.1103829918969393</v>
      </c>
      <c r="G150">
        <v>0.21164212407833549</v>
      </c>
      <c r="H150">
        <v>1.3567343301812169</v>
      </c>
      <c r="I150">
        <v>0.1074833504583986</v>
      </c>
      <c r="J150">
        <v>0.28145816172903271</v>
      </c>
      <c r="K150">
        <v>0.14075850220993491</v>
      </c>
      <c r="L150">
        <v>0.13568475726845111</v>
      </c>
      <c r="M150">
        <v>0.39495710664153</v>
      </c>
      <c r="N150">
        <v>0.32349384275649329</v>
      </c>
      <c r="O150">
        <v>0.30848612362975619</v>
      </c>
      <c r="P150">
        <v>5.2464197945879046E-3</v>
      </c>
      <c r="Q150">
        <v>1.1114707866172711</v>
      </c>
      <c r="R150">
        <v>0.14174371751135331</v>
      </c>
      <c r="S150">
        <v>0.3918137799269672</v>
      </c>
      <c r="T150">
        <v>2.7646707253490901E-2</v>
      </c>
      <c r="U150">
        <v>1.943770443904677E-3</v>
      </c>
      <c r="V150">
        <v>9.8422202937561112E-2</v>
      </c>
      <c r="W150">
        <v>0.14581988621299891</v>
      </c>
      <c r="X150">
        <v>0.67668144027466293</v>
      </c>
      <c r="Y150">
        <v>0.1033208440273666</v>
      </c>
      <c r="Z150">
        <v>0.49970965645339349</v>
      </c>
      <c r="AA150">
        <v>0.1868122597331465</v>
      </c>
      <c r="AB150">
        <v>0.45359605906103789</v>
      </c>
      <c r="AC150">
        <v>0.26962174607869033</v>
      </c>
      <c r="AD150">
        <v>0.65517402808737035</v>
      </c>
      <c r="AE150">
        <v>0.42909932669043033</v>
      </c>
      <c r="AF150">
        <v>0.49225642799725461</v>
      </c>
      <c r="AG150">
        <v>0.100104498427203</v>
      </c>
      <c r="AH150" s="9" t="s">
        <v>68</v>
      </c>
      <c r="AI150" s="1">
        <v>45261</v>
      </c>
      <c r="AJ150" s="9" t="s">
        <v>43</v>
      </c>
      <c r="AK150">
        <v>29</v>
      </c>
    </row>
    <row r="151" spans="1:37" x14ac:dyDescent="0.25">
      <c r="A151">
        <v>45288</v>
      </c>
      <c r="B151">
        <v>0.61878604200612841</v>
      </c>
      <c r="C151">
        <v>0.54257891250223977</v>
      </c>
      <c r="D151">
        <v>2.2603456940130318E-2</v>
      </c>
      <c r="E151">
        <v>0.6166455332563705</v>
      </c>
      <c r="F151">
        <v>0.32729860780543119</v>
      </c>
      <c r="G151">
        <v>0.48125754354660932</v>
      </c>
      <c r="H151">
        <v>0.27459179252219368</v>
      </c>
      <c r="I151">
        <v>6.4135302222582277E-2</v>
      </c>
      <c r="J151">
        <v>1.6109387701413801E-2</v>
      </c>
      <c r="K151">
        <v>7.0278569780028582E-3</v>
      </c>
      <c r="L151">
        <v>0.52881903618704118</v>
      </c>
      <c r="M151">
        <v>0.37360219531359679</v>
      </c>
      <c r="N151">
        <v>6.4288743820887298E-2</v>
      </c>
      <c r="O151">
        <v>0.1054118571826449</v>
      </c>
      <c r="P151">
        <v>5.43658029450634E-2</v>
      </c>
      <c r="Q151">
        <v>1.25490289372356</v>
      </c>
      <c r="R151">
        <v>3.7500383764633332E-4</v>
      </c>
      <c r="S151">
        <v>0.2534548909033853</v>
      </c>
      <c r="T151">
        <v>0.61251161301805024</v>
      </c>
      <c r="U151">
        <v>8.9489224675257783E-3</v>
      </c>
      <c r="V151">
        <v>1.245661457791967E-2</v>
      </c>
      <c r="W151">
        <v>4.9615360803878308E-3</v>
      </c>
      <c r="X151">
        <v>0.32298044538834231</v>
      </c>
      <c r="Y151">
        <v>1.207920340575701E-2</v>
      </c>
      <c r="Z151">
        <v>0.74017445865968423</v>
      </c>
      <c r="AA151">
        <v>4.9351813547597809E-2</v>
      </c>
      <c r="AB151">
        <v>0.50455085235840447</v>
      </c>
      <c r="AC151">
        <v>0.27360568784594641</v>
      </c>
      <c r="AD151">
        <v>0.54644124538121364</v>
      </c>
      <c r="AE151">
        <v>0.48582018324829701</v>
      </c>
      <c r="AF151">
        <v>0.37809866913446999</v>
      </c>
      <c r="AG151">
        <v>0.44330739637454197</v>
      </c>
      <c r="AH151" s="9" t="s">
        <v>68</v>
      </c>
      <c r="AI151" s="1">
        <v>45261</v>
      </c>
      <c r="AJ151" s="9" t="s">
        <v>38</v>
      </c>
      <c r="AK151">
        <v>28</v>
      </c>
    </row>
    <row r="152" spans="1:37" x14ac:dyDescent="0.25">
      <c r="A152">
        <v>45287</v>
      </c>
      <c r="B152">
        <v>0.22612034652103091</v>
      </c>
      <c r="C152">
        <v>7.1528298135116922E-2</v>
      </c>
      <c r="D152">
        <v>6.7721543894163558E-2</v>
      </c>
      <c r="E152">
        <v>3.7200999092177361E-2</v>
      </c>
      <c r="F152">
        <v>1.5836327612437889E-2</v>
      </c>
      <c r="G152">
        <v>0.14582521541944571</v>
      </c>
      <c r="H152">
        <v>2.7215656239265789E-2</v>
      </c>
      <c r="I152">
        <v>5.3865265480432488E-2</v>
      </c>
      <c r="J152">
        <v>5.4536172758974488E-2</v>
      </c>
      <c r="K152">
        <v>0.25056325807722429</v>
      </c>
      <c r="L152">
        <v>0.2390023105114924</v>
      </c>
      <c r="M152">
        <v>7.7627245036129111E-2</v>
      </c>
      <c r="N152">
        <v>0.16445471634519421</v>
      </c>
      <c r="O152">
        <v>7.8397394447765167E-2</v>
      </c>
      <c r="P152">
        <v>0.1328543929884235</v>
      </c>
      <c r="Q152">
        <v>0.1180815293734898</v>
      </c>
      <c r="R152">
        <v>4.2581852140147777E-4</v>
      </c>
      <c r="S152">
        <v>5.3945821041105728E-2</v>
      </c>
      <c r="T152">
        <v>0.38233710249606578</v>
      </c>
      <c r="U152">
        <v>1.9156215689694819E-3</v>
      </c>
      <c r="V152">
        <v>0.15657541848649309</v>
      </c>
      <c r="W152">
        <v>8.0176530053434072E-2</v>
      </c>
      <c r="X152">
        <v>0.58418978496569396</v>
      </c>
      <c r="Y152">
        <v>0.79532574411044932</v>
      </c>
      <c r="Z152">
        <v>0.1941265500523448</v>
      </c>
      <c r="AA152">
        <v>0.13353083990191639</v>
      </c>
      <c r="AB152">
        <v>0.18130789621662821</v>
      </c>
      <c r="AC152">
        <v>0.28305720922857852</v>
      </c>
      <c r="AD152">
        <v>1.748980394559653E-2</v>
      </c>
      <c r="AE152">
        <v>8.7553975082901844E-2</v>
      </c>
      <c r="AF152">
        <v>0.2254789819388775</v>
      </c>
      <c r="AG152">
        <v>0.30817279443892059</v>
      </c>
      <c r="AH152" s="9" t="s">
        <v>68</v>
      </c>
      <c r="AI152" s="1">
        <v>45261</v>
      </c>
      <c r="AJ152" s="9" t="s">
        <v>39</v>
      </c>
      <c r="AK152">
        <v>27</v>
      </c>
    </row>
    <row r="153" spans="1:37" x14ac:dyDescent="0.25">
      <c r="A153">
        <v>45286</v>
      </c>
      <c r="B153">
        <v>0.42704596401908462</v>
      </c>
      <c r="C153">
        <v>4.4422697017383857E-3</v>
      </c>
      <c r="D153">
        <v>0.28051810037374131</v>
      </c>
      <c r="E153">
        <v>0.27188377217798337</v>
      </c>
      <c r="F153">
        <v>9.3242986105906048E-2</v>
      </c>
      <c r="G153">
        <v>0.15511398332881141</v>
      </c>
      <c r="H153">
        <v>0.16915070281096931</v>
      </c>
      <c r="I153">
        <v>0.25937195161984378</v>
      </c>
      <c r="J153">
        <v>0.1383826645629567</v>
      </c>
      <c r="K153">
        <v>0.30707964356843181</v>
      </c>
      <c r="L153">
        <v>1.474017422011056</v>
      </c>
      <c r="M153">
        <v>4.7547958415369483E-2</v>
      </c>
      <c r="N153">
        <v>0.70388217841722522</v>
      </c>
      <c r="O153">
        <v>0.37056324672666707</v>
      </c>
      <c r="P153">
        <v>0.89134602317493072</v>
      </c>
      <c r="Q153">
        <v>8.6718894771757177E-2</v>
      </c>
      <c r="R153">
        <v>5.7188116426975155E-4</v>
      </c>
      <c r="S153">
        <v>0.42317630010342883</v>
      </c>
      <c r="T153">
        <v>0.24567822539842141</v>
      </c>
      <c r="U153">
        <v>0.19825283403379829</v>
      </c>
      <c r="V153">
        <v>8.0692542492040052E-4</v>
      </c>
      <c r="W153">
        <v>0.17474902353999019</v>
      </c>
      <c r="X153">
        <v>0.30020624455542888</v>
      </c>
      <c r="Y153">
        <v>0.39445802759852072</v>
      </c>
      <c r="Z153">
        <v>0.26607931640647881</v>
      </c>
      <c r="AA153">
        <v>0.60548770210068881</v>
      </c>
      <c r="AB153">
        <v>0.1726845591070113</v>
      </c>
      <c r="AC153">
        <v>0.28779641992024102</v>
      </c>
      <c r="AD153">
        <v>0.13335884787324179</v>
      </c>
      <c r="AE153">
        <v>0.36826151213324121</v>
      </c>
      <c r="AF153">
        <v>0.29317375296677101</v>
      </c>
      <c r="AG153">
        <v>0.40934215846422972</v>
      </c>
      <c r="AH153" s="9" t="s">
        <v>68</v>
      </c>
      <c r="AI153" s="1">
        <v>45261</v>
      </c>
      <c r="AJ153" s="9" t="s">
        <v>40</v>
      </c>
      <c r="AK153">
        <v>26</v>
      </c>
    </row>
    <row r="154" spans="1:37" x14ac:dyDescent="0.25">
      <c r="A154">
        <v>45285</v>
      </c>
      <c r="B154">
        <v>1.070533437060968</v>
      </c>
      <c r="C154">
        <v>0.66906772566385853</v>
      </c>
      <c r="D154">
        <v>0.19727141024198941</v>
      </c>
      <c r="E154">
        <v>0.78524547417885426</v>
      </c>
      <c r="F154">
        <v>0.35795001128787429</v>
      </c>
      <c r="G154">
        <v>0.70221834155124541</v>
      </c>
      <c r="H154">
        <v>0.85796692019763798</v>
      </c>
      <c r="I154">
        <v>1.69631466794757</v>
      </c>
      <c r="J154">
        <v>0.48874935532141067</v>
      </c>
      <c r="K154">
        <v>0.50307744337225235</v>
      </c>
      <c r="L154">
        <v>1.8476533476451109</v>
      </c>
      <c r="M154">
        <v>0.8084493493627386</v>
      </c>
      <c r="N154">
        <v>0.48604551402679991</v>
      </c>
      <c r="O154">
        <v>0.40533630021143441</v>
      </c>
      <c r="P154">
        <v>0.47101934400511042</v>
      </c>
      <c r="Q154">
        <v>0.43657235006154349</v>
      </c>
      <c r="R154">
        <v>2.223985074341182E-2</v>
      </c>
      <c r="S154">
        <v>0.19499802186230819</v>
      </c>
      <c r="T154">
        <v>0.46162896216622079</v>
      </c>
      <c r="U154">
        <v>0.25478696078780599</v>
      </c>
      <c r="V154">
        <v>7.2974429322213217</v>
      </c>
      <c r="W154">
        <v>0.38665752051614549</v>
      </c>
      <c r="X154">
        <v>1.247511864483474</v>
      </c>
      <c r="Y154">
        <v>4.4633406222194139E-2</v>
      </c>
      <c r="Z154">
        <v>0.8549346348135336</v>
      </c>
      <c r="AA154">
        <v>0.78722131006501317</v>
      </c>
      <c r="AB154">
        <v>1.1546551290846601</v>
      </c>
      <c r="AC154">
        <v>0.68784820419775916</v>
      </c>
      <c r="AD154">
        <v>1.338983498490097</v>
      </c>
      <c r="AE154">
        <v>1.076700847630341</v>
      </c>
      <c r="AF154">
        <v>1.0129309091013241</v>
      </c>
      <c r="AG154">
        <v>0.42663960515520161</v>
      </c>
      <c r="AH154" s="9" t="s">
        <v>68</v>
      </c>
      <c r="AI154" s="1">
        <v>45261</v>
      </c>
      <c r="AJ154" s="9" t="s">
        <v>41</v>
      </c>
      <c r="AK154">
        <v>25</v>
      </c>
    </row>
    <row r="155" spans="1:37" x14ac:dyDescent="0.25">
      <c r="A155">
        <v>45282</v>
      </c>
      <c r="B155">
        <v>0.27465753074162069</v>
      </c>
      <c r="C155">
        <v>4.8692551188201871E-2</v>
      </c>
      <c r="D155">
        <v>2.257050497983179E-2</v>
      </c>
      <c r="E155">
        <v>6.5400788158961443E-2</v>
      </c>
      <c r="F155">
        <v>0.1970445213301785</v>
      </c>
      <c r="G155">
        <v>0.28962222062105553</v>
      </c>
      <c r="H155">
        <v>0.40421862353928972</v>
      </c>
      <c r="I155">
        <v>4.0052560298767692E-2</v>
      </c>
      <c r="J155">
        <v>3.9574707834893953E-2</v>
      </c>
      <c r="K155">
        <v>4.2573912837553289E-2</v>
      </c>
      <c r="L155">
        <v>0.20275019778188319</v>
      </c>
      <c r="M155">
        <v>5.1984201937919652E-2</v>
      </c>
      <c r="N155">
        <v>0.34370556181644413</v>
      </c>
      <c r="O155">
        <v>8.0858722447458273E-2</v>
      </c>
      <c r="P155">
        <v>0.48964409456422048</v>
      </c>
      <c r="Q155">
        <v>0.2783045505755361</v>
      </c>
      <c r="R155">
        <v>2.9834061850953049</v>
      </c>
      <c r="S155">
        <v>7.4857883394468014E-2</v>
      </c>
      <c r="T155">
        <v>2.7826094023770401E-2</v>
      </c>
      <c r="U155">
        <v>1.065685406803807E-3</v>
      </c>
      <c r="V155">
        <v>8.1355521120778818E-2</v>
      </c>
      <c r="W155">
        <v>4.6222281376572978E-2</v>
      </c>
      <c r="X155">
        <v>5.5011411672205232E-2</v>
      </c>
      <c r="Y155">
        <v>0.2784475295839462</v>
      </c>
      <c r="Z155">
        <v>0.22434786922749611</v>
      </c>
      <c r="AA155">
        <v>0.2365210049755295</v>
      </c>
      <c r="AB155">
        <v>0.16989031547893491</v>
      </c>
      <c r="AC155">
        <v>0.12468475897588741</v>
      </c>
      <c r="AD155">
        <v>0.18795609972766519</v>
      </c>
      <c r="AE155">
        <v>0.17580886183603861</v>
      </c>
      <c r="AF155">
        <v>0.23872883302948211</v>
      </c>
      <c r="AG155">
        <v>0.14627491857854719</v>
      </c>
      <c r="AH155" s="9" t="s">
        <v>69</v>
      </c>
      <c r="AI155" s="1">
        <v>45261</v>
      </c>
      <c r="AJ155" s="9" t="s">
        <v>43</v>
      </c>
      <c r="AK155">
        <v>22</v>
      </c>
    </row>
    <row r="156" spans="1:37" x14ac:dyDescent="0.25">
      <c r="A156">
        <v>45281</v>
      </c>
      <c r="B156">
        <v>0.6117414760939105</v>
      </c>
      <c r="C156">
        <v>4.1116230766017198E-2</v>
      </c>
      <c r="D156">
        <v>0.93459190226834277</v>
      </c>
      <c r="E156">
        <v>0.22130029882299609</v>
      </c>
      <c r="F156">
        <v>0.15942341573963581</v>
      </c>
      <c r="G156">
        <v>0.18238883906693781</v>
      </c>
      <c r="H156">
        <v>4.838750556954239E-2</v>
      </c>
      <c r="I156">
        <v>0.3995081173478765</v>
      </c>
      <c r="J156">
        <v>0.1172902206169569</v>
      </c>
      <c r="K156">
        <v>0.17330847906947089</v>
      </c>
      <c r="L156">
        <v>0.23096525872660109</v>
      </c>
      <c r="M156">
        <v>5.1078623346505751E-2</v>
      </c>
      <c r="N156">
        <v>1.1798040746266349</v>
      </c>
      <c r="O156">
        <v>0.39638781955935548</v>
      </c>
      <c r="P156">
        <v>0.42735358683596519</v>
      </c>
      <c r="Q156">
        <v>0.21723203019269949</v>
      </c>
      <c r="R156">
        <v>5.7931579629670188E-3</v>
      </c>
      <c r="S156">
        <v>0.90561284024052313</v>
      </c>
      <c r="T156">
        <v>0.71036047322011009</v>
      </c>
      <c r="U156">
        <v>0.38950689709111969</v>
      </c>
      <c r="V156">
        <v>0.26537084815080408</v>
      </c>
      <c r="W156">
        <v>6.6023273092992267E-4</v>
      </c>
      <c r="X156">
        <v>0.1488289657382024</v>
      </c>
      <c r="Y156">
        <v>0.10186209398601929</v>
      </c>
      <c r="Z156">
        <v>0.27578872378193631</v>
      </c>
      <c r="AA156">
        <v>0.62318298036486786</v>
      </c>
      <c r="AB156">
        <v>0.51079914090654066</v>
      </c>
      <c r="AC156">
        <v>0.23367079927119069</v>
      </c>
      <c r="AD156">
        <v>0.21524797306583271</v>
      </c>
      <c r="AE156">
        <v>0.3436019043298828</v>
      </c>
      <c r="AF156">
        <v>0.64388285725390493</v>
      </c>
      <c r="AG156">
        <v>0.3738261369592098</v>
      </c>
      <c r="AH156" s="9" t="s">
        <v>69</v>
      </c>
      <c r="AI156" s="1">
        <v>45261</v>
      </c>
      <c r="AJ156" s="9" t="s">
        <v>38</v>
      </c>
      <c r="AK156">
        <v>21</v>
      </c>
    </row>
    <row r="157" spans="1:37" x14ac:dyDescent="0.25">
      <c r="A157">
        <v>45280</v>
      </c>
      <c r="B157">
        <v>0.41781042002395868</v>
      </c>
      <c r="C157">
        <v>3.074378292753722</v>
      </c>
      <c r="D157">
        <v>0.1095059016125394</v>
      </c>
      <c r="E157">
        <v>0.19461438195327599</v>
      </c>
      <c r="F157">
        <v>0.19909169626213161</v>
      </c>
      <c r="G157">
        <v>0.1435456789640665</v>
      </c>
      <c r="H157">
        <v>3.5754111838657197E-2</v>
      </c>
      <c r="I157">
        <v>0.25574764206856332</v>
      </c>
      <c r="J157">
        <v>0.43997669197863781</v>
      </c>
      <c r="K157">
        <v>0.13589039102625089</v>
      </c>
      <c r="L157">
        <v>4.9029976842910841E-2</v>
      </c>
      <c r="M157">
        <v>0.26739668884993772</v>
      </c>
      <c r="N157">
        <v>0.1840806624212277</v>
      </c>
      <c r="O157">
        <v>0.49587234599809749</v>
      </c>
      <c r="P157">
        <v>0.20624234475839551</v>
      </c>
      <c r="Q157">
        <v>7.5651886901223986E-2</v>
      </c>
      <c r="R157">
        <v>2.213625219216666E-2</v>
      </c>
      <c r="S157">
        <v>2.3208462379771189E-2</v>
      </c>
      <c r="T157">
        <v>0.54551545295170245</v>
      </c>
      <c r="U157">
        <v>6.1947378798602381E-3</v>
      </c>
      <c r="V157">
        <v>1.29272072741404</v>
      </c>
      <c r="W157">
        <v>0.22222485644995429</v>
      </c>
      <c r="X157">
        <v>0.18670002601992061</v>
      </c>
      <c r="Y157">
        <v>0.1700413661581375</v>
      </c>
      <c r="Z157">
        <v>0.3072909616653311</v>
      </c>
      <c r="AA157">
        <v>0.25642952349747322</v>
      </c>
      <c r="AB157">
        <v>0.43709060415831141</v>
      </c>
      <c r="AC157">
        <v>0.22412242805890861</v>
      </c>
      <c r="AD157">
        <v>0.24207557275255101</v>
      </c>
      <c r="AE157">
        <v>0.31064925393680021</v>
      </c>
      <c r="AF157">
        <v>0.41431504247914791</v>
      </c>
      <c r="AG157">
        <v>0.18325423592926521</v>
      </c>
      <c r="AH157" s="9" t="s">
        <v>69</v>
      </c>
      <c r="AI157" s="1">
        <v>45261</v>
      </c>
      <c r="AJ157" s="9" t="s">
        <v>39</v>
      </c>
      <c r="AK157">
        <v>20</v>
      </c>
    </row>
    <row r="158" spans="1:37" x14ac:dyDescent="0.25">
      <c r="A158">
        <v>45279</v>
      </c>
      <c r="B158">
        <v>0.63174997990168991</v>
      </c>
      <c r="C158">
        <v>0.32885274466068493</v>
      </c>
      <c r="D158">
        <v>0.33929807343508689</v>
      </c>
      <c r="E158">
        <v>0.32264645931501901</v>
      </c>
      <c r="F158">
        <v>0.60256842963611978</v>
      </c>
      <c r="G158">
        <v>1.3326330219587139</v>
      </c>
      <c r="H158">
        <v>0.1332586110989836</v>
      </c>
      <c r="I158">
        <v>0.40762157719262698</v>
      </c>
      <c r="J158">
        <v>0.38448585769186311</v>
      </c>
      <c r="K158">
        <v>0.17802028340413889</v>
      </c>
      <c r="L158">
        <v>5.5985493115270762E-3</v>
      </c>
      <c r="M158">
        <v>0.40554982298696157</v>
      </c>
      <c r="N158">
        <v>0.38359739283530769</v>
      </c>
      <c r="O158">
        <v>8.1102726263677771E-3</v>
      </c>
      <c r="P158">
        <v>0.1306064382707364</v>
      </c>
      <c r="Q158">
        <v>0.83496681982801768</v>
      </c>
      <c r="R158">
        <v>0.84141581155310496</v>
      </c>
      <c r="S158">
        <v>1.8448711279982659</v>
      </c>
      <c r="T158">
        <v>0.31332658743159258</v>
      </c>
      <c r="U158">
        <v>0.39278680908259739</v>
      </c>
      <c r="V158">
        <v>0.72572115480485655</v>
      </c>
      <c r="W158">
        <v>1.0562455300632909</v>
      </c>
      <c r="X158">
        <v>0.69171183634861144</v>
      </c>
      <c r="Y158">
        <v>0.13494789249025879</v>
      </c>
      <c r="Z158">
        <v>0.80146574346624933</v>
      </c>
      <c r="AA158">
        <v>0.37335205571745711</v>
      </c>
      <c r="AB158">
        <v>0.50697758610107513</v>
      </c>
      <c r="AC158">
        <v>0.27482460064326109</v>
      </c>
      <c r="AD158">
        <v>0.50734006827532752</v>
      </c>
      <c r="AE158">
        <v>0.83289379859744073</v>
      </c>
      <c r="AF158">
        <v>0.57218002268347323</v>
      </c>
      <c r="AG158">
        <v>0.3941454009994011</v>
      </c>
      <c r="AH158" s="9" t="s">
        <v>69</v>
      </c>
      <c r="AI158" s="1">
        <v>45261</v>
      </c>
      <c r="AJ158" s="9" t="s">
        <v>40</v>
      </c>
      <c r="AK158">
        <v>19</v>
      </c>
    </row>
    <row r="159" spans="1:37" x14ac:dyDescent="0.25">
      <c r="A159">
        <v>45278</v>
      </c>
      <c r="B159">
        <v>0.2333033990417861</v>
      </c>
      <c r="C159">
        <v>0.159587392377328</v>
      </c>
      <c r="D159">
        <v>3.2617527161946352E-2</v>
      </c>
      <c r="E159">
        <v>0.19975450073983961</v>
      </c>
      <c r="F159">
        <v>4.437968662815853E-3</v>
      </c>
      <c r="G159">
        <v>1.5704243549963401E-2</v>
      </c>
      <c r="H159">
        <v>0.40084368515172308</v>
      </c>
      <c r="I159">
        <v>5.4640101095997463E-2</v>
      </c>
      <c r="J159">
        <v>4.0772816635622714E-3</v>
      </c>
      <c r="K159">
        <v>2.04015311644106E-2</v>
      </c>
      <c r="L159">
        <v>3.1380962275263588E-2</v>
      </c>
      <c r="M159">
        <v>9.7837259226561304E-3</v>
      </c>
      <c r="N159">
        <v>3.7142840150996309E-2</v>
      </c>
      <c r="O159">
        <v>0.15964768604121021</v>
      </c>
      <c r="P159">
        <v>8.5592158650851777E-2</v>
      </c>
      <c r="Q159">
        <v>1.7480300962187771E-2</v>
      </c>
      <c r="R159">
        <v>0</v>
      </c>
      <c r="S159">
        <v>6.5737398757080377E-3</v>
      </c>
      <c r="T159">
        <v>0.41113808515554728</v>
      </c>
      <c r="U159">
        <v>0</v>
      </c>
      <c r="V159">
        <v>6.3031939888601632E-2</v>
      </c>
      <c r="W159">
        <v>5.2289465030459073E-2</v>
      </c>
      <c r="X159">
        <v>0.11372847884849591</v>
      </c>
      <c r="Y159">
        <v>0.32294848902381301</v>
      </c>
      <c r="Z159">
        <v>0.15800727757140631</v>
      </c>
      <c r="AA159">
        <v>3.6758292896979169E-2</v>
      </c>
      <c r="AB159">
        <v>0.16448773487503049</v>
      </c>
      <c r="AC159">
        <v>8.5453736186614379E-2</v>
      </c>
      <c r="AD159">
        <v>9.6132722439802188E-3</v>
      </c>
      <c r="AE159">
        <v>5.0677056342058283E-2</v>
      </c>
      <c r="AF159">
        <v>0.10405882089768211</v>
      </c>
      <c r="AG159">
        <v>0.53795115903407353</v>
      </c>
      <c r="AH159" s="9" t="s">
        <v>69</v>
      </c>
      <c r="AI159" s="1">
        <v>45261</v>
      </c>
      <c r="AJ159" s="9" t="s">
        <v>41</v>
      </c>
      <c r="AK159">
        <v>18</v>
      </c>
    </row>
    <row r="160" spans="1:37" x14ac:dyDescent="0.25">
      <c r="A160">
        <v>45275</v>
      </c>
      <c r="B160">
        <v>0.22682877287076561</v>
      </c>
      <c r="C160">
        <v>0.12761407221765261</v>
      </c>
      <c r="D160">
        <v>9.9015182302121894E-3</v>
      </c>
      <c r="E160">
        <v>0.1159309235888389</v>
      </c>
      <c r="F160">
        <v>2.460297727348967E-2</v>
      </c>
      <c r="G160">
        <v>0.43555898061951293</v>
      </c>
      <c r="H160">
        <v>2.5626288467714441E-2</v>
      </c>
      <c r="I160">
        <v>0.12909837380028369</v>
      </c>
      <c r="J160">
        <v>7.0122199870583879E-2</v>
      </c>
      <c r="K160">
        <v>2.183877927987871E-2</v>
      </c>
      <c r="L160">
        <v>1.2634819183506079E-3</v>
      </c>
      <c r="M160">
        <v>4.2007145481748789E-2</v>
      </c>
      <c r="N160">
        <v>0.1103876652966818</v>
      </c>
      <c r="O160">
        <v>0.1221088012072005</v>
      </c>
      <c r="P160">
        <v>6.8044576099550627E-2</v>
      </c>
      <c r="Q160">
        <v>5.2831316886920568E-2</v>
      </c>
      <c r="R160">
        <v>4.6642218887164258E-2</v>
      </c>
      <c r="S160">
        <v>0.28462858085174758</v>
      </c>
      <c r="T160">
        <v>3.3416895211973913E-2</v>
      </c>
      <c r="U160">
        <v>9.0256064603468529E-3</v>
      </c>
      <c r="V160">
        <v>7.1066722634530566E-2</v>
      </c>
      <c r="W160">
        <v>0.10712951924280111</v>
      </c>
      <c r="X160">
        <v>0.1004442286671597</v>
      </c>
      <c r="Y160">
        <v>0.71470284380871041</v>
      </c>
      <c r="Z160">
        <v>0.31323069444211687</v>
      </c>
      <c r="AA160">
        <v>9.1460783872567356E-2</v>
      </c>
      <c r="AB160">
        <v>5.6544701081870728E-2</v>
      </c>
      <c r="AC160">
        <v>0.13409331521715129</v>
      </c>
      <c r="AD160">
        <v>2.7378796526870641E-2</v>
      </c>
      <c r="AE160">
        <v>0.13933366111486081</v>
      </c>
      <c r="AF160">
        <v>0.24531109779719229</v>
      </c>
      <c r="AG160">
        <v>0.1147627660678949</v>
      </c>
      <c r="AH160" s="9" t="s">
        <v>70</v>
      </c>
      <c r="AI160" s="1">
        <v>45261</v>
      </c>
      <c r="AJ160" s="9" t="s">
        <v>43</v>
      </c>
      <c r="AK160">
        <v>15</v>
      </c>
    </row>
    <row r="161" spans="1:37" x14ac:dyDescent="0.25">
      <c r="A161">
        <v>45274</v>
      </c>
      <c r="B161">
        <v>0.1069313446116977</v>
      </c>
      <c r="C161">
        <v>1.9526066164965911E-2</v>
      </c>
      <c r="D161">
        <v>0</v>
      </c>
      <c r="E161">
        <v>3.2572352937040921E-3</v>
      </c>
      <c r="F161">
        <v>1.308443454807832E-2</v>
      </c>
      <c r="G161">
        <v>4.479415344927639E-2</v>
      </c>
      <c r="H161">
        <v>0.67093392044674227</v>
      </c>
      <c r="I161">
        <v>3.5515408971012748E-2</v>
      </c>
      <c r="J161">
        <v>0.14892088104676851</v>
      </c>
      <c r="K161">
        <v>9.1657804486357606E-3</v>
      </c>
      <c r="L161">
        <v>2.5926276531069901E-2</v>
      </c>
      <c r="M161">
        <v>4.333994712586569E-2</v>
      </c>
      <c r="N161">
        <v>4.4944020174091477E-3</v>
      </c>
      <c r="O161">
        <v>5.7681774403798456E-3</v>
      </c>
      <c r="P161">
        <v>0.18148315242374399</v>
      </c>
      <c r="Q161">
        <v>5.1464422293859328E-2</v>
      </c>
      <c r="R161">
        <v>5.1934605137313845E-4</v>
      </c>
      <c r="S161">
        <v>3.6308662981039891E-4</v>
      </c>
      <c r="T161">
        <v>8.6651071910814857E-3</v>
      </c>
      <c r="U161">
        <v>0</v>
      </c>
      <c r="V161">
        <v>1.503794253985352E-2</v>
      </c>
      <c r="W161">
        <v>1.6058198315878651E-3</v>
      </c>
      <c r="X161">
        <v>1.3790041012803371E-2</v>
      </c>
      <c r="Y161">
        <v>0.1168582888177005</v>
      </c>
      <c r="Z161">
        <v>3.613479117998341E-2</v>
      </c>
      <c r="AA161">
        <v>8.3670874101420975E-2</v>
      </c>
      <c r="AB161">
        <v>6.7260514072993105E-2</v>
      </c>
      <c r="AC161">
        <v>5.6382441353317957E-2</v>
      </c>
      <c r="AD161">
        <v>2.5842187632757131E-2</v>
      </c>
      <c r="AE161">
        <v>1.020407149953946E-2</v>
      </c>
      <c r="AF161">
        <v>3.6635985081173418E-2</v>
      </c>
      <c r="AG161">
        <v>0.26790031006258119</v>
      </c>
      <c r="AH161" s="9" t="s">
        <v>70</v>
      </c>
      <c r="AI161" s="1">
        <v>45261</v>
      </c>
      <c r="AJ161" s="9" t="s">
        <v>38</v>
      </c>
      <c r="AK161">
        <v>14</v>
      </c>
    </row>
    <row r="162" spans="1:37" x14ac:dyDescent="0.25">
      <c r="A162">
        <v>45273</v>
      </c>
      <c r="B162">
        <v>7.4961745507788183E-2</v>
      </c>
      <c r="C162">
        <v>5.4057580458810317E-3</v>
      </c>
      <c r="D162">
        <v>0</v>
      </c>
      <c r="E162">
        <v>2.5730807819739888E-2</v>
      </c>
      <c r="F162">
        <v>8.0948171740758757E-4</v>
      </c>
      <c r="G162">
        <v>1.1121857463570139E-2</v>
      </c>
      <c r="H162">
        <v>5.7683499656039031E-3</v>
      </c>
      <c r="I162">
        <v>3.8900028970651347E-2</v>
      </c>
      <c r="J162">
        <v>8.8423025321620614E-6</v>
      </c>
      <c r="K162">
        <v>0</v>
      </c>
      <c r="L162">
        <v>6.094540691816247E-2</v>
      </c>
      <c r="M162">
        <v>1.6204542552188849E-2</v>
      </c>
      <c r="N162">
        <v>1.427839034344992E-2</v>
      </c>
      <c r="O162">
        <v>1.5493296354802561E-2</v>
      </c>
      <c r="P162">
        <v>1.0935701171745599E-2</v>
      </c>
      <c r="Q162">
        <v>1.5577823920499251E-2</v>
      </c>
      <c r="R162">
        <v>0</v>
      </c>
      <c r="S162">
        <v>7.9253254205234172E-2</v>
      </c>
      <c r="T162">
        <v>9.0019375734495602E-2</v>
      </c>
      <c r="U162">
        <v>0</v>
      </c>
      <c r="V162">
        <v>0</v>
      </c>
      <c r="W162">
        <v>0.26383081945619807</v>
      </c>
      <c r="X162">
        <v>8.8283312603555878E-3</v>
      </c>
      <c r="Y162">
        <v>1.599749699918165E-3</v>
      </c>
      <c r="Z162">
        <v>8.6256205135892924E-2</v>
      </c>
      <c r="AA162">
        <v>1.1591886878696641E-2</v>
      </c>
      <c r="AB162">
        <v>2.812915531884214E-2</v>
      </c>
      <c r="AC162">
        <v>1.4929545759325201E-2</v>
      </c>
      <c r="AD162">
        <v>4.4373372985736636E-3</v>
      </c>
      <c r="AE162">
        <v>9.1568324638469298E-3</v>
      </c>
      <c r="AF162">
        <v>1.7102770674238151E-2</v>
      </c>
      <c r="AG162">
        <v>0.16883973570669891</v>
      </c>
      <c r="AH162" s="9" t="s">
        <v>70</v>
      </c>
      <c r="AI162" s="1">
        <v>45261</v>
      </c>
      <c r="AJ162" s="9" t="s">
        <v>39</v>
      </c>
      <c r="AK162">
        <v>13</v>
      </c>
    </row>
    <row r="163" spans="1:37" x14ac:dyDescent="0.25">
      <c r="A163">
        <v>45272</v>
      </c>
      <c r="B163">
        <v>0.37899855451759812</v>
      </c>
      <c r="C163">
        <v>0.19397694736125129</v>
      </c>
      <c r="D163">
        <v>5.1937408751577353E-2</v>
      </c>
      <c r="E163">
        <v>0.23321764442400891</v>
      </c>
      <c r="F163">
        <v>6.4572907999600623E-2</v>
      </c>
      <c r="G163">
        <v>7.3795991728817234E-2</v>
      </c>
      <c r="H163">
        <v>0.83224211600192732</v>
      </c>
      <c r="I163">
        <v>0.6660291032572444</v>
      </c>
      <c r="J163">
        <v>5.5780538207821813E-2</v>
      </c>
      <c r="K163">
        <v>0.69442974670290858</v>
      </c>
      <c r="L163">
        <v>1.8283462911253361E-2</v>
      </c>
      <c r="M163">
        <v>0.16996736677415861</v>
      </c>
      <c r="N163">
        <v>0.25627344336981872</v>
      </c>
      <c r="O163">
        <v>0.29681320585016557</v>
      </c>
      <c r="P163">
        <v>0.2136860539766661</v>
      </c>
      <c r="Q163">
        <v>0.17161716402088681</v>
      </c>
      <c r="R163">
        <v>2.7354033557901589E-2</v>
      </c>
      <c r="S163">
        <v>0.24477754361504939</v>
      </c>
      <c r="T163">
        <v>8.3532494715237465E-2</v>
      </c>
      <c r="U163">
        <v>9.525868346073876E-3</v>
      </c>
      <c r="V163">
        <v>0.53650701926715549</v>
      </c>
      <c r="W163">
        <v>0.69339511436250234</v>
      </c>
      <c r="X163">
        <v>0.10002673287662329</v>
      </c>
      <c r="Y163">
        <v>0.12832944237516219</v>
      </c>
      <c r="Z163">
        <v>0.26775772784250051</v>
      </c>
      <c r="AA163">
        <v>0.3385884785961219</v>
      </c>
      <c r="AB163">
        <v>0.30459956341444278</v>
      </c>
      <c r="AC163">
        <v>0.13697314167668739</v>
      </c>
      <c r="AD163">
        <v>0.16651287950247329</v>
      </c>
      <c r="AE163">
        <v>0.17274941607745739</v>
      </c>
      <c r="AF163">
        <v>0.22234398757738341</v>
      </c>
      <c r="AG163">
        <v>0.64571939414627466</v>
      </c>
      <c r="AH163" s="9" t="s">
        <v>70</v>
      </c>
      <c r="AI163" s="1">
        <v>45261</v>
      </c>
      <c r="AJ163" s="9" t="s">
        <v>40</v>
      </c>
      <c r="AK163">
        <v>12</v>
      </c>
    </row>
    <row r="164" spans="1:37" x14ac:dyDescent="0.25">
      <c r="A164">
        <v>45271</v>
      </c>
      <c r="B164">
        <v>0.23009895171582229</v>
      </c>
      <c r="C164">
        <v>6.6750743662971943E-2</v>
      </c>
      <c r="D164">
        <v>0.13272927776889329</v>
      </c>
      <c r="E164">
        <v>0.15878948288403541</v>
      </c>
      <c r="F164">
        <v>5.004218364634485E-2</v>
      </c>
      <c r="G164">
        <v>0.34819176617188202</v>
      </c>
      <c r="H164">
        <v>8.1346077287274665E-2</v>
      </c>
      <c r="I164">
        <v>0.20157635435855559</v>
      </c>
      <c r="J164">
        <v>0.1161999037484448</v>
      </c>
      <c r="K164">
        <v>4.3011190427906291E-2</v>
      </c>
      <c r="L164">
        <v>8.8552594177528726E-2</v>
      </c>
      <c r="M164">
        <v>2.7447340370485459E-2</v>
      </c>
      <c r="N164">
        <v>6.5207208624984886E-2</v>
      </c>
      <c r="O164">
        <v>0.1449144912998083</v>
      </c>
      <c r="P164">
        <v>0.16793622812123271</v>
      </c>
      <c r="Q164">
        <v>3.9240185588650597E-2</v>
      </c>
      <c r="R164">
        <v>4.311069371766013E-4</v>
      </c>
      <c r="S164">
        <v>1.181238306645773E-3</v>
      </c>
      <c r="T164">
        <v>8.9605156223778362E-2</v>
      </c>
      <c r="U164">
        <v>0.26606382942195261</v>
      </c>
      <c r="V164">
        <v>1.6530752133806399E-2</v>
      </c>
      <c r="W164">
        <v>1.5547987659065701E-2</v>
      </c>
      <c r="X164">
        <v>4.7574627102159921E-2</v>
      </c>
      <c r="Y164">
        <v>2.2287878287294061E-2</v>
      </c>
      <c r="Z164">
        <v>0.17775778635692729</v>
      </c>
      <c r="AA164">
        <v>0.1967168676558668</v>
      </c>
      <c r="AB164">
        <v>7.2474205530271285E-2</v>
      </c>
      <c r="AC164">
        <v>5.3815930994611592E-2</v>
      </c>
      <c r="AD164">
        <v>0.16174750686004771</v>
      </c>
      <c r="AE164">
        <v>0.12255697900119771</v>
      </c>
      <c r="AF164">
        <v>9.4181207320490332E-2</v>
      </c>
      <c r="AG164">
        <v>0.30444353712838879</v>
      </c>
      <c r="AH164" s="9" t="s">
        <v>70</v>
      </c>
      <c r="AI164" s="1">
        <v>45261</v>
      </c>
      <c r="AJ164" s="9" t="s">
        <v>41</v>
      </c>
      <c r="AK164">
        <v>11</v>
      </c>
    </row>
    <row r="165" spans="1:37" x14ac:dyDescent="0.25">
      <c r="A165">
        <v>45268</v>
      </c>
      <c r="B165">
        <v>0.18529558506821489</v>
      </c>
      <c r="C165">
        <v>0.1478044921083197</v>
      </c>
      <c r="D165">
        <v>3.7966843653500087E-2</v>
      </c>
      <c r="E165">
        <v>0.1030226231533803</v>
      </c>
      <c r="F165">
        <v>0.35480529895370522</v>
      </c>
      <c r="G165">
        <v>1.2755726978757939E-2</v>
      </c>
      <c r="H165">
        <v>8.5833457034030697E-2</v>
      </c>
      <c r="I165">
        <v>0.19852382699271601</v>
      </c>
      <c r="J165">
        <v>0.2003167861181358</v>
      </c>
      <c r="K165">
        <v>0.1597256439382905</v>
      </c>
      <c r="L165">
        <v>5.9778913910315276E-4</v>
      </c>
      <c r="M165">
        <v>2.688493602171051E-2</v>
      </c>
      <c r="N165">
        <v>8.207655731110973E-2</v>
      </c>
      <c r="O165">
        <v>0.25404154523672939</v>
      </c>
      <c r="P165">
        <v>0.25509902439426257</v>
      </c>
      <c r="Q165">
        <v>0.1310910147996443</v>
      </c>
      <c r="R165">
        <v>4.9990976125406069E-3</v>
      </c>
      <c r="S165">
        <v>0.6058003695780857</v>
      </c>
      <c r="T165">
        <v>0.14954882917160689</v>
      </c>
      <c r="U165">
        <v>4.0874501938813001E-4</v>
      </c>
      <c r="V165">
        <v>0.1028986522673441</v>
      </c>
      <c r="W165">
        <v>8.8746233535480089E-4</v>
      </c>
      <c r="X165">
        <v>2.2697774310184389E-2</v>
      </c>
      <c r="Y165">
        <v>1.283707784022684E-3</v>
      </c>
      <c r="Z165">
        <v>0.1291424851667014</v>
      </c>
      <c r="AA165">
        <v>0.1444391693161366</v>
      </c>
      <c r="AB165">
        <v>0.28091077695270777</v>
      </c>
      <c r="AC165">
        <v>1.874811165972351E-2</v>
      </c>
      <c r="AD165">
        <v>0.44593346493697139</v>
      </c>
      <c r="AE165">
        <v>0.10254028801485821</v>
      </c>
      <c r="AF165">
        <v>0.13561729185772201</v>
      </c>
      <c r="AG165">
        <v>0.16885620298285359</v>
      </c>
      <c r="AH165" s="9" t="s">
        <v>71</v>
      </c>
      <c r="AI165" s="1">
        <v>45261</v>
      </c>
      <c r="AJ165" s="9" t="s">
        <v>43</v>
      </c>
      <c r="AK165">
        <v>8</v>
      </c>
    </row>
    <row r="166" spans="1:37" x14ac:dyDescent="0.25">
      <c r="A166">
        <v>45267</v>
      </c>
      <c r="B166">
        <v>0.63211402940012063</v>
      </c>
      <c r="C166">
        <v>6.5597031255284599E-2</v>
      </c>
      <c r="D166">
        <v>0.17593239011885561</v>
      </c>
      <c r="E166">
        <v>0.68043098475816843</v>
      </c>
      <c r="F166">
        <v>3.5045806364443217E-2</v>
      </c>
      <c r="G166">
        <v>0.1319076488570414</v>
      </c>
      <c r="H166">
        <v>0.13470409812058379</v>
      </c>
      <c r="I166">
        <v>0.29743174015184998</v>
      </c>
      <c r="J166">
        <v>5.7422427771226716E-3</v>
      </c>
      <c r="K166">
        <v>0.21750856890149331</v>
      </c>
      <c r="L166">
        <v>0.19742801394214499</v>
      </c>
      <c r="M166">
        <v>5.7858231470487451E-2</v>
      </c>
      <c r="N166">
        <v>0.62177134810012324</v>
      </c>
      <c r="O166">
        <v>0.48824833634907572</v>
      </c>
      <c r="P166">
        <v>1.62450269611111</v>
      </c>
      <c r="Q166">
        <v>0.53387677689380797</v>
      </c>
      <c r="R166">
        <v>3.0594392419597601E-2</v>
      </c>
      <c r="S166">
        <v>0.99345883063929463</v>
      </c>
      <c r="T166">
        <v>0.15303497382339021</v>
      </c>
      <c r="U166">
        <v>0.1576325995839454</v>
      </c>
      <c r="V166">
        <v>0.45260881438217992</v>
      </c>
      <c r="W166">
        <v>9.8832112175487527E-2</v>
      </c>
      <c r="X166">
        <v>0.25702796129158118</v>
      </c>
      <c r="Y166">
        <v>1.578389942069802</v>
      </c>
      <c r="Z166">
        <v>0.61106045276946375</v>
      </c>
      <c r="AA166">
        <v>0.60607835791555076</v>
      </c>
      <c r="AB166">
        <v>0.3958399062102958</v>
      </c>
      <c r="AC166">
        <v>0.35438657638723559</v>
      </c>
      <c r="AD166">
        <v>0.29748404864408268</v>
      </c>
      <c r="AE166">
        <v>0.1203094374869583</v>
      </c>
      <c r="AF166">
        <v>0.78867043422509775</v>
      </c>
      <c r="AG166">
        <v>0.96968002984303292</v>
      </c>
      <c r="AH166" s="9" t="s">
        <v>71</v>
      </c>
      <c r="AI166" s="1">
        <v>45261</v>
      </c>
      <c r="AJ166" s="9" t="s">
        <v>38</v>
      </c>
      <c r="AK166">
        <v>7</v>
      </c>
    </row>
    <row r="167" spans="1:37" x14ac:dyDescent="0.25">
      <c r="A167">
        <v>45266</v>
      </c>
      <c r="B167">
        <v>2.2630618511281351</v>
      </c>
      <c r="C167">
        <v>2.0758728774475261</v>
      </c>
      <c r="D167">
        <v>1.078034710773346E-2</v>
      </c>
      <c r="E167">
        <v>2.9830864381183209</v>
      </c>
      <c r="F167">
        <v>0.15596726216518611</v>
      </c>
      <c r="G167">
        <v>0.66777749309045198</v>
      </c>
      <c r="H167">
        <v>3.9697914231914648</v>
      </c>
      <c r="I167">
        <v>0.93142246439984966</v>
      </c>
      <c r="J167">
        <v>0.14152171599870839</v>
      </c>
      <c r="K167">
        <v>3.311144026503487</v>
      </c>
      <c r="L167">
        <v>3.3412525184990258</v>
      </c>
      <c r="M167">
        <v>0.30714861529642012</v>
      </c>
      <c r="N167">
        <v>2.181430944760598</v>
      </c>
      <c r="O167">
        <v>4.748293740500019</v>
      </c>
      <c r="P167">
        <v>1.6940081438470089</v>
      </c>
      <c r="Q167">
        <v>0.76763003195715807</v>
      </c>
      <c r="R167">
        <v>1.2348728034355481</v>
      </c>
      <c r="S167">
        <v>0.68042445453004208</v>
      </c>
      <c r="T167">
        <v>0.86384133250305883</v>
      </c>
      <c r="U167">
        <v>17.758342356443151</v>
      </c>
      <c r="V167">
        <v>2.2678883088790109</v>
      </c>
      <c r="W167">
        <v>0.52479114493627821</v>
      </c>
      <c r="X167">
        <v>1.4864908537450761</v>
      </c>
      <c r="Y167">
        <v>1.922949485517307</v>
      </c>
      <c r="Z167">
        <v>2.2837119403484811</v>
      </c>
      <c r="AA167">
        <v>2.3145600483401259</v>
      </c>
      <c r="AB167">
        <v>1.8190784842062839</v>
      </c>
      <c r="AC167">
        <v>1.009903756074668</v>
      </c>
      <c r="AD167">
        <v>0.64677514152200455</v>
      </c>
      <c r="AE167">
        <v>1.079933908986674</v>
      </c>
      <c r="AF167">
        <v>2.8066296242647</v>
      </c>
      <c r="AG167">
        <v>1.803318262258941</v>
      </c>
      <c r="AH167" s="9" t="s">
        <v>71</v>
      </c>
      <c r="AI167" s="1">
        <v>45261</v>
      </c>
      <c r="AJ167" s="9" t="s">
        <v>39</v>
      </c>
      <c r="AK167">
        <v>6</v>
      </c>
    </row>
    <row r="168" spans="1:37" x14ac:dyDescent="0.25">
      <c r="A168">
        <v>45265</v>
      </c>
      <c r="B168">
        <v>0.40172099052260041</v>
      </c>
      <c r="C168">
        <v>4.5081597813191369E-2</v>
      </c>
      <c r="D168">
        <v>0</v>
      </c>
      <c r="E168">
        <v>0.26259309151711008</v>
      </c>
      <c r="F168">
        <v>0.67259094146497334</v>
      </c>
      <c r="G168">
        <v>0.13049069672571501</v>
      </c>
      <c r="H168">
        <v>0.13331138350735711</v>
      </c>
      <c r="I168">
        <v>8.6491255435302006E-2</v>
      </c>
      <c r="J168">
        <v>0.59136625807452092</v>
      </c>
      <c r="K168">
        <v>0.1464122308468554</v>
      </c>
      <c r="L168">
        <v>2.4397458059187992E-2</v>
      </c>
      <c r="M168">
        <v>0.53680329944449268</v>
      </c>
      <c r="N168">
        <v>0.31986432072415499</v>
      </c>
      <c r="O168">
        <v>5.9218388770036288E-2</v>
      </c>
      <c r="P168">
        <v>3.2354772777137338E-2</v>
      </c>
      <c r="Q168">
        <v>3.0690303085118161E-2</v>
      </c>
      <c r="R168">
        <v>0</v>
      </c>
      <c r="S168">
        <v>5.9502895942732462E-2</v>
      </c>
      <c r="T168">
        <v>7.4197452666709698E-2</v>
      </c>
      <c r="U168">
        <v>4.0489431033852052E-2</v>
      </c>
      <c r="V168">
        <v>3.0652415025660809E-2</v>
      </c>
      <c r="W168">
        <v>3.013837119289026E-2</v>
      </c>
      <c r="X168">
        <v>0.2050354653683365</v>
      </c>
      <c r="Y168">
        <v>5.0612734948076291E-2</v>
      </c>
      <c r="Z168">
        <v>0.36151431922226362</v>
      </c>
      <c r="AA168">
        <v>0.31927645110194752</v>
      </c>
      <c r="AB168">
        <v>0.15510365179055821</v>
      </c>
      <c r="AC168">
        <v>0.1598296852962823</v>
      </c>
      <c r="AD168">
        <v>0.1065308329378005</v>
      </c>
      <c r="AE168">
        <v>7.0505333853357943E-2</v>
      </c>
      <c r="AF168">
        <v>0.60557657445048318</v>
      </c>
      <c r="AG168">
        <v>0.1257277450691526</v>
      </c>
      <c r="AH168" s="9" t="s">
        <v>71</v>
      </c>
      <c r="AI168" s="1">
        <v>45261</v>
      </c>
      <c r="AJ168" s="9" t="s">
        <v>40</v>
      </c>
      <c r="AK168">
        <v>5</v>
      </c>
    </row>
    <row r="169" spans="1:37" x14ac:dyDescent="0.25">
      <c r="A169">
        <v>45264</v>
      </c>
      <c r="B169">
        <v>3.5906082234878429</v>
      </c>
      <c r="C169">
        <v>1.904015286207454</v>
      </c>
      <c r="D169">
        <v>8.0072327322632586E-2</v>
      </c>
      <c r="E169">
        <v>3.458780978895116</v>
      </c>
      <c r="F169">
        <v>3.097871690452354</v>
      </c>
      <c r="G169">
        <v>8.4179070414338586</v>
      </c>
      <c r="H169">
        <v>0.56293270382569616</v>
      </c>
      <c r="I169">
        <v>2.5296802453976901</v>
      </c>
      <c r="J169">
        <v>1.4435269550636289</v>
      </c>
      <c r="K169">
        <v>2.698742526384958</v>
      </c>
      <c r="L169">
        <v>0.15321254695029921</v>
      </c>
      <c r="M169">
        <v>2.463783587006664</v>
      </c>
      <c r="N169">
        <v>4.3105986685732756</v>
      </c>
      <c r="O169">
        <v>1.1084381778468679</v>
      </c>
      <c r="P169">
        <v>2.199816994113772</v>
      </c>
      <c r="Q169">
        <v>1.1379216863384829</v>
      </c>
      <c r="R169">
        <v>6.8098273921296926</v>
      </c>
      <c r="S169">
        <v>2.9685344235752229</v>
      </c>
      <c r="T169">
        <v>1.4260503727734419</v>
      </c>
      <c r="U169">
        <v>4.3533799246595786</v>
      </c>
      <c r="V169">
        <v>2.0775883779177722</v>
      </c>
      <c r="W169">
        <v>2.4280902874982182</v>
      </c>
      <c r="X169">
        <v>4.7867545406689569</v>
      </c>
      <c r="Y169">
        <v>0.66382926595866287</v>
      </c>
      <c r="Z169">
        <v>4.7417553467420026</v>
      </c>
      <c r="AA169">
        <v>3.1908743495646821</v>
      </c>
      <c r="AB169">
        <v>1.9505928753472379</v>
      </c>
      <c r="AC169">
        <v>1.186184356308936</v>
      </c>
      <c r="AD169">
        <v>0.99705642171766817</v>
      </c>
      <c r="AE169">
        <v>2.6249518304663289</v>
      </c>
      <c r="AF169">
        <v>5.0262702638151664</v>
      </c>
      <c r="AG169">
        <v>2.420525250628061</v>
      </c>
      <c r="AH169" s="9" t="s">
        <v>71</v>
      </c>
      <c r="AI169" s="1">
        <v>45261</v>
      </c>
      <c r="AJ169" s="9" t="s">
        <v>41</v>
      </c>
      <c r="AK169">
        <v>4</v>
      </c>
    </row>
    <row r="170" spans="1:37" x14ac:dyDescent="0.25">
      <c r="A170">
        <v>45261</v>
      </c>
      <c r="B170">
        <v>0.47190539310482799</v>
      </c>
      <c r="C170">
        <v>0.32043860690007492</v>
      </c>
      <c r="D170">
        <v>5.1815947757234471E-2</v>
      </c>
      <c r="E170">
        <v>0.14496933042004839</v>
      </c>
      <c r="F170">
        <v>0.15191297648527691</v>
      </c>
      <c r="G170">
        <v>0.59279459328413719</v>
      </c>
      <c r="H170">
        <v>0.42906721436443729</v>
      </c>
      <c r="I170">
        <v>0.1655038667708473</v>
      </c>
      <c r="J170">
        <v>0.14746213331508301</v>
      </c>
      <c r="K170">
        <v>7.8085518029261683E-2</v>
      </c>
      <c r="L170">
        <v>0.16476632733851879</v>
      </c>
      <c r="M170">
        <v>0.68021926603837279</v>
      </c>
      <c r="N170">
        <v>0.26737640174878857</v>
      </c>
      <c r="O170">
        <v>0.1244195974078352</v>
      </c>
      <c r="P170">
        <v>0.64398659808054914</v>
      </c>
      <c r="Q170">
        <v>0.26985454586393548</v>
      </c>
      <c r="R170">
        <v>9.9390534459776969E-2</v>
      </c>
      <c r="S170">
        <v>0.39563502350882568</v>
      </c>
      <c r="T170">
        <v>1.7310438727456809</v>
      </c>
      <c r="U170">
        <v>0.19503176272346459</v>
      </c>
      <c r="V170">
        <v>0.45177150907940128</v>
      </c>
      <c r="W170">
        <v>0.25995363086637691</v>
      </c>
      <c r="X170">
        <v>0.1714567012552034</v>
      </c>
      <c r="Y170">
        <v>0.21849310627014981</v>
      </c>
      <c r="Z170">
        <v>0.30124297104912767</v>
      </c>
      <c r="AA170">
        <v>0.29904914763852719</v>
      </c>
      <c r="AB170">
        <v>0.62188095116706466</v>
      </c>
      <c r="AC170">
        <v>0.38771989209712798</v>
      </c>
      <c r="AD170">
        <v>0.32220946820501478</v>
      </c>
      <c r="AE170">
        <v>0.4834691874672275</v>
      </c>
      <c r="AF170">
        <v>0.50895972139886392</v>
      </c>
      <c r="AG170">
        <v>0.20381609716297</v>
      </c>
      <c r="AH170" s="9" t="s">
        <v>72</v>
      </c>
      <c r="AI170" s="1">
        <v>45261</v>
      </c>
      <c r="AJ170" s="9" t="s">
        <v>43</v>
      </c>
      <c r="AK170">
        <v>1</v>
      </c>
    </row>
    <row r="171" spans="1:37" x14ac:dyDescent="0.25">
      <c r="A171">
        <v>45260</v>
      </c>
      <c r="B171">
        <v>9.9205040932379571E-2</v>
      </c>
      <c r="C171">
        <v>9.6104978426664309E-2</v>
      </c>
      <c r="D171">
        <v>2.524254546762373E-2</v>
      </c>
      <c r="E171">
        <v>6.2182630484222859E-2</v>
      </c>
      <c r="F171">
        <v>0.1516772481117882</v>
      </c>
      <c r="G171">
        <v>9.7572483104441023E-3</v>
      </c>
      <c r="H171">
        <v>0.12040875577132421</v>
      </c>
      <c r="I171">
        <v>4.2183205780035198E-2</v>
      </c>
      <c r="J171">
        <v>7.4159575540566776E-4</v>
      </c>
      <c r="K171">
        <v>1.3626319612364719E-2</v>
      </c>
      <c r="L171">
        <v>2.433163127590975E-3</v>
      </c>
      <c r="M171">
        <v>0.1044830449760248</v>
      </c>
      <c r="N171">
        <v>0.10215197505424931</v>
      </c>
      <c r="O171">
        <v>2.73018970873527E-2</v>
      </c>
      <c r="P171">
        <v>1.622939831005258E-2</v>
      </c>
      <c r="Q171">
        <v>1.395863756471262E-2</v>
      </c>
      <c r="R171">
        <v>4.0357249037600192E-2</v>
      </c>
      <c r="S171">
        <v>1.298446554922211E-3</v>
      </c>
      <c r="T171">
        <v>0.27854197430610478</v>
      </c>
      <c r="U171">
        <v>0</v>
      </c>
      <c r="V171">
        <v>7.8616765551561676E-2</v>
      </c>
      <c r="W171">
        <v>0.41792815904555819</v>
      </c>
      <c r="X171">
        <v>8.3106381624648534E-2</v>
      </c>
      <c r="Y171">
        <v>1.356458386104956E-3</v>
      </c>
      <c r="Z171">
        <v>0.11110252050915111</v>
      </c>
      <c r="AA171">
        <v>4.117140364627378E-2</v>
      </c>
      <c r="AB171">
        <v>0.1209142986194181</v>
      </c>
      <c r="AC171">
        <v>4.4332276674626359E-2</v>
      </c>
      <c r="AD171">
        <v>9.8629462440292712E-4</v>
      </c>
      <c r="AE171">
        <v>0.10057956232806189</v>
      </c>
      <c r="AF171">
        <v>0.1038452933663731</v>
      </c>
      <c r="AG171">
        <v>0.1005743540410633</v>
      </c>
      <c r="AH171" s="9" t="s">
        <v>72</v>
      </c>
      <c r="AI171" s="1">
        <v>45231</v>
      </c>
      <c r="AJ171" s="9" t="s">
        <v>38</v>
      </c>
      <c r="AK171">
        <v>30</v>
      </c>
    </row>
    <row r="172" spans="1:37" x14ac:dyDescent="0.25">
      <c r="A172">
        <v>45259</v>
      </c>
      <c r="B172">
        <v>0.71437243198394773</v>
      </c>
      <c r="C172">
        <v>0.5234472777090311</v>
      </c>
      <c r="D172">
        <v>3.2820361740078567E-2</v>
      </c>
      <c r="E172">
        <v>0.23133507742635309</v>
      </c>
      <c r="F172">
        <v>4.1728273537673527E-2</v>
      </c>
      <c r="G172">
        <v>0.47329811384989301</v>
      </c>
      <c r="H172">
        <v>0.62415500762213938</v>
      </c>
      <c r="I172">
        <v>1.536109251441804</v>
      </c>
      <c r="J172">
        <v>6.4185309207441659</v>
      </c>
      <c r="K172">
        <v>0.50238171537228993</v>
      </c>
      <c r="L172">
        <v>0.10624231722665919</v>
      </c>
      <c r="M172">
        <v>0.25623625157666058</v>
      </c>
      <c r="N172">
        <v>0.19880357218294761</v>
      </c>
      <c r="O172">
        <v>0.95910472563034299</v>
      </c>
      <c r="P172">
        <v>0.44455117249629622</v>
      </c>
      <c r="Q172">
        <v>0.1209034049011503</v>
      </c>
      <c r="R172">
        <v>8.9818029574375513E-2</v>
      </c>
      <c r="S172">
        <v>0.62048762891773401</v>
      </c>
      <c r="T172">
        <v>0.77184762273141239</v>
      </c>
      <c r="U172">
        <v>0.2077728103520157</v>
      </c>
      <c r="V172">
        <v>0.12602254968777629</v>
      </c>
      <c r="W172">
        <v>0.34731617102872958</v>
      </c>
      <c r="X172">
        <v>0.33122898165023612</v>
      </c>
      <c r="Y172">
        <v>0.27804110245862679</v>
      </c>
      <c r="Z172">
        <v>0.49270924451832271</v>
      </c>
      <c r="AA172">
        <v>1.330834936365122</v>
      </c>
      <c r="AB172">
        <v>0.40036544205533758</v>
      </c>
      <c r="AC172">
        <v>0.2455933929366719</v>
      </c>
      <c r="AD172">
        <v>0.26694734624994532</v>
      </c>
      <c r="AE172">
        <v>0.78542701252327629</v>
      </c>
      <c r="AF172">
        <v>0.45176523298820848</v>
      </c>
      <c r="AG172">
        <v>0.69388613443114722</v>
      </c>
      <c r="AH172" s="9" t="s">
        <v>72</v>
      </c>
      <c r="AI172" s="1">
        <v>45231</v>
      </c>
      <c r="AJ172" s="9" t="s">
        <v>39</v>
      </c>
      <c r="AK172">
        <v>29</v>
      </c>
    </row>
    <row r="173" spans="1:37" x14ac:dyDescent="0.25">
      <c r="A173">
        <v>45258</v>
      </c>
      <c r="B173">
        <v>0.55844476123761899</v>
      </c>
      <c r="C173">
        <v>0.44111463507924498</v>
      </c>
      <c r="D173">
        <v>0.94279144029359907</v>
      </c>
      <c r="E173">
        <v>0.38560235989232861</v>
      </c>
      <c r="F173">
        <v>0.2422149980515533</v>
      </c>
      <c r="G173">
        <v>0.57750467713195885</v>
      </c>
      <c r="H173">
        <v>0.41228028785012</v>
      </c>
      <c r="I173">
        <v>0.20927057066104621</v>
      </c>
      <c r="J173">
        <v>9.6836640589655909E-2</v>
      </c>
      <c r="K173">
        <v>0.42398197839034579</v>
      </c>
      <c r="L173">
        <v>7.3196113476510935E-2</v>
      </c>
      <c r="M173">
        <v>0.17210477637946489</v>
      </c>
      <c r="N173">
        <v>0.20323498267878631</v>
      </c>
      <c r="O173">
        <v>0.47141801532521549</v>
      </c>
      <c r="P173">
        <v>1.067418823476129</v>
      </c>
      <c r="Q173">
        <v>0.54628079056448164</v>
      </c>
      <c r="R173">
        <v>0.59633068197534533</v>
      </c>
      <c r="S173">
        <v>1.8689537278078661</v>
      </c>
      <c r="T173">
        <v>0.40093756313942991</v>
      </c>
      <c r="U173">
        <v>2.0278731692150338E-2</v>
      </c>
      <c r="V173">
        <v>0.57652586590890531</v>
      </c>
      <c r="W173">
        <v>0.14434544816499759</v>
      </c>
      <c r="X173">
        <v>0.50316741510732854</v>
      </c>
      <c r="Y173">
        <v>9.1916761876003117E-2</v>
      </c>
      <c r="Z173">
        <v>0.60419199819974012</v>
      </c>
      <c r="AA173">
        <v>0.30837875844776458</v>
      </c>
      <c r="AB173">
        <v>0.51604706115703414</v>
      </c>
      <c r="AC173">
        <v>0.28196126891984802</v>
      </c>
      <c r="AD173">
        <v>0.60467994196982533</v>
      </c>
      <c r="AE173">
        <v>0.55395771866179655</v>
      </c>
      <c r="AF173">
        <v>0.49303386422936329</v>
      </c>
      <c r="AG173">
        <v>0.50637512751232483</v>
      </c>
      <c r="AH173" s="9" t="s">
        <v>72</v>
      </c>
      <c r="AI173" s="1">
        <v>45231</v>
      </c>
      <c r="AJ173" s="9" t="s">
        <v>40</v>
      </c>
      <c r="AK173">
        <v>28</v>
      </c>
    </row>
    <row r="174" spans="1:37" x14ac:dyDescent="0.25">
      <c r="A174">
        <v>45257</v>
      </c>
      <c r="B174">
        <v>0.1129710097279454</v>
      </c>
      <c r="C174">
        <v>2.6974860623783209E-2</v>
      </c>
      <c r="D174">
        <v>0.1393728125671857</v>
      </c>
      <c r="E174">
        <v>3.708388058055119E-2</v>
      </c>
      <c r="F174">
        <v>7.4522489727293015E-2</v>
      </c>
      <c r="G174">
        <v>4.4986713729902303E-2</v>
      </c>
      <c r="H174">
        <v>4.0733542172457518E-2</v>
      </c>
      <c r="I174">
        <v>6.9941482689604872E-2</v>
      </c>
      <c r="J174">
        <v>1.377193189631825E-2</v>
      </c>
      <c r="K174">
        <v>6.190605877560322E-2</v>
      </c>
      <c r="L174">
        <v>0.16839782886620289</v>
      </c>
      <c r="M174">
        <v>0.23978001109789451</v>
      </c>
      <c r="N174">
        <v>1.1897768018571229E-2</v>
      </c>
      <c r="O174">
        <v>5.0679605129594817E-2</v>
      </c>
      <c r="P174">
        <v>0.25574922680235262</v>
      </c>
      <c r="Q174">
        <v>1.097414738757862E-2</v>
      </c>
      <c r="R174">
        <v>1.2326291871869459E-3</v>
      </c>
      <c r="S174">
        <v>7.1739466168302388E-2</v>
      </c>
      <c r="T174">
        <v>7.3628481675778401E-2</v>
      </c>
      <c r="U174">
        <v>0</v>
      </c>
      <c r="V174">
        <v>3.8752958422077141E-3</v>
      </c>
      <c r="W174">
        <v>3.7266506592494329E-2</v>
      </c>
      <c r="X174">
        <v>1.127813993685235E-2</v>
      </c>
      <c r="Y174">
        <v>5.5721394060456063E-3</v>
      </c>
      <c r="Z174">
        <v>3.957959745753039E-2</v>
      </c>
      <c r="AA174">
        <v>5.5778990175912202E-2</v>
      </c>
      <c r="AB174">
        <v>5.1020696594489622E-2</v>
      </c>
      <c r="AC174">
        <v>0.2093100986009386</v>
      </c>
      <c r="AD174">
        <v>7.2059783366609786E-2</v>
      </c>
      <c r="AE174">
        <v>2.0382058535260251E-2</v>
      </c>
      <c r="AF174">
        <v>9.0513281473945675E-2</v>
      </c>
      <c r="AG174">
        <v>0.1108041617754574</v>
      </c>
      <c r="AH174" s="9" t="s">
        <v>72</v>
      </c>
      <c r="AI174" s="1">
        <v>45231</v>
      </c>
      <c r="AJ174" s="9" t="s">
        <v>41</v>
      </c>
      <c r="AK174">
        <v>27</v>
      </c>
    </row>
    <row r="175" spans="1:37" x14ac:dyDescent="0.25">
      <c r="A175">
        <v>45254</v>
      </c>
      <c r="B175">
        <v>0.77897543497155408</v>
      </c>
      <c r="C175">
        <v>1.295316513316054</v>
      </c>
      <c r="D175">
        <v>9.0889299853401384E-2</v>
      </c>
      <c r="E175">
        <v>0.51459502692981607</v>
      </c>
      <c r="F175">
        <v>1.725742960847608</v>
      </c>
      <c r="G175">
        <v>2.3029202484944129</v>
      </c>
      <c r="H175">
        <v>0.52542720262713916</v>
      </c>
      <c r="I175">
        <v>0.26486344334778478</v>
      </c>
      <c r="J175">
        <v>0.27615731506547392</v>
      </c>
      <c r="K175">
        <v>7.4007351214254682E-2</v>
      </c>
      <c r="L175">
        <v>0.20549397946708789</v>
      </c>
      <c r="M175">
        <v>0.16549991723170651</v>
      </c>
      <c r="N175">
        <v>0.91146185250405864</v>
      </c>
      <c r="O175">
        <v>9.4213794945148241E-2</v>
      </c>
      <c r="P175">
        <v>0.96586190975535602</v>
      </c>
      <c r="Q175">
        <v>0.41556199573650532</v>
      </c>
      <c r="R175">
        <v>1.3494052319233669</v>
      </c>
      <c r="S175">
        <v>1.3311684186378809</v>
      </c>
      <c r="T175">
        <v>0.39301457357199698</v>
      </c>
      <c r="U175">
        <v>9.0551948136858487E-3</v>
      </c>
      <c r="V175">
        <v>0.42699826271878227</v>
      </c>
      <c r="W175">
        <v>0.13044582766539359</v>
      </c>
      <c r="X175">
        <v>0.49952130399982198</v>
      </c>
      <c r="Y175">
        <v>0.2419005563860662</v>
      </c>
      <c r="Z175">
        <v>0.94302123496954304</v>
      </c>
      <c r="AA175">
        <v>0.55004377451229092</v>
      </c>
      <c r="AB175">
        <v>0.53826694652397566</v>
      </c>
      <c r="AC175">
        <v>0.21445687130476149</v>
      </c>
      <c r="AD175">
        <v>0.68097376144793076</v>
      </c>
      <c r="AE175">
        <v>1.6195964984105311</v>
      </c>
      <c r="AF175">
        <v>0.50244260105992422</v>
      </c>
      <c r="AG175">
        <v>0.27847715278703439</v>
      </c>
      <c r="AH175" s="9" t="s">
        <v>73</v>
      </c>
      <c r="AI175" s="1">
        <v>45231</v>
      </c>
      <c r="AJ175" s="9" t="s">
        <v>43</v>
      </c>
      <c r="AK175">
        <v>24</v>
      </c>
    </row>
    <row r="176" spans="1:37" x14ac:dyDescent="0.25">
      <c r="A176">
        <v>45253</v>
      </c>
      <c r="B176">
        <v>9.367967080441568E-2</v>
      </c>
      <c r="C176">
        <v>1.8497646416311479E-4</v>
      </c>
      <c r="D176">
        <v>3.4215030268915708E-3</v>
      </c>
      <c r="E176">
        <v>3.343725649979945E-2</v>
      </c>
      <c r="F176">
        <v>7.316548099683555E-5</v>
      </c>
      <c r="G176">
        <v>0</v>
      </c>
      <c r="H176">
        <v>0.545742533385422</v>
      </c>
      <c r="I176">
        <v>2.8733398711366681E-2</v>
      </c>
      <c r="J176">
        <v>2.3206751054852321E-5</v>
      </c>
      <c r="K176">
        <v>0.15073473844819621</v>
      </c>
      <c r="L176">
        <v>1.2531647206236731E-2</v>
      </c>
      <c r="M176">
        <v>2.2295038716496299E-2</v>
      </c>
      <c r="N176">
        <v>8.5887410242916761E-4</v>
      </c>
      <c r="O176">
        <v>1.0224629020212169E-2</v>
      </c>
      <c r="P176">
        <v>0.48868363501133111</v>
      </c>
      <c r="Q176">
        <v>7.4137347586537535E-4</v>
      </c>
      <c r="R176">
        <v>0</v>
      </c>
      <c r="S176">
        <v>8.2083910394335075E-4</v>
      </c>
      <c r="T176">
        <v>6.1075455451339133E-2</v>
      </c>
      <c r="U176">
        <v>0</v>
      </c>
      <c r="V176">
        <v>1.6165683720314789E-5</v>
      </c>
      <c r="W176">
        <v>1.9585389764040659E-2</v>
      </c>
      <c r="X176">
        <v>1.186542411594046E-4</v>
      </c>
      <c r="Y176">
        <v>1.269327125001983E-2</v>
      </c>
      <c r="Z176">
        <v>1.05906674823989E-2</v>
      </c>
      <c r="AA176">
        <v>9.6331814020279946E-2</v>
      </c>
      <c r="AB176">
        <v>3.9866976886083198E-2</v>
      </c>
      <c r="AC176">
        <v>1.7595106670077739E-2</v>
      </c>
      <c r="AD176">
        <v>1.124147859078214E-3</v>
      </c>
      <c r="AE176">
        <v>1.152660197438418E-2</v>
      </c>
      <c r="AF176">
        <v>2.6629454289131011E-2</v>
      </c>
      <c r="AG176">
        <v>0.16538872103326541</v>
      </c>
      <c r="AH176" s="9" t="s">
        <v>73</v>
      </c>
      <c r="AI176" s="1">
        <v>45231</v>
      </c>
      <c r="AJ176" s="9" t="s">
        <v>38</v>
      </c>
      <c r="AK176">
        <v>23</v>
      </c>
    </row>
    <row r="177" spans="1:37" x14ac:dyDescent="0.25">
      <c r="A177">
        <v>45252</v>
      </c>
      <c r="B177">
        <v>0.68565967288773244</v>
      </c>
      <c r="C177">
        <v>0.6882072660802484</v>
      </c>
      <c r="D177">
        <v>3.1614044307302892E-2</v>
      </c>
      <c r="E177">
        <v>1.184534687529859</v>
      </c>
      <c r="F177">
        <v>0.33127104069159319</v>
      </c>
      <c r="G177">
        <v>1.3727776338758111</v>
      </c>
      <c r="H177">
        <v>0.43897974160555397</v>
      </c>
      <c r="I177">
        <v>0.71648283113224276</v>
      </c>
      <c r="J177">
        <v>3.4553815829710982E-2</v>
      </c>
      <c r="K177">
        <v>0.34119350083668398</v>
      </c>
      <c r="L177">
        <v>0.60699533997017086</v>
      </c>
      <c r="M177">
        <v>6.5786575103100584E-2</v>
      </c>
      <c r="N177">
        <v>0.16657064042062331</v>
      </c>
      <c r="O177">
        <v>3.1349549821466649E-2</v>
      </c>
      <c r="P177">
        <v>9.184241771120627E-2</v>
      </c>
      <c r="Q177">
        <v>0.15971794530919661</v>
      </c>
      <c r="R177">
        <v>0.7594518016139612</v>
      </c>
      <c r="S177">
        <v>0.32298411062855448</v>
      </c>
      <c r="T177">
        <v>0.38658792148485971</v>
      </c>
      <c r="U177">
        <v>0.67543996005041829</v>
      </c>
      <c r="V177">
        <v>0.50205320971505285</v>
      </c>
      <c r="W177">
        <v>2.9632380595588051E-2</v>
      </c>
      <c r="X177">
        <v>0.52974603652604413</v>
      </c>
      <c r="Y177">
        <v>3.7539192123601857E-2</v>
      </c>
      <c r="Z177">
        <v>1.090067602707832</v>
      </c>
      <c r="AA177">
        <v>0.27900511619720769</v>
      </c>
      <c r="AB177">
        <v>0.32219990908068841</v>
      </c>
      <c r="AC177">
        <v>0.15688690878344241</v>
      </c>
      <c r="AD177">
        <v>8.5049848661192473E-2</v>
      </c>
      <c r="AE177">
        <v>0.68092112151920092</v>
      </c>
      <c r="AF177">
        <v>0.79382174075019063</v>
      </c>
      <c r="AG177">
        <v>0.37078445087479073</v>
      </c>
      <c r="AH177" s="9" t="s">
        <v>73</v>
      </c>
      <c r="AI177" s="1">
        <v>45231</v>
      </c>
      <c r="AJ177" s="9" t="s">
        <v>39</v>
      </c>
      <c r="AK177">
        <v>22</v>
      </c>
    </row>
    <row r="178" spans="1:37" x14ac:dyDescent="0.25">
      <c r="A178">
        <v>45251</v>
      </c>
      <c r="B178">
        <v>0.58983051502655603</v>
      </c>
      <c r="C178">
        <v>0.42646643180983312</v>
      </c>
      <c r="D178">
        <v>1.8939334744174131E-2</v>
      </c>
      <c r="E178">
        <v>0.2007635577710572</v>
      </c>
      <c r="F178">
        <v>0.26045980818880221</v>
      </c>
      <c r="G178">
        <v>0.28862772200290288</v>
      </c>
      <c r="H178">
        <v>0.42508136016755999</v>
      </c>
      <c r="I178">
        <v>0.30630107039451948</v>
      </c>
      <c r="J178">
        <v>2.7437144754542988</v>
      </c>
      <c r="K178">
        <v>0.3539615008897577</v>
      </c>
      <c r="L178">
        <v>0.53998187883830939</v>
      </c>
      <c r="M178">
        <v>0.17655169395548809</v>
      </c>
      <c r="N178">
        <v>0.90616937669234032</v>
      </c>
      <c r="O178">
        <v>0.18728655765377669</v>
      </c>
      <c r="P178">
        <v>0.21746025120719531</v>
      </c>
      <c r="Q178">
        <v>0.10440133004850211</v>
      </c>
      <c r="R178">
        <v>7.8309442397586748E-2</v>
      </c>
      <c r="S178">
        <v>0.48494208214967821</v>
      </c>
      <c r="T178">
        <v>0.10863949425447179</v>
      </c>
      <c r="U178">
        <v>0.19679960075628741</v>
      </c>
      <c r="V178">
        <v>0.77608871304467009</v>
      </c>
      <c r="W178">
        <v>1.2372107751694079</v>
      </c>
      <c r="X178">
        <v>0.4979459057168068</v>
      </c>
      <c r="Y178">
        <v>0.1241682788789064</v>
      </c>
      <c r="Z178">
        <v>0.46205058347039529</v>
      </c>
      <c r="AA178">
        <v>1.0215245173703349</v>
      </c>
      <c r="AB178">
        <v>0.35389996547787528</v>
      </c>
      <c r="AC178">
        <v>0.25860975443182171</v>
      </c>
      <c r="AD178">
        <v>0.18525682133774921</v>
      </c>
      <c r="AE178">
        <v>0.61730288205159711</v>
      </c>
      <c r="AF178">
        <v>0.72439930404155672</v>
      </c>
      <c r="AG178">
        <v>0.32367511474081551</v>
      </c>
      <c r="AH178" s="9" t="s">
        <v>73</v>
      </c>
      <c r="AI178" s="1">
        <v>45231</v>
      </c>
      <c r="AJ178" s="9" t="s">
        <v>40</v>
      </c>
      <c r="AK178">
        <v>21</v>
      </c>
    </row>
    <row r="179" spans="1:37" x14ac:dyDescent="0.25">
      <c r="A179">
        <v>45250</v>
      </c>
      <c r="B179">
        <v>0.64886021911454494</v>
      </c>
      <c r="C179">
        <v>0.13865782886049929</v>
      </c>
      <c r="D179">
        <v>1.509101323124306E-2</v>
      </c>
      <c r="E179">
        <v>0.28570137794435929</v>
      </c>
      <c r="F179">
        <v>5.6259785478040811</v>
      </c>
      <c r="G179">
        <v>1.900473453483251</v>
      </c>
      <c r="H179">
        <v>0.83258542351689679</v>
      </c>
      <c r="I179">
        <v>0.33752202486934951</v>
      </c>
      <c r="J179">
        <v>0.3589686176196249</v>
      </c>
      <c r="K179">
        <v>0.3866592210288573</v>
      </c>
      <c r="L179">
        <v>8.7816521136075895E-2</v>
      </c>
      <c r="M179">
        <v>9.4953770017660005E-2</v>
      </c>
      <c r="N179">
        <v>0.49287113189017268</v>
      </c>
      <c r="O179">
        <v>0.25048678902632943</v>
      </c>
      <c r="P179">
        <v>0.41137498581024767</v>
      </c>
      <c r="Q179">
        <v>0.2124635251980295</v>
      </c>
      <c r="R179">
        <v>0.18179127466802561</v>
      </c>
      <c r="S179">
        <v>0.33568935070280498</v>
      </c>
      <c r="T179">
        <v>0.10167333043471589</v>
      </c>
      <c r="U179">
        <v>0.32226994762406069</v>
      </c>
      <c r="V179">
        <v>0.30310921375356842</v>
      </c>
      <c r="W179">
        <v>0.17614817088780421</v>
      </c>
      <c r="X179">
        <v>0.2836471671623958</v>
      </c>
      <c r="Y179">
        <v>9.6722671756590731E-2</v>
      </c>
      <c r="Z179">
        <v>0.6336257491752787</v>
      </c>
      <c r="AA179">
        <v>0.45577444476060858</v>
      </c>
      <c r="AB179">
        <v>0.66631811722192902</v>
      </c>
      <c r="AC179">
        <v>0.1182462043823633</v>
      </c>
      <c r="AD179">
        <v>0.15424807023914239</v>
      </c>
      <c r="AE179">
        <v>1.037137426420496</v>
      </c>
      <c r="AF179">
        <v>0.48197737555004277</v>
      </c>
      <c r="AG179">
        <v>0.34712326816582612</v>
      </c>
      <c r="AH179" s="9" t="s">
        <v>73</v>
      </c>
      <c r="AI179" s="1">
        <v>45231</v>
      </c>
      <c r="AJ179" s="9" t="s">
        <v>41</v>
      </c>
      <c r="AK179">
        <v>20</v>
      </c>
    </row>
    <row r="180" spans="1:37" x14ac:dyDescent="0.25">
      <c r="A180">
        <v>45247</v>
      </c>
      <c r="B180">
        <v>0.22395978437439859</v>
      </c>
      <c r="C180">
        <v>6.406923189784651E-2</v>
      </c>
      <c r="D180">
        <v>1.6867990231102761E-2</v>
      </c>
      <c r="E180">
        <v>0.56145884607167051</v>
      </c>
      <c r="F180">
        <v>0</v>
      </c>
      <c r="G180">
        <v>3.2025273865916811E-3</v>
      </c>
      <c r="H180">
        <v>1.4858813180465219E-2</v>
      </c>
      <c r="I180">
        <v>0.15709612764848879</v>
      </c>
      <c r="J180">
        <v>1.1634080662506719E-3</v>
      </c>
      <c r="K180">
        <v>0.37590118663822247</v>
      </c>
      <c r="L180">
        <v>7.5263992342452651E-3</v>
      </c>
      <c r="M180">
        <v>2.046069298440362E-3</v>
      </c>
      <c r="N180">
        <v>1.0932214313723061E-2</v>
      </c>
      <c r="O180">
        <v>8.0223274956245497E-2</v>
      </c>
      <c r="P180">
        <v>6.8664757096922324E-3</v>
      </c>
      <c r="Q180">
        <v>1.557273824276789E-3</v>
      </c>
      <c r="R180">
        <v>0.2432726448385619</v>
      </c>
      <c r="S180">
        <v>2.87971798641494E-2</v>
      </c>
      <c r="T180">
        <v>2.4432880665633681E-2</v>
      </c>
      <c r="U180">
        <v>0</v>
      </c>
      <c r="V180">
        <v>0.12188220931686559</v>
      </c>
      <c r="W180">
        <v>2.9409592988760291</v>
      </c>
      <c r="X180">
        <v>8.426437752753986E-2</v>
      </c>
      <c r="Y180">
        <v>9.1912148673652556E-3</v>
      </c>
      <c r="Z180">
        <v>0.49449134140334949</v>
      </c>
      <c r="AA180">
        <v>7.2790980968662683E-2</v>
      </c>
      <c r="AB180">
        <v>2.7882454813389031E-2</v>
      </c>
      <c r="AC180">
        <v>7.1908258338403671E-3</v>
      </c>
      <c r="AD180">
        <v>1.7935242830443849E-3</v>
      </c>
      <c r="AE180">
        <v>1.5255909481720649E-2</v>
      </c>
      <c r="AF180">
        <v>0.25789533878717241</v>
      </c>
      <c r="AG180">
        <v>0.41218907023141432</v>
      </c>
      <c r="AH180" s="9" t="s">
        <v>74</v>
      </c>
      <c r="AI180" s="1">
        <v>45231</v>
      </c>
      <c r="AJ180" s="9" t="s">
        <v>43</v>
      </c>
      <c r="AK180">
        <v>17</v>
      </c>
    </row>
    <row r="181" spans="1:37" x14ac:dyDescent="0.25">
      <c r="A181">
        <v>45246</v>
      </c>
      <c r="B181">
        <v>0.9353937554664894</v>
      </c>
      <c r="C181">
        <v>0.27958692933914958</v>
      </c>
      <c r="D181">
        <v>5.7755585705059906E-3</v>
      </c>
      <c r="E181">
        <v>0.84477267451666005</v>
      </c>
      <c r="F181">
        <v>0.70444911792354292</v>
      </c>
      <c r="G181">
        <v>0.60718491192020529</v>
      </c>
      <c r="H181">
        <v>3.394245792696835</v>
      </c>
      <c r="I181">
        <v>0.14809650151201439</v>
      </c>
      <c r="J181">
        <v>1.0010669696938941</v>
      </c>
      <c r="K181">
        <v>0.2455073851937446</v>
      </c>
      <c r="L181">
        <v>0.33678855894535942</v>
      </c>
      <c r="M181">
        <v>9.7175437998954672E-2</v>
      </c>
      <c r="N181">
        <v>1.0214852522266129</v>
      </c>
      <c r="O181">
        <v>0.28117723811149797</v>
      </c>
      <c r="P181">
        <v>0.28757988998635248</v>
      </c>
      <c r="Q181">
        <v>0.18927661960825939</v>
      </c>
      <c r="R181">
        <v>0.41659214809115119</v>
      </c>
      <c r="S181">
        <v>0.45412196248958858</v>
      </c>
      <c r="T181">
        <v>0.30403304324663039</v>
      </c>
      <c r="U181">
        <v>8.3412639624941901E-3</v>
      </c>
      <c r="V181">
        <v>0.34229826420638459</v>
      </c>
      <c r="W181">
        <v>0.61882540578212075</v>
      </c>
      <c r="X181">
        <v>1.1508209124097439</v>
      </c>
      <c r="Y181">
        <v>0.1878835906241407</v>
      </c>
      <c r="Z181">
        <v>0.88259477951707366</v>
      </c>
      <c r="AA181">
        <v>0.66263432380976406</v>
      </c>
      <c r="AB181">
        <v>0.75104442998436916</v>
      </c>
      <c r="AC181">
        <v>0.18508394109794291</v>
      </c>
      <c r="AD181">
        <v>0.36692852723357339</v>
      </c>
      <c r="AE181">
        <v>0.9223584713082551</v>
      </c>
      <c r="AF181">
        <v>0.98334248274728231</v>
      </c>
      <c r="AG181">
        <v>0.40595566413931872</v>
      </c>
      <c r="AH181" s="9" t="s">
        <v>74</v>
      </c>
      <c r="AI181" s="1">
        <v>45231</v>
      </c>
      <c r="AJ181" s="9" t="s">
        <v>38</v>
      </c>
      <c r="AK181">
        <v>16</v>
      </c>
    </row>
    <row r="182" spans="1:37" x14ac:dyDescent="0.25">
      <c r="A182">
        <v>45245</v>
      </c>
      <c r="B182">
        <v>0.20455929432379821</v>
      </c>
      <c r="C182">
        <v>0.20073223640007079</v>
      </c>
      <c r="D182">
        <v>4.8281561188814062E-2</v>
      </c>
      <c r="E182">
        <v>2.1017976754163531E-2</v>
      </c>
      <c r="F182">
        <v>2.9675107868824602E-2</v>
      </c>
      <c r="G182">
        <v>4.9894921328972067E-2</v>
      </c>
      <c r="H182">
        <v>5.9610145686995783E-2</v>
      </c>
      <c r="I182">
        <v>1.189934857122196E-3</v>
      </c>
      <c r="J182">
        <v>0.12593016274573851</v>
      </c>
      <c r="K182">
        <v>5.3666918311681432E-2</v>
      </c>
      <c r="L182">
        <v>1.7037034407668669E-2</v>
      </c>
      <c r="M182">
        <v>1.027514892124703E-2</v>
      </c>
      <c r="N182">
        <v>0.14527137295896919</v>
      </c>
      <c r="O182">
        <v>0.25905817322321029</v>
      </c>
      <c r="P182">
        <v>0.19564771104268</v>
      </c>
      <c r="Q182">
        <v>0.20874107294712019</v>
      </c>
      <c r="R182">
        <v>0.14932847227583021</v>
      </c>
      <c r="S182">
        <v>4.600426035193983E-2</v>
      </c>
      <c r="T182">
        <v>7.4357085526608427E-2</v>
      </c>
      <c r="U182">
        <v>9.8424671377572381E-2</v>
      </c>
      <c r="V182">
        <v>3.2782688439868812E-2</v>
      </c>
      <c r="W182">
        <v>2.7796866959022928E-3</v>
      </c>
      <c r="X182">
        <v>0.24138873563727159</v>
      </c>
      <c r="Y182">
        <v>4.7370949125875257E-2</v>
      </c>
      <c r="Z182">
        <v>0.13186247863261569</v>
      </c>
      <c r="AA182">
        <v>0.22415115512512701</v>
      </c>
      <c r="AB182">
        <v>0.18621448907358351</v>
      </c>
      <c r="AC182">
        <v>2.6784139306974451E-2</v>
      </c>
      <c r="AD182">
        <v>0.32831841909336279</v>
      </c>
      <c r="AE182">
        <v>4.5734913411841417E-2</v>
      </c>
      <c r="AF182">
        <v>8.5221733003993938E-2</v>
      </c>
      <c r="AG182">
        <v>0.38647560146480808</v>
      </c>
      <c r="AH182" s="9" t="s">
        <v>74</v>
      </c>
      <c r="AI182" s="1">
        <v>45231</v>
      </c>
      <c r="AJ182" s="9" t="s">
        <v>39</v>
      </c>
      <c r="AK182">
        <v>15</v>
      </c>
    </row>
    <row r="183" spans="1:37" x14ac:dyDescent="0.25">
      <c r="A183">
        <v>45244</v>
      </c>
      <c r="B183">
        <v>0.43872559266886951</v>
      </c>
      <c r="C183">
        <v>6.3781373320269466E-2</v>
      </c>
      <c r="D183">
        <v>2.6896549336902938E-2</v>
      </c>
      <c r="E183">
        <v>4.8985335125439879E-2</v>
      </c>
      <c r="F183">
        <v>8.7827720048628571E-2</v>
      </c>
      <c r="G183">
        <v>5.5098675171760578E-2</v>
      </c>
      <c r="H183">
        <v>3.4706235550248818</v>
      </c>
      <c r="I183">
        <v>0.23043407528387819</v>
      </c>
      <c r="J183">
        <v>4.3965615408982993E-2</v>
      </c>
      <c r="K183">
        <v>0.75135726762764121</v>
      </c>
      <c r="L183">
        <v>1.9597967047939702E-2</v>
      </c>
      <c r="M183">
        <v>0.1238426714131399</v>
      </c>
      <c r="N183">
        <v>0.34746674588524062</v>
      </c>
      <c r="O183">
        <v>0.26576834286482309</v>
      </c>
      <c r="P183">
        <v>4.356230468519711E-2</v>
      </c>
      <c r="Q183">
        <v>1.0054692654635839</v>
      </c>
      <c r="R183">
        <v>5.1761744140675758E-3</v>
      </c>
      <c r="S183">
        <v>0.13252446983148131</v>
      </c>
      <c r="T183">
        <v>0.23420375360656759</v>
      </c>
      <c r="U183">
        <v>0.38135919829952047</v>
      </c>
      <c r="V183">
        <v>0.95148827941172265</v>
      </c>
      <c r="W183">
        <v>5.443287252295937E-2</v>
      </c>
      <c r="X183">
        <v>0.16388017800478041</v>
      </c>
      <c r="Y183">
        <v>0.18785945140700641</v>
      </c>
      <c r="Z183">
        <v>0.13771814941182631</v>
      </c>
      <c r="AA183">
        <v>0.27977386865139842</v>
      </c>
      <c r="AB183">
        <v>0.95090157912792861</v>
      </c>
      <c r="AC183">
        <v>0.1119102135349684</v>
      </c>
      <c r="AD183">
        <v>0.17092533653033329</v>
      </c>
      <c r="AE183">
        <v>0.34143086734658218</v>
      </c>
      <c r="AF183">
        <v>0.18565034085160889</v>
      </c>
      <c r="AG183">
        <v>0.66470379449944195</v>
      </c>
      <c r="AH183" s="9" t="s">
        <v>74</v>
      </c>
      <c r="AI183" s="1">
        <v>45231</v>
      </c>
      <c r="AJ183" s="9" t="s">
        <v>40</v>
      </c>
      <c r="AK183">
        <v>14</v>
      </c>
    </row>
    <row r="184" spans="1:37" x14ac:dyDescent="0.25">
      <c r="A184">
        <v>45243</v>
      </c>
      <c r="B184">
        <v>0.3103948504619069</v>
      </c>
      <c r="C184">
        <v>0.23370062026938671</v>
      </c>
      <c r="D184">
        <v>0.21897233707171321</v>
      </c>
      <c r="E184">
        <v>8.4222401497216368E-2</v>
      </c>
      <c r="F184">
        <v>3.303937773107548E-2</v>
      </c>
      <c r="G184">
        <v>0.19801256760552241</v>
      </c>
      <c r="H184">
        <v>6.5319456947607463E-2</v>
      </c>
      <c r="I184">
        <v>0.25282650459504591</v>
      </c>
      <c r="J184">
        <v>0.48324453870219591</v>
      </c>
      <c r="K184">
        <v>6.5056440978788835E-2</v>
      </c>
      <c r="L184">
        <v>5.139110253677738E-2</v>
      </c>
      <c r="M184">
        <v>8.2046424539026455E-2</v>
      </c>
      <c r="N184">
        <v>3.606104152549458E-2</v>
      </c>
      <c r="O184">
        <v>5.0072955187704063E-2</v>
      </c>
      <c r="P184">
        <v>0.2472422167027746</v>
      </c>
      <c r="Q184">
        <v>6.1577492447191011E-2</v>
      </c>
      <c r="R184">
        <v>9.2708368321231679E-2</v>
      </c>
      <c r="S184">
        <v>5.062891807199339</v>
      </c>
      <c r="T184">
        <v>0.1116717850952115</v>
      </c>
      <c r="U184">
        <v>2.3060565530000281E-3</v>
      </c>
      <c r="V184">
        <v>2.0729573235248339E-2</v>
      </c>
      <c r="W184">
        <v>7.4233953577405781E-2</v>
      </c>
      <c r="X184">
        <v>0.2375504465347483</v>
      </c>
      <c r="Y184">
        <v>1.314993903596939E-2</v>
      </c>
      <c r="Z184">
        <v>0.40415526064895951</v>
      </c>
      <c r="AA184">
        <v>0.16304473232397801</v>
      </c>
      <c r="AB184">
        <v>6.4747689494260907E-2</v>
      </c>
      <c r="AC184">
        <v>9.2203949223732387E-2</v>
      </c>
      <c r="AD184">
        <v>0.11658737295315889</v>
      </c>
      <c r="AE184">
        <v>0.33795389391144931</v>
      </c>
      <c r="AF184">
        <v>0.14514333691401621</v>
      </c>
      <c r="AG184">
        <v>0.25695951722318428</v>
      </c>
      <c r="AH184" s="9" t="s">
        <v>74</v>
      </c>
      <c r="AI184" s="1">
        <v>45231</v>
      </c>
      <c r="AJ184" s="9" t="s">
        <v>41</v>
      </c>
      <c r="AK184">
        <v>13</v>
      </c>
    </row>
    <row r="185" spans="1:37" x14ac:dyDescent="0.25">
      <c r="A185">
        <v>45240</v>
      </c>
      <c r="B185">
        <v>0.16488429898980389</v>
      </c>
      <c r="C185">
        <v>0</v>
      </c>
      <c r="D185">
        <v>0.13489652717834169</v>
      </c>
      <c r="E185">
        <v>3.838512093306462E-2</v>
      </c>
      <c r="F185">
        <v>3.3246036384598637E-2</v>
      </c>
      <c r="G185">
        <v>1.1654213422512859E-3</v>
      </c>
      <c r="H185">
        <v>0.2359757231763279</v>
      </c>
      <c r="I185">
        <v>6.8534171950730735E-2</v>
      </c>
      <c r="J185">
        <v>5.3656090322459857E-3</v>
      </c>
      <c r="K185">
        <v>8.656195802639273E-2</v>
      </c>
      <c r="L185">
        <v>2.4140779357012049E-2</v>
      </c>
      <c r="M185">
        <v>3.084085183520446E-2</v>
      </c>
      <c r="N185">
        <v>3.17645256189273E-2</v>
      </c>
      <c r="O185">
        <v>0.60325814513572074</v>
      </c>
      <c r="P185">
        <v>0.1160839800741541</v>
      </c>
      <c r="Q185">
        <v>0.15093336001578589</v>
      </c>
      <c r="R185">
        <v>0.57763428397464212</v>
      </c>
      <c r="S185">
        <v>1.4090169956257901E-3</v>
      </c>
      <c r="T185">
        <v>9.4564875257996908E-2</v>
      </c>
      <c r="U185">
        <v>0</v>
      </c>
      <c r="V185">
        <v>1.6155439578547488E-2</v>
      </c>
      <c r="W185">
        <v>0.34458257903352979</v>
      </c>
      <c r="X185">
        <v>0.15365023561985891</v>
      </c>
      <c r="Y185">
        <v>5.064224232105962E-2</v>
      </c>
      <c r="Z185">
        <v>0.1132374376579795</v>
      </c>
      <c r="AA185">
        <v>4.5876831790715729E-2</v>
      </c>
      <c r="AB185">
        <v>0.1966183591081033</v>
      </c>
      <c r="AC185">
        <v>4.9869338953674403E-2</v>
      </c>
      <c r="AD185">
        <v>2.062978966583396E-2</v>
      </c>
      <c r="AE185">
        <v>5.5538625786371677E-2</v>
      </c>
      <c r="AF185">
        <v>6.636197501508001E-2</v>
      </c>
      <c r="AG185">
        <v>0.38650147847498018</v>
      </c>
      <c r="AH185" s="9" t="s">
        <v>75</v>
      </c>
      <c r="AI185" s="1">
        <v>45231</v>
      </c>
      <c r="AJ185" s="9" t="s">
        <v>43</v>
      </c>
      <c r="AK185">
        <v>10</v>
      </c>
    </row>
    <row r="186" spans="1:37" x14ac:dyDescent="0.25">
      <c r="A186">
        <v>45239</v>
      </c>
      <c r="B186">
        <v>0.73628022748661826</v>
      </c>
      <c r="C186">
        <v>0.1274527625493766</v>
      </c>
      <c r="D186">
        <v>0.38158467493929937</v>
      </c>
      <c r="E186">
        <v>1.9736422846672359</v>
      </c>
      <c r="F186">
        <v>0.20737642548505331</v>
      </c>
      <c r="G186">
        <v>0.5377391057825075</v>
      </c>
      <c r="H186">
        <v>0.16972125912096181</v>
      </c>
      <c r="I186">
        <v>0.27992841827437343</v>
      </c>
      <c r="J186">
        <v>5.7911513206440647E-2</v>
      </c>
      <c r="K186">
        <v>0.62709016280210172</v>
      </c>
      <c r="L186">
        <v>5.973837807218535E-2</v>
      </c>
      <c r="M186">
        <v>0.34719102349259351</v>
      </c>
      <c r="N186">
        <v>0.63386134748682132</v>
      </c>
      <c r="O186">
        <v>0.1148772549971106</v>
      </c>
      <c r="P186">
        <v>0.62594954047284757</v>
      </c>
      <c r="Q186">
        <v>3.0716556121611231E-2</v>
      </c>
      <c r="R186">
        <v>1.407211191746527E-2</v>
      </c>
      <c r="S186">
        <v>0.26636059526344008</v>
      </c>
      <c r="T186">
        <v>0.46420138429456348</v>
      </c>
      <c r="U186">
        <v>3.7427331690219889E-3</v>
      </c>
      <c r="V186">
        <v>0.94296227293067814</v>
      </c>
      <c r="W186">
        <v>0.41944184656736039</v>
      </c>
      <c r="X186">
        <v>0.1941479957758826</v>
      </c>
      <c r="Y186">
        <v>0.96188900690656998</v>
      </c>
      <c r="Z186">
        <v>0.96576095853886934</v>
      </c>
      <c r="AA186">
        <v>0.53492516701748316</v>
      </c>
      <c r="AB186">
        <v>0.33781173068581161</v>
      </c>
      <c r="AC186">
        <v>0.45977796743864879</v>
      </c>
      <c r="AD186">
        <v>0.3702074587239006</v>
      </c>
      <c r="AE186">
        <v>0.35505990882102417</v>
      </c>
      <c r="AF186">
        <v>0.61527247930264406</v>
      </c>
      <c r="AG186">
        <v>1.554997912552005</v>
      </c>
      <c r="AH186" s="9" t="s">
        <v>75</v>
      </c>
      <c r="AI186" s="1">
        <v>45231</v>
      </c>
      <c r="AJ186" s="9" t="s">
        <v>38</v>
      </c>
      <c r="AK186">
        <v>9</v>
      </c>
    </row>
    <row r="187" spans="1:37" x14ac:dyDescent="0.25">
      <c r="A187">
        <v>45238</v>
      </c>
      <c r="B187">
        <v>6.0574774730897669</v>
      </c>
      <c r="C187">
        <v>3.700975500374414</v>
      </c>
      <c r="D187">
        <v>1.5666245876087539</v>
      </c>
      <c r="E187">
        <v>8.2227405631390322</v>
      </c>
      <c r="F187">
        <v>9.2840223911662108</v>
      </c>
      <c r="G187">
        <v>11.30019931940541</v>
      </c>
      <c r="H187">
        <v>2.8262807657269078</v>
      </c>
      <c r="I187">
        <v>6.3602269587277824</v>
      </c>
      <c r="J187">
        <v>3.9613291128801338</v>
      </c>
      <c r="K187">
        <v>4.4099574047484271</v>
      </c>
      <c r="L187">
        <v>3.0638605527075868</v>
      </c>
      <c r="M187">
        <v>2.91750385513396</v>
      </c>
      <c r="N187">
        <v>6.1387295084485922</v>
      </c>
      <c r="O187">
        <v>2.3328793419366041</v>
      </c>
      <c r="P187">
        <v>4.6846240341334244</v>
      </c>
      <c r="Q187">
        <v>3.1244777130098811</v>
      </c>
      <c r="R187">
        <v>4.7419046401964664</v>
      </c>
      <c r="S187">
        <v>8.2932463656939479</v>
      </c>
      <c r="T187">
        <v>2.7950430201662582</v>
      </c>
      <c r="U187">
        <v>7.2551931192931072</v>
      </c>
      <c r="V187">
        <v>3.5415174527710871</v>
      </c>
      <c r="W187">
        <v>7.5820236526594842</v>
      </c>
      <c r="X187">
        <v>7.5211713798003794</v>
      </c>
      <c r="Y187">
        <v>2.0315550588739519</v>
      </c>
      <c r="Z187">
        <v>8.326276254999966</v>
      </c>
      <c r="AA187">
        <v>5.5118928105970921</v>
      </c>
      <c r="AB187">
        <v>3.7349986504417738</v>
      </c>
      <c r="AC187">
        <v>2.5638200468021122</v>
      </c>
      <c r="AD187">
        <v>3.8555600200065072</v>
      </c>
      <c r="AE187">
        <v>5.9211855958560777</v>
      </c>
      <c r="AF187">
        <v>7.3004774162937469</v>
      </c>
      <c r="AG187">
        <v>4.3845116857751059</v>
      </c>
      <c r="AH187" s="9" t="s">
        <v>75</v>
      </c>
      <c r="AI187" s="1">
        <v>45231</v>
      </c>
      <c r="AJ187" s="9" t="s">
        <v>39</v>
      </c>
      <c r="AK187">
        <v>8</v>
      </c>
    </row>
    <row r="188" spans="1:37" x14ac:dyDescent="0.25">
      <c r="A188">
        <v>45237</v>
      </c>
      <c r="B188">
        <v>0.15939136381401331</v>
      </c>
      <c r="C188">
        <v>4.9166884655061957E-2</v>
      </c>
      <c r="D188">
        <v>8.9627632232953114E-2</v>
      </c>
      <c r="E188">
        <v>1.284356328489205E-2</v>
      </c>
      <c r="F188">
        <v>2.3186207521639079E-2</v>
      </c>
      <c r="G188">
        <v>1.4037730294911441E-2</v>
      </c>
      <c r="H188">
        <v>0.1856571209793324</v>
      </c>
      <c r="I188">
        <v>7.8500021889832572E-2</v>
      </c>
      <c r="J188">
        <v>2.6670624035110801</v>
      </c>
      <c r="K188">
        <v>0.19752311755700661</v>
      </c>
      <c r="L188">
        <v>4.6832668205295962E-2</v>
      </c>
      <c r="M188">
        <v>0.16417954036872301</v>
      </c>
      <c r="N188">
        <v>5.0169777890620111E-2</v>
      </c>
      <c r="O188">
        <v>2.3219152469068031E-2</v>
      </c>
      <c r="P188">
        <v>9.5713327760932373E-2</v>
      </c>
      <c r="Q188">
        <v>3.5980884795286638E-4</v>
      </c>
      <c r="R188">
        <v>1.535762436729347E-2</v>
      </c>
      <c r="S188">
        <v>5.3785143354348787E-2</v>
      </c>
      <c r="T188">
        <v>0.1131486890646789</v>
      </c>
      <c r="U188">
        <v>3.1064204640636649E-2</v>
      </c>
      <c r="V188">
        <v>0.14988302150828961</v>
      </c>
      <c r="W188">
        <v>0.20494271042969001</v>
      </c>
      <c r="X188">
        <v>0.1588906639016941</v>
      </c>
      <c r="Y188">
        <v>0.12997632731189221</v>
      </c>
      <c r="Z188">
        <v>8.2778391356346612E-2</v>
      </c>
      <c r="AA188">
        <v>0.24266926495468541</v>
      </c>
      <c r="AB188">
        <v>6.1867783076104639E-2</v>
      </c>
      <c r="AC188">
        <v>0.23641582420327081</v>
      </c>
      <c r="AD188">
        <v>3.2551738480023323E-2</v>
      </c>
      <c r="AE188">
        <v>5.0731245033079263E-2</v>
      </c>
      <c r="AF188">
        <v>0.170023029321897</v>
      </c>
      <c r="AG188">
        <v>0.14303243984504499</v>
      </c>
      <c r="AH188" s="9" t="s">
        <v>75</v>
      </c>
      <c r="AI188" s="1">
        <v>45231</v>
      </c>
      <c r="AJ188" s="9" t="s">
        <v>40</v>
      </c>
      <c r="AK188">
        <v>7</v>
      </c>
    </row>
    <row r="189" spans="1:37" x14ac:dyDescent="0.25">
      <c r="A189">
        <v>45236</v>
      </c>
      <c r="B189">
        <v>0.47579571264814802</v>
      </c>
      <c r="C189">
        <v>0.2075285009928407</v>
      </c>
      <c r="D189">
        <v>6.0312635428326829E-2</v>
      </c>
      <c r="E189">
        <v>0.2211109866636761</v>
      </c>
      <c r="F189">
        <v>0.28122223815688102</v>
      </c>
      <c r="G189">
        <v>1.0493904702719259</v>
      </c>
      <c r="H189">
        <v>0.36118087516610409</v>
      </c>
      <c r="I189">
        <v>0.68678663532416617</v>
      </c>
      <c r="J189">
        <v>2.497176214956786E-2</v>
      </c>
      <c r="K189">
        <v>5.2277389889172937E-2</v>
      </c>
      <c r="L189">
        <v>2.1692071516245231E-2</v>
      </c>
      <c r="M189">
        <v>0.44841708064903663</v>
      </c>
      <c r="N189">
        <v>0.30094690565489879</v>
      </c>
      <c r="O189">
        <v>0.35013407317607947</v>
      </c>
      <c r="P189">
        <v>0.21289611840830641</v>
      </c>
      <c r="Q189">
        <v>0.95459430673407664</v>
      </c>
      <c r="R189">
        <v>2.7369538065041669E-2</v>
      </c>
      <c r="S189">
        <v>0.64701885839867002</v>
      </c>
      <c r="T189">
        <v>0.65250839285150131</v>
      </c>
      <c r="U189">
        <v>0.10164350219470571</v>
      </c>
      <c r="V189">
        <v>0.23927253011253169</v>
      </c>
      <c r="W189">
        <v>0.25364211620999633</v>
      </c>
      <c r="X189">
        <v>0.26217460254437941</v>
      </c>
      <c r="Y189">
        <v>0.25747670724433908</v>
      </c>
      <c r="Z189">
        <v>0.43253201478084718</v>
      </c>
      <c r="AA189">
        <v>0.30658912759481488</v>
      </c>
      <c r="AB189">
        <v>0.53058204400290954</v>
      </c>
      <c r="AC189">
        <v>0.29111579951590572</v>
      </c>
      <c r="AD189">
        <v>0.59724856368863011</v>
      </c>
      <c r="AE189">
        <v>0.75227777325711553</v>
      </c>
      <c r="AF189">
        <v>0.38059903800878903</v>
      </c>
      <c r="AG189">
        <v>0.2093409123834766</v>
      </c>
      <c r="AH189" s="9" t="s">
        <v>75</v>
      </c>
      <c r="AI189" s="1">
        <v>45231</v>
      </c>
      <c r="AJ189" s="9" t="s">
        <v>41</v>
      </c>
      <c r="AK189">
        <v>6</v>
      </c>
    </row>
    <row r="190" spans="1:37" x14ac:dyDescent="0.25">
      <c r="A190">
        <v>45233</v>
      </c>
      <c r="B190">
        <v>0.34970591758101421</v>
      </c>
      <c r="C190">
        <v>0.82942489237409878</v>
      </c>
      <c r="D190">
        <v>0</v>
      </c>
      <c r="E190">
        <v>0.32345703221494698</v>
      </c>
      <c r="F190">
        <v>1.997717906939088E-2</v>
      </c>
      <c r="G190">
        <v>2.29996400898018E-2</v>
      </c>
      <c r="H190">
        <v>0.16562435501790529</v>
      </c>
      <c r="I190">
        <v>5.9322111123001453E-2</v>
      </c>
      <c r="J190">
        <v>9.2602097292747917E-3</v>
      </c>
      <c r="K190">
        <v>5.6011977290480689E-3</v>
      </c>
      <c r="L190">
        <v>0.39264514572351822</v>
      </c>
      <c r="M190">
        <v>8.876427255346573E-3</v>
      </c>
      <c r="N190">
        <v>0.12616764334096461</v>
      </c>
      <c r="O190">
        <v>0.13670324646706311</v>
      </c>
      <c r="P190">
        <v>0.25706441928469331</v>
      </c>
      <c r="Q190">
        <v>0.72303038573713152</v>
      </c>
      <c r="R190">
        <v>0</v>
      </c>
      <c r="S190">
        <v>0.42124183849489971</v>
      </c>
      <c r="T190">
        <v>0.23265805935621101</v>
      </c>
      <c r="U190">
        <v>6.5680969027332781E-2</v>
      </c>
      <c r="V190">
        <v>0.1903681458869585</v>
      </c>
      <c r="W190">
        <v>0.10194688420180099</v>
      </c>
      <c r="X190">
        <v>0.52512732667807882</v>
      </c>
      <c r="Y190">
        <v>2.8830678481159149E-2</v>
      </c>
      <c r="Z190">
        <v>0.445685755466874</v>
      </c>
      <c r="AA190">
        <v>0.1031420048108655</v>
      </c>
      <c r="AB190">
        <v>0.33416479984007308</v>
      </c>
      <c r="AC190">
        <v>7.4173170411378359E-2</v>
      </c>
      <c r="AD190">
        <v>0.52851838988940048</v>
      </c>
      <c r="AE190">
        <v>0.52436342576845874</v>
      </c>
      <c r="AF190">
        <v>0.19143106501384929</v>
      </c>
      <c r="AG190">
        <v>0.17777567738300171</v>
      </c>
      <c r="AH190" s="9" t="s">
        <v>76</v>
      </c>
      <c r="AI190" s="1">
        <v>45231</v>
      </c>
      <c r="AJ190" s="9" t="s">
        <v>43</v>
      </c>
      <c r="AK190">
        <v>3</v>
      </c>
    </row>
    <row r="191" spans="1:37" x14ac:dyDescent="0.25">
      <c r="A191">
        <v>45232</v>
      </c>
      <c r="B191">
        <v>5.0080949157768364</v>
      </c>
      <c r="C191">
        <v>4.443517695580427</v>
      </c>
      <c r="D191">
        <v>2.4079991072344908</v>
      </c>
      <c r="E191">
        <v>6.5777774029311198</v>
      </c>
      <c r="F191">
        <v>5.6989173947687553</v>
      </c>
      <c r="G191">
        <v>7.8902605035754201</v>
      </c>
      <c r="H191">
        <v>2.8921190066020772</v>
      </c>
      <c r="I191">
        <v>6.0143133211552806</v>
      </c>
      <c r="J191">
        <v>2.724906759268114</v>
      </c>
      <c r="K191">
        <v>2.729925256189365</v>
      </c>
      <c r="L191">
        <v>1.2579904767321799</v>
      </c>
      <c r="M191">
        <v>2.3944055113965681</v>
      </c>
      <c r="N191">
        <v>6.0479527817640806</v>
      </c>
      <c r="O191">
        <v>2.234824099451989</v>
      </c>
      <c r="P191">
        <v>2.6875148452521991</v>
      </c>
      <c r="Q191">
        <v>2.4608471718772731</v>
      </c>
      <c r="R191">
        <v>5.4714431137502251</v>
      </c>
      <c r="S191">
        <v>6.9735341657945131</v>
      </c>
      <c r="T191">
        <v>1.972346086172071</v>
      </c>
      <c r="U191">
        <v>3.9654540541170111</v>
      </c>
      <c r="V191">
        <v>3.3125350180288629</v>
      </c>
      <c r="W191">
        <v>5.7993730633970966</v>
      </c>
      <c r="X191">
        <v>6.1166555985345372</v>
      </c>
      <c r="Y191">
        <v>3.587137713869391</v>
      </c>
      <c r="Z191">
        <v>6.944962645811108</v>
      </c>
      <c r="AA191">
        <v>4.4542115947970222</v>
      </c>
      <c r="AB191">
        <v>2.9099748283176399</v>
      </c>
      <c r="AC191">
        <v>2.7137060492486591</v>
      </c>
      <c r="AD191">
        <v>2.9170895722779191</v>
      </c>
      <c r="AE191">
        <v>4.3890497553382657</v>
      </c>
      <c r="AF191">
        <v>5.335917546402472</v>
      </c>
      <c r="AG191">
        <v>5.1247473905111631</v>
      </c>
      <c r="AH191" s="9" t="s">
        <v>76</v>
      </c>
      <c r="AI191" s="1">
        <v>45231</v>
      </c>
      <c r="AJ191" s="9" t="s">
        <v>38</v>
      </c>
      <c r="AK191">
        <v>2</v>
      </c>
    </row>
    <row r="192" spans="1:37" x14ac:dyDescent="0.25">
      <c r="A192">
        <v>45231</v>
      </c>
      <c r="B192">
        <v>1.291387110852231</v>
      </c>
      <c r="C192">
        <v>0.87765645828957495</v>
      </c>
      <c r="D192">
        <v>9.5762318560067856E-3</v>
      </c>
      <c r="E192">
        <v>0.72964712571406476</v>
      </c>
      <c r="F192">
        <v>1.2584052206285421</v>
      </c>
      <c r="G192">
        <v>4.906545107043697</v>
      </c>
      <c r="H192">
        <v>1.331885955310244</v>
      </c>
      <c r="I192">
        <v>0.51040135180359636</v>
      </c>
      <c r="J192">
        <v>1.271183630807502</v>
      </c>
      <c r="K192">
        <v>1.298189225467888</v>
      </c>
      <c r="L192">
        <v>0.83367538884105341</v>
      </c>
      <c r="M192">
        <v>0.25497701064126532</v>
      </c>
      <c r="N192">
        <v>0.68007528640890336</v>
      </c>
      <c r="O192">
        <v>0.74443166508337189</v>
      </c>
      <c r="P192">
        <v>0.78442960379128557</v>
      </c>
      <c r="Q192">
        <v>0.47591540495623319</v>
      </c>
      <c r="R192">
        <v>0.89724407148422314</v>
      </c>
      <c r="S192">
        <v>1.1513101575691369</v>
      </c>
      <c r="T192">
        <v>0.8802437565506761</v>
      </c>
      <c r="U192">
        <v>2.4935094920466101</v>
      </c>
      <c r="V192">
        <v>1.7482650301507721</v>
      </c>
      <c r="W192">
        <v>0.28427333059718812</v>
      </c>
      <c r="X192">
        <v>1.2040826032940819</v>
      </c>
      <c r="Y192">
        <v>4.2279609597677847E-2</v>
      </c>
      <c r="Z192">
        <v>1.6041172712913521</v>
      </c>
      <c r="AA192">
        <v>0.90083612888272302</v>
      </c>
      <c r="AB192">
        <v>1.019579216842758</v>
      </c>
      <c r="AC192">
        <v>0.20109171515878091</v>
      </c>
      <c r="AD192">
        <v>0.76824917206716048</v>
      </c>
      <c r="AE192">
        <v>1.698016380867444</v>
      </c>
      <c r="AF192">
        <v>1.3400913458093231</v>
      </c>
      <c r="AG192">
        <v>0.68042663916617807</v>
      </c>
      <c r="AH192" s="9" t="s">
        <v>76</v>
      </c>
      <c r="AI192" s="1">
        <v>45231</v>
      </c>
      <c r="AJ192" s="9" t="s">
        <v>39</v>
      </c>
      <c r="AK192">
        <v>1</v>
      </c>
    </row>
    <row r="193" spans="1:37" x14ac:dyDescent="0.25">
      <c r="A193">
        <v>45230</v>
      </c>
      <c r="B193">
        <v>3.074093804540878E-2</v>
      </c>
      <c r="C193">
        <v>9.5156271779822804E-3</v>
      </c>
      <c r="D193">
        <v>2.9903509961008209E-2</v>
      </c>
      <c r="E193">
        <v>6.5810055051159069E-2</v>
      </c>
      <c r="F193">
        <v>5.4141552497845587E-2</v>
      </c>
      <c r="G193">
        <v>1.3518667268541699E-3</v>
      </c>
      <c r="H193">
        <v>1.352124960205937E-2</v>
      </c>
      <c r="I193">
        <v>2.0514930593324891E-4</v>
      </c>
      <c r="J193">
        <v>1.4261329221959139E-4</v>
      </c>
      <c r="K193">
        <v>8.1368476720449376E-2</v>
      </c>
      <c r="L193">
        <v>1.238830797740445E-2</v>
      </c>
      <c r="M193">
        <v>1.102764470057568E-2</v>
      </c>
      <c r="N193">
        <v>6.9491764034017526E-3</v>
      </c>
      <c r="O193">
        <v>1.526170861569034E-2</v>
      </c>
      <c r="P193">
        <v>6.8025780068594055E-2</v>
      </c>
      <c r="Q193">
        <v>0.1800123503213763</v>
      </c>
      <c r="R193">
        <v>0</v>
      </c>
      <c r="S193">
        <v>4.7050686731062608E-2</v>
      </c>
      <c r="T193">
        <v>5.3268379125874267E-3</v>
      </c>
      <c r="U193">
        <v>0</v>
      </c>
      <c r="V193">
        <v>8.9184394840852448E-4</v>
      </c>
      <c r="W193">
        <v>0</v>
      </c>
      <c r="X193">
        <v>2.041427163184673E-3</v>
      </c>
      <c r="Y193">
        <v>6.9802730881196179E-3</v>
      </c>
      <c r="Z193">
        <v>3.3126008110775811E-2</v>
      </c>
      <c r="AA193">
        <v>1.5849622083273181E-2</v>
      </c>
      <c r="AB193">
        <v>3.8849563911519641E-2</v>
      </c>
      <c r="AC193">
        <v>1.3235646237520091E-2</v>
      </c>
      <c r="AD193">
        <v>5.1708758916195981E-2</v>
      </c>
      <c r="AE193">
        <v>1.3781746287222511E-2</v>
      </c>
      <c r="AF193">
        <v>6.7631403872076383E-3</v>
      </c>
      <c r="AG193">
        <v>0.1088595189849564</v>
      </c>
      <c r="AH193" s="9" t="s">
        <v>76</v>
      </c>
      <c r="AI193" s="1">
        <v>45200</v>
      </c>
      <c r="AJ193" s="9" t="s">
        <v>40</v>
      </c>
      <c r="AK193">
        <v>31</v>
      </c>
    </row>
    <row r="194" spans="1:37" x14ac:dyDescent="0.25">
      <c r="A194">
        <v>45229</v>
      </c>
      <c r="B194">
        <v>2.8296328727440138E-2</v>
      </c>
      <c r="C194">
        <v>1.6229887534863228E-2</v>
      </c>
      <c r="D194">
        <v>3.4666998941271687E-4</v>
      </c>
      <c r="E194">
        <v>8.2712307751968042E-2</v>
      </c>
      <c r="F194">
        <v>9.9703461698988517E-3</v>
      </c>
      <c r="G194">
        <v>5.1565835015688277E-4</v>
      </c>
      <c r="H194">
        <v>1.895337886537005E-2</v>
      </c>
      <c r="I194">
        <v>8.2596982325806401E-4</v>
      </c>
      <c r="J194">
        <v>1.2573925413267089E-3</v>
      </c>
      <c r="K194">
        <v>4.5906614342055362E-2</v>
      </c>
      <c r="L194">
        <v>1.8460775305420861E-2</v>
      </c>
      <c r="M194">
        <v>3.8077420200673603E-2</v>
      </c>
      <c r="N194">
        <v>2.1315053556821211E-2</v>
      </c>
      <c r="O194">
        <v>7.9577882362696375E-2</v>
      </c>
      <c r="P194">
        <v>2.2027208666502429E-2</v>
      </c>
      <c r="Q194">
        <v>1.294951412956291E-2</v>
      </c>
      <c r="R194">
        <v>0</v>
      </c>
      <c r="S194">
        <v>1.20957157677531E-3</v>
      </c>
      <c r="T194">
        <v>8.6402196541737183E-2</v>
      </c>
      <c r="U194">
        <v>0</v>
      </c>
      <c r="V194">
        <v>2.8327917077764411E-2</v>
      </c>
      <c r="W194">
        <v>2.5683785739752719E-3</v>
      </c>
      <c r="X194">
        <v>1.0296887461060571E-3</v>
      </c>
      <c r="Y194">
        <v>5.2280443114686617E-2</v>
      </c>
      <c r="Z194">
        <v>2.5372911853470431E-2</v>
      </c>
      <c r="AA194">
        <v>1.81051149669114E-2</v>
      </c>
      <c r="AB194">
        <v>3.6774955364384368E-2</v>
      </c>
      <c r="AC194">
        <v>3.0988085601771759E-2</v>
      </c>
      <c r="AD194">
        <v>2.015142847585398E-2</v>
      </c>
      <c r="AE194">
        <v>1.7424349144506471E-3</v>
      </c>
      <c r="AF194">
        <v>1.8645181670653151E-2</v>
      </c>
      <c r="AG194">
        <v>0.1082386010050765</v>
      </c>
      <c r="AH194" s="9" t="s">
        <v>76</v>
      </c>
      <c r="AI194" s="1">
        <v>45200</v>
      </c>
      <c r="AJ194" s="9" t="s">
        <v>41</v>
      </c>
      <c r="AK194">
        <v>30</v>
      </c>
    </row>
    <row r="195" spans="1:37" x14ac:dyDescent="0.25">
      <c r="A195">
        <v>45226</v>
      </c>
      <c r="B195">
        <v>1.175025362373141</v>
      </c>
      <c r="C195">
        <v>9.0489078480375101E-3</v>
      </c>
      <c r="D195">
        <v>1.2265469744613799</v>
      </c>
      <c r="E195">
        <v>1.7590231359056481</v>
      </c>
      <c r="F195">
        <v>1.7206296645808601</v>
      </c>
      <c r="G195">
        <v>1.093188431213836</v>
      </c>
      <c r="H195">
        <v>0.22688363805236161</v>
      </c>
      <c r="I195">
        <v>0.82082506711608938</v>
      </c>
      <c r="J195">
        <v>2.1510450239967889</v>
      </c>
      <c r="K195">
        <v>0.67014324519171031</v>
      </c>
      <c r="L195">
        <v>0.2246250631708045</v>
      </c>
      <c r="M195">
        <v>0.66129003704385658</v>
      </c>
      <c r="N195">
        <v>0.63855402755137369</v>
      </c>
      <c r="O195">
        <v>0.44377908277598671</v>
      </c>
      <c r="P195">
        <v>0.25257469270558552</v>
      </c>
      <c r="Q195">
        <v>1.008051778539129</v>
      </c>
      <c r="R195">
        <v>2.9761186405549929E-2</v>
      </c>
      <c r="S195">
        <v>1.536067083709689</v>
      </c>
      <c r="T195">
        <v>0.54589641773956255</v>
      </c>
      <c r="U195">
        <v>0.34555704835563561</v>
      </c>
      <c r="V195">
        <v>1.0111222972702121</v>
      </c>
      <c r="W195">
        <v>0.4341728703281334</v>
      </c>
      <c r="X195">
        <v>1.9834811955362659</v>
      </c>
      <c r="Y195">
        <v>1.164426464412905</v>
      </c>
      <c r="Z195">
        <v>1.5800247519631661</v>
      </c>
      <c r="AA195">
        <v>0.74041982801731032</v>
      </c>
      <c r="AB195">
        <v>0.89317231650878492</v>
      </c>
      <c r="AC195">
        <v>0.90378023915623695</v>
      </c>
      <c r="AD195">
        <v>0.81084185900477845</v>
      </c>
      <c r="AE195">
        <v>1.2116173221559929</v>
      </c>
      <c r="AF195">
        <v>1.133517765547442</v>
      </c>
      <c r="AG195">
        <v>1.108163860038323</v>
      </c>
      <c r="AH195" s="9" t="s">
        <v>77</v>
      </c>
      <c r="AI195" s="1">
        <v>45200</v>
      </c>
      <c r="AJ195" s="9" t="s">
        <v>43</v>
      </c>
      <c r="AK195">
        <v>27</v>
      </c>
    </row>
    <row r="196" spans="1:37" x14ac:dyDescent="0.25">
      <c r="A196">
        <v>45225</v>
      </c>
      <c r="B196">
        <v>6.1160572917099219E-2</v>
      </c>
      <c r="C196">
        <v>0.44044856603795868</v>
      </c>
      <c r="D196">
        <v>0.36257323124375163</v>
      </c>
      <c r="E196">
        <v>1.521689625432592E-2</v>
      </c>
      <c r="F196">
        <v>6.5276127670502632E-5</v>
      </c>
      <c r="G196">
        <v>2.7796713702641421E-2</v>
      </c>
      <c r="H196">
        <v>3.9744334475256923E-2</v>
      </c>
      <c r="I196">
        <v>0</v>
      </c>
      <c r="J196">
        <v>4.2455705173050709E-2</v>
      </c>
      <c r="K196">
        <v>9.5152942551128689E-3</v>
      </c>
      <c r="L196">
        <v>1.2747241512091361</v>
      </c>
      <c r="M196">
        <v>1.9519386706298859E-2</v>
      </c>
      <c r="N196">
        <v>3.085493750926491E-2</v>
      </c>
      <c r="O196">
        <v>0.15432076231191591</v>
      </c>
      <c r="P196">
        <v>7.3830014293212332E-3</v>
      </c>
      <c r="Q196">
        <v>4.5205976203535857E-2</v>
      </c>
      <c r="R196">
        <v>0</v>
      </c>
      <c r="S196">
        <v>1.5586727901206561E-4</v>
      </c>
      <c r="T196">
        <v>0.28806491919067062</v>
      </c>
      <c r="U196">
        <v>0.16358792311397141</v>
      </c>
      <c r="V196">
        <v>6.6665498308608002E-3</v>
      </c>
      <c r="W196">
        <v>4.6478227130645193E-2</v>
      </c>
      <c r="X196">
        <v>2.478232257811485E-2</v>
      </c>
      <c r="Y196">
        <v>0.3660746427169303</v>
      </c>
      <c r="Z196">
        <v>2.8638766820035019E-2</v>
      </c>
      <c r="AA196">
        <v>2.2526412857131899E-2</v>
      </c>
      <c r="AB196">
        <v>7.1757708304133194E-2</v>
      </c>
      <c r="AC196">
        <v>0.45683095265328733</v>
      </c>
      <c r="AD196">
        <v>7.2335590009050446E-2</v>
      </c>
      <c r="AE196">
        <v>3.8030648181439072E-2</v>
      </c>
      <c r="AF196">
        <v>5.3772791533984801E-2</v>
      </c>
      <c r="AG196">
        <v>8.535667169128032E-2</v>
      </c>
      <c r="AH196" s="9" t="s">
        <v>77</v>
      </c>
      <c r="AI196" s="1">
        <v>45200</v>
      </c>
      <c r="AJ196" s="9" t="s">
        <v>38</v>
      </c>
      <c r="AK196">
        <v>26</v>
      </c>
    </row>
    <row r="197" spans="1:37" x14ac:dyDescent="0.25">
      <c r="A197">
        <v>45224</v>
      </c>
      <c r="B197">
        <v>0.15512184146209351</v>
      </c>
      <c r="C197">
        <v>2.1125163927262652E-3</v>
      </c>
      <c r="D197">
        <v>1.2859462381290151E-2</v>
      </c>
      <c r="E197">
        <v>8.8457926417994409E-2</v>
      </c>
      <c r="F197">
        <v>1.644722967257138E-4</v>
      </c>
      <c r="G197">
        <v>2.3111746104480711E-2</v>
      </c>
      <c r="H197">
        <v>0.3827766884166689</v>
      </c>
      <c r="I197">
        <v>0.152453966251235</v>
      </c>
      <c r="J197">
        <v>1.7706483594097449E-3</v>
      </c>
      <c r="K197">
        <v>1.61504223701243E-3</v>
      </c>
      <c r="L197">
        <v>7.6944482657801136E-3</v>
      </c>
      <c r="M197">
        <v>3.2153931127059339E-2</v>
      </c>
      <c r="N197">
        <v>9.129087097521825E-2</v>
      </c>
      <c r="O197">
        <v>2.0178570921105889E-2</v>
      </c>
      <c r="P197">
        <v>1.568976249218733E-3</v>
      </c>
      <c r="Q197">
        <v>8.2568194195207136E-3</v>
      </c>
      <c r="R197">
        <v>2.1049488712764669E-3</v>
      </c>
      <c r="S197">
        <v>1.0712445410344541E-2</v>
      </c>
      <c r="T197">
        <v>0.15602404614439891</v>
      </c>
      <c r="U197">
        <v>2.5710009462141868E-4</v>
      </c>
      <c r="V197">
        <v>5.5387630650472433E-2</v>
      </c>
      <c r="W197">
        <v>9.4501274000037272E-2</v>
      </c>
      <c r="X197">
        <v>0.40861402727054419</v>
      </c>
      <c r="Y197">
        <v>3.8848467973883458E-2</v>
      </c>
      <c r="Z197">
        <v>0.18244356034388781</v>
      </c>
      <c r="AA197">
        <v>5.5554174429110703E-2</v>
      </c>
      <c r="AB197">
        <v>8.3637115414815749E-2</v>
      </c>
      <c r="AC197">
        <v>2.838170982025073E-2</v>
      </c>
      <c r="AD197">
        <v>3.6886445144263709E-2</v>
      </c>
      <c r="AE197">
        <v>3.9084579140663878E-2</v>
      </c>
      <c r="AF197">
        <v>6.2466706104141741E-2</v>
      </c>
      <c r="AG197">
        <v>0.43694779726962829</v>
      </c>
      <c r="AH197" s="9" t="s">
        <v>77</v>
      </c>
      <c r="AI197" s="1">
        <v>45200</v>
      </c>
      <c r="AJ197" s="9" t="s">
        <v>39</v>
      </c>
      <c r="AK197">
        <v>25</v>
      </c>
    </row>
    <row r="198" spans="1:37" x14ac:dyDescent="0.25">
      <c r="A198">
        <v>45223</v>
      </c>
      <c r="B198">
        <v>0.65548924971860423</v>
      </c>
      <c r="C198">
        <v>0.17552213972589709</v>
      </c>
      <c r="D198">
        <v>0.1715193965158909</v>
      </c>
      <c r="E198">
        <v>0.62553474573832224</v>
      </c>
      <c r="F198">
        <v>1.1583725155981419</v>
      </c>
      <c r="G198">
        <v>0.7220081064208268</v>
      </c>
      <c r="H198">
        <v>0.17712440010172761</v>
      </c>
      <c r="I198">
        <v>1.002003875200991</v>
      </c>
      <c r="J198">
        <v>6.7642752578680534E-2</v>
      </c>
      <c r="K198">
        <v>0.26119099568466442</v>
      </c>
      <c r="L198">
        <v>0.24477631738462019</v>
      </c>
      <c r="M198">
        <v>0.94831578718693743</v>
      </c>
      <c r="N198">
        <v>0.55150487295281159</v>
      </c>
      <c r="O198">
        <v>0.1003531059494535</v>
      </c>
      <c r="P198">
        <v>0.16949905495507861</v>
      </c>
      <c r="Q198">
        <v>0.80893016171906063</v>
      </c>
      <c r="R198">
        <v>0.33520939658447452</v>
      </c>
      <c r="S198">
        <v>0.60588131284179558</v>
      </c>
      <c r="T198">
        <v>0.19918932177211099</v>
      </c>
      <c r="U198">
        <v>0.1182443204818892</v>
      </c>
      <c r="V198">
        <v>0.13514112382895779</v>
      </c>
      <c r="W198">
        <v>0.20776103304098309</v>
      </c>
      <c r="X198">
        <v>0.95846927553174877</v>
      </c>
      <c r="Y198">
        <v>0.71037432082910179</v>
      </c>
      <c r="Z198">
        <v>0.84961584734004691</v>
      </c>
      <c r="AA198">
        <v>0.43679961416378082</v>
      </c>
      <c r="AB198">
        <v>0.45934345925023568</v>
      </c>
      <c r="AC198">
        <v>0.61135433959780094</v>
      </c>
      <c r="AD198">
        <v>0.2889540798725892</v>
      </c>
      <c r="AE198">
        <v>1.036783371034945</v>
      </c>
      <c r="AF198">
        <v>0.58145037898366447</v>
      </c>
      <c r="AG198">
        <v>0.41144372709651178</v>
      </c>
      <c r="AH198" s="9" t="s">
        <v>77</v>
      </c>
      <c r="AI198" s="1">
        <v>45200</v>
      </c>
      <c r="AJ198" s="9" t="s">
        <v>40</v>
      </c>
      <c r="AK198">
        <v>24</v>
      </c>
    </row>
    <row r="199" spans="1:37" x14ac:dyDescent="0.25">
      <c r="A199">
        <v>45222</v>
      </c>
      <c r="B199">
        <v>8.5731384167843275E-2</v>
      </c>
      <c r="C199">
        <v>0.15960668773530751</v>
      </c>
      <c r="D199">
        <v>4.8790052443744063E-2</v>
      </c>
      <c r="E199">
        <v>9.5670019343872675E-2</v>
      </c>
      <c r="F199">
        <v>9.8747167144307257E-2</v>
      </c>
      <c r="G199">
        <v>5.2382923988654097E-3</v>
      </c>
      <c r="H199">
        <v>0.4930066263672449</v>
      </c>
      <c r="I199">
        <v>1.585251631726243E-4</v>
      </c>
      <c r="J199">
        <v>2.7503786348803811E-2</v>
      </c>
      <c r="K199">
        <v>2.5907963403750071E-2</v>
      </c>
      <c r="L199">
        <v>0.12767603572332101</v>
      </c>
      <c r="M199">
        <v>2.0750994513840859E-3</v>
      </c>
      <c r="N199">
        <v>3.744343922913855E-2</v>
      </c>
      <c r="O199">
        <v>1.8660385037986081E-2</v>
      </c>
      <c r="P199">
        <v>1.038701379519287E-3</v>
      </c>
      <c r="Q199">
        <v>6.14932618729934E-2</v>
      </c>
      <c r="R199">
        <v>0</v>
      </c>
      <c r="S199">
        <v>8.1359974252227713E-2</v>
      </c>
      <c r="T199">
        <v>7.991506551427674E-2</v>
      </c>
      <c r="U199">
        <v>7.5935952654572914E-3</v>
      </c>
      <c r="V199">
        <v>6.8722528032215454E-3</v>
      </c>
      <c r="W199">
        <v>9.9869553354167886E-3</v>
      </c>
      <c r="X199">
        <v>6.7752731018335469E-2</v>
      </c>
      <c r="Y199">
        <v>4.2122754869149702E-2</v>
      </c>
      <c r="Z199">
        <v>6.1118671679923298E-2</v>
      </c>
      <c r="AA199">
        <v>2.6117721701315221E-2</v>
      </c>
      <c r="AB199">
        <v>0.10484500507608779</v>
      </c>
      <c r="AC199">
        <v>5.7008281543663317E-2</v>
      </c>
      <c r="AD199">
        <v>2.8448140564349841E-2</v>
      </c>
      <c r="AE199">
        <v>4.6734547087754173E-2</v>
      </c>
      <c r="AF199">
        <v>7.2170940256279098E-2</v>
      </c>
      <c r="AG199">
        <v>6.9717700146803646E-2</v>
      </c>
      <c r="AH199" s="9" t="s">
        <v>77</v>
      </c>
      <c r="AI199" s="1">
        <v>45200</v>
      </c>
      <c r="AJ199" s="9" t="s">
        <v>41</v>
      </c>
      <c r="AK199">
        <v>23</v>
      </c>
    </row>
    <row r="200" spans="1:37" x14ac:dyDescent="0.25">
      <c r="A200">
        <v>45219</v>
      </c>
      <c r="B200">
        <v>2.322427467315245</v>
      </c>
      <c r="C200">
        <v>1.7032461180597711</v>
      </c>
      <c r="D200">
        <v>1.029166634019665</v>
      </c>
      <c r="E200">
        <v>3.2072687762628869</v>
      </c>
      <c r="F200">
        <v>2.4352268590143038</v>
      </c>
      <c r="G200">
        <v>4.6191841783616381</v>
      </c>
      <c r="H200">
        <v>0.80161091358000558</v>
      </c>
      <c r="I200">
        <v>1.297014811259658</v>
      </c>
      <c r="J200">
        <v>0.90627373857337212</v>
      </c>
      <c r="K200">
        <v>3.8884854442433259</v>
      </c>
      <c r="L200">
        <v>1.0394467494181869</v>
      </c>
      <c r="M200">
        <v>0.73787215065267497</v>
      </c>
      <c r="N200">
        <v>2.0351119032454839</v>
      </c>
      <c r="O200">
        <v>0.57987694404924806</v>
      </c>
      <c r="P200">
        <v>3.9859182148383239</v>
      </c>
      <c r="Q200">
        <v>1.413297278316004</v>
      </c>
      <c r="R200">
        <v>2.5036167846517441</v>
      </c>
      <c r="S200">
        <v>3.8556261321070968</v>
      </c>
      <c r="T200">
        <v>1.3273941542096981</v>
      </c>
      <c r="U200">
        <v>2.9157237368407372</v>
      </c>
      <c r="V200">
        <v>1.5796609503884731</v>
      </c>
      <c r="W200">
        <v>1.476140619141048</v>
      </c>
      <c r="X200">
        <v>1.928572053865264</v>
      </c>
      <c r="Y200">
        <v>0.58037950724176646</v>
      </c>
      <c r="Z200">
        <v>3.0062962552390879</v>
      </c>
      <c r="AA200">
        <v>2.455477801900265</v>
      </c>
      <c r="AB200">
        <v>1.351067687806679</v>
      </c>
      <c r="AC200">
        <v>0.97123519908093658</v>
      </c>
      <c r="AD200">
        <v>1.465654029426289</v>
      </c>
      <c r="AE200">
        <v>2.4144328491986879</v>
      </c>
      <c r="AF200">
        <v>2.399195856545278</v>
      </c>
      <c r="AG200">
        <v>2.2170012146039668</v>
      </c>
      <c r="AH200" s="9" t="s">
        <v>78</v>
      </c>
      <c r="AI200" s="1">
        <v>45200</v>
      </c>
      <c r="AJ200" s="9" t="s">
        <v>43</v>
      </c>
      <c r="AK200">
        <v>20</v>
      </c>
    </row>
    <row r="201" spans="1:37" x14ac:dyDescent="0.25">
      <c r="A201">
        <v>45218</v>
      </c>
      <c r="B201">
        <v>4.9645138107342432E-2</v>
      </c>
      <c r="C201">
        <v>1.932448155273327E-2</v>
      </c>
      <c r="D201">
        <v>0.2033127312331488</v>
      </c>
      <c r="E201">
        <v>1.0916874898401541E-2</v>
      </c>
      <c r="F201">
        <v>2.789047502243671E-2</v>
      </c>
      <c r="G201">
        <v>2.0205969897692889E-2</v>
      </c>
      <c r="H201">
        <v>0.29629854551834861</v>
      </c>
      <c r="I201">
        <v>0.1249168801995955</v>
      </c>
      <c r="J201">
        <v>0.15256985454457789</v>
      </c>
      <c r="K201">
        <v>7.1764723109081696E-3</v>
      </c>
      <c r="L201">
        <v>3.9246771285107946E-3</v>
      </c>
      <c r="M201">
        <v>5.4586561026666773E-3</v>
      </c>
      <c r="N201">
        <v>2.1625980985293961E-2</v>
      </c>
      <c r="O201">
        <v>0.11378552864834229</v>
      </c>
      <c r="P201">
        <v>7.3781820243716295E-2</v>
      </c>
      <c r="Q201">
        <v>6.7424714446040493E-2</v>
      </c>
      <c r="R201">
        <v>3.8991917697429391E-4</v>
      </c>
      <c r="S201">
        <v>2.5551592993468489E-2</v>
      </c>
      <c r="T201">
        <v>8.9199200829077355E-2</v>
      </c>
      <c r="U201">
        <v>0</v>
      </c>
      <c r="V201">
        <v>1.6665795220415381E-2</v>
      </c>
      <c r="W201">
        <v>5.1538853670683553E-2</v>
      </c>
      <c r="X201">
        <v>7.7256147606640832E-2</v>
      </c>
      <c r="Y201">
        <v>1.536865982157443E-2</v>
      </c>
      <c r="Z201">
        <v>3.1804702616740538E-2</v>
      </c>
      <c r="AA201">
        <v>5.742553557853778E-2</v>
      </c>
      <c r="AB201">
        <v>8.868386615250401E-2</v>
      </c>
      <c r="AC201">
        <v>2.3252645878848871E-2</v>
      </c>
      <c r="AD201">
        <v>1.461441875745186E-2</v>
      </c>
      <c r="AE201">
        <v>3.1634934008168157E-2</v>
      </c>
      <c r="AF201">
        <v>4.6471116303993393E-2</v>
      </c>
      <c r="AG201">
        <v>9.2400348938830854E-2</v>
      </c>
      <c r="AH201" s="9" t="s">
        <v>78</v>
      </c>
      <c r="AI201" s="1">
        <v>45200</v>
      </c>
      <c r="AJ201" s="9" t="s">
        <v>38</v>
      </c>
      <c r="AK201">
        <v>19</v>
      </c>
    </row>
    <row r="202" spans="1:37" x14ac:dyDescent="0.25">
      <c r="A202">
        <v>45217</v>
      </c>
      <c r="B202">
        <v>0.14880733409057431</v>
      </c>
      <c r="C202">
        <v>0.36282291870145639</v>
      </c>
      <c r="D202">
        <v>7.0010529419426176E-2</v>
      </c>
      <c r="E202">
        <v>1.766149300132815E-2</v>
      </c>
      <c r="F202">
        <v>0.28777178265779152</v>
      </c>
      <c r="G202">
        <v>0.14291101863266659</v>
      </c>
      <c r="H202">
        <v>0.22236599650632241</v>
      </c>
      <c r="I202">
        <v>0.1967868676623129</v>
      </c>
      <c r="J202">
        <v>0.63247877838544686</v>
      </c>
      <c r="K202">
        <v>0.1896072295262044</v>
      </c>
      <c r="L202">
        <v>0.1036529093627493</v>
      </c>
      <c r="M202">
        <v>3.5857009804459952E-2</v>
      </c>
      <c r="N202">
        <v>4.9211552225052212E-2</v>
      </c>
      <c r="O202">
        <v>7.1036133521109462E-2</v>
      </c>
      <c r="P202">
        <v>0.82616850960274391</v>
      </c>
      <c r="Q202">
        <v>3.3565444676215403E-2</v>
      </c>
      <c r="R202">
        <v>1.138826732487542E-2</v>
      </c>
      <c r="S202">
        <v>6.5957903782812147E-2</v>
      </c>
      <c r="T202">
        <v>2.3923635106462709E-2</v>
      </c>
      <c r="U202">
        <v>0</v>
      </c>
      <c r="V202">
        <v>6.2853869288393663E-2</v>
      </c>
      <c r="W202">
        <v>2.7076216516985519E-4</v>
      </c>
      <c r="X202">
        <v>5.0212783561174333E-2</v>
      </c>
      <c r="Y202">
        <v>2.4249395263097679E-2</v>
      </c>
      <c r="Z202">
        <v>5.4352606118338163E-2</v>
      </c>
      <c r="AA202">
        <v>0.29467446110966972</v>
      </c>
      <c r="AB202">
        <v>9.2365259395859947E-2</v>
      </c>
      <c r="AC202">
        <v>5.7103939435933483E-2</v>
      </c>
      <c r="AD202">
        <v>5.957994294611408E-2</v>
      </c>
      <c r="AE202">
        <v>0.1979609419319811</v>
      </c>
      <c r="AF202">
        <v>4.5135102236717593E-2</v>
      </c>
      <c r="AG202">
        <v>0.22926288166959999</v>
      </c>
      <c r="AH202" s="9" t="s">
        <v>78</v>
      </c>
      <c r="AI202" s="1">
        <v>45200</v>
      </c>
      <c r="AJ202" s="9" t="s">
        <v>39</v>
      </c>
      <c r="AK202">
        <v>18</v>
      </c>
    </row>
    <row r="203" spans="1:37" x14ac:dyDescent="0.25">
      <c r="A203">
        <v>45216</v>
      </c>
      <c r="B203">
        <v>7.6510270997783542E-2</v>
      </c>
      <c r="C203">
        <v>0</v>
      </c>
      <c r="D203">
        <v>0</v>
      </c>
      <c r="E203">
        <v>1.2200530879729639E-2</v>
      </c>
      <c r="F203">
        <v>0</v>
      </c>
      <c r="G203">
        <v>5.3489808628207148E-3</v>
      </c>
      <c r="H203">
        <v>8.7928302445594107E-3</v>
      </c>
      <c r="I203">
        <v>1.351614581232569E-2</v>
      </c>
      <c r="J203">
        <v>5.5173424039043351E-3</v>
      </c>
      <c r="K203">
        <v>2.364882306839101E-4</v>
      </c>
      <c r="L203">
        <v>0.13233940423465829</v>
      </c>
      <c r="M203">
        <v>1.6632854954642909E-3</v>
      </c>
      <c r="N203">
        <v>7.3080525292847393E-2</v>
      </c>
      <c r="O203">
        <v>1.04955706391289E-2</v>
      </c>
      <c r="P203">
        <v>0.7868810319792533</v>
      </c>
      <c r="Q203">
        <v>1.0674714647061699E-2</v>
      </c>
      <c r="R203">
        <v>0.49587778298452678</v>
      </c>
      <c r="S203">
        <v>4.5131570096050106E-3</v>
      </c>
      <c r="T203">
        <v>6.2388189487329819E-2</v>
      </c>
      <c r="U203">
        <v>0</v>
      </c>
      <c r="V203">
        <v>3.6891149039411431E-3</v>
      </c>
      <c r="W203">
        <v>0.42453167307452322</v>
      </c>
      <c r="X203">
        <v>2.0815102828628761E-2</v>
      </c>
      <c r="Y203">
        <v>1.0542925801993759E-2</v>
      </c>
      <c r="Z203">
        <v>4.3118758007848049E-2</v>
      </c>
      <c r="AA203">
        <v>0.11991357677553501</v>
      </c>
      <c r="AB203">
        <v>4.4782764293397677E-2</v>
      </c>
      <c r="AC203">
        <v>1.455435361484411E-2</v>
      </c>
      <c r="AD203">
        <v>8.5118189416170734E-3</v>
      </c>
      <c r="AE203">
        <v>9.6539085089918271E-3</v>
      </c>
      <c r="AF203">
        <v>3.826311573541782E-3</v>
      </c>
      <c r="AG203">
        <v>0.48636205723291792</v>
      </c>
      <c r="AH203" s="9" t="s">
        <v>78</v>
      </c>
      <c r="AI203" s="1">
        <v>45200</v>
      </c>
      <c r="AJ203" s="9" t="s">
        <v>40</v>
      </c>
      <c r="AK203">
        <v>17</v>
      </c>
    </row>
    <row r="204" spans="1:37" x14ac:dyDescent="0.25">
      <c r="A204">
        <v>45215</v>
      </c>
      <c r="B204">
        <v>0.1208098914058522</v>
      </c>
      <c r="C204">
        <v>0.45268363022504587</v>
      </c>
      <c r="D204">
        <v>2.5591708086867061E-3</v>
      </c>
      <c r="E204">
        <v>2.5790470175196799E-4</v>
      </c>
      <c r="F204">
        <v>1.9365933294249781E-3</v>
      </c>
      <c r="G204">
        <v>4.5720362808900017E-2</v>
      </c>
      <c r="H204">
        <v>0.65579377352031587</v>
      </c>
      <c r="I204">
        <v>9.4984867804682724E-2</v>
      </c>
      <c r="J204">
        <v>0.26052949942650222</v>
      </c>
      <c r="K204">
        <v>0</v>
      </c>
      <c r="L204">
        <v>0.13964476664668601</v>
      </c>
      <c r="M204">
        <v>6.7329374925593127E-2</v>
      </c>
      <c r="N204">
        <v>3.8736951264686327E-2</v>
      </c>
      <c r="O204">
        <v>2.4086790424176371E-2</v>
      </c>
      <c r="P204">
        <v>6.2492594374859061E-3</v>
      </c>
      <c r="Q204">
        <v>0.1173984582005048</v>
      </c>
      <c r="R204">
        <v>0</v>
      </c>
      <c r="S204">
        <v>2.1441159714604388E-3</v>
      </c>
      <c r="T204">
        <v>3.1257119445651488E-2</v>
      </c>
      <c r="U204">
        <v>0</v>
      </c>
      <c r="V204">
        <v>0.79111412633847034</v>
      </c>
      <c r="W204">
        <v>3.709714187225259E-2</v>
      </c>
      <c r="X204">
        <v>1.3293656451924389E-2</v>
      </c>
      <c r="Y204">
        <v>8.925150469886034E-2</v>
      </c>
      <c r="Z204">
        <v>4.1693402737317947E-2</v>
      </c>
      <c r="AA204">
        <v>5.9690408529170069E-2</v>
      </c>
      <c r="AB204">
        <v>0.1922597704823574</v>
      </c>
      <c r="AC204">
        <v>0.11467787946413741</v>
      </c>
      <c r="AD204">
        <v>7.7162963911449098E-2</v>
      </c>
      <c r="AE204">
        <v>4.3411901509454169E-2</v>
      </c>
      <c r="AF204">
        <v>0.10410537176149549</v>
      </c>
      <c r="AG204">
        <v>0.1101916168534542</v>
      </c>
      <c r="AH204" s="9" t="s">
        <v>78</v>
      </c>
      <c r="AI204" s="1">
        <v>45200</v>
      </c>
      <c r="AJ204" s="9" t="s">
        <v>41</v>
      </c>
      <c r="AK204">
        <v>16</v>
      </c>
    </row>
    <row r="205" spans="1:37" x14ac:dyDescent="0.25">
      <c r="A205">
        <v>45212</v>
      </c>
      <c r="B205">
        <v>0.89277882240910589</v>
      </c>
      <c r="C205">
        <v>0.67390947440153004</v>
      </c>
      <c r="D205">
        <v>7.3571817068785478E-3</v>
      </c>
      <c r="E205">
        <v>0.87509730943242092</v>
      </c>
      <c r="F205">
        <v>2.6730686369031482</v>
      </c>
      <c r="G205">
        <v>0.20768043843515829</v>
      </c>
      <c r="H205">
        <v>0.98128513846153476</v>
      </c>
      <c r="I205">
        <v>0.1924411390312889</v>
      </c>
      <c r="J205">
        <v>0.82221700047600488</v>
      </c>
      <c r="K205">
        <v>0.75774437092864011</v>
      </c>
      <c r="L205">
        <v>0.1715134820919744</v>
      </c>
      <c r="M205">
        <v>0.53550288352072561</v>
      </c>
      <c r="N205">
        <v>1.4311965732339871</v>
      </c>
      <c r="O205">
        <v>0.1334886754950822</v>
      </c>
      <c r="P205">
        <v>0.2157271962328767</v>
      </c>
      <c r="Q205">
        <v>0.21134033768254179</v>
      </c>
      <c r="R205">
        <v>0.38677248780133849</v>
      </c>
      <c r="S205">
        <v>0.46840665305902862</v>
      </c>
      <c r="T205">
        <v>0.30430465441144278</v>
      </c>
      <c r="U205">
        <v>0.7753307048340492</v>
      </c>
      <c r="V205">
        <v>0.53176966932052294</v>
      </c>
      <c r="W205">
        <v>0.48868407942900299</v>
      </c>
      <c r="X205">
        <v>0.92976412113393458</v>
      </c>
      <c r="Y205">
        <v>0.28143169465698331</v>
      </c>
      <c r="Z205">
        <v>0.92040166742021512</v>
      </c>
      <c r="AA205">
        <v>0.75961000059539618</v>
      </c>
      <c r="AB205">
        <v>0.694049245278339</v>
      </c>
      <c r="AC205">
        <v>0.63842827341339592</v>
      </c>
      <c r="AD205">
        <v>0.72274126324969235</v>
      </c>
      <c r="AE205">
        <v>0.97584155408453455</v>
      </c>
      <c r="AF205">
        <v>1.0764762129482759</v>
      </c>
      <c r="AG205">
        <v>0.32688085284558649</v>
      </c>
      <c r="AH205" s="9" t="s">
        <v>79</v>
      </c>
      <c r="AI205" s="1">
        <v>45200</v>
      </c>
      <c r="AJ205" s="9" t="s">
        <v>43</v>
      </c>
      <c r="AK205">
        <v>13</v>
      </c>
    </row>
    <row r="206" spans="1:37" x14ac:dyDescent="0.25">
      <c r="A206">
        <v>45211</v>
      </c>
      <c r="B206">
        <v>0.32641590518118269</v>
      </c>
      <c r="C206">
        <v>1.751272678548408E-2</v>
      </c>
      <c r="D206">
        <v>3.3730569179815102E-2</v>
      </c>
      <c r="E206">
        <v>0.74566362628382266</v>
      </c>
      <c r="F206">
        <v>7.9300147189312678E-2</v>
      </c>
      <c r="G206">
        <v>2.567035314046218E-2</v>
      </c>
      <c r="H206">
        <v>1.5683021625025539</v>
      </c>
      <c r="I206">
        <v>0.22268365080213209</v>
      </c>
      <c r="J206">
        <v>4.6287448304655081E-2</v>
      </c>
      <c r="K206">
        <v>4.2963142306002159E-3</v>
      </c>
      <c r="L206">
        <v>5.3892146157107053E-3</v>
      </c>
      <c r="M206">
        <v>2.297405759785581E-3</v>
      </c>
      <c r="N206">
        <v>5.971983549753538E-2</v>
      </c>
      <c r="O206">
        <v>0.21462339119896759</v>
      </c>
      <c r="P206">
        <v>0.15879614353686761</v>
      </c>
      <c r="Q206">
        <v>0.10487902106409749</v>
      </c>
      <c r="R206">
        <v>2.603580252195373E-3</v>
      </c>
      <c r="S206">
        <v>0.21951637609690389</v>
      </c>
      <c r="T206">
        <v>0.16407282042521171</v>
      </c>
      <c r="U206">
        <v>9.0972120972133811E-4</v>
      </c>
      <c r="V206">
        <v>5.6589047134735268E-2</v>
      </c>
      <c r="W206">
        <v>7.5686354197523023E-2</v>
      </c>
      <c r="X206">
        <v>0.32201352155533353</v>
      </c>
      <c r="Y206">
        <v>4.6756480576611997E-3</v>
      </c>
      <c r="Z206">
        <v>0.46675154695730398</v>
      </c>
      <c r="AA206">
        <v>0.1090795980129859</v>
      </c>
      <c r="AB206">
        <v>0.3324146342912096</v>
      </c>
      <c r="AC206">
        <v>2.7535935759973838E-2</v>
      </c>
      <c r="AD206">
        <v>0.10787180776519489</v>
      </c>
      <c r="AE206">
        <v>0.16630915384977971</v>
      </c>
      <c r="AF206">
        <v>0.271771833381037</v>
      </c>
      <c r="AG206">
        <v>0.44205585638980271</v>
      </c>
      <c r="AH206" s="9" t="s">
        <v>79</v>
      </c>
      <c r="AI206" s="1">
        <v>45200</v>
      </c>
      <c r="AJ206" s="9" t="s">
        <v>38</v>
      </c>
      <c r="AK206">
        <v>12</v>
      </c>
    </row>
    <row r="207" spans="1:37" x14ac:dyDescent="0.25">
      <c r="A207">
        <v>45210</v>
      </c>
      <c r="B207">
        <v>1.326511364062515</v>
      </c>
      <c r="C207">
        <v>0.38275496803248232</v>
      </c>
      <c r="D207">
        <v>1.4787084252273911E-3</v>
      </c>
      <c r="E207">
        <v>0.56366014566095046</v>
      </c>
      <c r="F207">
        <v>0.8625318595640018</v>
      </c>
      <c r="G207">
        <v>2.604178285835371</v>
      </c>
      <c r="H207">
        <v>1.894125563860118</v>
      </c>
      <c r="I207">
        <v>1.139895680528026</v>
      </c>
      <c r="J207">
        <v>4.5518233633065552</v>
      </c>
      <c r="K207">
        <v>0.7098142459614577</v>
      </c>
      <c r="L207">
        <v>2.6800296373070021E-2</v>
      </c>
      <c r="M207">
        <v>3.4822672454900547E-2</v>
      </c>
      <c r="N207">
        <v>1.6786030519429109</v>
      </c>
      <c r="O207">
        <v>0.37272714765795029</v>
      </c>
      <c r="P207">
        <v>0.47508043141868628</v>
      </c>
      <c r="Q207">
        <v>0.38901819857633718</v>
      </c>
      <c r="R207">
        <v>0.25373442980417737</v>
      </c>
      <c r="S207">
        <v>1.4490887528266749</v>
      </c>
      <c r="T207">
        <v>0.23626539204715641</v>
      </c>
      <c r="U207">
        <v>0.56053845604605157</v>
      </c>
      <c r="V207">
        <v>0.65019222428428947</v>
      </c>
      <c r="W207">
        <v>0.56202420167964218</v>
      </c>
      <c r="X207">
        <v>1.477220058786779</v>
      </c>
      <c r="Y207">
        <v>1.1171255223344609</v>
      </c>
      <c r="Z207">
        <v>1.2812039713361421</v>
      </c>
      <c r="AA207">
        <v>1.745157841652708</v>
      </c>
      <c r="AB207">
        <v>0.72611430972778623</v>
      </c>
      <c r="AC207">
        <v>0.18925074196513589</v>
      </c>
      <c r="AD207">
        <v>0.45229286000290447</v>
      </c>
      <c r="AE207">
        <v>1.5937836749627941</v>
      </c>
      <c r="AF207">
        <v>1.3340131868681471</v>
      </c>
      <c r="AG207">
        <v>0.67392827516479192</v>
      </c>
      <c r="AH207" s="9" t="s">
        <v>79</v>
      </c>
      <c r="AI207" s="1">
        <v>45200</v>
      </c>
      <c r="AJ207" s="9" t="s">
        <v>39</v>
      </c>
      <c r="AK207">
        <v>11</v>
      </c>
    </row>
    <row r="208" spans="1:37" x14ac:dyDescent="0.25">
      <c r="A208">
        <v>45209</v>
      </c>
      <c r="B208">
        <v>0.70237694808160467</v>
      </c>
      <c r="C208">
        <v>2.924631043959559E-2</v>
      </c>
      <c r="D208">
        <v>2.938748483839454E-2</v>
      </c>
      <c r="E208">
        <v>0.95745359714337286</v>
      </c>
      <c r="F208">
        <v>9.5625515562036253E-5</v>
      </c>
      <c r="G208">
        <v>9.0466206833742735E-2</v>
      </c>
      <c r="H208">
        <v>1.18922647228537</v>
      </c>
      <c r="I208">
        <v>2.974167251159836</v>
      </c>
      <c r="J208">
        <v>2.3930530904817011E-3</v>
      </c>
      <c r="K208">
        <v>0.26376796181302548</v>
      </c>
      <c r="L208">
        <v>5.4005062559950787E-2</v>
      </c>
      <c r="M208">
        <v>0.26725398616497498</v>
      </c>
      <c r="N208">
        <v>0.16802378492740849</v>
      </c>
      <c r="O208">
        <v>0.1398144180497389</v>
      </c>
      <c r="P208">
        <v>0.68740595917862646</v>
      </c>
      <c r="Q208">
        <v>0.23899730993597931</v>
      </c>
      <c r="R208">
        <v>6.0405235577687269E-4</v>
      </c>
      <c r="S208">
        <v>1.1884294759300089</v>
      </c>
      <c r="T208">
        <v>5.1243138213097651E-2</v>
      </c>
      <c r="U208">
        <v>0</v>
      </c>
      <c r="V208">
        <v>0.1220379578394538</v>
      </c>
      <c r="W208">
        <v>3.498118670656746</v>
      </c>
      <c r="X208">
        <v>0.14842054677202349</v>
      </c>
      <c r="Y208">
        <v>0.43112917661755967</v>
      </c>
      <c r="Z208">
        <v>0.74223757384383959</v>
      </c>
      <c r="AA208">
        <v>0.51097471966048558</v>
      </c>
      <c r="AB208">
        <v>0.25699717570702568</v>
      </c>
      <c r="AC208">
        <v>0.27153625484516308</v>
      </c>
      <c r="AD208">
        <v>0.31517094083782482</v>
      </c>
      <c r="AE208">
        <v>3.5197278104971447E-2</v>
      </c>
      <c r="AF208">
        <v>0.42856442789522847</v>
      </c>
      <c r="AG208">
        <v>2.1782036487170702</v>
      </c>
      <c r="AH208" s="9" t="s">
        <v>79</v>
      </c>
      <c r="AI208" s="1">
        <v>45200</v>
      </c>
      <c r="AJ208" s="9" t="s">
        <v>40</v>
      </c>
      <c r="AK208">
        <v>10</v>
      </c>
    </row>
    <row r="209" spans="1:37" x14ac:dyDescent="0.25">
      <c r="A209">
        <v>45208</v>
      </c>
      <c r="B209">
        <v>0.9314802618661705</v>
      </c>
      <c r="C209">
        <v>0.72338928344627051</v>
      </c>
      <c r="D209">
        <v>0.20308068877182919</v>
      </c>
      <c r="E209">
        <v>0.75640737938186453</v>
      </c>
      <c r="F209">
        <v>0.38449309580000862</v>
      </c>
      <c r="G209">
        <v>0.74090512376316997</v>
      </c>
      <c r="H209">
        <v>0.40618505318303061</v>
      </c>
      <c r="I209">
        <v>0.63043777466855311</v>
      </c>
      <c r="J209">
        <v>2.3549559005450571</v>
      </c>
      <c r="K209">
        <v>0.30451499891267142</v>
      </c>
      <c r="L209">
        <v>4.3784844167405843E-2</v>
      </c>
      <c r="M209">
        <v>0.72246973075783094</v>
      </c>
      <c r="N209">
        <v>1.1290218982029749</v>
      </c>
      <c r="O209">
        <v>0.53608423104819114</v>
      </c>
      <c r="P209">
        <v>0.24321101771769399</v>
      </c>
      <c r="Q209">
        <v>0.65400234236944577</v>
      </c>
      <c r="R209">
        <v>0.10211983172680961</v>
      </c>
      <c r="S209">
        <v>1.657851029696997</v>
      </c>
      <c r="T209">
        <v>0.29228248436358251</v>
      </c>
      <c r="U209">
        <v>0.18175115260115279</v>
      </c>
      <c r="V209">
        <v>0.36091925540958752</v>
      </c>
      <c r="W209">
        <v>1.6078367132143381</v>
      </c>
      <c r="X209">
        <v>1.035566325911589</v>
      </c>
      <c r="Y209">
        <v>0.21467075033366001</v>
      </c>
      <c r="Z209">
        <v>1.1297017346238489</v>
      </c>
      <c r="AA209">
        <v>1.043281397327128</v>
      </c>
      <c r="AB209">
        <v>0.5507648010978885</v>
      </c>
      <c r="AC209">
        <v>0.3516448574467213</v>
      </c>
      <c r="AD209">
        <v>0.86038619977538067</v>
      </c>
      <c r="AE209">
        <v>0.75922381904392422</v>
      </c>
      <c r="AF209">
        <v>0.90393377043544165</v>
      </c>
      <c r="AG209">
        <v>0.97806708863934855</v>
      </c>
      <c r="AH209" s="9" t="s">
        <v>79</v>
      </c>
      <c r="AI209" s="1">
        <v>45200</v>
      </c>
      <c r="AJ209" s="9" t="s">
        <v>41</v>
      </c>
      <c r="AK209">
        <v>9</v>
      </c>
    </row>
    <row r="210" spans="1:37" x14ac:dyDescent="0.25">
      <c r="A210">
        <v>45205</v>
      </c>
      <c r="B210">
        <v>0.9355903512053596</v>
      </c>
      <c r="C210">
        <v>1.3149526564732079</v>
      </c>
      <c r="D210">
        <v>3.3558370719093511E-2</v>
      </c>
      <c r="E210">
        <v>0.84471920345406293</v>
      </c>
      <c r="F210">
        <v>0.73517151945159509</v>
      </c>
      <c r="G210">
        <v>1.838823273824713</v>
      </c>
      <c r="H210">
        <v>0.29196986514785411</v>
      </c>
      <c r="I210">
        <v>0.33266303607568931</v>
      </c>
      <c r="J210">
        <v>0.2404704394273158</v>
      </c>
      <c r="K210">
        <v>0.22254749660081649</v>
      </c>
      <c r="L210">
        <v>0.71626422550487323</v>
      </c>
      <c r="M210">
        <v>0.19651241402231009</v>
      </c>
      <c r="N210">
        <v>0.83795246635699805</v>
      </c>
      <c r="O210">
        <v>0.31406286922948529</v>
      </c>
      <c r="P210">
        <v>0.34823712060235001</v>
      </c>
      <c r="Q210">
        <v>0.84619724314044342</v>
      </c>
      <c r="R210">
        <v>1.463340440433438</v>
      </c>
      <c r="S210">
        <v>0.81618297538241247</v>
      </c>
      <c r="T210">
        <v>0.38420812827191447</v>
      </c>
      <c r="U210">
        <v>0.33844024347376322</v>
      </c>
      <c r="V210">
        <v>1.545066215050193</v>
      </c>
      <c r="W210">
        <v>0.67527642431322377</v>
      </c>
      <c r="X210">
        <v>1.1462688813862409</v>
      </c>
      <c r="Y210">
        <v>0.2705713230839023</v>
      </c>
      <c r="Z210">
        <v>1.228332414212177</v>
      </c>
      <c r="AA210">
        <v>0.50448637024817877</v>
      </c>
      <c r="AB210">
        <v>0.69904237634566324</v>
      </c>
      <c r="AC210">
        <v>0.28388604444006371</v>
      </c>
      <c r="AD210">
        <v>0.64209738539218042</v>
      </c>
      <c r="AE210">
        <v>1.4744772155263</v>
      </c>
      <c r="AF210">
        <v>0.79874531209418398</v>
      </c>
      <c r="AG210">
        <v>0.58151375918519255</v>
      </c>
      <c r="AH210" s="9" t="s">
        <v>80</v>
      </c>
      <c r="AI210" s="1">
        <v>45200</v>
      </c>
      <c r="AJ210" s="9" t="s">
        <v>43</v>
      </c>
      <c r="AK210">
        <v>6</v>
      </c>
    </row>
    <row r="211" spans="1:37" x14ac:dyDescent="0.25">
      <c r="A211">
        <v>45204</v>
      </c>
      <c r="B211">
        <v>0.1380499683739671</v>
      </c>
      <c r="C211">
        <v>0</v>
      </c>
      <c r="D211">
        <v>3.4185933346506388E-2</v>
      </c>
      <c r="E211">
        <v>1.3400743128269761E-2</v>
      </c>
      <c r="F211">
        <v>1.3069933880515421</v>
      </c>
      <c r="G211">
        <v>4.6904662100601699E-4</v>
      </c>
      <c r="H211">
        <v>4.0709882362603408E-2</v>
      </c>
      <c r="I211">
        <v>4.2573525437432307E-2</v>
      </c>
      <c r="J211">
        <v>3.8898521544614589E-3</v>
      </c>
      <c r="K211">
        <v>2.9752516100195511E-2</v>
      </c>
      <c r="L211">
        <v>0.1101185320080995</v>
      </c>
      <c r="M211">
        <v>1.438280934610873E-2</v>
      </c>
      <c r="N211">
        <v>3.9957361879590772E-2</v>
      </c>
      <c r="O211">
        <v>6.3155545924428652E-2</v>
      </c>
      <c r="P211">
        <v>1.1242759906988749E-2</v>
      </c>
      <c r="Q211">
        <v>1.8659491888972769E-3</v>
      </c>
      <c r="R211">
        <v>0</v>
      </c>
      <c r="S211">
        <v>2.0440900332353702E-2</v>
      </c>
      <c r="T211">
        <v>0.15462844574564411</v>
      </c>
      <c r="U211">
        <v>0</v>
      </c>
      <c r="V211">
        <v>0.1412953825583442</v>
      </c>
      <c r="W211">
        <v>0.18526684755291231</v>
      </c>
      <c r="X211">
        <v>0.18532083802013641</v>
      </c>
      <c r="Y211">
        <v>4.3657282359930057E-3</v>
      </c>
      <c r="Z211">
        <v>4.6523264641848083E-2</v>
      </c>
      <c r="AA211">
        <v>2.5954870674827529E-2</v>
      </c>
      <c r="AB211">
        <v>0.23935636336642069</v>
      </c>
      <c r="AC211">
        <v>7.0392572325993358E-2</v>
      </c>
      <c r="AD211">
        <v>1.2385373156720331E-3</v>
      </c>
      <c r="AE211">
        <v>8.3420355470647786E-2</v>
      </c>
      <c r="AF211">
        <v>0.16511008072452851</v>
      </c>
      <c r="AG211">
        <v>5.5652491153921263E-2</v>
      </c>
      <c r="AH211" s="9" t="s">
        <v>80</v>
      </c>
      <c r="AI211" s="1">
        <v>45200</v>
      </c>
      <c r="AJ211" s="9" t="s">
        <v>38</v>
      </c>
      <c r="AK211">
        <v>5</v>
      </c>
    </row>
    <row r="212" spans="1:37" x14ac:dyDescent="0.25">
      <c r="A212">
        <v>45203</v>
      </c>
      <c r="B212">
        <v>1.071806262788467</v>
      </c>
      <c r="C212">
        <v>1.941385668180083</v>
      </c>
      <c r="D212">
        <v>0.28884212631830508</v>
      </c>
      <c r="E212">
        <v>0.67203956981871671</v>
      </c>
      <c r="F212">
        <v>0.70322398356881077</v>
      </c>
      <c r="G212">
        <v>1.9256393060764541</v>
      </c>
      <c r="H212">
        <v>0.67620241868354203</v>
      </c>
      <c r="I212">
        <v>0.70043975286464244</v>
      </c>
      <c r="J212">
        <v>1.085559542697029</v>
      </c>
      <c r="K212">
        <v>1.149326971067598</v>
      </c>
      <c r="L212">
        <v>0.13411780857079489</v>
      </c>
      <c r="M212">
        <v>0.27725662569259762</v>
      </c>
      <c r="N212">
        <v>2.4423277927885918</v>
      </c>
      <c r="O212">
        <v>0.31481896957437638</v>
      </c>
      <c r="P212">
        <v>0.65829514511012555</v>
      </c>
      <c r="Q212">
        <v>0.40565547908060218</v>
      </c>
      <c r="R212">
        <v>0.64213124901148388</v>
      </c>
      <c r="S212">
        <v>0.79866010264517617</v>
      </c>
      <c r="T212">
        <v>0.44076456087313831</v>
      </c>
      <c r="U212">
        <v>0.84926891510364111</v>
      </c>
      <c r="V212">
        <v>0.87969974038261201</v>
      </c>
      <c r="W212">
        <v>0.46039658842694953</v>
      </c>
      <c r="X212">
        <v>1.086892042569253</v>
      </c>
      <c r="Y212">
        <v>0.64313789267792021</v>
      </c>
      <c r="Z212">
        <v>1.0975094575176381</v>
      </c>
      <c r="AA212">
        <v>1.4081918617136211</v>
      </c>
      <c r="AB212">
        <v>0.5619399097090686</v>
      </c>
      <c r="AC212">
        <v>0.36509721434983289</v>
      </c>
      <c r="AD212">
        <v>0.35631337698427301</v>
      </c>
      <c r="AE212">
        <v>1.270118047213054</v>
      </c>
      <c r="AF212">
        <v>0.86997316105874711</v>
      </c>
      <c r="AG212">
        <v>1.0285432285866609</v>
      </c>
      <c r="AH212" s="9" t="s">
        <v>80</v>
      </c>
      <c r="AI212" s="1">
        <v>45200</v>
      </c>
      <c r="AJ212" s="9" t="s">
        <v>39</v>
      </c>
      <c r="AK212">
        <v>4</v>
      </c>
    </row>
    <row r="213" spans="1:37" x14ac:dyDescent="0.25">
      <c r="A213">
        <v>45202</v>
      </c>
      <c r="B213">
        <v>6.9297932876585769E-2</v>
      </c>
      <c r="C213">
        <v>3.2672411478121111E-2</v>
      </c>
      <c r="D213">
        <v>2.1501173209921912E-2</v>
      </c>
      <c r="E213">
        <v>1.4470388973801179E-2</v>
      </c>
      <c r="F213">
        <v>1.706363830683446E-2</v>
      </c>
      <c r="G213">
        <v>8.6519805931059412E-3</v>
      </c>
      <c r="H213">
        <v>0.1183153613864433</v>
      </c>
      <c r="I213">
        <v>7.0511229951491011E-3</v>
      </c>
      <c r="J213">
        <v>1.3228905116374579E-2</v>
      </c>
      <c r="K213">
        <v>2.4787615941719361E-2</v>
      </c>
      <c r="L213">
        <v>0.2888011538769657</v>
      </c>
      <c r="M213">
        <v>4.163869163481923E-2</v>
      </c>
      <c r="N213">
        <v>0.15398357965086701</v>
      </c>
      <c r="O213">
        <v>0.1505924794675691</v>
      </c>
      <c r="P213">
        <v>7.7902064621650762E-3</v>
      </c>
      <c r="Q213">
        <v>1.129184986828383E-2</v>
      </c>
      <c r="R213">
        <v>0</v>
      </c>
      <c r="S213">
        <v>3.5974431311293489E-4</v>
      </c>
      <c r="T213">
        <v>1.5361636358775511E-2</v>
      </c>
      <c r="U213">
        <v>1.0767124112157441E-2</v>
      </c>
      <c r="V213">
        <v>5.9014888836570883E-2</v>
      </c>
      <c r="W213">
        <v>0</v>
      </c>
      <c r="X213">
        <v>7.3625763778880022E-3</v>
      </c>
      <c r="Y213">
        <v>7.4266891533918522E-2</v>
      </c>
      <c r="Z213">
        <v>1.1938427204999861E-2</v>
      </c>
      <c r="AA213">
        <v>8.9649805710817612E-2</v>
      </c>
      <c r="AB213">
        <v>4.1997885813805362E-2</v>
      </c>
      <c r="AC213">
        <v>0.22419559588759461</v>
      </c>
      <c r="AD213">
        <v>1.8804905054820482E-2</v>
      </c>
      <c r="AE213">
        <v>3.9087350412489201E-3</v>
      </c>
      <c r="AF213">
        <v>0.1021773396666717</v>
      </c>
      <c r="AG213">
        <v>0.1066178492703454</v>
      </c>
      <c r="AH213" s="9" t="s">
        <v>80</v>
      </c>
      <c r="AI213" s="1">
        <v>45200</v>
      </c>
      <c r="AJ213" s="9" t="s">
        <v>40</v>
      </c>
      <c r="AK213">
        <v>3</v>
      </c>
    </row>
    <row r="214" spans="1:37" x14ac:dyDescent="0.25">
      <c r="A214">
        <v>45201</v>
      </c>
      <c r="B214">
        <v>0.31563504878629273</v>
      </c>
      <c r="C214">
        <v>0.17547985927832899</v>
      </c>
      <c r="D214">
        <v>1.7185186578090781E-3</v>
      </c>
      <c r="E214">
        <v>7.0809723790359727E-2</v>
      </c>
      <c r="F214">
        <v>1.4384897824167371</v>
      </c>
      <c r="G214">
        <v>4.0102204629360913E-2</v>
      </c>
      <c r="H214">
        <v>5.0919357024930202E-2</v>
      </c>
      <c r="I214">
        <v>3.6998256828892719E-2</v>
      </c>
      <c r="J214">
        <v>5.4805402866818622E-3</v>
      </c>
      <c r="K214">
        <v>4.8588362157461151E-2</v>
      </c>
      <c r="L214">
        <v>4.0734773195860177E-2</v>
      </c>
      <c r="M214">
        <v>0.23777559202978191</v>
      </c>
      <c r="N214">
        <v>0.42258594920003151</v>
      </c>
      <c r="O214">
        <v>1.6894219152780811E-2</v>
      </c>
      <c r="P214">
        <v>0.17035311401680281</v>
      </c>
      <c r="Q214">
        <v>6.3546092879819105E-2</v>
      </c>
      <c r="R214">
        <v>3.4350192654893953E-2</v>
      </c>
      <c r="S214">
        <v>4.3568809205483713E-2</v>
      </c>
      <c r="T214">
        <v>0.41966672730765042</v>
      </c>
      <c r="U214">
        <v>2.940253258895829</v>
      </c>
      <c r="V214">
        <v>9.2788265403712336E-2</v>
      </c>
      <c r="W214">
        <v>1.448711897426167E-2</v>
      </c>
      <c r="X214">
        <v>0.40911286173600769</v>
      </c>
      <c r="Y214">
        <v>0.5992242163084619</v>
      </c>
      <c r="Z214">
        <v>0.15786643653970861</v>
      </c>
      <c r="AA214">
        <v>0.30705114536393152</v>
      </c>
      <c r="AB214">
        <v>0.24954883250439039</v>
      </c>
      <c r="AC214">
        <v>0.34796946516346478</v>
      </c>
      <c r="AD214">
        <v>8.6806643062990532E-2</v>
      </c>
      <c r="AE214">
        <v>0.1098697183370594</v>
      </c>
      <c r="AF214">
        <v>0.4032444113509191</v>
      </c>
      <c r="AG214">
        <v>0.2321816548788935</v>
      </c>
      <c r="AH214" s="9" t="s">
        <v>80</v>
      </c>
      <c r="AI214" s="1">
        <v>45200</v>
      </c>
      <c r="AJ214" s="9" t="s">
        <v>41</v>
      </c>
      <c r="AK214">
        <v>2</v>
      </c>
    </row>
    <row r="215" spans="1:37" x14ac:dyDescent="0.25">
      <c r="A215">
        <v>45198</v>
      </c>
      <c r="B215">
        <v>0.35850369125143949</v>
      </c>
      <c r="C215">
        <v>0.15693224668556671</v>
      </c>
      <c r="D215">
        <v>4.7096633630412728E-2</v>
      </c>
      <c r="E215">
        <v>0.1161604400965454</v>
      </c>
      <c r="F215">
        <v>0.72129829065676299</v>
      </c>
      <c r="G215">
        <v>3.3669319036633401E-2</v>
      </c>
      <c r="H215">
        <v>2.067691032692116E-2</v>
      </c>
      <c r="I215">
        <v>4.7221156978969198E-2</v>
      </c>
      <c r="J215">
        <v>4.3169648846968372E-4</v>
      </c>
      <c r="K215">
        <v>0.30147641141711651</v>
      </c>
      <c r="L215">
        <v>0.1183368624972856</v>
      </c>
      <c r="M215">
        <v>0.32306057579991349</v>
      </c>
      <c r="N215">
        <v>0.51261635497400915</v>
      </c>
      <c r="O215">
        <v>6.7998440258819556E-2</v>
      </c>
      <c r="P215">
        <v>0.30910405686551318</v>
      </c>
      <c r="Q215">
        <v>0.1944607848715115</v>
      </c>
      <c r="R215">
        <v>3.482119330159552E-2</v>
      </c>
      <c r="S215">
        <v>4.9814562401820237E-2</v>
      </c>
      <c r="T215">
        <v>8.5856719065429812E-2</v>
      </c>
      <c r="U215">
        <v>2.7542625311882799E-2</v>
      </c>
      <c r="V215">
        <v>0.1398643634892745</v>
      </c>
      <c r="W215">
        <v>0.1203708146513813</v>
      </c>
      <c r="X215">
        <v>0.59771935032292756</v>
      </c>
      <c r="Y215">
        <v>7.1751138311487592E-2</v>
      </c>
      <c r="Z215">
        <v>0.22361818916870471</v>
      </c>
      <c r="AA215">
        <v>0.33145436447783649</v>
      </c>
      <c r="AB215">
        <v>0.2300653394789324</v>
      </c>
      <c r="AC215">
        <v>0.33842661669291751</v>
      </c>
      <c r="AD215">
        <v>9.5855520816118922E-2</v>
      </c>
      <c r="AE215">
        <v>8.958216571228575E-2</v>
      </c>
      <c r="AF215">
        <v>0.25965032822467998</v>
      </c>
      <c r="AG215">
        <v>0.86360167365575558</v>
      </c>
      <c r="AH215" s="9" t="s">
        <v>81</v>
      </c>
      <c r="AI215" s="1">
        <v>45170</v>
      </c>
      <c r="AJ215" s="9" t="s">
        <v>43</v>
      </c>
      <c r="AK215">
        <v>29</v>
      </c>
    </row>
    <row r="216" spans="1:37" x14ac:dyDescent="0.25">
      <c r="A216">
        <v>45197</v>
      </c>
      <c r="B216">
        <v>0.3390844527448636</v>
      </c>
      <c r="C216">
        <v>8.7543204344393451E-3</v>
      </c>
      <c r="D216">
        <v>6.7757159070065145E-2</v>
      </c>
      <c r="E216">
        <v>7.5151425387991896E-2</v>
      </c>
      <c r="F216">
        <v>0.19047083998264169</v>
      </c>
      <c r="G216">
        <v>0.1810352519674405</v>
      </c>
      <c r="H216">
        <v>0.1541053895743007</v>
      </c>
      <c r="I216">
        <v>0.18216446786328361</v>
      </c>
      <c r="J216">
        <v>2.8727931438445902</v>
      </c>
      <c r="K216">
        <v>4.2851375194122229E-2</v>
      </c>
      <c r="L216">
        <v>5.8900127435577508E-2</v>
      </c>
      <c r="M216">
        <v>0.29895801588880838</v>
      </c>
      <c r="N216">
        <v>8.1792578572744273E-2</v>
      </c>
      <c r="O216">
        <v>0.22002505616679749</v>
      </c>
      <c r="P216">
        <v>8.5909922797220067E-2</v>
      </c>
      <c r="Q216">
        <v>0.20592173782311149</v>
      </c>
      <c r="R216">
        <v>1.6890007148503861E-2</v>
      </c>
      <c r="S216">
        <v>0.54514243997455447</v>
      </c>
      <c r="T216">
        <v>0.14312898922147299</v>
      </c>
      <c r="U216">
        <v>4.7335513621032006E-3</v>
      </c>
      <c r="V216">
        <v>0.96663767967671332</v>
      </c>
      <c r="W216">
        <v>0.23801283017685701</v>
      </c>
      <c r="X216">
        <v>0.1026745982461703</v>
      </c>
      <c r="Y216">
        <v>0.1085616830243622</v>
      </c>
      <c r="Z216">
        <v>0.2090128605576857</v>
      </c>
      <c r="AA216">
        <v>0.32394226348441152</v>
      </c>
      <c r="AB216">
        <v>0.41578485731020459</v>
      </c>
      <c r="AC216">
        <v>0.18455692719366459</v>
      </c>
      <c r="AD216">
        <v>0.48750918604205418</v>
      </c>
      <c r="AE216">
        <v>0.34981042937855472</v>
      </c>
      <c r="AF216">
        <v>0.2442733277893348</v>
      </c>
      <c r="AG216">
        <v>0.18725780217924001</v>
      </c>
      <c r="AH216" s="9" t="s">
        <v>81</v>
      </c>
      <c r="AI216" s="1">
        <v>45170</v>
      </c>
      <c r="AJ216" s="9" t="s">
        <v>38</v>
      </c>
      <c r="AK216">
        <v>28</v>
      </c>
    </row>
    <row r="217" spans="1:37" x14ac:dyDescent="0.25">
      <c r="A217">
        <v>45196</v>
      </c>
      <c r="B217">
        <v>1.5296927570951271</v>
      </c>
      <c r="C217">
        <v>1.2711323870517179</v>
      </c>
      <c r="D217">
        <v>0.24431860227982169</v>
      </c>
      <c r="E217">
        <v>1.5759997356589071</v>
      </c>
      <c r="F217">
        <v>1.8769507052433421</v>
      </c>
      <c r="G217">
        <v>4.0411394053543779</v>
      </c>
      <c r="H217">
        <v>0.79404758009648391</v>
      </c>
      <c r="I217">
        <v>1.4929609863475071</v>
      </c>
      <c r="J217">
        <v>1.6502344199768151</v>
      </c>
      <c r="K217">
        <v>2.2865338225217271</v>
      </c>
      <c r="L217">
        <v>2.9856507029358562E-2</v>
      </c>
      <c r="M217">
        <v>1.0864294540032211</v>
      </c>
      <c r="N217">
        <v>0.80901055531091481</v>
      </c>
      <c r="O217">
        <v>0.44813456898062631</v>
      </c>
      <c r="P217">
        <v>0.81315113998279132</v>
      </c>
      <c r="Q217">
        <v>0.96735917363071067</v>
      </c>
      <c r="R217">
        <v>0.74915228192300509</v>
      </c>
      <c r="S217">
        <v>1.0723613856886309</v>
      </c>
      <c r="T217">
        <v>1.2779555549844239</v>
      </c>
      <c r="U217">
        <v>0.7564947715388286</v>
      </c>
      <c r="V217">
        <v>1.6537483471792029</v>
      </c>
      <c r="W217">
        <v>0.79016776453910997</v>
      </c>
      <c r="X217">
        <v>1.98292762152941</v>
      </c>
      <c r="Y217">
        <v>0.21899876506803889</v>
      </c>
      <c r="Z217">
        <v>2.0185307465506752</v>
      </c>
      <c r="AA217">
        <v>1.1745741001676091</v>
      </c>
      <c r="AB217">
        <v>1.322561947388242</v>
      </c>
      <c r="AC217">
        <v>0.53491973214675603</v>
      </c>
      <c r="AD217">
        <v>0.78147933772704536</v>
      </c>
      <c r="AE217">
        <v>2.3166790444826519</v>
      </c>
      <c r="AF217">
        <v>1.6618087603897569</v>
      </c>
      <c r="AG217">
        <v>0.68574823039496657</v>
      </c>
      <c r="AH217" s="9" t="s">
        <v>81</v>
      </c>
      <c r="AI217" s="1">
        <v>45170</v>
      </c>
      <c r="AJ217" s="9" t="s">
        <v>39</v>
      </c>
      <c r="AK217">
        <v>27</v>
      </c>
    </row>
    <row r="218" spans="1:37" x14ac:dyDescent="0.25">
      <c r="A218">
        <v>45195</v>
      </c>
      <c r="B218">
        <v>7.0858847014069734E-2</v>
      </c>
      <c r="C218">
        <v>2.8260542447680951E-2</v>
      </c>
      <c r="D218">
        <v>0.54373136748431306</v>
      </c>
      <c r="E218">
        <v>6.9341481151792547E-2</v>
      </c>
      <c r="F218">
        <v>1.096270841937641E-4</v>
      </c>
      <c r="G218">
        <v>2.4667690319864832E-2</v>
      </c>
      <c r="H218">
        <v>2.8032645252245289E-2</v>
      </c>
      <c r="I218">
        <v>2.2582748262761888E-2</v>
      </c>
      <c r="J218">
        <v>6.3993153110332131E-4</v>
      </c>
      <c r="K218">
        <v>4.395142979488538E-2</v>
      </c>
      <c r="L218">
        <v>0.1347255375204521</v>
      </c>
      <c r="M218">
        <v>3.9780078674789198E-3</v>
      </c>
      <c r="N218">
        <v>0.1090340635281709</v>
      </c>
      <c r="O218">
        <v>1.9591748769413959E-2</v>
      </c>
      <c r="P218">
        <v>6.5384884117154051E-3</v>
      </c>
      <c r="Q218">
        <v>4.9905697317821707E-3</v>
      </c>
      <c r="R218">
        <v>6.2648962552735556E-3</v>
      </c>
      <c r="S218">
        <v>4.3946984825866089E-5</v>
      </c>
      <c r="T218">
        <v>0.13860263294736599</v>
      </c>
      <c r="U218">
        <v>0</v>
      </c>
      <c r="V218">
        <v>2.862474561335529E-2</v>
      </c>
      <c r="W218">
        <v>7.7069464983215491E-3</v>
      </c>
      <c r="X218">
        <v>0.1174304515107658</v>
      </c>
      <c r="Y218">
        <v>0.41019719767747231</v>
      </c>
      <c r="Z218">
        <v>5.6782818415236261E-2</v>
      </c>
      <c r="AA218">
        <v>8.7955361233166274E-2</v>
      </c>
      <c r="AB218">
        <v>4.2408372809467923E-2</v>
      </c>
      <c r="AC218">
        <v>0.18044583606090281</v>
      </c>
      <c r="AD218">
        <v>9.0026445534855531E-3</v>
      </c>
      <c r="AE218">
        <v>2.2616849221037291E-2</v>
      </c>
      <c r="AF218">
        <v>6.7881646319670974E-2</v>
      </c>
      <c r="AG218">
        <v>0.17691249091760231</v>
      </c>
      <c r="AH218" s="9" t="s">
        <v>81</v>
      </c>
      <c r="AI218" s="1">
        <v>45170</v>
      </c>
      <c r="AJ218" s="9" t="s">
        <v>40</v>
      </c>
      <c r="AK218">
        <v>26</v>
      </c>
    </row>
    <row r="219" spans="1:37" x14ac:dyDescent="0.25">
      <c r="A219">
        <v>45194</v>
      </c>
      <c r="B219">
        <v>5.5713981388026738E-2</v>
      </c>
      <c r="C219">
        <v>5.5784298875103636E-4</v>
      </c>
      <c r="D219">
        <v>0</v>
      </c>
      <c r="E219">
        <v>5.8090180935800442E-2</v>
      </c>
      <c r="F219">
        <v>0.1477272232458744</v>
      </c>
      <c r="G219">
        <v>1.6129682459502082E-2</v>
      </c>
      <c r="H219">
        <v>0</v>
      </c>
      <c r="I219">
        <v>0</v>
      </c>
      <c r="J219">
        <v>3.821712936531942E-3</v>
      </c>
      <c r="K219">
        <v>4.8087940604108386E-3</v>
      </c>
      <c r="L219">
        <v>3.3088780382806118E-2</v>
      </c>
      <c r="M219">
        <v>1.066774671980615E-4</v>
      </c>
      <c r="N219">
        <v>2.6932555851539239E-3</v>
      </c>
      <c r="O219">
        <v>4.9370174654476691E-2</v>
      </c>
      <c r="P219">
        <v>1.908551701406555E-4</v>
      </c>
      <c r="Q219">
        <v>1.207595073258585E-2</v>
      </c>
      <c r="R219">
        <v>0</v>
      </c>
      <c r="S219">
        <v>0</v>
      </c>
      <c r="T219">
        <v>1.8854016356033439E-4</v>
      </c>
      <c r="U219">
        <v>0</v>
      </c>
      <c r="V219">
        <v>1.336293828873659</v>
      </c>
      <c r="W219">
        <v>4.3033386706913462E-4</v>
      </c>
      <c r="X219">
        <v>3.3889333256500773E-2</v>
      </c>
      <c r="Y219">
        <v>8.4527102331967158E-3</v>
      </c>
      <c r="Z219">
        <v>3.1688546472807777E-2</v>
      </c>
      <c r="AA219">
        <v>1.6332715096001539E-3</v>
      </c>
      <c r="AB219">
        <v>0.18117010983551701</v>
      </c>
      <c r="AC219">
        <v>4.3227186740717278E-3</v>
      </c>
      <c r="AD219">
        <v>3.6959854780900022E-3</v>
      </c>
      <c r="AE219">
        <v>1.6834269154741279E-3</v>
      </c>
      <c r="AF219">
        <v>5.5500582499665212E-2</v>
      </c>
      <c r="AG219">
        <v>0.16813509608347171</v>
      </c>
      <c r="AH219" s="9" t="s">
        <v>81</v>
      </c>
      <c r="AI219" s="1">
        <v>45170</v>
      </c>
      <c r="AJ219" s="9" t="s">
        <v>41</v>
      </c>
      <c r="AK219">
        <v>25</v>
      </c>
    </row>
    <row r="220" spans="1:37" x14ac:dyDescent="0.25">
      <c r="A220">
        <v>45191</v>
      </c>
      <c r="B220">
        <v>0.39853081632836101</v>
      </c>
      <c r="C220">
        <v>0.58492287996497572</v>
      </c>
      <c r="D220">
        <v>0.64487466131155069</v>
      </c>
      <c r="E220">
        <v>0.1066458217713607</v>
      </c>
      <c r="F220">
        <v>0.76233835136322481</v>
      </c>
      <c r="G220">
        <v>9.53102978454143E-3</v>
      </c>
      <c r="H220">
        <v>0.19934123590229</v>
      </c>
      <c r="I220">
        <v>0.36806242292892</v>
      </c>
      <c r="J220">
        <v>2.390030117057269E-2</v>
      </c>
      <c r="K220">
        <v>0.15139355677739519</v>
      </c>
      <c r="L220">
        <v>0.18886863603296841</v>
      </c>
      <c r="M220">
        <v>0.36393125340683508</v>
      </c>
      <c r="N220">
        <v>0.34022307311044919</v>
      </c>
      <c r="O220">
        <v>0.2097414339734725</v>
      </c>
      <c r="P220">
        <v>0.45244834911740739</v>
      </c>
      <c r="Q220">
        <v>0.59711768177404168</v>
      </c>
      <c r="R220">
        <v>0</v>
      </c>
      <c r="S220">
        <v>1.1718078434107591</v>
      </c>
      <c r="T220">
        <v>6.364241964145663E-2</v>
      </c>
      <c r="U220">
        <v>3.6718436387294141E-2</v>
      </c>
      <c r="V220">
        <v>0.18794190686619361</v>
      </c>
      <c r="W220">
        <v>0.77801845971358807</v>
      </c>
      <c r="X220">
        <v>0.14397163143439301</v>
      </c>
      <c r="Y220">
        <v>0.16598183038462799</v>
      </c>
      <c r="Z220">
        <v>0.31039344973471822</v>
      </c>
      <c r="AA220">
        <v>0.3516555717344495</v>
      </c>
      <c r="AB220">
        <v>0.35243100462968652</v>
      </c>
      <c r="AC220">
        <v>0.33555144253881181</v>
      </c>
      <c r="AD220">
        <v>0.42532510268471979</v>
      </c>
      <c r="AE220">
        <v>0.12101722223701469</v>
      </c>
      <c r="AF220">
        <v>0.30334168752383339</v>
      </c>
      <c r="AG220">
        <v>0.59285326210263811</v>
      </c>
      <c r="AH220" s="9" t="s">
        <v>82</v>
      </c>
      <c r="AI220" s="1">
        <v>45170</v>
      </c>
      <c r="AJ220" s="9" t="s">
        <v>43</v>
      </c>
      <c r="AK220">
        <v>22</v>
      </c>
    </row>
    <row r="221" spans="1:37" x14ac:dyDescent="0.25">
      <c r="A221">
        <v>45190</v>
      </c>
      <c r="B221">
        <v>0.20813507008685261</v>
      </c>
      <c r="C221">
        <v>0.32354573938811271</v>
      </c>
      <c r="D221">
        <v>1.481490979825726E-2</v>
      </c>
      <c r="E221">
        <v>7.011277919657638E-2</v>
      </c>
      <c r="F221">
        <v>9.8712941372599547E-2</v>
      </c>
      <c r="G221">
        <v>5.5273060700852523E-4</v>
      </c>
      <c r="H221">
        <v>0.12782125315950191</v>
      </c>
      <c r="I221">
        <v>0.23837106756570331</v>
      </c>
      <c r="J221">
        <v>5.6771346020077072E-2</v>
      </c>
      <c r="K221">
        <v>1.6212903575800741E-2</v>
      </c>
      <c r="L221">
        <v>0.13951929211038341</v>
      </c>
      <c r="M221">
        <v>2.6474624145448708E-3</v>
      </c>
      <c r="N221">
        <v>0.1121306298145497</v>
      </c>
      <c r="O221">
        <v>0.28668857193180258</v>
      </c>
      <c r="P221">
        <v>0.3631953028406284</v>
      </c>
      <c r="Q221">
        <v>2.3219917940601999E-2</v>
      </c>
      <c r="R221">
        <v>0.50072670393466745</v>
      </c>
      <c r="S221">
        <v>0.58060835583135761</v>
      </c>
      <c r="T221">
        <v>0.121737526105649</v>
      </c>
      <c r="U221">
        <v>1.350392722405248E-3</v>
      </c>
      <c r="V221">
        <v>0.43992972912385342</v>
      </c>
      <c r="W221">
        <v>7.6572135215392471E-3</v>
      </c>
      <c r="X221">
        <v>0.11155713782103149</v>
      </c>
      <c r="Y221">
        <v>1.7443716784332691E-2</v>
      </c>
      <c r="Z221">
        <v>0.20267488847095669</v>
      </c>
      <c r="AA221">
        <v>0.16662449558553091</v>
      </c>
      <c r="AB221">
        <v>0.16728295363022591</v>
      </c>
      <c r="AC221">
        <v>1.9925976154094652E-2</v>
      </c>
      <c r="AD221">
        <v>9.4410314651645639E-3</v>
      </c>
      <c r="AE221">
        <v>6.8107247644279889E-2</v>
      </c>
      <c r="AF221">
        <v>0.2010038845443966</v>
      </c>
      <c r="AG221">
        <v>0.28729011998917459</v>
      </c>
      <c r="AH221" s="9" t="s">
        <v>82</v>
      </c>
      <c r="AI221" s="1">
        <v>45170</v>
      </c>
      <c r="AJ221" s="9" t="s">
        <v>38</v>
      </c>
      <c r="AK221">
        <v>21</v>
      </c>
    </row>
    <row r="222" spans="1:37" x14ac:dyDescent="0.25">
      <c r="A222">
        <v>45189</v>
      </c>
      <c r="B222">
        <v>1.5813721134339049</v>
      </c>
      <c r="C222">
        <v>0.68953410422608497</v>
      </c>
      <c r="D222">
        <v>0.1773389176957314</v>
      </c>
      <c r="E222">
        <v>1.914855680254099</v>
      </c>
      <c r="F222">
        <v>2.5322123646423891</v>
      </c>
      <c r="G222">
        <v>2.275896034955275</v>
      </c>
      <c r="H222">
        <v>1.1407624084137351</v>
      </c>
      <c r="I222">
        <v>0.96990308711882889</v>
      </c>
      <c r="J222">
        <v>0.2144473856252439</v>
      </c>
      <c r="K222">
        <v>6.9430974166798567</v>
      </c>
      <c r="L222">
        <v>0.111133002262366</v>
      </c>
      <c r="M222">
        <v>9.5145139623113856E-2</v>
      </c>
      <c r="N222">
        <v>1.574075168624939</v>
      </c>
      <c r="O222">
        <v>0.22324573223746921</v>
      </c>
      <c r="P222">
        <v>0.74584118388575316</v>
      </c>
      <c r="Q222">
        <v>0.66508058744252929</v>
      </c>
      <c r="R222">
        <v>0.77898564459013631</v>
      </c>
      <c r="S222">
        <v>0.36856425185364272</v>
      </c>
      <c r="T222">
        <v>0.65811795587863564</v>
      </c>
      <c r="U222">
        <v>9.4481999983679579</v>
      </c>
      <c r="V222">
        <v>3.2400184351571801</v>
      </c>
      <c r="W222">
        <v>1.389869660699093</v>
      </c>
      <c r="X222">
        <v>1.1966699597221711</v>
      </c>
      <c r="Y222">
        <v>0.6902396354052498</v>
      </c>
      <c r="Z222">
        <v>1.659763036734254</v>
      </c>
      <c r="AA222">
        <v>2.1871422961516789</v>
      </c>
      <c r="AB222">
        <v>1.304614148457593</v>
      </c>
      <c r="AC222">
        <v>0.25939246774359032</v>
      </c>
      <c r="AD222">
        <v>0.57875245039425638</v>
      </c>
      <c r="AE222">
        <v>1.601478672811915</v>
      </c>
      <c r="AF222">
        <v>1.7517110030711669</v>
      </c>
      <c r="AG222">
        <v>1.357989529397772</v>
      </c>
      <c r="AH222" s="9" t="s">
        <v>82</v>
      </c>
      <c r="AI222" s="1">
        <v>45170</v>
      </c>
      <c r="AJ222" s="9" t="s">
        <v>39</v>
      </c>
      <c r="AK222">
        <v>20</v>
      </c>
    </row>
    <row r="223" spans="1:37" x14ac:dyDescent="0.25">
      <c r="A223">
        <v>45188</v>
      </c>
      <c r="B223">
        <v>0.55741038488444794</v>
      </c>
      <c r="C223">
        <v>0.81087579129996401</v>
      </c>
      <c r="D223">
        <v>4.6027827268303172E-2</v>
      </c>
      <c r="E223">
        <v>0.10950574551608321</v>
      </c>
      <c r="F223">
        <v>0.47547233781092602</v>
      </c>
      <c r="G223">
        <v>0.65896695204045908</v>
      </c>
      <c r="H223">
        <v>0.40272323590490511</v>
      </c>
      <c r="I223">
        <v>0.42800866720389741</v>
      </c>
      <c r="J223">
        <v>0.3335437062895103</v>
      </c>
      <c r="K223">
        <v>0.75234073425819958</v>
      </c>
      <c r="L223">
        <v>0.25829025354124718</v>
      </c>
      <c r="M223">
        <v>0.303009444232893</v>
      </c>
      <c r="N223">
        <v>0.68583768077136642</v>
      </c>
      <c r="O223">
        <v>0.20281331837611399</v>
      </c>
      <c r="P223">
        <v>4.9506750551454891E-2</v>
      </c>
      <c r="Q223">
        <v>0.14111410061495289</v>
      </c>
      <c r="R223">
        <v>0.1212263757132752</v>
      </c>
      <c r="S223">
        <v>2.9655549492998881</v>
      </c>
      <c r="T223">
        <v>8.7353710174950916E-2</v>
      </c>
      <c r="U223">
        <v>4.4150314291369702E-2</v>
      </c>
      <c r="V223">
        <v>0.58309295067904576</v>
      </c>
      <c r="W223">
        <v>3.3651581240109467E-2</v>
      </c>
      <c r="X223">
        <v>0.87206680162021533</v>
      </c>
      <c r="Y223">
        <v>0.36672234377258262</v>
      </c>
      <c r="Z223">
        <v>0.59464300801113956</v>
      </c>
      <c r="AA223">
        <v>0.47383210792265579</v>
      </c>
      <c r="AB223">
        <v>0.28036690397897501</v>
      </c>
      <c r="AC223">
        <v>0.28985776150609432</v>
      </c>
      <c r="AD223">
        <v>0.27251089494364122</v>
      </c>
      <c r="AE223">
        <v>0.7188629267093708</v>
      </c>
      <c r="AF223">
        <v>0.42297890937597898</v>
      </c>
      <c r="AG223">
        <v>0.41862337243635422</v>
      </c>
      <c r="AH223" s="9" t="s">
        <v>82</v>
      </c>
      <c r="AI223" s="1">
        <v>45170</v>
      </c>
      <c r="AJ223" s="9" t="s">
        <v>40</v>
      </c>
      <c r="AK223">
        <v>19</v>
      </c>
    </row>
    <row r="224" spans="1:37" x14ac:dyDescent="0.25">
      <c r="A224">
        <v>45187</v>
      </c>
      <c r="B224">
        <v>0.14091178774944549</v>
      </c>
      <c r="C224">
        <v>6.3545804560808716E-2</v>
      </c>
      <c r="D224">
        <v>7.0652795236737223E-4</v>
      </c>
      <c r="E224">
        <v>3.283486742715578E-2</v>
      </c>
      <c r="F224">
        <v>2.3604850894774369E-2</v>
      </c>
      <c r="G224">
        <v>8.4543062561337715E-2</v>
      </c>
      <c r="H224">
        <v>6.8726975190553652E-2</v>
      </c>
      <c r="I224">
        <v>2.8910597723156229E-2</v>
      </c>
      <c r="J224">
        <v>5.5141465308397789E-5</v>
      </c>
      <c r="K224">
        <v>0.16635419657142561</v>
      </c>
      <c r="L224">
        <v>1.3299942936677319E-2</v>
      </c>
      <c r="M224">
        <v>5.1398322157370619E-4</v>
      </c>
      <c r="N224">
        <v>7.4348559294936889E-2</v>
      </c>
      <c r="O224">
        <v>9.326714805248075E-2</v>
      </c>
      <c r="P224">
        <v>0.33185666070662029</v>
      </c>
      <c r="Q224">
        <v>8.4722774630327791E-3</v>
      </c>
      <c r="R224">
        <v>0</v>
      </c>
      <c r="S224">
        <v>0.20409505236126901</v>
      </c>
      <c r="T224">
        <v>7.8082674644899125E-2</v>
      </c>
      <c r="U224">
        <v>1.029631650153471</v>
      </c>
      <c r="V224">
        <v>0.17842874900101791</v>
      </c>
      <c r="W224">
        <v>1.5146292887296679E-4</v>
      </c>
      <c r="X224">
        <v>0.22248442204301219</v>
      </c>
      <c r="Y224">
        <v>1.050599589366924E-2</v>
      </c>
      <c r="Z224">
        <v>0.10833425000050111</v>
      </c>
      <c r="AA224">
        <v>0.18013041144217651</v>
      </c>
      <c r="AB224">
        <v>7.8801041236277486E-2</v>
      </c>
      <c r="AC224">
        <v>1.2787232867029669E-2</v>
      </c>
      <c r="AD224">
        <v>1.5734487444615551E-2</v>
      </c>
      <c r="AE224">
        <v>0.1037324952570728</v>
      </c>
      <c r="AF224">
        <v>6.2183169422590119E-2</v>
      </c>
      <c r="AG224">
        <v>0.30452821139590319</v>
      </c>
      <c r="AH224" s="9" t="s">
        <v>82</v>
      </c>
      <c r="AI224" s="1">
        <v>45170</v>
      </c>
      <c r="AJ224" s="9" t="s">
        <v>41</v>
      </c>
      <c r="AK224">
        <v>18</v>
      </c>
    </row>
    <row r="225" spans="1:37" x14ac:dyDescent="0.25">
      <c r="A225">
        <v>45184</v>
      </c>
      <c r="B225">
        <v>0.21617713330605001</v>
      </c>
      <c r="C225">
        <v>0.18192318485281811</v>
      </c>
      <c r="D225">
        <v>9.6750381113899012E-2</v>
      </c>
      <c r="E225">
        <v>0.16846211068798031</v>
      </c>
      <c r="F225">
        <v>0.18110427013616881</v>
      </c>
      <c r="G225">
        <v>3.4350099376602647E-2</v>
      </c>
      <c r="H225">
        <v>0.2044554134153849</v>
      </c>
      <c r="I225">
        <v>8.2354405621019075E-2</v>
      </c>
      <c r="J225">
        <v>7.4942693902054311E-2</v>
      </c>
      <c r="K225">
        <v>0.20187835367530729</v>
      </c>
      <c r="L225">
        <v>0.13517623309261459</v>
      </c>
      <c r="M225">
        <v>1.332822336958476</v>
      </c>
      <c r="N225">
        <v>7.0583611566049184E-2</v>
      </c>
      <c r="O225">
        <v>0.23248311756570261</v>
      </c>
      <c r="P225">
        <v>1.184610499170333E-2</v>
      </c>
      <c r="Q225">
        <v>0.31686742436136028</v>
      </c>
      <c r="R225">
        <v>5.8006970655260755E-4</v>
      </c>
      <c r="S225">
        <v>8.9133795564735871E-2</v>
      </c>
      <c r="T225">
        <v>9.0641598214523847E-2</v>
      </c>
      <c r="U225">
        <v>8.7702734556866658E-3</v>
      </c>
      <c r="V225">
        <v>4.5544525998648187E-2</v>
      </c>
      <c r="W225">
        <v>1.7960427283596959E-2</v>
      </c>
      <c r="X225">
        <v>0.1252770166459686</v>
      </c>
      <c r="Y225">
        <v>1.8269447628008251E-2</v>
      </c>
      <c r="Z225">
        <v>0.14055024713782741</v>
      </c>
      <c r="AA225">
        <v>7.5987849336750096E-2</v>
      </c>
      <c r="AB225">
        <v>0.26266416270562831</v>
      </c>
      <c r="AC225">
        <v>0.46186728996528809</v>
      </c>
      <c r="AD225">
        <v>0.34741181291257128</v>
      </c>
      <c r="AE225">
        <v>0.19791161807425009</v>
      </c>
      <c r="AF225">
        <v>0.12120798045443031</v>
      </c>
      <c r="AG225">
        <v>0.24109817388319291</v>
      </c>
      <c r="AH225" s="9" t="s">
        <v>83</v>
      </c>
      <c r="AI225" s="1">
        <v>45170</v>
      </c>
      <c r="AJ225" s="9" t="s">
        <v>43</v>
      </c>
      <c r="AK225">
        <v>15</v>
      </c>
    </row>
    <row r="226" spans="1:37" x14ac:dyDescent="0.25">
      <c r="A226">
        <v>45183</v>
      </c>
      <c r="B226">
        <v>0.123182768639524</v>
      </c>
      <c r="C226">
        <v>3.3128327798670671E-3</v>
      </c>
      <c r="D226">
        <v>7.2685420946425314E-2</v>
      </c>
      <c r="E226">
        <v>1.080189647193971E-2</v>
      </c>
      <c r="F226">
        <v>2.245542307069736E-2</v>
      </c>
      <c r="G226">
        <v>5.0216304730785331E-2</v>
      </c>
      <c r="H226">
        <v>5.0456287157915281E-2</v>
      </c>
      <c r="I226">
        <v>4.8572846002548579E-3</v>
      </c>
      <c r="J226">
        <v>0.48963971522537608</v>
      </c>
      <c r="K226">
        <v>1.064066578681956E-2</v>
      </c>
      <c r="L226">
        <v>5.0297803397285684E-3</v>
      </c>
      <c r="M226">
        <v>1.8662726815930359E-2</v>
      </c>
      <c r="N226">
        <v>7.41798355494381E-3</v>
      </c>
      <c r="O226">
        <v>8.0946281164512579E-2</v>
      </c>
      <c r="P226">
        <v>0.62615149261973735</v>
      </c>
      <c r="Q226">
        <v>8.8497846613876843E-2</v>
      </c>
      <c r="R226">
        <v>0</v>
      </c>
      <c r="S226">
        <v>1.015048428849589E-4</v>
      </c>
      <c r="T226">
        <v>2.026734133069814E-2</v>
      </c>
      <c r="U226">
        <v>0</v>
      </c>
      <c r="V226">
        <v>0.29378688647177581</v>
      </c>
      <c r="W226">
        <v>0.29164291290075323</v>
      </c>
      <c r="X226">
        <v>6.2536461782960642E-2</v>
      </c>
      <c r="Y226">
        <v>2.1234205663463859E-2</v>
      </c>
      <c r="Z226">
        <v>4.5924322011903627E-2</v>
      </c>
      <c r="AA226">
        <v>0.17086122714971899</v>
      </c>
      <c r="AB226">
        <v>8.4666834846909414E-2</v>
      </c>
      <c r="AC226">
        <v>4.1027776483852058E-2</v>
      </c>
      <c r="AD226">
        <v>8.284505286810722E-3</v>
      </c>
      <c r="AE226">
        <v>4.3686464774481792E-2</v>
      </c>
      <c r="AF226">
        <v>5.5303125570882468E-2</v>
      </c>
      <c r="AG226">
        <v>0.31971945581444822</v>
      </c>
      <c r="AH226" s="9" t="s">
        <v>83</v>
      </c>
      <c r="AI226" s="1">
        <v>45170</v>
      </c>
      <c r="AJ226" s="9" t="s">
        <v>38</v>
      </c>
      <c r="AK226">
        <v>14</v>
      </c>
    </row>
    <row r="227" spans="1:37" x14ac:dyDescent="0.25">
      <c r="A227">
        <v>45182</v>
      </c>
      <c r="B227">
        <v>0.20679804503988991</v>
      </c>
      <c r="C227">
        <v>0.22767684728267329</v>
      </c>
      <c r="D227">
        <v>2.0913708910083118E-3</v>
      </c>
      <c r="E227">
        <v>2.8455559528425711E-2</v>
      </c>
      <c r="F227">
        <v>7.7155669953665101E-2</v>
      </c>
      <c r="G227">
        <v>0.12935792174046221</v>
      </c>
      <c r="H227">
        <v>0.102970043370692</v>
      </c>
      <c r="I227">
        <v>0.1005017678304255</v>
      </c>
      <c r="J227">
        <v>0.16137869582118619</v>
      </c>
      <c r="K227">
        <v>0.14736517527218079</v>
      </c>
      <c r="L227">
        <v>5.0516702068873947E-3</v>
      </c>
      <c r="M227">
        <v>0.24659124272262359</v>
      </c>
      <c r="N227">
        <v>6.1317185309253336E-3</v>
      </c>
      <c r="O227">
        <v>1.6334286253191561E-2</v>
      </c>
      <c r="P227">
        <v>0.14924286520134611</v>
      </c>
      <c r="Q227">
        <v>0.12800866744250061</v>
      </c>
      <c r="R227">
        <v>3.1413484555382738E-2</v>
      </c>
      <c r="S227">
        <v>0.21213166845288381</v>
      </c>
      <c r="T227">
        <v>3.8262982067174529E-4</v>
      </c>
      <c r="U227">
        <v>6.6877163814619818E-4</v>
      </c>
      <c r="V227">
        <v>0.124217291092467</v>
      </c>
      <c r="W227">
        <v>0.1050446775597018</v>
      </c>
      <c r="X227">
        <v>0.66143549963293335</v>
      </c>
      <c r="Y227">
        <v>1.340574261009324E-2</v>
      </c>
      <c r="Z227">
        <v>0.28248310536758969</v>
      </c>
      <c r="AA227">
        <v>7.0980228433386222E-2</v>
      </c>
      <c r="AB227">
        <v>9.0303257659074446E-2</v>
      </c>
      <c r="AC227">
        <v>9.3336403777363061E-2</v>
      </c>
      <c r="AD227">
        <v>0.15637657785392939</v>
      </c>
      <c r="AE227">
        <v>7.5532541991426436E-2</v>
      </c>
      <c r="AF227">
        <v>0.27869245975699303</v>
      </c>
      <c r="AG227">
        <v>0.1284080246159166</v>
      </c>
      <c r="AH227" s="9" t="s">
        <v>83</v>
      </c>
      <c r="AI227" s="1">
        <v>45170</v>
      </c>
      <c r="AJ227" s="9" t="s">
        <v>39</v>
      </c>
      <c r="AK227">
        <v>13</v>
      </c>
    </row>
    <row r="228" spans="1:37" x14ac:dyDescent="0.25">
      <c r="A228">
        <v>45181</v>
      </c>
      <c r="B228">
        <v>1.460532598253024</v>
      </c>
      <c r="C228">
        <v>1.2272348222422089</v>
      </c>
      <c r="D228">
        <v>0.26401080734893517</v>
      </c>
      <c r="E228">
        <v>1.244941235213179</v>
      </c>
      <c r="F228">
        <v>1.205460988778116</v>
      </c>
      <c r="G228">
        <v>7.2834459875071076</v>
      </c>
      <c r="H228">
        <v>0.80422618103647703</v>
      </c>
      <c r="I228">
        <v>1.085715834970576</v>
      </c>
      <c r="J228">
        <v>0.9067432383558115</v>
      </c>
      <c r="K228">
        <v>1.1089270486461209</v>
      </c>
      <c r="L228">
        <v>0.95112792011085701</v>
      </c>
      <c r="M228">
        <v>0.47483694834391688</v>
      </c>
      <c r="N228">
        <v>0.32842603424203198</v>
      </c>
      <c r="O228">
        <v>0.89726877038081621</v>
      </c>
      <c r="P228">
        <v>0.40571650182474311</v>
      </c>
      <c r="Q228">
        <v>1.0857477772424531</v>
      </c>
      <c r="R228">
        <v>0.80612900849811764</v>
      </c>
      <c r="S228">
        <v>1.578137435299219</v>
      </c>
      <c r="T228">
        <v>0.48865652965763862</v>
      </c>
      <c r="U228">
        <v>1.4244919084369001</v>
      </c>
      <c r="V228">
        <v>0.48419761968462111</v>
      </c>
      <c r="W228">
        <v>0.32949955451044499</v>
      </c>
      <c r="X228">
        <v>1.3837242841202679</v>
      </c>
      <c r="Y228">
        <v>0.52196170680593812</v>
      </c>
      <c r="Z228">
        <v>2.2717977988023939</v>
      </c>
      <c r="AA228">
        <v>0.68876373247567668</v>
      </c>
      <c r="AB228">
        <v>0.81444286802392807</v>
      </c>
      <c r="AC228">
        <v>0.54538707416161025</v>
      </c>
      <c r="AD228">
        <v>1.1546137572406081</v>
      </c>
      <c r="AE228">
        <v>2.262087851565354</v>
      </c>
      <c r="AF228">
        <v>1.501705973441553</v>
      </c>
      <c r="AG228">
        <v>0.73063999651363076</v>
      </c>
      <c r="AH228" s="9" t="s">
        <v>83</v>
      </c>
      <c r="AI228" s="1">
        <v>45170</v>
      </c>
      <c r="AJ228" s="9" t="s">
        <v>40</v>
      </c>
      <c r="AK228">
        <v>12</v>
      </c>
    </row>
    <row r="229" spans="1:37" x14ac:dyDescent="0.25">
      <c r="A229">
        <v>45180</v>
      </c>
      <c r="B229">
        <v>2.2075366312557219E-2</v>
      </c>
      <c r="C229">
        <v>4.3250833270197129E-4</v>
      </c>
      <c r="D229">
        <v>0</v>
      </c>
      <c r="E229">
        <v>1.7125620240744769E-3</v>
      </c>
      <c r="F229">
        <v>0</v>
      </c>
      <c r="G229">
        <v>1.410338632647637E-4</v>
      </c>
      <c r="H229">
        <v>1.541346938459205E-3</v>
      </c>
      <c r="I229">
        <v>6.4320645012842723E-2</v>
      </c>
      <c r="J229">
        <v>0</v>
      </c>
      <c r="K229">
        <v>0</v>
      </c>
      <c r="L229">
        <v>0</v>
      </c>
      <c r="M229">
        <v>6.841221948818646E-2</v>
      </c>
      <c r="N229">
        <v>2.3417111524304431E-4</v>
      </c>
      <c r="O229">
        <v>0.1014556969555569</v>
      </c>
      <c r="P229">
        <v>0.56075147690052773</v>
      </c>
      <c r="Q229">
        <v>1.438891998921017E-2</v>
      </c>
      <c r="R229">
        <v>0</v>
      </c>
      <c r="S229">
        <v>1.4656344193966471E-4</v>
      </c>
      <c r="T229">
        <v>6.5477971763359594E-2</v>
      </c>
      <c r="U229">
        <v>0</v>
      </c>
      <c r="V229">
        <v>0.13199415022224351</v>
      </c>
      <c r="W229">
        <v>3.1597644952002758E-4</v>
      </c>
      <c r="X229">
        <v>1.5209808249082681E-4</v>
      </c>
      <c r="Y229">
        <v>0</v>
      </c>
      <c r="Z229">
        <v>8.4179428686688277E-4</v>
      </c>
      <c r="AA229">
        <v>5.1584489045964868E-2</v>
      </c>
      <c r="AB229">
        <v>5.1765932533036803E-2</v>
      </c>
      <c r="AC229">
        <v>1.284629454833724E-2</v>
      </c>
      <c r="AD229">
        <v>6.6694461256297438E-2</v>
      </c>
      <c r="AE229">
        <v>6.1917062325720147E-2</v>
      </c>
      <c r="AF229">
        <v>2.617805113464267E-3</v>
      </c>
      <c r="AG229">
        <v>1.2555726029518431E-2</v>
      </c>
      <c r="AH229" s="9" t="s">
        <v>83</v>
      </c>
      <c r="AI229" s="1">
        <v>45170</v>
      </c>
      <c r="AJ229" s="9" t="s">
        <v>41</v>
      </c>
      <c r="AK229">
        <v>11</v>
      </c>
    </row>
    <row r="230" spans="1:37" x14ac:dyDescent="0.25">
      <c r="A230">
        <v>45177</v>
      </c>
      <c r="B230">
        <v>0.863899267079002</v>
      </c>
      <c r="C230">
        <v>0.4916664636624577</v>
      </c>
      <c r="D230">
        <v>2.2815445436261239E-2</v>
      </c>
      <c r="E230">
        <v>0.29090639105842042</v>
      </c>
      <c r="F230">
        <v>1.628529649483405</v>
      </c>
      <c r="G230">
        <v>0.18150469419968621</v>
      </c>
      <c r="H230">
        <v>0.31214283447377827</v>
      </c>
      <c r="I230">
        <v>2.1746767021513329</v>
      </c>
      <c r="J230">
        <v>0.30552642781561729</v>
      </c>
      <c r="K230">
        <v>0.44324201546751812</v>
      </c>
      <c r="L230">
        <v>1.455625988047745E-2</v>
      </c>
      <c r="M230">
        <v>0.61446454984370646</v>
      </c>
      <c r="N230">
        <v>2.8956208754604349</v>
      </c>
      <c r="O230">
        <v>7.2847993160376615E-2</v>
      </c>
      <c r="P230">
        <v>0.54189621795161236</v>
      </c>
      <c r="Q230">
        <v>1.1110253488025801E-2</v>
      </c>
      <c r="R230">
        <v>6.2462721427092777E-2</v>
      </c>
      <c r="S230">
        <v>0.6417416656262136</v>
      </c>
      <c r="T230">
        <v>0.38423740347228152</v>
      </c>
      <c r="U230">
        <v>0.31306257771347268</v>
      </c>
      <c r="V230">
        <v>2.679000327390241</v>
      </c>
      <c r="W230">
        <v>0.13174611929110391</v>
      </c>
      <c r="X230">
        <v>0.38212780068015872</v>
      </c>
      <c r="Y230">
        <v>7.1912576025979946E-2</v>
      </c>
      <c r="Z230">
        <v>0.42064070997351138</v>
      </c>
      <c r="AA230">
        <v>1.549052973525642</v>
      </c>
      <c r="AB230">
        <v>0.70737748456026117</v>
      </c>
      <c r="AC230">
        <v>0.2250900289891978</v>
      </c>
      <c r="AD230">
        <v>0.1131062407153018</v>
      </c>
      <c r="AE230">
        <v>0.52283229988471791</v>
      </c>
      <c r="AF230">
        <v>0.97349195609563088</v>
      </c>
      <c r="AG230">
        <v>0.69946211585305318</v>
      </c>
      <c r="AH230" s="9" t="s">
        <v>84</v>
      </c>
      <c r="AI230" s="1">
        <v>45170</v>
      </c>
      <c r="AJ230" s="9" t="s">
        <v>43</v>
      </c>
      <c r="AK230">
        <v>8</v>
      </c>
    </row>
    <row r="231" spans="1:37" x14ac:dyDescent="0.25">
      <c r="A231">
        <v>45176</v>
      </c>
      <c r="B231">
        <v>0.44776316388468729</v>
      </c>
      <c r="C231">
        <v>1.3915107370844889E-4</v>
      </c>
      <c r="D231">
        <v>8.8262202280132637E-4</v>
      </c>
      <c r="E231">
        <v>0.61968320052733805</v>
      </c>
      <c r="F231">
        <v>0.14412290294380661</v>
      </c>
      <c r="G231">
        <v>0.54936561660721284</v>
      </c>
      <c r="H231">
        <v>5.8028439823847478E-4</v>
      </c>
      <c r="I231">
        <v>8.1124944564548815E-2</v>
      </c>
      <c r="J231">
        <v>1.265272580729468</v>
      </c>
      <c r="K231">
        <v>0.21146155909000339</v>
      </c>
      <c r="L231">
        <v>0.16771141555816441</v>
      </c>
      <c r="M231">
        <v>6.8914182428819845E-2</v>
      </c>
      <c r="N231">
        <v>7.2295217448501009E-2</v>
      </c>
      <c r="O231">
        <v>0.33694820220795091</v>
      </c>
      <c r="P231">
        <v>0.31941318008185487</v>
      </c>
      <c r="Q231">
        <v>0.23282043211109041</v>
      </c>
      <c r="R231">
        <v>0.18787601012679669</v>
      </c>
      <c r="S231">
        <v>2.4215497394552209E-3</v>
      </c>
      <c r="T231">
        <v>0.10373597054600001</v>
      </c>
      <c r="U231">
        <v>6.2798972057358751E-2</v>
      </c>
      <c r="V231">
        <v>0.26003807140298602</v>
      </c>
      <c r="W231">
        <v>0.143690831927966</v>
      </c>
      <c r="X231">
        <v>0.46911148910969519</v>
      </c>
      <c r="Y231">
        <v>9.1777484567626185E-3</v>
      </c>
      <c r="Z231">
        <v>0.73675651521275443</v>
      </c>
      <c r="AA231">
        <v>0.23240040177349919</v>
      </c>
      <c r="AB231">
        <v>0.19972457981737321</v>
      </c>
      <c r="AC231">
        <v>7.6261271601408373E-2</v>
      </c>
      <c r="AD231">
        <v>6.5445998609049816E-2</v>
      </c>
      <c r="AE231">
        <v>0.13018786813680799</v>
      </c>
      <c r="AF231">
        <v>0.43884140438710839</v>
      </c>
      <c r="AG231">
        <v>0.7364656908054702</v>
      </c>
      <c r="AH231" s="9" t="s">
        <v>84</v>
      </c>
      <c r="AI231" s="1">
        <v>45170</v>
      </c>
      <c r="AJ231" s="9" t="s">
        <v>38</v>
      </c>
      <c r="AK231">
        <v>7</v>
      </c>
    </row>
    <row r="232" spans="1:37" x14ac:dyDescent="0.25">
      <c r="A232">
        <v>45175</v>
      </c>
      <c r="B232">
        <v>2.259268582484943</v>
      </c>
      <c r="C232">
        <v>0.73376549551236825</v>
      </c>
      <c r="D232">
        <v>8.7989726544863339E-2</v>
      </c>
      <c r="E232">
        <v>0.93865317754633426</v>
      </c>
      <c r="F232">
        <v>6.1596757122360577</v>
      </c>
      <c r="G232">
        <v>2.4994536362756778</v>
      </c>
      <c r="H232">
        <v>1.403643673306626</v>
      </c>
      <c r="I232">
        <v>0.66429112776511279</v>
      </c>
      <c r="J232">
        <v>4.133177597939282</v>
      </c>
      <c r="K232">
        <v>1.2820550396627171</v>
      </c>
      <c r="L232">
        <v>0.56933818388994828</v>
      </c>
      <c r="M232">
        <v>0.38110828583117051</v>
      </c>
      <c r="N232">
        <v>0.81187488964843813</v>
      </c>
      <c r="O232">
        <v>0.3708769249239055</v>
      </c>
      <c r="P232">
        <v>2.598049736298242</v>
      </c>
      <c r="Q232">
        <v>0.59484504023510232</v>
      </c>
      <c r="R232">
        <v>0.71585902137573587</v>
      </c>
      <c r="S232">
        <v>10.7631799768299</v>
      </c>
      <c r="T232">
        <v>6.5288780618627404E-2</v>
      </c>
      <c r="U232">
        <v>1.1578764438223981</v>
      </c>
      <c r="V232">
        <v>0.16384418965859959</v>
      </c>
      <c r="W232">
        <v>0.17712732459566369</v>
      </c>
      <c r="X232">
        <v>1.644719181961217</v>
      </c>
      <c r="Y232">
        <v>1.377849982144602</v>
      </c>
      <c r="Z232">
        <v>2.4276488053919092</v>
      </c>
      <c r="AA232">
        <v>2.041874435001525</v>
      </c>
      <c r="AB232">
        <v>1.0003125013276239</v>
      </c>
      <c r="AC232">
        <v>0.73552966377069628</v>
      </c>
      <c r="AD232">
        <v>1.131801697303261</v>
      </c>
      <c r="AE232">
        <v>1.8120962466366359</v>
      </c>
      <c r="AF232">
        <v>2.1672888517662892</v>
      </c>
      <c r="AG232">
        <v>1.9249230169448031</v>
      </c>
      <c r="AH232" s="9" t="s">
        <v>84</v>
      </c>
      <c r="AI232" s="1">
        <v>45170</v>
      </c>
      <c r="AJ232" s="9" t="s">
        <v>39</v>
      </c>
      <c r="AK232">
        <v>6</v>
      </c>
    </row>
    <row r="233" spans="1:37" x14ac:dyDescent="0.25">
      <c r="A233">
        <v>45174</v>
      </c>
      <c r="B233">
        <v>1.401340773929582</v>
      </c>
      <c r="C233">
        <v>0.14633893767041301</v>
      </c>
      <c r="D233">
        <v>0.3011729565849437</v>
      </c>
      <c r="E233">
        <v>1.338170411234753</v>
      </c>
      <c r="F233">
        <v>2.4944718536853799E-2</v>
      </c>
      <c r="G233">
        <v>0.47205943151272323</v>
      </c>
      <c r="H233">
        <v>1.3381890714357969</v>
      </c>
      <c r="I233">
        <v>1.034470172363146</v>
      </c>
      <c r="J233">
        <v>1.131027046084826</v>
      </c>
      <c r="K233">
        <v>0.4103281010315315</v>
      </c>
      <c r="L233">
        <v>1.855525487777016</v>
      </c>
      <c r="M233">
        <v>2.5146723844716878</v>
      </c>
      <c r="N233">
        <v>0.42404114604772358</v>
      </c>
      <c r="O233">
        <v>0.11415412928218741</v>
      </c>
      <c r="P233">
        <v>0.84773555808121592</v>
      </c>
      <c r="Q233">
        <v>0.75650574699588313</v>
      </c>
      <c r="R233">
        <v>7.89781878783876E-4</v>
      </c>
      <c r="S233">
        <v>0.82578137484319536</v>
      </c>
      <c r="T233">
        <v>0.24758339177981481</v>
      </c>
      <c r="U233">
        <v>2.739418388802563E-3</v>
      </c>
      <c r="V233">
        <v>0.83756752955453706</v>
      </c>
      <c r="W233">
        <v>4.3730230352640156</v>
      </c>
      <c r="X233">
        <v>3.1031261794181408</v>
      </c>
      <c r="Y233">
        <v>0.1233651504928269</v>
      </c>
      <c r="Z233">
        <v>1.945499158742128</v>
      </c>
      <c r="AA233">
        <v>0.84665927557106391</v>
      </c>
      <c r="AB233">
        <v>0.53159361910208458</v>
      </c>
      <c r="AC233">
        <v>1.4274743060462951</v>
      </c>
      <c r="AD233">
        <v>0.57911020631371568</v>
      </c>
      <c r="AE233">
        <v>0.57229343694123336</v>
      </c>
      <c r="AF233">
        <v>1.2662101117762821</v>
      </c>
      <c r="AG233">
        <v>2.6667495214021049</v>
      </c>
      <c r="AH233" s="9" t="s">
        <v>84</v>
      </c>
      <c r="AI233" s="1">
        <v>45170</v>
      </c>
      <c r="AJ233" s="9" t="s">
        <v>40</v>
      </c>
      <c r="AK233">
        <v>5</v>
      </c>
    </row>
    <row r="234" spans="1:37" x14ac:dyDescent="0.25">
      <c r="A234">
        <v>45169</v>
      </c>
      <c r="B234">
        <v>1.5077910703606709</v>
      </c>
      <c r="C234">
        <v>0.32284321116598869</v>
      </c>
      <c r="D234">
        <v>9.7569265299129321E-2</v>
      </c>
      <c r="E234">
        <v>0.47908940143663192</v>
      </c>
      <c r="F234">
        <v>0.81498735642753062</v>
      </c>
      <c r="G234">
        <v>0.66144541839192528</v>
      </c>
      <c r="H234">
        <v>9.0847229791018988E-2</v>
      </c>
      <c r="I234">
        <v>0.29710437142100238</v>
      </c>
      <c r="J234">
        <v>0.55904190517040786</v>
      </c>
      <c r="K234">
        <v>11.96561065752646</v>
      </c>
      <c r="L234">
        <v>0.37665977283301583</v>
      </c>
      <c r="M234">
        <v>1.07469791356369</v>
      </c>
      <c r="N234">
        <v>1.3360325437347169</v>
      </c>
      <c r="O234">
        <v>3.4481290088861232</v>
      </c>
      <c r="P234">
        <v>0.79818336970727888</v>
      </c>
      <c r="Q234">
        <v>1.0901556579424929</v>
      </c>
      <c r="R234">
        <v>0</v>
      </c>
      <c r="S234">
        <v>0.34617887854587298</v>
      </c>
      <c r="T234">
        <v>1.289142785567116</v>
      </c>
      <c r="U234">
        <v>0.29684374955677267</v>
      </c>
      <c r="V234">
        <v>4.7682115873607076</v>
      </c>
      <c r="W234">
        <v>0.39634383481716051</v>
      </c>
      <c r="X234">
        <v>1.0895313865388621</v>
      </c>
      <c r="Y234">
        <v>0.37251087341824413</v>
      </c>
      <c r="Z234">
        <v>0.73295663487454854</v>
      </c>
      <c r="AA234">
        <v>1.6004880239928521</v>
      </c>
      <c r="AB234">
        <v>1.8837180563958431</v>
      </c>
      <c r="AC234">
        <v>0.71059324279842961</v>
      </c>
      <c r="AD234">
        <v>0.70248077756710858</v>
      </c>
      <c r="AE234">
        <v>1.594541418265482</v>
      </c>
      <c r="AF234">
        <v>1.461864654356601</v>
      </c>
      <c r="AG234">
        <v>0.55904472284863049</v>
      </c>
      <c r="AH234" s="9" t="s">
        <v>85</v>
      </c>
      <c r="AI234" s="1">
        <v>45139</v>
      </c>
      <c r="AJ234" s="9" t="s">
        <v>38</v>
      </c>
      <c r="AK234">
        <v>31</v>
      </c>
    </row>
    <row r="235" spans="1:37" x14ac:dyDescent="0.25">
      <c r="A235">
        <v>45168</v>
      </c>
      <c r="B235">
        <v>1.06249739123942</v>
      </c>
      <c r="C235">
        <v>0.41743807507470088</v>
      </c>
      <c r="D235">
        <v>4.3933243999277248E-2</v>
      </c>
      <c r="E235">
        <v>0.30415163872928519</v>
      </c>
      <c r="F235">
        <v>0.83595351564095555</v>
      </c>
      <c r="G235">
        <v>8.6371735470738429</v>
      </c>
      <c r="H235">
        <v>0.73644802676790477</v>
      </c>
      <c r="I235">
        <v>0.4864091713959699</v>
      </c>
      <c r="J235">
        <v>5.9476967668302329E-2</v>
      </c>
      <c r="K235">
        <v>0.2410299709489859</v>
      </c>
      <c r="L235">
        <v>0.12805459281774351</v>
      </c>
      <c r="M235">
        <v>0.11710771232604759</v>
      </c>
      <c r="N235">
        <v>0.15143401046949961</v>
      </c>
      <c r="O235">
        <v>0.26925744425723758</v>
      </c>
      <c r="P235">
        <v>0.27953375808438752</v>
      </c>
      <c r="Q235">
        <v>1.0934783852244601</v>
      </c>
      <c r="R235">
        <v>0.42234969893292812</v>
      </c>
      <c r="S235">
        <v>0.76012132287122725</v>
      </c>
      <c r="T235">
        <v>7.7273478736490403E-2</v>
      </c>
      <c r="U235">
        <v>3.1141100896108789</v>
      </c>
      <c r="V235">
        <v>0.64494351023636631</v>
      </c>
      <c r="W235">
        <v>9.3084779963993697E-2</v>
      </c>
      <c r="X235">
        <v>0.49826366397597338</v>
      </c>
      <c r="Y235">
        <v>1.3007495496876391E-3</v>
      </c>
      <c r="Z235">
        <v>1.71714778003127</v>
      </c>
      <c r="AA235">
        <v>0.35375842355797249</v>
      </c>
      <c r="AB235">
        <v>0.71122162265296784</v>
      </c>
      <c r="AC235">
        <v>0.1106381024211746</v>
      </c>
      <c r="AD235">
        <v>0.50212902522117364</v>
      </c>
      <c r="AE235">
        <v>1.799361481518825</v>
      </c>
      <c r="AF235">
        <v>0.9453534625778397</v>
      </c>
      <c r="AG235">
        <v>0.27863830479639129</v>
      </c>
      <c r="AH235" s="9" t="s">
        <v>85</v>
      </c>
      <c r="AI235" s="1">
        <v>45139</v>
      </c>
      <c r="AJ235" s="9" t="s">
        <v>39</v>
      </c>
      <c r="AK235">
        <v>30</v>
      </c>
    </row>
    <row r="236" spans="1:37" x14ac:dyDescent="0.25">
      <c r="A236">
        <v>45167</v>
      </c>
      <c r="B236">
        <v>0.43873741482354628</v>
      </c>
      <c r="C236">
        <v>0.7362399395378646</v>
      </c>
      <c r="D236">
        <v>6.8427515784066808E-4</v>
      </c>
      <c r="E236">
        <v>0.26846403880184538</v>
      </c>
      <c r="F236">
        <v>0.58682071193167451</v>
      </c>
      <c r="G236">
        <v>0.43238889130001879</v>
      </c>
      <c r="H236">
        <v>0.3138539602447587</v>
      </c>
      <c r="I236">
        <v>0.31776040757530288</v>
      </c>
      <c r="J236">
        <v>2.2689611536080352</v>
      </c>
      <c r="K236">
        <v>0.16977304524982059</v>
      </c>
      <c r="L236">
        <v>3.8009682255279918E-2</v>
      </c>
      <c r="M236">
        <v>0.1335540997785726</v>
      </c>
      <c r="N236">
        <v>0.25354474755423317</v>
      </c>
      <c r="O236">
        <v>1.5331686722527751</v>
      </c>
      <c r="P236">
        <v>0.51211277540064248</v>
      </c>
      <c r="Q236">
        <v>0.219184674380456</v>
      </c>
      <c r="R236">
        <v>1.2170629223823269E-2</v>
      </c>
      <c r="S236">
        <v>8.2765777134351515E-2</v>
      </c>
      <c r="T236">
        <v>0.36467482379755239</v>
      </c>
      <c r="U236">
        <v>0</v>
      </c>
      <c r="V236">
        <v>0.31108574044514581</v>
      </c>
      <c r="W236">
        <v>1.876521803014029E-2</v>
      </c>
      <c r="X236">
        <v>9.0163991336499202E-2</v>
      </c>
      <c r="Y236">
        <v>4.1936411714395543E-2</v>
      </c>
      <c r="Z236">
        <v>0.2926580469935301</v>
      </c>
      <c r="AA236">
        <v>0.5183551186692692</v>
      </c>
      <c r="AB236">
        <v>0.46225992711754338</v>
      </c>
      <c r="AC236">
        <v>7.5210726379616608E-2</v>
      </c>
      <c r="AD236">
        <v>0.30539555477540581</v>
      </c>
      <c r="AE236">
        <v>0.38512754351330192</v>
      </c>
      <c r="AF236">
        <v>0.26636521782701572</v>
      </c>
      <c r="AG236">
        <v>0.5824976747318098</v>
      </c>
      <c r="AH236" s="9" t="s">
        <v>85</v>
      </c>
      <c r="AI236" s="1">
        <v>45139</v>
      </c>
      <c r="AJ236" s="9" t="s">
        <v>40</v>
      </c>
      <c r="AK236">
        <v>29</v>
      </c>
    </row>
    <row r="237" spans="1:37" x14ac:dyDescent="0.25">
      <c r="A237">
        <v>45166</v>
      </c>
      <c r="B237">
        <v>0.93625175416115802</v>
      </c>
      <c r="C237">
        <v>2.7144952620856229</v>
      </c>
      <c r="D237">
        <v>0.1052694513712186</v>
      </c>
      <c r="E237">
        <v>0.84331099695652323</v>
      </c>
      <c r="F237">
        <v>0.84838174545051726</v>
      </c>
      <c r="G237">
        <v>1.403853799560288</v>
      </c>
      <c r="H237">
        <v>0.78300073581294793</v>
      </c>
      <c r="I237">
        <v>1.9752819329122639</v>
      </c>
      <c r="J237">
        <v>0.35058758772904031</v>
      </c>
      <c r="K237">
        <v>0.1871959967962763</v>
      </c>
      <c r="L237">
        <v>0.3785446110122439</v>
      </c>
      <c r="M237">
        <v>0.61413338719559285</v>
      </c>
      <c r="N237">
        <v>0.91083448590055405</v>
      </c>
      <c r="O237">
        <v>0.68635057598179006</v>
      </c>
      <c r="P237">
        <v>0.90177774311949199</v>
      </c>
      <c r="Q237">
        <v>0.58947701844098654</v>
      </c>
      <c r="R237">
        <v>0.35670925352208871</v>
      </c>
      <c r="S237">
        <v>1.605335067899307</v>
      </c>
      <c r="T237">
        <v>0.46814374694304112</v>
      </c>
      <c r="U237">
        <v>3.0055339862452918E-2</v>
      </c>
      <c r="V237">
        <v>0.5718126716613835</v>
      </c>
      <c r="W237">
        <v>6.5746275127979328E-2</v>
      </c>
      <c r="X237">
        <v>0.47329940049746699</v>
      </c>
      <c r="Y237">
        <v>0.91566021754328397</v>
      </c>
      <c r="Z237">
        <v>1.0811303924002891</v>
      </c>
      <c r="AA237">
        <v>0.89089428602684262</v>
      </c>
      <c r="AB237">
        <v>0.72564004510201852</v>
      </c>
      <c r="AC237">
        <v>0.57741858108846644</v>
      </c>
      <c r="AD237">
        <v>1.0065345364451479</v>
      </c>
      <c r="AE237">
        <v>1.0863954920868899</v>
      </c>
      <c r="AF237">
        <v>0.9444823848721533</v>
      </c>
      <c r="AG237">
        <v>0.63403866848209722</v>
      </c>
      <c r="AH237" s="9" t="s">
        <v>85</v>
      </c>
      <c r="AI237" s="1">
        <v>45139</v>
      </c>
      <c r="AJ237" s="9" t="s">
        <v>41</v>
      </c>
      <c r="AK237">
        <v>28</v>
      </c>
    </row>
    <row r="238" spans="1:37" x14ac:dyDescent="0.25">
      <c r="A238">
        <v>45163</v>
      </c>
      <c r="B238">
        <v>0.182761715180457</v>
      </c>
      <c r="C238">
        <v>8.1232746688345167E-2</v>
      </c>
      <c r="D238">
        <v>3.1960579852947167E-2</v>
      </c>
      <c r="E238">
        <v>3.9535155459113062E-2</v>
      </c>
      <c r="F238">
        <v>2.9455546830918389E-2</v>
      </c>
      <c r="G238">
        <v>0.17115409487069219</v>
      </c>
      <c r="H238">
        <v>5.6044946777996631E-2</v>
      </c>
      <c r="I238">
        <v>1.008478342351684E-2</v>
      </c>
      <c r="J238">
        <v>5.9503908918817357E-2</v>
      </c>
      <c r="K238">
        <v>0.76609567836922721</v>
      </c>
      <c r="L238">
        <v>0.13101316677725319</v>
      </c>
      <c r="M238">
        <v>3.9395778424406072E-2</v>
      </c>
      <c r="N238">
        <v>0.50456337842814836</v>
      </c>
      <c r="O238">
        <v>1.5466992276058571E-2</v>
      </c>
      <c r="P238">
        <v>0.1261969604649357</v>
      </c>
      <c r="Q238">
        <v>2.1536874427925911E-2</v>
      </c>
      <c r="R238">
        <v>1.8579458511416781E-2</v>
      </c>
      <c r="S238">
        <v>1.879477539077378E-4</v>
      </c>
      <c r="T238">
        <v>4.1055608464493777E-2</v>
      </c>
      <c r="U238">
        <v>1.436833352807525</v>
      </c>
      <c r="V238">
        <v>5.3431084106489772E-2</v>
      </c>
      <c r="W238">
        <v>1.856982288263308E-3</v>
      </c>
      <c r="X238">
        <v>0.19765930849824739</v>
      </c>
      <c r="Y238">
        <v>4.5520439322673877E-2</v>
      </c>
      <c r="Z238">
        <v>0.13389841771593461</v>
      </c>
      <c r="AA238">
        <v>0.42041607424128319</v>
      </c>
      <c r="AB238">
        <v>3.5705920368640537E-2</v>
      </c>
      <c r="AC238">
        <v>5.524716942359649E-2</v>
      </c>
      <c r="AD238">
        <v>1.464587107998242E-2</v>
      </c>
      <c r="AE238">
        <v>0.25031082267079008</v>
      </c>
      <c r="AF238">
        <v>0.15687177692581489</v>
      </c>
      <c r="AG238">
        <v>9.1558757405664284E-2</v>
      </c>
      <c r="AH238" s="9" t="s">
        <v>86</v>
      </c>
      <c r="AI238" s="1">
        <v>45139</v>
      </c>
      <c r="AJ238" s="9" t="s">
        <v>43</v>
      </c>
      <c r="AK238">
        <v>25</v>
      </c>
    </row>
    <row r="239" spans="1:37" x14ac:dyDescent="0.25">
      <c r="A239">
        <v>45162</v>
      </c>
      <c r="B239">
        <v>1.1729073045242739</v>
      </c>
      <c r="C239">
        <v>1.497736413503862</v>
      </c>
      <c r="D239">
        <v>0.41338343662506188</v>
      </c>
      <c r="E239">
        <v>2.0504126306141299</v>
      </c>
      <c r="F239">
        <v>1.1459875601335241</v>
      </c>
      <c r="G239">
        <v>2.1239584340156741</v>
      </c>
      <c r="H239">
        <v>0.60699039068357774</v>
      </c>
      <c r="I239">
        <v>0.57683571183643723</v>
      </c>
      <c r="J239">
        <v>0.60929728535018679</v>
      </c>
      <c r="K239">
        <v>0.36136711145891248</v>
      </c>
      <c r="L239">
        <v>0.26395150802628597</v>
      </c>
      <c r="M239">
        <v>0.5029687940614076</v>
      </c>
      <c r="N239">
        <v>0.62815300485866743</v>
      </c>
      <c r="O239">
        <v>0.14783261108170059</v>
      </c>
      <c r="P239">
        <v>0.4712184505604699</v>
      </c>
      <c r="Q239">
        <v>0.27502343957405312</v>
      </c>
      <c r="R239">
        <v>0.18303345979551119</v>
      </c>
      <c r="S239">
        <v>0.78168597187723921</v>
      </c>
      <c r="T239">
        <v>1.941399176522876</v>
      </c>
      <c r="U239">
        <v>1.6704993261567891</v>
      </c>
      <c r="V239">
        <v>0.72686560722814619</v>
      </c>
      <c r="W239">
        <v>0.96862248145698016</v>
      </c>
      <c r="X239">
        <v>1.3563584736555561</v>
      </c>
      <c r="Y239">
        <v>0.39655456520509258</v>
      </c>
      <c r="Z239">
        <v>1.6683256216735221</v>
      </c>
      <c r="AA239">
        <v>0.6203596587197544</v>
      </c>
      <c r="AB239">
        <v>1.038728551911569</v>
      </c>
      <c r="AC239">
        <v>0.42104575373434278</v>
      </c>
      <c r="AD239">
        <v>0.55548587978326114</v>
      </c>
      <c r="AE239">
        <v>1.7883261924232901</v>
      </c>
      <c r="AF239">
        <v>1.1449196378480631</v>
      </c>
      <c r="AG239">
        <v>0.712036652411423</v>
      </c>
      <c r="AH239" s="9" t="s">
        <v>86</v>
      </c>
      <c r="AI239" s="1">
        <v>45139</v>
      </c>
      <c r="AJ239" s="9" t="s">
        <v>38</v>
      </c>
      <c r="AK239">
        <v>24</v>
      </c>
    </row>
    <row r="240" spans="1:37" x14ac:dyDescent="0.25">
      <c r="A240">
        <v>45161</v>
      </c>
      <c r="B240">
        <v>0.1093795409440959</v>
      </c>
      <c r="C240">
        <v>9.5794923775041924E-2</v>
      </c>
      <c r="D240">
        <v>1.160827941897386E-2</v>
      </c>
      <c r="E240">
        <v>7.9843100354906937E-2</v>
      </c>
      <c r="F240">
        <v>8.0234535919689418E-2</v>
      </c>
      <c r="G240">
        <v>3.1158402301057972E-3</v>
      </c>
      <c r="H240">
        <v>0.14333471885988289</v>
      </c>
      <c r="I240">
        <v>5.6458293185313251E-2</v>
      </c>
      <c r="J240">
        <v>1.033459514754786E-2</v>
      </c>
      <c r="K240">
        <v>3.3877811047742887E-2</v>
      </c>
      <c r="L240">
        <v>2.7195153416837061E-2</v>
      </c>
      <c r="M240">
        <v>0.15584198263591759</v>
      </c>
      <c r="N240">
        <v>3.7212457993776149E-2</v>
      </c>
      <c r="O240">
        <v>3.8786796390442239E-2</v>
      </c>
      <c r="P240">
        <v>9.0501918010175417E-2</v>
      </c>
      <c r="Q240">
        <v>5.5312501787050544E-4</v>
      </c>
      <c r="R240">
        <v>1.6497140832953799E-4</v>
      </c>
      <c r="S240">
        <v>5.239433590254163E-4</v>
      </c>
      <c r="T240">
        <v>0.1292952627390091</v>
      </c>
      <c r="U240">
        <v>2.0445446468022151E-4</v>
      </c>
      <c r="V240">
        <v>4.2864566023680592E-2</v>
      </c>
      <c r="W240">
        <v>0</v>
      </c>
      <c r="X240">
        <v>2.0168032258115389E-2</v>
      </c>
      <c r="Y240">
        <v>0.1232564825956312</v>
      </c>
      <c r="Z240">
        <v>5.1180047301755682E-2</v>
      </c>
      <c r="AA240">
        <v>5.600309106981128E-2</v>
      </c>
      <c r="AB240">
        <v>0.15554589366946781</v>
      </c>
      <c r="AC240">
        <v>0.1103804754530326</v>
      </c>
      <c r="AD240">
        <v>3.5157212613253337E-2</v>
      </c>
      <c r="AE240">
        <v>5.5403804333570311E-2</v>
      </c>
      <c r="AF240">
        <v>4.6278353295564421E-2</v>
      </c>
      <c r="AG240">
        <v>0.24890572757523749</v>
      </c>
      <c r="AH240" s="9" t="s">
        <v>86</v>
      </c>
      <c r="AI240" s="1">
        <v>45139</v>
      </c>
      <c r="AJ240" s="9" t="s">
        <v>39</v>
      </c>
      <c r="AK240">
        <v>23</v>
      </c>
    </row>
    <row r="241" spans="1:37" x14ac:dyDescent="0.25">
      <c r="A241">
        <v>45160</v>
      </c>
      <c r="B241">
        <v>0.89616651520565793</v>
      </c>
      <c r="C241">
        <v>2.3121727249353738</v>
      </c>
      <c r="D241">
        <v>0.91473989801938449</v>
      </c>
      <c r="E241">
        <v>0.53038182102006393</v>
      </c>
      <c r="F241">
        <v>1.310132639774688</v>
      </c>
      <c r="G241">
        <v>2.54851447219828</v>
      </c>
      <c r="H241">
        <v>2.2767441444528131</v>
      </c>
      <c r="I241">
        <v>1.513140845933546</v>
      </c>
      <c r="J241">
        <v>0.28909672451439411</v>
      </c>
      <c r="K241">
        <v>0.32642015507839989</v>
      </c>
      <c r="L241">
        <v>0.1218285918283589</v>
      </c>
      <c r="M241">
        <v>0.39470866387445591</v>
      </c>
      <c r="N241">
        <v>0.53419456933090259</v>
      </c>
      <c r="O241">
        <v>0.38396052260284341</v>
      </c>
      <c r="P241">
        <v>0.33126924897630039</v>
      </c>
      <c r="Q241">
        <v>0.48129351097899242</v>
      </c>
      <c r="R241">
        <v>1.0985700572693491</v>
      </c>
      <c r="S241">
        <v>0.18986080190807261</v>
      </c>
      <c r="T241">
        <v>0.34282583360803348</v>
      </c>
      <c r="U241">
        <v>0.47385581343728589</v>
      </c>
      <c r="V241">
        <v>0.80584173074899068</v>
      </c>
      <c r="W241">
        <v>0.1381003559024444</v>
      </c>
      <c r="X241">
        <v>0.64753658989074092</v>
      </c>
      <c r="Y241">
        <v>0.1221877805589113</v>
      </c>
      <c r="Z241">
        <v>1.0997981846059419</v>
      </c>
      <c r="AA241">
        <v>0.56061013558798789</v>
      </c>
      <c r="AB241">
        <v>0.81007263889355674</v>
      </c>
      <c r="AC241">
        <v>0.45227931915567171</v>
      </c>
      <c r="AD241">
        <v>0.34221605386940479</v>
      </c>
      <c r="AE241">
        <v>1.459736302742064</v>
      </c>
      <c r="AF241">
        <v>0.92484797366323479</v>
      </c>
      <c r="AG241">
        <v>0.46150053915045408</v>
      </c>
      <c r="AH241" s="9" t="s">
        <v>86</v>
      </c>
      <c r="AI241" s="1">
        <v>45139</v>
      </c>
      <c r="AJ241" s="9" t="s">
        <v>40</v>
      </c>
      <c r="AK241">
        <v>22</v>
      </c>
    </row>
    <row r="242" spans="1:37" x14ac:dyDescent="0.25">
      <c r="A242">
        <v>45159</v>
      </c>
      <c r="B242">
        <v>0.31756505817918418</v>
      </c>
      <c r="C242">
        <v>0.38056044334683142</v>
      </c>
      <c r="D242">
        <v>1.7655431378245969</v>
      </c>
      <c r="E242">
        <v>0.17517422275540129</v>
      </c>
      <c r="F242">
        <v>0.1076827084513165</v>
      </c>
      <c r="G242">
        <v>0.2232731129831774</v>
      </c>
      <c r="H242">
        <v>1.1571154829170329</v>
      </c>
      <c r="I242">
        <v>0.18853699482233449</v>
      </c>
      <c r="J242">
        <v>0.24422974381174131</v>
      </c>
      <c r="K242">
        <v>0.30242381908906502</v>
      </c>
      <c r="L242">
        <v>0.19707679897757421</v>
      </c>
      <c r="M242">
        <v>0.20914377370499559</v>
      </c>
      <c r="N242">
        <v>0.2385347143108433</v>
      </c>
      <c r="O242">
        <v>0.38038955799427809</v>
      </c>
      <c r="P242">
        <v>0.50422050791451134</v>
      </c>
      <c r="Q242">
        <v>0.40015768892970521</v>
      </c>
      <c r="R242">
        <v>0.29995782948552402</v>
      </c>
      <c r="S242">
        <v>2.9060076103125309E-3</v>
      </c>
      <c r="T242">
        <v>8.577915710424916E-2</v>
      </c>
      <c r="U242">
        <v>9.7050484936722064E-3</v>
      </c>
      <c r="V242">
        <v>0.33266093175788392</v>
      </c>
      <c r="W242">
        <v>3.4145857141821848E-2</v>
      </c>
      <c r="X242">
        <v>0.14116623076826709</v>
      </c>
      <c r="Y242">
        <v>0.58262037641311237</v>
      </c>
      <c r="Z242">
        <v>0.19923261315536839</v>
      </c>
      <c r="AA242">
        <v>0.27283707176589073</v>
      </c>
      <c r="AB242">
        <v>0.43688539984577551</v>
      </c>
      <c r="AC242">
        <v>0.50149598519088745</v>
      </c>
      <c r="AD242">
        <v>0.3261390207108083</v>
      </c>
      <c r="AE242">
        <v>0.34647301033882888</v>
      </c>
      <c r="AF242">
        <v>0.19393481918234581</v>
      </c>
      <c r="AG242">
        <v>0.43260805830723043</v>
      </c>
      <c r="AH242" s="9" t="s">
        <v>86</v>
      </c>
      <c r="AI242" s="1">
        <v>45139</v>
      </c>
      <c r="AJ242" s="9" t="s">
        <v>41</v>
      </c>
      <c r="AK242">
        <v>21</v>
      </c>
    </row>
    <row r="243" spans="1:37" x14ac:dyDescent="0.25">
      <c r="A243">
        <v>45156</v>
      </c>
      <c r="B243">
        <v>2.2599327188089709E-2</v>
      </c>
      <c r="C243">
        <v>0</v>
      </c>
      <c r="D243">
        <v>2.228110247928004E-2</v>
      </c>
      <c r="E243">
        <v>2.8940757830373488E-3</v>
      </c>
      <c r="F243">
        <v>8.5546339256924362E-5</v>
      </c>
      <c r="G243">
        <v>0.1354378155935452</v>
      </c>
      <c r="H243">
        <v>2.2600297969713041E-2</v>
      </c>
      <c r="I243">
        <v>0.23578669314410139</v>
      </c>
      <c r="J243">
        <v>0</v>
      </c>
      <c r="K243">
        <v>7.1096505979961075E-2</v>
      </c>
      <c r="L243">
        <v>0</v>
      </c>
      <c r="M243">
        <v>4.6788683298971089E-3</v>
      </c>
      <c r="N243">
        <v>1.014795119763429E-3</v>
      </c>
      <c r="O243">
        <v>6.2711477836585983E-2</v>
      </c>
      <c r="P243">
        <v>4.2253894413175072E-3</v>
      </c>
      <c r="Q243">
        <v>0</v>
      </c>
      <c r="R243">
        <v>0</v>
      </c>
      <c r="S243">
        <v>1.3241430183082311E-4</v>
      </c>
      <c r="T243">
        <v>1.782297903304014E-3</v>
      </c>
      <c r="U243">
        <v>0.1204261786278806</v>
      </c>
      <c r="V243">
        <v>0</v>
      </c>
      <c r="W243">
        <v>0</v>
      </c>
      <c r="X243">
        <v>1.4111483098902609E-2</v>
      </c>
      <c r="Y243">
        <v>5.2546606145223523E-2</v>
      </c>
      <c r="Z243">
        <v>2.641685052020146E-2</v>
      </c>
      <c r="AA243">
        <v>3.0945499431211169E-2</v>
      </c>
      <c r="AB243">
        <v>4.1233819385238452E-3</v>
      </c>
      <c r="AC243">
        <v>1.2572079040303309E-2</v>
      </c>
      <c r="AD243">
        <v>0</v>
      </c>
      <c r="AE243">
        <v>3.3256564179231368E-2</v>
      </c>
      <c r="AF243">
        <v>2.7821865607809151E-2</v>
      </c>
      <c r="AG243">
        <v>1.3100123037045471E-2</v>
      </c>
      <c r="AH243" s="9" t="s">
        <v>87</v>
      </c>
      <c r="AI243" s="1">
        <v>45139</v>
      </c>
      <c r="AJ243" s="9" t="s">
        <v>43</v>
      </c>
      <c r="AK243">
        <v>18</v>
      </c>
    </row>
    <row r="244" spans="1:37" x14ac:dyDescent="0.25">
      <c r="A244">
        <v>45155</v>
      </c>
      <c r="B244">
        <v>5.8424495283108273E-2</v>
      </c>
      <c r="C244">
        <v>2.5595459035146251E-2</v>
      </c>
      <c r="D244">
        <v>0</v>
      </c>
      <c r="E244">
        <v>7.5516601780483087E-3</v>
      </c>
      <c r="F244">
        <v>5.2538513588989777E-3</v>
      </c>
      <c r="G244">
        <v>0.15940203504507661</v>
      </c>
      <c r="H244">
        <v>3.5969377136102633E-2</v>
      </c>
      <c r="I244">
        <v>1.6095707081101189E-2</v>
      </c>
      <c r="J244">
        <v>7.2892053600253162E-5</v>
      </c>
      <c r="K244">
        <v>2.065728128824721E-2</v>
      </c>
      <c r="L244">
        <v>1.584428872505683E-4</v>
      </c>
      <c r="M244">
        <v>1.074573198960925E-2</v>
      </c>
      <c r="N244">
        <v>8.7209751780388239E-3</v>
      </c>
      <c r="O244">
        <v>0.1181339601835336</v>
      </c>
      <c r="P244">
        <v>3.5447082862305108E-3</v>
      </c>
      <c r="Q244">
        <v>7.3969997065153762E-3</v>
      </c>
      <c r="R244">
        <v>5.4061901348163577E-2</v>
      </c>
      <c r="S244">
        <v>6.5286962469425112E-4</v>
      </c>
      <c r="T244">
        <v>0.10659313300981151</v>
      </c>
      <c r="U244">
        <v>0</v>
      </c>
      <c r="V244">
        <v>0.10468535521204279</v>
      </c>
      <c r="W244">
        <v>5.8289672561153312E-5</v>
      </c>
      <c r="X244">
        <v>0.14003249160420669</v>
      </c>
      <c r="Y244">
        <v>4.0971264027659634E-3</v>
      </c>
      <c r="Z244">
        <v>7.8265523926410993E-2</v>
      </c>
      <c r="AA244">
        <v>8.2784106629693252E-3</v>
      </c>
      <c r="AB244">
        <v>7.7740700332605842E-2</v>
      </c>
      <c r="AC244">
        <v>4.847765440011218E-3</v>
      </c>
      <c r="AD244">
        <v>3.0974190368252149E-3</v>
      </c>
      <c r="AE244">
        <v>1.860467416245903E-2</v>
      </c>
      <c r="AF244">
        <v>2.913001346816867E-2</v>
      </c>
      <c r="AG244">
        <v>0.15546392000797449</v>
      </c>
      <c r="AH244" s="9" t="s">
        <v>87</v>
      </c>
      <c r="AI244" s="1">
        <v>45139</v>
      </c>
      <c r="AJ244" s="9" t="s">
        <v>38</v>
      </c>
      <c r="AK244">
        <v>17</v>
      </c>
    </row>
    <row r="245" spans="1:37" x14ac:dyDescent="0.25">
      <c r="A245">
        <v>45154</v>
      </c>
      <c r="B245">
        <v>0.45412356030517392</v>
      </c>
      <c r="C245">
        <v>0.17147843833543319</v>
      </c>
      <c r="D245">
        <v>1.382870722904871E-2</v>
      </c>
      <c r="E245">
        <v>0.55226898824996029</v>
      </c>
      <c r="F245">
        <v>5.8060225488882596E-3</v>
      </c>
      <c r="G245">
        <v>0.34367927402812742</v>
      </c>
      <c r="H245">
        <v>0.5721188189735591</v>
      </c>
      <c r="I245">
        <v>2.6921053339358819E-2</v>
      </c>
      <c r="J245">
        <v>4.1279502728794312E-2</v>
      </c>
      <c r="K245">
        <v>5.2378402225158112E-2</v>
      </c>
      <c r="L245">
        <v>3.8717303033342303E-2</v>
      </c>
      <c r="M245">
        <v>7.9225040952193806E-2</v>
      </c>
      <c r="N245">
        <v>7.7660180871140849E-2</v>
      </c>
      <c r="O245">
        <v>0.30869029868830228</v>
      </c>
      <c r="P245">
        <v>0.71994744072557049</v>
      </c>
      <c r="Q245">
        <v>0.47698705482099768</v>
      </c>
      <c r="R245">
        <v>8.9136007246738744E-2</v>
      </c>
      <c r="S245">
        <v>1.0583722471251431E-2</v>
      </c>
      <c r="T245">
        <v>3.5389630313361287E-2</v>
      </c>
      <c r="U245">
        <v>0</v>
      </c>
      <c r="V245">
        <v>9.1681992175298321E-2</v>
      </c>
      <c r="W245">
        <v>2.6364767566147109E-2</v>
      </c>
      <c r="X245">
        <v>0.41761479672736412</v>
      </c>
      <c r="Y245">
        <v>4.3039503989020011E-4</v>
      </c>
      <c r="Z245">
        <v>0.6485553675846597</v>
      </c>
      <c r="AA245">
        <v>0.13231964765645371</v>
      </c>
      <c r="AB245">
        <v>0.34468523445023591</v>
      </c>
      <c r="AC245">
        <v>3.6415707363699111E-2</v>
      </c>
      <c r="AD245">
        <v>1.0222269238140991</v>
      </c>
      <c r="AE245">
        <v>0.27231763565520462</v>
      </c>
      <c r="AF245">
        <v>0.29828800963482222</v>
      </c>
      <c r="AG245">
        <v>0.42498736708712342</v>
      </c>
      <c r="AH245" s="9" t="s">
        <v>87</v>
      </c>
      <c r="AI245" s="1">
        <v>45139</v>
      </c>
      <c r="AJ245" s="9" t="s">
        <v>39</v>
      </c>
      <c r="AK245">
        <v>16</v>
      </c>
    </row>
    <row r="246" spans="1:37" x14ac:dyDescent="0.25">
      <c r="A246">
        <v>45153</v>
      </c>
      <c r="B246">
        <v>0.42798323112937009</v>
      </c>
      <c r="C246">
        <v>1.2633141022592741E-2</v>
      </c>
      <c r="D246">
        <v>0.1049248215613552</v>
      </c>
      <c r="E246">
        <v>0.60834382071077808</v>
      </c>
      <c r="F246">
        <v>0.52066362955505963</v>
      </c>
      <c r="G246">
        <v>9.0655549767010221E-2</v>
      </c>
      <c r="H246">
        <v>0.2366229173046191</v>
      </c>
      <c r="I246">
        <v>0.32163786367066571</v>
      </c>
      <c r="J246">
        <v>3.347009503057282E-2</v>
      </c>
      <c r="K246">
        <v>0.19948600049487869</v>
      </c>
      <c r="L246">
        <v>0.1585073322868239</v>
      </c>
      <c r="M246">
        <v>5.1355087045334688E-2</v>
      </c>
      <c r="N246">
        <v>0.20180402943994799</v>
      </c>
      <c r="O246">
        <v>0.22252153015626999</v>
      </c>
      <c r="P246">
        <v>4.3270026616492638E-2</v>
      </c>
      <c r="Q246">
        <v>6.2511479332929165E-2</v>
      </c>
      <c r="R246">
        <v>0.4117539650671902</v>
      </c>
      <c r="S246">
        <v>0.25491330370070758</v>
      </c>
      <c r="T246">
        <v>0.25159009055216042</v>
      </c>
      <c r="U246">
        <v>2.4358930244641221E-2</v>
      </c>
      <c r="V246">
        <v>0.1943198877511351</v>
      </c>
      <c r="W246">
        <v>2.3248865869337589E-2</v>
      </c>
      <c r="X246">
        <v>0.1864152826534039</v>
      </c>
      <c r="Y246">
        <v>9.5441397996996302E-4</v>
      </c>
      <c r="Z246">
        <v>0.43870441706921248</v>
      </c>
      <c r="AA246">
        <v>0.21918644788389011</v>
      </c>
      <c r="AB246">
        <v>0.24692972935565949</v>
      </c>
      <c r="AC246">
        <v>9.7541519499587878E-2</v>
      </c>
      <c r="AD246">
        <v>4.0699398157358159E-2</v>
      </c>
      <c r="AE246">
        <v>0.2019175935544108</v>
      </c>
      <c r="AF246">
        <v>0.46169371295871098</v>
      </c>
      <c r="AG246">
        <v>0.23131523887462649</v>
      </c>
      <c r="AH246" s="9" t="s">
        <v>87</v>
      </c>
      <c r="AI246" s="1">
        <v>45139</v>
      </c>
      <c r="AJ246" s="9" t="s">
        <v>40</v>
      </c>
      <c r="AK246">
        <v>15</v>
      </c>
    </row>
    <row r="247" spans="1:37" x14ac:dyDescent="0.25">
      <c r="A247">
        <v>45152</v>
      </c>
      <c r="B247">
        <v>0.6043514630574105</v>
      </c>
      <c r="C247">
        <v>0.45669777335963818</v>
      </c>
      <c r="D247">
        <v>5.885638055153402E-2</v>
      </c>
      <c r="E247">
        <v>0.68685068980735409</v>
      </c>
      <c r="F247">
        <v>0.75144783686751848</v>
      </c>
      <c r="G247">
        <v>1.657434141035127</v>
      </c>
      <c r="H247">
        <v>1.554350254136299</v>
      </c>
      <c r="I247">
        <v>0.16921443100437419</v>
      </c>
      <c r="J247">
        <v>0.10941834757345591</v>
      </c>
      <c r="K247">
        <v>6.4623834255714482E-2</v>
      </c>
      <c r="L247">
        <v>8.869310166477741E-2</v>
      </c>
      <c r="M247">
        <v>4.0727443658710102E-2</v>
      </c>
      <c r="N247">
        <v>0.14781665225116911</v>
      </c>
      <c r="O247">
        <v>0.15693976109439631</v>
      </c>
      <c r="P247">
        <v>0.24552717303081539</v>
      </c>
      <c r="Q247">
        <v>0.54527085241945528</v>
      </c>
      <c r="R247">
        <v>1.4691624881023699</v>
      </c>
      <c r="S247">
        <v>0.26017925276113413</v>
      </c>
      <c r="T247">
        <v>9.0188968261584582E-2</v>
      </c>
      <c r="U247">
        <v>9.351089098899408E-2</v>
      </c>
      <c r="V247">
        <v>0.21444156657183611</v>
      </c>
      <c r="W247">
        <v>0.17240936366762791</v>
      </c>
      <c r="X247">
        <v>0.5463485340199824</v>
      </c>
      <c r="Y247">
        <v>4.6687279109517067E-2</v>
      </c>
      <c r="Z247">
        <v>0.91810481429275814</v>
      </c>
      <c r="AA247">
        <v>0.2019534998081739</v>
      </c>
      <c r="AB247">
        <v>0.53626310193732873</v>
      </c>
      <c r="AC247">
        <v>9.8476027437406091E-2</v>
      </c>
      <c r="AD247">
        <v>0.21596277757734161</v>
      </c>
      <c r="AE247">
        <v>0.75642679056586637</v>
      </c>
      <c r="AF247">
        <v>0.65345682947581762</v>
      </c>
      <c r="AG247">
        <v>0.30639697122764331</v>
      </c>
      <c r="AH247" s="9" t="s">
        <v>87</v>
      </c>
      <c r="AI247" s="1">
        <v>45139</v>
      </c>
      <c r="AJ247" s="9" t="s">
        <v>41</v>
      </c>
      <c r="AK247">
        <v>14</v>
      </c>
    </row>
    <row r="248" spans="1:37" x14ac:dyDescent="0.25">
      <c r="A248">
        <v>45149</v>
      </c>
      <c r="B248">
        <v>0.55045652000247447</v>
      </c>
      <c r="C248">
        <v>0.90978868725970585</v>
      </c>
      <c r="D248">
        <v>4.7432077186050289E-2</v>
      </c>
      <c r="E248">
        <v>1.198613007782338</v>
      </c>
      <c r="F248">
        <v>0.22052684098862829</v>
      </c>
      <c r="G248">
        <v>0.50321191839638157</v>
      </c>
      <c r="H248">
        <v>0.21487218673154879</v>
      </c>
      <c r="I248">
        <v>0.1129970757444365</v>
      </c>
      <c r="J248">
        <v>4.1000701827140502E-2</v>
      </c>
      <c r="K248">
        <v>0.1113499651924882</v>
      </c>
      <c r="L248">
        <v>8.7137301793590166E-2</v>
      </c>
      <c r="M248">
        <v>5.8762375770554882E-2</v>
      </c>
      <c r="N248">
        <v>0.1174032336112347</v>
      </c>
      <c r="O248">
        <v>0.20613999497848079</v>
      </c>
      <c r="P248">
        <v>0.30714979596563352</v>
      </c>
      <c r="Q248">
        <v>0.78208785212700138</v>
      </c>
      <c r="R248">
        <v>0.6793702871042111</v>
      </c>
      <c r="S248">
        <v>1.879858016677489</v>
      </c>
      <c r="T248">
        <v>8.0813639169724671E-2</v>
      </c>
      <c r="U248">
        <v>0.26667887174299287</v>
      </c>
      <c r="V248">
        <v>0.25120693378391318</v>
      </c>
      <c r="W248">
        <v>0.64101045858452277</v>
      </c>
      <c r="X248">
        <v>0.62858054777544814</v>
      </c>
      <c r="Y248">
        <v>0.1393691360807203</v>
      </c>
      <c r="Z248">
        <v>1.0220840109762821</v>
      </c>
      <c r="AA248">
        <v>0.14886816127522021</v>
      </c>
      <c r="AB248">
        <v>0.33717870291691732</v>
      </c>
      <c r="AC248">
        <v>9.0228010445856474E-2</v>
      </c>
      <c r="AD248">
        <v>0.39615156545212199</v>
      </c>
      <c r="AE248">
        <v>0.74353057606137318</v>
      </c>
      <c r="AF248">
        <v>0.55063580079611485</v>
      </c>
      <c r="AG248">
        <v>0.2598937180705142</v>
      </c>
      <c r="AH248" s="9" t="s">
        <v>88</v>
      </c>
      <c r="AI248" s="1">
        <v>45139</v>
      </c>
      <c r="AJ248" s="9" t="s">
        <v>43</v>
      </c>
      <c r="AK248">
        <v>11</v>
      </c>
    </row>
    <row r="249" spans="1:37" x14ac:dyDescent="0.25">
      <c r="A249">
        <v>45148</v>
      </c>
      <c r="B249">
        <v>0.1035783189861466</v>
      </c>
      <c r="C249">
        <v>0</v>
      </c>
      <c r="D249">
        <v>3.6986193978124568E-3</v>
      </c>
      <c r="E249">
        <v>0.2729724966963113</v>
      </c>
      <c r="F249">
        <v>6.8412230689027871E-4</v>
      </c>
      <c r="G249">
        <v>2.9334255717008529E-2</v>
      </c>
      <c r="H249">
        <v>2.4983005843042329E-2</v>
      </c>
      <c r="I249">
        <v>2.3172078331245342E-3</v>
      </c>
      <c r="J249">
        <v>0.18942823492840691</v>
      </c>
      <c r="K249">
        <v>6.8157965341580249E-3</v>
      </c>
      <c r="L249">
        <v>0</v>
      </c>
      <c r="M249">
        <v>7.0340612267874872E-2</v>
      </c>
      <c r="N249">
        <v>5.8779325826821679E-3</v>
      </c>
      <c r="O249">
        <v>0.138095702044779</v>
      </c>
      <c r="P249">
        <v>0.115548554254202</v>
      </c>
      <c r="Q249">
        <v>4.9009438347413579E-2</v>
      </c>
      <c r="R249">
        <v>0</v>
      </c>
      <c r="S249">
        <v>7.2299601225221064E-5</v>
      </c>
      <c r="T249">
        <v>6.1756784597927022E-2</v>
      </c>
      <c r="U249">
        <v>0</v>
      </c>
      <c r="V249">
        <v>2.885900975888952E-3</v>
      </c>
      <c r="W249">
        <v>2.6777552473770272E-4</v>
      </c>
      <c r="X249">
        <v>9.2963869429311688E-2</v>
      </c>
      <c r="Y249">
        <v>0</v>
      </c>
      <c r="Z249">
        <v>0.14016319284206169</v>
      </c>
      <c r="AA249">
        <v>7.9483635462494803E-2</v>
      </c>
      <c r="AB249">
        <v>4.5222779065846673E-2</v>
      </c>
      <c r="AC249">
        <v>1.6839270992681739E-2</v>
      </c>
      <c r="AD249">
        <v>1.461237030404793E-2</v>
      </c>
      <c r="AE249">
        <v>2.190063495209869E-2</v>
      </c>
      <c r="AF249">
        <v>7.3390806220833535E-2</v>
      </c>
      <c r="AG249">
        <v>0.28989743587902062</v>
      </c>
      <c r="AH249" s="9" t="s">
        <v>88</v>
      </c>
      <c r="AI249" s="1">
        <v>45139</v>
      </c>
      <c r="AJ249" s="9" t="s">
        <v>38</v>
      </c>
      <c r="AK249">
        <v>10</v>
      </c>
    </row>
    <row r="250" spans="1:37" x14ac:dyDescent="0.25">
      <c r="A250">
        <v>45147</v>
      </c>
      <c r="B250">
        <v>1.2596725374375779</v>
      </c>
      <c r="C250">
        <v>0.16087680605400309</v>
      </c>
      <c r="D250">
        <v>4.2832214642323229E-4</v>
      </c>
      <c r="E250">
        <v>0.75251710240110359</v>
      </c>
      <c r="F250">
        <v>3.2931852399345811E-2</v>
      </c>
      <c r="G250">
        <v>9.6116109739839389E-2</v>
      </c>
      <c r="H250">
        <v>2.6570382162284529</v>
      </c>
      <c r="I250">
        <v>3.8504077617312138</v>
      </c>
      <c r="J250">
        <v>0.145872368686324</v>
      </c>
      <c r="K250">
        <v>0.23080003716013039</v>
      </c>
      <c r="L250">
        <v>0.175323480256835</v>
      </c>
      <c r="M250">
        <v>0.36843656275096809</v>
      </c>
      <c r="N250">
        <v>0.94325879027782333</v>
      </c>
      <c r="O250">
        <v>0.89896110584946887</v>
      </c>
      <c r="P250">
        <v>1.8914020866358201</v>
      </c>
      <c r="Q250">
        <v>0.1290615524340607</v>
      </c>
      <c r="R250">
        <v>1.820141717106008E-2</v>
      </c>
      <c r="S250">
        <v>4.9612805405803497</v>
      </c>
      <c r="T250">
        <v>1.2465613772566191</v>
      </c>
      <c r="U250">
        <v>8.7538995138872547E-4</v>
      </c>
      <c r="V250">
        <v>0.21560641886991819</v>
      </c>
      <c r="W250">
        <v>0.68093884724765152</v>
      </c>
      <c r="X250">
        <v>1.562118259479131</v>
      </c>
      <c r="Y250">
        <v>2.24760312674892</v>
      </c>
      <c r="Z250">
        <v>1.3021958387004009</v>
      </c>
      <c r="AA250">
        <v>1.2084112113261689</v>
      </c>
      <c r="AB250">
        <v>0.80270332099325448</v>
      </c>
      <c r="AC250">
        <v>0.66005457355009889</v>
      </c>
      <c r="AD250">
        <v>0.16897733467984041</v>
      </c>
      <c r="AE250">
        <v>0.18317699504225901</v>
      </c>
      <c r="AF250">
        <v>0.8376222367216416</v>
      </c>
      <c r="AG250">
        <v>4.1779709294132656</v>
      </c>
      <c r="AH250" s="9" t="s">
        <v>88</v>
      </c>
      <c r="AI250" s="1">
        <v>45139</v>
      </c>
      <c r="AJ250" s="9" t="s">
        <v>39</v>
      </c>
      <c r="AK250">
        <v>9</v>
      </c>
    </row>
    <row r="251" spans="1:37" x14ac:dyDescent="0.25">
      <c r="A251">
        <v>45146</v>
      </c>
      <c r="B251">
        <v>1.139078857145823</v>
      </c>
      <c r="C251">
        <v>1.3210784900554911</v>
      </c>
      <c r="D251">
        <v>0.34656861548405582</v>
      </c>
      <c r="E251">
        <v>1.031206200402772</v>
      </c>
      <c r="F251">
        <v>0.1678764908851153</v>
      </c>
      <c r="G251">
        <v>0.16848238977881719</v>
      </c>
      <c r="H251">
        <v>0.15734352718270411</v>
      </c>
      <c r="I251">
        <v>2.190070900685841</v>
      </c>
      <c r="J251">
        <v>0.23013099060654299</v>
      </c>
      <c r="K251">
        <v>0.1875491319159891</v>
      </c>
      <c r="L251">
        <v>0.29328293889696772</v>
      </c>
      <c r="M251">
        <v>3.3891761340869091</v>
      </c>
      <c r="N251">
        <v>0.55951681359684735</v>
      </c>
      <c r="O251">
        <v>0.12167509358142251</v>
      </c>
      <c r="P251">
        <v>0.60992730261813388</v>
      </c>
      <c r="Q251">
        <v>3.3565357626938297E-2</v>
      </c>
      <c r="R251">
        <v>8.7994383064670494E-3</v>
      </c>
      <c r="S251">
        <v>0.19763805622529829</v>
      </c>
      <c r="T251">
        <v>3.3193892026122489</v>
      </c>
      <c r="U251">
        <v>8.6418681310227688E-4</v>
      </c>
      <c r="V251">
        <v>0.60782318620777687</v>
      </c>
      <c r="W251">
        <v>0.1590143423231328</v>
      </c>
      <c r="X251">
        <v>1.043012732449303</v>
      </c>
      <c r="Y251">
        <v>0.28702353023994198</v>
      </c>
      <c r="Z251">
        <v>1.118926616355848</v>
      </c>
      <c r="AA251">
        <v>0.72998702708965779</v>
      </c>
      <c r="AB251">
        <v>0.63125098380203404</v>
      </c>
      <c r="AC251">
        <v>1.522194549654899</v>
      </c>
      <c r="AD251">
        <v>0.18552453020269999</v>
      </c>
      <c r="AE251">
        <v>0.34807266844552992</v>
      </c>
      <c r="AF251">
        <v>0.66466427146003215</v>
      </c>
      <c r="AG251">
        <v>3.488678139945868</v>
      </c>
      <c r="AH251" s="9" t="s">
        <v>88</v>
      </c>
      <c r="AI251" s="1">
        <v>45139</v>
      </c>
      <c r="AJ251" s="9" t="s">
        <v>40</v>
      </c>
      <c r="AK251">
        <v>8</v>
      </c>
    </row>
    <row r="252" spans="1:37" x14ac:dyDescent="0.25">
      <c r="A252">
        <v>45145</v>
      </c>
      <c r="B252">
        <v>1.202113371030995</v>
      </c>
      <c r="C252">
        <v>0.17356864070668501</v>
      </c>
      <c r="D252">
        <v>3.1450771188544321E-2</v>
      </c>
      <c r="E252">
        <v>0.77665799270474167</v>
      </c>
      <c r="F252">
        <v>0.1148608583054524</v>
      </c>
      <c r="G252">
        <v>3.763385304395356</v>
      </c>
      <c r="H252">
        <v>2.61119914911359</v>
      </c>
      <c r="I252">
        <v>0.29455072878959809</v>
      </c>
      <c r="J252">
        <v>0.34590385501097198</v>
      </c>
      <c r="K252">
        <v>9.6165708732294006E-2</v>
      </c>
      <c r="L252">
        <v>0.36466723463132</v>
      </c>
      <c r="M252">
        <v>8.8589366586974971E-2</v>
      </c>
      <c r="N252">
        <v>0.73590769706792103</v>
      </c>
      <c r="O252">
        <v>0.36143336653965857</v>
      </c>
      <c r="P252">
        <v>0.37129487374070191</v>
      </c>
      <c r="Q252">
        <v>2.0422024034513071</v>
      </c>
      <c r="R252">
        <v>2.3422550911073618E-3</v>
      </c>
      <c r="S252">
        <v>0.2748525551495779</v>
      </c>
      <c r="T252">
        <v>0.73940813602115407</v>
      </c>
      <c r="U252">
        <v>6.4002129143454463</v>
      </c>
      <c r="V252">
        <v>0.44807716842831458</v>
      </c>
      <c r="W252">
        <v>0.38361959845441079</v>
      </c>
      <c r="X252">
        <v>1.0909177033736881</v>
      </c>
      <c r="Y252">
        <v>0.18976613349493571</v>
      </c>
      <c r="Z252">
        <v>1.374177727231146</v>
      </c>
      <c r="AA252">
        <v>0.80913843487933113</v>
      </c>
      <c r="AB252">
        <v>1.0934617596341969</v>
      </c>
      <c r="AC252">
        <v>0.24757845776723331</v>
      </c>
      <c r="AD252">
        <v>0.97438717669641528</v>
      </c>
      <c r="AE252">
        <v>0.70050898849325427</v>
      </c>
      <c r="AF252">
        <v>0.94579351752210783</v>
      </c>
      <c r="AG252">
        <v>1.8824091954950939</v>
      </c>
      <c r="AH252" s="9" t="s">
        <v>88</v>
      </c>
      <c r="AI252" s="1">
        <v>45139</v>
      </c>
      <c r="AJ252" s="9" t="s">
        <v>41</v>
      </c>
      <c r="AK252">
        <v>7</v>
      </c>
    </row>
    <row r="253" spans="1:37" x14ac:dyDescent="0.25">
      <c r="A253">
        <v>45142</v>
      </c>
      <c r="B253">
        <v>1.2788468757963141</v>
      </c>
      <c r="C253">
        <v>0.8312662245033422</v>
      </c>
      <c r="D253">
        <v>1.6135950322146309E-2</v>
      </c>
      <c r="E253">
        <v>3.226380291784698</v>
      </c>
      <c r="F253">
        <v>0.39177638142352472</v>
      </c>
      <c r="G253">
        <v>1.5422858752955</v>
      </c>
      <c r="H253">
        <v>1.016550041450105</v>
      </c>
      <c r="I253">
        <v>1.165596848998036</v>
      </c>
      <c r="J253">
        <v>1.0347008601799921</v>
      </c>
      <c r="K253">
        <v>1.513036147998327E-2</v>
      </c>
      <c r="L253">
        <v>1.4575875813487659E-2</v>
      </c>
      <c r="M253">
        <v>0.28254110053841641</v>
      </c>
      <c r="N253">
        <v>0.42039618074540608</v>
      </c>
      <c r="O253">
        <v>0.4757431603645717</v>
      </c>
      <c r="P253">
        <v>0.1480478313542227</v>
      </c>
      <c r="Q253">
        <v>1.216916753010028</v>
      </c>
      <c r="R253">
        <v>1.2642457249546739</v>
      </c>
      <c r="S253">
        <v>0.75079407980941548</v>
      </c>
      <c r="T253">
        <v>0.2322928360352472</v>
      </c>
      <c r="U253">
        <v>0.19166789379692351</v>
      </c>
      <c r="V253">
        <v>0.41487016958142581</v>
      </c>
      <c r="W253">
        <v>0.1211915238309819</v>
      </c>
      <c r="X253">
        <v>1.682769508501869</v>
      </c>
      <c r="Y253">
        <v>3.521780589989339E-3</v>
      </c>
      <c r="Z253">
        <v>2.2356749846583162</v>
      </c>
      <c r="AA253">
        <v>0.50146696589046846</v>
      </c>
      <c r="AB253">
        <v>0.82613910233796028</v>
      </c>
      <c r="AC253">
        <v>0.1039980622729733</v>
      </c>
      <c r="AD253">
        <v>0.54375508379008741</v>
      </c>
      <c r="AE253">
        <v>1.452293894039377</v>
      </c>
      <c r="AF253">
        <v>1.439096785651925</v>
      </c>
      <c r="AG253">
        <v>0.74101683245398697</v>
      </c>
      <c r="AH253" s="9" t="s">
        <v>89</v>
      </c>
      <c r="AI253" s="1">
        <v>45139</v>
      </c>
      <c r="AJ253" s="9" t="s">
        <v>43</v>
      </c>
      <c r="AK253">
        <v>4</v>
      </c>
    </row>
    <row r="254" spans="1:37" x14ac:dyDescent="0.25">
      <c r="A254">
        <v>45141</v>
      </c>
      <c r="B254">
        <v>0.18916864387536619</v>
      </c>
      <c r="C254">
        <v>0.74672658704925388</v>
      </c>
      <c r="D254">
        <v>2.5557461077597591E-4</v>
      </c>
      <c r="E254">
        <v>5.4411558626947597E-2</v>
      </c>
      <c r="F254">
        <v>1.3959168885054571E-2</v>
      </c>
      <c r="G254">
        <v>4.393903844301332E-2</v>
      </c>
      <c r="H254">
        <v>0.20500790849936479</v>
      </c>
      <c r="I254">
        <v>7.3393129553749839E-2</v>
      </c>
      <c r="J254">
        <v>7.5979733172046578E-5</v>
      </c>
      <c r="K254">
        <v>7.9659949559647267E-2</v>
      </c>
      <c r="L254">
        <v>8.6183590971667362E-2</v>
      </c>
      <c r="M254">
        <v>6.4254330861064746E-2</v>
      </c>
      <c r="N254">
        <v>7.6818239934316773E-2</v>
      </c>
      <c r="O254">
        <v>0.98138740893880438</v>
      </c>
      <c r="P254">
        <v>8.7597668637450291E-2</v>
      </c>
      <c r="Q254">
        <v>2.2279422785327959E-2</v>
      </c>
      <c r="R254">
        <v>0</v>
      </c>
      <c r="S254">
        <v>7.5758225039263272E-3</v>
      </c>
      <c r="T254">
        <v>0.30614688392818878</v>
      </c>
      <c r="U254">
        <v>3.4480908654477982E-4</v>
      </c>
      <c r="V254">
        <v>8.1388698025149336E-2</v>
      </c>
      <c r="W254">
        <v>1.296380563449542E-2</v>
      </c>
      <c r="X254">
        <v>6.1666547830508497E-2</v>
      </c>
      <c r="Y254">
        <v>3.6736318913467847E-2</v>
      </c>
      <c r="Z254">
        <v>8.8509897049935393E-2</v>
      </c>
      <c r="AA254">
        <v>6.8849821727419269E-2</v>
      </c>
      <c r="AB254">
        <v>0.22417362615543321</v>
      </c>
      <c r="AC254">
        <v>7.7029937328809819E-2</v>
      </c>
      <c r="AD254">
        <v>7.178788935303701E-2</v>
      </c>
      <c r="AE254">
        <v>4.8451922038287541E-2</v>
      </c>
      <c r="AF254">
        <v>0.1638386679110003</v>
      </c>
      <c r="AG254">
        <v>0.19231207760213109</v>
      </c>
      <c r="AH254" s="9" t="s">
        <v>89</v>
      </c>
      <c r="AI254" s="1">
        <v>45139</v>
      </c>
      <c r="AJ254" s="9" t="s">
        <v>38</v>
      </c>
      <c r="AK254">
        <v>3</v>
      </c>
    </row>
    <row r="255" spans="1:37" x14ac:dyDescent="0.25">
      <c r="A255">
        <v>45140</v>
      </c>
      <c r="B255">
        <v>0.8332121507371999</v>
      </c>
      <c r="C255">
        <v>0.45699543346664201</v>
      </c>
      <c r="D255">
        <v>8.1034642859530881E-2</v>
      </c>
      <c r="E255">
        <v>0.69643082889131913</v>
      </c>
      <c r="F255">
        <v>6.9059815626809365E-2</v>
      </c>
      <c r="G255">
        <v>0.41382747139353432</v>
      </c>
      <c r="H255">
        <v>0.37064067419111058</v>
      </c>
      <c r="I255">
        <v>0.53478888994589091</v>
      </c>
      <c r="J255">
        <v>0.41600140007376307</v>
      </c>
      <c r="K255">
        <v>0.26845914739244547</v>
      </c>
      <c r="L255">
        <v>0.28431154618589422</v>
      </c>
      <c r="M255">
        <v>0.24904356567151609</v>
      </c>
      <c r="N255">
        <v>0.10677521492079919</v>
      </c>
      <c r="O255">
        <v>5.9672271815553901E-2</v>
      </c>
      <c r="P255">
        <v>0.15574738028555959</v>
      </c>
      <c r="Q255">
        <v>0.66422419672188093</v>
      </c>
      <c r="R255">
        <v>0.49488520897254368</v>
      </c>
      <c r="S255">
        <v>0.262329964684759</v>
      </c>
      <c r="T255">
        <v>1.2793269223751651</v>
      </c>
      <c r="U255">
        <v>0.86390733516437113</v>
      </c>
      <c r="V255">
        <v>0.1473088338229723</v>
      </c>
      <c r="W255">
        <v>0.2131287062899796</v>
      </c>
      <c r="X255">
        <v>1.3246419627713859</v>
      </c>
      <c r="Y255">
        <v>0.84739381980702322</v>
      </c>
      <c r="Z255">
        <v>0.8523974578688549</v>
      </c>
      <c r="AA255">
        <v>0.33477389877553843</v>
      </c>
      <c r="AB255">
        <v>0.68354358959448902</v>
      </c>
      <c r="AC255">
        <v>0.4506280931074686</v>
      </c>
      <c r="AD255">
        <v>0.33461985865668908</v>
      </c>
      <c r="AE255">
        <v>0.52486977080829134</v>
      </c>
      <c r="AF255">
        <v>0.79916373355644232</v>
      </c>
      <c r="AG255">
        <v>0.81518947439184564</v>
      </c>
      <c r="AH255" s="9" t="s">
        <v>89</v>
      </c>
      <c r="AI255" s="1">
        <v>45139</v>
      </c>
      <c r="AJ255" s="9" t="s">
        <v>39</v>
      </c>
      <c r="AK255">
        <v>2</v>
      </c>
    </row>
    <row r="256" spans="1:37" x14ac:dyDescent="0.25">
      <c r="A256">
        <v>45139</v>
      </c>
      <c r="B256">
        <v>0.16933314204226921</v>
      </c>
      <c r="C256">
        <v>0</v>
      </c>
      <c r="D256">
        <v>0</v>
      </c>
      <c r="E256">
        <v>8.1272514324360098E-2</v>
      </c>
      <c r="F256">
        <v>3.3489978279307782E-2</v>
      </c>
      <c r="G256">
        <v>7.11050559238431E-2</v>
      </c>
      <c r="H256">
        <v>0.24807821603535921</v>
      </c>
      <c r="I256">
        <v>1.6769701185049291</v>
      </c>
      <c r="J256">
        <v>2.7400169923534422E-4</v>
      </c>
      <c r="K256">
        <v>0.117141670325574</v>
      </c>
      <c r="L256">
        <v>8.7990503224657499E-2</v>
      </c>
      <c r="M256">
        <v>4.4731630290919151E-2</v>
      </c>
      <c r="N256">
        <v>7.8993930759982373E-2</v>
      </c>
      <c r="O256">
        <v>0.25088346367885461</v>
      </c>
      <c r="P256">
        <v>9.0654519363820589E-5</v>
      </c>
      <c r="Q256">
        <v>0.13953469247091449</v>
      </c>
      <c r="R256">
        <v>0</v>
      </c>
      <c r="S256">
        <v>5.4298292053877577E-3</v>
      </c>
      <c r="T256">
        <v>0.1748784355397433</v>
      </c>
      <c r="U256">
        <v>0</v>
      </c>
      <c r="V256">
        <v>1.371228075785036E-4</v>
      </c>
      <c r="W256">
        <v>1.149209927268758E-2</v>
      </c>
      <c r="X256">
        <v>0.50066657290626793</v>
      </c>
      <c r="Y256">
        <v>0</v>
      </c>
      <c r="Z256">
        <v>0.14904857427504051</v>
      </c>
      <c r="AA256">
        <v>0.13843153781872769</v>
      </c>
      <c r="AB256">
        <v>0.14161725470245731</v>
      </c>
      <c r="AC256">
        <v>3.4301306717233047E-2</v>
      </c>
      <c r="AD256">
        <v>9.7708594240966215E-2</v>
      </c>
      <c r="AE256">
        <v>0.18234554531471711</v>
      </c>
      <c r="AF256">
        <v>5.1568476368226361E-2</v>
      </c>
      <c r="AG256">
        <v>0.28479398941721418</v>
      </c>
      <c r="AH256" s="9" t="s">
        <v>89</v>
      </c>
      <c r="AI256" s="1">
        <v>45139</v>
      </c>
      <c r="AJ256" s="9" t="s">
        <v>40</v>
      </c>
      <c r="AK256">
        <v>1</v>
      </c>
    </row>
    <row r="257" spans="1:37" x14ac:dyDescent="0.25">
      <c r="A257">
        <v>45138</v>
      </c>
      <c r="B257">
        <v>0.94557113711128327</v>
      </c>
      <c r="C257">
        <v>0.45503000988465703</v>
      </c>
      <c r="D257">
        <v>1.68500416506006</v>
      </c>
      <c r="E257">
        <v>1.1797398192909729</v>
      </c>
      <c r="F257">
        <v>8.1209254768884548E-2</v>
      </c>
      <c r="G257">
        <v>0.38615785794235158</v>
      </c>
      <c r="H257">
        <v>1.6588926660258769</v>
      </c>
      <c r="I257">
        <v>1.108054086893058</v>
      </c>
      <c r="J257">
        <v>1.2106002330804579</v>
      </c>
      <c r="K257">
        <v>1.1670162467918941</v>
      </c>
      <c r="L257">
        <v>0.68445703404718228</v>
      </c>
      <c r="M257">
        <v>0.17472627960277981</v>
      </c>
      <c r="N257">
        <v>0.33914533360929322</v>
      </c>
      <c r="O257">
        <v>0.5769132709155671</v>
      </c>
      <c r="P257">
        <v>8.2770339707201462E-2</v>
      </c>
      <c r="Q257">
        <v>0.53077135361630257</v>
      </c>
      <c r="R257">
        <v>7.9497044940674708E-2</v>
      </c>
      <c r="S257">
        <v>0.43892276631272781</v>
      </c>
      <c r="T257">
        <v>0.58335121596189798</v>
      </c>
      <c r="U257">
        <v>5.9042934483625857E-4</v>
      </c>
      <c r="V257">
        <v>8.2669737512567662E-2</v>
      </c>
      <c r="W257">
        <v>1.7484943178473269</v>
      </c>
      <c r="X257">
        <v>0.91915749381985179</v>
      </c>
      <c r="Y257">
        <v>1.042140071331942E-2</v>
      </c>
      <c r="Z257">
        <v>1.2178768482548969</v>
      </c>
      <c r="AA257">
        <v>0.73025454204805629</v>
      </c>
      <c r="AB257">
        <v>0.54631668474591033</v>
      </c>
      <c r="AC257">
        <v>0.40741568995557959</v>
      </c>
      <c r="AD257">
        <v>2.2199875702541658</v>
      </c>
      <c r="AE257">
        <v>0.4600403556218301</v>
      </c>
      <c r="AF257">
        <v>0.77145993357029796</v>
      </c>
      <c r="AG257">
        <v>1.1020445746969709</v>
      </c>
      <c r="AH257" s="9" t="s">
        <v>89</v>
      </c>
      <c r="AI257" s="1">
        <v>45108</v>
      </c>
      <c r="AJ257" s="9" t="s">
        <v>41</v>
      </c>
      <c r="AK257">
        <v>31</v>
      </c>
    </row>
    <row r="258" spans="1:37" x14ac:dyDescent="0.25">
      <c r="A258">
        <v>45135</v>
      </c>
      <c r="B258">
        <v>1.4483992223572271</v>
      </c>
      <c r="C258">
        <v>0.30327152529402202</v>
      </c>
      <c r="D258">
        <v>0.4277633503560252</v>
      </c>
      <c r="E258">
        <v>1.78576504807166</v>
      </c>
      <c r="F258">
        <v>9.6510596376245053E-2</v>
      </c>
      <c r="G258">
        <v>2.267861986057722</v>
      </c>
      <c r="H258">
        <v>0.64522604744243106</v>
      </c>
      <c r="I258">
        <v>2.8010509476384189</v>
      </c>
      <c r="J258">
        <v>1.1453662178127171</v>
      </c>
      <c r="K258">
        <v>0.501289416679077</v>
      </c>
      <c r="L258">
        <v>0.38514216294630232</v>
      </c>
      <c r="M258">
        <v>0.36362366410887542</v>
      </c>
      <c r="N258">
        <v>0.65291693284874142</v>
      </c>
      <c r="O258">
        <v>0.79596872001396546</v>
      </c>
      <c r="P258">
        <v>1.487140857303753</v>
      </c>
      <c r="Q258">
        <v>0.62028770801395505</v>
      </c>
      <c r="R258">
        <v>0.66364395049870106</v>
      </c>
      <c r="S258">
        <v>0.2129444315900294</v>
      </c>
      <c r="T258">
        <v>0.55994564934718516</v>
      </c>
      <c r="U258">
        <v>2.64771289810871E-2</v>
      </c>
      <c r="V258">
        <v>0.23094263545147031</v>
      </c>
      <c r="W258">
        <v>0.38989079456612652</v>
      </c>
      <c r="X258">
        <v>2.6030385238116058</v>
      </c>
      <c r="Y258">
        <v>0.1502582774100123</v>
      </c>
      <c r="Z258">
        <v>2.1406410792944</v>
      </c>
      <c r="AA258">
        <v>1.166363650626665</v>
      </c>
      <c r="AB258">
        <v>0.54902474143752233</v>
      </c>
      <c r="AC258">
        <v>0.34439516058450931</v>
      </c>
      <c r="AD258">
        <v>0.56247484138850945</v>
      </c>
      <c r="AE258">
        <v>0.80702215239640152</v>
      </c>
      <c r="AF258">
        <v>1.058763067187741</v>
      </c>
      <c r="AG258">
        <v>3.2148266606785221</v>
      </c>
      <c r="AH258" s="9" t="s">
        <v>90</v>
      </c>
      <c r="AI258" s="1">
        <v>45108</v>
      </c>
      <c r="AJ258" s="9" t="s">
        <v>43</v>
      </c>
      <c r="AK258">
        <v>28</v>
      </c>
    </row>
    <row r="259" spans="1:37" x14ac:dyDescent="0.25">
      <c r="A259">
        <v>45134</v>
      </c>
      <c r="B259">
        <v>0.81115147653859254</v>
      </c>
      <c r="C259">
        <v>0.58567190907240352</v>
      </c>
      <c r="D259">
        <v>1.1822644143155391E-3</v>
      </c>
      <c r="E259">
        <v>1.958293000857068</v>
      </c>
      <c r="F259">
        <v>0.44257227261268389</v>
      </c>
      <c r="G259">
        <v>0.1351637639718816</v>
      </c>
      <c r="H259">
        <v>0.27749926954549442</v>
      </c>
      <c r="I259">
        <v>0.2329764156216485</v>
      </c>
      <c r="J259">
        <v>8.478679998917802E-3</v>
      </c>
      <c r="K259">
        <v>2.0952691607765601E-2</v>
      </c>
      <c r="L259">
        <v>0.40731777825231308</v>
      </c>
      <c r="M259">
        <v>0.17073303390443331</v>
      </c>
      <c r="N259">
        <v>0.14569603236704529</v>
      </c>
      <c r="O259">
        <v>0.39514359748164191</v>
      </c>
      <c r="P259">
        <v>6.3483995326846093E-3</v>
      </c>
      <c r="Q259">
        <v>4.3014924571329473E-2</v>
      </c>
      <c r="R259">
        <v>8.9404570853269125E-2</v>
      </c>
      <c r="S259">
        <v>0.38119258261611999</v>
      </c>
      <c r="T259">
        <v>0.21961085613989781</v>
      </c>
      <c r="U259">
        <v>1.7971365807611099E-2</v>
      </c>
      <c r="V259">
        <v>0.28069752769938938</v>
      </c>
      <c r="W259">
        <v>0.19008279877757969</v>
      </c>
      <c r="X259">
        <v>0.62951868673152178</v>
      </c>
      <c r="Y259">
        <v>0.38438809517116967</v>
      </c>
      <c r="Z259">
        <v>1.25287900277203</v>
      </c>
      <c r="AA259">
        <v>0.1071024756127148</v>
      </c>
      <c r="AB259">
        <v>0.27982359474371371</v>
      </c>
      <c r="AC259">
        <v>0.23109955150365211</v>
      </c>
      <c r="AD259">
        <v>0.1113674319058445</v>
      </c>
      <c r="AE259">
        <v>0.44205641587137778</v>
      </c>
      <c r="AF259">
        <v>0.77401528173425138</v>
      </c>
      <c r="AG259">
        <v>0.64011344462506314</v>
      </c>
      <c r="AH259" s="9" t="s">
        <v>90</v>
      </c>
      <c r="AI259" s="1">
        <v>45108</v>
      </c>
      <c r="AJ259" s="9" t="s">
        <v>38</v>
      </c>
      <c r="AK259">
        <v>27</v>
      </c>
    </row>
    <row r="260" spans="1:37" x14ac:dyDescent="0.25">
      <c r="A260">
        <v>45133</v>
      </c>
      <c r="B260">
        <v>0.31792207376069592</v>
      </c>
      <c r="C260">
        <v>0.1062147376334048</v>
      </c>
      <c r="D260">
        <v>1.15851641281412E-3</v>
      </c>
      <c r="E260">
        <v>0.41459480533604748</v>
      </c>
      <c r="F260">
        <v>4.7213593422703391E-2</v>
      </c>
      <c r="G260">
        <v>0.26143876699304441</v>
      </c>
      <c r="H260">
        <v>0.1027114095924121</v>
      </c>
      <c r="I260">
        <v>0.75909356721190091</v>
      </c>
      <c r="J260">
        <v>3.9506904577408443E-2</v>
      </c>
      <c r="K260">
        <v>3.3376184320149591E-2</v>
      </c>
      <c r="L260">
        <v>2.8650289101090971E-2</v>
      </c>
      <c r="M260">
        <v>9.1228270446826118E-2</v>
      </c>
      <c r="N260">
        <v>3.0356481111177669E-2</v>
      </c>
      <c r="O260">
        <v>0.13290961788819811</v>
      </c>
      <c r="P260">
        <v>0.1146600274727428</v>
      </c>
      <c r="Q260">
        <v>3.8223186664455629E-2</v>
      </c>
      <c r="R260">
        <v>1.6284283091489771</v>
      </c>
      <c r="S260">
        <v>0.21287546753548731</v>
      </c>
      <c r="T260">
        <v>0.37474375137583837</v>
      </c>
      <c r="U260">
        <v>0</v>
      </c>
      <c r="V260">
        <v>3.0909429615613049E-2</v>
      </c>
      <c r="W260">
        <v>0.27821412763542919</v>
      </c>
      <c r="X260">
        <v>0.1961605140754758</v>
      </c>
      <c r="Y260">
        <v>6.1931796593455282E-2</v>
      </c>
      <c r="Z260">
        <v>0.41107138061867932</v>
      </c>
      <c r="AA260">
        <v>0.15047945060203319</v>
      </c>
      <c r="AB260">
        <v>0.1404674307585391</v>
      </c>
      <c r="AC260">
        <v>8.6485002657570087E-2</v>
      </c>
      <c r="AD260">
        <v>0.19712358384126169</v>
      </c>
      <c r="AE260">
        <v>0.35190442901449998</v>
      </c>
      <c r="AF260">
        <v>0.20017755268178619</v>
      </c>
      <c r="AG260">
        <v>0.2193906735062017</v>
      </c>
      <c r="AH260" s="9" t="s">
        <v>90</v>
      </c>
      <c r="AI260" s="1">
        <v>45108</v>
      </c>
      <c r="AJ260" s="9" t="s">
        <v>39</v>
      </c>
      <c r="AK260">
        <v>26</v>
      </c>
    </row>
    <row r="261" spans="1:37" x14ac:dyDescent="0.25">
      <c r="A261">
        <v>45132</v>
      </c>
      <c r="B261">
        <v>0.34335068092377469</v>
      </c>
      <c r="C261">
        <v>0.1551129294455946</v>
      </c>
      <c r="D261">
        <v>0.19537854768812801</v>
      </c>
      <c r="E261">
        <v>0.1739913273723335</v>
      </c>
      <c r="F261">
        <v>8.3163335372738914E-2</v>
      </c>
      <c r="G261">
        <v>4.3867274730844188E-2</v>
      </c>
      <c r="H261">
        <v>6.0269060946067002E-2</v>
      </c>
      <c r="I261">
        <v>6.3916700136575785E-2</v>
      </c>
      <c r="J261">
        <v>0.15561488341153229</v>
      </c>
      <c r="K261">
        <v>0.14610635573634029</v>
      </c>
      <c r="L261">
        <v>5.0982202003914387E-2</v>
      </c>
      <c r="M261">
        <v>9.9010108042057135E-2</v>
      </c>
      <c r="N261">
        <v>0.56461529415990619</v>
      </c>
      <c r="O261">
        <v>0.1075527578747983</v>
      </c>
      <c r="P261">
        <v>0.1081931381623084</v>
      </c>
      <c r="Q261">
        <v>0.76662796438523761</v>
      </c>
      <c r="R261">
        <v>1.2481822190380141E-2</v>
      </c>
      <c r="S261">
        <v>3.624615954579035E-3</v>
      </c>
      <c r="T261">
        <v>0.46203987982826622</v>
      </c>
      <c r="U261">
        <v>2.176923025184729E-2</v>
      </c>
      <c r="V261">
        <v>1.4336727027016761E-2</v>
      </c>
      <c r="W261">
        <v>0.1288827582828504</v>
      </c>
      <c r="X261">
        <v>0.60787349743625363</v>
      </c>
      <c r="Y261">
        <v>0.57202875568074885</v>
      </c>
      <c r="Z261">
        <v>0.27858943209511389</v>
      </c>
      <c r="AA261">
        <v>0.3069974660771565</v>
      </c>
      <c r="AB261">
        <v>0.30893533156948111</v>
      </c>
      <c r="AC261">
        <v>0.2245734942870011</v>
      </c>
      <c r="AD261">
        <v>0.21844059172981631</v>
      </c>
      <c r="AE261">
        <v>0.171096704692169</v>
      </c>
      <c r="AF261">
        <v>0.21316630477658979</v>
      </c>
      <c r="AG261">
        <v>0.62437566343797579</v>
      </c>
      <c r="AH261" s="9" t="s">
        <v>90</v>
      </c>
      <c r="AI261" s="1">
        <v>45108</v>
      </c>
      <c r="AJ261" s="9" t="s">
        <v>40</v>
      </c>
      <c r="AK261">
        <v>25</v>
      </c>
    </row>
    <row r="262" spans="1:37" x14ac:dyDescent="0.25">
      <c r="A262">
        <v>45131</v>
      </c>
      <c r="B262">
        <v>1.796869916132277</v>
      </c>
      <c r="C262">
        <v>0.83980307444077895</v>
      </c>
      <c r="D262">
        <v>3.874510409818733E-3</v>
      </c>
      <c r="E262">
        <v>2.5069593746891332</v>
      </c>
      <c r="F262">
        <v>4.2405383502419632E-2</v>
      </c>
      <c r="G262">
        <v>0.47876027844670199</v>
      </c>
      <c r="H262">
        <v>0.67954131763158609</v>
      </c>
      <c r="I262">
        <v>1.834761107533097</v>
      </c>
      <c r="J262">
        <v>0.9118450390586581</v>
      </c>
      <c r="K262">
        <v>4.889977214801338E-2</v>
      </c>
      <c r="L262">
        <v>0.1408422289490163</v>
      </c>
      <c r="M262">
        <v>2.781638737722808E-2</v>
      </c>
      <c r="N262">
        <v>2.6565784865073199</v>
      </c>
      <c r="O262">
        <v>1.5606171385916801</v>
      </c>
      <c r="P262">
        <v>0.86210225964337173</v>
      </c>
      <c r="Q262">
        <v>0.18934191827121569</v>
      </c>
      <c r="R262">
        <v>2.7383289464417159E-2</v>
      </c>
      <c r="S262">
        <v>0.71169647196904906</v>
      </c>
      <c r="T262">
        <v>3.1003453312057792</v>
      </c>
      <c r="U262">
        <v>2.3469788835712099E-2</v>
      </c>
      <c r="V262">
        <v>1.637618579772234</v>
      </c>
      <c r="W262">
        <v>1.4407947204569349</v>
      </c>
      <c r="X262">
        <v>3.2177088586967888</v>
      </c>
      <c r="Y262">
        <v>1.3758008194363549</v>
      </c>
      <c r="Z262">
        <v>2.2752506095168958</v>
      </c>
      <c r="AA262">
        <v>1.454387506743273</v>
      </c>
      <c r="AB262">
        <v>1.324331821425407</v>
      </c>
      <c r="AC262">
        <v>0.31168990450807682</v>
      </c>
      <c r="AD262">
        <v>0.20028242594442239</v>
      </c>
      <c r="AE262">
        <v>0.53460246974685144</v>
      </c>
      <c r="AF262">
        <v>1.6428658420589899</v>
      </c>
      <c r="AG262">
        <v>4.2883670986129889</v>
      </c>
      <c r="AH262" s="9" t="s">
        <v>90</v>
      </c>
      <c r="AI262" s="1">
        <v>45108</v>
      </c>
      <c r="AJ262" s="9" t="s">
        <v>41</v>
      </c>
      <c r="AK262">
        <v>24</v>
      </c>
    </row>
    <row r="263" spans="1:37" x14ac:dyDescent="0.25">
      <c r="A263">
        <v>45128</v>
      </c>
      <c r="B263">
        <v>1.337029629689698</v>
      </c>
      <c r="C263">
        <v>2.86945037015315</v>
      </c>
      <c r="D263">
        <v>9.502959951877521E-2</v>
      </c>
      <c r="E263">
        <v>2.3451884690493392</v>
      </c>
      <c r="F263">
        <v>1.741314544283864</v>
      </c>
      <c r="G263">
        <v>1.5579220888037939</v>
      </c>
      <c r="H263">
        <v>0.91179564970908034</v>
      </c>
      <c r="I263">
        <v>0.1661743907553434</v>
      </c>
      <c r="J263">
        <v>0.38396842014122601</v>
      </c>
      <c r="K263">
        <v>0.1187935753558652</v>
      </c>
      <c r="L263">
        <v>0.13109853134958269</v>
      </c>
      <c r="M263">
        <v>0.47383391570283528</v>
      </c>
      <c r="N263">
        <v>0.49126161287785941</v>
      </c>
      <c r="O263">
        <v>0.36093286008642311</v>
      </c>
      <c r="P263">
        <v>1.7836074364507831E-2</v>
      </c>
      <c r="Q263">
        <v>0.42584474095042951</v>
      </c>
      <c r="R263">
        <v>2.4687302980208772</v>
      </c>
      <c r="S263">
        <v>1.362439265747317</v>
      </c>
      <c r="T263">
        <v>0.68681248369081305</v>
      </c>
      <c r="U263">
        <v>0.56018625823388879</v>
      </c>
      <c r="V263">
        <v>0.31072198886765651</v>
      </c>
      <c r="W263">
        <v>5.5175626552886291E-2</v>
      </c>
      <c r="X263">
        <v>1.208076518465766</v>
      </c>
      <c r="Y263">
        <v>9.0189121671461259E-2</v>
      </c>
      <c r="Z263">
        <v>2.0750676079168291</v>
      </c>
      <c r="AA263">
        <v>0.2780796702256082</v>
      </c>
      <c r="AB263">
        <v>0.66648224925918065</v>
      </c>
      <c r="AC263">
        <v>0.46448466341711142</v>
      </c>
      <c r="AD263">
        <v>1.1581297857103521</v>
      </c>
      <c r="AE263">
        <v>1.099737896126433</v>
      </c>
      <c r="AF263">
        <v>1.1724018965</v>
      </c>
      <c r="AG263">
        <v>1.016592670549753</v>
      </c>
      <c r="AH263" s="9" t="s">
        <v>91</v>
      </c>
      <c r="AI263" s="1">
        <v>45108</v>
      </c>
      <c r="AJ263" s="9" t="s">
        <v>43</v>
      </c>
      <c r="AK263">
        <v>21</v>
      </c>
    </row>
    <row r="264" spans="1:37" x14ac:dyDescent="0.25">
      <c r="A264">
        <v>45127</v>
      </c>
      <c r="B264">
        <v>1.0431353263559591</v>
      </c>
      <c r="C264">
        <v>0.73137080952376243</v>
      </c>
      <c r="D264">
        <v>2.9297944670261069</v>
      </c>
      <c r="E264">
        <v>1.382539966863974</v>
      </c>
      <c r="F264">
        <v>0.21912506393669209</v>
      </c>
      <c r="G264">
        <v>0.28835396631966598</v>
      </c>
      <c r="H264">
        <v>0.3219277395942628</v>
      </c>
      <c r="I264">
        <v>1.421269485417717</v>
      </c>
      <c r="J264">
        <v>0.52046762795801216</v>
      </c>
      <c r="K264">
        <v>0.3421524986208358</v>
      </c>
      <c r="L264">
        <v>0.25660113272016749</v>
      </c>
      <c r="M264">
        <v>0.25957277679395052</v>
      </c>
      <c r="N264">
        <v>0.44686865722640379</v>
      </c>
      <c r="O264">
        <v>0.13647937994956849</v>
      </c>
      <c r="P264">
        <v>1.678077405355946</v>
      </c>
      <c r="Q264">
        <v>0.29201792271590288</v>
      </c>
      <c r="R264">
        <v>0.1166819787585392</v>
      </c>
      <c r="S264">
        <v>2.5784998166605999</v>
      </c>
      <c r="T264">
        <v>0.124104746940548</v>
      </c>
      <c r="U264">
        <v>0.17006409487458149</v>
      </c>
      <c r="V264">
        <v>0.17445749001927141</v>
      </c>
      <c r="W264">
        <v>0.56190912127515069</v>
      </c>
      <c r="X264">
        <v>0.45977541381678122</v>
      </c>
      <c r="Y264">
        <v>0.6792716664323315</v>
      </c>
      <c r="Z264">
        <v>1.318221248286108</v>
      </c>
      <c r="AA264">
        <v>1.006794884869276</v>
      </c>
      <c r="AB264">
        <v>0.23235806363059419</v>
      </c>
      <c r="AC264">
        <v>0.65884920872956088</v>
      </c>
      <c r="AD264">
        <v>0.24555295310134401</v>
      </c>
      <c r="AE264">
        <v>0.49358369597670892</v>
      </c>
      <c r="AF264">
        <v>0.81312313706258488</v>
      </c>
      <c r="AG264">
        <v>1.710992915913023</v>
      </c>
      <c r="AH264" s="9" t="s">
        <v>91</v>
      </c>
      <c r="AI264" s="1">
        <v>45108</v>
      </c>
      <c r="AJ264" s="9" t="s">
        <v>38</v>
      </c>
      <c r="AK264">
        <v>20</v>
      </c>
    </row>
    <row r="265" spans="1:37" x14ac:dyDescent="0.25">
      <c r="A265">
        <v>45126</v>
      </c>
      <c r="B265">
        <v>0.25861680005211019</v>
      </c>
      <c r="C265">
        <v>1.0882969389539841E-2</v>
      </c>
      <c r="D265">
        <v>4.6261865770320647E-2</v>
      </c>
      <c r="E265">
        <v>4.1726931748880453E-2</v>
      </c>
      <c r="F265">
        <v>0.1472272406389932</v>
      </c>
      <c r="G265">
        <v>5.9393598730901553E-2</v>
      </c>
      <c r="H265">
        <v>9.2998546411408971E-3</v>
      </c>
      <c r="I265">
        <v>6.6758162032912863E-2</v>
      </c>
      <c r="J265">
        <v>3.0574072104350868E-4</v>
      </c>
      <c r="K265">
        <v>2.004982746278227E-2</v>
      </c>
      <c r="L265">
        <v>3.4476809396328363E-2</v>
      </c>
      <c r="M265">
        <v>0.10006868904308749</v>
      </c>
      <c r="N265">
        <v>0.26052170669424429</v>
      </c>
      <c r="O265">
        <v>7.8802654777032424E-2</v>
      </c>
      <c r="P265">
        <v>3.0498308817400191E-2</v>
      </c>
      <c r="Q265">
        <v>6.3777380695792057E-2</v>
      </c>
      <c r="R265">
        <v>0.1872675117057826</v>
      </c>
      <c r="S265">
        <v>4.0559759498603153E-3</v>
      </c>
      <c r="T265">
        <v>0.20012192013636129</v>
      </c>
      <c r="U265">
        <v>4.816999782719709E-4</v>
      </c>
      <c r="V265">
        <v>2.1720173356915642</v>
      </c>
      <c r="W265">
        <v>2.4924160167385618E-3</v>
      </c>
      <c r="X265">
        <v>6.8811856708697799E-2</v>
      </c>
      <c r="Y265">
        <v>0.29491150003284589</v>
      </c>
      <c r="Z265">
        <v>9.4868562797233588E-2</v>
      </c>
      <c r="AA265">
        <v>0.1118484992698503</v>
      </c>
      <c r="AB265">
        <v>0.3570974486028573</v>
      </c>
      <c r="AC265">
        <v>0.36686543903611651</v>
      </c>
      <c r="AD265">
        <v>4.8862080484891712E-2</v>
      </c>
      <c r="AE265">
        <v>0.25153567702084112</v>
      </c>
      <c r="AF265">
        <v>0.25796007829486328</v>
      </c>
      <c r="AG265">
        <v>8.4232224963590369E-2</v>
      </c>
      <c r="AH265" s="9" t="s">
        <v>91</v>
      </c>
      <c r="AI265" s="1">
        <v>45108</v>
      </c>
      <c r="AJ265" s="9" t="s">
        <v>39</v>
      </c>
      <c r="AK265">
        <v>19</v>
      </c>
    </row>
    <row r="266" spans="1:37" x14ac:dyDescent="0.25">
      <c r="A266">
        <v>45125</v>
      </c>
      <c r="B266">
        <v>0.27507467681962372</v>
      </c>
      <c r="C266">
        <v>0.13910803620192819</v>
      </c>
      <c r="D266">
        <v>9.2864325007955703E-2</v>
      </c>
      <c r="E266">
        <v>0.21324595325134599</v>
      </c>
      <c r="F266">
        <v>1.8430237637505481E-2</v>
      </c>
      <c r="G266">
        <v>0.15633508578561561</v>
      </c>
      <c r="H266">
        <v>9.4824686306917372E-2</v>
      </c>
      <c r="I266">
        <v>0.29056213895102989</v>
      </c>
      <c r="J266">
        <v>6.9093531095427652E-2</v>
      </c>
      <c r="K266">
        <v>4.3534195816447583E-3</v>
      </c>
      <c r="L266">
        <v>0</v>
      </c>
      <c r="M266">
        <v>0.1616253179587579</v>
      </c>
      <c r="N266">
        <v>6.4752279748726632E-2</v>
      </c>
      <c r="O266">
        <v>4.4925450316841448E-2</v>
      </c>
      <c r="P266">
        <v>0.41187601786930939</v>
      </c>
      <c r="Q266">
        <v>0.82405739322541327</v>
      </c>
      <c r="R266">
        <v>1.525100831833618E-2</v>
      </c>
      <c r="S266">
        <v>9.2270423877768219E-4</v>
      </c>
      <c r="T266">
        <v>4.5132948453797499E-3</v>
      </c>
      <c r="U266">
        <v>0</v>
      </c>
      <c r="V266">
        <v>9.4234873854332855E-3</v>
      </c>
      <c r="W266">
        <v>0.59126287317619641</v>
      </c>
      <c r="X266">
        <v>0.10301385950675331</v>
      </c>
      <c r="Y266">
        <v>0.14427548050457151</v>
      </c>
      <c r="Z266">
        <v>0.27285699383596879</v>
      </c>
      <c r="AA266">
        <v>0.15137282320334419</v>
      </c>
      <c r="AB266">
        <v>0.15664851273121719</v>
      </c>
      <c r="AC266">
        <v>0.16464073699389151</v>
      </c>
      <c r="AD266">
        <v>9.379322360670124E-2</v>
      </c>
      <c r="AE266">
        <v>0.25289513731434837</v>
      </c>
      <c r="AF266">
        <v>0.22027542798303459</v>
      </c>
      <c r="AG266">
        <v>0.20719588515487561</v>
      </c>
      <c r="AH266" s="9" t="s">
        <v>91</v>
      </c>
      <c r="AI266" s="1">
        <v>45108</v>
      </c>
      <c r="AJ266" s="9" t="s">
        <v>40</v>
      </c>
      <c r="AK266">
        <v>18</v>
      </c>
    </row>
    <row r="267" spans="1:37" x14ac:dyDescent="0.25">
      <c r="A267">
        <v>45124</v>
      </c>
      <c r="B267">
        <v>0.96218354118505478</v>
      </c>
      <c r="C267">
        <v>0.48494179945542792</v>
      </c>
      <c r="D267">
        <v>0.77164305643617537</v>
      </c>
      <c r="E267">
        <v>1.992434180533089</v>
      </c>
      <c r="F267">
        <v>5.9422640587695412E-4</v>
      </c>
      <c r="G267">
        <v>0.66225599296380189</v>
      </c>
      <c r="H267">
        <v>0.18783876906364219</v>
      </c>
      <c r="I267">
        <v>0.13276191011522159</v>
      </c>
      <c r="J267">
        <v>0.93115980462472481</v>
      </c>
      <c r="K267">
        <v>1.152255455195041</v>
      </c>
      <c r="L267">
        <v>0.73151900445115414</v>
      </c>
      <c r="M267">
        <v>2.9428472223969191E-2</v>
      </c>
      <c r="N267">
        <v>0.7537670407504955</v>
      </c>
      <c r="O267">
        <v>0.37292309175177041</v>
      </c>
      <c r="P267">
        <v>0.7569497974669438</v>
      </c>
      <c r="Q267">
        <v>0.32686483656891668</v>
      </c>
      <c r="R267">
        <v>0</v>
      </c>
      <c r="S267">
        <v>3.3117800806280552E-2</v>
      </c>
      <c r="T267">
        <v>7.2880511210860199E-2</v>
      </c>
      <c r="U267">
        <v>0.1668866269232237</v>
      </c>
      <c r="V267">
        <v>0.1600178326071357</v>
      </c>
      <c r="W267">
        <v>8.6010556634627269E-2</v>
      </c>
      <c r="X267">
        <v>0.63412863142789444</v>
      </c>
      <c r="Y267">
        <v>0.94612984771984543</v>
      </c>
      <c r="Z267">
        <v>1.2134991100862449</v>
      </c>
      <c r="AA267">
        <v>0.87950988082371651</v>
      </c>
      <c r="AB267">
        <v>0.19977049048649531</v>
      </c>
      <c r="AC267">
        <v>0.65714812120867971</v>
      </c>
      <c r="AD267">
        <v>0.33855665381677857</v>
      </c>
      <c r="AE267">
        <v>0.2247639116574715</v>
      </c>
      <c r="AF267">
        <v>0.58782974436597113</v>
      </c>
      <c r="AG267">
        <v>2.7035498338334891</v>
      </c>
      <c r="AH267" s="9" t="s">
        <v>91</v>
      </c>
      <c r="AI267" s="1">
        <v>45108</v>
      </c>
      <c r="AJ267" s="9" t="s">
        <v>41</v>
      </c>
      <c r="AK267">
        <v>17</v>
      </c>
    </row>
    <row r="268" spans="1:37" x14ac:dyDescent="0.25">
      <c r="A268">
        <v>45121</v>
      </c>
      <c r="B268">
        <v>1.046019718941823</v>
      </c>
      <c r="C268">
        <v>0.259675735456949</v>
      </c>
      <c r="D268">
        <v>4.1628659799261537E-2</v>
      </c>
      <c r="E268">
        <v>0.57489845433857856</v>
      </c>
      <c r="F268">
        <v>2.5603738832215132E-3</v>
      </c>
      <c r="G268">
        <v>0.91933262658817494</v>
      </c>
      <c r="H268">
        <v>3.6188804121596498</v>
      </c>
      <c r="I268">
        <v>0.25714095287859301</v>
      </c>
      <c r="J268">
        <v>1.8650174435646091E-2</v>
      </c>
      <c r="K268">
        <v>1.6713170183398841E-2</v>
      </c>
      <c r="L268">
        <v>2.1552339025502212</v>
      </c>
      <c r="M268">
        <v>0.87836511346148838</v>
      </c>
      <c r="N268">
        <v>0.36286937967987759</v>
      </c>
      <c r="O268">
        <v>0.62935435551485519</v>
      </c>
      <c r="P268">
        <v>0.22610438568755301</v>
      </c>
      <c r="Q268">
        <v>0.11811125729614259</v>
      </c>
      <c r="R268">
        <v>1.8546724314132419</v>
      </c>
      <c r="S268">
        <v>1.495376908665307</v>
      </c>
      <c r="T268">
        <v>5.316167105498134E-2</v>
      </c>
      <c r="U268">
        <v>0.22459848687646389</v>
      </c>
      <c r="V268">
        <v>0.21997217722275789</v>
      </c>
      <c r="W268">
        <v>2.2000032094187398</v>
      </c>
      <c r="X268">
        <v>0.50233636323385589</v>
      </c>
      <c r="Y268">
        <v>0.42765638878627238</v>
      </c>
      <c r="Z268">
        <v>1.3050234852928111</v>
      </c>
      <c r="AA268">
        <v>0.28066949038472938</v>
      </c>
      <c r="AB268">
        <v>0.4653909349655328</v>
      </c>
      <c r="AC268">
        <v>1.057451197455419</v>
      </c>
      <c r="AD268">
        <v>0.50458379521815333</v>
      </c>
      <c r="AE268">
        <v>0.44690273214108328</v>
      </c>
      <c r="AF268">
        <v>0.71767652457936104</v>
      </c>
      <c r="AG268">
        <v>1.33858820422739</v>
      </c>
      <c r="AH268" s="9" t="s">
        <v>92</v>
      </c>
      <c r="AI268" s="1">
        <v>45108</v>
      </c>
      <c r="AJ268" s="9" t="s">
        <v>43</v>
      </c>
      <c r="AK268">
        <v>14</v>
      </c>
    </row>
    <row r="269" spans="1:37" x14ac:dyDescent="0.25">
      <c r="A269">
        <v>45120</v>
      </c>
      <c r="B269">
        <v>1.3310039993831251</v>
      </c>
      <c r="C269">
        <v>0.16787646295158151</v>
      </c>
      <c r="D269">
        <v>6.4557493575092238E-3</v>
      </c>
      <c r="E269">
        <v>2.9165989057081609</v>
      </c>
      <c r="F269">
        <v>7.7092089244079731E-2</v>
      </c>
      <c r="G269">
        <v>0.2184951866425929</v>
      </c>
      <c r="H269">
        <v>0.65873907916918228</v>
      </c>
      <c r="I269">
        <v>5.92241795439159</v>
      </c>
      <c r="J269">
        <v>0.2341498958201102</v>
      </c>
      <c r="K269">
        <v>0.55907372927553778</v>
      </c>
      <c r="L269">
        <v>0.2060698565772088</v>
      </c>
      <c r="M269">
        <v>0.72234587077527246</v>
      </c>
      <c r="N269">
        <v>0.56745145264125396</v>
      </c>
      <c r="O269">
        <v>0.61356172258679631</v>
      </c>
      <c r="P269">
        <v>2.229718768956249</v>
      </c>
      <c r="Q269">
        <v>0.23620171070491741</v>
      </c>
      <c r="R269">
        <v>0.31559595190963402</v>
      </c>
      <c r="S269">
        <v>0.32406640245505303</v>
      </c>
      <c r="T269">
        <v>0.43707592594937428</v>
      </c>
      <c r="U269">
        <v>5.0601121257944012E-2</v>
      </c>
      <c r="V269">
        <v>0.18965373458567261</v>
      </c>
      <c r="W269">
        <v>6.5745479591162569E-4</v>
      </c>
      <c r="X269">
        <v>1.098142706139503</v>
      </c>
      <c r="Y269">
        <v>2.6846980423708171</v>
      </c>
      <c r="Z269">
        <v>1.6190990077620331</v>
      </c>
      <c r="AA269">
        <v>1.312806079066978</v>
      </c>
      <c r="AB269">
        <v>0.35142337391666489</v>
      </c>
      <c r="AC269">
        <v>0.8745947648051291</v>
      </c>
      <c r="AD269">
        <v>0.47588896351405152</v>
      </c>
      <c r="AE269">
        <v>0.79192795359001844</v>
      </c>
      <c r="AF269">
        <v>1.3183874553502239</v>
      </c>
      <c r="AG269">
        <v>1.505560449272767</v>
      </c>
      <c r="AH269" s="9" t="s">
        <v>92</v>
      </c>
      <c r="AI269" s="1">
        <v>45108</v>
      </c>
      <c r="AJ269" s="9" t="s">
        <v>38</v>
      </c>
      <c r="AK269">
        <v>13</v>
      </c>
    </row>
    <row r="270" spans="1:37" x14ac:dyDescent="0.25">
      <c r="A270">
        <v>45119</v>
      </c>
      <c r="B270">
        <v>0.50754022072474936</v>
      </c>
      <c r="C270">
        <v>4.5847263813002533E-2</v>
      </c>
      <c r="D270">
        <v>4.3192770534611187E-2</v>
      </c>
      <c r="E270">
        <v>0.2470552616230467</v>
      </c>
      <c r="F270">
        <v>7.821529237917027E-2</v>
      </c>
      <c r="G270">
        <v>0.81888130302550921</v>
      </c>
      <c r="H270">
        <v>0.3403413760626316</v>
      </c>
      <c r="I270">
        <v>5.5172274047793707E-2</v>
      </c>
      <c r="J270">
        <v>8.1418281803843334E-2</v>
      </c>
      <c r="K270">
        <v>7.1276981180801754E-4</v>
      </c>
      <c r="L270">
        <v>0.32254681382843903</v>
      </c>
      <c r="M270">
        <v>3.0970927317547959E-2</v>
      </c>
      <c r="N270">
        <v>0.16128606259648651</v>
      </c>
      <c r="O270">
        <v>0.1007035905359784</v>
      </c>
      <c r="P270">
        <v>0.1821974108234577</v>
      </c>
      <c r="Q270">
        <v>8.8794295508396667E-2</v>
      </c>
      <c r="R270">
        <v>0</v>
      </c>
      <c r="S270">
        <v>0.12653857441254249</v>
      </c>
      <c r="T270">
        <v>2.006560384415967</v>
      </c>
      <c r="U270">
        <v>1.8949235382115411E-2</v>
      </c>
      <c r="V270">
        <v>0.234314741626371</v>
      </c>
      <c r="W270">
        <v>1.1808709337449119</v>
      </c>
      <c r="X270">
        <v>0.17757430069803831</v>
      </c>
      <c r="Y270">
        <v>0.3161808240827183</v>
      </c>
      <c r="Z270">
        <v>0.4542486816686257</v>
      </c>
      <c r="AA270">
        <v>0.128661093316953</v>
      </c>
      <c r="AB270">
        <v>0.47839510659268641</v>
      </c>
      <c r="AC270">
        <v>0.20209359645279881</v>
      </c>
      <c r="AD270">
        <v>0.22817438282024571</v>
      </c>
      <c r="AE270">
        <v>0.17507436889547301</v>
      </c>
      <c r="AF270">
        <v>0.46695039198283489</v>
      </c>
      <c r="AG270">
        <v>0.39105626455466042</v>
      </c>
      <c r="AH270" s="9" t="s">
        <v>92</v>
      </c>
      <c r="AI270" s="1">
        <v>45108</v>
      </c>
      <c r="AJ270" s="9" t="s">
        <v>39</v>
      </c>
      <c r="AK270">
        <v>12</v>
      </c>
    </row>
    <row r="271" spans="1:37" x14ac:dyDescent="0.25">
      <c r="A271">
        <v>45118</v>
      </c>
      <c r="B271">
        <v>0.55679108583082071</v>
      </c>
      <c r="C271">
        <v>1.3002353133378739</v>
      </c>
      <c r="D271">
        <v>5.6405717993306931E-2</v>
      </c>
      <c r="E271">
        <v>0.1511083618717072</v>
      </c>
      <c r="F271">
        <v>0.1715983662134565</v>
      </c>
      <c r="G271">
        <v>0.2386451098054608</v>
      </c>
      <c r="H271">
        <v>1.057278277919411</v>
      </c>
      <c r="I271">
        <v>0.30519250063908282</v>
      </c>
      <c r="J271">
        <v>1.8297837425461079E-3</v>
      </c>
      <c r="K271">
        <v>0.1072751366285499</v>
      </c>
      <c r="L271">
        <v>8.9668501776491216E-2</v>
      </c>
      <c r="M271">
        <v>0.39563492645588638</v>
      </c>
      <c r="N271">
        <v>0.56608213914937511</v>
      </c>
      <c r="O271">
        <v>0.1076910065014816</v>
      </c>
      <c r="P271">
        <v>0.1212119468621219</v>
      </c>
      <c r="Q271">
        <v>0.54267697734636944</v>
      </c>
      <c r="R271">
        <v>0.133573125432635</v>
      </c>
      <c r="S271">
        <v>2.521270315258918E-2</v>
      </c>
      <c r="T271">
        <v>0.64543451191295365</v>
      </c>
      <c r="U271">
        <v>0</v>
      </c>
      <c r="V271">
        <v>7.798610736933451E-3</v>
      </c>
      <c r="W271">
        <v>0.40413237810150499</v>
      </c>
      <c r="X271">
        <v>0.29430672517183809</v>
      </c>
      <c r="Y271">
        <v>0.36794232713445207</v>
      </c>
      <c r="Z271">
        <v>0.39423633216056969</v>
      </c>
      <c r="AA271">
        <v>0.29217719163544048</v>
      </c>
      <c r="AB271">
        <v>0.69887232618956407</v>
      </c>
      <c r="AC271">
        <v>0.27861614226222831</v>
      </c>
      <c r="AD271">
        <v>0.1978493227334763</v>
      </c>
      <c r="AE271">
        <v>0.20710402378423859</v>
      </c>
      <c r="AF271">
        <v>0.51495802007199554</v>
      </c>
      <c r="AG271">
        <v>0.69047139921915646</v>
      </c>
      <c r="AH271" s="9" t="s">
        <v>92</v>
      </c>
      <c r="AI271" s="1">
        <v>45108</v>
      </c>
      <c r="AJ271" s="9" t="s">
        <v>40</v>
      </c>
      <c r="AK271">
        <v>11</v>
      </c>
    </row>
    <row r="272" spans="1:37" x14ac:dyDescent="0.25">
      <c r="A272">
        <v>45117</v>
      </c>
      <c r="B272">
        <v>1.524760225165225</v>
      </c>
      <c r="C272">
        <v>1.391222231596029</v>
      </c>
      <c r="D272">
        <v>9.3347975696140326E-2</v>
      </c>
      <c r="E272">
        <v>2.0177464809886989</v>
      </c>
      <c r="F272">
        <v>1.4648355835332829</v>
      </c>
      <c r="G272">
        <v>1.000912437008721</v>
      </c>
      <c r="H272">
        <v>0.15598183335890919</v>
      </c>
      <c r="I272">
        <v>1.023615249549503</v>
      </c>
      <c r="J272">
        <v>2.2074533510041641</v>
      </c>
      <c r="K272">
        <v>0.80498062228145173</v>
      </c>
      <c r="L272">
        <v>0.46613708922342428</v>
      </c>
      <c r="M272">
        <v>2.50785977952687</v>
      </c>
      <c r="N272">
        <v>0.58594645238062981</v>
      </c>
      <c r="O272">
        <v>0.40595126639804457</v>
      </c>
      <c r="P272">
        <v>0.34170503844261202</v>
      </c>
      <c r="Q272">
        <v>0.67837829940470551</v>
      </c>
      <c r="R272">
        <v>0.14983215683561721</v>
      </c>
      <c r="S272">
        <v>2.37017095214838</v>
      </c>
      <c r="T272">
        <v>0.36941569487571202</v>
      </c>
      <c r="U272">
        <v>0.28626606542855948</v>
      </c>
      <c r="V272">
        <v>0.94318993339279189</v>
      </c>
      <c r="W272">
        <v>0.1113897517550274</v>
      </c>
      <c r="X272">
        <v>1.1241408339783681</v>
      </c>
      <c r="Y272">
        <v>0.62819299829434316</v>
      </c>
      <c r="Z272">
        <v>1.854109224491419</v>
      </c>
      <c r="AA272">
        <v>1.154633498363292</v>
      </c>
      <c r="AB272">
        <v>0.87106537900391279</v>
      </c>
      <c r="AC272">
        <v>1.1462691016756339</v>
      </c>
      <c r="AD272">
        <v>1.481299739780777</v>
      </c>
      <c r="AE272">
        <v>0.99103556497389989</v>
      </c>
      <c r="AF272">
        <v>1.511637573767344</v>
      </c>
      <c r="AG272">
        <v>1.655555146922342</v>
      </c>
      <c r="AH272" s="9" t="s">
        <v>92</v>
      </c>
      <c r="AI272" s="1">
        <v>45108</v>
      </c>
      <c r="AJ272" s="9" t="s">
        <v>41</v>
      </c>
      <c r="AK272">
        <v>10</v>
      </c>
    </row>
    <row r="273" spans="1:37" x14ac:dyDescent="0.25">
      <c r="A273">
        <v>45114</v>
      </c>
      <c r="B273">
        <v>1.6959477066812689</v>
      </c>
      <c r="C273">
        <v>2.8474489147989739</v>
      </c>
      <c r="D273">
        <v>0.16439500653105421</v>
      </c>
      <c r="E273">
        <v>0.40800636305512961</v>
      </c>
      <c r="F273">
        <v>7.3895663094375346</v>
      </c>
      <c r="G273">
        <v>0.53265407617131832</v>
      </c>
      <c r="H273">
        <v>1.160185383908529</v>
      </c>
      <c r="I273">
        <v>0.37786970315183382</v>
      </c>
      <c r="J273">
        <v>0.9117606689378368</v>
      </c>
      <c r="K273">
        <v>1.2417158158049</v>
      </c>
      <c r="L273">
        <v>0.20023451911481119</v>
      </c>
      <c r="M273">
        <v>0.34729374586824041</v>
      </c>
      <c r="N273">
        <v>0.93478531180211222</v>
      </c>
      <c r="O273">
        <v>0.66713019147383035</v>
      </c>
      <c r="P273">
        <v>1.7113268800087691</v>
      </c>
      <c r="Q273">
        <v>1.0414161692055119</v>
      </c>
      <c r="R273">
        <v>6.8705061728224631E-2</v>
      </c>
      <c r="S273">
        <v>10.05569126923165</v>
      </c>
      <c r="T273">
        <v>0.33504800456584499</v>
      </c>
      <c r="U273">
        <v>1.322924921084369</v>
      </c>
      <c r="V273">
        <v>1.300887009025788</v>
      </c>
      <c r="W273">
        <v>0.89224642644880636</v>
      </c>
      <c r="X273">
        <v>3.421683106499255</v>
      </c>
      <c r="Y273">
        <v>1.2536198747179339</v>
      </c>
      <c r="Z273">
        <v>1.8955423409857419</v>
      </c>
      <c r="AA273">
        <v>1.080298289445343</v>
      </c>
      <c r="AB273">
        <v>1.4865428960253619</v>
      </c>
      <c r="AC273">
        <v>0.5272102789699955</v>
      </c>
      <c r="AD273">
        <v>1.5642956358553031</v>
      </c>
      <c r="AE273">
        <v>1.282146108553756</v>
      </c>
      <c r="AF273">
        <v>2.1490530400893388</v>
      </c>
      <c r="AG273">
        <v>0.64843574696429629</v>
      </c>
      <c r="AH273" s="9" t="s">
        <v>93</v>
      </c>
      <c r="AI273" s="1">
        <v>45108</v>
      </c>
      <c r="AJ273" s="9" t="s">
        <v>43</v>
      </c>
      <c r="AK273">
        <v>7</v>
      </c>
    </row>
    <row r="274" spans="1:37" x14ac:dyDescent="0.25">
      <c r="A274">
        <v>45113</v>
      </c>
      <c r="B274">
        <v>0.2284774052241059</v>
      </c>
      <c r="C274">
        <v>1.446169297345856E-2</v>
      </c>
      <c r="D274">
        <v>0.1266032007530086</v>
      </c>
      <c r="E274">
        <v>0.1184657475722536</v>
      </c>
      <c r="F274">
        <v>0.35375148979166088</v>
      </c>
      <c r="G274">
        <v>8.100357936440114E-2</v>
      </c>
      <c r="H274">
        <v>3.046283103904078E-2</v>
      </c>
      <c r="I274">
        <v>2.621366697698925E-2</v>
      </c>
      <c r="J274">
        <v>6.0457646028887603E-4</v>
      </c>
      <c r="K274">
        <v>2.4518230142420552</v>
      </c>
      <c r="L274">
        <v>1.0696645230183051E-2</v>
      </c>
      <c r="M274">
        <v>9.7791785186444637E-3</v>
      </c>
      <c r="N274">
        <v>0.1263353032948443</v>
      </c>
      <c r="O274">
        <v>0.35136864914219879</v>
      </c>
      <c r="P274">
        <v>0.20128774424183471</v>
      </c>
      <c r="Q274">
        <v>0.10211936891737811</v>
      </c>
      <c r="R274">
        <v>0</v>
      </c>
      <c r="S274">
        <v>1.4635030811563979E-2</v>
      </c>
      <c r="T274">
        <v>0.14724612548142729</v>
      </c>
      <c r="U274">
        <v>6.513986232157154E-2</v>
      </c>
      <c r="V274">
        <v>5.4990633226784442E-2</v>
      </c>
      <c r="W274">
        <v>9.7100933570982109E-2</v>
      </c>
      <c r="X274">
        <v>0.1017951920689244</v>
      </c>
      <c r="Y274">
        <v>2.958972742642555E-4</v>
      </c>
      <c r="Z274">
        <v>0.18828487753798359</v>
      </c>
      <c r="AA274">
        <v>0.2049427978722706</v>
      </c>
      <c r="AB274">
        <v>0.1716453241910032</v>
      </c>
      <c r="AC274">
        <v>0.14900743824190479</v>
      </c>
      <c r="AD274">
        <v>8.0498264408083844E-2</v>
      </c>
      <c r="AE274">
        <v>0.17240185402915509</v>
      </c>
      <c r="AF274">
        <v>0.30209876751967368</v>
      </c>
      <c r="AG274">
        <v>8.461370956016398E-2</v>
      </c>
      <c r="AH274" s="9" t="s">
        <v>93</v>
      </c>
      <c r="AI274" s="1">
        <v>45108</v>
      </c>
      <c r="AJ274" s="9" t="s">
        <v>38</v>
      </c>
      <c r="AK274">
        <v>6</v>
      </c>
    </row>
    <row r="275" spans="1:37" x14ac:dyDescent="0.25">
      <c r="A275">
        <v>45112</v>
      </c>
      <c r="B275">
        <v>0.27197608875792217</v>
      </c>
      <c r="C275">
        <v>1.1797897060002299E-3</v>
      </c>
      <c r="D275">
        <v>0.1865888240051001</v>
      </c>
      <c r="E275">
        <v>0.11227192114529549</v>
      </c>
      <c r="F275">
        <v>2.0664331162406941E-3</v>
      </c>
      <c r="G275">
        <v>2.240927930551961E-2</v>
      </c>
      <c r="H275">
        <v>1.2427085857222919</v>
      </c>
      <c r="I275">
        <v>0.21044325771449221</v>
      </c>
      <c r="J275">
        <v>8.2135406515295134E-2</v>
      </c>
      <c r="K275">
        <v>0.20033011150865929</v>
      </c>
      <c r="L275">
        <v>1.8689060682594658E-2</v>
      </c>
      <c r="M275">
        <v>7.7699272646640116E-2</v>
      </c>
      <c r="N275">
        <v>0.64548710865003889</v>
      </c>
      <c r="O275">
        <v>1.8086485266912931</v>
      </c>
      <c r="P275">
        <v>0.1327255098225216</v>
      </c>
      <c r="Q275">
        <v>4.9924356991301107E-2</v>
      </c>
      <c r="R275">
        <v>0</v>
      </c>
      <c r="S275">
        <v>0.31678691638683548</v>
      </c>
      <c r="T275">
        <v>4.138414089999768E-2</v>
      </c>
      <c r="U275">
        <v>0.15254261126634461</v>
      </c>
      <c r="V275">
        <v>0.1894430626908031</v>
      </c>
      <c r="W275">
        <v>0.32989560578978377</v>
      </c>
      <c r="X275">
        <v>0.25564923270686851</v>
      </c>
      <c r="Y275">
        <v>0.47283933890848701</v>
      </c>
      <c r="Z275">
        <v>0.15445382916391601</v>
      </c>
      <c r="AA275">
        <v>0.41506962811784842</v>
      </c>
      <c r="AB275">
        <v>0.2619245959501067</v>
      </c>
      <c r="AC275">
        <v>0.16690353235167879</v>
      </c>
      <c r="AD275">
        <v>4.0549508774862887E-2</v>
      </c>
      <c r="AE275">
        <v>0.17020973478993001</v>
      </c>
      <c r="AF275">
        <v>0.31080823118649592</v>
      </c>
      <c r="AG275">
        <v>0.34970216967214929</v>
      </c>
      <c r="AH275" s="9" t="s">
        <v>93</v>
      </c>
      <c r="AI275" s="1">
        <v>45108</v>
      </c>
      <c r="AJ275" s="9" t="s">
        <v>39</v>
      </c>
      <c r="AK275">
        <v>5</v>
      </c>
    </row>
    <row r="276" spans="1:37" x14ac:dyDescent="0.25">
      <c r="A276">
        <v>45111</v>
      </c>
      <c r="B276">
        <v>1.6850850939569351</v>
      </c>
      <c r="C276">
        <v>0.51588045130352622</v>
      </c>
      <c r="D276">
        <v>0.3211730880649194</v>
      </c>
      <c r="E276">
        <v>1.927465889452723</v>
      </c>
      <c r="F276">
        <v>0.39710343964711908</v>
      </c>
      <c r="G276">
        <v>6.381568000397519</v>
      </c>
      <c r="H276">
        <v>0.43233519926008002</v>
      </c>
      <c r="I276">
        <v>0.71675880915371815</v>
      </c>
      <c r="J276">
        <v>7.8800954471052718</v>
      </c>
      <c r="K276">
        <v>0.22591798145631531</v>
      </c>
      <c r="L276">
        <v>0.36672867136513848</v>
      </c>
      <c r="M276">
        <v>0.79656984233051231</v>
      </c>
      <c r="N276">
        <v>0.63566654085002605</v>
      </c>
      <c r="O276">
        <v>1.4868665771114891</v>
      </c>
      <c r="P276">
        <v>2.0713648203975068</v>
      </c>
      <c r="Q276">
        <v>0.24375018959387379</v>
      </c>
      <c r="R276">
        <v>5.6084277408864153E-2</v>
      </c>
      <c r="S276">
        <v>1.315986575003381</v>
      </c>
      <c r="T276">
        <v>1.086119123451996</v>
      </c>
      <c r="U276">
        <v>5.754123635925816E-2</v>
      </c>
      <c r="V276">
        <v>0.39836196759380821</v>
      </c>
      <c r="W276">
        <v>0.87068820807421221</v>
      </c>
      <c r="X276">
        <v>0.71921335796048169</v>
      </c>
      <c r="Y276">
        <v>0.11595940398636211</v>
      </c>
      <c r="Z276">
        <v>2.3789366206368752</v>
      </c>
      <c r="AA276">
        <v>1.745129210832187</v>
      </c>
      <c r="AB276">
        <v>0.73420101328194187</v>
      </c>
      <c r="AC276">
        <v>0.40798150414525503</v>
      </c>
      <c r="AD276">
        <v>0.30343456713481509</v>
      </c>
      <c r="AE276">
        <v>1.773889988842446</v>
      </c>
      <c r="AF276">
        <v>1.4032021779081629</v>
      </c>
      <c r="AG276">
        <v>2.2034832252295882</v>
      </c>
      <c r="AH276" s="9" t="s">
        <v>93</v>
      </c>
      <c r="AI276" s="1">
        <v>45108</v>
      </c>
      <c r="AJ276" s="9" t="s">
        <v>40</v>
      </c>
      <c r="AK276">
        <v>4</v>
      </c>
    </row>
    <row r="277" spans="1:37" x14ac:dyDescent="0.25">
      <c r="A277">
        <v>45110</v>
      </c>
      <c r="B277">
        <v>0.37562781267913492</v>
      </c>
      <c r="C277">
        <v>1.6182506358003411E-2</v>
      </c>
      <c r="D277">
        <v>1.6817430841323758E-2</v>
      </c>
      <c r="E277">
        <v>0.53075576452173145</v>
      </c>
      <c r="F277">
        <v>0.20004809424523751</v>
      </c>
      <c r="G277">
        <v>9.6341842555414794E-2</v>
      </c>
      <c r="H277">
        <v>0.15903809059391719</v>
      </c>
      <c r="I277">
        <v>1.343355576901643E-2</v>
      </c>
      <c r="J277">
        <v>0.21556979420693129</v>
      </c>
      <c r="K277">
        <v>0.5074037030626396</v>
      </c>
      <c r="L277">
        <v>0.2293311359541893</v>
      </c>
      <c r="M277">
        <v>6.9472259577104373E-2</v>
      </c>
      <c r="N277">
        <v>0.45906086079138808</v>
      </c>
      <c r="O277">
        <v>1.6508528596339101E-2</v>
      </c>
      <c r="P277">
        <v>6.7450155609355494E-2</v>
      </c>
      <c r="Q277">
        <v>0.35346526055142929</v>
      </c>
      <c r="R277">
        <v>2.4835724035826359E-2</v>
      </c>
      <c r="S277">
        <v>5.6869353829433283E-2</v>
      </c>
      <c r="T277">
        <v>0.3106456148150798</v>
      </c>
      <c r="U277">
        <v>3.724403380789326</v>
      </c>
      <c r="V277">
        <v>0.1814295820738748</v>
      </c>
      <c r="W277">
        <v>1.140793621432912</v>
      </c>
      <c r="X277">
        <v>0.19621421797055011</v>
      </c>
      <c r="Y277">
        <v>0.112939347828584</v>
      </c>
      <c r="Z277">
        <v>0.37826756107899262</v>
      </c>
      <c r="AA277">
        <v>0.43787768868144211</v>
      </c>
      <c r="AB277">
        <v>0.2251896387678459</v>
      </c>
      <c r="AC277">
        <v>0.1155248530137134</v>
      </c>
      <c r="AD277">
        <v>0.32887790001196587</v>
      </c>
      <c r="AE277">
        <v>0.2425280414436804</v>
      </c>
      <c r="AF277">
        <v>0.23983154579094471</v>
      </c>
      <c r="AG277">
        <v>0.56751947843121542</v>
      </c>
      <c r="AH277" s="9" t="s">
        <v>93</v>
      </c>
      <c r="AI277" s="1">
        <v>45108</v>
      </c>
      <c r="AJ277" s="9" t="s">
        <v>41</v>
      </c>
      <c r="AK277">
        <v>3</v>
      </c>
    </row>
    <row r="278" spans="1:37" x14ac:dyDescent="0.25">
      <c r="A278">
        <v>45107</v>
      </c>
      <c r="B278">
        <v>0.18433313360793799</v>
      </c>
      <c r="C278">
        <v>0.18230201893535519</v>
      </c>
      <c r="D278">
        <v>5.8568877365401333E-2</v>
      </c>
      <c r="E278">
        <v>4.9083689285035551E-2</v>
      </c>
      <c r="F278">
        <v>4.1040764342660678E-2</v>
      </c>
      <c r="G278">
        <v>0.21991127712159231</v>
      </c>
      <c r="H278">
        <v>3.6756653619391677E-2</v>
      </c>
      <c r="I278">
        <v>0.5186349297303442</v>
      </c>
      <c r="J278">
        <v>3.1850137154138411E-2</v>
      </c>
      <c r="K278">
        <v>0.20438658437731741</v>
      </c>
      <c r="L278">
        <v>3.3468365677855223E-2</v>
      </c>
      <c r="M278">
        <v>0.15910992778116231</v>
      </c>
      <c r="N278">
        <v>0.36450349660021047</v>
      </c>
      <c r="O278">
        <v>0.19354107791535019</v>
      </c>
      <c r="P278">
        <v>3.8050837268336088E-3</v>
      </c>
      <c r="Q278">
        <v>8.3494043369577095E-2</v>
      </c>
      <c r="R278">
        <v>5.0684219201693433E-4</v>
      </c>
      <c r="S278">
        <v>9.7438197088847878E-2</v>
      </c>
      <c r="T278">
        <v>0.1058682766315394</v>
      </c>
      <c r="U278">
        <v>2.1640802855836809E-3</v>
      </c>
      <c r="V278">
        <v>2.383148496159157E-2</v>
      </c>
      <c r="W278">
        <v>4.0714466917163893E-3</v>
      </c>
      <c r="X278">
        <v>8.5982983805399801E-2</v>
      </c>
      <c r="Y278">
        <v>0.57483355626777299</v>
      </c>
      <c r="Z278">
        <v>0.13541089020017691</v>
      </c>
      <c r="AA278">
        <v>0.2331888430129869</v>
      </c>
      <c r="AB278">
        <v>0.10002408653434169</v>
      </c>
      <c r="AC278">
        <v>0.2241356667038317</v>
      </c>
      <c r="AD278">
        <v>5.4846960888343649E-2</v>
      </c>
      <c r="AE278">
        <v>0.20630833002391619</v>
      </c>
      <c r="AF278">
        <v>0.14331478171176559</v>
      </c>
      <c r="AG278">
        <v>0.13727542470684331</v>
      </c>
      <c r="AH278" s="9" t="s">
        <v>94</v>
      </c>
      <c r="AI278" s="1">
        <v>45078</v>
      </c>
      <c r="AJ278" s="9" t="s">
        <v>43</v>
      </c>
      <c r="AK278">
        <v>30</v>
      </c>
    </row>
    <row r="279" spans="1:37" x14ac:dyDescent="0.25">
      <c r="A279">
        <v>45106</v>
      </c>
      <c r="B279">
        <v>8.4005108550234409E-2</v>
      </c>
      <c r="C279">
        <v>6.883070767638119E-5</v>
      </c>
      <c r="D279">
        <v>4.2330442978227002E-2</v>
      </c>
      <c r="E279">
        <v>3.121744718907736E-2</v>
      </c>
      <c r="F279">
        <v>0</v>
      </c>
      <c r="G279">
        <v>7.9070809758984523E-6</v>
      </c>
      <c r="H279">
        <v>0.24969940927471809</v>
      </c>
      <c r="I279">
        <v>9.8531833941731151E-2</v>
      </c>
      <c r="J279">
        <v>0</v>
      </c>
      <c r="K279">
        <v>2.417569509805722E-3</v>
      </c>
      <c r="L279">
        <v>0.27662300952806113</v>
      </c>
      <c r="M279">
        <v>1.467321803761945E-3</v>
      </c>
      <c r="N279">
        <v>9.1709340932349573E-2</v>
      </c>
      <c r="O279">
        <v>2.127024955943833E-2</v>
      </c>
      <c r="P279">
        <v>3.1918484875985837E-4</v>
      </c>
      <c r="Q279">
        <v>4.639791681553802E-3</v>
      </c>
      <c r="R279">
        <v>0</v>
      </c>
      <c r="S279">
        <v>7.3699516649272952E-5</v>
      </c>
      <c r="T279">
        <v>0.3165256332046868</v>
      </c>
      <c r="U279">
        <v>0</v>
      </c>
      <c r="V279">
        <v>9.0480487072041229E-5</v>
      </c>
      <c r="W279">
        <v>6.7473158360738111E-3</v>
      </c>
      <c r="X279">
        <v>0.11589251109932799</v>
      </c>
      <c r="Y279">
        <v>3.3979403164721098E-4</v>
      </c>
      <c r="Z279">
        <v>5.3355154591285363E-2</v>
      </c>
      <c r="AA279">
        <v>4.2733956052205722E-2</v>
      </c>
      <c r="AB279">
        <v>7.7156198263244977E-2</v>
      </c>
      <c r="AC279">
        <v>5.9489509473159417E-2</v>
      </c>
      <c r="AD279">
        <v>4.291878048255502E-2</v>
      </c>
      <c r="AE279">
        <v>1.738715078984562E-2</v>
      </c>
      <c r="AF279">
        <v>4.6849211627766771E-2</v>
      </c>
      <c r="AG279">
        <v>0.18436187017495939</v>
      </c>
      <c r="AH279" s="9" t="s">
        <v>94</v>
      </c>
      <c r="AI279" s="1">
        <v>45078</v>
      </c>
      <c r="AJ279" s="9" t="s">
        <v>38</v>
      </c>
      <c r="AK279">
        <v>29</v>
      </c>
    </row>
    <row r="280" spans="1:37" x14ac:dyDescent="0.25">
      <c r="A280">
        <v>45105</v>
      </c>
      <c r="B280">
        <v>0.22176426883509751</v>
      </c>
      <c r="C280">
        <v>6.6315945060259257E-2</v>
      </c>
      <c r="D280">
        <v>0.65128893618711381</v>
      </c>
      <c r="E280">
        <v>9.4746041858466259E-2</v>
      </c>
      <c r="F280">
        <v>1.0157390201681641E-2</v>
      </c>
      <c r="G280">
        <v>6.7149561523795281E-2</v>
      </c>
      <c r="H280">
        <v>0.2388766274329148</v>
      </c>
      <c r="I280">
        <v>0.1966873654511947</v>
      </c>
      <c r="J280">
        <v>4.8540348220849267E-4</v>
      </c>
      <c r="K280">
        <v>9.1105025853337282E-2</v>
      </c>
      <c r="L280">
        <v>2.3656545816436479E-4</v>
      </c>
      <c r="M280">
        <v>4.8157273806667338E-2</v>
      </c>
      <c r="N280">
        <v>0.33909303637143268</v>
      </c>
      <c r="O280">
        <v>0.97431135469725405</v>
      </c>
      <c r="P280">
        <v>0.1203571387794008</v>
      </c>
      <c r="Q280">
        <v>0.53830017567893318</v>
      </c>
      <c r="R280">
        <v>0</v>
      </c>
      <c r="S280">
        <v>9.7066642020341973E-2</v>
      </c>
      <c r="T280">
        <v>0.1226825973573341</v>
      </c>
      <c r="U280">
        <v>1.1247032478798999E-2</v>
      </c>
      <c r="V280">
        <v>4.936982052483483E-2</v>
      </c>
      <c r="W280">
        <v>0</v>
      </c>
      <c r="X280">
        <v>0.1179100751565247</v>
      </c>
      <c r="Y280">
        <v>0.26296199404988768</v>
      </c>
      <c r="Z280">
        <v>0.1181890558288673</v>
      </c>
      <c r="AA280">
        <v>0.20316849279987609</v>
      </c>
      <c r="AB280">
        <v>0.28858766282012688</v>
      </c>
      <c r="AC280">
        <v>0.1877535199167894</v>
      </c>
      <c r="AD280">
        <v>0.39121521526724412</v>
      </c>
      <c r="AE280">
        <v>0.14114842264832869</v>
      </c>
      <c r="AF280">
        <v>0.25855459357878341</v>
      </c>
      <c r="AG280">
        <v>5.9520852843919607E-2</v>
      </c>
      <c r="AH280" s="9" t="s">
        <v>94</v>
      </c>
      <c r="AI280" s="1">
        <v>45078</v>
      </c>
      <c r="AJ280" s="9" t="s">
        <v>39</v>
      </c>
      <c r="AK280">
        <v>28</v>
      </c>
    </row>
    <row r="281" spans="1:37" x14ac:dyDescent="0.25">
      <c r="A281">
        <v>45104</v>
      </c>
      <c r="B281">
        <v>0.64655083861516693</v>
      </c>
      <c r="C281">
        <v>4.6147626237544273E-2</v>
      </c>
      <c r="D281">
        <v>7.092436060099469E-2</v>
      </c>
      <c r="E281">
        <v>0.11224837063700779</v>
      </c>
      <c r="F281">
        <v>4.5107571082797532E-2</v>
      </c>
      <c r="G281">
        <v>0.43847466205358199</v>
      </c>
      <c r="H281">
        <v>2.1159849505120309</v>
      </c>
      <c r="I281">
        <v>0.27526439403852138</v>
      </c>
      <c r="J281">
        <v>0.16463199111980709</v>
      </c>
      <c r="K281">
        <v>3.320457893636847</v>
      </c>
      <c r="L281">
        <v>5.2982780183092271E-2</v>
      </c>
      <c r="M281">
        <v>0.24511198776932289</v>
      </c>
      <c r="N281">
        <v>0.24129767810110339</v>
      </c>
      <c r="O281">
        <v>3.4132687228095593E-2</v>
      </c>
      <c r="P281">
        <v>0.1019749676766204</v>
      </c>
      <c r="Q281">
        <v>1.1563659548352709E-2</v>
      </c>
      <c r="R281">
        <v>1.894477521610723E-2</v>
      </c>
      <c r="S281">
        <v>0.1622296376366229</v>
      </c>
      <c r="T281">
        <v>0.1082567774161715</v>
      </c>
      <c r="U281">
        <v>0.65081723422214632</v>
      </c>
      <c r="V281">
        <v>5.7637772677139152</v>
      </c>
      <c r="W281">
        <v>3.8198166467613467E-2</v>
      </c>
      <c r="X281">
        <v>0.1570965008531269</v>
      </c>
      <c r="Y281">
        <v>1.7848097243049399</v>
      </c>
      <c r="Z281">
        <v>0.24509098994327599</v>
      </c>
      <c r="AA281">
        <v>0.63468347061329777</v>
      </c>
      <c r="AB281">
        <v>0.7980663595844032</v>
      </c>
      <c r="AC281">
        <v>0.48507029609046209</v>
      </c>
      <c r="AD281">
        <v>9.7757032810729227E-2</v>
      </c>
      <c r="AE281">
        <v>0.16964081983489801</v>
      </c>
      <c r="AF281">
        <v>1.0253896236230611</v>
      </c>
      <c r="AG281">
        <v>0.2282444675931487</v>
      </c>
      <c r="AH281" s="9" t="s">
        <v>94</v>
      </c>
      <c r="AI281" s="1">
        <v>45078</v>
      </c>
      <c r="AJ281" s="9" t="s">
        <v>40</v>
      </c>
      <c r="AK281">
        <v>27</v>
      </c>
    </row>
    <row r="282" spans="1:37" x14ac:dyDescent="0.25">
      <c r="A282">
        <v>45103</v>
      </c>
      <c r="B282">
        <v>0.53494173202533868</v>
      </c>
      <c r="C282">
        <v>3.736833960417377</v>
      </c>
      <c r="D282">
        <v>0.15028110454467819</v>
      </c>
      <c r="E282">
        <v>0.25138513786254341</v>
      </c>
      <c r="F282">
        <v>0.71357526381796477</v>
      </c>
      <c r="G282">
        <v>0.893330904447317</v>
      </c>
      <c r="H282">
        <v>2.2526557117945241</v>
      </c>
      <c r="I282">
        <v>0.1877276685719288</v>
      </c>
      <c r="J282">
        <v>0.39851940846251632</v>
      </c>
      <c r="K282">
        <v>0.1202404450237759</v>
      </c>
      <c r="L282">
        <v>0.31058991908234462</v>
      </c>
      <c r="M282">
        <v>9.2875072985601978E-2</v>
      </c>
      <c r="N282">
        <v>1.3664050721011829</v>
      </c>
      <c r="O282">
        <v>8.3389295520705606E-2</v>
      </c>
      <c r="P282">
        <v>0.38432092588503358</v>
      </c>
      <c r="Q282">
        <v>0.19219621030653741</v>
      </c>
      <c r="R282">
        <v>4.032058904289728E-2</v>
      </c>
      <c r="S282">
        <v>0.373108814274075</v>
      </c>
      <c r="T282">
        <v>0.57373033879712543</v>
      </c>
      <c r="U282">
        <v>2.3656452189769091E-3</v>
      </c>
      <c r="V282">
        <v>0.2422477509952228</v>
      </c>
      <c r="W282">
        <v>0.74328141285121718</v>
      </c>
      <c r="X282">
        <v>0.10232990459474579</v>
      </c>
      <c r="Y282">
        <v>0.15856451569583269</v>
      </c>
      <c r="Z282">
        <v>0.47929951733769371</v>
      </c>
      <c r="AA282">
        <v>0.64352482756194118</v>
      </c>
      <c r="AB282">
        <v>0.58236533882874775</v>
      </c>
      <c r="AC282">
        <v>0.20997542138270681</v>
      </c>
      <c r="AD282">
        <v>0.86430711202275246</v>
      </c>
      <c r="AE282">
        <v>0.6766472050610961</v>
      </c>
      <c r="AF282">
        <v>0.54458897673434048</v>
      </c>
      <c r="AG282">
        <v>0.28847914173114542</v>
      </c>
      <c r="AH282" s="9" t="s">
        <v>94</v>
      </c>
      <c r="AI282" s="1">
        <v>45078</v>
      </c>
      <c r="AJ282" s="9" t="s">
        <v>41</v>
      </c>
      <c r="AK282">
        <v>26</v>
      </c>
    </row>
    <row r="283" spans="1:37" x14ac:dyDescent="0.25">
      <c r="A283">
        <v>45100</v>
      </c>
      <c r="B283">
        <v>0.55116364406185103</v>
      </c>
      <c r="C283">
        <v>0.12300740475355219</v>
      </c>
      <c r="D283">
        <v>0.83881339741874539</v>
      </c>
      <c r="E283">
        <v>0.45284398191480157</v>
      </c>
      <c r="F283">
        <v>7.4774499173153536E-3</v>
      </c>
      <c r="G283">
        <v>0.3372648012262901</v>
      </c>
      <c r="H283">
        <v>0.35656884831015812</v>
      </c>
      <c r="I283">
        <v>2.4584350319752091E-2</v>
      </c>
      <c r="J283">
        <v>0.1871665417642831</v>
      </c>
      <c r="K283">
        <v>1.9840716497505269E-4</v>
      </c>
      <c r="L283">
        <v>0.18295961723177531</v>
      </c>
      <c r="M283">
        <v>2.747612372504693E-2</v>
      </c>
      <c r="N283">
        <v>0.13081504022844809</v>
      </c>
      <c r="O283">
        <v>0.76633573757603346</v>
      </c>
      <c r="P283">
        <v>0.28291929024711521</v>
      </c>
      <c r="Q283">
        <v>0.1782550493546243</v>
      </c>
      <c r="R283">
        <v>3.5411806530946111E-3</v>
      </c>
      <c r="S283">
        <v>0.82932262946318636</v>
      </c>
      <c r="T283">
        <v>0.48651604457906961</v>
      </c>
      <c r="U283">
        <v>0.13214065693423341</v>
      </c>
      <c r="V283">
        <v>0.8829774552064874</v>
      </c>
      <c r="W283">
        <v>0.24734554331158351</v>
      </c>
      <c r="X283">
        <v>0.42910872096521779</v>
      </c>
      <c r="Y283">
        <v>0.1235187584004469</v>
      </c>
      <c r="Z283">
        <v>0.58904027816830173</v>
      </c>
      <c r="AA283">
        <v>0.17106125730685931</v>
      </c>
      <c r="AB283">
        <v>0.40240833728420572</v>
      </c>
      <c r="AC283">
        <v>0.34469058154552717</v>
      </c>
      <c r="AD283">
        <v>0.49822929404195959</v>
      </c>
      <c r="AE283">
        <v>0.22709274223668949</v>
      </c>
      <c r="AF283">
        <v>0.46957334061581002</v>
      </c>
      <c r="AG283">
        <v>0.70572462028041583</v>
      </c>
      <c r="AH283" s="9" t="s">
        <v>95</v>
      </c>
      <c r="AI283" s="1">
        <v>45078</v>
      </c>
      <c r="AJ283" s="9" t="s">
        <v>43</v>
      </c>
      <c r="AK283">
        <v>23</v>
      </c>
    </row>
    <row r="284" spans="1:37" x14ac:dyDescent="0.25">
      <c r="A284">
        <v>45099</v>
      </c>
      <c r="B284">
        <v>0.77663929884800464</v>
      </c>
      <c r="C284">
        <v>0.8930890156957797</v>
      </c>
      <c r="D284">
        <v>7.4107361329222188E-2</v>
      </c>
      <c r="E284">
        <v>0.66086383336594301</v>
      </c>
      <c r="F284">
        <v>0.17178151039924261</v>
      </c>
      <c r="G284">
        <v>0.35796749418041202</v>
      </c>
      <c r="H284">
        <v>0.19340749301654989</v>
      </c>
      <c r="I284">
        <v>0.56244997506441929</v>
      </c>
      <c r="J284">
        <v>9.2641165708925687E-3</v>
      </c>
      <c r="K284">
        <v>0.72249717215751996</v>
      </c>
      <c r="L284">
        <v>0.22938083725306069</v>
      </c>
      <c r="M284">
        <v>0.78241429200523571</v>
      </c>
      <c r="N284">
        <v>1.8906342407725809</v>
      </c>
      <c r="O284">
        <v>0.1848649889472854</v>
      </c>
      <c r="P284">
        <v>0.38092134470917988</v>
      </c>
      <c r="Q284">
        <v>0.19856693874445061</v>
      </c>
      <c r="R284">
        <v>0.1118676580747044</v>
      </c>
      <c r="S284">
        <v>0.36725203687421087</v>
      </c>
      <c r="T284">
        <v>0.13559858512382439</v>
      </c>
      <c r="U284">
        <v>1.843350421293356</v>
      </c>
      <c r="V284">
        <v>0.6080218121851918</v>
      </c>
      <c r="W284">
        <v>0.30777948375941427</v>
      </c>
      <c r="X284">
        <v>0.14769342885724421</v>
      </c>
      <c r="Y284">
        <v>0.22320115563890819</v>
      </c>
      <c r="Z284">
        <v>0.59066958986184259</v>
      </c>
      <c r="AA284">
        <v>1.0619687936133819</v>
      </c>
      <c r="AB284">
        <v>0.35055286823488402</v>
      </c>
      <c r="AC284">
        <v>0.4327759338139115</v>
      </c>
      <c r="AD284">
        <v>0.14286562659250851</v>
      </c>
      <c r="AE284">
        <v>0.72358231192627265</v>
      </c>
      <c r="AF284">
        <v>0.74540316610461654</v>
      </c>
      <c r="AG284">
        <v>0.55632383510579564</v>
      </c>
      <c r="AH284" s="9" t="s">
        <v>95</v>
      </c>
      <c r="AI284" s="1">
        <v>45078</v>
      </c>
      <c r="AJ284" s="9" t="s">
        <v>38</v>
      </c>
      <c r="AK284">
        <v>22</v>
      </c>
    </row>
    <row r="285" spans="1:37" x14ac:dyDescent="0.25">
      <c r="A285">
        <v>45098</v>
      </c>
      <c r="B285">
        <v>1.618526437301983</v>
      </c>
      <c r="C285">
        <v>0.16677019790526601</v>
      </c>
      <c r="D285">
        <v>1.9723219150213848E-2</v>
      </c>
      <c r="E285">
        <v>0.72668021822504236</v>
      </c>
      <c r="F285">
        <v>0.302425649388184</v>
      </c>
      <c r="G285">
        <v>2.8301417073459252</v>
      </c>
      <c r="H285">
        <v>1.4617707757920779</v>
      </c>
      <c r="I285">
        <v>1.5126707280544609</v>
      </c>
      <c r="J285">
        <v>0.40762431729548843</v>
      </c>
      <c r="K285">
        <v>3.966032190925183</v>
      </c>
      <c r="L285">
        <v>2.444521700878536E-2</v>
      </c>
      <c r="M285">
        <v>0.49342267196851641</v>
      </c>
      <c r="N285">
        <v>1.6003469175930161</v>
      </c>
      <c r="O285">
        <v>0.50761003176267472</v>
      </c>
      <c r="P285">
        <v>1.054462496191084</v>
      </c>
      <c r="Q285">
        <v>0.32519766888228091</v>
      </c>
      <c r="R285">
        <v>0.31319186115894893</v>
      </c>
      <c r="S285">
        <v>3.0892616480909929</v>
      </c>
      <c r="T285">
        <v>0.33882438697049228</v>
      </c>
      <c r="U285">
        <v>1.75956201563037</v>
      </c>
      <c r="V285">
        <v>0.83898824103791036</v>
      </c>
      <c r="W285">
        <v>13.041293316287931</v>
      </c>
      <c r="X285">
        <v>1.6139357089164501</v>
      </c>
      <c r="Y285">
        <v>8.0829620546174624E-2</v>
      </c>
      <c r="Z285">
        <v>2.0599517605552879</v>
      </c>
      <c r="AA285">
        <v>1.780368112290569</v>
      </c>
      <c r="AB285">
        <v>0.62116699157116317</v>
      </c>
      <c r="AC285">
        <v>0.20439240895775651</v>
      </c>
      <c r="AD285">
        <v>0.46068288993141637</v>
      </c>
      <c r="AE285">
        <v>0.98776286766402199</v>
      </c>
      <c r="AF285">
        <v>2.1416169691647151</v>
      </c>
      <c r="AG285">
        <v>1.1203344425429049</v>
      </c>
      <c r="AH285" s="9" t="s">
        <v>95</v>
      </c>
      <c r="AI285" s="1">
        <v>45078</v>
      </c>
      <c r="AJ285" s="9" t="s">
        <v>39</v>
      </c>
      <c r="AK285">
        <v>21</v>
      </c>
    </row>
    <row r="286" spans="1:37" x14ac:dyDescent="0.25">
      <c r="A286">
        <v>45097</v>
      </c>
      <c r="B286">
        <v>1.225729233481172</v>
      </c>
      <c r="C286">
        <v>1.1234707762884419</v>
      </c>
      <c r="D286">
        <v>0.25334834462249772</v>
      </c>
      <c r="E286">
        <v>1.396675806635542</v>
      </c>
      <c r="F286">
        <v>3.939151369074692</v>
      </c>
      <c r="G286">
        <v>0.76840567687932038</v>
      </c>
      <c r="H286">
        <v>0.71277961391578604</v>
      </c>
      <c r="I286">
        <v>1.087901617483471</v>
      </c>
      <c r="J286">
        <v>0.5551544804535371</v>
      </c>
      <c r="K286">
        <v>0.83388456431348135</v>
      </c>
      <c r="L286">
        <v>0.22469663352748301</v>
      </c>
      <c r="M286">
        <v>2.989399203731967</v>
      </c>
      <c r="N286">
        <v>0.90947885412416407</v>
      </c>
      <c r="O286">
        <v>0.6560476655877211</v>
      </c>
      <c r="P286">
        <v>1.181015794854964</v>
      </c>
      <c r="Q286">
        <v>0.28004901245948688</v>
      </c>
      <c r="R286">
        <v>0.15604324329490141</v>
      </c>
      <c r="S286">
        <v>1.2652605462758819</v>
      </c>
      <c r="T286">
        <v>0.47490042607830962</v>
      </c>
      <c r="U286">
        <v>0.98118346979275883</v>
      </c>
      <c r="V286">
        <v>0.61628710306770196</v>
      </c>
      <c r="W286">
        <v>1.510871972726137</v>
      </c>
      <c r="X286">
        <v>1.963501455563418</v>
      </c>
      <c r="Y286">
        <v>0.12933439436748889</v>
      </c>
      <c r="Z286">
        <v>1.481236721220093</v>
      </c>
      <c r="AA286">
        <v>0.96982829147285965</v>
      </c>
      <c r="AB286">
        <v>0.82784803764815462</v>
      </c>
      <c r="AC286">
        <v>0.81444182543214516</v>
      </c>
      <c r="AD286">
        <v>0.52105022073567364</v>
      </c>
      <c r="AE286">
        <v>0.98081975248058262</v>
      </c>
      <c r="AF286">
        <v>1.4906752606796621</v>
      </c>
      <c r="AG286">
        <v>1.058979551809045</v>
      </c>
      <c r="AH286" s="9" t="s">
        <v>95</v>
      </c>
      <c r="AI286" s="1">
        <v>45078</v>
      </c>
      <c r="AJ286" s="9" t="s">
        <v>40</v>
      </c>
      <c r="AK286">
        <v>20</v>
      </c>
    </row>
    <row r="287" spans="1:37" x14ac:dyDescent="0.25">
      <c r="A287">
        <v>45096</v>
      </c>
      <c r="B287">
        <v>6.1746707336733112E-2</v>
      </c>
      <c r="C287">
        <v>0.3780712242609327</v>
      </c>
      <c r="D287">
        <v>1.204595995133838E-2</v>
      </c>
      <c r="E287">
        <v>4.8683212573064254E-3</v>
      </c>
      <c r="F287">
        <v>0.16180110524829719</v>
      </c>
      <c r="G287">
        <v>0.26485884407141158</v>
      </c>
      <c r="H287">
        <v>8.7778877290100275E-3</v>
      </c>
      <c r="I287">
        <v>2.5963866557187441E-2</v>
      </c>
      <c r="J287">
        <v>0.14799340910238851</v>
      </c>
      <c r="K287">
        <v>9.0997990466968239E-3</v>
      </c>
      <c r="L287">
        <v>5.6472007502240214E-4</v>
      </c>
      <c r="M287">
        <v>5.1641903760645799E-2</v>
      </c>
      <c r="N287">
        <v>1.676542079871747E-2</v>
      </c>
      <c r="O287">
        <v>9.0358842934424324E-2</v>
      </c>
      <c r="P287">
        <v>1.748550040250882E-3</v>
      </c>
      <c r="Q287">
        <v>2.665121172061298E-2</v>
      </c>
      <c r="R287">
        <v>0</v>
      </c>
      <c r="S287">
        <v>1.0572737128691209E-2</v>
      </c>
      <c r="T287">
        <v>0.330118160557549</v>
      </c>
      <c r="U287">
        <v>2.2704985032495881E-2</v>
      </c>
      <c r="V287">
        <v>2.4669621947319031E-2</v>
      </c>
      <c r="W287">
        <v>0.2044219881961154</v>
      </c>
      <c r="X287">
        <v>3.3477343915797361E-2</v>
      </c>
      <c r="Y287">
        <v>9.5239353563787876E-2</v>
      </c>
      <c r="Z287">
        <v>5.7067994628931383E-2</v>
      </c>
      <c r="AA287">
        <v>2.8345421619695901E-2</v>
      </c>
      <c r="AB287">
        <v>0.10983181252483</v>
      </c>
      <c r="AC287">
        <v>4.5064155808222678E-2</v>
      </c>
      <c r="AD287">
        <v>5.9331465342133917E-3</v>
      </c>
      <c r="AE287">
        <v>0.1749171796442274</v>
      </c>
      <c r="AF287">
        <v>5.7168175944409573E-2</v>
      </c>
      <c r="AG287">
        <v>1.884189916053049E-2</v>
      </c>
      <c r="AH287" s="9" t="s">
        <v>95</v>
      </c>
      <c r="AI287" s="1">
        <v>45078</v>
      </c>
      <c r="AJ287" s="9" t="s">
        <v>41</v>
      </c>
      <c r="AK287">
        <v>19</v>
      </c>
    </row>
    <row r="288" spans="1:37" x14ac:dyDescent="0.25">
      <c r="A288">
        <v>45093</v>
      </c>
      <c r="B288">
        <v>9.9946884674334768E-2</v>
      </c>
      <c r="C288">
        <v>5.0865284247160998E-3</v>
      </c>
      <c r="D288">
        <v>5.0039423248472242E-2</v>
      </c>
      <c r="E288">
        <v>3.3884323729380071E-2</v>
      </c>
      <c r="F288">
        <v>2.896085925784218E-2</v>
      </c>
      <c r="G288">
        <v>9.689733663490116E-2</v>
      </c>
      <c r="H288">
        <v>5.2140460576926048E-2</v>
      </c>
      <c r="I288">
        <v>9.378852638310016E-3</v>
      </c>
      <c r="J288">
        <v>6.8006760485236822E-5</v>
      </c>
      <c r="K288">
        <v>6.9555318513592253E-3</v>
      </c>
      <c r="L288">
        <v>0.25497908807661152</v>
      </c>
      <c r="M288">
        <v>2.9289014511735489E-3</v>
      </c>
      <c r="N288">
        <v>3.5552376718425592E-3</v>
      </c>
      <c r="O288">
        <v>0.71524807036051319</v>
      </c>
      <c r="P288">
        <v>2.386051331469867E-2</v>
      </c>
      <c r="Q288">
        <v>8.450551476784704E-2</v>
      </c>
      <c r="R288">
        <v>0.50065292382506221</v>
      </c>
      <c r="S288">
        <v>8.0379894460893544E-4</v>
      </c>
      <c r="T288">
        <v>3.8260527811495908E-2</v>
      </c>
      <c r="U288">
        <v>0</v>
      </c>
      <c r="V288">
        <v>3.694365700062468E-4</v>
      </c>
      <c r="W288">
        <v>0.1999668807834929</v>
      </c>
      <c r="X288">
        <v>3.5871930640934427E-2</v>
      </c>
      <c r="Y288">
        <v>9.1142299687535205E-2</v>
      </c>
      <c r="Z288">
        <v>0.10211208070414129</v>
      </c>
      <c r="AA288">
        <v>6.5777609789532286E-3</v>
      </c>
      <c r="AB288">
        <v>9.9344145655913443E-2</v>
      </c>
      <c r="AC288">
        <v>5.5595565455189518E-2</v>
      </c>
      <c r="AD288">
        <v>5.1971008432425143E-2</v>
      </c>
      <c r="AE288">
        <v>2.9796183212253122E-2</v>
      </c>
      <c r="AF288">
        <v>0.13858265848919071</v>
      </c>
      <c r="AG288">
        <v>4.4424990445105922E-2</v>
      </c>
      <c r="AH288" s="9" t="s">
        <v>96</v>
      </c>
      <c r="AI288" s="1">
        <v>45078</v>
      </c>
      <c r="AJ288" s="9" t="s">
        <v>43</v>
      </c>
      <c r="AK288">
        <v>16</v>
      </c>
    </row>
    <row r="289" spans="1:37" x14ac:dyDescent="0.25">
      <c r="A289">
        <v>45092</v>
      </c>
      <c r="B289">
        <v>0.35439810641691932</v>
      </c>
      <c r="C289">
        <v>0.2095367024363351</v>
      </c>
      <c r="D289">
        <v>6.663612196580921E-3</v>
      </c>
      <c r="E289">
        <v>6.4794569095741758E-2</v>
      </c>
      <c r="F289">
        <v>0.10082929413948059</v>
      </c>
      <c r="G289">
        <v>0.21404596283483249</v>
      </c>
      <c r="H289">
        <v>3.7226200133329737E-2</v>
      </c>
      <c r="I289">
        <v>0.17307474377162721</v>
      </c>
      <c r="J289">
        <v>4.6553881639100299</v>
      </c>
      <c r="K289">
        <v>4.5126590559467793E-2</v>
      </c>
      <c r="L289">
        <v>1.7998629820503969E-2</v>
      </c>
      <c r="M289">
        <v>0.33742622321287957</v>
      </c>
      <c r="N289">
        <v>0.10313112934320511</v>
      </c>
      <c r="O289">
        <v>9.3873132658106095E-2</v>
      </c>
      <c r="P289">
        <v>0.26238000766388919</v>
      </c>
      <c r="Q289">
        <v>2.971586389989413E-2</v>
      </c>
      <c r="R289">
        <v>5.7149641648102448E-3</v>
      </c>
      <c r="S289">
        <v>6.9540632700612781E-2</v>
      </c>
      <c r="T289">
        <v>0.19558978527732779</v>
      </c>
      <c r="U289">
        <v>1.3874868578857211E-2</v>
      </c>
      <c r="V289">
        <v>0.50371326375053049</v>
      </c>
      <c r="W289">
        <v>0.34930299891536942</v>
      </c>
      <c r="X289">
        <v>0.1040020526332321</v>
      </c>
      <c r="Y289">
        <v>1.158627952414221E-2</v>
      </c>
      <c r="Z289">
        <v>0.1696192211970925</v>
      </c>
      <c r="AA289">
        <v>0.44691253686657778</v>
      </c>
      <c r="AB289">
        <v>0.18611157414141299</v>
      </c>
      <c r="AC289">
        <v>0.1048069161478699</v>
      </c>
      <c r="AD289">
        <v>6.4689447019668875E-2</v>
      </c>
      <c r="AE289">
        <v>0.23892779027296299</v>
      </c>
      <c r="AF289">
        <v>0.32118674997006569</v>
      </c>
      <c r="AG289">
        <v>0.2028630503526872</v>
      </c>
      <c r="AH289" s="9" t="s">
        <v>96</v>
      </c>
      <c r="AI289" s="1">
        <v>45078</v>
      </c>
      <c r="AJ289" s="9" t="s">
        <v>38</v>
      </c>
      <c r="AK289">
        <v>15</v>
      </c>
    </row>
    <row r="290" spans="1:37" x14ac:dyDescent="0.25">
      <c r="A290">
        <v>45091</v>
      </c>
      <c r="B290">
        <v>0.10771619732641349</v>
      </c>
      <c r="C290">
        <v>7.6528789596434755E-4</v>
      </c>
      <c r="D290">
        <v>3.6061263498451658E-4</v>
      </c>
      <c r="E290">
        <v>3.2140865341014693E-2</v>
      </c>
      <c r="F290">
        <v>1.00525758905177E-4</v>
      </c>
      <c r="G290">
        <v>6.1124323920341971E-2</v>
      </c>
      <c r="H290">
        <v>0.2879066250777077</v>
      </c>
      <c r="I290">
        <v>4.1692090155585372E-4</v>
      </c>
      <c r="J290">
        <v>4.2750261272446048E-4</v>
      </c>
      <c r="K290">
        <v>0.13291549563815869</v>
      </c>
      <c r="L290">
        <v>0.10522461205739481</v>
      </c>
      <c r="M290">
        <v>5.4227615494033328E-2</v>
      </c>
      <c r="N290">
        <v>3.4490334307671718E-4</v>
      </c>
      <c r="O290">
        <v>1.231909579306148E-2</v>
      </c>
      <c r="P290">
        <v>0</v>
      </c>
      <c r="Q290">
        <v>3.4835461888148678E-2</v>
      </c>
      <c r="R290">
        <v>0</v>
      </c>
      <c r="S290">
        <v>0</v>
      </c>
      <c r="T290">
        <v>0.27518260147839357</v>
      </c>
      <c r="U290">
        <v>0</v>
      </c>
      <c r="V290">
        <v>0.34705521445864917</v>
      </c>
      <c r="W290">
        <v>0</v>
      </c>
      <c r="X290">
        <v>5.9385586505494893E-2</v>
      </c>
      <c r="Y290">
        <v>1.986667476008765E-2</v>
      </c>
      <c r="Z290">
        <v>4.2228621645533149E-2</v>
      </c>
      <c r="AA290">
        <v>1.1200541107409581E-2</v>
      </c>
      <c r="AB290">
        <v>0.1839583208529206</v>
      </c>
      <c r="AC290">
        <v>4.3970431007671507E-2</v>
      </c>
      <c r="AD290">
        <v>4.4668002542792928E-5</v>
      </c>
      <c r="AE290">
        <v>4.8225040308816851E-2</v>
      </c>
      <c r="AF290">
        <v>5.7520284615171759E-2</v>
      </c>
      <c r="AG290">
        <v>0.14312260772660401</v>
      </c>
      <c r="AH290" s="9" t="s">
        <v>96</v>
      </c>
      <c r="AI290" s="1">
        <v>45078</v>
      </c>
      <c r="AJ290" s="9" t="s">
        <v>39</v>
      </c>
      <c r="AK290">
        <v>14</v>
      </c>
    </row>
    <row r="291" spans="1:37" x14ac:dyDescent="0.25">
      <c r="A291">
        <v>45090</v>
      </c>
      <c r="B291">
        <v>1.212429308913717</v>
      </c>
      <c r="C291">
        <v>0.11670402762164871</v>
      </c>
      <c r="D291">
        <v>0.40990163608128433</v>
      </c>
      <c r="E291">
        <v>1.1163369905717699</v>
      </c>
      <c r="F291">
        <v>0.1054553338095571</v>
      </c>
      <c r="G291">
        <v>0.53624253794347598</v>
      </c>
      <c r="H291">
        <v>0.59092439989409673</v>
      </c>
      <c r="I291">
        <v>7.5895899186302448E-2</v>
      </c>
      <c r="J291">
        <v>0.46852144560553233</v>
      </c>
      <c r="K291">
        <v>0.54049861646997766</v>
      </c>
      <c r="L291">
        <v>6.4101762777570917E-3</v>
      </c>
      <c r="M291">
        <v>2.456708892198755E-2</v>
      </c>
      <c r="N291">
        <v>0.84839571032910577</v>
      </c>
      <c r="O291">
        <v>0.12863527900056751</v>
      </c>
      <c r="P291">
        <v>0.42733298476485021</v>
      </c>
      <c r="Q291">
        <v>0.15195511124051531</v>
      </c>
      <c r="R291">
        <v>0</v>
      </c>
      <c r="S291">
        <v>4.6737215783106247</v>
      </c>
      <c r="T291">
        <v>1.115649868372363</v>
      </c>
      <c r="U291">
        <v>0</v>
      </c>
      <c r="V291">
        <v>9.1253038485390098E-2</v>
      </c>
      <c r="W291">
        <v>0.42393290742607759</v>
      </c>
      <c r="X291">
        <v>1.4716413405847399</v>
      </c>
      <c r="Y291">
        <v>0.38012982908965859</v>
      </c>
      <c r="Z291">
        <v>1.690310272091641</v>
      </c>
      <c r="AA291">
        <v>0.81779807815210159</v>
      </c>
      <c r="AB291">
        <v>0.44052621017079308</v>
      </c>
      <c r="AC291">
        <v>0.16303092900050711</v>
      </c>
      <c r="AD291">
        <v>0.31857776390878612</v>
      </c>
      <c r="AE291">
        <v>0.24568215294937151</v>
      </c>
      <c r="AF291">
        <v>0.58670693066888768</v>
      </c>
      <c r="AG291">
        <v>4.1288845274753543</v>
      </c>
      <c r="AH291" s="9" t="s">
        <v>96</v>
      </c>
      <c r="AI291" s="1">
        <v>45078</v>
      </c>
      <c r="AJ291" s="9" t="s">
        <v>40</v>
      </c>
      <c r="AK291">
        <v>13</v>
      </c>
    </row>
    <row r="292" spans="1:37" x14ac:dyDescent="0.25">
      <c r="A292">
        <v>45089</v>
      </c>
      <c r="B292">
        <v>1.239505028608489</v>
      </c>
      <c r="C292">
        <v>6.2771743036622247</v>
      </c>
      <c r="D292">
        <v>4.092286797954571E-2</v>
      </c>
      <c r="E292">
        <v>1.1269736390422409</v>
      </c>
      <c r="F292">
        <v>2.0465124717806482</v>
      </c>
      <c r="G292">
        <v>0.60213188101424553</v>
      </c>
      <c r="H292">
        <v>0.65608141107115736</v>
      </c>
      <c r="I292">
        <v>0.29830524840540218</v>
      </c>
      <c r="J292">
        <v>0.25642093155680062</v>
      </c>
      <c r="K292">
        <v>1.9072858189445421</v>
      </c>
      <c r="L292">
        <v>0.98253047813621275</v>
      </c>
      <c r="M292">
        <v>0.45787225541547899</v>
      </c>
      <c r="N292">
        <v>2.840207600564967</v>
      </c>
      <c r="O292">
        <v>0.46128622838069161</v>
      </c>
      <c r="P292">
        <v>0.23805589431887569</v>
      </c>
      <c r="Q292">
        <v>0.15694210597531999</v>
      </c>
      <c r="R292">
        <v>6.324071392964388E-2</v>
      </c>
      <c r="S292">
        <v>0.39558691454169359</v>
      </c>
      <c r="T292">
        <v>0.37403129499340287</v>
      </c>
      <c r="U292">
        <v>0.96896346917406717</v>
      </c>
      <c r="V292">
        <v>0.15979193617479509</v>
      </c>
      <c r="W292">
        <v>0.94374548421989402</v>
      </c>
      <c r="X292">
        <v>0.78914523355804966</v>
      </c>
      <c r="Y292">
        <v>1.8993603331318629</v>
      </c>
      <c r="Z292">
        <v>1.3850882027588349</v>
      </c>
      <c r="AA292">
        <v>1.146828637143823</v>
      </c>
      <c r="AB292">
        <v>0.53757013040654855</v>
      </c>
      <c r="AC292">
        <v>1.0058789632503919</v>
      </c>
      <c r="AD292">
        <v>1.0840391736689721</v>
      </c>
      <c r="AE292">
        <v>0.74202207693189937</v>
      </c>
      <c r="AF292">
        <v>0.80279713096241612</v>
      </c>
      <c r="AG292">
        <v>1.990464457680134</v>
      </c>
      <c r="AH292" s="9" t="s">
        <v>96</v>
      </c>
      <c r="AI292" s="1">
        <v>45078</v>
      </c>
      <c r="AJ292" s="9" t="s">
        <v>41</v>
      </c>
      <c r="AK292">
        <v>12</v>
      </c>
    </row>
    <row r="293" spans="1:37" x14ac:dyDescent="0.25">
      <c r="A293">
        <v>45086</v>
      </c>
      <c r="B293">
        <v>1.0879370772599879</v>
      </c>
      <c r="C293">
        <v>1.200643410770081</v>
      </c>
      <c r="D293">
        <v>6.5865149588559043E-3</v>
      </c>
      <c r="E293">
        <v>0.28650324759354789</v>
      </c>
      <c r="F293">
        <v>0.28903031820080022</v>
      </c>
      <c r="G293">
        <v>1.507771113599236</v>
      </c>
      <c r="H293">
        <v>0.26136009005837407</v>
      </c>
      <c r="I293">
        <v>0.97237504986118839</v>
      </c>
      <c r="J293">
        <v>0.88678958571879429</v>
      </c>
      <c r="K293">
        <v>0.4270869840882095</v>
      </c>
      <c r="L293">
        <v>0.31641561941475521</v>
      </c>
      <c r="M293">
        <v>0.33654103106576028</v>
      </c>
      <c r="N293">
        <v>0.87935654003341945</v>
      </c>
      <c r="O293">
        <v>0.18663849552832909</v>
      </c>
      <c r="P293">
        <v>0.24715850333944051</v>
      </c>
      <c r="Q293">
        <v>0.53401090217326674</v>
      </c>
      <c r="R293">
        <v>1.432642548798533</v>
      </c>
      <c r="S293">
        <v>0.58398902016058507</v>
      </c>
      <c r="T293">
        <v>0.35557349382887088</v>
      </c>
      <c r="U293">
        <v>4.2311823004168601E-2</v>
      </c>
      <c r="V293">
        <v>0.42281918174543848</v>
      </c>
      <c r="W293">
        <v>0.7474861802094207</v>
      </c>
      <c r="X293">
        <v>0.72251121496949899</v>
      </c>
      <c r="Y293">
        <v>0.81425026812706514</v>
      </c>
      <c r="Z293">
        <v>1.4093207242324439</v>
      </c>
      <c r="AA293">
        <v>0.74001934842963546</v>
      </c>
      <c r="AB293">
        <v>0.45330001080420851</v>
      </c>
      <c r="AC293">
        <v>0.37329268387226439</v>
      </c>
      <c r="AD293">
        <v>0.43417257277576221</v>
      </c>
      <c r="AE293">
        <v>1.0899449615793919</v>
      </c>
      <c r="AF293">
        <v>0.84359512720833607</v>
      </c>
      <c r="AG293">
        <v>0.59618040826520691</v>
      </c>
      <c r="AH293" s="9" t="s">
        <v>97</v>
      </c>
      <c r="AI293" s="1">
        <v>45078</v>
      </c>
      <c r="AJ293" s="9" t="s">
        <v>43</v>
      </c>
      <c r="AK293">
        <v>9</v>
      </c>
    </row>
    <row r="294" spans="1:37" x14ac:dyDescent="0.25">
      <c r="A294">
        <v>45085</v>
      </c>
      <c r="B294">
        <v>0.35677278610543939</v>
      </c>
      <c r="C294">
        <v>0.15157810090810461</v>
      </c>
      <c r="D294">
        <v>1.7731417428113101E-3</v>
      </c>
      <c r="E294">
        <v>0.42458244756153102</v>
      </c>
      <c r="F294">
        <v>0.36419599094880689</v>
      </c>
      <c r="G294">
        <v>0.16715455838602181</v>
      </c>
      <c r="H294">
        <v>5.8643445717016109E-2</v>
      </c>
      <c r="I294">
        <v>1.0375639450988889</v>
      </c>
      <c r="J294">
        <v>1.551930593512884</v>
      </c>
      <c r="K294">
        <v>1.593897711914797E-3</v>
      </c>
      <c r="L294">
        <v>8.5473221130962836E-3</v>
      </c>
      <c r="M294">
        <v>1.1520495020264421E-2</v>
      </c>
      <c r="N294">
        <v>4.04879385719146E-2</v>
      </c>
      <c r="O294">
        <v>4.5830131070772807E-2</v>
      </c>
      <c r="P294">
        <v>1.9364574993570181</v>
      </c>
      <c r="Q294">
        <v>4.6568289958829147E-2</v>
      </c>
      <c r="R294">
        <v>0</v>
      </c>
      <c r="S294">
        <v>1.3003265865997929E-4</v>
      </c>
      <c r="T294">
        <v>0.26681783882567589</v>
      </c>
      <c r="U294">
        <v>0</v>
      </c>
      <c r="V294">
        <v>7.1060329902613656E-2</v>
      </c>
      <c r="W294">
        <v>0.70511092889922988</v>
      </c>
      <c r="X294">
        <v>5.9054820322530309E-2</v>
      </c>
      <c r="Y294">
        <v>0.48000438091379821</v>
      </c>
      <c r="Z294">
        <v>0.25627911332632369</v>
      </c>
      <c r="AA294">
        <v>0.51839195321478393</v>
      </c>
      <c r="AB294">
        <v>0.1748021117172909</v>
      </c>
      <c r="AC294">
        <v>5.805697960653354E-2</v>
      </c>
      <c r="AD294">
        <v>5.0114776020485658E-3</v>
      </c>
      <c r="AE294">
        <v>3.5429567935175217E-2</v>
      </c>
      <c r="AF294">
        <v>0.2358915022717048</v>
      </c>
      <c r="AG294">
        <v>1.0940873938777711</v>
      </c>
      <c r="AH294" s="9" t="s">
        <v>97</v>
      </c>
      <c r="AI294" s="1">
        <v>45078</v>
      </c>
      <c r="AJ294" s="9" t="s">
        <v>38</v>
      </c>
      <c r="AK294">
        <v>8</v>
      </c>
    </row>
    <row r="295" spans="1:37" x14ac:dyDescent="0.25">
      <c r="A295">
        <v>45084</v>
      </c>
      <c r="B295">
        <v>1.48205833326624</v>
      </c>
      <c r="C295">
        <v>0.72317425490401299</v>
      </c>
      <c r="D295">
        <v>8.5760561399398139E-2</v>
      </c>
      <c r="E295">
        <v>2.7507384986993668</v>
      </c>
      <c r="F295">
        <v>0.6105734654744851</v>
      </c>
      <c r="G295">
        <v>0.43550318112779351</v>
      </c>
      <c r="H295">
        <v>0.34346836459265412</v>
      </c>
      <c r="I295">
        <v>1.6781676239257051</v>
      </c>
      <c r="J295">
        <v>0.48556621764820151</v>
      </c>
      <c r="K295">
        <v>9.8783874071990074E-2</v>
      </c>
      <c r="L295">
        <v>0.42888789331648169</v>
      </c>
      <c r="M295">
        <v>0.28051723588357169</v>
      </c>
      <c r="N295">
        <v>0.1019243289907685</v>
      </c>
      <c r="O295">
        <v>0.53164712879614417</v>
      </c>
      <c r="P295">
        <v>2.176622971462324</v>
      </c>
      <c r="Q295">
        <v>0.10301395465055201</v>
      </c>
      <c r="R295">
        <v>0.1051343832084394</v>
      </c>
      <c r="S295">
        <v>3.6747223604487518</v>
      </c>
      <c r="T295">
        <v>0.79918642764198089</v>
      </c>
      <c r="U295">
        <v>5.1215979247031607E-3</v>
      </c>
      <c r="V295">
        <v>0.21542913525010321</v>
      </c>
      <c r="W295">
        <v>1.2245542282637449</v>
      </c>
      <c r="X295">
        <v>1.0876721204325901</v>
      </c>
      <c r="Y295">
        <v>1.1588318933651669</v>
      </c>
      <c r="Z295">
        <v>1.9349636435933391</v>
      </c>
      <c r="AA295">
        <v>0.80843263882249239</v>
      </c>
      <c r="AB295">
        <v>0.47522441964373408</v>
      </c>
      <c r="AC295">
        <v>0.59800254005186904</v>
      </c>
      <c r="AD295">
        <v>0.36027320554389042</v>
      </c>
      <c r="AE295">
        <v>0.70502691888712099</v>
      </c>
      <c r="AF295">
        <v>1.31653060405466</v>
      </c>
      <c r="AG295">
        <v>2.010482431728537</v>
      </c>
      <c r="AH295" s="9" t="s">
        <v>97</v>
      </c>
      <c r="AI295" s="1">
        <v>45078</v>
      </c>
      <c r="AJ295" s="9" t="s">
        <v>39</v>
      </c>
      <c r="AK295">
        <v>7</v>
      </c>
    </row>
    <row r="296" spans="1:37" x14ac:dyDescent="0.25">
      <c r="A296">
        <v>45083</v>
      </c>
      <c r="B296">
        <v>1.3036497912162051</v>
      </c>
      <c r="C296">
        <v>0.60758668052343434</v>
      </c>
      <c r="D296">
        <v>5.118234736602631E-2</v>
      </c>
      <c r="E296">
        <v>1.6828681820848681</v>
      </c>
      <c r="F296">
        <v>0.412058924141817</v>
      </c>
      <c r="G296">
        <v>3.1474565104105858</v>
      </c>
      <c r="H296">
        <v>0.42163151885488742</v>
      </c>
      <c r="I296">
        <v>2.084826518565464</v>
      </c>
      <c r="J296">
        <v>9.3994653878986451E-2</v>
      </c>
      <c r="K296">
        <v>0.48279053466063121</v>
      </c>
      <c r="L296">
        <v>0.1749856045342755</v>
      </c>
      <c r="M296">
        <v>3.6668196154437123E-2</v>
      </c>
      <c r="N296">
        <v>0.458874464844094</v>
      </c>
      <c r="O296">
        <v>0.34176908794950073</v>
      </c>
      <c r="P296">
        <v>0.93712724459542596</v>
      </c>
      <c r="Q296">
        <v>0.82496691209762896</v>
      </c>
      <c r="R296">
        <v>1.9540815045340661E-2</v>
      </c>
      <c r="S296">
        <v>0.49298068988052363</v>
      </c>
      <c r="T296">
        <v>0.15142921560059289</v>
      </c>
      <c r="U296">
        <v>0</v>
      </c>
      <c r="V296">
        <v>0.13596836046582131</v>
      </c>
      <c r="W296">
        <v>1.2800746506752929</v>
      </c>
      <c r="X296">
        <v>1.74027345135412</v>
      </c>
      <c r="Y296">
        <v>1.2493368578576181</v>
      </c>
      <c r="Z296">
        <v>2.160657963191134</v>
      </c>
      <c r="AA296">
        <v>0.77024911024019937</v>
      </c>
      <c r="AB296">
        <v>0.42649305824736339</v>
      </c>
      <c r="AC296">
        <v>0.28591555591769058</v>
      </c>
      <c r="AD296">
        <v>0.63602669549094359</v>
      </c>
      <c r="AE296">
        <v>1.0600852064310751</v>
      </c>
      <c r="AF296">
        <v>0.94280519268431529</v>
      </c>
      <c r="AG296">
        <v>1.943183250614466</v>
      </c>
      <c r="AH296" s="9" t="s">
        <v>97</v>
      </c>
      <c r="AI296" s="1">
        <v>45078</v>
      </c>
      <c r="AJ296" s="9" t="s">
        <v>40</v>
      </c>
      <c r="AK296">
        <v>6</v>
      </c>
    </row>
    <row r="297" spans="1:37" x14ac:dyDescent="0.25">
      <c r="A297">
        <v>45082</v>
      </c>
      <c r="B297">
        <v>0.3958388851368726</v>
      </c>
      <c r="C297">
        <v>7.7470490892572361E-4</v>
      </c>
      <c r="D297">
        <v>8.9676837922758753E-4</v>
      </c>
      <c r="E297">
        <v>6.7794688750810309E-2</v>
      </c>
      <c r="F297">
        <v>2.6422713291732389E-2</v>
      </c>
      <c r="G297">
        <v>0.1066038775835217</v>
      </c>
      <c r="H297">
        <v>0.42003022699236059</v>
      </c>
      <c r="I297">
        <v>0.53186957039144489</v>
      </c>
      <c r="J297">
        <v>0.1171864448847708</v>
      </c>
      <c r="K297">
        <v>0.81117553882631188</v>
      </c>
      <c r="L297">
        <v>0.86270607579117531</v>
      </c>
      <c r="M297">
        <v>1.3570870789534619</v>
      </c>
      <c r="N297">
        <v>0.54284897751445094</v>
      </c>
      <c r="O297">
        <v>0.39106865913941768</v>
      </c>
      <c r="P297">
        <v>0.15820055271085101</v>
      </c>
      <c r="Q297">
        <v>0.32913675828356659</v>
      </c>
      <c r="R297">
        <v>1.6827007257252068E-2</v>
      </c>
      <c r="S297">
        <v>0.44882133074585029</v>
      </c>
      <c r="T297">
        <v>8.9020285061326379E-2</v>
      </c>
      <c r="U297">
        <v>1.381068029618937</v>
      </c>
      <c r="V297">
        <v>1.050886947926218</v>
      </c>
      <c r="W297">
        <v>1.090502964802555E-4</v>
      </c>
      <c r="X297">
        <v>0.13127076136955201</v>
      </c>
      <c r="Y297">
        <v>6.8950061799846918E-2</v>
      </c>
      <c r="Z297">
        <v>0.1059051634359624</v>
      </c>
      <c r="AA297">
        <v>0.49017579999062438</v>
      </c>
      <c r="AB297">
        <v>0.51827722975421697</v>
      </c>
      <c r="AC297">
        <v>0.77244110716295322</v>
      </c>
      <c r="AD297">
        <v>0.33639889230803388</v>
      </c>
      <c r="AE297">
        <v>0.27860086863281441</v>
      </c>
      <c r="AF297">
        <v>0.48039439149527657</v>
      </c>
      <c r="AG297">
        <v>0.21215444907926331</v>
      </c>
      <c r="AH297" s="9" t="s">
        <v>97</v>
      </c>
      <c r="AI297" s="1">
        <v>45078</v>
      </c>
      <c r="AJ297" s="9" t="s">
        <v>41</v>
      </c>
      <c r="AK297">
        <v>5</v>
      </c>
    </row>
    <row r="298" spans="1:37" x14ac:dyDescent="0.25">
      <c r="A298">
        <v>45079</v>
      </c>
      <c r="B298">
        <v>0.70344889473923156</v>
      </c>
      <c r="C298">
        <v>1.496880272346143</v>
      </c>
      <c r="D298">
        <v>0.28557915754212232</v>
      </c>
      <c r="E298">
        <v>6.6133343307892195E-2</v>
      </c>
      <c r="F298">
        <v>5.2444763413018451E-2</v>
      </c>
      <c r="G298">
        <v>0.1175184829211616</v>
      </c>
      <c r="H298">
        <v>0.2264171657208788</v>
      </c>
      <c r="I298">
        <v>0.7581786683362931</v>
      </c>
      <c r="J298">
        <v>0.48170233570672299</v>
      </c>
      <c r="K298">
        <v>2.606016818549212E-3</v>
      </c>
      <c r="L298">
        <v>2.6574320216378238E-4</v>
      </c>
      <c r="M298">
        <v>0.21186670505097621</v>
      </c>
      <c r="N298">
        <v>0.41472940396103342</v>
      </c>
      <c r="O298">
        <v>1.4448837178710781</v>
      </c>
      <c r="P298">
        <v>1.6302136897057879</v>
      </c>
      <c r="Q298">
        <v>6.8201880836908</v>
      </c>
      <c r="R298">
        <v>0.27695686880144232</v>
      </c>
      <c r="S298">
        <v>9.0960688981460799E-2</v>
      </c>
      <c r="T298">
        <v>0.1046851692115901</v>
      </c>
      <c r="U298">
        <v>2.0882055047927979E-3</v>
      </c>
      <c r="V298">
        <v>0.17988397315001889</v>
      </c>
      <c r="W298">
        <v>3.3039770085881388E-2</v>
      </c>
      <c r="X298">
        <v>0.37011146179731469</v>
      </c>
      <c r="Y298">
        <v>0.1861213545220933</v>
      </c>
      <c r="Z298">
        <v>0.28874039850502697</v>
      </c>
      <c r="AA298">
        <v>0.59962036706834276</v>
      </c>
      <c r="AB298">
        <v>1.381214017468118</v>
      </c>
      <c r="AC298">
        <v>0.18179114068334379</v>
      </c>
      <c r="AD298">
        <v>1.712227656233281</v>
      </c>
      <c r="AE298">
        <v>0.70304581692180768</v>
      </c>
      <c r="AF298">
        <v>0.25469370306651751</v>
      </c>
      <c r="AG298">
        <v>0.80334127967392899</v>
      </c>
      <c r="AH298" s="9" t="s">
        <v>98</v>
      </c>
      <c r="AI298" s="1">
        <v>45078</v>
      </c>
      <c r="AJ298" s="9" t="s">
        <v>43</v>
      </c>
      <c r="AK298">
        <v>2</v>
      </c>
    </row>
    <row r="299" spans="1:37" x14ac:dyDescent="0.25">
      <c r="A299">
        <v>45078</v>
      </c>
      <c r="B299">
        <v>2.2882519106189432</v>
      </c>
      <c r="C299">
        <v>1.289666059803257</v>
      </c>
      <c r="D299">
        <v>0.1569938239226962</v>
      </c>
      <c r="E299">
        <v>1.902495923132387</v>
      </c>
      <c r="F299">
        <v>0.38967251218326959</v>
      </c>
      <c r="G299">
        <v>1.1938840396475729</v>
      </c>
      <c r="H299">
        <v>1.049954279652219</v>
      </c>
      <c r="I299">
        <v>7.3407080524811841</v>
      </c>
      <c r="J299">
        <v>1.0745176169362569</v>
      </c>
      <c r="K299">
        <v>0.37332538711512542</v>
      </c>
      <c r="L299">
        <v>1.3706677242492089E-3</v>
      </c>
      <c r="M299">
        <v>6.7483502213429594E-2</v>
      </c>
      <c r="N299">
        <v>0.62939336989011041</v>
      </c>
      <c r="O299">
        <v>0.44061559951840401</v>
      </c>
      <c r="P299">
        <v>2.3581886096792251</v>
      </c>
      <c r="Q299">
        <v>3.1753838321931429</v>
      </c>
      <c r="R299">
        <v>7.8299610649733412E-2</v>
      </c>
      <c r="S299">
        <v>1.786479633119936</v>
      </c>
      <c r="T299">
        <v>0.57358333078427381</v>
      </c>
      <c r="U299">
        <v>0</v>
      </c>
      <c r="V299">
        <v>5.5278429744728799</v>
      </c>
      <c r="W299">
        <v>0.39019956362013591</v>
      </c>
      <c r="X299">
        <v>1.4727437189420001</v>
      </c>
      <c r="Y299">
        <v>4.1302393983947532</v>
      </c>
      <c r="Z299">
        <v>2.1746721881952031</v>
      </c>
      <c r="AA299">
        <v>1.711368791554176</v>
      </c>
      <c r="AB299">
        <v>2.1819849026397331</v>
      </c>
      <c r="AC299">
        <v>0.63776533818515779</v>
      </c>
      <c r="AD299">
        <v>0.31728318285857621</v>
      </c>
      <c r="AE299">
        <v>1.383377146694404</v>
      </c>
      <c r="AF299">
        <v>0.95538908731870342</v>
      </c>
      <c r="AG299">
        <v>5.8045117904822847</v>
      </c>
      <c r="AH299" s="9" t="s">
        <v>98</v>
      </c>
      <c r="AI299" s="1">
        <v>45078</v>
      </c>
      <c r="AJ299" s="9" t="s">
        <v>38</v>
      </c>
      <c r="AK299">
        <v>1</v>
      </c>
    </row>
    <row r="300" spans="1:37" x14ac:dyDescent="0.25">
      <c r="A300">
        <v>45077</v>
      </c>
      <c r="B300">
        <v>2.016358138594124</v>
      </c>
      <c r="C300">
        <v>3.5531950295451842</v>
      </c>
      <c r="D300">
        <v>0.3349761771740068</v>
      </c>
      <c r="E300">
        <v>1.453198462986075</v>
      </c>
      <c r="F300">
        <v>0.15427512516371669</v>
      </c>
      <c r="G300">
        <v>0.30423291178449829</v>
      </c>
      <c r="H300">
        <v>0.1843683657836957</v>
      </c>
      <c r="I300">
        <v>1.4851291888124361</v>
      </c>
      <c r="J300">
        <v>2.1686319311032261</v>
      </c>
      <c r="K300">
        <v>1.618886219852828</v>
      </c>
      <c r="L300">
        <v>0.24360341376143441</v>
      </c>
      <c r="M300">
        <v>1.029899164560931</v>
      </c>
      <c r="N300">
        <v>0.97480369132623668</v>
      </c>
      <c r="O300">
        <v>1.301970144530372</v>
      </c>
      <c r="P300">
        <v>0.80754459304366333</v>
      </c>
      <c r="Q300">
        <v>0.50484039988643992</v>
      </c>
      <c r="R300">
        <v>0.3069297753548984</v>
      </c>
      <c r="S300">
        <v>2.251919132884737</v>
      </c>
      <c r="T300">
        <v>1.278501483405118</v>
      </c>
      <c r="U300">
        <v>0.27928745962444063</v>
      </c>
      <c r="V300">
        <v>0.1225356915394725</v>
      </c>
      <c r="W300">
        <v>1.6900986390342381</v>
      </c>
      <c r="X300">
        <v>2.5504011948148331</v>
      </c>
      <c r="Y300">
        <v>0.57876203528507386</v>
      </c>
      <c r="Z300">
        <v>2.3357064204716962</v>
      </c>
      <c r="AA300">
        <v>1.718673316865269</v>
      </c>
      <c r="AB300">
        <v>0.6782793811899176</v>
      </c>
      <c r="AC300">
        <v>1.209639805576755</v>
      </c>
      <c r="AD300">
        <v>8.5382695246959003E-2</v>
      </c>
      <c r="AE300">
        <v>0.23054892901100699</v>
      </c>
      <c r="AF300">
        <v>1.184798493587065</v>
      </c>
      <c r="AG300">
        <v>7.1150381338491373</v>
      </c>
      <c r="AH300" s="9" t="s">
        <v>98</v>
      </c>
      <c r="AI300" s="1">
        <v>45047</v>
      </c>
      <c r="AJ300" s="9" t="s">
        <v>39</v>
      </c>
      <c r="AK300">
        <v>31</v>
      </c>
    </row>
    <row r="301" spans="1:37" x14ac:dyDescent="0.25">
      <c r="A301">
        <v>45076</v>
      </c>
      <c r="B301">
        <v>1.480039129800045</v>
      </c>
      <c r="C301">
        <v>2.0274839672345468</v>
      </c>
      <c r="D301">
        <v>5.1173770165364757E-2</v>
      </c>
      <c r="E301">
        <v>0.75836924999371147</v>
      </c>
      <c r="F301">
        <v>0.35648275235197058</v>
      </c>
      <c r="G301">
        <v>0.30994198649589888</v>
      </c>
      <c r="H301">
        <v>0.50539842474788788</v>
      </c>
      <c r="I301">
        <v>0.63887339106845042</v>
      </c>
      <c r="J301">
        <v>1.875286203673374</v>
      </c>
      <c r="K301">
        <v>0.21372562408479001</v>
      </c>
      <c r="L301">
        <v>2.3258418725973641E-3</v>
      </c>
      <c r="M301">
        <v>0.36200307784175401</v>
      </c>
      <c r="N301">
        <v>0.77166370321424971</v>
      </c>
      <c r="O301">
        <v>0.36723539114537479</v>
      </c>
      <c r="P301">
        <v>2.3322671534228951</v>
      </c>
      <c r="Q301">
        <v>0.35458583899915969</v>
      </c>
      <c r="R301">
        <v>1.4034370422963081</v>
      </c>
      <c r="S301">
        <v>2.7716569219603349</v>
      </c>
      <c r="T301">
        <v>0.59344691121190607</v>
      </c>
      <c r="U301">
        <v>8.0741112326384468E-3</v>
      </c>
      <c r="V301">
        <v>2.574889784629022</v>
      </c>
      <c r="W301">
        <v>5.7065471119057074</v>
      </c>
      <c r="X301">
        <v>1.8160369058888539</v>
      </c>
      <c r="Y301">
        <v>0.37083087941620602</v>
      </c>
      <c r="Z301">
        <v>1.6252409090596289</v>
      </c>
      <c r="AA301">
        <v>1.2309733786696919</v>
      </c>
      <c r="AB301">
        <v>0.92667333972242882</v>
      </c>
      <c r="AC301">
        <v>0.35777241852885672</v>
      </c>
      <c r="AD301">
        <v>0.24256068944717621</v>
      </c>
      <c r="AE301">
        <v>1.0299090839485909</v>
      </c>
      <c r="AF301">
        <v>1.2499231064193961</v>
      </c>
      <c r="AG301">
        <v>2.1246166622546938</v>
      </c>
      <c r="AH301" s="9" t="s">
        <v>98</v>
      </c>
      <c r="AI301" s="1">
        <v>45047</v>
      </c>
      <c r="AJ301" s="9" t="s">
        <v>40</v>
      </c>
      <c r="AK301">
        <v>30</v>
      </c>
    </row>
    <row r="302" spans="1:37" x14ac:dyDescent="0.25">
      <c r="A302">
        <v>45075</v>
      </c>
      <c r="B302">
        <v>4.0859239173119342</v>
      </c>
      <c r="C302">
        <v>8.2007012635160006</v>
      </c>
      <c r="D302">
        <v>3.3919430933788422E-2</v>
      </c>
      <c r="E302">
        <v>3.8698781492036418</v>
      </c>
      <c r="F302">
        <v>3.3680718314434031</v>
      </c>
      <c r="G302">
        <v>4.0955873105352643</v>
      </c>
      <c r="H302">
        <v>4.6823699889408736</v>
      </c>
      <c r="I302">
        <v>6.9623892568454702</v>
      </c>
      <c r="J302">
        <v>0.8175832488760586</v>
      </c>
      <c r="K302">
        <v>2.8391724142704859</v>
      </c>
      <c r="L302">
        <v>1.5368607481666301</v>
      </c>
      <c r="M302">
        <v>0.64266520236383395</v>
      </c>
      <c r="N302">
        <v>2.0943769116827999</v>
      </c>
      <c r="O302">
        <v>0.2251691743882738</v>
      </c>
      <c r="P302">
        <v>7.2488121464748989</v>
      </c>
      <c r="Q302">
        <v>0.82779685061197406</v>
      </c>
      <c r="R302">
        <v>6.0633773263376867</v>
      </c>
      <c r="S302">
        <v>5.3199055299209341</v>
      </c>
      <c r="T302">
        <v>2.7704463399329349</v>
      </c>
      <c r="U302">
        <v>8.9399612591236988</v>
      </c>
      <c r="V302">
        <v>3.7286320118395202</v>
      </c>
      <c r="W302">
        <v>1.876168723770816</v>
      </c>
      <c r="X302">
        <v>4.1643994544994056</v>
      </c>
      <c r="Y302">
        <v>1.718959876565368</v>
      </c>
      <c r="Z302">
        <v>4.7191430338190443</v>
      </c>
      <c r="AA302">
        <v>4.4957409522451659</v>
      </c>
      <c r="AB302">
        <v>2.7075931969928022</v>
      </c>
      <c r="AC302">
        <v>0.99894576471713459</v>
      </c>
      <c r="AD302">
        <v>0.67347040877442366</v>
      </c>
      <c r="AE302">
        <v>1.317143433811564</v>
      </c>
      <c r="AF302">
        <v>2.4490034822106228</v>
      </c>
      <c r="AG302">
        <v>12.289370585057609</v>
      </c>
      <c r="AH302" s="9" t="s">
        <v>98</v>
      </c>
      <c r="AI302" s="1">
        <v>45047</v>
      </c>
      <c r="AJ302" s="9" t="s">
        <v>41</v>
      </c>
      <c r="AK302">
        <v>29</v>
      </c>
    </row>
    <row r="303" spans="1:37" x14ac:dyDescent="0.25">
      <c r="A303">
        <v>45072</v>
      </c>
      <c r="B303">
        <v>1.342117947926009</v>
      </c>
      <c r="C303">
        <v>0.42493183636916448</v>
      </c>
      <c r="D303">
        <v>6.190718467100801E-2</v>
      </c>
      <c r="E303">
        <v>1.438935111168349</v>
      </c>
      <c r="F303">
        <v>0.25941446614760011</v>
      </c>
      <c r="G303">
        <v>0.18958005242732001</v>
      </c>
      <c r="H303">
        <v>0.54136269618013144</v>
      </c>
      <c r="I303">
        <v>2.5362637817023779</v>
      </c>
      <c r="J303">
        <v>3.900038064700758</v>
      </c>
      <c r="K303">
        <v>0.2056531847742106</v>
      </c>
      <c r="L303">
        <v>1.044643598039978</v>
      </c>
      <c r="M303">
        <v>0.27202361148733201</v>
      </c>
      <c r="N303">
        <v>0.56442092460082316</v>
      </c>
      <c r="O303">
        <v>0.39297325680081019</v>
      </c>
      <c r="P303">
        <v>1.92053871427683</v>
      </c>
      <c r="Q303">
        <v>0.14254178477412571</v>
      </c>
      <c r="R303">
        <v>0.20162454395373611</v>
      </c>
      <c r="S303">
        <v>1.329340767687776</v>
      </c>
      <c r="T303">
        <v>0.23585590357876601</v>
      </c>
      <c r="U303">
        <v>0.20921636184449779</v>
      </c>
      <c r="V303">
        <v>1.8868573025252211</v>
      </c>
      <c r="W303">
        <v>0.84255233953685782</v>
      </c>
      <c r="X303">
        <v>0.97218778365822667</v>
      </c>
      <c r="Y303">
        <v>8.680613458785244E-2</v>
      </c>
      <c r="Z303">
        <v>1.1937594643542371</v>
      </c>
      <c r="AA303">
        <v>1.7091373095189311</v>
      </c>
      <c r="AB303">
        <v>0.64217864222275511</v>
      </c>
      <c r="AC303">
        <v>0.39079641911513108</v>
      </c>
      <c r="AD303">
        <v>0.28772582398009339</v>
      </c>
      <c r="AE303">
        <v>0.35359263813904812</v>
      </c>
      <c r="AF303">
        <v>1.195475940786271</v>
      </c>
      <c r="AG303">
        <v>2.0768693078030891</v>
      </c>
      <c r="AH303" s="9" t="s">
        <v>99</v>
      </c>
      <c r="AI303" s="1">
        <v>45047</v>
      </c>
      <c r="AJ303" s="9" t="s">
        <v>43</v>
      </c>
      <c r="AK303">
        <v>26</v>
      </c>
    </row>
    <row r="304" spans="1:37" x14ac:dyDescent="0.25">
      <c r="A304">
        <v>45071</v>
      </c>
      <c r="B304">
        <v>0.65267976766950164</v>
      </c>
      <c r="C304">
        <v>1.019053941068993E-2</v>
      </c>
      <c r="D304">
        <v>0.17123970803594951</v>
      </c>
      <c r="E304">
        <v>9.7431305205579619E-2</v>
      </c>
      <c r="F304">
        <v>1.433878462163269</v>
      </c>
      <c r="G304">
        <v>4.0802210446246982E-2</v>
      </c>
      <c r="H304">
        <v>1.451410728935814</v>
      </c>
      <c r="I304">
        <v>3.2613332756231959</v>
      </c>
      <c r="J304">
        <v>1.4925398377112959</v>
      </c>
      <c r="K304">
        <v>5.9274210624227233E-2</v>
      </c>
      <c r="L304">
        <v>0.10410652692768251</v>
      </c>
      <c r="M304">
        <v>0.26901581825888948</v>
      </c>
      <c r="N304">
        <v>0.58937781259474054</v>
      </c>
      <c r="O304">
        <v>3.9560322718846901E-2</v>
      </c>
      <c r="P304">
        <v>0.89106194988468612</v>
      </c>
      <c r="Q304">
        <v>2.459502173409429E-2</v>
      </c>
      <c r="R304">
        <v>7.324622233033462E-2</v>
      </c>
      <c r="S304">
        <v>0.22993156862606429</v>
      </c>
      <c r="T304">
        <v>9.1178119143462452E-2</v>
      </c>
      <c r="U304">
        <v>7.3873251205241594E-3</v>
      </c>
      <c r="V304">
        <v>0.65439844261206093</v>
      </c>
      <c r="W304">
        <v>0.76282825523324871</v>
      </c>
      <c r="X304">
        <v>0.71966618758924705</v>
      </c>
      <c r="Y304">
        <v>0.28504938918734463</v>
      </c>
      <c r="Z304">
        <v>0.44259435474556008</v>
      </c>
      <c r="AA304">
        <v>1.102039775963972</v>
      </c>
      <c r="AB304">
        <v>0.39432187010983949</v>
      </c>
      <c r="AC304">
        <v>0.26480099367241189</v>
      </c>
      <c r="AD304">
        <v>0.32135613340861979</v>
      </c>
      <c r="AE304">
        <v>0.48306179723159781</v>
      </c>
      <c r="AF304">
        <v>0.5638383443336652</v>
      </c>
      <c r="AG304">
        <v>0.57334913035116697</v>
      </c>
      <c r="AH304" s="9" t="s">
        <v>99</v>
      </c>
      <c r="AI304" s="1">
        <v>45047</v>
      </c>
      <c r="AJ304" s="9" t="s">
        <v>38</v>
      </c>
      <c r="AK304">
        <v>25</v>
      </c>
    </row>
    <row r="305" spans="1:37" x14ac:dyDescent="0.25">
      <c r="A305">
        <v>45070</v>
      </c>
      <c r="B305">
        <v>0.35582074246454271</v>
      </c>
      <c r="C305">
        <v>4.6162433826145592E-2</v>
      </c>
      <c r="D305">
        <v>4.8693707295807508E-4</v>
      </c>
      <c r="E305">
        <v>0.30955914205785739</v>
      </c>
      <c r="F305">
        <v>4.2415224875573358E-2</v>
      </c>
      <c r="G305">
        <v>0.74712156300107913</v>
      </c>
      <c r="H305">
        <v>0.61824278006158684</v>
      </c>
      <c r="I305">
        <v>2.731802770288444E-2</v>
      </c>
      <c r="J305">
        <v>6.7230107110795327E-3</v>
      </c>
      <c r="K305">
        <v>2.180835902753402E-2</v>
      </c>
      <c r="L305">
        <v>0</v>
      </c>
      <c r="M305">
        <v>9.1870107590229969E-2</v>
      </c>
      <c r="N305">
        <v>1.6984692401856391E-2</v>
      </c>
      <c r="O305">
        <v>5.419654225104862E-2</v>
      </c>
      <c r="P305">
        <v>0.19686126741004731</v>
      </c>
      <c r="Q305">
        <v>3.5570374836311952E-2</v>
      </c>
      <c r="R305">
        <v>0.10768456930748629</v>
      </c>
      <c r="S305">
        <v>0.24022311126925541</v>
      </c>
      <c r="T305">
        <v>0.1221928952979312</v>
      </c>
      <c r="U305">
        <v>1.290903861310527E-3</v>
      </c>
      <c r="V305">
        <v>0.2779920430584944</v>
      </c>
      <c r="W305">
        <v>0.51442864881011341</v>
      </c>
      <c r="X305">
        <v>0.27909957944143959</v>
      </c>
      <c r="Y305">
        <v>0.56290730141506151</v>
      </c>
      <c r="Z305">
        <v>0.57111873751269826</v>
      </c>
      <c r="AA305">
        <v>5.1220870472988372E-2</v>
      </c>
      <c r="AB305">
        <v>0.16624492905356561</v>
      </c>
      <c r="AC305">
        <v>0.12169595940534669</v>
      </c>
      <c r="AD305">
        <v>2.4845048585228301E-2</v>
      </c>
      <c r="AE305">
        <v>0.1051175915412738</v>
      </c>
      <c r="AF305">
        <v>0.41249595476725759</v>
      </c>
      <c r="AG305">
        <v>0.45586517723619929</v>
      </c>
      <c r="AH305" s="9" t="s">
        <v>99</v>
      </c>
      <c r="AI305" s="1">
        <v>45047</v>
      </c>
      <c r="AJ305" s="9" t="s">
        <v>39</v>
      </c>
      <c r="AK305">
        <v>24</v>
      </c>
    </row>
    <row r="306" spans="1:37" x14ac:dyDescent="0.25">
      <c r="A306">
        <v>45069</v>
      </c>
      <c r="B306">
        <v>0.29008449597728198</v>
      </c>
      <c r="C306">
        <v>5.9634894518440767E-3</v>
      </c>
      <c r="D306">
        <v>0.12103382264045739</v>
      </c>
      <c r="E306">
        <v>0.16073986400337281</v>
      </c>
      <c r="F306">
        <v>0.24885090306980129</v>
      </c>
      <c r="G306">
        <v>0.18063201168753909</v>
      </c>
      <c r="H306">
        <v>1.1541559484214059</v>
      </c>
      <c r="I306">
        <v>0.5924190054415075</v>
      </c>
      <c r="J306">
        <v>0.2790502782617737</v>
      </c>
      <c r="K306">
        <v>0.15867908271683631</v>
      </c>
      <c r="L306">
        <v>6.2310935566630317E-3</v>
      </c>
      <c r="M306">
        <v>3.276054313674092E-2</v>
      </c>
      <c r="N306">
        <v>8.01030224921426E-2</v>
      </c>
      <c r="O306">
        <v>2.4690868481454159E-2</v>
      </c>
      <c r="P306">
        <v>7.6401534329329973E-2</v>
      </c>
      <c r="Q306">
        <v>9.2102178657611666E-2</v>
      </c>
      <c r="R306">
        <v>0.12450916383854869</v>
      </c>
      <c r="S306">
        <v>3.9739705353145359E-4</v>
      </c>
      <c r="T306">
        <v>0.21260100450387939</v>
      </c>
      <c r="U306">
        <v>4.0368082002095659E-4</v>
      </c>
      <c r="V306">
        <v>0.19870618712875249</v>
      </c>
      <c r="W306">
        <v>0.2855706658972742</v>
      </c>
      <c r="X306">
        <v>0.27606827742014728</v>
      </c>
      <c r="Y306">
        <v>0.51905951109621684</v>
      </c>
      <c r="Z306">
        <v>0.26223500253203758</v>
      </c>
      <c r="AA306">
        <v>0.21249209861500359</v>
      </c>
      <c r="AB306">
        <v>0.30193657986602712</v>
      </c>
      <c r="AC306">
        <v>0.15923093979933259</v>
      </c>
      <c r="AD306">
        <v>1.6526999452546001E-2</v>
      </c>
      <c r="AE306">
        <v>0.17134602356953249</v>
      </c>
      <c r="AF306">
        <v>0.27320944310180612</v>
      </c>
      <c r="AG306">
        <v>0.46034835593393603</v>
      </c>
      <c r="AH306" s="9" t="s">
        <v>99</v>
      </c>
      <c r="AI306" s="1">
        <v>45047</v>
      </c>
      <c r="AJ306" s="9" t="s">
        <v>40</v>
      </c>
      <c r="AK306">
        <v>23</v>
      </c>
    </row>
    <row r="307" spans="1:37" x14ac:dyDescent="0.25">
      <c r="A307">
        <v>45068</v>
      </c>
      <c r="B307">
        <v>1.1216224737300791</v>
      </c>
      <c r="C307">
        <v>1.0098619189128279</v>
      </c>
      <c r="D307">
        <v>5.985290081450674E-2</v>
      </c>
      <c r="E307">
        <v>0.87677671919327882</v>
      </c>
      <c r="F307">
        <v>0.50350233389723087</v>
      </c>
      <c r="G307">
        <v>0.32501623724344719</v>
      </c>
      <c r="H307">
        <v>0.1720157141362357</v>
      </c>
      <c r="I307">
        <v>0.93318069560358163</v>
      </c>
      <c r="J307">
        <v>0.63992170074960897</v>
      </c>
      <c r="K307">
        <v>0.44285282616202659</v>
      </c>
      <c r="L307">
        <v>0.34106554279403861</v>
      </c>
      <c r="M307">
        <v>0.63125789388599085</v>
      </c>
      <c r="N307">
        <v>0.33623861636012953</v>
      </c>
      <c r="O307">
        <v>0.32158599788109221</v>
      </c>
      <c r="P307">
        <v>0.68005716686166351</v>
      </c>
      <c r="Q307">
        <v>1.101715651788109</v>
      </c>
      <c r="R307">
        <v>3.7639911678428187E-2</v>
      </c>
      <c r="S307">
        <v>2.0259523492323921</v>
      </c>
      <c r="T307">
        <v>0.43378386928631141</v>
      </c>
      <c r="U307">
        <v>0.49278029704149379</v>
      </c>
      <c r="V307">
        <v>0.1829285746707997</v>
      </c>
      <c r="W307">
        <v>2.1913255346766172</v>
      </c>
      <c r="X307">
        <v>3.3017690012652938</v>
      </c>
      <c r="Y307">
        <v>0.40805313837059121</v>
      </c>
      <c r="Z307">
        <v>1.603298077709393</v>
      </c>
      <c r="AA307">
        <v>0.83950774621288549</v>
      </c>
      <c r="AB307">
        <v>0.52300627940537159</v>
      </c>
      <c r="AC307">
        <v>0.44681680390154083</v>
      </c>
      <c r="AD307">
        <v>0.4788892651525985</v>
      </c>
      <c r="AE307">
        <v>0.80507581775752834</v>
      </c>
      <c r="AF307">
        <v>1.27713515578401</v>
      </c>
      <c r="AG307">
        <v>1.003393642827255</v>
      </c>
      <c r="AH307" s="9" t="s">
        <v>99</v>
      </c>
      <c r="AI307" s="1">
        <v>45047</v>
      </c>
      <c r="AJ307" s="9" t="s">
        <v>41</v>
      </c>
      <c r="AK307">
        <v>22</v>
      </c>
    </row>
    <row r="308" spans="1:37" x14ac:dyDescent="0.25">
      <c r="A308">
        <v>45065</v>
      </c>
      <c r="B308">
        <v>0.75012648157583028</v>
      </c>
      <c r="C308">
        <v>4.839792728286739E-2</v>
      </c>
      <c r="D308">
        <v>1.1562258421845391</v>
      </c>
      <c r="E308">
        <v>0.30867588447233751</v>
      </c>
      <c r="F308">
        <v>0.25025922008128471</v>
      </c>
      <c r="G308">
        <v>0.93044612444885744</v>
      </c>
      <c r="H308">
        <v>4.2190518596153061E-2</v>
      </c>
      <c r="I308">
        <v>0.28907347209191941</v>
      </c>
      <c r="J308">
        <v>2.1552069671030369</v>
      </c>
      <c r="K308">
        <v>1.0635157274327041</v>
      </c>
      <c r="L308">
        <v>1.0810982695243301E-2</v>
      </c>
      <c r="M308">
        <v>0.25189977584719281</v>
      </c>
      <c r="N308">
        <v>0.22969204397333251</v>
      </c>
      <c r="O308">
        <v>0.38506388638304001</v>
      </c>
      <c r="P308">
        <v>0.69339907899540398</v>
      </c>
      <c r="Q308">
        <v>0.20022761132029451</v>
      </c>
      <c r="R308">
        <v>1.319893961942367E-2</v>
      </c>
      <c r="S308">
        <v>0.36725837883930412</v>
      </c>
      <c r="T308">
        <v>0.45097614723695623</v>
      </c>
      <c r="U308">
        <v>8.4911335484775946E-3</v>
      </c>
      <c r="V308">
        <v>0.17038918639563769</v>
      </c>
      <c r="W308">
        <v>0.1168134092350126</v>
      </c>
      <c r="X308">
        <v>0.3465204702626023</v>
      </c>
      <c r="Y308">
        <v>0.1602567820915648</v>
      </c>
      <c r="Z308">
        <v>0.67987953405195345</v>
      </c>
      <c r="AA308">
        <v>0.69484729332261341</v>
      </c>
      <c r="AB308">
        <v>0.31389122520701879</v>
      </c>
      <c r="AC308">
        <v>0.30176877426871401</v>
      </c>
      <c r="AD308">
        <v>0.16484902223493469</v>
      </c>
      <c r="AE308">
        <v>0.64250919568944731</v>
      </c>
      <c r="AF308">
        <v>0.70892268260276248</v>
      </c>
      <c r="AG308">
        <v>0.38675952730160218</v>
      </c>
      <c r="AH308" s="9" t="s">
        <v>100</v>
      </c>
      <c r="AI308" s="1">
        <v>45047</v>
      </c>
      <c r="AJ308" s="9" t="s">
        <v>43</v>
      </c>
      <c r="AK308">
        <v>19</v>
      </c>
    </row>
    <row r="309" spans="1:37" x14ac:dyDescent="0.25">
      <c r="A309">
        <v>45064</v>
      </c>
      <c r="B309">
        <v>0.38292239201484263</v>
      </c>
      <c r="C309">
        <v>0.21635521182234849</v>
      </c>
      <c r="D309">
        <v>0</v>
      </c>
      <c r="E309">
        <v>0.17418067244709259</v>
      </c>
      <c r="F309">
        <v>0.14582525540820621</v>
      </c>
      <c r="G309">
        <v>0.89312342431959135</v>
      </c>
      <c r="H309">
        <v>1.9767421218028169</v>
      </c>
      <c r="I309">
        <v>4.0601312943171859E-3</v>
      </c>
      <c r="J309">
        <v>0.1777867630915915</v>
      </c>
      <c r="K309">
        <v>1.404938829324653</v>
      </c>
      <c r="L309">
        <v>0.2340298303158333</v>
      </c>
      <c r="M309">
        <v>0.2249302623547684</v>
      </c>
      <c r="N309">
        <v>3.965046271928669E-2</v>
      </c>
      <c r="O309">
        <v>0.12922675493708799</v>
      </c>
      <c r="P309">
        <v>5.4370564856732077E-2</v>
      </c>
      <c r="Q309">
        <v>0.27812317243927931</v>
      </c>
      <c r="R309">
        <v>6.9336666832526331E-2</v>
      </c>
      <c r="S309">
        <v>2.5664648506401192E-3</v>
      </c>
      <c r="T309">
        <v>1.7860815757151479E-2</v>
      </c>
      <c r="U309">
        <v>3.9185654032237272E-4</v>
      </c>
      <c r="V309">
        <v>0.30153132026691432</v>
      </c>
      <c r="W309">
        <v>0.25682031462614557</v>
      </c>
      <c r="X309">
        <v>0.1088613751913359</v>
      </c>
      <c r="Y309">
        <v>0.153528073983696</v>
      </c>
      <c r="Z309">
        <v>0.37794182232481821</v>
      </c>
      <c r="AA309">
        <v>0.21838253680278399</v>
      </c>
      <c r="AB309">
        <v>0.28118671705752801</v>
      </c>
      <c r="AC309">
        <v>0.1755896880226569</v>
      </c>
      <c r="AD309">
        <v>0.31812110813258998</v>
      </c>
      <c r="AE309">
        <v>0.16786755872126141</v>
      </c>
      <c r="AF309">
        <v>0.3144789828465645</v>
      </c>
      <c r="AG309">
        <v>0.50909329426554817</v>
      </c>
      <c r="AH309" s="9" t="s">
        <v>100</v>
      </c>
      <c r="AI309" s="1">
        <v>45047</v>
      </c>
      <c r="AJ309" s="9" t="s">
        <v>38</v>
      </c>
      <c r="AK309">
        <v>18</v>
      </c>
    </row>
    <row r="310" spans="1:37" x14ac:dyDescent="0.25">
      <c r="A310">
        <v>45063</v>
      </c>
      <c r="B310">
        <v>0.40215350391083399</v>
      </c>
      <c r="C310">
        <v>2.139171678043035E-2</v>
      </c>
      <c r="D310">
        <v>0.53871470333741966</v>
      </c>
      <c r="E310">
        <v>0.97508441102757781</v>
      </c>
      <c r="F310">
        <v>3.6149162259856163E-2</v>
      </c>
      <c r="G310">
        <v>5.0608934993650323E-2</v>
      </c>
      <c r="H310">
        <v>6.7806084954711868E-2</v>
      </c>
      <c r="I310">
        <v>1.148320413154658</v>
      </c>
      <c r="J310">
        <v>7.4174009458828548E-5</v>
      </c>
      <c r="K310">
        <v>1.126021542356508E-4</v>
      </c>
      <c r="L310">
        <v>2.599329587679956E-2</v>
      </c>
      <c r="M310">
        <v>1.6769994748281291E-2</v>
      </c>
      <c r="N310">
        <v>0.77021913277800691</v>
      </c>
      <c r="O310">
        <v>9.5524859347282928E-2</v>
      </c>
      <c r="P310">
        <v>0.12724156423396141</v>
      </c>
      <c r="Q310">
        <v>3.303033472934834E-2</v>
      </c>
      <c r="R310">
        <v>4.5130561300973718E-3</v>
      </c>
      <c r="S310">
        <v>0.44401510966901597</v>
      </c>
      <c r="T310">
        <v>9.5052547740289997E-2</v>
      </c>
      <c r="U310">
        <v>0</v>
      </c>
      <c r="V310">
        <v>0.15792294372087701</v>
      </c>
      <c r="W310">
        <v>5.322380228660064E-2</v>
      </c>
      <c r="X310">
        <v>0.475215651944418</v>
      </c>
      <c r="Y310">
        <v>2.7617030077357909E-2</v>
      </c>
      <c r="Z310">
        <v>0.60973340406979404</v>
      </c>
      <c r="AA310">
        <v>0.37095272910896421</v>
      </c>
      <c r="AB310">
        <v>0.1048971357076742</v>
      </c>
      <c r="AC310">
        <v>8.9248204933940034E-2</v>
      </c>
      <c r="AD310">
        <v>4.776599541377502E-2</v>
      </c>
      <c r="AE310">
        <v>4.7563988767662033E-2</v>
      </c>
      <c r="AF310">
        <v>0.47432101721096781</v>
      </c>
      <c r="AG310">
        <v>0.83728122499512614</v>
      </c>
      <c r="AH310" s="9" t="s">
        <v>100</v>
      </c>
      <c r="AI310" s="1">
        <v>45047</v>
      </c>
      <c r="AJ310" s="9" t="s">
        <v>39</v>
      </c>
      <c r="AK310">
        <v>17</v>
      </c>
    </row>
    <row r="311" spans="1:37" x14ac:dyDescent="0.25">
      <c r="A311">
        <v>45062</v>
      </c>
      <c r="B311">
        <v>0.45996906513593028</v>
      </c>
      <c r="C311">
        <v>4.8181854930968687E-2</v>
      </c>
      <c r="D311">
        <v>7.1003718617549984E-3</v>
      </c>
      <c r="E311">
        <v>0.21716308903627271</v>
      </c>
      <c r="F311">
        <v>5.7006565570517073E-2</v>
      </c>
      <c r="G311">
        <v>0.60562225702863048</v>
      </c>
      <c r="H311">
        <v>0.22806019016258511</v>
      </c>
      <c r="I311">
        <v>0.25263368702988892</v>
      </c>
      <c r="J311">
        <v>1.151982492298415</v>
      </c>
      <c r="K311">
        <v>5.1681150863842021E-2</v>
      </c>
      <c r="L311">
        <v>2.9020682330117831E-2</v>
      </c>
      <c r="M311">
        <v>0.17290698692996881</v>
      </c>
      <c r="N311">
        <v>6.9864605869014301E-2</v>
      </c>
      <c r="O311">
        <v>1.85433118796868E-3</v>
      </c>
      <c r="P311">
        <v>8.3433196469617318E-2</v>
      </c>
      <c r="Q311">
        <v>5.2761296340501987E-2</v>
      </c>
      <c r="R311">
        <v>1.2839131203800411E-2</v>
      </c>
      <c r="S311">
        <v>8.9879411794743472E-2</v>
      </c>
      <c r="T311">
        <v>2.2557449341412079</v>
      </c>
      <c r="U311">
        <v>0.1063084682971925</v>
      </c>
      <c r="V311">
        <v>9.7699127765156282E-3</v>
      </c>
      <c r="W311">
        <v>9.3720231412596319E-2</v>
      </c>
      <c r="X311">
        <v>0.3205418784695272</v>
      </c>
      <c r="Y311">
        <v>5.7972791223090417E-2</v>
      </c>
      <c r="Z311">
        <v>0.45088763490101791</v>
      </c>
      <c r="AA311">
        <v>0.26932807918785118</v>
      </c>
      <c r="AB311">
        <v>0.33318491042095433</v>
      </c>
      <c r="AC311">
        <v>9.5026522243245676E-2</v>
      </c>
      <c r="AD311">
        <v>7.1963804149469277E-2</v>
      </c>
      <c r="AE311">
        <v>0.17885106200256301</v>
      </c>
      <c r="AF311">
        <v>0.37124207007197152</v>
      </c>
      <c r="AG311">
        <v>0.5907289427348259</v>
      </c>
      <c r="AH311" s="9" t="s">
        <v>100</v>
      </c>
      <c r="AI311" s="1">
        <v>45047</v>
      </c>
      <c r="AJ311" s="9" t="s">
        <v>40</v>
      </c>
      <c r="AK311">
        <v>16</v>
      </c>
    </row>
    <row r="312" spans="1:37" x14ac:dyDescent="0.25">
      <c r="A312">
        <v>45061</v>
      </c>
      <c r="B312">
        <v>0.38975622856929087</v>
      </c>
      <c r="C312">
        <v>0.228830627788248</v>
      </c>
      <c r="D312">
        <v>0.17902914194299921</v>
      </c>
      <c r="E312">
        <v>0.55944538417462397</v>
      </c>
      <c r="F312">
        <v>0.13643225606241691</v>
      </c>
      <c r="G312">
        <v>4.5755551938074887E-2</v>
      </c>
      <c r="H312">
        <v>0.1153867061543898</v>
      </c>
      <c r="I312">
        <v>0.4115763590467047</v>
      </c>
      <c r="J312">
        <v>1.6735428701953822E-2</v>
      </c>
      <c r="K312">
        <v>0.15753986544818019</v>
      </c>
      <c r="L312">
        <v>9.2244332389662329E-2</v>
      </c>
      <c r="M312">
        <v>2.192859708776938E-2</v>
      </c>
      <c r="N312">
        <v>5.1945879127335358E-2</v>
      </c>
      <c r="O312">
        <v>8.5280312647349685E-2</v>
      </c>
      <c r="P312">
        <v>0.54050831640500896</v>
      </c>
      <c r="Q312">
        <v>0.48565439938154631</v>
      </c>
      <c r="R312">
        <v>8.5876396023186835E-2</v>
      </c>
      <c r="S312">
        <v>3.5646215402509681E-4</v>
      </c>
      <c r="T312">
        <v>3.5033264509103511E-2</v>
      </c>
      <c r="U312">
        <v>1.7654895839422979E-2</v>
      </c>
      <c r="V312">
        <v>0.155285307150273</v>
      </c>
      <c r="W312">
        <v>1.791551488980549E-4</v>
      </c>
      <c r="X312">
        <v>0.50016479213860987</v>
      </c>
      <c r="Y312">
        <v>8.1662669154995968E-2</v>
      </c>
      <c r="Z312">
        <v>0.5045986785149339</v>
      </c>
      <c r="AA312">
        <v>0.2022251556262156</v>
      </c>
      <c r="AB312">
        <v>0.1823203333318181</v>
      </c>
      <c r="AC312">
        <v>0.14382445032568489</v>
      </c>
      <c r="AD312">
        <v>1.889379828348579E-2</v>
      </c>
      <c r="AE312">
        <v>9.7522864817699298E-2</v>
      </c>
      <c r="AF312">
        <v>0.28818851767468479</v>
      </c>
      <c r="AG312">
        <v>0.97311870705760628</v>
      </c>
      <c r="AH312" s="9" t="s">
        <v>100</v>
      </c>
      <c r="AI312" s="1">
        <v>45047</v>
      </c>
      <c r="AJ312" s="9" t="s">
        <v>41</v>
      </c>
      <c r="AK312">
        <v>15</v>
      </c>
    </row>
    <row r="313" spans="1:37" x14ac:dyDescent="0.25">
      <c r="A313">
        <v>45058</v>
      </c>
      <c r="B313">
        <v>1.363356130622063</v>
      </c>
      <c r="C313">
        <v>0.15164840759010381</v>
      </c>
      <c r="D313">
        <v>0.21987933903940529</v>
      </c>
      <c r="E313">
        <v>0.54702311648404822</v>
      </c>
      <c r="F313">
        <v>0.1115077913706061</v>
      </c>
      <c r="G313">
        <v>2.685107172158208</v>
      </c>
      <c r="H313">
        <v>0.50987760945244998</v>
      </c>
      <c r="I313">
        <v>2.0096452772074609</v>
      </c>
      <c r="J313">
        <v>6.4497747642546704E-2</v>
      </c>
      <c r="K313">
        <v>1.60384706390753</v>
      </c>
      <c r="L313">
        <v>0.28007007768701409</v>
      </c>
      <c r="M313">
        <v>0.54215997535515137</v>
      </c>
      <c r="N313">
        <v>8.9643762879281386E-2</v>
      </c>
      <c r="O313">
        <v>0.16987688941067219</v>
      </c>
      <c r="P313">
        <v>0.48055285836905998</v>
      </c>
      <c r="Q313">
        <v>0.38788525553651571</v>
      </c>
      <c r="R313">
        <v>1.347214849021614</v>
      </c>
      <c r="S313">
        <v>5.0517253019794319</v>
      </c>
      <c r="T313">
        <v>0.70530090796473943</v>
      </c>
      <c r="U313">
        <v>0.13053728512918861</v>
      </c>
      <c r="V313">
        <v>0.16330397785044751</v>
      </c>
      <c r="W313">
        <v>0.43047643119317808</v>
      </c>
      <c r="X313">
        <v>4.2776760747559859</v>
      </c>
      <c r="Y313">
        <v>0.1467862113392433</v>
      </c>
      <c r="Z313">
        <v>2.3136761623405531</v>
      </c>
      <c r="AA313">
        <v>0.60606270419178621</v>
      </c>
      <c r="AB313">
        <v>0.38186059879801959</v>
      </c>
      <c r="AC313">
        <v>0.37353306189435609</v>
      </c>
      <c r="AD313">
        <v>1.0300324532273419</v>
      </c>
      <c r="AE313">
        <v>0.71069862940212813</v>
      </c>
      <c r="AF313">
        <v>1.396491846229887</v>
      </c>
      <c r="AG313">
        <v>1.0538633246063589</v>
      </c>
      <c r="AH313" s="9" t="s">
        <v>101</v>
      </c>
      <c r="AI313" s="1">
        <v>45047</v>
      </c>
      <c r="AJ313" s="9" t="s">
        <v>43</v>
      </c>
      <c r="AK313">
        <v>12</v>
      </c>
    </row>
    <row r="314" spans="1:37" x14ac:dyDescent="0.25">
      <c r="A314">
        <v>45057</v>
      </c>
      <c r="B314">
        <v>1.0359361315092039</v>
      </c>
      <c r="C314">
        <v>0.42328305394897081</v>
      </c>
      <c r="D314">
        <v>1.5604781513821569E-3</v>
      </c>
      <c r="E314">
        <v>0.49012274184601268</v>
      </c>
      <c r="F314">
        <v>0.1887732960894897</v>
      </c>
      <c r="G314">
        <v>5.8922777559421033E-2</v>
      </c>
      <c r="H314">
        <v>1.0022704786518439</v>
      </c>
      <c r="I314">
        <v>0.58656464920905715</v>
      </c>
      <c r="J314">
        <v>0.91735117813276346</v>
      </c>
      <c r="K314">
        <v>0.95912760988905243</v>
      </c>
      <c r="L314">
        <v>9.075294154237161E-2</v>
      </c>
      <c r="M314">
        <v>8.4919084652627957E-2</v>
      </c>
      <c r="N314">
        <v>0.13705531911476551</v>
      </c>
      <c r="O314">
        <v>0.15117762934274881</v>
      </c>
      <c r="P314">
        <v>2.315230135401301</v>
      </c>
      <c r="Q314">
        <v>6.8132253954947652E-2</v>
      </c>
      <c r="R314">
        <v>0.40575573537257631</v>
      </c>
      <c r="S314">
        <v>3.8752139330207158</v>
      </c>
      <c r="T314">
        <v>0.45949733359973982</v>
      </c>
      <c r="U314">
        <v>0</v>
      </c>
      <c r="V314">
        <v>0.46684447907475313</v>
      </c>
      <c r="W314">
        <v>1.897960889309352</v>
      </c>
      <c r="X314">
        <v>0.69926714766757914</v>
      </c>
      <c r="Y314">
        <v>8.2395530495732228E-2</v>
      </c>
      <c r="Z314">
        <v>1.1995859978503161</v>
      </c>
      <c r="AA314">
        <v>0.80733848545635234</v>
      </c>
      <c r="AB314">
        <v>0.41308801163228598</v>
      </c>
      <c r="AC314">
        <v>7.7394996422125245E-2</v>
      </c>
      <c r="AD314">
        <v>8.40273412620091E-2</v>
      </c>
      <c r="AE314">
        <v>0.21099205049362041</v>
      </c>
      <c r="AF314">
        <v>1.041775381438609</v>
      </c>
      <c r="AG314">
        <v>1.622343904340428</v>
      </c>
      <c r="AH314" s="9" t="s">
        <v>101</v>
      </c>
      <c r="AI314" s="1">
        <v>45047</v>
      </c>
      <c r="AJ314" s="9" t="s">
        <v>38</v>
      </c>
      <c r="AK314">
        <v>11</v>
      </c>
    </row>
    <row r="315" spans="1:37" x14ac:dyDescent="0.25">
      <c r="A315">
        <v>45056</v>
      </c>
      <c r="B315">
        <v>2.6901320848990942</v>
      </c>
      <c r="C315">
        <v>6.5208495971241893</v>
      </c>
      <c r="D315">
        <v>0.57578716627615156</v>
      </c>
      <c r="E315">
        <v>5.2024440241690408</v>
      </c>
      <c r="F315">
        <v>2.169253002926705</v>
      </c>
      <c r="G315">
        <v>0.49269015818684447</v>
      </c>
      <c r="H315">
        <v>5.1171879716869473</v>
      </c>
      <c r="I315">
        <v>4.6922173211713298</v>
      </c>
      <c r="J315">
        <v>1.231433709005886</v>
      </c>
      <c r="K315">
        <v>1.126277458904009</v>
      </c>
      <c r="L315">
        <v>8.0041738806828526</v>
      </c>
      <c r="M315">
        <v>0.2495996947248923</v>
      </c>
      <c r="N315">
        <v>1.6492232223944281</v>
      </c>
      <c r="O315">
        <v>0.27944663708090201</v>
      </c>
      <c r="P315">
        <v>1.5266328015285959</v>
      </c>
      <c r="Q315">
        <v>0.98646996049098812</v>
      </c>
      <c r="R315">
        <v>14.121694833126879</v>
      </c>
      <c r="S315">
        <v>0.91362572240774653</v>
      </c>
      <c r="T315">
        <v>0.42370867572672188</v>
      </c>
      <c r="U315">
        <v>1.5688847174839129</v>
      </c>
      <c r="V315">
        <v>1.7442325602026141</v>
      </c>
      <c r="W315">
        <v>0.97518056118851881</v>
      </c>
      <c r="X315">
        <v>3.4832575939348782</v>
      </c>
      <c r="Y315">
        <v>7.043006646465591E-2</v>
      </c>
      <c r="Z315">
        <v>3.9107084403839392</v>
      </c>
      <c r="AA315">
        <v>2.1409781652571529</v>
      </c>
      <c r="AB315">
        <v>1.4839901300347711</v>
      </c>
      <c r="AC315">
        <v>0.72608608699726784</v>
      </c>
      <c r="AD315">
        <v>0.73809131892534108</v>
      </c>
      <c r="AE315">
        <v>0.88732434257106296</v>
      </c>
      <c r="AF315">
        <v>2.2174265188494648</v>
      </c>
      <c r="AG315">
        <v>6.1579414390418492</v>
      </c>
      <c r="AH315" s="9" t="s">
        <v>101</v>
      </c>
      <c r="AI315" s="1">
        <v>45047</v>
      </c>
      <c r="AJ315" s="9" t="s">
        <v>39</v>
      </c>
      <c r="AK315">
        <v>10</v>
      </c>
    </row>
    <row r="316" spans="1:37" x14ac:dyDescent="0.25">
      <c r="A316">
        <v>45055</v>
      </c>
      <c r="B316">
        <v>0.9624589369984663</v>
      </c>
      <c r="C316">
        <v>2.7042079815833642</v>
      </c>
      <c r="D316">
        <v>9.4444063005279785E-2</v>
      </c>
      <c r="E316">
        <v>0.24802680917937209</v>
      </c>
      <c r="F316">
        <v>0.95624389431072165</v>
      </c>
      <c r="G316">
        <v>0.23619172665020649</v>
      </c>
      <c r="H316">
        <v>0.1632781706740305</v>
      </c>
      <c r="I316">
        <v>0.13544199535122109</v>
      </c>
      <c r="J316">
        <v>0.73186109546515665</v>
      </c>
      <c r="K316">
        <v>0.21150082686211999</v>
      </c>
      <c r="L316">
        <v>8.7300259947380124E-2</v>
      </c>
      <c r="M316">
        <v>5.2655124796298802E-2</v>
      </c>
      <c r="N316">
        <v>0.8020773610241736</v>
      </c>
      <c r="O316">
        <v>0.2998753065524844</v>
      </c>
      <c r="P316">
        <v>0.21573240628731771</v>
      </c>
      <c r="Q316">
        <v>0.16019637959139441</v>
      </c>
      <c r="R316">
        <v>1.0139060071327111</v>
      </c>
      <c r="S316">
        <v>4.2155619120527854</v>
      </c>
      <c r="T316">
        <v>5.6541594400636649E-2</v>
      </c>
      <c r="U316">
        <v>4.7045504591374329E-4</v>
      </c>
      <c r="V316">
        <v>0.2358480904824988</v>
      </c>
      <c r="W316">
        <v>1.002313442519333</v>
      </c>
      <c r="X316">
        <v>0.31911778730618989</v>
      </c>
      <c r="Y316">
        <v>0.1228527828751787</v>
      </c>
      <c r="Z316">
        <v>1.1165268756241371</v>
      </c>
      <c r="AA316">
        <v>0.70926178854497757</v>
      </c>
      <c r="AB316">
        <v>0.30389498088549149</v>
      </c>
      <c r="AC316">
        <v>0.12571758616820511</v>
      </c>
      <c r="AD316">
        <v>3.9977210614494357E-2</v>
      </c>
      <c r="AE316">
        <v>0.14285776171365361</v>
      </c>
      <c r="AF316">
        <v>0.91621901663257688</v>
      </c>
      <c r="AG316">
        <v>1.7021129115259639</v>
      </c>
      <c r="AH316" s="9" t="s">
        <v>101</v>
      </c>
      <c r="AI316" s="1">
        <v>45047</v>
      </c>
      <c r="AJ316" s="9" t="s">
        <v>40</v>
      </c>
      <c r="AK316">
        <v>9</v>
      </c>
    </row>
    <row r="317" spans="1:37" x14ac:dyDescent="0.25">
      <c r="A317">
        <v>45054</v>
      </c>
      <c r="B317">
        <v>2.39052670546209</v>
      </c>
      <c r="C317">
        <v>0.68447367095386014</v>
      </c>
      <c r="D317">
        <v>5.0447678317433811E-5</v>
      </c>
      <c r="E317">
        <v>3.5954570747390049</v>
      </c>
      <c r="F317">
        <v>1.1681593035860081</v>
      </c>
      <c r="G317">
        <v>3.306906234292279</v>
      </c>
      <c r="H317">
        <v>0.69012464298050757</v>
      </c>
      <c r="I317">
        <v>0.21515339498786229</v>
      </c>
      <c r="J317">
        <v>3.3680111173605378</v>
      </c>
      <c r="K317">
        <v>0.1356995966776422</v>
      </c>
      <c r="L317">
        <v>3.4087172899452241E-2</v>
      </c>
      <c r="M317">
        <v>2.535059959172318</v>
      </c>
      <c r="N317">
        <v>1.207651809580669</v>
      </c>
      <c r="O317">
        <v>0.10974195486097731</v>
      </c>
      <c r="P317">
        <v>5.4102723529290628</v>
      </c>
      <c r="Q317">
        <v>0.97185466595302894</v>
      </c>
      <c r="R317">
        <v>0.10889602266066931</v>
      </c>
      <c r="S317">
        <v>0.10617328447155169</v>
      </c>
      <c r="T317">
        <v>0.80656412437579761</v>
      </c>
      <c r="U317">
        <v>1.8414521826462089E-2</v>
      </c>
      <c r="V317">
        <v>2.7463791831191582</v>
      </c>
      <c r="W317">
        <v>0.5041257054041427</v>
      </c>
      <c r="X317">
        <v>3.539379819008488</v>
      </c>
      <c r="Y317">
        <v>0.41075572640326652</v>
      </c>
      <c r="Z317">
        <v>3.242369459324145</v>
      </c>
      <c r="AA317">
        <v>1.8418782979313859</v>
      </c>
      <c r="AB317">
        <v>1.4351429674444891</v>
      </c>
      <c r="AC317">
        <v>0.80888920450186985</v>
      </c>
      <c r="AD317">
        <v>1.2767171102066239</v>
      </c>
      <c r="AE317">
        <v>0.67917258754616516</v>
      </c>
      <c r="AF317">
        <v>2.806379909345051</v>
      </c>
      <c r="AG317">
        <v>3.773580543224301</v>
      </c>
      <c r="AH317" s="9" t="s">
        <v>101</v>
      </c>
      <c r="AI317" s="1">
        <v>45047</v>
      </c>
      <c r="AJ317" s="9" t="s">
        <v>41</v>
      </c>
      <c r="AK317">
        <v>8</v>
      </c>
    </row>
    <row r="318" spans="1:37" x14ac:dyDescent="0.25">
      <c r="A318">
        <v>45051</v>
      </c>
      <c r="B318">
        <v>0.64817262057088587</v>
      </c>
      <c r="C318">
        <v>3.3417152170318647E-2</v>
      </c>
      <c r="D318">
        <v>0.10933690902912099</v>
      </c>
      <c r="E318">
        <v>0.22215431570152741</v>
      </c>
      <c r="F318">
        <v>0.19605307236595829</v>
      </c>
      <c r="G318">
        <v>0.14912965091415681</v>
      </c>
      <c r="H318">
        <v>1.0295106512530989</v>
      </c>
      <c r="I318">
        <v>1.5612181831608389</v>
      </c>
      <c r="J318">
        <v>0.57839668233221475</v>
      </c>
      <c r="K318">
        <v>0.23440635057427661</v>
      </c>
      <c r="L318">
        <v>0.2394474960047156</v>
      </c>
      <c r="M318">
        <v>0.1821594325408904</v>
      </c>
      <c r="N318">
        <v>0.1052577081718801</v>
      </c>
      <c r="O318">
        <v>0.33344004250114079</v>
      </c>
      <c r="P318">
        <v>0.14450856092605019</v>
      </c>
      <c r="Q318">
        <v>0.1066838086634065</v>
      </c>
      <c r="R318">
        <v>6.1038069927004453E-2</v>
      </c>
      <c r="S318">
        <v>0.23182455900437951</v>
      </c>
      <c r="T318">
        <v>0.67216672275804112</v>
      </c>
      <c r="U318">
        <v>0.91525852245869388</v>
      </c>
      <c r="V318">
        <v>0.52578667779653976</v>
      </c>
      <c r="W318">
        <v>0.17168120172022</v>
      </c>
      <c r="X318">
        <v>0.12592914977439529</v>
      </c>
      <c r="Y318">
        <v>2.070323512995079</v>
      </c>
      <c r="Z318">
        <v>0.28196031089589257</v>
      </c>
      <c r="AA318">
        <v>0.57134440119902108</v>
      </c>
      <c r="AB318">
        <v>0.53887574271201011</v>
      </c>
      <c r="AC318">
        <v>0.50398048456377242</v>
      </c>
      <c r="AD318">
        <v>0.1209170465880941</v>
      </c>
      <c r="AE318">
        <v>0.21392293771758819</v>
      </c>
      <c r="AF318">
        <v>0.4966934358730023</v>
      </c>
      <c r="AG318">
        <v>0.96059266066578231</v>
      </c>
      <c r="AH318" s="9" t="s">
        <v>102</v>
      </c>
      <c r="AI318" s="1">
        <v>45047</v>
      </c>
      <c r="AJ318" s="9" t="s">
        <v>43</v>
      </c>
      <c r="AK318">
        <v>5</v>
      </c>
    </row>
    <row r="319" spans="1:37" x14ac:dyDescent="0.25">
      <c r="A319">
        <v>45050</v>
      </c>
      <c r="B319">
        <v>0.90927262523821917</v>
      </c>
      <c r="C319">
        <v>6.3892517540973762E-2</v>
      </c>
      <c r="D319">
        <v>1.8685750883955271E-2</v>
      </c>
      <c r="E319">
        <v>0.33524904489552437</v>
      </c>
      <c r="F319">
        <v>3.0784811034478792</v>
      </c>
      <c r="G319">
        <v>3.3739271942516029</v>
      </c>
      <c r="H319">
        <v>0.45931109499639161</v>
      </c>
      <c r="I319">
        <v>0.30712088161437923</v>
      </c>
      <c r="J319">
        <v>0.62593774470283547</v>
      </c>
      <c r="K319">
        <v>0</v>
      </c>
      <c r="L319">
        <v>0.52027285463092265</v>
      </c>
      <c r="M319">
        <v>0.28965802802957991</v>
      </c>
      <c r="N319">
        <v>1.207113048963691</v>
      </c>
      <c r="O319">
        <v>0.1020299253461725</v>
      </c>
      <c r="P319">
        <v>0.22443453628136081</v>
      </c>
      <c r="Q319">
        <v>4.7463017661093808E-2</v>
      </c>
      <c r="R319">
        <v>0.2760784221214877</v>
      </c>
      <c r="S319">
        <v>1.1711550534302031E-3</v>
      </c>
      <c r="T319">
        <v>0.36122975837403681</v>
      </c>
      <c r="U319">
        <v>0.1251366405489944</v>
      </c>
      <c r="V319">
        <v>0.42772966789860961</v>
      </c>
      <c r="W319">
        <v>0.6517472764381832</v>
      </c>
      <c r="X319">
        <v>0.62037800961407474</v>
      </c>
      <c r="Y319">
        <v>1.6834295009815869</v>
      </c>
      <c r="Z319">
        <v>0.9732085452473882</v>
      </c>
      <c r="AA319">
        <v>0.63631505979905989</v>
      </c>
      <c r="AB319">
        <v>0.58502135616566886</v>
      </c>
      <c r="AC319">
        <v>1.0019796704881549</v>
      </c>
      <c r="AD319">
        <v>0.2484096068244572</v>
      </c>
      <c r="AE319">
        <v>0.41909696926088158</v>
      </c>
      <c r="AF319">
        <v>1.193889785252366</v>
      </c>
      <c r="AG319">
        <v>0.56025339939088037</v>
      </c>
      <c r="AH319" s="9" t="s">
        <v>102</v>
      </c>
      <c r="AI319" s="1">
        <v>45047</v>
      </c>
      <c r="AJ319" s="9" t="s">
        <v>38</v>
      </c>
      <c r="AK319">
        <v>4</v>
      </c>
    </row>
    <row r="320" spans="1:37" x14ac:dyDescent="0.25">
      <c r="A320">
        <v>45044</v>
      </c>
      <c r="B320">
        <v>0.88899260857211138</v>
      </c>
      <c r="C320">
        <v>0.26055665763314939</v>
      </c>
      <c r="D320">
        <v>0.20153304334964769</v>
      </c>
      <c r="E320">
        <v>2.0007208571038961</v>
      </c>
      <c r="F320">
        <v>2.8582346247321722</v>
      </c>
      <c r="G320">
        <v>0.60778138476985277</v>
      </c>
      <c r="H320">
        <v>8.1405112401913476E-2</v>
      </c>
      <c r="I320">
        <v>0.2853690600068664</v>
      </c>
      <c r="J320">
        <v>0.1444752648457189</v>
      </c>
      <c r="K320">
        <v>9.1516867189026449E-2</v>
      </c>
      <c r="L320">
        <v>0.1936885280124456</v>
      </c>
      <c r="M320">
        <v>1.233917908260008</v>
      </c>
      <c r="N320">
        <v>0.14366270978080059</v>
      </c>
      <c r="O320">
        <v>0.67550985421002607</v>
      </c>
      <c r="P320">
        <v>0.21320512463700861</v>
      </c>
      <c r="Q320">
        <v>0.77931299112955621</v>
      </c>
      <c r="R320">
        <v>0.14972794937436659</v>
      </c>
      <c r="S320">
        <v>9.8131387915856239E-2</v>
      </c>
      <c r="T320">
        <v>6.9643093616145874E-2</v>
      </c>
      <c r="U320">
        <v>8.9232262927810224E-2</v>
      </c>
      <c r="V320">
        <v>0.23901402972547711</v>
      </c>
      <c r="W320">
        <v>0.38684587466466103</v>
      </c>
      <c r="X320">
        <v>0.26355968850406669</v>
      </c>
      <c r="Y320">
        <v>2.6419318305110641E-3</v>
      </c>
      <c r="Z320">
        <v>1.053263633858478</v>
      </c>
      <c r="AA320">
        <v>0.20834459230316579</v>
      </c>
      <c r="AB320">
        <v>0.65318846471425962</v>
      </c>
      <c r="AC320">
        <v>0.54114285038930665</v>
      </c>
      <c r="AD320">
        <v>0.43875281318557668</v>
      </c>
      <c r="AE320">
        <v>0.92148143162942509</v>
      </c>
      <c r="AF320">
        <v>0.69013287409916879</v>
      </c>
      <c r="AG320">
        <v>0.54594758922650288</v>
      </c>
      <c r="AH320" s="9" t="s">
        <v>103</v>
      </c>
      <c r="AI320" s="1">
        <v>45017</v>
      </c>
      <c r="AJ320" s="9" t="s">
        <v>43</v>
      </c>
      <c r="AK320">
        <v>28</v>
      </c>
    </row>
    <row r="321" spans="1:37" x14ac:dyDescent="0.25">
      <c r="A321">
        <v>45043</v>
      </c>
      <c r="B321">
        <v>0.56670578830414697</v>
      </c>
      <c r="C321">
        <v>0.10579365403072361</v>
      </c>
      <c r="D321">
        <v>0.96344937429027822</v>
      </c>
      <c r="E321">
        <v>0.74546458395999937</v>
      </c>
      <c r="F321">
        <v>0.1884451410070358</v>
      </c>
      <c r="G321">
        <v>1.6552634011772201E-2</v>
      </c>
      <c r="H321">
        <v>0.66529093119952365</v>
      </c>
      <c r="I321">
        <v>0.50567483614496</v>
      </c>
      <c r="J321">
        <v>0.54408807836360495</v>
      </c>
      <c r="K321">
        <v>0.27602157059011589</v>
      </c>
      <c r="L321">
        <v>2.282445289207903E-3</v>
      </c>
      <c r="M321">
        <v>0.59534650461399019</v>
      </c>
      <c r="N321">
        <v>0.31828940721000798</v>
      </c>
      <c r="O321">
        <v>0.43513166906311362</v>
      </c>
      <c r="P321">
        <v>0.12568559586974451</v>
      </c>
      <c r="Q321">
        <v>8.7362282284964246E-2</v>
      </c>
      <c r="R321">
        <v>2.8450550498230762E-3</v>
      </c>
      <c r="S321">
        <v>6.7547125607504699E-5</v>
      </c>
      <c r="T321">
        <v>5.761536782065442E-2</v>
      </c>
      <c r="U321">
        <v>1.4914075208698471E-2</v>
      </c>
      <c r="V321">
        <v>0.18507859714511321</v>
      </c>
      <c r="W321">
        <v>0.112338327742391</v>
      </c>
      <c r="X321">
        <v>0.38404822320544979</v>
      </c>
      <c r="Y321">
        <v>1.556678829438584</v>
      </c>
      <c r="Z321">
        <v>0.47565150422750963</v>
      </c>
      <c r="AA321">
        <v>0.34528285666487002</v>
      </c>
      <c r="AB321">
        <v>0.22955896573332921</v>
      </c>
      <c r="AC321">
        <v>0.8983132630878099</v>
      </c>
      <c r="AD321">
        <v>0.11755905298195</v>
      </c>
      <c r="AE321">
        <v>0.22532476256304729</v>
      </c>
      <c r="AF321">
        <v>0.55303983548039393</v>
      </c>
      <c r="AG321">
        <v>0.56096899922518373</v>
      </c>
      <c r="AH321" s="9" t="s">
        <v>103</v>
      </c>
      <c r="AI321" s="1">
        <v>45017</v>
      </c>
      <c r="AJ321" s="9" t="s">
        <v>38</v>
      </c>
      <c r="AK321">
        <v>27</v>
      </c>
    </row>
    <row r="322" spans="1:37" x14ac:dyDescent="0.25">
      <c r="A322">
        <v>45042</v>
      </c>
      <c r="B322">
        <v>1.7497265306858081</v>
      </c>
      <c r="C322">
        <v>0.6513233870655627</v>
      </c>
      <c r="D322">
        <v>4.0851974843066151E-2</v>
      </c>
      <c r="E322">
        <v>0.52974262926660387</v>
      </c>
      <c r="F322">
        <v>0.70785479250162953</v>
      </c>
      <c r="G322">
        <v>0.63415064582279779</v>
      </c>
      <c r="H322">
        <v>9.6309792508591424E-2</v>
      </c>
      <c r="I322">
        <v>0.99224264288518793</v>
      </c>
      <c r="J322">
        <v>1.00681949826398</v>
      </c>
      <c r="K322">
        <v>4.4126293436191881</v>
      </c>
      <c r="L322">
        <v>0.3250176931077115</v>
      </c>
      <c r="M322">
        <v>0.4757044835824128</v>
      </c>
      <c r="N322">
        <v>6.7538476015239723</v>
      </c>
      <c r="O322">
        <v>0.92733201454385739</v>
      </c>
      <c r="P322">
        <v>0.58315735281873859</v>
      </c>
      <c r="Q322">
        <v>0.96786418765102622</v>
      </c>
      <c r="R322">
        <v>0.1098973570218274</v>
      </c>
      <c r="S322">
        <v>4.8128154000521084</v>
      </c>
      <c r="T322">
        <v>0.23893152089338501</v>
      </c>
      <c r="U322">
        <v>0.14362643774318809</v>
      </c>
      <c r="V322">
        <v>0.36986417117791959</v>
      </c>
      <c r="W322">
        <v>0.74419589331051994</v>
      </c>
      <c r="X322">
        <v>1.527866901633351</v>
      </c>
      <c r="Y322">
        <v>0.6071987312765923</v>
      </c>
      <c r="Z322">
        <v>1.2451184908626021</v>
      </c>
      <c r="AA322">
        <v>3.4234660954077598</v>
      </c>
      <c r="AB322">
        <v>0.62953513363910463</v>
      </c>
      <c r="AC322">
        <v>0.42424197191984231</v>
      </c>
      <c r="AD322">
        <v>1.3147157036716659</v>
      </c>
      <c r="AE322">
        <v>0.92637057492835784</v>
      </c>
      <c r="AF322">
        <v>1.5224244818596711</v>
      </c>
      <c r="AG322">
        <v>1.833746055836162</v>
      </c>
      <c r="AH322" s="9" t="s">
        <v>103</v>
      </c>
      <c r="AI322" s="1">
        <v>45017</v>
      </c>
      <c r="AJ322" s="9" t="s">
        <v>39</v>
      </c>
      <c r="AK322">
        <v>26</v>
      </c>
    </row>
    <row r="323" spans="1:37" x14ac:dyDescent="0.25">
      <c r="A323">
        <v>45041</v>
      </c>
      <c r="B323">
        <v>0.33593202391372401</v>
      </c>
      <c r="C323">
        <v>0.38938992302335879</v>
      </c>
      <c r="D323">
        <v>4.7027932301268172E-3</v>
      </c>
      <c r="E323">
        <v>0.17195677421899919</v>
      </c>
      <c r="F323">
        <v>0.18308468794501931</v>
      </c>
      <c r="G323">
        <v>1.036287752992913E-4</v>
      </c>
      <c r="H323">
        <v>1.7865962941031491E-2</v>
      </c>
      <c r="I323">
        <v>3.3205986162152902E-2</v>
      </c>
      <c r="J323">
        <v>0.12831835834688149</v>
      </c>
      <c r="K323">
        <v>0.38925407223541131</v>
      </c>
      <c r="L323">
        <v>4.249688087712588E-4</v>
      </c>
      <c r="M323">
        <v>1.211673566342206E-2</v>
      </c>
      <c r="N323">
        <v>7.1098899967900808E-2</v>
      </c>
      <c r="O323">
        <v>0.83682978875159553</v>
      </c>
      <c r="P323">
        <v>0.15916599828005651</v>
      </c>
      <c r="Q323">
        <v>2.4089567880556259E-2</v>
      </c>
      <c r="R323">
        <v>1.4129933276547421E-3</v>
      </c>
      <c r="S323">
        <v>0.25285354025466428</v>
      </c>
      <c r="T323">
        <v>0.1891726097495755</v>
      </c>
      <c r="U323">
        <v>2.5422214855606251E-2</v>
      </c>
      <c r="V323">
        <v>0.90311300359329172</v>
      </c>
      <c r="W323">
        <v>1.084890097695179E-3</v>
      </c>
      <c r="X323">
        <v>3.941639323776476E-2</v>
      </c>
      <c r="Y323">
        <v>9.5728571173421106E-3</v>
      </c>
      <c r="Z323">
        <v>0.13160029389934319</v>
      </c>
      <c r="AA323">
        <v>0.34254927302499638</v>
      </c>
      <c r="AB323">
        <v>0.38312991292736093</v>
      </c>
      <c r="AC323">
        <v>8.4902628804323244E-3</v>
      </c>
      <c r="AD323">
        <v>4.2587919977310693E-2</v>
      </c>
      <c r="AE323">
        <v>8.9740499561531545E-2</v>
      </c>
      <c r="AF323">
        <v>0.40457691408839058</v>
      </c>
      <c r="AG323">
        <v>0.28765729681334812</v>
      </c>
      <c r="AH323" s="9" t="s">
        <v>103</v>
      </c>
      <c r="AI323" s="1">
        <v>45017</v>
      </c>
      <c r="AJ323" s="9" t="s">
        <v>40</v>
      </c>
      <c r="AK323">
        <v>25</v>
      </c>
    </row>
    <row r="324" spans="1:37" x14ac:dyDescent="0.25">
      <c r="A324">
        <v>45040</v>
      </c>
      <c r="B324">
        <v>0.78093278161749735</v>
      </c>
      <c r="C324">
        <v>0.81812454158060288</v>
      </c>
      <c r="D324">
        <v>0.1127175483794268</v>
      </c>
      <c r="E324">
        <v>0.5813341863747139</v>
      </c>
      <c r="F324">
        <v>0.41980901117080949</v>
      </c>
      <c r="G324">
        <v>0.42061432665426118</v>
      </c>
      <c r="H324">
        <v>9.9020333412184594E-2</v>
      </c>
      <c r="I324">
        <v>1.2950007915037121</v>
      </c>
      <c r="J324">
        <v>2.0026839433316429E-2</v>
      </c>
      <c r="K324">
        <v>4.745781430578952E-4</v>
      </c>
      <c r="L324">
        <v>4.6371218914491932E-2</v>
      </c>
      <c r="M324">
        <v>1.0202554302462681</v>
      </c>
      <c r="N324">
        <v>9.1038747749913954E-2</v>
      </c>
      <c r="O324">
        <v>0.1810916305794687</v>
      </c>
      <c r="P324">
        <v>0.2662302006577229</v>
      </c>
      <c r="Q324">
        <v>9.6973021281807764E-2</v>
      </c>
      <c r="R324">
        <v>1.065630804574659E-2</v>
      </c>
      <c r="S324">
        <v>0.55402994997734856</v>
      </c>
      <c r="T324">
        <v>0.4134535709196856</v>
      </c>
      <c r="U324">
        <v>0</v>
      </c>
      <c r="V324">
        <v>7.1716356043094051E-2</v>
      </c>
      <c r="W324">
        <v>0.78134794835946642</v>
      </c>
      <c r="X324">
        <v>0.30608264545213748</v>
      </c>
      <c r="Y324">
        <v>3.305448416799726</v>
      </c>
      <c r="Z324">
        <v>0.95980371642634155</v>
      </c>
      <c r="AA324">
        <v>0.3255027039365801</v>
      </c>
      <c r="AB324">
        <v>0.283163567808487</v>
      </c>
      <c r="AC324">
        <v>1.117182175630117</v>
      </c>
      <c r="AD324">
        <v>0.1035637277503195</v>
      </c>
      <c r="AE324">
        <v>0.15281433757428711</v>
      </c>
      <c r="AF324">
        <v>0.99767206955916221</v>
      </c>
      <c r="AG324">
        <v>1.022144828518287</v>
      </c>
      <c r="AH324" s="9" t="s">
        <v>103</v>
      </c>
      <c r="AI324" s="1">
        <v>45017</v>
      </c>
      <c r="AJ324" s="9" t="s">
        <v>41</v>
      </c>
      <c r="AK324">
        <v>24</v>
      </c>
    </row>
    <row r="325" spans="1:37" x14ac:dyDescent="0.25">
      <c r="A325">
        <v>45037</v>
      </c>
      <c r="B325">
        <v>0.57296533495424662</v>
      </c>
      <c r="C325">
        <v>6.6062584504693366E-4</v>
      </c>
      <c r="D325">
        <v>1.7410747233963901E-2</v>
      </c>
      <c r="E325">
        <v>7.0330188157806103E-2</v>
      </c>
      <c r="F325">
        <v>0.1249071073868309</v>
      </c>
      <c r="G325">
        <v>1.567975678161974</v>
      </c>
      <c r="H325">
        <v>2.571969037235582E-2</v>
      </c>
      <c r="I325">
        <v>2.7274943180822359E-3</v>
      </c>
      <c r="J325">
        <v>1.3337584244435799E-2</v>
      </c>
      <c r="K325">
        <v>0.36215564428396563</v>
      </c>
      <c r="L325">
        <v>2.9944656851545762E-4</v>
      </c>
      <c r="M325">
        <v>3.5685880496888131E-2</v>
      </c>
      <c r="N325">
        <v>0.80422110712201067</v>
      </c>
      <c r="O325">
        <v>2.3916708998596992E-2</v>
      </c>
      <c r="P325">
        <v>0.13892176126613251</v>
      </c>
      <c r="Q325">
        <v>2.1063730158251311E-2</v>
      </c>
      <c r="R325">
        <v>2.3120929547643218E-3</v>
      </c>
      <c r="S325">
        <v>6.8055081452717353E-2</v>
      </c>
      <c r="T325">
        <v>1.825363621171413</v>
      </c>
      <c r="U325">
        <v>2.714026107258371E-3</v>
      </c>
      <c r="V325">
        <v>0.48911529248479041</v>
      </c>
      <c r="W325">
        <v>9.3855885961669494E-2</v>
      </c>
      <c r="X325">
        <v>5.6054951790624287E-2</v>
      </c>
      <c r="Y325">
        <v>4.0350892434725649</v>
      </c>
      <c r="Z325">
        <v>0.39058753506912969</v>
      </c>
      <c r="AA325">
        <v>0.29754490748385731</v>
      </c>
      <c r="AB325">
        <v>0.32081481449299498</v>
      </c>
      <c r="AC325">
        <v>0.4737107808856118</v>
      </c>
      <c r="AD325">
        <v>2.409542229971938E-3</v>
      </c>
      <c r="AE325">
        <v>0.11479892228130931</v>
      </c>
      <c r="AF325">
        <v>0.86696420681949182</v>
      </c>
      <c r="AG325">
        <v>0.34756914014277551</v>
      </c>
      <c r="AH325" s="9" t="s">
        <v>104</v>
      </c>
      <c r="AI325" s="1">
        <v>45017</v>
      </c>
      <c r="AJ325" s="9" t="s">
        <v>43</v>
      </c>
      <c r="AK325">
        <v>21</v>
      </c>
    </row>
    <row r="326" spans="1:37" x14ac:dyDescent="0.25">
      <c r="A326">
        <v>45036</v>
      </c>
      <c r="B326">
        <v>1.0255308057299961</v>
      </c>
      <c r="C326">
        <v>0.15924476632461571</v>
      </c>
      <c r="D326">
        <v>0.1136217807035842</v>
      </c>
      <c r="E326">
        <v>0.88698464587160519</v>
      </c>
      <c r="F326">
        <v>0.2007840196595693</v>
      </c>
      <c r="G326">
        <v>0.193495578086713</v>
      </c>
      <c r="H326">
        <v>0.18535586432166981</v>
      </c>
      <c r="I326">
        <v>7.8865654977560318E-2</v>
      </c>
      <c r="J326">
        <v>0.1420162269874872</v>
      </c>
      <c r="K326">
        <v>5.0966557430060666</v>
      </c>
      <c r="L326">
        <v>8.9503751179168284E-2</v>
      </c>
      <c r="M326">
        <v>0.18735959475000291</v>
      </c>
      <c r="N326">
        <v>0.23960160524518481</v>
      </c>
      <c r="O326">
        <v>0.59963145167858067</v>
      </c>
      <c r="P326">
        <v>2.4855461159562289</v>
      </c>
      <c r="Q326">
        <v>9.5273304380250334E-2</v>
      </c>
      <c r="R326">
        <v>0.1486739531274259</v>
      </c>
      <c r="S326">
        <v>0.1569719086058487</v>
      </c>
      <c r="T326">
        <v>0.55187265683630693</v>
      </c>
      <c r="U326">
        <v>0.39489725582300372</v>
      </c>
      <c r="V326">
        <v>1.101447104380112</v>
      </c>
      <c r="W326">
        <v>0.1175863591980655</v>
      </c>
      <c r="X326">
        <v>0.1232606920640658</v>
      </c>
      <c r="Y326">
        <v>1.430285233806019</v>
      </c>
      <c r="Z326">
        <v>0.54268502700793086</v>
      </c>
      <c r="AA326">
        <v>0.96963109759162991</v>
      </c>
      <c r="AB326">
        <v>0.5734160124364891</v>
      </c>
      <c r="AC326">
        <v>0.40516602764096687</v>
      </c>
      <c r="AD326">
        <v>6.636505006995512E-2</v>
      </c>
      <c r="AE326">
        <v>0.20606639101743429</v>
      </c>
      <c r="AF326">
        <v>1.0019649737133589</v>
      </c>
      <c r="AG326">
        <v>0.71708967501561482</v>
      </c>
      <c r="AH326" s="9" t="s">
        <v>104</v>
      </c>
      <c r="AI326" s="1">
        <v>45017</v>
      </c>
      <c r="AJ326" s="9" t="s">
        <v>38</v>
      </c>
      <c r="AK326">
        <v>20</v>
      </c>
    </row>
    <row r="327" spans="1:37" x14ac:dyDescent="0.25">
      <c r="A327">
        <v>45035</v>
      </c>
      <c r="B327">
        <v>0.32747578218580281</v>
      </c>
      <c r="C327">
        <v>1.269952898404437</v>
      </c>
      <c r="D327">
        <v>1.352068668083785E-2</v>
      </c>
      <c r="E327">
        <v>4.9029866970590561E-3</v>
      </c>
      <c r="F327">
        <v>0.27586290336852981</v>
      </c>
      <c r="G327">
        <v>0.15545091009848491</v>
      </c>
      <c r="H327">
        <v>4.6873148930494837E-2</v>
      </c>
      <c r="I327">
        <v>0.16463643789122839</v>
      </c>
      <c r="J327">
        <v>3.5927762602911231E-4</v>
      </c>
      <c r="K327">
        <v>7.5514648121480885E-2</v>
      </c>
      <c r="L327">
        <v>5.0449051541208392E-2</v>
      </c>
      <c r="M327">
        <v>0.1500398926862252</v>
      </c>
      <c r="N327">
        <v>0.11972317057123651</v>
      </c>
      <c r="O327">
        <v>0.29031897509724952</v>
      </c>
      <c r="P327">
        <v>1.407063266680928</v>
      </c>
      <c r="Q327">
        <v>1.6176176020916321E-2</v>
      </c>
      <c r="R327">
        <v>2.3197436539746161E-4</v>
      </c>
      <c r="S327">
        <v>0.24140512006620321</v>
      </c>
      <c r="T327">
        <v>0.14630333551256719</v>
      </c>
      <c r="U327">
        <v>0</v>
      </c>
      <c r="V327">
        <v>5.1514820719077273E-2</v>
      </c>
      <c r="W327">
        <v>0.11301531606745149</v>
      </c>
      <c r="X327">
        <v>5.2537750175731458E-2</v>
      </c>
      <c r="Y327">
        <v>6.1382594683364849E-2</v>
      </c>
      <c r="Z327">
        <v>0.13554748638761291</v>
      </c>
      <c r="AA327">
        <v>0.47548382471771272</v>
      </c>
      <c r="AB327">
        <v>0.1138395715624763</v>
      </c>
      <c r="AC327">
        <v>9.7911794959363016E-2</v>
      </c>
      <c r="AD327">
        <v>2.3385232469261961E-2</v>
      </c>
      <c r="AE327">
        <v>0.25520957429732422</v>
      </c>
      <c r="AF327">
        <v>0.1900520451180934</v>
      </c>
      <c r="AG327">
        <v>0.200491939583508</v>
      </c>
      <c r="AH327" s="9" t="s">
        <v>104</v>
      </c>
      <c r="AI327" s="1">
        <v>45017</v>
      </c>
      <c r="AJ327" s="9" t="s">
        <v>39</v>
      </c>
      <c r="AK327">
        <v>19</v>
      </c>
    </row>
    <row r="328" spans="1:37" x14ac:dyDescent="0.25">
      <c r="A328">
        <v>45034</v>
      </c>
      <c r="B328">
        <v>0.8388082306799991</v>
      </c>
      <c r="C328">
        <v>0.57717367795192409</v>
      </c>
      <c r="D328">
        <v>2.5094862152240638E-3</v>
      </c>
      <c r="E328">
        <v>0.58063848237644367</v>
      </c>
      <c r="F328">
        <v>2.2555917153946932</v>
      </c>
      <c r="G328">
        <v>2.9876224847820638</v>
      </c>
      <c r="H328">
        <v>0.22515308542150819</v>
      </c>
      <c r="I328">
        <v>0.3121975451846512</v>
      </c>
      <c r="J328">
        <v>0.43238334942181489</v>
      </c>
      <c r="K328">
        <v>0.2191837836562735</v>
      </c>
      <c r="L328">
        <v>5.8812908114682719E-2</v>
      </c>
      <c r="M328">
        <v>0.13676687486442379</v>
      </c>
      <c r="N328">
        <v>0.27324524929612048</v>
      </c>
      <c r="O328">
        <v>0.1066085752098508</v>
      </c>
      <c r="P328">
        <v>0.13197692166174249</v>
      </c>
      <c r="Q328">
        <v>2.1446269224729541E-2</v>
      </c>
      <c r="R328">
        <v>6.6028008341583441E-2</v>
      </c>
      <c r="S328">
        <v>0.13016577964054099</v>
      </c>
      <c r="T328">
        <v>0.76966155342261178</v>
      </c>
      <c r="U328">
        <v>2.4930285418136049</v>
      </c>
      <c r="V328">
        <v>0.35406018289799712</v>
      </c>
      <c r="W328">
        <v>0.69594764568316536</v>
      </c>
      <c r="X328">
        <v>1.376476910623869</v>
      </c>
      <c r="Y328">
        <v>0.1225226173745729</v>
      </c>
      <c r="Z328">
        <v>1.1751329707396301</v>
      </c>
      <c r="AA328">
        <v>0.43506334937058277</v>
      </c>
      <c r="AB328">
        <v>0.57046929985024919</v>
      </c>
      <c r="AC328">
        <v>0.10586152111273441</v>
      </c>
      <c r="AD328">
        <v>5.0064397936364892E-2</v>
      </c>
      <c r="AE328">
        <v>0.71918867384326235</v>
      </c>
      <c r="AF328">
        <v>1.172946184857395</v>
      </c>
      <c r="AG328">
        <v>0.51787718211424849</v>
      </c>
      <c r="AH328" s="9" t="s">
        <v>104</v>
      </c>
      <c r="AI328" s="1">
        <v>45017</v>
      </c>
      <c r="AJ328" s="9" t="s">
        <v>40</v>
      </c>
      <c r="AK328">
        <v>18</v>
      </c>
    </row>
    <row r="329" spans="1:37" x14ac:dyDescent="0.25">
      <c r="A329">
        <v>45033</v>
      </c>
      <c r="B329">
        <v>0.3259440269670732</v>
      </c>
      <c r="C329">
        <v>9.0889530264690807E-3</v>
      </c>
      <c r="D329">
        <v>2.5674466852450839E-2</v>
      </c>
      <c r="E329">
        <v>0.35376120378315329</v>
      </c>
      <c r="F329">
        <v>0.1450840291927061</v>
      </c>
      <c r="G329">
        <v>0.21687482082593021</v>
      </c>
      <c r="H329">
        <v>7.2269881576722652E-3</v>
      </c>
      <c r="I329">
        <v>0.1048332199607751</v>
      </c>
      <c r="J329">
        <v>2.2427345015776201E-2</v>
      </c>
      <c r="K329">
        <v>0.2819862399806517</v>
      </c>
      <c r="L329">
        <v>0.2399630871688162</v>
      </c>
      <c r="M329">
        <v>7.6088860096058572E-2</v>
      </c>
      <c r="N329">
        <v>9.7744902616998169E-2</v>
      </c>
      <c r="O329">
        <v>9.4734008122240976E-2</v>
      </c>
      <c r="P329">
        <v>0.81382504552336621</v>
      </c>
      <c r="Q329">
        <v>7.3646999918915088E-2</v>
      </c>
      <c r="R329">
        <v>0.2272089795956265</v>
      </c>
      <c r="S329">
        <v>5.7536179261970383E-2</v>
      </c>
      <c r="T329">
        <v>0.70097895003715038</v>
      </c>
      <c r="U329">
        <v>5.0609953365702683E-2</v>
      </c>
      <c r="V329">
        <v>0.25480762632406961</v>
      </c>
      <c r="W329">
        <v>4.5923012971597288E-2</v>
      </c>
      <c r="X329">
        <v>0.40155065263112272</v>
      </c>
      <c r="Y329">
        <v>0.46332654236894188</v>
      </c>
      <c r="Z329">
        <v>0.32978882157282507</v>
      </c>
      <c r="AA329">
        <v>0.3082392444461946</v>
      </c>
      <c r="AB329">
        <v>0.24300517500106189</v>
      </c>
      <c r="AC329">
        <v>0.1651257583310633</v>
      </c>
      <c r="AD329">
        <v>9.6449038291182856E-2</v>
      </c>
      <c r="AE329">
        <v>0.40979158409682409</v>
      </c>
      <c r="AF329">
        <v>0.2346538883439459</v>
      </c>
      <c r="AG329">
        <v>0.37716999140031088</v>
      </c>
      <c r="AH329" s="9" t="s">
        <v>104</v>
      </c>
      <c r="AI329" s="1">
        <v>45017</v>
      </c>
      <c r="AJ329" s="9" t="s">
        <v>41</v>
      </c>
      <c r="AK329">
        <v>17</v>
      </c>
    </row>
    <row r="330" spans="1:37" x14ac:dyDescent="0.25">
      <c r="A330">
        <v>45030</v>
      </c>
      <c r="B330">
        <v>3.5323077800041541E-2</v>
      </c>
      <c r="C330">
        <v>1.126230103888677E-4</v>
      </c>
      <c r="D330">
        <v>0.13486960647548679</v>
      </c>
      <c r="E330">
        <v>9.8657991903016102E-4</v>
      </c>
      <c r="F330">
        <v>1.9893006498504992E-3</v>
      </c>
      <c r="G330">
        <v>1.4770671686948809E-2</v>
      </c>
      <c r="H330">
        <v>1.083370930597705E-3</v>
      </c>
      <c r="I330">
        <v>0.1935840008297241</v>
      </c>
      <c r="J330">
        <v>4.7093162707890643E-5</v>
      </c>
      <c r="K330">
        <v>2.3213197888629231E-2</v>
      </c>
      <c r="L330">
        <v>0</v>
      </c>
      <c r="M330">
        <v>6.6762610745467718E-5</v>
      </c>
      <c r="N330">
        <v>2.990904111609636E-3</v>
      </c>
      <c r="O330">
        <v>0.86472574611333008</v>
      </c>
      <c r="P330">
        <v>9.8281217495361978E-2</v>
      </c>
      <c r="Q330">
        <v>1.8189423013078219E-2</v>
      </c>
      <c r="R330">
        <v>8.763448835983496E-3</v>
      </c>
      <c r="S330">
        <v>9.2995982062264601E-2</v>
      </c>
      <c r="T330">
        <v>9.9900892169878866E-3</v>
      </c>
      <c r="U330">
        <v>1.747646634761125E-3</v>
      </c>
      <c r="V330">
        <v>9.6835278426997233E-3</v>
      </c>
      <c r="W330">
        <v>2.2611810831496132E-3</v>
      </c>
      <c r="X330">
        <v>3.8719283325183547E-2</v>
      </c>
      <c r="Y330">
        <v>1.166383867561554E-2</v>
      </c>
      <c r="Z330">
        <v>1.4438641911633861E-2</v>
      </c>
      <c r="AA330">
        <v>4.2826054145223967E-2</v>
      </c>
      <c r="AB330">
        <v>9.7207651784763496E-2</v>
      </c>
      <c r="AC330">
        <v>8.1304587257754208E-3</v>
      </c>
      <c r="AD330">
        <v>8.6459269194999943E-5</v>
      </c>
      <c r="AE330">
        <v>2.3363550636465089E-2</v>
      </c>
      <c r="AF330">
        <v>3.2748982639166861E-2</v>
      </c>
      <c r="AG330">
        <v>7.3228889899397728E-2</v>
      </c>
      <c r="AH330" s="9" t="s">
        <v>105</v>
      </c>
      <c r="AI330" s="1">
        <v>45017</v>
      </c>
      <c r="AJ330" s="9" t="s">
        <v>43</v>
      </c>
      <c r="AK330">
        <v>14</v>
      </c>
    </row>
    <row r="331" spans="1:37" x14ac:dyDescent="0.25">
      <c r="A331">
        <v>45029</v>
      </c>
      <c r="B331">
        <v>0.31119730370427479</v>
      </c>
      <c r="C331">
        <v>1.1708438644487229</v>
      </c>
      <c r="D331">
        <v>0.1842784477289971</v>
      </c>
      <c r="E331">
        <v>1.8142071903362669E-2</v>
      </c>
      <c r="F331">
        <v>2.495037892263564E-2</v>
      </c>
      <c r="G331">
        <v>4.3829184971851613E-2</v>
      </c>
      <c r="H331">
        <v>0.49792933212928292</v>
      </c>
      <c r="I331">
        <v>0.2032463391159588</v>
      </c>
      <c r="J331">
        <v>1.6927892442603121E-2</v>
      </c>
      <c r="K331">
        <v>0.19482477648806751</v>
      </c>
      <c r="L331">
        <v>1.54557147849666E-3</v>
      </c>
      <c r="M331">
        <v>2.4168324861846429E-2</v>
      </c>
      <c r="N331">
        <v>0.30051638830941357</v>
      </c>
      <c r="O331">
        <v>0.99140637416073252</v>
      </c>
      <c r="P331">
        <v>0.11896759455417399</v>
      </c>
      <c r="Q331">
        <v>8.1089892613524561E-2</v>
      </c>
      <c r="R331">
        <v>0</v>
      </c>
      <c r="S331">
        <v>4.4669829879974067E-2</v>
      </c>
      <c r="T331">
        <v>3.9841743071779269E-2</v>
      </c>
      <c r="U331">
        <v>4.8702518498144221E-2</v>
      </c>
      <c r="V331">
        <v>0.11770631042367399</v>
      </c>
      <c r="W331">
        <v>0.18613745853950189</v>
      </c>
      <c r="X331">
        <v>5.9233461704879198E-2</v>
      </c>
      <c r="Y331">
        <v>5.2428402428981498</v>
      </c>
      <c r="Z331">
        <v>7.47362170066843E-2</v>
      </c>
      <c r="AA331">
        <v>0.26367949995393752</v>
      </c>
      <c r="AB331">
        <v>0.20605365366295869</v>
      </c>
      <c r="AC331">
        <v>0.56249394057759394</v>
      </c>
      <c r="AD331">
        <v>4.1951605871774399E-2</v>
      </c>
      <c r="AE331">
        <v>9.2103906548070477E-2</v>
      </c>
      <c r="AF331">
        <v>0.21767479547700611</v>
      </c>
      <c r="AG331">
        <v>0.41045681733402439</v>
      </c>
      <c r="AH331" s="9" t="s">
        <v>105</v>
      </c>
      <c r="AI331" s="1">
        <v>45017</v>
      </c>
      <c r="AJ331" s="9" t="s">
        <v>38</v>
      </c>
      <c r="AK331">
        <v>13</v>
      </c>
    </row>
    <row r="332" spans="1:37" x14ac:dyDescent="0.25">
      <c r="A332">
        <v>45028</v>
      </c>
      <c r="B332">
        <v>0.50936344191298533</v>
      </c>
      <c r="C332">
        <v>1.890396707487875E-2</v>
      </c>
      <c r="D332">
        <v>1.023520464299982</v>
      </c>
      <c r="E332">
        <v>0.67991239170329798</v>
      </c>
      <c r="F332">
        <v>0.18158976877958949</v>
      </c>
      <c r="G332">
        <v>3.3655205065202518E-2</v>
      </c>
      <c r="H332">
        <v>0.2023104421306515</v>
      </c>
      <c r="I332">
        <v>0.26099466585688919</v>
      </c>
      <c r="J332">
        <v>0.29742401945870162</v>
      </c>
      <c r="K332">
        <v>0.82551954380977921</v>
      </c>
      <c r="L332">
        <v>4.976413481383634E-2</v>
      </c>
      <c r="M332">
        <v>1.679408791876563</v>
      </c>
      <c r="N332">
        <v>3.8461469835305698E-2</v>
      </c>
      <c r="O332">
        <v>1.192802048948207</v>
      </c>
      <c r="P332">
        <v>0.67310072317224268</v>
      </c>
      <c r="Q332">
        <v>6.8691184367400793E-2</v>
      </c>
      <c r="R332">
        <v>2.2037347997504159E-4</v>
      </c>
      <c r="S332">
        <v>2.2483428875156732E-2</v>
      </c>
      <c r="T332">
        <v>9.364310410700738E-2</v>
      </c>
      <c r="U332">
        <v>0</v>
      </c>
      <c r="V332">
        <v>0.41195720549691389</v>
      </c>
      <c r="W332">
        <v>0.1054537168255207</v>
      </c>
      <c r="X332">
        <v>0.66853840656134678</v>
      </c>
      <c r="Y332">
        <v>0.23874146558784401</v>
      </c>
      <c r="Z332">
        <v>0.50839088036521118</v>
      </c>
      <c r="AA332">
        <v>0.29403566847139329</v>
      </c>
      <c r="AB332">
        <v>0.30461950179572128</v>
      </c>
      <c r="AC332">
        <v>0.88138515699933451</v>
      </c>
      <c r="AD332">
        <v>0.13153885466185161</v>
      </c>
      <c r="AE332">
        <v>0.30636554099328178</v>
      </c>
      <c r="AF332">
        <v>0.64488000753860486</v>
      </c>
      <c r="AG332">
        <v>0.32319035714857691</v>
      </c>
      <c r="AH332" s="9" t="s">
        <v>105</v>
      </c>
      <c r="AI332" s="1">
        <v>45017</v>
      </c>
      <c r="AJ332" s="9" t="s">
        <v>39</v>
      </c>
      <c r="AK332">
        <v>12</v>
      </c>
    </row>
    <row r="333" spans="1:37" x14ac:dyDescent="0.25">
      <c r="A333">
        <v>45027</v>
      </c>
      <c r="B333">
        <v>0.99668280914841367</v>
      </c>
      <c r="C333">
        <v>0.75901433939543894</v>
      </c>
      <c r="D333">
        <v>0.35608000593518241</v>
      </c>
      <c r="E333">
        <v>0.89791586078912911</v>
      </c>
      <c r="F333">
        <v>0.5362829205252545</v>
      </c>
      <c r="G333">
        <v>1.308549330177607</v>
      </c>
      <c r="H333">
        <v>0.2054909299618414</v>
      </c>
      <c r="I333">
        <v>0.51735567269145755</v>
      </c>
      <c r="J333">
        <v>2.0464503143755071</v>
      </c>
      <c r="K333">
        <v>0.95214363798667334</v>
      </c>
      <c r="L333">
        <v>0.48629937119395589</v>
      </c>
      <c r="M333">
        <v>1.0565840454578559</v>
      </c>
      <c r="N333">
        <v>0.79733046534907104</v>
      </c>
      <c r="O333">
        <v>0.3299254038829999</v>
      </c>
      <c r="P333">
        <v>0.50756578020538856</v>
      </c>
      <c r="Q333">
        <v>0.50635158399915303</v>
      </c>
      <c r="R333">
        <v>1.2214638445231289</v>
      </c>
      <c r="S333">
        <v>0.20874215091633169</v>
      </c>
      <c r="T333">
        <v>0.1950321470027746</v>
      </c>
      <c r="U333">
        <v>1.1184446674132</v>
      </c>
      <c r="V333">
        <v>0.45512641436421941</v>
      </c>
      <c r="W333">
        <v>0.1376412071310702</v>
      </c>
      <c r="X333">
        <v>1.0027344637893161</v>
      </c>
      <c r="Y333">
        <v>0.1227236184854682</v>
      </c>
      <c r="Z333">
        <v>1.0947873551978671</v>
      </c>
      <c r="AA333">
        <v>1.095199464369129</v>
      </c>
      <c r="AB333">
        <v>0.43959288472102359</v>
      </c>
      <c r="AC333">
        <v>0.55037730506465921</v>
      </c>
      <c r="AD333">
        <v>0.52441378251568549</v>
      </c>
      <c r="AE333">
        <v>1.1154641059109749</v>
      </c>
      <c r="AF333">
        <v>1.1610358001408101</v>
      </c>
      <c r="AG333">
        <v>0.40835995435654521</v>
      </c>
      <c r="AH333" s="9" t="s">
        <v>105</v>
      </c>
      <c r="AI333" s="1">
        <v>45017</v>
      </c>
      <c r="AJ333" s="9" t="s">
        <v>40</v>
      </c>
      <c r="AK333">
        <v>11</v>
      </c>
    </row>
    <row r="334" spans="1:37" x14ac:dyDescent="0.25">
      <c r="A334">
        <v>45026</v>
      </c>
      <c r="B334">
        <v>0.55053758912623096</v>
      </c>
      <c r="C334">
        <v>3.949969327333124</v>
      </c>
      <c r="D334">
        <v>0.36508619658538682</v>
      </c>
      <c r="E334">
        <v>0.21329450769791611</v>
      </c>
      <c r="F334">
        <v>1.44848723953352</v>
      </c>
      <c r="G334">
        <v>1.425960958933721</v>
      </c>
      <c r="H334">
        <v>6.8174706035705079E-2</v>
      </c>
      <c r="I334">
        <v>8.9543905673844779E-2</v>
      </c>
      <c r="J334">
        <v>1.665722789065872E-3</v>
      </c>
      <c r="K334">
        <v>0.45308547855710218</v>
      </c>
      <c r="L334">
        <v>8.1196976405603742E-3</v>
      </c>
      <c r="M334">
        <v>1.096647369065781</v>
      </c>
      <c r="N334">
        <v>0.17999948755235101</v>
      </c>
      <c r="O334">
        <v>1.1636819316414351</v>
      </c>
      <c r="P334">
        <v>3.6584921878549718E-2</v>
      </c>
      <c r="Q334">
        <v>0.30229818812516668</v>
      </c>
      <c r="R334">
        <v>0.22254964092478549</v>
      </c>
      <c r="S334">
        <v>7.4871993252254135E-5</v>
      </c>
      <c r="T334">
        <v>0.46534378590582431</v>
      </c>
      <c r="U334">
        <v>0.26566693792910773</v>
      </c>
      <c r="V334">
        <v>3.8560774926424998E-2</v>
      </c>
      <c r="W334">
        <v>0.1664487835228019</v>
      </c>
      <c r="X334">
        <v>8.9553844618366532E-2</v>
      </c>
      <c r="Y334">
        <v>6.434169366420558E-3</v>
      </c>
      <c r="Z334">
        <v>0.53941459270665904</v>
      </c>
      <c r="AA334">
        <v>0.17965679366001591</v>
      </c>
      <c r="AB334">
        <v>0.49368179952358471</v>
      </c>
      <c r="AC334">
        <v>0.41877241206009452</v>
      </c>
      <c r="AD334">
        <v>0.1010323881699698</v>
      </c>
      <c r="AE334">
        <v>0.43554961845469448</v>
      </c>
      <c r="AF334">
        <v>0.64246611017944977</v>
      </c>
      <c r="AG334">
        <v>0.27920061214604852</v>
      </c>
      <c r="AH334" s="9" t="s">
        <v>105</v>
      </c>
      <c r="AI334" s="1">
        <v>45017</v>
      </c>
      <c r="AJ334" s="9" t="s">
        <v>41</v>
      </c>
      <c r="AK334">
        <v>10</v>
      </c>
    </row>
    <row r="335" spans="1:37" x14ac:dyDescent="0.25">
      <c r="A335">
        <v>45023</v>
      </c>
      <c r="B335">
        <v>0.53327815022797154</v>
      </c>
      <c r="C335">
        <v>9.3332699541546243E-2</v>
      </c>
      <c r="D335">
        <v>5.3862403142439031E-3</v>
      </c>
      <c r="E335">
        <v>0.71806783894454418</v>
      </c>
      <c r="F335">
        <v>0.3046505464483904</v>
      </c>
      <c r="G335">
        <v>2.6179271800688211</v>
      </c>
      <c r="H335">
        <v>1.523403187097153E-2</v>
      </c>
      <c r="I335">
        <v>0.24548376745255759</v>
      </c>
      <c r="J335">
        <v>4.5878998198938009E-2</v>
      </c>
      <c r="K335">
        <v>0.51403863711821385</v>
      </c>
      <c r="L335">
        <v>2.3633718250903182E-2</v>
      </c>
      <c r="M335">
        <v>6.5415328773359815E-2</v>
      </c>
      <c r="N335">
        <v>9.8644496642015564E-2</v>
      </c>
      <c r="O335">
        <v>0.15664995585352429</v>
      </c>
      <c r="P335">
        <v>9.8386451278135084E-2</v>
      </c>
      <c r="Q335">
        <v>0.22001663049996389</v>
      </c>
      <c r="R335">
        <v>0.12513654399493071</v>
      </c>
      <c r="S335">
        <v>0.1071121586620368</v>
      </c>
      <c r="T335">
        <v>0.1201429095925977</v>
      </c>
      <c r="U335">
        <v>3.7367189350280468E-4</v>
      </c>
      <c r="V335">
        <v>0.72380267117745689</v>
      </c>
      <c r="W335">
        <v>8.2749630418475231E-2</v>
      </c>
      <c r="X335">
        <v>0.20262417432070159</v>
      </c>
      <c r="Y335">
        <v>5.0023450315495988E-2</v>
      </c>
      <c r="Z335">
        <v>0.89938409806930375</v>
      </c>
      <c r="AA335">
        <v>0.22488188963473979</v>
      </c>
      <c r="AB335">
        <v>0.26446094147523058</v>
      </c>
      <c r="AC335">
        <v>5.5039904831578307E-2</v>
      </c>
      <c r="AD335">
        <v>7.5321960898445853E-2</v>
      </c>
      <c r="AE335">
        <v>0.5617498768975463</v>
      </c>
      <c r="AF335">
        <v>0.63790020384067736</v>
      </c>
      <c r="AG335">
        <v>0.27316038327139441</v>
      </c>
      <c r="AH335" s="9" t="s">
        <v>106</v>
      </c>
      <c r="AI335" s="1">
        <v>45017</v>
      </c>
      <c r="AJ335" s="9" t="s">
        <v>43</v>
      </c>
      <c r="AK335">
        <v>7</v>
      </c>
    </row>
    <row r="336" spans="1:37" x14ac:dyDescent="0.25">
      <c r="A336">
        <v>45022</v>
      </c>
      <c r="B336">
        <v>0.29400862399031258</v>
      </c>
      <c r="C336">
        <v>4.1524547706362701E-4</v>
      </c>
      <c r="D336">
        <v>0.39349482872852609</v>
      </c>
      <c r="E336">
        <v>0.16857388554044689</v>
      </c>
      <c r="F336">
        <v>9.3907259961461039E-3</v>
      </c>
      <c r="G336">
        <v>1.9188504006932929E-2</v>
      </c>
      <c r="H336">
        <v>0.48440414610646088</v>
      </c>
      <c r="I336">
        <v>1.10813256183441</v>
      </c>
      <c r="J336">
        <v>2.030554834440897E-2</v>
      </c>
      <c r="K336">
        <v>5.517855160361701E-2</v>
      </c>
      <c r="L336">
        <v>0.35834222327918691</v>
      </c>
      <c r="M336">
        <v>9.3416804201148632E-2</v>
      </c>
      <c r="N336">
        <v>0.32609376690246827</v>
      </c>
      <c r="O336">
        <v>0.29030931391797132</v>
      </c>
      <c r="P336">
        <v>0.4507753690555717</v>
      </c>
      <c r="Q336">
        <v>2.58866163937354E-2</v>
      </c>
      <c r="R336">
        <v>0.21001688183151501</v>
      </c>
      <c r="S336">
        <v>0.31896469830919122</v>
      </c>
      <c r="T336">
        <v>8.1290705193988441E-2</v>
      </c>
      <c r="U336">
        <v>0</v>
      </c>
      <c r="V336">
        <v>4.3371259782349812E-2</v>
      </c>
      <c r="W336">
        <v>1.5644889750108731E-2</v>
      </c>
      <c r="X336">
        <v>0.1230285874075769</v>
      </c>
      <c r="Y336">
        <v>1.275958575906309</v>
      </c>
      <c r="Z336">
        <v>0.1831433914514751</v>
      </c>
      <c r="AA336">
        <v>0.35564402082409657</v>
      </c>
      <c r="AB336">
        <v>0.1202262953631319</v>
      </c>
      <c r="AC336">
        <v>0.40221545884075388</v>
      </c>
      <c r="AD336">
        <v>1.672983071750413E-3</v>
      </c>
      <c r="AE336">
        <v>8.4795152262164566E-2</v>
      </c>
      <c r="AF336">
        <v>0.2832847865789066</v>
      </c>
      <c r="AG336">
        <v>0.44508565540542322</v>
      </c>
      <c r="AH336" s="9" t="s">
        <v>106</v>
      </c>
      <c r="AI336" s="1">
        <v>45017</v>
      </c>
      <c r="AJ336" s="9" t="s">
        <v>38</v>
      </c>
      <c r="AK336">
        <v>6</v>
      </c>
    </row>
    <row r="337" spans="1:37" x14ac:dyDescent="0.25">
      <c r="A337">
        <v>45021</v>
      </c>
      <c r="B337">
        <v>3.379863518798528</v>
      </c>
      <c r="C337">
        <v>0.69975948530386689</v>
      </c>
      <c r="D337">
        <v>0.189860941788737</v>
      </c>
      <c r="E337">
        <v>7.4733881406527836</v>
      </c>
      <c r="F337">
        <v>2.1057470430751062</v>
      </c>
      <c r="G337">
        <v>3.4228372864180932</v>
      </c>
      <c r="H337">
        <v>0.58915751229854785</v>
      </c>
      <c r="I337">
        <v>4.4437021140327504</v>
      </c>
      <c r="J337">
        <v>0.42482912303345871</v>
      </c>
      <c r="K337">
        <v>0.80122462750615686</v>
      </c>
      <c r="L337">
        <v>0.36012660133537261</v>
      </c>
      <c r="M337">
        <v>0.32503153837455329</v>
      </c>
      <c r="N337">
        <v>0.91099196734846588</v>
      </c>
      <c r="O337">
        <v>2.9952192432737079</v>
      </c>
      <c r="P337">
        <v>1.175335996447904</v>
      </c>
      <c r="Q337">
        <v>0.45812473214588922</v>
      </c>
      <c r="R337">
        <v>9.4485789516132854</v>
      </c>
      <c r="S337">
        <v>1.73176398531249</v>
      </c>
      <c r="T337">
        <v>0.56927974372493784</v>
      </c>
      <c r="U337">
        <v>0.17130171078273279</v>
      </c>
      <c r="V337">
        <v>1.080835153935267</v>
      </c>
      <c r="W337">
        <v>0.10380787068775831</v>
      </c>
      <c r="X337">
        <v>2.5491157125043409</v>
      </c>
      <c r="Y337">
        <v>0.5094059909257016</v>
      </c>
      <c r="Z337">
        <v>5.05809208242185</v>
      </c>
      <c r="AA337">
        <v>1.649105753694764</v>
      </c>
      <c r="AB337">
        <v>1.460555304946912</v>
      </c>
      <c r="AC337">
        <v>0.48183737285682771</v>
      </c>
      <c r="AD337">
        <v>0.35013097069968041</v>
      </c>
      <c r="AE337">
        <v>0.81471555950891117</v>
      </c>
      <c r="AF337">
        <v>3.274817108099183</v>
      </c>
      <c r="AG337">
        <v>5.7121168442509953</v>
      </c>
      <c r="AH337" s="9" t="s">
        <v>106</v>
      </c>
      <c r="AI337" s="1">
        <v>45017</v>
      </c>
      <c r="AJ337" s="9" t="s">
        <v>39</v>
      </c>
      <c r="AK337">
        <v>5</v>
      </c>
    </row>
    <row r="338" spans="1:37" x14ac:dyDescent="0.25">
      <c r="A338">
        <v>45020</v>
      </c>
      <c r="B338">
        <v>1.8415440066860831</v>
      </c>
      <c r="C338">
        <v>3.3824326554941639</v>
      </c>
      <c r="D338">
        <v>0.23383024175484579</v>
      </c>
      <c r="E338">
        <v>1.0734980299827639</v>
      </c>
      <c r="F338">
        <v>0.21790462004582961</v>
      </c>
      <c r="G338">
        <v>6.7958418746865092</v>
      </c>
      <c r="H338">
        <v>0.47272991211508569</v>
      </c>
      <c r="I338">
        <v>1.129023207073975</v>
      </c>
      <c r="J338">
        <v>2.4212769873377459E-2</v>
      </c>
      <c r="K338">
        <v>0.2505292446746924</v>
      </c>
      <c r="L338">
        <v>7.7907859762880283E-2</v>
      </c>
      <c r="M338">
        <v>0.3752318473611258</v>
      </c>
      <c r="N338">
        <v>1.769355155521706</v>
      </c>
      <c r="O338">
        <v>1.030879172145843</v>
      </c>
      <c r="P338">
        <v>0.65800329472657759</v>
      </c>
      <c r="Q338">
        <v>0.2494717546650676</v>
      </c>
      <c r="R338">
        <v>0.10391507953677551</v>
      </c>
      <c r="S338">
        <v>1.601201555221315</v>
      </c>
      <c r="T338">
        <v>1.4179046679801539</v>
      </c>
      <c r="U338">
        <v>4.9663208361359299</v>
      </c>
      <c r="V338">
        <v>9.8010599556588911</v>
      </c>
      <c r="W338">
        <v>0.55171868162521975</v>
      </c>
      <c r="X338">
        <v>0.36666715774052838</v>
      </c>
      <c r="Y338">
        <v>1.193155979093395</v>
      </c>
      <c r="Z338">
        <v>2.0726916797769741</v>
      </c>
      <c r="AA338">
        <v>1.137180890458348</v>
      </c>
      <c r="AB338">
        <v>1.771617162326538</v>
      </c>
      <c r="AC338">
        <v>0.58065107518860049</v>
      </c>
      <c r="AD338">
        <v>0.124413523702541</v>
      </c>
      <c r="AE338">
        <v>1.1007182168764731</v>
      </c>
      <c r="AF338">
        <v>2.3453090173438609</v>
      </c>
      <c r="AG338">
        <v>1.53813117002439</v>
      </c>
      <c r="AH338" s="9" t="s">
        <v>106</v>
      </c>
      <c r="AI338" s="1">
        <v>45017</v>
      </c>
      <c r="AJ338" s="9" t="s">
        <v>40</v>
      </c>
      <c r="AK338">
        <v>4</v>
      </c>
    </row>
    <row r="339" spans="1:37" x14ac:dyDescent="0.25">
      <c r="A339">
        <v>45019</v>
      </c>
      <c r="B339">
        <v>3.0184885868924951</v>
      </c>
      <c r="C339">
        <v>0.92889434471846344</v>
      </c>
      <c r="D339">
        <v>9.9892155463549931E-2</v>
      </c>
      <c r="E339">
        <v>8.1784293871439839</v>
      </c>
      <c r="F339">
        <v>4.1395609304255112</v>
      </c>
      <c r="G339">
        <v>1.676132454285346</v>
      </c>
      <c r="H339">
        <v>0.92446438424497457</v>
      </c>
      <c r="I339">
        <v>1.720056458088179</v>
      </c>
      <c r="J339">
        <v>4.6264383676996719</v>
      </c>
      <c r="K339">
        <v>3.797058880431456</v>
      </c>
      <c r="L339">
        <v>0.136760803964979</v>
      </c>
      <c r="M339">
        <v>0.74454773963872745</v>
      </c>
      <c r="N339">
        <v>1.3349306912198331</v>
      </c>
      <c r="O339">
        <v>0.38851869032750352</v>
      </c>
      <c r="P339">
        <v>0.49331100688642621</v>
      </c>
      <c r="Q339">
        <v>2.005840034966853</v>
      </c>
      <c r="R339">
        <v>6.6916161453386205E-2</v>
      </c>
      <c r="S339">
        <v>0.38559119816048398</v>
      </c>
      <c r="T339">
        <v>0.90906283813266542</v>
      </c>
      <c r="U339">
        <v>3.9222059634891</v>
      </c>
      <c r="V339">
        <v>1.2776468650027739</v>
      </c>
      <c r="W339">
        <v>2.310515176260012</v>
      </c>
      <c r="X339">
        <v>2.5764675896928591</v>
      </c>
      <c r="Y339">
        <v>0.78219385008423581</v>
      </c>
      <c r="Z339">
        <v>4.4720967678013697</v>
      </c>
      <c r="AA339">
        <v>2.162765954257627</v>
      </c>
      <c r="AB339">
        <v>1.512492595269445</v>
      </c>
      <c r="AC339">
        <v>0.72326846246117849</v>
      </c>
      <c r="AD339">
        <v>1.608879612836585</v>
      </c>
      <c r="AE339">
        <v>2.2641806503684161</v>
      </c>
      <c r="AF339">
        <v>4.2288102229076294</v>
      </c>
      <c r="AG339">
        <v>1.2566264438600321</v>
      </c>
      <c r="AH339" s="9" t="s">
        <v>106</v>
      </c>
      <c r="AI339" s="1">
        <v>45017</v>
      </c>
      <c r="AJ339" s="9" t="s">
        <v>41</v>
      </c>
      <c r="AK339">
        <v>3</v>
      </c>
    </row>
    <row r="340" spans="1:37" x14ac:dyDescent="0.25">
      <c r="A340">
        <v>45016</v>
      </c>
      <c r="B340">
        <v>0.94893012500086438</v>
      </c>
      <c r="C340">
        <v>4.689990641049871E-2</v>
      </c>
      <c r="D340">
        <v>1.851080354098783</v>
      </c>
      <c r="E340">
        <v>0.62288504676616774</v>
      </c>
      <c r="F340">
        <v>2.941368647517582</v>
      </c>
      <c r="G340">
        <v>3.8342454791021781</v>
      </c>
      <c r="H340">
        <v>5.10759266709979</v>
      </c>
      <c r="I340">
        <v>0.14000371979998191</v>
      </c>
      <c r="J340">
        <v>0.1438504189426765</v>
      </c>
      <c r="K340">
        <v>0.53740213793131708</v>
      </c>
      <c r="L340">
        <v>3.5142792474332787E-2</v>
      </c>
      <c r="M340">
        <v>0.1304967841986461</v>
      </c>
      <c r="N340">
        <v>0.59811833290791905</v>
      </c>
      <c r="O340">
        <v>9.4956472539096642E-2</v>
      </c>
      <c r="P340">
        <v>3.3453666422681348E-2</v>
      </c>
      <c r="Q340">
        <v>0.60270842363245536</v>
      </c>
      <c r="R340">
        <v>0.1087845990344697</v>
      </c>
      <c r="S340">
        <v>4.2810945482543612E-2</v>
      </c>
      <c r="T340">
        <v>0.1032260772001847</v>
      </c>
      <c r="U340">
        <v>8.4547712653662149E-3</v>
      </c>
      <c r="V340">
        <v>6.9230805094801326E-2</v>
      </c>
      <c r="W340">
        <v>1.2337248545814051E-2</v>
      </c>
      <c r="X340">
        <v>0.32958424206511999</v>
      </c>
      <c r="Y340">
        <v>9.6116621914522082E-3</v>
      </c>
      <c r="Z340">
        <v>0.92294979487498641</v>
      </c>
      <c r="AA340">
        <v>0.39221945684955739</v>
      </c>
      <c r="AB340">
        <v>0.99087928648719437</v>
      </c>
      <c r="AC340">
        <v>0.45241040339987892</v>
      </c>
      <c r="AD340">
        <v>1.6776478864456259</v>
      </c>
      <c r="AE340">
        <v>1.0982920194357451</v>
      </c>
      <c r="AF340">
        <v>0.7130681444981356</v>
      </c>
      <c r="AG340">
        <v>0.44398624166839851</v>
      </c>
      <c r="AH340" s="9" t="s">
        <v>107</v>
      </c>
      <c r="AI340" s="1">
        <v>44986</v>
      </c>
      <c r="AJ340" s="9" t="s">
        <v>43</v>
      </c>
      <c r="AK340">
        <v>31</v>
      </c>
    </row>
    <row r="341" spans="1:37" x14ac:dyDescent="0.25">
      <c r="A341">
        <v>45015</v>
      </c>
      <c r="B341">
        <v>0.49671323305387</v>
      </c>
      <c r="C341">
        <v>0.10915333934305831</v>
      </c>
      <c r="D341">
        <v>0.1279617987317678</v>
      </c>
      <c r="E341">
        <v>0.11833228012523681</v>
      </c>
      <c r="F341">
        <v>7.22493886700829E-3</v>
      </c>
      <c r="G341">
        <v>0.42784242209156292</v>
      </c>
      <c r="H341">
        <v>0.12906678172164229</v>
      </c>
      <c r="I341">
        <v>0.19879191333536661</v>
      </c>
      <c r="J341">
        <v>0.19074870572558</v>
      </c>
      <c r="K341">
        <v>9.7133551276181965E-2</v>
      </c>
      <c r="L341">
        <v>9.9200453838677754E-4</v>
      </c>
      <c r="M341">
        <v>5.3112325184669379E-2</v>
      </c>
      <c r="N341">
        <v>0.15627807612949421</v>
      </c>
      <c r="O341">
        <v>0.72922526857588066</v>
      </c>
      <c r="P341">
        <v>0.61272689608366993</v>
      </c>
      <c r="Q341">
        <v>0.18877086087718931</v>
      </c>
      <c r="R341">
        <v>2.4101847800076591E-2</v>
      </c>
      <c r="S341">
        <v>3.0302693564734609E-3</v>
      </c>
      <c r="T341">
        <v>0.1799554604857638</v>
      </c>
      <c r="U341">
        <v>3.6038653783708371E-4</v>
      </c>
      <c r="V341">
        <v>0.43913692060552789</v>
      </c>
      <c r="W341">
        <v>7.4938821453032732E-5</v>
      </c>
      <c r="X341">
        <v>0.3350835676963303</v>
      </c>
      <c r="Y341">
        <v>0.28925196981387319</v>
      </c>
      <c r="Z341">
        <v>0.33578798039816721</v>
      </c>
      <c r="AA341">
        <v>0.26190582172718763</v>
      </c>
      <c r="AB341">
        <v>0.54236014952644573</v>
      </c>
      <c r="AC341">
        <v>0.1204523664301656</v>
      </c>
      <c r="AD341">
        <v>8.9908315950059492E-2</v>
      </c>
      <c r="AE341">
        <v>0.17638895151569919</v>
      </c>
      <c r="AF341">
        <v>0.54790412949148914</v>
      </c>
      <c r="AG341">
        <v>0.3880892185859065</v>
      </c>
      <c r="AH341" s="9" t="s">
        <v>107</v>
      </c>
      <c r="AI341" s="1">
        <v>44986</v>
      </c>
      <c r="AJ341" s="9" t="s">
        <v>38</v>
      </c>
      <c r="AK341">
        <v>30</v>
      </c>
    </row>
    <row r="342" spans="1:37" x14ac:dyDescent="0.25">
      <c r="A342">
        <v>45014</v>
      </c>
      <c r="B342">
        <v>0.29792052982547418</v>
      </c>
      <c r="C342">
        <v>1.5144074391331089E-3</v>
      </c>
      <c r="D342">
        <v>0.37403102347086881</v>
      </c>
      <c r="E342">
        <v>7.391388479759653E-2</v>
      </c>
      <c r="F342">
        <v>0.1381574706081973</v>
      </c>
      <c r="G342">
        <v>0.9314929030683432</v>
      </c>
      <c r="H342">
        <v>0.15604625843978559</v>
      </c>
      <c r="I342">
        <v>1.7691125211560872E-2</v>
      </c>
      <c r="J342">
        <v>9.0867168686978125E-2</v>
      </c>
      <c r="K342">
        <v>0.26968911865948803</v>
      </c>
      <c r="L342">
        <v>0.16788037212674289</v>
      </c>
      <c r="M342">
        <v>6.7040894367290582E-3</v>
      </c>
      <c r="N342">
        <v>0.1158643322934802</v>
      </c>
      <c r="O342">
        <v>0.21320110439361509</v>
      </c>
      <c r="P342">
        <v>0.19911368130293081</v>
      </c>
      <c r="Q342">
        <v>0.37492686386418839</v>
      </c>
      <c r="R342">
        <v>4.7123442036819167E-2</v>
      </c>
      <c r="S342">
        <v>0.50965075063609466</v>
      </c>
      <c r="T342">
        <v>0.22429022397008661</v>
      </c>
      <c r="U342">
        <v>1.5722713874923851E-2</v>
      </c>
      <c r="V342">
        <v>0.15017778332284809</v>
      </c>
      <c r="W342">
        <v>1.2779578401716131E-2</v>
      </c>
      <c r="X342">
        <v>0.25688076657269199</v>
      </c>
      <c r="Y342">
        <v>0.2174443500560391</v>
      </c>
      <c r="Z342">
        <v>0.34267427493703417</v>
      </c>
      <c r="AA342">
        <v>0.12617062135794541</v>
      </c>
      <c r="AB342">
        <v>0.28054016728657588</v>
      </c>
      <c r="AC342">
        <v>0.189958395245683</v>
      </c>
      <c r="AD342">
        <v>0.14726095869294981</v>
      </c>
      <c r="AE342">
        <v>0.44659711226220983</v>
      </c>
      <c r="AF342">
        <v>0.2286924634959995</v>
      </c>
      <c r="AG342">
        <v>0.1492698661605652</v>
      </c>
      <c r="AH342" s="9" t="s">
        <v>107</v>
      </c>
      <c r="AI342" s="1">
        <v>44986</v>
      </c>
      <c r="AJ342" s="9" t="s">
        <v>39</v>
      </c>
      <c r="AK342">
        <v>29</v>
      </c>
    </row>
    <row r="343" spans="1:37" x14ac:dyDescent="0.25">
      <c r="A343">
        <v>45013</v>
      </c>
      <c r="B343">
        <v>0.32082095364668278</v>
      </c>
      <c r="C343">
        <v>0.24209460052556889</v>
      </c>
      <c r="D343">
        <v>0.1722856580058045</v>
      </c>
      <c r="E343">
        <v>0.15338815061595781</v>
      </c>
      <c r="F343">
        <v>2.9432867502137042E-2</v>
      </c>
      <c r="G343">
        <v>0.18462324320228171</v>
      </c>
      <c r="H343">
        <v>3.3042361114711517E-2</v>
      </c>
      <c r="I343">
        <v>8.7264785947955725E-2</v>
      </c>
      <c r="J343">
        <v>7.9754203586388981E-4</v>
      </c>
      <c r="K343">
        <v>0.20671444165112091</v>
      </c>
      <c r="L343">
        <v>1.2809391045997079E-2</v>
      </c>
      <c r="M343">
        <v>0.2023859383727884</v>
      </c>
      <c r="N343">
        <v>5.0347583705881493E-2</v>
      </c>
      <c r="O343">
        <v>6.2946165787829342E-2</v>
      </c>
      <c r="P343">
        <v>0.30217294142160073</v>
      </c>
      <c r="Q343">
        <v>0.28986635987166598</v>
      </c>
      <c r="R343">
        <v>0.21357074451765201</v>
      </c>
      <c r="S343">
        <v>5.2661162928261958E-2</v>
      </c>
      <c r="T343">
        <v>0.1771663129892764</v>
      </c>
      <c r="U343">
        <v>0.58252236080789699</v>
      </c>
      <c r="V343">
        <v>0.40095717113376861</v>
      </c>
      <c r="W343">
        <v>3.5920762219368983E-2</v>
      </c>
      <c r="X343">
        <v>0.57080022244366624</v>
      </c>
      <c r="Y343">
        <v>0.1222272292556853</v>
      </c>
      <c r="Z343">
        <v>0.3214847466664027</v>
      </c>
      <c r="AA343">
        <v>0.1094397198308928</v>
      </c>
      <c r="AB343">
        <v>0.25789699452582809</v>
      </c>
      <c r="AC343">
        <v>0.14377964785659861</v>
      </c>
      <c r="AD343">
        <v>0.30674661569101358</v>
      </c>
      <c r="AE343">
        <v>9.3210756873793682E-2</v>
      </c>
      <c r="AF343">
        <v>0.17356974145378559</v>
      </c>
      <c r="AG343">
        <v>0.65172920369672083</v>
      </c>
      <c r="AH343" s="9" t="s">
        <v>107</v>
      </c>
      <c r="AI343" s="1">
        <v>44986</v>
      </c>
      <c r="AJ343" s="9" t="s">
        <v>40</v>
      </c>
      <c r="AK343">
        <v>28</v>
      </c>
    </row>
    <row r="344" spans="1:37" x14ac:dyDescent="0.25">
      <c r="A344">
        <v>45012</v>
      </c>
      <c r="B344">
        <v>0.79737823750945414</v>
      </c>
      <c r="C344">
        <v>0.31598333542703011</v>
      </c>
      <c r="D344">
        <v>1.8273737612229161E-2</v>
      </c>
      <c r="E344">
        <v>0.48888848981278382</v>
      </c>
      <c r="F344">
        <v>0.77964455178462766</v>
      </c>
      <c r="G344">
        <v>2.1384084131745409</v>
      </c>
      <c r="H344">
        <v>0.26004614946799542</v>
      </c>
      <c r="I344">
        <v>0.19240461918424259</v>
      </c>
      <c r="J344">
        <v>0.33111952013100482</v>
      </c>
      <c r="K344">
        <v>0.80487678151428022</v>
      </c>
      <c r="L344">
        <v>0.1159070393493427</v>
      </c>
      <c r="M344">
        <v>0.22766940351509701</v>
      </c>
      <c r="N344">
        <v>0.24008641950723761</v>
      </c>
      <c r="O344">
        <v>0.54807068675453652</v>
      </c>
      <c r="P344">
        <v>0.39457993071812308</v>
      </c>
      <c r="Q344">
        <v>0.59609282095623606</v>
      </c>
      <c r="R344">
        <v>1.756577986581386</v>
      </c>
      <c r="S344">
        <v>0.97597435895840823</v>
      </c>
      <c r="T344">
        <v>0.25217234096005808</v>
      </c>
      <c r="U344">
        <v>6.5119113561910677E-2</v>
      </c>
      <c r="V344">
        <v>0.72962919174584495</v>
      </c>
      <c r="W344">
        <v>0.25569378100041379</v>
      </c>
      <c r="X344">
        <v>1.316351204910488</v>
      </c>
      <c r="Y344">
        <v>0.2499832395176142</v>
      </c>
      <c r="Z344">
        <v>1.2131970734471931</v>
      </c>
      <c r="AA344">
        <v>0.34922469027456537</v>
      </c>
      <c r="AB344">
        <v>0.59687734327289899</v>
      </c>
      <c r="AC344">
        <v>0.3236560503108733</v>
      </c>
      <c r="AD344">
        <v>0.20805730711584319</v>
      </c>
      <c r="AE344">
        <v>1.036738744496432</v>
      </c>
      <c r="AF344">
        <v>0.92313136839392718</v>
      </c>
      <c r="AG344">
        <v>0.41709709650132393</v>
      </c>
      <c r="AH344" s="9" t="s">
        <v>107</v>
      </c>
      <c r="AI344" s="1">
        <v>44986</v>
      </c>
      <c r="AJ344" s="9" t="s">
        <v>41</v>
      </c>
      <c r="AK344">
        <v>27</v>
      </c>
    </row>
    <row r="345" spans="1:37" x14ac:dyDescent="0.25">
      <c r="A345">
        <v>45009</v>
      </c>
      <c r="B345">
        <v>0.62810461809284601</v>
      </c>
      <c r="C345">
        <v>3.2696909044137037E-2</v>
      </c>
      <c r="D345">
        <v>0.2294028372508303</v>
      </c>
      <c r="E345">
        <v>0.66040965773624416</v>
      </c>
      <c r="F345">
        <v>1.791785364653609</v>
      </c>
      <c r="G345">
        <v>0.20048239492785469</v>
      </c>
      <c r="H345">
        <v>0.19641401134462011</v>
      </c>
      <c r="I345">
        <v>0.22991344201456479</v>
      </c>
      <c r="J345">
        <v>0.77463112364707987</v>
      </c>
      <c r="K345">
        <v>0.46558509957595862</v>
      </c>
      <c r="L345">
        <v>8.04623172740071E-2</v>
      </c>
      <c r="M345">
        <v>6.188777770910308E-2</v>
      </c>
      <c r="N345">
        <v>0.27609381343678041</v>
      </c>
      <c r="O345">
        <v>0.92414073823049558</v>
      </c>
      <c r="P345">
        <v>2.8709109817536249</v>
      </c>
      <c r="Q345">
        <v>0.1392096833065532</v>
      </c>
      <c r="R345">
        <v>0.29870041650216678</v>
      </c>
      <c r="S345">
        <v>0.20966496750824731</v>
      </c>
      <c r="T345">
        <v>7.5238787287448899E-2</v>
      </c>
      <c r="U345">
        <v>0.9091363184703648</v>
      </c>
      <c r="V345">
        <v>0.14314813342415761</v>
      </c>
      <c r="W345">
        <v>0.14939161634643999</v>
      </c>
      <c r="X345">
        <v>0.2194051728143496</v>
      </c>
      <c r="Y345">
        <v>3.6801736832707883E-2</v>
      </c>
      <c r="Z345">
        <v>0.49695537172616938</v>
      </c>
      <c r="AA345">
        <v>0.81588506270189454</v>
      </c>
      <c r="AB345">
        <v>0.32885251291467887</v>
      </c>
      <c r="AC345">
        <v>7.9228892363298359E-2</v>
      </c>
      <c r="AD345">
        <v>5.7916275092123659E-2</v>
      </c>
      <c r="AE345">
        <v>0.26123360002546853</v>
      </c>
      <c r="AF345">
        <v>0.57893576705792693</v>
      </c>
      <c r="AG345">
        <v>0.69430221966554817</v>
      </c>
      <c r="AH345" s="9" t="s">
        <v>108</v>
      </c>
      <c r="AI345" s="1">
        <v>44986</v>
      </c>
      <c r="AJ345" s="9" t="s">
        <v>43</v>
      </c>
      <c r="AK345">
        <v>24</v>
      </c>
    </row>
    <row r="346" spans="1:37" x14ac:dyDescent="0.25">
      <c r="A346">
        <v>45008</v>
      </c>
      <c r="B346">
        <v>0.70365101936720109</v>
      </c>
      <c r="C346">
        <v>0.31657300326962901</v>
      </c>
      <c r="D346">
        <v>0.22482963702974171</v>
      </c>
      <c r="E346">
        <v>0.35058817462135428</v>
      </c>
      <c r="F346">
        <v>1.112400471540143</v>
      </c>
      <c r="G346">
        <v>1.5765845517673041</v>
      </c>
      <c r="H346">
        <v>8.1631469827919328E-2</v>
      </c>
      <c r="I346">
        <v>6.5726771124034161E-2</v>
      </c>
      <c r="J346">
        <v>0.31418030106771849</v>
      </c>
      <c r="K346">
        <v>0.59204167459928403</v>
      </c>
      <c r="L346">
        <v>4.1351237377439218E-2</v>
      </c>
      <c r="M346">
        <v>0.2558861839188481</v>
      </c>
      <c r="N346">
        <v>0.28583868487452169</v>
      </c>
      <c r="O346">
        <v>8.5853492172274615E-2</v>
      </c>
      <c r="P346">
        <v>0.41806131728255641</v>
      </c>
      <c r="Q346">
        <v>0.7661094919546716</v>
      </c>
      <c r="R346">
        <v>0.1529215327258476</v>
      </c>
      <c r="S346">
        <v>0.13379421275629899</v>
      </c>
      <c r="T346">
        <v>0.38166606646562551</v>
      </c>
      <c r="U346">
        <v>0.52485385027770104</v>
      </c>
      <c r="V346">
        <v>0.13881111879017849</v>
      </c>
      <c r="W346">
        <v>0.36145490962147542</v>
      </c>
      <c r="X346">
        <v>0.41334002317805663</v>
      </c>
      <c r="Y346">
        <v>0.61129405471760667</v>
      </c>
      <c r="Z346">
        <v>0.69354188485158286</v>
      </c>
      <c r="AA346">
        <v>0.38408541002280711</v>
      </c>
      <c r="AB346">
        <v>0.51739027958874084</v>
      </c>
      <c r="AC346">
        <v>0.32766782652620657</v>
      </c>
      <c r="AD346">
        <v>0.25016999614923741</v>
      </c>
      <c r="AE346">
        <v>0.87377674258403681</v>
      </c>
      <c r="AF346">
        <v>0.46133650031675671</v>
      </c>
      <c r="AG346">
        <v>0.58737766519210144</v>
      </c>
      <c r="AH346" s="9" t="s">
        <v>108</v>
      </c>
      <c r="AI346" s="1">
        <v>44986</v>
      </c>
      <c r="AJ346" s="9" t="s">
        <v>38</v>
      </c>
      <c r="AK346">
        <v>23</v>
      </c>
    </row>
    <row r="347" spans="1:37" x14ac:dyDescent="0.25">
      <c r="A347">
        <v>45007</v>
      </c>
      <c r="B347">
        <v>0.1400127820191428</v>
      </c>
      <c r="C347">
        <v>3.132528051193492E-3</v>
      </c>
      <c r="D347">
        <v>6.1040584799986773E-2</v>
      </c>
      <c r="E347">
        <v>7.6060089379478085E-2</v>
      </c>
      <c r="F347">
        <v>3.7030211878404287E-2</v>
      </c>
      <c r="G347">
        <v>2.8704574050779589E-2</v>
      </c>
      <c r="H347">
        <v>4.6541561039402303E-2</v>
      </c>
      <c r="I347">
        <v>1.7324023291113249E-2</v>
      </c>
      <c r="J347">
        <v>7.3411001289611283E-2</v>
      </c>
      <c r="K347">
        <v>5.5230412322866652E-4</v>
      </c>
      <c r="L347">
        <v>0.22844256898965251</v>
      </c>
      <c r="M347">
        <v>9.5711497384606808E-3</v>
      </c>
      <c r="N347">
        <v>4.7866280889931417E-2</v>
      </c>
      <c r="O347">
        <v>0.14981703969945101</v>
      </c>
      <c r="P347">
        <v>0.14436980204091879</v>
      </c>
      <c r="Q347">
        <v>0.1424637788358217</v>
      </c>
      <c r="R347">
        <v>6.7529576510936531E-4</v>
      </c>
      <c r="S347">
        <v>3.7669132446322952E-2</v>
      </c>
      <c r="T347">
        <v>0.10143818230320591</v>
      </c>
      <c r="U347">
        <v>4.0678423394479001E-4</v>
      </c>
      <c r="V347">
        <v>0.18875689975729729</v>
      </c>
      <c r="W347">
        <v>7.018232427430475E-2</v>
      </c>
      <c r="X347">
        <v>0.12430610305110661</v>
      </c>
      <c r="Y347">
        <v>3.7070887117353193E-2</v>
      </c>
      <c r="Z347">
        <v>9.5953014068947587E-2</v>
      </c>
      <c r="AA347">
        <v>6.7996586827550498E-2</v>
      </c>
      <c r="AB347">
        <v>0.1526005904721762</v>
      </c>
      <c r="AC347">
        <v>0.19952929190434771</v>
      </c>
      <c r="AD347">
        <v>0.29127709166575139</v>
      </c>
      <c r="AE347">
        <v>4.0563285404424089E-2</v>
      </c>
      <c r="AF347">
        <v>4.2699631983683102E-2</v>
      </c>
      <c r="AG347">
        <v>0.32627726534593082</v>
      </c>
      <c r="AH347" s="9" t="s">
        <v>108</v>
      </c>
      <c r="AI347" s="1">
        <v>44986</v>
      </c>
      <c r="AJ347" s="9" t="s">
        <v>39</v>
      </c>
      <c r="AK347">
        <v>22</v>
      </c>
    </row>
    <row r="348" spans="1:37" x14ac:dyDescent="0.25">
      <c r="A348">
        <v>45006</v>
      </c>
      <c r="B348">
        <v>0.56012696972846332</v>
      </c>
      <c r="C348">
        <v>0.2864439490197086</v>
      </c>
      <c r="D348">
        <v>5.3368151609333531E-2</v>
      </c>
      <c r="E348">
        <v>0.89154882889390186</v>
      </c>
      <c r="F348">
        <v>0.2566474528845013</v>
      </c>
      <c r="G348">
        <v>0.90258696128250926</v>
      </c>
      <c r="H348">
        <v>0.29904190706104439</v>
      </c>
      <c r="I348">
        <v>0.13354549727806911</v>
      </c>
      <c r="J348">
        <v>0.12323575917685781</v>
      </c>
      <c r="K348">
        <v>0.48548385264378469</v>
      </c>
      <c r="L348">
        <v>8.9368531991562195E-2</v>
      </c>
      <c r="M348">
        <v>0.1513785037899264</v>
      </c>
      <c r="N348">
        <v>0.28387839520815827</v>
      </c>
      <c r="O348">
        <v>0.30287229616870082</v>
      </c>
      <c r="P348">
        <v>1.137334679600073</v>
      </c>
      <c r="Q348">
        <v>0.29012653690010698</v>
      </c>
      <c r="R348">
        <v>0.731333635576775</v>
      </c>
      <c r="S348">
        <v>0.43214344957016237</v>
      </c>
      <c r="T348">
        <v>0.16495983568436701</v>
      </c>
      <c r="U348">
        <v>0.10000657554270199</v>
      </c>
      <c r="V348">
        <v>0.26439034543932621</v>
      </c>
      <c r="W348">
        <v>0.27826283615082981</v>
      </c>
      <c r="X348">
        <v>0.4198972312217964</v>
      </c>
      <c r="Y348">
        <v>1.0547541835709859</v>
      </c>
      <c r="Z348">
        <v>0.69141194924507188</v>
      </c>
      <c r="AA348">
        <v>0.34791164096755411</v>
      </c>
      <c r="AB348">
        <v>0.26543331540627729</v>
      </c>
      <c r="AC348">
        <v>0.35323460115792432</v>
      </c>
      <c r="AD348">
        <v>0.42878371505893259</v>
      </c>
      <c r="AE348">
        <v>0.54366301148925444</v>
      </c>
      <c r="AF348">
        <v>0.51893010968291942</v>
      </c>
      <c r="AG348">
        <v>0.46388875472367908</v>
      </c>
      <c r="AH348" s="9" t="s">
        <v>108</v>
      </c>
      <c r="AI348" s="1">
        <v>44986</v>
      </c>
      <c r="AJ348" s="9" t="s">
        <v>40</v>
      </c>
      <c r="AK348">
        <v>21</v>
      </c>
    </row>
    <row r="349" spans="1:37" x14ac:dyDescent="0.25">
      <c r="A349">
        <v>45005</v>
      </c>
      <c r="B349">
        <v>0.1159963514719731</v>
      </c>
      <c r="C349">
        <v>8.417460453339884E-4</v>
      </c>
      <c r="D349">
        <v>5.339854605058072E-3</v>
      </c>
      <c r="E349">
        <v>8.0956946760000509E-2</v>
      </c>
      <c r="F349">
        <v>1.6784428915431849E-2</v>
      </c>
      <c r="G349">
        <v>7.8356692697470157E-2</v>
      </c>
      <c r="H349">
        <v>0.4904259133500819</v>
      </c>
      <c r="I349">
        <v>0.1211474976062494</v>
      </c>
      <c r="J349">
        <v>6.9861693494535832E-5</v>
      </c>
      <c r="K349">
        <v>3.5367009010435859E-3</v>
      </c>
      <c r="L349">
        <v>1.2279052166784909E-2</v>
      </c>
      <c r="M349">
        <v>5.8505063482386039E-3</v>
      </c>
      <c r="N349">
        <v>2.2883135769323971E-2</v>
      </c>
      <c r="O349">
        <v>5.3964216583180208E-2</v>
      </c>
      <c r="P349">
        <v>5.0385936558044617E-2</v>
      </c>
      <c r="Q349">
        <v>5.5631711074084871E-3</v>
      </c>
      <c r="R349">
        <v>3.0198479905511162E-4</v>
      </c>
      <c r="S349">
        <v>0.1034020755445255</v>
      </c>
      <c r="T349">
        <v>5.855546241338219E-3</v>
      </c>
      <c r="U349">
        <v>0</v>
      </c>
      <c r="V349">
        <v>4.2611993212646873E-2</v>
      </c>
      <c r="W349">
        <v>0</v>
      </c>
      <c r="X349">
        <v>0.15565110211460659</v>
      </c>
      <c r="Y349">
        <v>0.52858390597199412</v>
      </c>
      <c r="Z349">
        <v>0.15922335226640291</v>
      </c>
      <c r="AA349">
        <v>2.8695215481565801E-2</v>
      </c>
      <c r="AB349">
        <v>6.9507603916688324E-2</v>
      </c>
      <c r="AC349">
        <v>0.1325774385217304</v>
      </c>
      <c r="AD349">
        <v>9.7835279047001327E-3</v>
      </c>
      <c r="AE349">
        <v>5.3156683351115168E-2</v>
      </c>
      <c r="AF349">
        <v>7.8808217548334454E-3</v>
      </c>
      <c r="AG349">
        <v>0.48396439854717538</v>
      </c>
      <c r="AH349" s="9" t="s">
        <v>108</v>
      </c>
      <c r="AI349" s="1">
        <v>44986</v>
      </c>
      <c r="AJ349" s="9" t="s">
        <v>41</v>
      </c>
      <c r="AK349">
        <v>20</v>
      </c>
    </row>
    <row r="350" spans="1:37" x14ac:dyDescent="0.25">
      <c r="A350">
        <v>45002</v>
      </c>
      <c r="B350">
        <v>0.35210803581453121</v>
      </c>
      <c r="C350">
        <v>4.3225273514053607E-2</v>
      </c>
      <c r="D350">
        <v>0.1350075827487803</v>
      </c>
      <c r="E350">
        <v>0.40944869231699121</v>
      </c>
      <c r="F350">
        <v>5.1472452074799738E-2</v>
      </c>
      <c r="G350">
        <v>6.6933233826528757E-2</v>
      </c>
      <c r="H350">
        <v>0.11406048341548911</v>
      </c>
      <c r="I350">
        <v>0.20606406499453811</v>
      </c>
      <c r="J350">
        <v>6.7596339685610546E-2</v>
      </c>
      <c r="K350">
        <v>0.10107484238390391</v>
      </c>
      <c r="L350">
        <v>0.11819725123121851</v>
      </c>
      <c r="M350">
        <v>6.6774501996944471E-2</v>
      </c>
      <c r="N350">
        <v>0.28795947094961372</v>
      </c>
      <c r="O350">
        <v>0.14737900101160481</v>
      </c>
      <c r="P350">
        <v>1.3226251949217459E-2</v>
      </c>
      <c r="Q350">
        <v>0.29267441659880661</v>
      </c>
      <c r="R350">
        <v>0</v>
      </c>
      <c r="S350">
        <v>1.2641042660927001E-2</v>
      </c>
      <c r="T350">
        <v>0.70860593887660805</v>
      </c>
      <c r="U350">
        <v>3.3370019135666062E-2</v>
      </c>
      <c r="V350">
        <v>9.5193007962199705E-2</v>
      </c>
      <c r="W350">
        <v>0.29827295371635942</v>
      </c>
      <c r="X350">
        <v>0.1201507278058824</v>
      </c>
      <c r="Y350">
        <v>8.0576682140961253E-2</v>
      </c>
      <c r="Z350">
        <v>0.28998115284082032</v>
      </c>
      <c r="AA350">
        <v>0.24973097467719241</v>
      </c>
      <c r="AB350">
        <v>0.348024163080694</v>
      </c>
      <c r="AC350">
        <v>0.2455449060382919</v>
      </c>
      <c r="AD350">
        <v>0.14745534343757941</v>
      </c>
      <c r="AE350">
        <v>0.80427516948345934</v>
      </c>
      <c r="AF350">
        <v>9.7562296133826568E-2</v>
      </c>
      <c r="AG350">
        <v>0.40505143533565519</v>
      </c>
      <c r="AH350" s="9" t="s">
        <v>109</v>
      </c>
      <c r="AI350" s="1">
        <v>44986</v>
      </c>
      <c r="AJ350" s="9" t="s">
        <v>43</v>
      </c>
      <c r="AK350">
        <v>17</v>
      </c>
    </row>
    <row r="351" spans="1:37" x14ac:dyDescent="0.25">
      <c r="A351">
        <v>45001</v>
      </c>
      <c r="B351">
        <v>0.13642826484676501</v>
      </c>
      <c r="C351">
        <v>8.9248748275535125E-2</v>
      </c>
      <c r="D351">
        <v>0</v>
      </c>
      <c r="E351">
        <v>7.8075010351285293E-2</v>
      </c>
      <c r="F351">
        <v>0.13228672979679421</v>
      </c>
      <c r="G351">
        <v>0.1647216164502501</v>
      </c>
      <c r="H351">
        <v>0.1316994166429378</v>
      </c>
      <c r="I351">
        <v>0.13915115220229679</v>
      </c>
      <c r="J351">
        <v>6.9345586109992984E-3</v>
      </c>
      <c r="K351">
        <v>5.7415153758332553E-2</v>
      </c>
      <c r="L351">
        <v>1.2924814280310859E-2</v>
      </c>
      <c r="M351">
        <v>4.8759358976055357E-2</v>
      </c>
      <c r="N351">
        <v>3.010579143650376E-2</v>
      </c>
      <c r="O351">
        <v>3.9332724886404803E-2</v>
      </c>
      <c r="P351">
        <v>0.39123118550721381</v>
      </c>
      <c r="Q351">
        <v>4.7356913052519427E-2</v>
      </c>
      <c r="R351">
        <v>6.1427135081245667E-4</v>
      </c>
      <c r="S351">
        <v>9.7032917401675259E-2</v>
      </c>
      <c r="T351">
        <v>9.6750282174754385E-2</v>
      </c>
      <c r="U351">
        <v>3.4557395402942778E-4</v>
      </c>
      <c r="V351">
        <v>3.6437860909475123E-2</v>
      </c>
      <c r="W351">
        <v>1.4493564676668489E-4</v>
      </c>
      <c r="X351">
        <v>6.1776725212621862E-2</v>
      </c>
      <c r="Y351">
        <v>0.12348703823368951</v>
      </c>
      <c r="Z351">
        <v>0.12097116612471701</v>
      </c>
      <c r="AA351">
        <v>9.1714020719033354E-2</v>
      </c>
      <c r="AB351">
        <v>7.7641967935824147E-2</v>
      </c>
      <c r="AC351">
        <v>4.358995885485141E-2</v>
      </c>
      <c r="AD351">
        <v>4.1527485730543268E-2</v>
      </c>
      <c r="AE351">
        <v>2.4259435269103579E-2</v>
      </c>
      <c r="AF351">
        <v>0.1300451476025771</v>
      </c>
      <c r="AG351">
        <v>0.16985174605038381</v>
      </c>
      <c r="AH351" s="9" t="s">
        <v>109</v>
      </c>
      <c r="AI351" s="1">
        <v>44986</v>
      </c>
      <c r="AJ351" s="9" t="s">
        <v>38</v>
      </c>
      <c r="AK351">
        <v>16</v>
      </c>
    </row>
    <row r="352" spans="1:37" x14ac:dyDescent="0.25">
      <c r="A352">
        <v>45000</v>
      </c>
      <c r="B352">
        <v>2.8972250191595741</v>
      </c>
      <c r="C352">
        <v>1.063239935318439</v>
      </c>
      <c r="D352">
        <v>2.2433046828733381</v>
      </c>
      <c r="E352">
        <v>3.5360533530746561</v>
      </c>
      <c r="F352">
        <v>4.1773868693571368</v>
      </c>
      <c r="G352">
        <v>12.454825975224519</v>
      </c>
      <c r="H352">
        <v>1.581212054066317</v>
      </c>
      <c r="I352">
        <v>1.7621422429372571</v>
      </c>
      <c r="J352">
        <v>1.8110663202876109</v>
      </c>
      <c r="K352">
        <v>1.0619308979203701</v>
      </c>
      <c r="L352">
        <v>1.4060759308870741</v>
      </c>
      <c r="M352">
        <v>0.97306721495839998</v>
      </c>
      <c r="N352">
        <v>1.316415331618469</v>
      </c>
      <c r="O352">
        <v>0.24704310927728401</v>
      </c>
      <c r="P352">
        <v>1.587040769696282</v>
      </c>
      <c r="Q352">
        <v>1.018385090360187</v>
      </c>
      <c r="R352">
        <v>0.46452455741051041</v>
      </c>
      <c r="S352">
        <v>3.5241942708270368</v>
      </c>
      <c r="T352">
        <v>1.411936640739788</v>
      </c>
      <c r="U352">
        <v>2.096134288300076</v>
      </c>
      <c r="V352">
        <v>2.001004986009963</v>
      </c>
      <c r="W352">
        <v>1.267889937553299</v>
      </c>
      <c r="X352">
        <v>1.5187831928675819</v>
      </c>
      <c r="Y352">
        <v>1.7341213436214851</v>
      </c>
      <c r="Z352">
        <v>4.3540172435170632</v>
      </c>
      <c r="AA352">
        <v>1.578740325427185</v>
      </c>
      <c r="AB352">
        <v>1.732663655173569</v>
      </c>
      <c r="AC352">
        <v>1.7139429994027351</v>
      </c>
      <c r="AD352">
        <v>1.6375305762731791</v>
      </c>
      <c r="AE352">
        <v>3.2337473368494951</v>
      </c>
      <c r="AF352">
        <v>3.4028706705867791</v>
      </c>
      <c r="AG352">
        <v>2.0087951731691769</v>
      </c>
      <c r="AH352" s="9" t="s">
        <v>109</v>
      </c>
      <c r="AI352" s="1">
        <v>44986</v>
      </c>
      <c r="AJ352" s="9" t="s">
        <v>39</v>
      </c>
      <c r="AK352">
        <v>15</v>
      </c>
    </row>
    <row r="353" spans="1:37" x14ac:dyDescent="0.25">
      <c r="A353">
        <v>44999</v>
      </c>
      <c r="B353">
        <v>0.1418419142276609</v>
      </c>
      <c r="C353">
        <v>0.67915895156898975</v>
      </c>
      <c r="D353">
        <v>7.3505579334617391E-2</v>
      </c>
      <c r="E353">
        <v>2.8219579547996129E-2</v>
      </c>
      <c r="F353">
        <v>5.3827989164629192E-2</v>
      </c>
      <c r="G353">
        <v>9.3674812742237407E-2</v>
      </c>
      <c r="H353">
        <v>5.9842225238212103E-3</v>
      </c>
      <c r="I353">
        <v>0.1166888833670118</v>
      </c>
      <c r="J353">
        <v>3.278285633956587E-3</v>
      </c>
      <c r="K353">
        <v>1.261809175317319E-2</v>
      </c>
      <c r="L353">
        <v>0.10953510080164409</v>
      </c>
      <c r="M353">
        <v>1.687573927906209E-2</v>
      </c>
      <c r="N353">
        <v>1.1218448411072141E-2</v>
      </c>
      <c r="O353">
        <v>3.002120304731426E-2</v>
      </c>
      <c r="P353">
        <v>0.11265684883487941</v>
      </c>
      <c r="Q353">
        <v>3.9941174349732253E-2</v>
      </c>
      <c r="R353">
        <v>3.3691158634281209E-3</v>
      </c>
      <c r="S353">
        <v>7.1451895437857196E-2</v>
      </c>
      <c r="T353">
        <v>0.13969311731594611</v>
      </c>
      <c r="U353">
        <v>0</v>
      </c>
      <c r="V353">
        <v>0.18448698260402149</v>
      </c>
      <c r="W353">
        <v>4.9759713822902308E-3</v>
      </c>
      <c r="X353">
        <v>0.1014707433844137</v>
      </c>
      <c r="Y353">
        <v>0.48680734937580972</v>
      </c>
      <c r="Z353">
        <v>0.13163213411271429</v>
      </c>
      <c r="AA353">
        <v>3.3681458161375119E-2</v>
      </c>
      <c r="AB353">
        <v>8.2504005102539343E-2</v>
      </c>
      <c r="AC353">
        <v>0.14658915285119209</v>
      </c>
      <c r="AD353">
        <v>8.6664593927432823E-2</v>
      </c>
      <c r="AE353">
        <v>1.519873423225558E-2</v>
      </c>
      <c r="AF353">
        <v>5.5502198194309682E-2</v>
      </c>
      <c r="AG353">
        <v>0.29122982696153482</v>
      </c>
      <c r="AH353" s="9" t="s">
        <v>109</v>
      </c>
      <c r="AI353" s="1">
        <v>44986</v>
      </c>
      <c r="AJ353" s="9" t="s">
        <v>40</v>
      </c>
      <c r="AK353">
        <v>14</v>
      </c>
    </row>
    <row r="354" spans="1:37" x14ac:dyDescent="0.25">
      <c r="A354">
        <v>44998</v>
      </c>
      <c r="B354">
        <v>0.37276422178200741</v>
      </c>
      <c r="C354">
        <v>0.29952367683321779</v>
      </c>
      <c r="D354">
        <v>0.33018313700523988</v>
      </c>
      <c r="E354">
        <v>0.39807190245446378</v>
      </c>
      <c r="F354">
        <v>3.3892999785100839E-2</v>
      </c>
      <c r="G354">
        <v>0.23077527802064399</v>
      </c>
      <c r="H354">
        <v>2.16127088776881</v>
      </c>
      <c r="I354">
        <v>0.13643103299022991</v>
      </c>
      <c r="J354">
        <v>5.5937592867973656E-3</v>
      </c>
      <c r="K354">
        <v>0.211160991873796</v>
      </c>
      <c r="L354">
        <v>5.7028516223645812E-4</v>
      </c>
      <c r="M354">
        <v>0.37242692593116111</v>
      </c>
      <c r="N354">
        <v>5.5467825890755183E-2</v>
      </c>
      <c r="O354">
        <v>0.1763234826352563</v>
      </c>
      <c r="P354">
        <v>0.38274516520614321</v>
      </c>
      <c r="Q354">
        <v>0.24992811902719669</v>
      </c>
      <c r="R354">
        <v>6.2259015823615347E-4</v>
      </c>
      <c r="S354">
        <v>8.9088307019927274E-2</v>
      </c>
      <c r="T354">
        <v>0.1192448047313229</v>
      </c>
      <c r="U354">
        <v>0</v>
      </c>
      <c r="V354">
        <v>4.6302383334532592E-2</v>
      </c>
      <c r="W354">
        <v>2.111686550338028E-2</v>
      </c>
      <c r="X354">
        <v>0.41446092657387129</v>
      </c>
      <c r="Y354">
        <v>0.12866226458360691</v>
      </c>
      <c r="Z354">
        <v>0.37115211469221221</v>
      </c>
      <c r="AA354">
        <v>0.12110678287508229</v>
      </c>
      <c r="AB354">
        <v>0.34127389055904772</v>
      </c>
      <c r="AC354">
        <v>0.22871340484123859</v>
      </c>
      <c r="AD354">
        <v>0.48389998707403331</v>
      </c>
      <c r="AE354">
        <v>0.1247314257396738</v>
      </c>
      <c r="AF354">
        <v>0.22731558235244631</v>
      </c>
      <c r="AG354">
        <v>0.75950611994765183</v>
      </c>
      <c r="AH354" s="9" t="s">
        <v>109</v>
      </c>
      <c r="AI354" s="1">
        <v>44986</v>
      </c>
      <c r="AJ354" s="9" t="s">
        <v>41</v>
      </c>
      <c r="AK354">
        <v>13</v>
      </c>
    </row>
    <row r="355" spans="1:37" x14ac:dyDescent="0.25">
      <c r="A355">
        <v>44995</v>
      </c>
      <c r="B355">
        <v>0.36663579574905852</v>
      </c>
      <c r="C355">
        <v>6.6252081813940697E-2</v>
      </c>
      <c r="D355">
        <v>0.1028158789686678</v>
      </c>
      <c r="E355">
        <v>0.1455309634179848</v>
      </c>
      <c r="F355">
        <v>0.1240327579646974</v>
      </c>
      <c r="G355">
        <v>6.8110554863329689E-2</v>
      </c>
      <c r="H355">
        <v>0.72118806391614787</v>
      </c>
      <c r="I355">
        <v>0.16605186571005481</v>
      </c>
      <c r="J355">
        <v>1.9034859444283962E-2</v>
      </c>
      <c r="K355">
        <v>1.719809941740764</v>
      </c>
      <c r="L355">
        <v>2.1688697944711649E-2</v>
      </c>
      <c r="M355">
        <v>0.33936503555880299</v>
      </c>
      <c r="N355">
        <v>0.20677715034256219</v>
      </c>
      <c r="O355">
        <v>0.38610541974728729</v>
      </c>
      <c r="P355">
        <v>7.1128312493392701E-2</v>
      </c>
      <c r="Q355">
        <v>5.671847461570749E-2</v>
      </c>
      <c r="R355">
        <v>1.8192799820317102E-2</v>
      </c>
      <c r="S355">
        <v>0.11450023061052431</v>
      </c>
      <c r="T355">
        <v>0.1118432127649184</v>
      </c>
      <c r="U355">
        <v>0.14622207675033391</v>
      </c>
      <c r="V355">
        <v>7.7489624725599004E-2</v>
      </c>
      <c r="W355">
        <v>3.2741255795043132E-2</v>
      </c>
      <c r="X355">
        <v>0.5575956969383874</v>
      </c>
      <c r="Y355">
        <v>0.18117197357258291</v>
      </c>
      <c r="Z355">
        <v>0.36708168442289019</v>
      </c>
      <c r="AA355">
        <v>0.30227924675026469</v>
      </c>
      <c r="AB355">
        <v>0.1786351160154154</v>
      </c>
      <c r="AC355">
        <v>0.18961910319312419</v>
      </c>
      <c r="AD355">
        <v>0.1429435653775297</v>
      </c>
      <c r="AE355">
        <v>0.2162548043881545</v>
      </c>
      <c r="AF355">
        <v>0.31614493733777221</v>
      </c>
      <c r="AG355">
        <v>0.23917284357088461</v>
      </c>
      <c r="AH355" s="9" t="s">
        <v>110</v>
      </c>
      <c r="AI355" s="1">
        <v>44986</v>
      </c>
      <c r="AJ355" s="9" t="s">
        <v>43</v>
      </c>
      <c r="AK355">
        <v>10</v>
      </c>
    </row>
    <row r="356" spans="1:37" x14ac:dyDescent="0.25">
      <c r="A356">
        <v>44994</v>
      </c>
      <c r="B356">
        <v>1.1628485125627179</v>
      </c>
      <c r="C356">
        <v>0.34179307181806939</v>
      </c>
      <c r="D356">
        <v>0.45675207034853249</v>
      </c>
      <c r="E356">
        <v>0.38961721743130451</v>
      </c>
      <c r="F356">
        <v>2.4292241088731479</v>
      </c>
      <c r="G356">
        <v>0.36273031998666599</v>
      </c>
      <c r="H356">
        <v>0.59789941917280642</v>
      </c>
      <c r="I356">
        <v>1.124861996259052</v>
      </c>
      <c r="J356">
        <v>4.6454292867223683E-2</v>
      </c>
      <c r="K356">
        <v>1.807626540031906</v>
      </c>
      <c r="L356">
        <v>0.57627768709408089</v>
      </c>
      <c r="M356">
        <v>0.31775404565275278</v>
      </c>
      <c r="N356">
        <v>1.7777338443413031</v>
      </c>
      <c r="O356">
        <v>0.54345601534674626</v>
      </c>
      <c r="P356">
        <v>1.724397405125913</v>
      </c>
      <c r="Q356">
        <v>1.3046490543243869</v>
      </c>
      <c r="R356">
        <v>4.4331588889128637E-2</v>
      </c>
      <c r="S356">
        <v>5.1171435962162663E-2</v>
      </c>
      <c r="T356">
        <v>1.2953086506314599</v>
      </c>
      <c r="U356">
        <v>8.7351261816652995E-2</v>
      </c>
      <c r="V356">
        <v>0.32683626624107492</v>
      </c>
      <c r="W356">
        <v>0.19568338084628381</v>
      </c>
      <c r="X356">
        <v>0.63690996951587775</v>
      </c>
      <c r="Y356">
        <v>8.1270263353717551E-2</v>
      </c>
      <c r="Z356">
        <v>0.58184434308078803</v>
      </c>
      <c r="AA356">
        <v>1.3088057245179361</v>
      </c>
      <c r="AB356">
        <v>1.424417329205492</v>
      </c>
      <c r="AC356">
        <v>0.38268924555354028</v>
      </c>
      <c r="AD356">
        <v>0.37760298200033232</v>
      </c>
      <c r="AE356">
        <v>1.083482422469616</v>
      </c>
      <c r="AF356">
        <v>0.90859161400489108</v>
      </c>
      <c r="AG356">
        <v>0.84011443143504627</v>
      </c>
      <c r="AH356" s="9" t="s">
        <v>110</v>
      </c>
      <c r="AI356" s="1">
        <v>44986</v>
      </c>
      <c r="AJ356" s="9" t="s">
        <v>38</v>
      </c>
      <c r="AK356">
        <v>9</v>
      </c>
    </row>
    <row r="357" spans="1:37" x14ac:dyDescent="0.25">
      <c r="A357">
        <v>44993</v>
      </c>
      <c r="B357">
        <v>1.457118757744964</v>
      </c>
      <c r="C357">
        <v>1.640474088634245</v>
      </c>
      <c r="D357">
        <v>0.64988798934469671</v>
      </c>
      <c r="E357">
        <v>1.0516287008894369</v>
      </c>
      <c r="F357">
        <v>1.4514599927621361</v>
      </c>
      <c r="G357">
        <v>2.3429750028978038</v>
      </c>
      <c r="H357">
        <v>1.02840955359249</v>
      </c>
      <c r="I357">
        <v>0.29884231119708282</v>
      </c>
      <c r="J357">
        <v>1.050060132627028</v>
      </c>
      <c r="K357">
        <v>0.55910063130242538</v>
      </c>
      <c r="L357">
        <v>0.1583491269173587</v>
      </c>
      <c r="M357">
        <v>0.47597219081126191</v>
      </c>
      <c r="N357">
        <v>0.47769168466943029</v>
      </c>
      <c r="O357">
        <v>0.84985058348116138</v>
      </c>
      <c r="P357">
        <v>1.218081841426959</v>
      </c>
      <c r="Q357">
        <v>1.7494516194549889</v>
      </c>
      <c r="R357">
        <v>0.8691106152199719</v>
      </c>
      <c r="S357">
        <v>0.36657534651434509</v>
      </c>
      <c r="T357">
        <v>0.71650102132590776</v>
      </c>
      <c r="U357">
        <v>3.9920190159397002</v>
      </c>
      <c r="V357">
        <v>1.5453443385331269</v>
      </c>
      <c r="W357">
        <v>0.7829371415296601</v>
      </c>
      <c r="X357">
        <v>2.5997196692134512</v>
      </c>
      <c r="Y357">
        <v>0.1130326550906522</v>
      </c>
      <c r="Z357">
        <v>1.7897403560551339</v>
      </c>
      <c r="AA357">
        <v>0.93138994030855216</v>
      </c>
      <c r="AB357">
        <v>1.3206635579633941</v>
      </c>
      <c r="AC357">
        <v>0.38606619100945078</v>
      </c>
      <c r="AD357">
        <v>1.1644599187937941</v>
      </c>
      <c r="AE357">
        <v>1.7465259804027651</v>
      </c>
      <c r="AF357">
        <v>1.6231192669793191</v>
      </c>
      <c r="AG357">
        <v>0.55222725468959111</v>
      </c>
      <c r="AH357" s="9" t="s">
        <v>110</v>
      </c>
      <c r="AI357" s="1">
        <v>44986</v>
      </c>
      <c r="AJ357" s="9" t="s">
        <v>39</v>
      </c>
      <c r="AK357">
        <v>8</v>
      </c>
    </row>
    <row r="358" spans="1:37" x14ac:dyDescent="0.25">
      <c r="A358">
        <v>44992</v>
      </c>
      <c r="B358">
        <v>0.33064627805254182</v>
      </c>
      <c r="C358">
        <v>0.26188749016057461</v>
      </c>
      <c r="D358">
        <v>0.1106346649137389</v>
      </c>
      <c r="E358">
        <v>0.1150629383365558</v>
      </c>
      <c r="F358">
        <v>0.18378850453539261</v>
      </c>
      <c r="G358">
        <v>0.79600098817768372</v>
      </c>
      <c r="H358">
        <v>0.1855502882011931</v>
      </c>
      <c r="I358">
        <v>1.8502246150710021E-2</v>
      </c>
      <c r="J358">
        <v>0.55895796683837995</v>
      </c>
      <c r="K358">
        <v>0.1401127583019483</v>
      </c>
      <c r="L358">
        <v>2.4117713742341179E-4</v>
      </c>
      <c r="M358">
        <v>8.7931393103334157E-2</v>
      </c>
      <c r="N358">
        <v>6.1241600932752452E-2</v>
      </c>
      <c r="O358">
        <v>0.48601486327281029</v>
      </c>
      <c r="P358">
        <v>0.1937514027959075</v>
      </c>
      <c r="Q358">
        <v>0.52882935044349433</v>
      </c>
      <c r="R358">
        <v>2.4594228790206021E-3</v>
      </c>
      <c r="S358">
        <v>1.6451409408828741</v>
      </c>
      <c r="T358">
        <v>5.0858274818753289E-2</v>
      </c>
      <c r="U358">
        <v>6.1559665119280099E-2</v>
      </c>
      <c r="V358">
        <v>4.402812537192291E-2</v>
      </c>
      <c r="W358">
        <v>0.66123909051383556</v>
      </c>
      <c r="X358">
        <v>0.1051645883139527</v>
      </c>
      <c r="Y358">
        <v>0.2767956406989765</v>
      </c>
      <c r="Z358">
        <v>0.43270482927148662</v>
      </c>
      <c r="AA358">
        <v>0.17807992399155911</v>
      </c>
      <c r="AB358">
        <v>0.28431415005028998</v>
      </c>
      <c r="AC358">
        <v>0.1530855197752535</v>
      </c>
      <c r="AD358">
        <v>0.44491253380001899</v>
      </c>
      <c r="AE358">
        <v>0.32278029595915869</v>
      </c>
      <c r="AF358">
        <v>0.37752417521549297</v>
      </c>
      <c r="AG358">
        <v>7.1484258788721847E-2</v>
      </c>
      <c r="AH358" s="9" t="s">
        <v>110</v>
      </c>
      <c r="AI358" s="1">
        <v>44986</v>
      </c>
      <c r="AJ358" s="9" t="s">
        <v>40</v>
      </c>
      <c r="AK358">
        <v>7</v>
      </c>
    </row>
    <row r="359" spans="1:37" x14ac:dyDescent="0.25">
      <c r="A359">
        <v>44991</v>
      </c>
      <c r="B359">
        <v>0.29816007799422528</v>
      </c>
      <c r="C359">
        <v>0.41320675805566343</v>
      </c>
      <c r="D359">
        <v>7.5500814945414413E-2</v>
      </c>
      <c r="E359">
        <v>0.79644213988549617</v>
      </c>
      <c r="F359">
        <v>9.0925542263588746E-2</v>
      </c>
      <c r="G359">
        <v>6.6197718513458279E-2</v>
      </c>
      <c r="H359">
        <v>0.27025987593601669</v>
      </c>
      <c r="I359">
        <v>2.7487093344070981E-2</v>
      </c>
      <c r="J359">
        <v>0.1056676668662206</v>
      </c>
      <c r="K359">
        <v>6.3943793483741782E-2</v>
      </c>
      <c r="L359">
        <v>2.2367860426155439</v>
      </c>
      <c r="M359">
        <v>5.8449860932949058E-2</v>
      </c>
      <c r="N359">
        <v>6.3784567982512724E-2</v>
      </c>
      <c r="O359">
        <v>0.10101746821862401</v>
      </c>
      <c r="P359">
        <v>3.3109490622822722E-2</v>
      </c>
      <c r="Q359">
        <v>3.3238573008952582E-2</v>
      </c>
      <c r="R359">
        <v>3.8848087814678719E-4</v>
      </c>
      <c r="S359">
        <v>0.17788776479216531</v>
      </c>
      <c r="T359">
        <v>5.0116753646214538E-3</v>
      </c>
      <c r="U359">
        <v>0</v>
      </c>
      <c r="V359">
        <v>0.1678359019787968</v>
      </c>
      <c r="W359">
        <v>0.13538953012459609</v>
      </c>
      <c r="X359">
        <v>7.038056220220916E-2</v>
      </c>
      <c r="Y359">
        <v>4.4698638425023113E-2</v>
      </c>
      <c r="Z359">
        <v>0.42939930157926531</v>
      </c>
      <c r="AA359">
        <v>6.3569937971502219E-2</v>
      </c>
      <c r="AB359">
        <v>0.12790276576100729</v>
      </c>
      <c r="AC359">
        <v>0.25204601351609718</v>
      </c>
      <c r="AD359">
        <v>0.1152919929032407</v>
      </c>
      <c r="AE359">
        <v>0.16311444232575201</v>
      </c>
      <c r="AF359">
        <v>0.31404391348011779</v>
      </c>
      <c r="AG359">
        <v>0.36117286672003812</v>
      </c>
      <c r="AH359" s="9" t="s">
        <v>110</v>
      </c>
      <c r="AI359" s="1">
        <v>44986</v>
      </c>
      <c r="AJ359" s="9" t="s">
        <v>41</v>
      </c>
      <c r="AK359">
        <v>6</v>
      </c>
    </row>
    <row r="360" spans="1:37" x14ac:dyDescent="0.25">
      <c r="A360">
        <v>44988</v>
      </c>
      <c r="B360">
        <v>0.1039705379356989</v>
      </c>
      <c r="C360">
        <v>8.0628561817514661E-4</v>
      </c>
      <c r="D360">
        <v>0</v>
      </c>
      <c r="E360">
        <v>3.8889893502222182E-2</v>
      </c>
      <c r="F360">
        <v>3.4643699941151823E-2</v>
      </c>
      <c r="G360">
        <v>8.0646449183776572E-2</v>
      </c>
      <c r="H360">
        <v>6.3464573907935445E-2</v>
      </c>
      <c r="I360">
        <v>4.2248304377082539E-2</v>
      </c>
      <c r="J360">
        <v>0.25160629129973577</v>
      </c>
      <c r="K360">
        <v>1.0591464021309221E-3</v>
      </c>
      <c r="L360">
        <v>2.26603957624767E-2</v>
      </c>
      <c r="M360">
        <v>4.1530635187945466E-3</v>
      </c>
      <c r="N360">
        <v>2.643043139787794E-2</v>
      </c>
      <c r="O360">
        <v>0.13577315503167689</v>
      </c>
      <c r="P360">
        <v>4.5466936215126333E-2</v>
      </c>
      <c r="Q360">
        <v>1.5162774098654901E-2</v>
      </c>
      <c r="R360">
        <v>0</v>
      </c>
      <c r="S360">
        <v>7.8704563534896408E-4</v>
      </c>
      <c r="T360">
        <v>1.524220220090306E-2</v>
      </c>
      <c r="U360">
        <v>4.5713592259241171E-4</v>
      </c>
      <c r="V360">
        <v>0.81723070069176751</v>
      </c>
      <c r="W360">
        <v>1.8664320515058141E-3</v>
      </c>
      <c r="X360">
        <v>6.9866372155341305E-2</v>
      </c>
      <c r="Y360">
        <v>8.1469337689764901E-2</v>
      </c>
      <c r="Z360">
        <v>7.347323140962389E-2</v>
      </c>
      <c r="AA360">
        <v>5.4147189428653042E-2</v>
      </c>
      <c r="AB360">
        <v>0.12360024397108289</v>
      </c>
      <c r="AC360">
        <v>2.6134110935679879E-2</v>
      </c>
      <c r="AD360">
        <v>1.2802322678572E-2</v>
      </c>
      <c r="AE360">
        <v>1.4437812420734719E-2</v>
      </c>
      <c r="AF360">
        <v>0.140602956522071</v>
      </c>
      <c r="AG360">
        <v>8.4079592219236471E-2</v>
      </c>
      <c r="AH360" s="9" t="s">
        <v>111</v>
      </c>
      <c r="AI360" s="1">
        <v>44986</v>
      </c>
      <c r="AJ360" s="9" t="s">
        <v>43</v>
      </c>
      <c r="AK360">
        <v>3</v>
      </c>
    </row>
    <row r="361" spans="1:37" x14ac:dyDescent="0.25">
      <c r="A361">
        <v>44987</v>
      </c>
      <c r="B361">
        <v>0.26258200992708952</v>
      </c>
      <c r="C361">
        <v>8.3248439606860847E-3</v>
      </c>
      <c r="D361">
        <v>0.1340940747282772</v>
      </c>
      <c r="E361">
        <v>8.5495624511798998E-2</v>
      </c>
      <c r="F361">
        <v>2.407953641244379E-2</v>
      </c>
      <c r="G361">
        <v>9.3616839137827784E-2</v>
      </c>
      <c r="H361">
        <v>5.4334618316177431E-3</v>
      </c>
      <c r="I361">
        <v>0.88840061578107166</v>
      </c>
      <c r="J361">
        <v>1.3103053772376669E-2</v>
      </c>
      <c r="K361">
        <v>8.4308542958461009E-3</v>
      </c>
      <c r="L361">
        <v>3.5313959140830919E-3</v>
      </c>
      <c r="M361">
        <v>1.9642157683720349</v>
      </c>
      <c r="N361">
        <v>4.4865536039975298E-2</v>
      </c>
      <c r="O361">
        <v>0.25811529108872938</v>
      </c>
      <c r="P361">
        <v>0.1588495062281905</v>
      </c>
      <c r="Q361">
        <v>0.1361470101112959</v>
      </c>
      <c r="R361">
        <v>2.3170019491865861E-3</v>
      </c>
      <c r="S361">
        <v>8.4099320247421894E-3</v>
      </c>
      <c r="T361">
        <v>0.13981938941291761</v>
      </c>
      <c r="U361">
        <v>1.500467078393846E-2</v>
      </c>
      <c r="V361">
        <v>3.1234797175051319E-3</v>
      </c>
      <c r="W361">
        <v>2.365957190602762E-3</v>
      </c>
      <c r="X361">
        <v>0.20445581990018</v>
      </c>
      <c r="Y361">
        <v>6.6465091612767768E-3</v>
      </c>
      <c r="Z361">
        <v>0.168661452924</v>
      </c>
      <c r="AA361">
        <v>0.16487017092563469</v>
      </c>
      <c r="AB361">
        <v>8.3400183014410975E-2</v>
      </c>
      <c r="AC361">
        <v>0.57238206777522038</v>
      </c>
      <c r="AD361">
        <v>5.3512791037946338E-2</v>
      </c>
      <c r="AE361">
        <v>0.1062546548463164</v>
      </c>
      <c r="AF361">
        <v>0.25699809308936911</v>
      </c>
      <c r="AG361">
        <v>0.28520023253457472</v>
      </c>
      <c r="AH361" s="9" t="s">
        <v>111</v>
      </c>
      <c r="AI361" s="1">
        <v>44986</v>
      </c>
      <c r="AJ361" s="9" t="s">
        <v>38</v>
      </c>
      <c r="AK361">
        <v>2</v>
      </c>
    </row>
    <row r="362" spans="1:37" x14ac:dyDescent="0.25">
      <c r="A362">
        <v>44986</v>
      </c>
      <c r="B362">
        <v>2.1651433111943859</v>
      </c>
      <c r="C362">
        <v>1.7646978852294619</v>
      </c>
      <c r="D362">
        <v>0.43512240516217238</v>
      </c>
      <c r="E362">
        <v>0.82411450471058278</v>
      </c>
      <c r="F362">
        <v>1.508882620897696</v>
      </c>
      <c r="G362">
        <v>2.4359974666753321</v>
      </c>
      <c r="H362">
        <v>1.2133212593021601</v>
      </c>
      <c r="I362">
        <v>1.8439825147932569</v>
      </c>
      <c r="J362">
        <v>3.1268731947630601</v>
      </c>
      <c r="K362">
        <v>1.2591574634532781</v>
      </c>
      <c r="L362">
        <v>0.74625834962120496</v>
      </c>
      <c r="M362">
        <v>1.502610832492806</v>
      </c>
      <c r="N362">
        <v>1.148735116920973</v>
      </c>
      <c r="O362">
        <v>0.75152071440671686</v>
      </c>
      <c r="P362">
        <v>1.158235971389594</v>
      </c>
      <c r="Q362">
        <v>1.971938491603312</v>
      </c>
      <c r="R362">
        <v>1.5576572349934259</v>
      </c>
      <c r="S362">
        <v>2.6170399783305669</v>
      </c>
      <c r="T362">
        <v>1.636386467411771</v>
      </c>
      <c r="U362">
        <v>1.960292267579385</v>
      </c>
      <c r="V362">
        <v>8.4287933118556069</v>
      </c>
      <c r="W362">
        <v>1.0995733698312571</v>
      </c>
      <c r="X362">
        <v>2.1206243687787159</v>
      </c>
      <c r="Y362">
        <v>1.437386001561999</v>
      </c>
      <c r="Z362">
        <v>1.776962995737271</v>
      </c>
      <c r="AA362">
        <v>1.59187027201603</v>
      </c>
      <c r="AB362">
        <v>2.8854423841691861</v>
      </c>
      <c r="AC362">
        <v>1.17166981059761</v>
      </c>
      <c r="AD362">
        <v>1.285580115808614</v>
      </c>
      <c r="AE362">
        <v>2.0288104668426752</v>
      </c>
      <c r="AF362">
        <v>2.7054757530654938</v>
      </c>
      <c r="AG362">
        <v>0.9080513856743947</v>
      </c>
      <c r="AH362" s="9" t="s">
        <v>111</v>
      </c>
      <c r="AI362" s="1">
        <v>44986</v>
      </c>
      <c r="AJ362" s="9" t="s">
        <v>39</v>
      </c>
      <c r="AK362">
        <v>1</v>
      </c>
    </row>
    <row r="363" spans="1:37" x14ac:dyDescent="0.25">
      <c r="A363">
        <v>44985</v>
      </c>
      <c r="B363">
        <v>0.2398939898168882</v>
      </c>
      <c r="C363">
        <v>2.426918554581374E-3</v>
      </c>
      <c r="D363">
        <v>1.0507685996309379</v>
      </c>
      <c r="E363">
        <v>0.13857412951232431</v>
      </c>
      <c r="F363">
        <v>0.11175014859952941</v>
      </c>
      <c r="G363">
        <v>0.1596871792740347</v>
      </c>
      <c r="H363">
        <v>0.96776867868709038</v>
      </c>
      <c r="I363">
        <v>0.14236458262314991</v>
      </c>
      <c r="J363">
        <v>1.5356550829337081E-4</v>
      </c>
      <c r="K363">
        <v>1.0486077697882159</v>
      </c>
      <c r="L363">
        <v>0.2101614970864763</v>
      </c>
      <c r="M363">
        <v>7.4064809659127678E-2</v>
      </c>
      <c r="N363">
        <v>3.7133610189897671E-2</v>
      </c>
      <c r="O363">
        <v>0.46560583908656661</v>
      </c>
      <c r="P363">
        <v>4.7530349381725373E-2</v>
      </c>
      <c r="Q363">
        <v>0.1144202945656814</v>
      </c>
      <c r="R363">
        <v>1.3697749198558339E-3</v>
      </c>
      <c r="S363">
        <v>0.1991624014984891</v>
      </c>
      <c r="T363">
        <v>0.8722187291358876</v>
      </c>
      <c r="U363">
        <v>8.2068836953357906E-3</v>
      </c>
      <c r="V363">
        <v>0.15637756745983081</v>
      </c>
      <c r="W363">
        <v>4.3078479452568937E-2</v>
      </c>
      <c r="X363">
        <v>0.1098802910254946</v>
      </c>
      <c r="Y363">
        <v>0.7724959174047854</v>
      </c>
      <c r="Z363">
        <v>0.12626823001612031</v>
      </c>
      <c r="AA363">
        <v>0.1076913527233109</v>
      </c>
      <c r="AB363">
        <v>0.53998563147418988</v>
      </c>
      <c r="AC363">
        <v>0.39621574169016538</v>
      </c>
      <c r="AD363">
        <v>5.3582930575253422E-2</v>
      </c>
      <c r="AE363">
        <v>0.14444611065029639</v>
      </c>
      <c r="AF363">
        <v>0.24330111744312929</v>
      </c>
      <c r="AG363">
        <v>0.37726166756719892</v>
      </c>
      <c r="AH363" s="9" t="s">
        <v>111</v>
      </c>
      <c r="AI363" s="1">
        <v>44958</v>
      </c>
      <c r="AJ363" s="9" t="s">
        <v>40</v>
      </c>
      <c r="AK363">
        <v>28</v>
      </c>
    </row>
    <row r="364" spans="1:37" x14ac:dyDescent="0.25">
      <c r="A364">
        <v>44984</v>
      </c>
      <c r="B364">
        <v>0.18478484838665121</v>
      </c>
      <c r="C364">
        <v>1.504446028659426E-2</v>
      </c>
      <c r="D364">
        <v>5.8101083796712871E-3</v>
      </c>
      <c r="E364">
        <v>7.1426742594937101E-2</v>
      </c>
      <c r="F364">
        <v>4.3130701056031832E-2</v>
      </c>
      <c r="G364">
        <v>4.1693094698177523E-2</v>
      </c>
      <c r="H364">
        <v>0.33684220569742179</v>
      </c>
      <c r="I364">
        <v>5.9514027560310163E-2</v>
      </c>
      <c r="J364">
        <v>1.066289138764805E-2</v>
      </c>
      <c r="K364">
        <v>3.9730184985069597E-2</v>
      </c>
      <c r="L364">
        <v>0.13330726388799219</v>
      </c>
      <c r="M364">
        <v>4.1358719186095023E-2</v>
      </c>
      <c r="N364">
        <v>3.8517344528740248E-2</v>
      </c>
      <c r="O364">
        <v>2.2583741149659262E-2</v>
      </c>
      <c r="P364">
        <v>1.5599855055738231E-3</v>
      </c>
      <c r="Q364">
        <v>2.8001225574482421E-2</v>
      </c>
      <c r="R364">
        <v>0</v>
      </c>
      <c r="S364">
        <v>0.16184152783380271</v>
      </c>
      <c r="T364">
        <v>4.4640643223315589E-2</v>
      </c>
      <c r="U364">
        <v>0</v>
      </c>
      <c r="V364">
        <v>0.21128784069730039</v>
      </c>
      <c r="W364">
        <v>9.2820523349673154E-2</v>
      </c>
      <c r="X364">
        <v>0.11861407403139319</v>
      </c>
      <c r="Y364">
        <v>6.0367540548691938</v>
      </c>
      <c r="Z364">
        <v>0.107969280658595</v>
      </c>
      <c r="AA364">
        <v>2.4371789613405061E-2</v>
      </c>
      <c r="AB364">
        <v>0.10543666072485471</v>
      </c>
      <c r="AC364">
        <v>0.72022395584619048</v>
      </c>
      <c r="AD364">
        <v>6.6152184314075088E-2</v>
      </c>
      <c r="AE364">
        <v>6.3709103787544324E-2</v>
      </c>
      <c r="AF364">
        <v>4.2584122179724321E-2</v>
      </c>
      <c r="AG364">
        <v>0.41027582494793158</v>
      </c>
      <c r="AH364" s="9" t="s">
        <v>111</v>
      </c>
      <c r="AI364" s="1">
        <v>44958</v>
      </c>
      <c r="AJ364" s="9" t="s">
        <v>41</v>
      </c>
      <c r="AK364">
        <v>27</v>
      </c>
    </row>
    <row r="365" spans="1:37" x14ac:dyDescent="0.25">
      <c r="A365">
        <v>44981</v>
      </c>
      <c r="B365">
        <v>0.17018437060818001</v>
      </c>
      <c r="C365">
        <v>8.6068997440790081E-4</v>
      </c>
      <c r="D365">
        <v>3.755909916628357E-3</v>
      </c>
      <c r="E365">
        <v>5.0621539420894299E-2</v>
      </c>
      <c r="F365">
        <v>1.050938314146996E-2</v>
      </c>
      <c r="G365">
        <v>5.1224906936813176E-3</v>
      </c>
      <c r="H365">
        <v>0.38816994948885669</v>
      </c>
      <c r="I365">
        <v>0.24243966525900701</v>
      </c>
      <c r="J365">
        <v>5.5399998228240668E-4</v>
      </c>
      <c r="K365">
        <v>5.1605455080353059E-2</v>
      </c>
      <c r="L365">
        <v>0.76124375945784339</v>
      </c>
      <c r="M365">
        <v>2.5619685826062191E-2</v>
      </c>
      <c r="N365">
        <v>6.0762036003712827E-2</v>
      </c>
      <c r="O365">
        <v>0.32591906459825781</v>
      </c>
      <c r="P365">
        <v>1.571654897980739E-3</v>
      </c>
      <c r="Q365">
        <v>2.587914163997556E-2</v>
      </c>
      <c r="R365">
        <v>9.199121534732526E-4</v>
      </c>
      <c r="S365">
        <v>1.1378586523789929E-3</v>
      </c>
      <c r="T365">
        <v>0.11230044957629751</v>
      </c>
      <c r="U365">
        <v>0</v>
      </c>
      <c r="V365">
        <v>0.1580020907362579</v>
      </c>
      <c r="W365">
        <v>0.1905653598619429</v>
      </c>
      <c r="X365">
        <v>1.467561175988698E-2</v>
      </c>
      <c r="Y365">
        <v>3.6686854153938619</v>
      </c>
      <c r="Z365">
        <v>5.647511203239737E-2</v>
      </c>
      <c r="AA365">
        <v>5.5014379768126988E-2</v>
      </c>
      <c r="AB365">
        <v>0.17110158896897709</v>
      </c>
      <c r="AC365">
        <v>0.55072425282122317</v>
      </c>
      <c r="AD365">
        <v>9.1897278315310735E-2</v>
      </c>
      <c r="AE365">
        <v>1.5898042787267891E-2</v>
      </c>
      <c r="AF365">
        <v>6.7712358507526896E-2</v>
      </c>
      <c r="AG365">
        <v>0.4997681203044661</v>
      </c>
      <c r="AH365" s="9" t="s">
        <v>112</v>
      </c>
      <c r="AI365" s="1">
        <v>44958</v>
      </c>
      <c r="AJ365" s="9" t="s">
        <v>43</v>
      </c>
      <c r="AK365">
        <v>24</v>
      </c>
    </row>
    <row r="366" spans="1:37" x14ac:dyDescent="0.25">
      <c r="A366">
        <v>44980</v>
      </c>
      <c r="B366">
        <v>0.70844426194492138</v>
      </c>
      <c r="C366">
        <v>0.25235471973415408</v>
      </c>
      <c r="D366">
        <v>8.174977072229031E-2</v>
      </c>
      <c r="E366">
        <v>0.59819316043249138</v>
      </c>
      <c r="F366">
        <v>0.64955623556041087</v>
      </c>
      <c r="G366">
        <v>0.65848591980966709</v>
      </c>
      <c r="H366">
        <v>0.53812563108458278</v>
      </c>
      <c r="I366">
        <v>0.3277719129428775</v>
      </c>
      <c r="J366">
        <v>1.117401534643188</v>
      </c>
      <c r="K366">
        <v>1.2080467922650731</v>
      </c>
      <c r="L366">
        <v>0.24481810955498229</v>
      </c>
      <c r="M366">
        <v>0.28220915608315861</v>
      </c>
      <c r="N366">
        <v>0.73445537394277016</v>
      </c>
      <c r="O366">
        <v>0.71882407368105061</v>
      </c>
      <c r="P366">
        <v>0.38807220793885511</v>
      </c>
      <c r="Q366">
        <v>0.83504845407561767</v>
      </c>
      <c r="R366">
        <v>0.16351912935109861</v>
      </c>
      <c r="S366">
        <v>0.82687553911466771</v>
      </c>
      <c r="T366">
        <v>0.15556712426328179</v>
      </c>
      <c r="U366">
        <v>0.94549606910594286</v>
      </c>
      <c r="V366">
        <v>0.32520169661087689</v>
      </c>
      <c r="W366">
        <v>2.1014384734986198</v>
      </c>
      <c r="X366">
        <v>0.49300952286503152</v>
      </c>
      <c r="Y366">
        <v>0.2471384364719211</v>
      </c>
      <c r="Z366">
        <v>0.77331628597087232</v>
      </c>
      <c r="AA366">
        <v>0.81893611646358611</v>
      </c>
      <c r="AB366">
        <v>0.5414156834448991</v>
      </c>
      <c r="AC366">
        <v>0.26633415993222942</v>
      </c>
      <c r="AD366">
        <v>0.76635810623640122</v>
      </c>
      <c r="AE366">
        <v>0.64931435332108012</v>
      </c>
      <c r="AF366">
        <v>0.75525981342660553</v>
      </c>
      <c r="AG366">
        <v>0.47303399467454837</v>
      </c>
      <c r="AH366" s="9" t="s">
        <v>112</v>
      </c>
      <c r="AI366" s="1">
        <v>44958</v>
      </c>
      <c r="AJ366" s="9" t="s">
        <v>38</v>
      </c>
      <c r="AK366">
        <v>23</v>
      </c>
    </row>
    <row r="367" spans="1:37" x14ac:dyDescent="0.25">
      <c r="A367">
        <v>44979</v>
      </c>
      <c r="B367">
        <v>0.17330458054278061</v>
      </c>
      <c r="C367">
        <v>8.498179043337202E-2</v>
      </c>
      <c r="D367">
        <v>0</v>
      </c>
      <c r="E367">
        <v>8.5850808755216945E-2</v>
      </c>
      <c r="F367">
        <v>5.242075385735138E-3</v>
      </c>
      <c r="G367">
        <v>9.3737729227116404E-3</v>
      </c>
      <c r="H367">
        <v>1.110682656192152E-2</v>
      </c>
      <c r="I367">
        <v>2.1301769215967561E-2</v>
      </c>
      <c r="J367">
        <v>0.22701701155203241</v>
      </c>
      <c r="K367">
        <v>5.9839689691109591E-3</v>
      </c>
      <c r="L367">
        <v>0.64034647560518287</v>
      </c>
      <c r="M367">
        <v>0.21439503337384039</v>
      </c>
      <c r="N367">
        <v>2.0640335227756771E-2</v>
      </c>
      <c r="O367">
        <v>7.1031231989595947E-2</v>
      </c>
      <c r="P367">
        <v>0.63956116650118644</v>
      </c>
      <c r="Q367">
        <v>1.2647503853826489E-4</v>
      </c>
      <c r="R367">
        <v>0</v>
      </c>
      <c r="S367">
        <v>0.61585425681930339</v>
      </c>
      <c r="T367">
        <v>1.54485104746762E-2</v>
      </c>
      <c r="U367">
        <v>0</v>
      </c>
      <c r="V367">
        <v>2.334958432486389E-3</v>
      </c>
      <c r="W367">
        <v>9.6538243243542415E-3</v>
      </c>
      <c r="X367">
        <v>1.434600936353562E-2</v>
      </c>
      <c r="Y367">
        <v>1.421315847308336</v>
      </c>
      <c r="Z367">
        <v>0.12398473415351401</v>
      </c>
      <c r="AA367">
        <v>0.16094909908837229</v>
      </c>
      <c r="AB367">
        <v>1.129851449807443E-2</v>
      </c>
      <c r="AC367">
        <v>0.69994249419141918</v>
      </c>
      <c r="AD367">
        <v>3.408784390267336E-3</v>
      </c>
      <c r="AE367">
        <v>4.557225380737954E-3</v>
      </c>
      <c r="AF367">
        <v>0.20655731258372251</v>
      </c>
      <c r="AG367">
        <v>0.31103821789630409</v>
      </c>
      <c r="AH367" s="9" t="s">
        <v>112</v>
      </c>
      <c r="AI367" s="1">
        <v>44958</v>
      </c>
      <c r="AJ367" s="9" t="s">
        <v>39</v>
      </c>
      <c r="AK367">
        <v>22</v>
      </c>
    </row>
    <row r="368" spans="1:37" x14ac:dyDescent="0.25">
      <c r="A368">
        <v>44978</v>
      </c>
      <c r="B368">
        <v>0.51950140920860866</v>
      </c>
      <c r="C368">
        <v>0.24345502327302249</v>
      </c>
      <c r="D368">
        <v>0.6027540099116705</v>
      </c>
      <c r="E368">
        <v>0.31097468085453711</v>
      </c>
      <c r="F368">
        <v>2.3524105452340082E-3</v>
      </c>
      <c r="G368">
        <v>2.1052451082008159E-3</v>
      </c>
      <c r="H368">
        <v>1.7572315525477451E-2</v>
      </c>
      <c r="I368">
        <v>3.7281906734062557E-2</v>
      </c>
      <c r="J368">
        <v>2.209204314280409</v>
      </c>
      <c r="K368">
        <v>0.15151323671922559</v>
      </c>
      <c r="L368">
        <v>8.2002952096582787E-2</v>
      </c>
      <c r="M368">
        <v>0.46606746591399278</v>
      </c>
      <c r="N368">
        <v>6.1561390250805183E-2</v>
      </c>
      <c r="O368">
        <v>0.27296333121886451</v>
      </c>
      <c r="P368">
        <v>1.140243963346415</v>
      </c>
      <c r="Q368">
        <v>0.14180141479020039</v>
      </c>
      <c r="R368">
        <v>1.292908072729143E-3</v>
      </c>
      <c r="S368">
        <v>1.135371145269203E-3</v>
      </c>
      <c r="T368">
        <v>5.2210888253139867E-2</v>
      </c>
      <c r="U368">
        <v>0.10261371088468289</v>
      </c>
      <c r="V368">
        <v>1.1868586459116599</v>
      </c>
      <c r="W368">
        <v>0.3493695876540383</v>
      </c>
      <c r="X368">
        <v>0.29358317749540042</v>
      </c>
      <c r="Y368">
        <v>0.79691087984714315</v>
      </c>
      <c r="Z368">
        <v>0.26004279092078142</v>
      </c>
      <c r="AA368">
        <v>0.39811955575061292</v>
      </c>
      <c r="AB368">
        <v>0.23201337075965259</v>
      </c>
      <c r="AC368">
        <v>1.40434743369209</v>
      </c>
      <c r="AD368">
        <v>2.703352875182384E-2</v>
      </c>
      <c r="AE368">
        <v>4.6038589376150137E-2</v>
      </c>
      <c r="AF368">
        <v>0.74628887737367777</v>
      </c>
      <c r="AG368">
        <v>0.55145130150799249</v>
      </c>
      <c r="AH368" s="9" t="s">
        <v>112</v>
      </c>
      <c r="AI368" s="1">
        <v>44958</v>
      </c>
      <c r="AJ368" s="9" t="s">
        <v>40</v>
      </c>
      <c r="AK368">
        <v>21</v>
      </c>
    </row>
    <row r="369" spans="1:37" x14ac:dyDescent="0.25">
      <c r="A369">
        <v>44977</v>
      </c>
      <c r="B369">
        <v>5.4145812459959179</v>
      </c>
      <c r="C369">
        <v>3.289616563307705</v>
      </c>
      <c r="D369">
        <v>1.010433096252001</v>
      </c>
      <c r="E369">
        <v>9.1616552712352011</v>
      </c>
      <c r="F369">
        <v>8.0211361380933344</v>
      </c>
      <c r="G369">
        <v>10.27711116425384</v>
      </c>
      <c r="H369">
        <v>3.6594474108787578</v>
      </c>
      <c r="I369">
        <v>3.3823592914964329</v>
      </c>
      <c r="J369">
        <v>3.9194492008125139</v>
      </c>
      <c r="K369">
        <v>2.8846046204783931</v>
      </c>
      <c r="L369">
        <v>3.4669059495768431</v>
      </c>
      <c r="M369">
        <v>2.56132643075459</v>
      </c>
      <c r="N369">
        <v>4.5297481949725098</v>
      </c>
      <c r="O369">
        <v>3.210367779301746</v>
      </c>
      <c r="P369">
        <v>3.3277824442198671</v>
      </c>
      <c r="Q369">
        <v>3.432087586680876</v>
      </c>
      <c r="R369">
        <v>5.994771468069751</v>
      </c>
      <c r="S369">
        <v>4.6769504065019127</v>
      </c>
      <c r="T369">
        <v>3.3068423646162159</v>
      </c>
      <c r="U369">
        <v>2.7042556022744071</v>
      </c>
      <c r="V369">
        <v>2.7020516277847468</v>
      </c>
      <c r="W369">
        <v>4.6913607456055306</v>
      </c>
      <c r="X369">
        <v>5.9177627574237732</v>
      </c>
      <c r="Y369">
        <v>1.526478235014479</v>
      </c>
      <c r="Z369">
        <v>7.7283528116406277</v>
      </c>
      <c r="AA369">
        <v>3.7927311016976342</v>
      </c>
      <c r="AB369">
        <v>3.8518825392156089</v>
      </c>
      <c r="AC369">
        <v>2.16909553103577</v>
      </c>
      <c r="AD369">
        <v>3.9140064067540599</v>
      </c>
      <c r="AE369">
        <v>5.2204447520239823</v>
      </c>
      <c r="AF369">
        <v>5.5862917715527498</v>
      </c>
      <c r="AG369">
        <v>5.7029796993644579</v>
      </c>
      <c r="AH369" s="9" t="s">
        <v>112</v>
      </c>
      <c r="AI369" s="1">
        <v>44958</v>
      </c>
      <c r="AJ369" s="9" t="s">
        <v>41</v>
      </c>
      <c r="AK369">
        <v>20</v>
      </c>
    </row>
    <row r="370" spans="1:37" x14ac:dyDescent="0.25">
      <c r="A370">
        <v>44974</v>
      </c>
      <c r="B370">
        <v>0.45477897723514682</v>
      </c>
      <c r="C370">
        <v>0.1061199139701834</v>
      </c>
      <c r="D370">
        <v>3.7849955785940713E-2</v>
      </c>
      <c r="E370">
        <v>0.27280315042380759</v>
      </c>
      <c r="F370">
        <v>0.14101570581775991</v>
      </c>
      <c r="G370">
        <v>8.3509697252862169E-2</v>
      </c>
      <c r="H370">
        <v>0.96247958578740533</v>
      </c>
      <c r="I370">
        <v>6.8938969698821587E-2</v>
      </c>
      <c r="J370">
        <v>2.074803892915782E-2</v>
      </c>
      <c r="K370">
        <v>1.340167586674181E-3</v>
      </c>
      <c r="L370">
        <v>5.2622561501861002E-2</v>
      </c>
      <c r="M370">
        <v>9.6551863002778904E-2</v>
      </c>
      <c r="N370">
        <v>0.45167835033434789</v>
      </c>
      <c r="O370">
        <v>0.48772624299931783</v>
      </c>
      <c r="P370">
        <v>0.4504292748045951</v>
      </c>
      <c r="Q370">
        <v>0.45462508670261309</v>
      </c>
      <c r="R370">
        <v>1.8633709665060809</v>
      </c>
      <c r="S370">
        <v>1.2796037976861579E-2</v>
      </c>
      <c r="T370">
        <v>5.0358016554807511E-2</v>
      </c>
      <c r="U370">
        <v>2.4762388259878218E-4</v>
      </c>
      <c r="V370">
        <v>0.13887293151144761</v>
      </c>
      <c r="W370">
        <v>0.2418747000797416</v>
      </c>
      <c r="X370">
        <v>0.45721365877172371</v>
      </c>
      <c r="Y370">
        <v>3.634425183221221E-2</v>
      </c>
      <c r="Z370">
        <v>0.43495327343715168</v>
      </c>
      <c r="AA370">
        <v>0.30873300408693932</v>
      </c>
      <c r="AB370">
        <v>0.34950598153766138</v>
      </c>
      <c r="AC370">
        <v>6.4232430739748617E-2</v>
      </c>
      <c r="AD370">
        <v>0.17972367409458759</v>
      </c>
      <c r="AE370">
        <v>0.1163832645515335</v>
      </c>
      <c r="AF370">
        <v>0.61640762548831718</v>
      </c>
      <c r="AG370">
        <v>0.26587612613859152</v>
      </c>
      <c r="AH370" s="9" t="s">
        <v>113</v>
      </c>
      <c r="AI370" s="1">
        <v>44958</v>
      </c>
      <c r="AJ370" s="9" t="s">
        <v>43</v>
      </c>
      <c r="AK370">
        <v>17</v>
      </c>
    </row>
    <row r="371" spans="1:37" x14ac:dyDescent="0.25">
      <c r="A371">
        <v>44973</v>
      </c>
      <c r="B371">
        <v>1.9855535823430619</v>
      </c>
      <c r="C371">
        <v>0.2420193655779953</v>
      </c>
      <c r="D371">
        <v>1.364662570549243</v>
      </c>
      <c r="E371">
        <v>0.76146430059415993</v>
      </c>
      <c r="F371">
        <v>1.556622126966271</v>
      </c>
      <c r="G371">
        <v>1.4367977142270449</v>
      </c>
      <c r="H371">
        <v>1.0499849199478051</v>
      </c>
      <c r="I371">
        <v>0.124089263662249</v>
      </c>
      <c r="J371">
        <v>7.2183851649095194</v>
      </c>
      <c r="K371">
        <v>14.354776135066491</v>
      </c>
      <c r="L371">
        <v>1.810657846635642E-2</v>
      </c>
      <c r="M371">
        <v>0.68284653040208376</v>
      </c>
      <c r="N371">
        <v>0.83663865868400733</v>
      </c>
      <c r="O371">
        <v>1.8123215608378991</v>
      </c>
      <c r="P371">
        <v>1.133822405646584</v>
      </c>
      <c r="Q371">
        <v>0.92608964339184074</v>
      </c>
      <c r="R371">
        <v>0.50290650606882303</v>
      </c>
      <c r="S371">
        <v>4.9897367344613563</v>
      </c>
      <c r="T371">
        <v>1.18965489292182</v>
      </c>
      <c r="U371">
        <v>1.3638805061323649</v>
      </c>
      <c r="V371">
        <v>2.3123306447125822</v>
      </c>
      <c r="W371">
        <v>1.4418930303922231</v>
      </c>
      <c r="X371">
        <v>0.49675289260938871</v>
      </c>
      <c r="Y371">
        <v>0.34090417119856681</v>
      </c>
      <c r="Z371">
        <v>1.3914217351659139</v>
      </c>
      <c r="AA371">
        <v>2.6515785444513522</v>
      </c>
      <c r="AB371">
        <v>1.8927426637045781</v>
      </c>
      <c r="AC371">
        <v>0.5914548669314289</v>
      </c>
      <c r="AD371">
        <v>1.0893221054043369</v>
      </c>
      <c r="AE371">
        <v>1.8888943895406189</v>
      </c>
      <c r="AF371">
        <v>1.9837498682335479</v>
      </c>
      <c r="AG371">
        <v>1.330212553980592</v>
      </c>
      <c r="AH371" s="9" t="s">
        <v>113</v>
      </c>
      <c r="AI371" s="1">
        <v>44958</v>
      </c>
      <c r="AJ371" s="9" t="s">
        <v>38</v>
      </c>
      <c r="AK371">
        <v>16</v>
      </c>
    </row>
    <row r="372" spans="1:37" x14ac:dyDescent="0.25">
      <c r="A372">
        <v>44972</v>
      </c>
      <c r="B372">
        <v>1.387626206381303</v>
      </c>
      <c r="C372">
        <v>0.59726571767482795</v>
      </c>
      <c r="D372">
        <v>4.5878789110048147E-2</v>
      </c>
      <c r="E372">
        <v>1.918654325451447</v>
      </c>
      <c r="F372">
        <v>2.4057092935841071</v>
      </c>
      <c r="G372">
        <v>0.60729462137285195</v>
      </c>
      <c r="H372">
        <v>0.5236754507010456</v>
      </c>
      <c r="I372">
        <v>0.59743510817726586</v>
      </c>
      <c r="J372">
        <v>0.502892111642396</v>
      </c>
      <c r="K372">
        <v>0.75572237973247802</v>
      </c>
      <c r="L372">
        <v>5.3593442538393148E-2</v>
      </c>
      <c r="M372">
        <v>0.44351422361858828</v>
      </c>
      <c r="N372">
        <v>0.5063632202196493</v>
      </c>
      <c r="O372">
        <v>0.14420121413508741</v>
      </c>
      <c r="P372">
        <v>0.43057880846683749</v>
      </c>
      <c r="Q372">
        <v>0.34047598990019751</v>
      </c>
      <c r="R372">
        <v>8.5677064039179782E-2</v>
      </c>
      <c r="S372">
        <v>1.14005881630122</v>
      </c>
      <c r="T372">
        <v>0.42703569226470078</v>
      </c>
      <c r="U372">
        <v>0.1010531812770203</v>
      </c>
      <c r="V372">
        <v>3.549617702041814</v>
      </c>
      <c r="W372">
        <v>2.162121208076909</v>
      </c>
      <c r="X372">
        <v>3.0507887634843951</v>
      </c>
      <c r="Y372">
        <v>4.9463141022077731E-2</v>
      </c>
      <c r="Z372">
        <v>1.843059811765511</v>
      </c>
      <c r="AA372">
        <v>0.69253511266353962</v>
      </c>
      <c r="AB372">
        <v>0.99345970584467369</v>
      </c>
      <c r="AC372">
        <v>0.28314872932252833</v>
      </c>
      <c r="AD372">
        <v>0.47121032472117169</v>
      </c>
      <c r="AE372">
        <v>0.91619038433345301</v>
      </c>
      <c r="AF372">
        <v>1.998135509081856</v>
      </c>
      <c r="AG372">
        <v>0.70025139799412772</v>
      </c>
      <c r="AH372" s="9" t="s">
        <v>113</v>
      </c>
      <c r="AI372" s="1">
        <v>44958</v>
      </c>
      <c r="AJ372" s="9" t="s">
        <v>39</v>
      </c>
      <c r="AK372">
        <v>15</v>
      </c>
    </row>
    <row r="373" spans="1:37" x14ac:dyDescent="0.25">
      <c r="A373">
        <v>44971</v>
      </c>
      <c r="B373">
        <v>0.32846556439618663</v>
      </c>
      <c r="C373">
        <v>7.8020494139689825E-2</v>
      </c>
      <c r="D373">
        <v>1.0912069820055741</v>
      </c>
      <c r="E373">
        <v>0.38424800429535699</v>
      </c>
      <c r="F373">
        <v>0.198736205142824</v>
      </c>
      <c r="G373">
        <v>0.26849755611705362</v>
      </c>
      <c r="H373">
        <v>6.8848667115803369E-2</v>
      </c>
      <c r="I373">
        <v>0.27640404715478079</v>
      </c>
      <c r="J373">
        <v>2.3372913608284061E-2</v>
      </c>
      <c r="K373">
        <v>0.1287604163459988</v>
      </c>
      <c r="L373">
        <v>0.26542804358905031</v>
      </c>
      <c r="M373">
        <v>0.19392076776841249</v>
      </c>
      <c r="N373">
        <v>0.40606314161587009</v>
      </c>
      <c r="O373">
        <v>7.6302368104696164E-2</v>
      </c>
      <c r="P373">
        <v>0.72374772488681161</v>
      </c>
      <c r="Q373">
        <v>8.3381711067981687E-2</v>
      </c>
      <c r="R373">
        <v>1.395997843442422E-3</v>
      </c>
      <c r="S373">
        <v>0.51424542559083575</v>
      </c>
      <c r="T373">
        <v>0.13813348247630691</v>
      </c>
      <c r="U373">
        <v>0</v>
      </c>
      <c r="V373">
        <v>0.1449048282233209</v>
      </c>
      <c r="W373">
        <v>0.2212148343959657</v>
      </c>
      <c r="X373">
        <v>0.1381749068731519</v>
      </c>
      <c r="Y373">
        <v>0.3659308159215815</v>
      </c>
      <c r="Z373">
        <v>0.34833641569062729</v>
      </c>
      <c r="AA373">
        <v>0.34477760860819179</v>
      </c>
      <c r="AB373">
        <v>0.12674280387624351</v>
      </c>
      <c r="AC373">
        <v>0.49634662225368792</v>
      </c>
      <c r="AD373">
        <v>6.2879140364295205E-2</v>
      </c>
      <c r="AE373">
        <v>0.18681158768478001</v>
      </c>
      <c r="AF373">
        <v>0.37250250394089252</v>
      </c>
      <c r="AG373">
        <v>0.33980899091226668</v>
      </c>
      <c r="AH373" s="9" t="s">
        <v>113</v>
      </c>
      <c r="AI373" s="1">
        <v>44958</v>
      </c>
      <c r="AJ373" s="9" t="s">
        <v>40</v>
      </c>
      <c r="AK373">
        <v>14</v>
      </c>
    </row>
    <row r="374" spans="1:37" x14ac:dyDescent="0.25">
      <c r="A374">
        <v>44970</v>
      </c>
      <c r="B374">
        <v>0.129775265299303</v>
      </c>
      <c r="C374">
        <v>0.5560475200242404</v>
      </c>
      <c r="D374">
        <v>0.17680084913668581</v>
      </c>
      <c r="E374">
        <v>2.010052291449009E-2</v>
      </c>
      <c r="F374">
        <v>2.6530887599120319E-2</v>
      </c>
      <c r="G374">
        <v>9.0089185605454689E-2</v>
      </c>
      <c r="H374">
        <v>6.7946360756946447E-2</v>
      </c>
      <c r="I374">
        <v>4.0226436757741122E-3</v>
      </c>
      <c r="J374">
        <v>0.14557075293171259</v>
      </c>
      <c r="K374">
        <v>3.4496301030697889E-2</v>
      </c>
      <c r="L374">
        <v>8.7939688627840268E-2</v>
      </c>
      <c r="M374">
        <v>0.27679283041807151</v>
      </c>
      <c r="N374">
        <v>3.4579150768324247E-2</v>
      </c>
      <c r="O374">
        <v>6.0404862645808841E-2</v>
      </c>
      <c r="P374">
        <v>0.42989245319510838</v>
      </c>
      <c r="Q374">
        <v>0.1271415406592584</v>
      </c>
      <c r="R374">
        <v>0</v>
      </c>
      <c r="S374">
        <v>4.4370482553534367E-2</v>
      </c>
      <c r="T374">
        <v>0.34506554443894411</v>
      </c>
      <c r="U374">
        <v>0</v>
      </c>
      <c r="V374">
        <v>8.2340830463072598E-2</v>
      </c>
      <c r="W374">
        <v>2.76411089987189</v>
      </c>
      <c r="X374">
        <v>6.7963880774734572E-2</v>
      </c>
      <c r="Y374">
        <v>1.556938558952831E-2</v>
      </c>
      <c r="Z374">
        <v>0.13867301652781019</v>
      </c>
      <c r="AA374">
        <v>8.4290055232646557E-2</v>
      </c>
      <c r="AB374">
        <v>0.1362431917610484</v>
      </c>
      <c r="AC374">
        <v>0.18117387256070039</v>
      </c>
      <c r="AD374">
        <v>0.25840274684772252</v>
      </c>
      <c r="AE374">
        <v>4.1246222493891239E-2</v>
      </c>
      <c r="AF374">
        <v>0.13762826350679069</v>
      </c>
      <c r="AG374">
        <v>0.1868082813723872</v>
      </c>
      <c r="AH374" s="9" t="s">
        <v>113</v>
      </c>
      <c r="AI374" s="1">
        <v>44958</v>
      </c>
      <c r="AJ374" s="9" t="s">
        <v>41</v>
      </c>
      <c r="AK374">
        <v>13</v>
      </c>
    </row>
    <row r="375" spans="1:37" x14ac:dyDescent="0.25">
      <c r="A375">
        <v>44967</v>
      </c>
      <c r="B375">
        <v>9.670049160206666E-2</v>
      </c>
      <c r="C375">
        <v>1.1604553788638239E-3</v>
      </c>
      <c r="D375">
        <v>7.1674111558742204E-2</v>
      </c>
      <c r="E375">
        <v>6.1156788814565072E-2</v>
      </c>
      <c r="F375">
        <v>8.9724492645188642E-2</v>
      </c>
      <c r="G375">
        <v>2.889748378546023E-2</v>
      </c>
      <c r="H375">
        <v>2.9228698058589041E-2</v>
      </c>
      <c r="I375">
        <v>4.151149916660915E-2</v>
      </c>
      <c r="J375">
        <v>4.9119796613512449E-3</v>
      </c>
      <c r="K375">
        <v>3.0621656516770238E-2</v>
      </c>
      <c r="L375">
        <v>2.339152278317623E-2</v>
      </c>
      <c r="M375">
        <v>1.9340986556388321E-3</v>
      </c>
      <c r="N375">
        <v>3.4071598061133838E-3</v>
      </c>
      <c r="O375">
        <v>7.6058580652572372E-2</v>
      </c>
      <c r="P375">
        <v>0.39643050438232103</v>
      </c>
      <c r="Q375">
        <v>1.535839199779636E-2</v>
      </c>
      <c r="R375">
        <v>3.0733192677684818E-4</v>
      </c>
      <c r="S375">
        <v>2.3432891100318119E-2</v>
      </c>
      <c r="T375">
        <v>0.30577889129736152</v>
      </c>
      <c r="U375">
        <v>0.1429935735238356</v>
      </c>
      <c r="V375">
        <v>0.10118261752137191</v>
      </c>
      <c r="W375">
        <v>0.22678165460007549</v>
      </c>
      <c r="X375">
        <v>9.3380166112975199E-2</v>
      </c>
      <c r="Y375">
        <v>0.94776304194577676</v>
      </c>
      <c r="Z375">
        <v>7.0551245523499631E-2</v>
      </c>
      <c r="AA375">
        <v>7.5156670872154524E-2</v>
      </c>
      <c r="AB375">
        <v>0.123781232847397</v>
      </c>
      <c r="AC375">
        <v>0.19711589727062731</v>
      </c>
      <c r="AD375">
        <v>4.8506126663456217E-2</v>
      </c>
      <c r="AE375">
        <v>4.8465846383887019E-2</v>
      </c>
      <c r="AF375">
        <v>0.12022615834329239</v>
      </c>
      <c r="AG375">
        <v>0.1128494487978421</v>
      </c>
      <c r="AH375" s="9" t="s">
        <v>114</v>
      </c>
      <c r="AI375" s="1">
        <v>44958</v>
      </c>
      <c r="AJ375" s="9" t="s">
        <v>43</v>
      </c>
      <c r="AK375">
        <v>10</v>
      </c>
    </row>
    <row r="376" spans="1:37" x14ac:dyDescent="0.25">
      <c r="A376">
        <v>44966</v>
      </c>
      <c r="B376">
        <v>0.75528417164079342</v>
      </c>
      <c r="C376">
        <v>0.1329608257076243</v>
      </c>
      <c r="D376">
        <v>1.4063034774678361E-4</v>
      </c>
      <c r="E376">
        <v>0.25057223869150541</v>
      </c>
      <c r="F376">
        <v>9.850411408247545E-3</v>
      </c>
      <c r="G376">
        <v>0.1006398967877823</v>
      </c>
      <c r="H376">
        <v>0.1551430848239819</v>
      </c>
      <c r="I376">
        <v>5.3503920023035487E-2</v>
      </c>
      <c r="J376">
        <v>2.615584843363723</v>
      </c>
      <c r="K376">
        <v>5.3914639859235143</v>
      </c>
      <c r="L376">
        <v>1.028283297555349E-4</v>
      </c>
      <c r="M376">
        <v>0.27539576642551389</v>
      </c>
      <c r="N376">
        <v>1.6457172030856939</v>
      </c>
      <c r="O376">
        <v>0.82398979616830692</v>
      </c>
      <c r="P376">
        <v>0.34299700899294278</v>
      </c>
      <c r="Q376">
        <v>2.5378558856493511E-2</v>
      </c>
      <c r="R376">
        <v>5.6544127111296208E-2</v>
      </c>
      <c r="S376">
        <v>2.7799767795376488E-3</v>
      </c>
      <c r="T376">
        <v>0.17159862563062761</v>
      </c>
      <c r="U376">
        <v>16.04647302125468</v>
      </c>
      <c r="V376">
        <v>0.16879247428213201</v>
      </c>
      <c r="W376">
        <v>2.6344748122650929E-2</v>
      </c>
      <c r="X376">
        <v>0.14051325158368591</v>
      </c>
      <c r="Y376">
        <v>0.37774624481802682</v>
      </c>
      <c r="Z376">
        <v>0.23501876687137699</v>
      </c>
      <c r="AA376">
        <v>2.6254453859343649</v>
      </c>
      <c r="AB376">
        <v>0.16628910215333029</v>
      </c>
      <c r="AC376">
        <v>0.181219782312253</v>
      </c>
      <c r="AD376">
        <v>4.0833927834950261E-2</v>
      </c>
      <c r="AE376">
        <v>9.8206431274827713E-2</v>
      </c>
      <c r="AF376">
        <v>1.2326847813485691</v>
      </c>
      <c r="AG376">
        <v>0.51170368102908215</v>
      </c>
      <c r="AH376" s="9" t="s">
        <v>114</v>
      </c>
      <c r="AI376" s="1">
        <v>44958</v>
      </c>
      <c r="AJ376" s="9" t="s">
        <v>38</v>
      </c>
      <c r="AK376">
        <v>9</v>
      </c>
    </row>
    <row r="377" spans="1:37" x14ac:dyDescent="0.25">
      <c r="A377">
        <v>44965</v>
      </c>
      <c r="B377">
        <v>0.64962851313381409</v>
      </c>
      <c r="C377">
        <v>6.2296676061620877E-2</v>
      </c>
      <c r="D377">
        <v>2.006174355031775E-2</v>
      </c>
      <c r="E377">
        <v>0.40741434694411799</v>
      </c>
      <c r="F377">
        <v>3.4688034532866743E-2</v>
      </c>
      <c r="G377">
        <v>0.29541453526145339</v>
      </c>
      <c r="H377">
        <v>0.66080599586151456</v>
      </c>
      <c r="I377">
        <v>0.45856691716085629</v>
      </c>
      <c r="J377">
        <v>0.46142852907282078</v>
      </c>
      <c r="K377">
        <v>0.59171825790551924</v>
      </c>
      <c r="L377">
        <v>0.25784736093316718</v>
      </c>
      <c r="M377">
        <v>0.2345391047689584</v>
      </c>
      <c r="N377">
        <v>0.76961041802501484</v>
      </c>
      <c r="O377">
        <v>0.1340676454472349</v>
      </c>
      <c r="P377">
        <v>2.224649654115086</v>
      </c>
      <c r="Q377">
        <v>0.1366060314441632</v>
      </c>
      <c r="R377">
        <v>0.17237616221808799</v>
      </c>
      <c r="S377">
        <v>2.8697852361745131</v>
      </c>
      <c r="T377">
        <v>0.23916030024963911</v>
      </c>
      <c r="U377">
        <v>0.350183589570573</v>
      </c>
      <c r="V377">
        <v>0.23054575353498741</v>
      </c>
      <c r="W377">
        <v>0.34927690044620308</v>
      </c>
      <c r="X377">
        <v>0.3284227430901156</v>
      </c>
      <c r="Y377">
        <v>0.2036753919337434</v>
      </c>
      <c r="Z377">
        <v>0.53760522025461688</v>
      </c>
      <c r="AA377">
        <v>1.229637275223697</v>
      </c>
      <c r="AB377">
        <v>0.20944670782241609</v>
      </c>
      <c r="AC377">
        <v>0.22103032646105211</v>
      </c>
      <c r="AD377">
        <v>0.26627301836414319</v>
      </c>
      <c r="AE377">
        <v>0.27568395725775108</v>
      </c>
      <c r="AF377">
        <v>0.60975011248463817</v>
      </c>
      <c r="AG377">
        <v>1.073843949977342</v>
      </c>
      <c r="AH377" s="9" t="s">
        <v>114</v>
      </c>
      <c r="AI377" s="1">
        <v>44958</v>
      </c>
      <c r="AJ377" s="9" t="s">
        <v>39</v>
      </c>
      <c r="AK377">
        <v>8</v>
      </c>
    </row>
    <row r="378" spans="1:37" x14ac:dyDescent="0.25">
      <c r="A378">
        <v>44964</v>
      </c>
      <c r="B378">
        <v>0.168067871115472</v>
      </c>
      <c r="C378">
        <v>8.2374871063968E-2</v>
      </c>
      <c r="D378">
        <v>2.9618887726532119E-2</v>
      </c>
      <c r="E378">
        <v>9.9222356120265462E-2</v>
      </c>
      <c r="F378">
        <v>1.8714644160272389E-3</v>
      </c>
      <c r="G378">
        <v>1.4909654516550691E-2</v>
      </c>
      <c r="H378">
        <v>1.089325982973656E-2</v>
      </c>
      <c r="I378">
        <v>0.25070809191532112</v>
      </c>
      <c r="J378">
        <v>7.5304840863891914E-2</v>
      </c>
      <c r="K378">
        <v>5.0454818761261821E-3</v>
      </c>
      <c r="L378">
        <v>0.16622906179877439</v>
      </c>
      <c r="M378">
        <v>6.7898831834261569E-2</v>
      </c>
      <c r="N378">
        <v>2.2772254948083071E-4</v>
      </c>
      <c r="O378">
        <v>5.7743464050624312E-3</v>
      </c>
      <c r="P378">
        <v>0.1382680991427096</v>
      </c>
      <c r="Q378">
        <v>4.9939955333480973E-2</v>
      </c>
      <c r="R378">
        <v>0</v>
      </c>
      <c r="S378">
        <v>6.3499114887409519E-5</v>
      </c>
      <c r="T378">
        <v>0.12548546757445839</v>
      </c>
      <c r="U378">
        <v>0</v>
      </c>
      <c r="V378">
        <v>0.18375964285823221</v>
      </c>
      <c r="W378">
        <v>8.063325802147224E-2</v>
      </c>
      <c r="X378">
        <v>6.4192361406117768E-2</v>
      </c>
      <c r="Y378">
        <v>6.3387804249885962</v>
      </c>
      <c r="Z378">
        <v>9.1032251382998877E-2</v>
      </c>
      <c r="AA378">
        <v>6.788542650466324E-2</v>
      </c>
      <c r="AB378">
        <v>0.1202418066544733</v>
      </c>
      <c r="AC378">
        <v>0.68210414981686518</v>
      </c>
      <c r="AD378">
        <v>1.18663204477319E-2</v>
      </c>
      <c r="AE378">
        <v>0.1641996085177137</v>
      </c>
      <c r="AF378">
        <v>5.5335148295169098E-2</v>
      </c>
      <c r="AG378">
        <v>0.41821995614321239</v>
      </c>
      <c r="AH378" s="9" t="s">
        <v>114</v>
      </c>
      <c r="AI378" s="1">
        <v>44958</v>
      </c>
      <c r="AJ378" s="9" t="s">
        <v>40</v>
      </c>
      <c r="AK378">
        <v>7</v>
      </c>
    </row>
    <row r="379" spans="1:37" x14ac:dyDescent="0.25">
      <c r="A379">
        <v>44963</v>
      </c>
      <c r="B379">
        <v>0.48464989572895889</v>
      </c>
      <c r="C379">
        <v>0.70745436753073432</v>
      </c>
      <c r="D379">
        <v>0.6016134444610477</v>
      </c>
      <c r="E379">
        <v>0.38114552732086671</v>
      </c>
      <c r="F379">
        <v>0.38917619084217048</v>
      </c>
      <c r="G379">
        <v>0.26843081350175008</v>
      </c>
      <c r="H379">
        <v>0.76553140334234193</v>
      </c>
      <c r="I379">
        <v>0.20913920805561059</v>
      </c>
      <c r="J379">
        <v>0.22286630446649289</v>
      </c>
      <c r="K379">
        <v>2.5264928511173151E-2</v>
      </c>
      <c r="L379">
        <v>6.7704331679522875E-2</v>
      </c>
      <c r="M379">
        <v>1.3639291607271899</v>
      </c>
      <c r="N379">
        <v>0.1412219830701858</v>
      </c>
      <c r="O379">
        <v>0.17941608411656329</v>
      </c>
      <c r="P379">
        <v>0.1316347245662047</v>
      </c>
      <c r="Q379">
        <v>0.78509277567183922</v>
      </c>
      <c r="R379">
        <v>2.3806454877984488E-2</v>
      </c>
      <c r="S379">
        <v>7.3570040166467968E-2</v>
      </c>
      <c r="T379">
        <v>0.21631361673974231</v>
      </c>
      <c r="U379">
        <v>0.28497988759608428</v>
      </c>
      <c r="V379">
        <v>0.74025271726229291</v>
      </c>
      <c r="W379">
        <v>0.2062115382724993</v>
      </c>
      <c r="X379">
        <v>0.1879759057811177</v>
      </c>
      <c r="Y379">
        <v>0.13207086332750109</v>
      </c>
      <c r="Z379">
        <v>0.33977642964616123</v>
      </c>
      <c r="AA379">
        <v>0.18305724409509341</v>
      </c>
      <c r="AB379">
        <v>0.63998992100914931</v>
      </c>
      <c r="AC379">
        <v>0.82594541571902191</v>
      </c>
      <c r="AD379">
        <v>0.61066786261049311</v>
      </c>
      <c r="AE379">
        <v>0.46725308169530733</v>
      </c>
      <c r="AF379">
        <v>0.40228821217481042</v>
      </c>
      <c r="AG379">
        <v>0.31624197479778332</v>
      </c>
      <c r="AH379" s="9" t="s">
        <v>114</v>
      </c>
      <c r="AI379" s="1">
        <v>44958</v>
      </c>
      <c r="AJ379" s="9" t="s">
        <v>41</v>
      </c>
      <c r="AK379">
        <v>6</v>
      </c>
    </row>
    <row r="380" spans="1:37" x14ac:dyDescent="0.25">
      <c r="A380">
        <v>44960</v>
      </c>
      <c r="B380">
        <v>0.39330532083667202</v>
      </c>
      <c r="C380">
        <v>8.6917735631569043E-2</v>
      </c>
      <c r="D380">
        <v>6.6466573034517237E-2</v>
      </c>
      <c r="E380">
        <v>0.24720578046748201</v>
      </c>
      <c r="F380">
        <v>0.2071494432077452</v>
      </c>
      <c r="G380">
        <v>5.2269707952257327E-2</v>
      </c>
      <c r="H380">
        <v>0.35420579497741572</v>
      </c>
      <c r="I380">
        <v>0.35125966993821273</v>
      </c>
      <c r="J380">
        <v>0.35537565617628292</v>
      </c>
      <c r="K380">
        <v>0.19306764478273841</v>
      </c>
      <c r="L380">
        <v>2.7227989803756961E-2</v>
      </c>
      <c r="M380">
        <v>6.2413451575160241E-2</v>
      </c>
      <c r="N380">
        <v>7.932234703413063E-2</v>
      </c>
      <c r="O380">
        <v>0.31927287441695662</v>
      </c>
      <c r="P380">
        <v>0.1045376999060304</v>
      </c>
      <c r="Q380">
        <v>0.48606658710749251</v>
      </c>
      <c r="R380">
        <v>2.3071628404326369E-4</v>
      </c>
      <c r="S380">
        <v>0.15176487989058171</v>
      </c>
      <c r="T380">
        <v>0.49378258995154001</v>
      </c>
      <c r="U380">
        <v>0.27739452244558471</v>
      </c>
      <c r="V380">
        <v>0.4184219675190835</v>
      </c>
      <c r="W380">
        <v>0.14817842244769061</v>
      </c>
      <c r="X380">
        <v>0.51440183137008955</v>
      </c>
      <c r="Y380">
        <v>0.1219803825208908</v>
      </c>
      <c r="Z380">
        <v>0.34752986977797268</v>
      </c>
      <c r="AA380">
        <v>0.22506620457976481</v>
      </c>
      <c r="AB380">
        <v>0.54516439750488066</v>
      </c>
      <c r="AC380">
        <v>0.1114246148965989</v>
      </c>
      <c r="AD380">
        <v>0.13866238150278201</v>
      </c>
      <c r="AE380">
        <v>0.40021531898105589</v>
      </c>
      <c r="AF380">
        <v>0.31066880392335361</v>
      </c>
      <c r="AG380">
        <v>0.37973497470832068</v>
      </c>
      <c r="AH380" s="9" t="s">
        <v>115</v>
      </c>
      <c r="AI380" s="1">
        <v>44958</v>
      </c>
      <c r="AJ380" s="9" t="s">
        <v>43</v>
      </c>
      <c r="AK380">
        <v>3</v>
      </c>
    </row>
    <row r="381" spans="1:37" x14ac:dyDescent="0.25">
      <c r="A381">
        <v>44959</v>
      </c>
      <c r="B381">
        <v>9.9739712265996663E-2</v>
      </c>
      <c r="C381">
        <v>0.16957482765318241</v>
      </c>
      <c r="D381">
        <v>3.5670416372679738E-2</v>
      </c>
      <c r="E381">
        <v>9.7499017399146612E-2</v>
      </c>
      <c r="F381">
        <v>8.453978396108551E-2</v>
      </c>
      <c r="G381">
        <v>6.9223503497796837E-2</v>
      </c>
      <c r="H381">
        <v>0.1526224568447207</v>
      </c>
      <c r="I381">
        <v>0.12880493338080201</v>
      </c>
      <c r="J381">
        <v>3.3815113909544959E-4</v>
      </c>
      <c r="K381">
        <v>1.845647442376333E-2</v>
      </c>
      <c r="L381">
        <v>1.6881230670561059E-2</v>
      </c>
      <c r="M381">
        <v>5.5154141499499194E-3</v>
      </c>
      <c r="N381">
        <v>3.4682565898154903E-2</v>
      </c>
      <c r="O381">
        <v>3.1266981213908911E-2</v>
      </c>
      <c r="P381">
        <v>0.2696660148528584</v>
      </c>
      <c r="Q381">
        <v>0.46536565944069991</v>
      </c>
      <c r="R381">
        <v>2.4923449925729471E-3</v>
      </c>
      <c r="S381">
        <v>7.5349401139562623E-3</v>
      </c>
      <c r="T381">
        <v>6.4304815187509939E-2</v>
      </c>
      <c r="U381">
        <v>2.4138166754357319E-2</v>
      </c>
      <c r="V381">
        <v>7.554533414799941E-2</v>
      </c>
      <c r="W381">
        <v>7.5894682695199583E-2</v>
      </c>
      <c r="X381">
        <v>4.142465136740061E-2</v>
      </c>
      <c r="Y381">
        <v>3.8783479686474061E-2</v>
      </c>
      <c r="Z381">
        <v>8.8964842351631629E-2</v>
      </c>
      <c r="AA381">
        <v>7.3482070223924348E-2</v>
      </c>
      <c r="AB381">
        <v>0.15789237769359279</v>
      </c>
      <c r="AC381">
        <v>5.16904012650738E-2</v>
      </c>
      <c r="AD381">
        <v>8.5795868711013079E-2</v>
      </c>
      <c r="AE381">
        <v>0.12939185358419719</v>
      </c>
      <c r="AF381">
        <v>7.0499856056164892E-2</v>
      </c>
      <c r="AG381">
        <v>9.9321101908485088E-2</v>
      </c>
      <c r="AH381" s="9" t="s">
        <v>115</v>
      </c>
      <c r="AI381" s="1">
        <v>44958</v>
      </c>
      <c r="AJ381" s="9" t="s">
        <v>38</v>
      </c>
      <c r="AK381">
        <v>2</v>
      </c>
    </row>
    <row r="382" spans="1:37" x14ac:dyDescent="0.25">
      <c r="A382">
        <v>44958</v>
      </c>
      <c r="B382">
        <v>0.1088549033841433</v>
      </c>
      <c r="C382">
        <v>0.15961201254978771</v>
      </c>
      <c r="D382">
        <v>0.94965242449114817</v>
      </c>
      <c r="E382">
        <v>0.1386071862629627</v>
      </c>
      <c r="F382">
        <v>1.466825991247084E-4</v>
      </c>
      <c r="G382">
        <v>1.1653661985891951E-2</v>
      </c>
      <c r="H382">
        <v>5.7514444882669963E-2</v>
      </c>
      <c r="I382">
        <v>1.9073276096806459E-2</v>
      </c>
      <c r="J382">
        <v>0</v>
      </c>
      <c r="K382">
        <v>5.106174643902113E-2</v>
      </c>
      <c r="L382">
        <v>4.1666627551706643E-2</v>
      </c>
      <c r="M382">
        <v>4.6305722279409671E-4</v>
      </c>
      <c r="N382">
        <v>6.3506117465603487E-2</v>
      </c>
      <c r="O382">
        <v>9.7644840452641588E-2</v>
      </c>
      <c r="P382">
        <v>4.1068957926665038E-3</v>
      </c>
      <c r="Q382">
        <v>1.5981898131814071E-2</v>
      </c>
      <c r="R382">
        <v>0</v>
      </c>
      <c r="S382">
        <v>0</v>
      </c>
      <c r="T382">
        <v>1.39558847336963</v>
      </c>
      <c r="U382">
        <v>3.4628957809326497E-2</v>
      </c>
      <c r="V382">
        <v>8.9921158642082173E-3</v>
      </c>
      <c r="W382">
        <v>2.1016172005687929E-2</v>
      </c>
      <c r="X382">
        <v>2.840465127004611E-2</v>
      </c>
      <c r="Y382">
        <v>2.0757117884485891E-4</v>
      </c>
      <c r="Z382">
        <v>6.9402785863122415E-2</v>
      </c>
      <c r="AA382">
        <v>3.8290420958014597E-2</v>
      </c>
      <c r="AB382">
        <v>0.21466728103598309</v>
      </c>
      <c r="AC382">
        <v>9.5287921672414511E-2</v>
      </c>
      <c r="AD382">
        <v>1.090485875767107E-2</v>
      </c>
      <c r="AE382">
        <v>9.7242963582552563E-2</v>
      </c>
      <c r="AF382">
        <v>9.3287047453832761E-2</v>
      </c>
      <c r="AG382">
        <v>0.15020400075093859</v>
      </c>
      <c r="AH382" s="9" t="s">
        <v>115</v>
      </c>
      <c r="AI382" s="1">
        <v>44958</v>
      </c>
      <c r="AJ382" s="9" t="s">
        <v>39</v>
      </c>
      <c r="AK382">
        <v>1</v>
      </c>
    </row>
    <row r="383" spans="1:37" x14ac:dyDescent="0.25">
      <c r="A383">
        <v>44957</v>
      </c>
      <c r="B383">
        <v>2.1355177842021469</v>
      </c>
      <c r="C383">
        <v>1.6907179975102591</v>
      </c>
      <c r="D383">
        <v>0.24613365082291649</v>
      </c>
      <c r="E383">
        <v>1.553223282575779</v>
      </c>
      <c r="F383">
        <v>1.1648174472817741</v>
      </c>
      <c r="G383">
        <v>1.792201954181424</v>
      </c>
      <c r="H383">
        <v>1.112018422568122</v>
      </c>
      <c r="I383">
        <v>2.4057882146169698</v>
      </c>
      <c r="J383">
        <v>0.81829616570338604</v>
      </c>
      <c r="K383">
        <v>6.617802555222279</v>
      </c>
      <c r="L383">
        <v>0.67732385801199302</v>
      </c>
      <c r="M383">
        <v>0.32014017463033401</v>
      </c>
      <c r="N383">
        <v>0.81445200260077499</v>
      </c>
      <c r="O383">
        <v>1.2277151758572771</v>
      </c>
      <c r="P383">
        <v>0.66114632347944979</v>
      </c>
      <c r="Q383">
        <v>2.6898718442382359</v>
      </c>
      <c r="R383">
        <v>0.30645814818809208</v>
      </c>
      <c r="S383">
        <v>2.157802947124642</v>
      </c>
      <c r="T383">
        <v>0.6603930067887922</v>
      </c>
      <c r="U383">
        <v>3.4258417928822191</v>
      </c>
      <c r="V383">
        <v>2.1380630568231682</v>
      </c>
      <c r="W383">
        <v>1.946176571191264</v>
      </c>
      <c r="X383">
        <v>2.1637708434141389</v>
      </c>
      <c r="Y383">
        <v>0.44382362724612962</v>
      </c>
      <c r="Z383">
        <v>2.3774358398644209</v>
      </c>
      <c r="AA383">
        <v>1.5372623245989201</v>
      </c>
      <c r="AB383">
        <v>1.866133874686331</v>
      </c>
      <c r="AC383">
        <v>0.52966319018337138</v>
      </c>
      <c r="AD383">
        <v>0.8094932019797576</v>
      </c>
      <c r="AE383">
        <v>1.63178464911876</v>
      </c>
      <c r="AF383">
        <v>2.2990272853846569</v>
      </c>
      <c r="AG383">
        <v>1.861195174927085</v>
      </c>
      <c r="AH383" s="9" t="s">
        <v>115</v>
      </c>
      <c r="AI383" s="1">
        <v>44927</v>
      </c>
      <c r="AJ383" s="9" t="s">
        <v>40</v>
      </c>
      <c r="AK383">
        <v>31</v>
      </c>
    </row>
    <row r="384" spans="1:37" x14ac:dyDescent="0.25">
      <c r="A384">
        <v>44956</v>
      </c>
      <c r="B384">
        <v>2.1206449787899699</v>
      </c>
      <c r="C384">
        <v>2.7604671958556599</v>
      </c>
      <c r="D384">
        <v>0.16019261434366749</v>
      </c>
      <c r="E384">
        <v>4.0076309581513474</v>
      </c>
      <c r="F384">
        <v>0.16384483005279479</v>
      </c>
      <c r="G384">
        <v>0.57706538581416056</v>
      </c>
      <c r="H384">
        <v>2.2203611265443151</v>
      </c>
      <c r="I384">
        <v>1.0499814424843781</v>
      </c>
      <c r="J384">
        <v>0.70837573130219911</v>
      </c>
      <c r="K384">
        <v>1.722824083175726</v>
      </c>
      <c r="L384">
        <v>5.0893663877695387E-2</v>
      </c>
      <c r="M384">
        <v>1.2023082589992611</v>
      </c>
      <c r="N384">
        <v>4.0311160867471267</v>
      </c>
      <c r="O384">
        <v>0.1387493932582099</v>
      </c>
      <c r="P384">
        <v>3.2507705044309199</v>
      </c>
      <c r="Q384">
        <v>7.8063351762949415E-2</v>
      </c>
      <c r="R384">
        <v>0.17711438663331891</v>
      </c>
      <c r="S384">
        <v>0.46943495249790917</v>
      </c>
      <c r="T384">
        <v>0.38488358338909262</v>
      </c>
      <c r="U384">
        <v>0</v>
      </c>
      <c r="V384">
        <v>0.91625659382374469</v>
      </c>
      <c r="W384">
        <v>0.34009366326395712</v>
      </c>
      <c r="X384">
        <v>2.652146150562662</v>
      </c>
      <c r="Y384">
        <v>7.6228845589923253</v>
      </c>
      <c r="Z384">
        <v>2.8830041992803159</v>
      </c>
      <c r="AA384">
        <v>2.5867717284844258</v>
      </c>
      <c r="AB384">
        <v>0.58134147344106202</v>
      </c>
      <c r="AC384">
        <v>1.476651372754274</v>
      </c>
      <c r="AD384">
        <v>3.5640814627986857E-2</v>
      </c>
      <c r="AE384">
        <v>0.38187430153103302</v>
      </c>
      <c r="AF384">
        <v>2.057548192984858</v>
      </c>
      <c r="AG384">
        <v>6.4724285294317934</v>
      </c>
      <c r="AH384" s="9" t="s">
        <v>115</v>
      </c>
      <c r="AI384" s="1">
        <v>44927</v>
      </c>
      <c r="AJ384" s="9" t="s">
        <v>41</v>
      </c>
      <c r="AK384">
        <v>30</v>
      </c>
    </row>
    <row r="385" spans="1:37" x14ac:dyDescent="0.25">
      <c r="A385">
        <v>44953</v>
      </c>
      <c r="B385">
        <v>0.98764733418524608</v>
      </c>
      <c r="C385">
        <v>0.51000351075111583</v>
      </c>
      <c r="D385">
        <v>0.111565463074121</v>
      </c>
      <c r="E385">
        <v>0.23888528400933559</v>
      </c>
      <c r="F385">
        <v>2.1938829406278559</v>
      </c>
      <c r="G385">
        <v>1.5343191333197821E-2</v>
      </c>
      <c r="H385">
        <v>2.481464364027032</v>
      </c>
      <c r="I385">
        <v>0.92732963826505443</v>
      </c>
      <c r="J385">
        <v>0.97191524331193691</v>
      </c>
      <c r="K385">
        <v>0.25197341667251932</v>
      </c>
      <c r="L385">
        <v>0.8758761460999086</v>
      </c>
      <c r="M385">
        <v>0.69631138202821863</v>
      </c>
      <c r="N385">
        <v>0.93134487178349101</v>
      </c>
      <c r="O385">
        <v>1.695535911184791</v>
      </c>
      <c r="P385">
        <v>4.0438725740436734</v>
      </c>
      <c r="Q385">
        <v>0.15581312428464941</v>
      </c>
      <c r="R385">
        <v>0.35253789081032472</v>
      </c>
      <c r="S385">
        <v>0.37408303724125941</v>
      </c>
      <c r="T385">
        <v>0.67610662873735472</v>
      </c>
      <c r="U385">
        <v>6.0856850345656331E-4</v>
      </c>
      <c r="V385">
        <v>1.885124399118997</v>
      </c>
      <c r="W385">
        <v>2.908830072967806</v>
      </c>
      <c r="X385">
        <v>0.81280466147555031</v>
      </c>
      <c r="Y385">
        <v>0.1199107252593954</v>
      </c>
      <c r="Z385">
        <v>0.47961675158259243</v>
      </c>
      <c r="AA385">
        <v>1.385142753829383</v>
      </c>
      <c r="AB385">
        <v>1.362510969589269</v>
      </c>
      <c r="AC385">
        <v>0.58940427838842691</v>
      </c>
      <c r="AD385">
        <v>0.34742992232892589</v>
      </c>
      <c r="AE385">
        <v>0.56267539172193204</v>
      </c>
      <c r="AF385">
        <v>0.86420645442177246</v>
      </c>
      <c r="AG385">
        <v>1.5668286923285719</v>
      </c>
      <c r="AH385" s="9" t="s">
        <v>116</v>
      </c>
      <c r="AI385" s="1">
        <v>44927</v>
      </c>
      <c r="AJ385" s="9" t="s">
        <v>43</v>
      </c>
      <c r="AK385">
        <v>27</v>
      </c>
    </row>
    <row r="386" spans="1:37" x14ac:dyDescent="0.25">
      <c r="A386">
        <v>44945</v>
      </c>
      <c r="B386">
        <v>1.554601139919306</v>
      </c>
      <c r="C386">
        <v>3.344855594276567</v>
      </c>
      <c r="D386">
        <v>2.1925455829517642</v>
      </c>
      <c r="E386">
        <v>0.63834043090846859</v>
      </c>
      <c r="F386">
        <v>1.4072962398315969</v>
      </c>
      <c r="G386">
        <v>2.1547441171650021</v>
      </c>
      <c r="H386">
        <v>2.920064659650675</v>
      </c>
      <c r="I386">
        <v>0.1234464384484471</v>
      </c>
      <c r="J386">
        <v>0.26375002956299232</v>
      </c>
      <c r="K386">
        <v>1.489698217411513</v>
      </c>
      <c r="L386">
        <v>0.28091615919332902</v>
      </c>
      <c r="M386">
        <v>0.65875508346902378</v>
      </c>
      <c r="N386">
        <v>0.69027696672261207</v>
      </c>
      <c r="O386">
        <v>1.4939992758484071</v>
      </c>
      <c r="P386">
        <v>1.6071278921406249</v>
      </c>
      <c r="Q386">
        <v>0.47901509255402419</v>
      </c>
      <c r="R386">
        <v>0.5283232864567482</v>
      </c>
      <c r="S386">
        <v>0.1494452451343212</v>
      </c>
      <c r="T386">
        <v>0.32253146711429842</v>
      </c>
      <c r="U386">
        <v>0.2786070205940106</v>
      </c>
      <c r="V386">
        <v>5.7824746209134377</v>
      </c>
      <c r="W386">
        <v>0.58704744066119985</v>
      </c>
      <c r="X386">
        <v>0.72975172119509213</v>
      </c>
      <c r="Y386">
        <v>1.918237998617492</v>
      </c>
      <c r="Z386">
        <v>1.3243198280544251</v>
      </c>
      <c r="AA386">
        <v>0.7983441821984999</v>
      </c>
      <c r="AB386">
        <v>1.9087525006840991</v>
      </c>
      <c r="AC386">
        <v>1.156382393914043</v>
      </c>
      <c r="AD386">
        <v>0.60864632104544114</v>
      </c>
      <c r="AE386">
        <v>0.94901268758827162</v>
      </c>
      <c r="AF386">
        <v>1.6212658287263331</v>
      </c>
      <c r="AG386">
        <v>1.635600976849714</v>
      </c>
      <c r="AH386" s="9" t="s">
        <v>117</v>
      </c>
      <c r="AI386" s="1">
        <v>44927</v>
      </c>
      <c r="AJ386" s="9" t="s">
        <v>38</v>
      </c>
      <c r="AK386">
        <v>19</v>
      </c>
    </row>
    <row r="387" spans="1:37" x14ac:dyDescent="0.25">
      <c r="A387">
        <v>44944</v>
      </c>
      <c r="B387">
        <v>2.3769778614377342</v>
      </c>
      <c r="C387">
        <v>4.1243726504019929</v>
      </c>
      <c r="D387">
        <v>4.4705989317415207E-2</v>
      </c>
      <c r="E387">
        <v>6.1421832428016581</v>
      </c>
      <c r="F387">
        <v>1.1289253217383539</v>
      </c>
      <c r="G387">
        <v>1.1146901016111159</v>
      </c>
      <c r="H387">
        <v>2.6821019842285652</v>
      </c>
      <c r="I387">
        <v>0.46502017019672431</v>
      </c>
      <c r="J387">
        <v>1.690943713335787</v>
      </c>
      <c r="K387">
        <v>7.2759974055588357</v>
      </c>
      <c r="L387">
        <v>1.1933420912303041</v>
      </c>
      <c r="M387">
        <v>0.31685743497984148</v>
      </c>
      <c r="N387">
        <v>1.49373421009184</v>
      </c>
      <c r="O387">
        <v>4.4885657187969587E-2</v>
      </c>
      <c r="P387">
        <v>3.5945314453860848</v>
      </c>
      <c r="Q387">
        <v>0.199505565733757</v>
      </c>
      <c r="R387">
        <v>2.6676979761628271E-2</v>
      </c>
      <c r="S387">
        <v>6.7935347457824979E-2</v>
      </c>
      <c r="T387">
        <v>1.820215496410416</v>
      </c>
      <c r="U387">
        <v>4.4562938320699449E-2</v>
      </c>
      <c r="V387">
        <v>0.99116549887022665</v>
      </c>
      <c r="W387">
        <v>0.92838357351489176</v>
      </c>
      <c r="X387">
        <v>0.40260914490688082</v>
      </c>
      <c r="Y387">
        <v>2.034389276594736</v>
      </c>
      <c r="Z387">
        <v>2.935601393178743</v>
      </c>
      <c r="AA387">
        <v>2.6329684521320611</v>
      </c>
      <c r="AB387">
        <v>1.1382307908015881</v>
      </c>
      <c r="AC387">
        <v>0.87758173753709234</v>
      </c>
      <c r="AD387">
        <v>0.85022331513025984</v>
      </c>
      <c r="AE387">
        <v>1.1483367738593979</v>
      </c>
      <c r="AF387">
        <v>3.1767664877893518</v>
      </c>
      <c r="AG387">
        <v>1.8534317146107191</v>
      </c>
      <c r="AH387" s="9" t="s">
        <v>117</v>
      </c>
      <c r="AI387" s="1">
        <v>44927</v>
      </c>
      <c r="AJ387" s="9" t="s">
        <v>39</v>
      </c>
      <c r="AK387">
        <v>18</v>
      </c>
    </row>
    <row r="388" spans="1:37" x14ac:dyDescent="0.25">
      <c r="A388">
        <v>44943</v>
      </c>
      <c r="B388">
        <v>3.0575363206545938</v>
      </c>
      <c r="C388">
        <v>1.0054788279805531</v>
      </c>
      <c r="D388">
        <v>1.35742034040369</v>
      </c>
      <c r="E388">
        <v>2.8820919302388441</v>
      </c>
      <c r="F388">
        <v>2.517148758924133</v>
      </c>
      <c r="G388">
        <v>4.9597424303914082</v>
      </c>
      <c r="H388">
        <v>2.991495705248608</v>
      </c>
      <c r="I388">
        <v>1.763928653856621</v>
      </c>
      <c r="J388">
        <v>1.4441651919857841</v>
      </c>
      <c r="K388">
        <v>0.33458776968543402</v>
      </c>
      <c r="L388">
        <v>1.363185819801739</v>
      </c>
      <c r="M388">
        <v>0.97877599671804971</v>
      </c>
      <c r="N388">
        <v>3.575691667085835</v>
      </c>
      <c r="O388">
        <v>0.93785223084861713</v>
      </c>
      <c r="P388">
        <v>2.0299570995294531</v>
      </c>
      <c r="Q388">
        <v>2.9682440244007631</v>
      </c>
      <c r="R388">
        <v>7.0719241011952443</v>
      </c>
      <c r="S388">
        <v>6.4893128024755251</v>
      </c>
      <c r="T388">
        <v>0.72174936962104397</v>
      </c>
      <c r="U388">
        <v>0.69413923986769266</v>
      </c>
      <c r="V388">
        <v>2.1839199286257291</v>
      </c>
      <c r="W388">
        <v>0.34475269000672359</v>
      </c>
      <c r="X388">
        <v>4.0384443531355423</v>
      </c>
      <c r="Y388">
        <v>0.82020515243451819</v>
      </c>
      <c r="Z388">
        <v>3.6148499783839529</v>
      </c>
      <c r="AA388">
        <v>2.354829250888788</v>
      </c>
      <c r="AB388">
        <v>2.139839511312883</v>
      </c>
      <c r="AC388">
        <v>1.2339409610968639</v>
      </c>
      <c r="AD388">
        <v>2.7392559462810651</v>
      </c>
      <c r="AE388">
        <v>3.5875576483823681</v>
      </c>
      <c r="AF388">
        <v>2.7718347296922761</v>
      </c>
      <c r="AG388">
        <v>2.077880218505455</v>
      </c>
      <c r="AH388" s="9" t="s">
        <v>117</v>
      </c>
      <c r="AI388" s="1">
        <v>44927</v>
      </c>
      <c r="AJ388" s="9" t="s">
        <v>40</v>
      </c>
      <c r="AK388">
        <v>17</v>
      </c>
    </row>
    <row r="389" spans="1:37" x14ac:dyDescent="0.25">
      <c r="A389">
        <v>44942</v>
      </c>
      <c r="B389">
        <v>0.36634985430982009</v>
      </c>
      <c r="C389">
        <v>6.1289146245478737E-2</v>
      </c>
      <c r="D389">
        <v>1.722870161006865E-3</v>
      </c>
      <c r="E389">
        <v>0.11834215767823621</v>
      </c>
      <c r="F389">
        <v>0.1867216942170988</v>
      </c>
      <c r="G389">
        <v>0.24877316248202011</v>
      </c>
      <c r="H389">
        <v>0.31873228329424608</v>
      </c>
      <c r="I389">
        <v>1.463049380165901E-3</v>
      </c>
      <c r="J389">
        <v>5.761739079715529E-4</v>
      </c>
      <c r="K389">
        <v>8.5370125821407308E-2</v>
      </c>
      <c r="L389">
        <v>2.8245741407014972E-2</v>
      </c>
      <c r="M389">
        <v>7.0484091562153017E-2</v>
      </c>
      <c r="N389">
        <v>0.66875253614794083</v>
      </c>
      <c r="O389">
        <v>3.8845087761520902E-2</v>
      </c>
      <c r="P389">
        <v>0.38536875153423777</v>
      </c>
      <c r="Q389">
        <v>0.9135257600169463</v>
      </c>
      <c r="R389">
        <v>4.8482521352910729E-2</v>
      </c>
      <c r="S389">
        <v>0.7825487491044707</v>
      </c>
      <c r="T389">
        <v>0.31573448214618283</v>
      </c>
      <c r="U389">
        <v>4.3873414810790663E-2</v>
      </c>
      <c r="V389">
        <v>0.27455007566694728</v>
      </c>
      <c r="W389">
        <v>0.30594329687110172</v>
      </c>
      <c r="X389">
        <v>0.44770184240216992</v>
      </c>
      <c r="Y389">
        <v>6.3830095538278273E-2</v>
      </c>
      <c r="Z389">
        <v>0.33838492794532121</v>
      </c>
      <c r="AA389">
        <v>0.32463885363994027</v>
      </c>
      <c r="AB389">
        <v>0.39736312730978107</v>
      </c>
      <c r="AC389">
        <v>5.2475704863900442E-2</v>
      </c>
      <c r="AD389">
        <v>0.85023717192358805</v>
      </c>
      <c r="AE389">
        <v>0.15915588099121389</v>
      </c>
      <c r="AF389">
        <v>0.42334390735304772</v>
      </c>
      <c r="AG389">
        <v>0.19276235745416481</v>
      </c>
      <c r="AH389" s="9" t="s">
        <v>117</v>
      </c>
      <c r="AI389" s="1">
        <v>44927</v>
      </c>
      <c r="AJ389" s="9" t="s">
        <v>41</v>
      </c>
      <c r="AK389">
        <v>16</v>
      </c>
    </row>
    <row r="390" spans="1:37" x14ac:dyDescent="0.25">
      <c r="A390">
        <v>44939</v>
      </c>
      <c r="B390">
        <v>0.19192909417101131</v>
      </c>
      <c r="C390">
        <v>7.0639197620180963E-2</v>
      </c>
      <c r="D390">
        <v>0.92725187721656588</v>
      </c>
      <c r="E390">
        <v>9.6056787816393555E-2</v>
      </c>
      <c r="F390">
        <v>5.5174697627907603E-2</v>
      </c>
      <c r="G390">
        <v>6.0814323303197533E-2</v>
      </c>
      <c r="H390">
        <v>0.15701984942758851</v>
      </c>
      <c r="I390">
        <v>2.6131718639664719E-2</v>
      </c>
      <c r="J390">
        <v>8.631897573182741E-2</v>
      </c>
      <c r="K390">
        <v>0.14862287471812349</v>
      </c>
      <c r="L390">
        <v>2.0276469576982801E-4</v>
      </c>
      <c r="M390">
        <v>1.428762015290508E-2</v>
      </c>
      <c r="N390">
        <v>3.58484318010713E-2</v>
      </c>
      <c r="O390">
        <v>0.38407674422442573</v>
      </c>
      <c r="P390">
        <v>0.81262111876836829</v>
      </c>
      <c r="Q390">
        <v>0.16384108865634189</v>
      </c>
      <c r="R390">
        <v>1.6254364930462649E-3</v>
      </c>
      <c r="S390">
        <v>9.1717833611247801E-2</v>
      </c>
      <c r="T390">
        <v>0.30276679630794262</v>
      </c>
      <c r="U390">
        <v>0</v>
      </c>
      <c r="V390">
        <v>4.1517516594148728E-2</v>
      </c>
      <c r="W390">
        <v>3.7670652072243058E-2</v>
      </c>
      <c r="X390">
        <v>5.7688410764398658E-2</v>
      </c>
      <c r="Y390">
        <v>0.18794560505657429</v>
      </c>
      <c r="Z390">
        <v>0.15063284124885751</v>
      </c>
      <c r="AA390">
        <v>0.14824876570075041</v>
      </c>
      <c r="AB390">
        <v>0.1967865699143361</v>
      </c>
      <c r="AC390">
        <v>0.1370852621181799</v>
      </c>
      <c r="AD390">
        <v>0.28892780321022388</v>
      </c>
      <c r="AE390">
        <v>9.393604288462834E-2</v>
      </c>
      <c r="AF390">
        <v>0.1692333394124137</v>
      </c>
      <c r="AG390">
        <v>0.16483589417305039</v>
      </c>
      <c r="AH390" s="9" t="s">
        <v>118</v>
      </c>
      <c r="AI390" s="1">
        <v>44927</v>
      </c>
      <c r="AJ390" s="9" t="s">
        <v>43</v>
      </c>
      <c r="AK390">
        <v>13</v>
      </c>
    </row>
    <row r="391" spans="1:37" x14ac:dyDescent="0.25">
      <c r="A391">
        <v>44938</v>
      </c>
      <c r="B391">
        <v>0.66881787995527686</v>
      </c>
      <c r="C391">
        <v>1.8360381289840581E-2</v>
      </c>
      <c r="D391">
        <v>5.4040050195786067E-2</v>
      </c>
      <c r="E391">
        <v>6.5108294420078525E-2</v>
      </c>
      <c r="F391">
        <v>0.96808194555650295</v>
      </c>
      <c r="G391">
        <v>0.1132614446500441</v>
      </c>
      <c r="H391">
        <v>0.23187388201774131</v>
      </c>
      <c r="I391">
        <v>1.0452604323862971</v>
      </c>
      <c r="J391">
        <v>7.5407663961503584</v>
      </c>
      <c r="K391">
        <v>0.20489582853135871</v>
      </c>
      <c r="L391">
        <v>6.5539618076571646E-2</v>
      </c>
      <c r="M391">
        <v>0.77417541407711765</v>
      </c>
      <c r="N391">
        <v>0.14429520464103759</v>
      </c>
      <c r="O391">
        <v>2.743961747434962</v>
      </c>
      <c r="P391">
        <v>0.99593871105829346</v>
      </c>
      <c r="Q391">
        <v>0.29306578378275611</v>
      </c>
      <c r="R391">
        <v>1.9943056133661138E-2</v>
      </c>
      <c r="S391">
        <v>0.2075786531493625</v>
      </c>
      <c r="T391">
        <v>3.9408162870695491E-2</v>
      </c>
      <c r="U391">
        <v>4.8320535774354214</v>
      </c>
      <c r="V391">
        <v>6.381203820089601E-2</v>
      </c>
      <c r="W391">
        <v>0.91809768854181739</v>
      </c>
      <c r="X391">
        <v>0.30560609827021978</v>
      </c>
      <c r="Y391">
        <v>1.082601628375632E-2</v>
      </c>
      <c r="Z391">
        <v>0.25461770260981298</v>
      </c>
      <c r="AA391">
        <v>1.4389349209824831</v>
      </c>
      <c r="AB391">
        <v>0.53106504119999909</v>
      </c>
      <c r="AC391">
        <v>0.28140708895010752</v>
      </c>
      <c r="AD391">
        <v>0.18398528393147839</v>
      </c>
      <c r="AE391">
        <v>0.45209911813852138</v>
      </c>
      <c r="AF391">
        <v>0.7139509444516795</v>
      </c>
      <c r="AG391">
        <v>0.4835780832832226</v>
      </c>
      <c r="AH391" s="9" t="s">
        <v>118</v>
      </c>
      <c r="AI391" s="1">
        <v>44927</v>
      </c>
      <c r="AJ391" s="9" t="s">
        <v>38</v>
      </c>
      <c r="AK391">
        <v>12</v>
      </c>
    </row>
    <row r="392" spans="1:37" x14ac:dyDescent="0.25">
      <c r="A392">
        <v>44937</v>
      </c>
      <c r="B392">
        <v>0.39249649795670699</v>
      </c>
      <c r="C392">
        <v>0.68336367895080885</v>
      </c>
      <c r="D392">
        <v>0.18199278336212951</v>
      </c>
      <c r="E392">
        <v>0.2646224598843655</v>
      </c>
      <c r="F392">
        <v>0.30917338858404347</v>
      </c>
      <c r="G392">
        <v>0.43115742096560311</v>
      </c>
      <c r="H392">
        <v>0.13064662624764109</v>
      </c>
      <c r="I392">
        <v>0.13007926684234339</v>
      </c>
      <c r="J392">
        <v>0.1825903453342749</v>
      </c>
      <c r="K392">
        <v>0.11831044674043339</v>
      </c>
      <c r="L392">
        <v>0.2082757030160324</v>
      </c>
      <c r="M392">
        <v>0.1109160850386624</v>
      </c>
      <c r="N392">
        <v>0.21357432144274921</v>
      </c>
      <c r="O392">
        <v>0.75756570291647263</v>
      </c>
      <c r="P392">
        <v>0.1544174790278306</v>
      </c>
      <c r="Q392">
        <v>0.25043599674226802</v>
      </c>
      <c r="R392">
        <v>0.28965427876368133</v>
      </c>
      <c r="S392">
        <v>1.3115528141556499E-4</v>
      </c>
      <c r="T392">
        <v>0.1027900065350876</v>
      </c>
      <c r="U392">
        <v>0</v>
      </c>
      <c r="V392">
        <v>7.1505394566695246E-2</v>
      </c>
      <c r="W392">
        <v>0.39240404391535583</v>
      </c>
      <c r="X392">
        <v>0.26010752488215633</v>
      </c>
      <c r="Y392">
        <v>0.12761877482033099</v>
      </c>
      <c r="Z392">
        <v>0.39394181907794701</v>
      </c>
      <c r="AA392">
        <v>0.1955352650252753</v>
      </c>
      <c r="AB392">
        <v>0.31925645626018589</v>
      </c>
      <c r="AC392">
        <v>0.16693001343733219</v>
      </c>
      <c r="AD392">
        <v>0.16908452421452719</v>
      </c>
      <c r="AE392">
        <v>0.32310551751167449</v>
      </c>
      <c r="AF392">
        <v>0.36421439444598858</v>
      </c>
      <c r="AG392">
        <v>0.29853587225490719</v>
      </c>
      <c r="AH392" s="9" t="s">
        <v>118</v>
      </c>
      <c r="AI392" s="1">
        <v>44927</v>
      </c>
      <c r="AJ392" s="9" t="s">
        <v>39</v>
      </c>
      <c r="AK392">
        <v>11</v>
      </c>
    </row>
    <row r="393" spans="1:37" x14ac:dyDescent="0.25">
      <c r="A393">
        <v>44936</v>
      </c>
      <c r="B393">
        <v>0.85389261918592652</v>
      </c>
      <c r="C393">
        <v>0.71929747671263944</v>
      </c>
      <c r="D393">
        <v>0.3498899368445757</v>
      </c>
      <c r="E393">
        <v>0.79194193470422358</v>
      </c>
      <c r="F393">
        <v>0.40026108625400258</v>
      </c>
      <c r="G393">
        <v>0.2101238212055995</v>
      </c>
      <c r="H393">
        <v>0.19179992629020939</v>
      </c>
      <c r="I393">
        <v>0.38534988404317172</v>
      </c>
      <c r="J393">
        <v>0.35196676689449857</v>
      </c>
      <c r="K393">
        <v>0.1639188261978371</v>
      </c>
      <c r="L393">
        <v>8.4120041567872852E-3</v>
      </c>
      <c r="M393">
        <v>0.1087794538706168</v>
      </c>
      <c r="N393">
        <v>0.2145658215986411</v>
      </c>
      <c r="O393">
        <v>0.57626460044078187</v>
      </c>
      <c r="P393">
        <v>0.46124750527262198</v>
      </c>
      <c r="Q393">
        <v>0.1083402263415439</v>
      </c>
      <c r="R393">
        <v>7.2551422013253681</v>
      </c>
      <c r="S393">
        <v>0.42871103883304479</v>
      </c>
      <c r="T393">
        <v>0.4396948916442347</v>
      </c>
      <c r="U393">
        <v>0.1177743767438179</v>
      </c>
      <c r="V393">
        <v>0.56011786648326989</v>
      </c>
      <c r="W393">
        <v>3.8948745721157692</v>
      </c>
      <c r="X393">
        <v>1.9093922409328909</v>
      </c>
      <c r="Y393">
        <v>3.8349035231613163E-2</v>
      </c>
      <c r="Z393">
        <v>1.3933017517555151</v>
      </c>
      <c r="AA393">
        <v>0.30463430112946971</v>
      </c>
      <c r="AB393">
        <v>0.41385034149478772</v>
      </c>
      <c r="AC393">
        <v>9.5201266582246813E-2</v>
      </c>
      <c r="AD393">
        <v>8.5998740361883874E-2</v>
      </c>
      <c r="AE393">
        <v>0.53367422610455406</v>
      </c>
      <c r="AF393">
        <v>0.94374054241836225</v>
      </c>
      <c r="AG393">
        <v>0.75772621006492091</v>
      </c>
      <c r="AH393" s="9" t="s">
        <v>118</v>
      </c>
      <c r="AI393" s="1">
        <v>44927</v>
      </c>
      <c r="AJ393" s="9" t="s">
        <v>40</v>
      </c>
      <c r="AK393">
        <v>10</v>
      </c>
    </row>
    <row r="394" spans="1:37" x14ac:dyDescent="0.25">
      <c r="A394">
        <v>44935</v>
      </c>
      <c r="B394">
        <v>0.25166047726710722</v>
      </c>
      <c r="C394">
        <v>0.56696261842129947</v>
      </c>
      <c r="D394">
        <v>8.9641852704520613E-3</v>
      </c>
      <c r="E394">
        <v>0.12800425868118401</v>
      </c>
      <c r="F394">
        <v>1.467205993179105E-2</v>
      </c>
      <c r="G394">
        <v>0.1187788267958791</v>
      </c>
      <c r="H394">
        <v>1.6478439531970951E-2</v>
      </c>
      <c r="I394">
        <v>1.1398296103876991E-2</v>
      </c>
      <c r="J394">
        <v>0.1013401758365667</v>
      </c>
      <c r="K394">
        <v>0.28572078590683131</v>
      </c>
      <c r="L394">
        <v>0.74434024818945965</v>
      </c>
      <c r="M394">
        <v>6.3366734124165838E-2</v>
      </c>
      <c r="N394">
        <v>4.4387856305212643E-2</v>
      </c>
      <c r="O394">
        <v>0.11338426008038049</v>
      </c>
      <c r="P394">
        <v>0.86243515229891676</v>
      </c>
      <c r="Q394">
        <v>0.15735441001551231</v>
      </c>
      <c r="R394">
        <v>1.9962179591174559E-4</v>
      </c>
      <c r="S394">
        <v>0.2279758406679511</v>
      </c>
      <c r="T394">
        <v>0.1177530573281392</v>
      </c>
      <c r="U394">
        <v>0</v>
      </c>
      <c r="V394">
        <v>2.2621032113574191E-2</v>
      </c>
      <c r="W394">
        <v>0.57866992896950276</v>
      </c>
      <c r="X394">
        <v>0.1230632436222678</v>
      </c>
      <c r="Y394">
        <v>0.44722938523956729</v>
      </c>
      <c r="Z394">
        <v>0.28198467500428831</v>
      </c>
      <c r="AA394">
        <v>0.16238187373393961</v>
      </c>
      <c r="AB394">
        <v>9.7011475391476421E-2</v>
      </c>
      <c r="AC394">
        <v>0.23738578097198279</v>
      </c>
      <c r="AD394">
        <v>0.30690338411221307</v>
      </c>
      <c r="AE394">
        <v>4.5380702953045193E-2</v>
      </c>
      <c r="AF394">
        <v>0.204628628740882</v>
      </c>
      <c r="AG394">
        <v>0.32583332871151782</v>
      </c>
      <c r="AH394" s="9" t="s">
        <v>118</v>
      </c>
      <c r="AI394" s="1">
        <v>44927</v>
      </c>
      <c r="AJ394" s="9" t="s">
        <v>41</v>
      </c>
      <c r="AK394">
        <v>9</v>
      </c>
    </row>
    <row r="395" spans="1:37" x14ac:dyDescent="0.25">
      <c r="A395">
        <v>44932</v>
      </c>
      <c r="B395">
        <v>0.23616693767005739</v>
      </c>
      <c r="C395">
        <v>0.16822412407432399</v>
      </c>
      <c r="D395">
        <v>1.6184455248310959E-2</v>
      </c>
      <c r="E395">
        <v>0.19762240966863501</v>
      </c>
      <c r="F395">
        <v>2.693273020882227E-2</v>
      </c>
      <c r="G395">
        <v>0.143781126450474</v>
      </c>
      <c r="H395">
        <v>5.2090208746514797E-3</v>
      </c>
      <c r="I395">
        <v>7.4107122232449349E-2</v>
      </c>
      <c r="J395">
        <v>1.45720563056472E-2</v>
      </c>
      <c r="K395">
        <v>5.0339584640884732E-3</v>
      </c>
      <c r="L395">
        <v>0.1544608097042304</v>
      </c>
      <c r="M395">
        <v>4.0030061208098613E-2</v>
      </c>
      <c r="N395">
        <v>4.2709655156453363E-2</v>
      </c>
      <c r="O395">
        <v>7.0283232523128583E-4</v>
      </c>
      <c r="P395">
        <v>0.1000493000052665</v>
      </c>
      <c r="Q395">
        <v>0.25687636028624178</v>
      </c>
      <c r="R395">
        <v>6.8301029463178258E-4</v>
      </c>
      <c r="S395">
        <v>2.694656682538267E-2</v>
      </c>
      <c r="T395">
        <v>0.2069133143686189</v>
      </c>
      <c r="U395">
        <v>0.1303104970328596</v>
      </c>
      <c r="V395">
        <v>0.47546883224897663</v>
      </c>
      <c r="W395">
        <v>3.8288960973376293E-2</v>
      </c>
      <c r="X395">
        <v>4.7213454519410392E-2</v>
      </c>
      <c r="Y395">
        <v>0.46195318092952492</v>
      </c>
      <c r="Z395">
        <v>0.14524988137906181</v>
      </c>
      <c r="AA395">
        <v>8.7657191517521493E-2</v>
      </c>
      <c r="AB395">
        <v>0.23773199619950261</v>
      </c>
      <c r="AC395">
        <v>0.28972066813089642</v>
      </c>
      <c r="AD395">
        <v>0.20072571510339821</v>
      </c>
      <c r="AE395">
        <v>4.302457092120604E-2</v>
      </c>
      <c r="AF395">
        <v>0.17671297664628249</v>
      </c>
      <c r="AG395">
        <v>0.25150689525780018</v>
      </c>
      <c r="AH395" s="9" t="s">
        <v>119</v>
      </c>
      <c r="AI395" s="1">
        <v>44927</v>
      </c>
      <c r="AJ395" s="9" t="s">
        <v>43</v>
      </c>
      <c r="AK395">
        <v>6</v>
      </c>
    </row>
    <row r="396" spans="1:37" x14ac:dyDescent="0.25">
      <c r="A396">
        <v>44931</v>
      </c>
      <c r="B396">
        <v>0.90562309782739925</v>
      </c>
      <c r="C396">
        <v>1.44935538394978E-3</v>
      </c>
      <c r="D396">
        <v>9.2901087059705623E-2</v>
      </c>
      <c r="E396">
        <v>0.47570710848526387</v>
      </c>
      <c r="F396">
        <v>0.38841938302108731</v>
      </c>
      <c r="G396">
        <v>0.3242428345426806</v>
      </c>
      <c r="H396">
        <v>2.4007814737680331</v>
      </c>
      <c r="I396">
        <v>0.60953179828558068</v>
      </c>
      <c r="J396">
        <v>0.20324797044437409</v>
      </c>
      <c r="K396">
        <v>0.1170401589488418</v>
      </c>
      <c r="L396">
        <v>9.4050377466134621E-2</v>
      </c>
      <c r="M396">
        <v>2.1167816300822082</v>
      </c>
      <c r="N396">
        <v>0.25666775839077188</v>
      </c>
      <c r="O396">
        <v>0.98794940037437295</v>
      </c>
      <c r="P396">
        <v>1.2724356557121921</v>
      </c>
      <c r="Q396">
        <v>0.73950648904847749</v>
      </c>
      <c r="R396">
        <v>5.6844409346214153E-2</v>
      </c>
      <c r="S396">
        <v>1.3869273902191439</v>
      </c>
      <c r="T396">
        <v>0.33146100551087132</v>
      </c>
      <c r="U396">
        <v>4.5672746801917397</v>
      </c>
      <c r="V396">
        <v>0.92572130622522641</v>
      </c>
      <c r="W396">
        <v>0.23734356724498751</v>
      </c>
      <c r="X396">
        <v>0.94012007171389278</v>
      </c>
      <c r="Y396">
        <v>0.1497100656912107</v>
      </c>
      <c r="Z396">
        <v>0.575473738551876</v>
      </c>
      <c r="AA396">
        <v>0.85841588470675323</v>
      </c>
      <c r="AB396">
        <v>0.96937732150263367</v>
      </c>
      <c r="AC396">
        <v>1.056176424733861</v>
      </c>
      <c r="AD396">
        <v>0.39871137217091612</v>
      </c>
      <c r="AE396">
        <v>0.9660064438159216</v>
      </c>
      <c r="AF396">
        <v>0.79319669041817131</v>
      </c>
      <c r="AG396">
        <v>0.72834212013459609</v>
      </c>
      <c r="AH396" s="9" t="s">
        <v>119</v>
      </c>
      <c r="AI396" s="1">
        <v>44927</v>
      </c>
      <c r="AJ396" s="9" t="s">
        <v>38</v>
      </c>
      <c r="AK396">
        <v>5</v>
      </c>
    </row>
    <row r="397" spans="1:37" x14ac:dyDescent="0.25">
      <c r="A397">
        <v>44930</v>
      </c>
      <c r="B397">
        <v>0.63010779078123347</v>
      </c>
      <c r="C397">
        <v>4.9698504657823784E-3</v>
      </c>
      <c r="D397">
        <v>4.4308870356683391E-2</v>
      </c>
      <c r="E397">
        <v>0.14519167558468121</v>
      </c>
      <c r="F397">
        <v>1.528675583574667</v>
      </c>
      <c r="G397">
        <v>5.241302055755772E-2</v>
      </c>
      <c r="H397">
        <v>0.19430366993415021</v>
      </c>
      <c r="I397">
        <v>0.2752689096832282</v>
      </c>
      <c r="J397">
        <v>11.58813608003239</v>
      </c>
      <c r="K397">
        <v>0.1024215216454961</v>
      </c>
      <c r="L397">
        <v>4.6215627293113491E-4</v>
      </c>
      <c r="M397">
        <v>0.57804492154577158</v>
      </c>
      <c r="N397">
        <v>0.1559451372323907</v>
      </c>
      <c r="O397">
        <v>2.4833747632552771E-3</v>
      </c>
      <c r="P397">
        <v>6.8326776370885287E-2</v>
      </c>
      <c r="Q397">
        <v>5.0760076931301017E-2</v>
      </c>
      <c r="R397">
        <v>6.5681488276623189E-4</v>
      </c>
      <c r="S397">
        <v>1.2655730326986061E-3</v>
      </c>
      <c r="T397">
        <v>0.33208608870341028</v>
      </c>
      <c r="U397">
        <v>0</v>
      </c>
      <c r="V397">
        <v>2.625327111105435</v>
      </c>
      <c r="W397">
        <v>2.6316541609561339</v>
      </c>
      <c r="X397">
        <v>0.20537456195978601</v>
      </c>
      <c r="Y397">
        <v>4.1775819453737789E-3</v>
      </c>
      <c r="Z397">
        <v>0.22978437724067399</v>
      </c>
      <c r="AA397">
        <v>0.57024708956262571</v>
      </c>
      <c r="AB397">
        <v>0.47487945367089102</v>
      </c>
      <c r="AC397">
        <v>0.1360092705508118</v>
      </c>
      <c r="AD397">
        <v>0.1458638887291317</v>
      </c>
      <c r="AE397">
        <v>0.21050538633081131</v>
      </c>
      <c r="AF397">
        <v>0.88124260952581779</v>
      </c>
      <c r="AG397">
        <v>0.27668967879556561</v>
      </c>
      <c r="AH397" s="9" t="s">
        <v>119</v>
      </c>
      <c r="AI397" s="1">
        <v>44927</v>
      </c>
      <c r="AJ397" s="9" t="s">
        <v>39</v>
      </c>
      <c r="AK397">
        <v>4</v>
      </c>
    </row>
    <row r="398" spans="1:37" x14ac:dyDescent="0.25">
      <c r="A398">
        <v>44929</v>
      </c>
      <c r="B398">
        <v>5.9935764357589738</v>
      </c>
      <c r="C398">
        <v>3.824638502863793</v>
      </c>
      <c r="D398">
        <v>4.6504764567874197</v>
      </c>
      <c r="E398">
        <v>7.5433654260495757</v>
      </c>
      <c r="F398">
        <v>7.8831782712103351</v>
      </c>
      <c r="G398">
        <v>8.5805273377283058</v>
      </c>
      <c r="H398">
        <v>5.798031165862751</v>
      </c>
      <c r="I398">
        <v>4.0418299387753214</v>
      </c>
      <c r="J398">
        <v>3.6492820856954808</v>
      </c>
      <c r="K398">
        <v>3.994365719959736</v>
      </c>
      <c r="L398">
        <v>4.4241509711078786</v>
      </c>
      <c r="M398">
        <v>2.906679795555823</v>
      </c>
      <c r="N398">
        <v>5.5351352647023759</v>
      </c>
      <c r="O398">
        <v>2.0980664641026978</v>
      </c>
      <c r="P398">
        <v>4.53560765270218</v>
      </c>
      <c r="Q398">
        <v>3.2032041215010798</v>
      </c>
      <c r="R398">
        <v>5.6429742355595707</v>
      </c>
      <c r="S398">
        <v>5.5750741753370932</v>
      </c>
      <c r="T398">
        <v>2.9853303107421749</v>
      </c>
      <c r="U398">
        <v>7.4866351420118722</v>
      </c>
      <c r="V398">
        <v>4.2525994721268967</v>
      </c>
      <c r="W398">
        <v>10.370624783943409</v>
      </c>
      <c r="X398">
        <v>9.5663294467849056</v>
      </c>
      <c r="Y398">
        <v>0.36565384204885432</v>
      </c>
      <c r="Z398">
        <v>8.139575561783591</v>
      </c>
      <c r="AA398">
        <v>4.968232613094961</v>
      </c>
      <c r="AB398">
        <v>4.0640308678849326</v>
      </c>
      <c r="AC398">
        <v>3.0007587551118799</v>
      </c>
      <c r="AD398">
        <v>5.0430864891736347</v>
      </c>
      <c r="AE398">
        <v>5.2083349773078238</v>
      </c>
      <c r="AF398">
        <v>6.8996888879589218</v>
      </c>
      <c r="AG398">
        <v>5.1957390114319439</v>
      </c>
      <c r="AH398" s="9" t="s">
        <v>119</v>
      </c>
      <c r="AI398" s="1">
        <v>44927</v>
      </c>
      <c r="AJ398" s="9" t="s">
        <v>40</v>
      </c>
      <c r="AK398">
        <v>3</v>
      </c>
    </row>
    <row r="399" spans="1:37" x14ac:dyDescent="0.25">
      <c r="A399">
        <v>44925</v>
      </c>
      <c r="B399">
        <v>0.95289691635435969</v>
      </c>
      <c r="C399">
        <v>1.4690355947218941E-2</v>
      </c>
      <c r="D399">
        <v>1.2139984763325391</v>
      </c>
      <c r="E399">
        <v>0.62479393938655048</v>
      </c>
      <c r="F399">
        <v>0.96374819157661662</v>
      </c>
      <c r="G399">
        <v>0.29734372724753788</v>
      </c>
      <c r="H399">
        <v>1.1935019029320499</v>
      </c>
      <c r="I399">
        <v>0.5295240910866591</v>
      </c>
      <c r="J399">
        <v>0.57202627451266796</v>
      </c>
      <c r="K399">
        <v>0.29797515916024808</v>
      </c>
      <c r="L399">
        <v>0</v>
      </c>
      <c r="M399">
        <v>1.3617018133483101</v>
      </c>
      <c r="N399">
        <v>0.22232357925640209</v>
      </c>
      <c r="O399">
        <v>2.3195912017740912</v>
      </c>
      <c r="P399">
        <v>0.92831507615405828</v>
      </c>
      <c r="Q399">
        <v>0.54101758245610954</v>
      </c>
      <c r="R399">
        <v>3.4453639255590057E-2</v>
      </c>
      <c r="S399">
        <v>1.7480147606113269E-2</v>
      </c>
      <c r="T399">
        <v>0.17437918292376761</v>
      </c>
      <c r="U399">
        <v>0.48772814377245571</v>
      </c>
      <c r="V399">
        <v>0.2113999376165446</v>
      </c>
      <c r="W399">
        <v>1.689079244242901</v>
      </c>
      <c r="X399">
        <v>0.37495882054045698</v>
      </c>
      <c r="Y399">
        <v>2.629293046285198</v>
      </c>
      <c r="Z399">
        <v>0.57187974035733435</v>
      </c>
      <c r="AA399">
        <v>0.54087822130360252</v>
      </c>
      <c r="AB399">
        <v>0.75344647118373065</v>
      </c>
      <c r="AC399">
        <v>1.854118420882499</v>
      </c>
      <c r="AD399">
        <v>0.120909762883947</v>
      </c>
      <c r="AE399">
        <v>0.79891960679745</v>
      </c>
      <c r="AF399">
        <v>0.91454638970871804</v>
      </c>
      <c r="AG399">
        <v>0.59692638596965919</v>
      </c>
      <c r="AH399" s="9" t="s">
        <v>120</v>
      </c>
      <c r="AI399" s="1">
        <v>44896</v>
      </c>
      <c r="AJ399" s="9" t="s">
        <v>43</v>
      </c>
      <c r="AK399">
        <v>30</v>
      </c>
    </row>
    <row r="400" spans="1:37" x14ac:dyDescent="0.25">
      <c r="A400">
        <v>44924</v>
      </c>
      <c r="B400">
        <v>0.49097250957074529</v>
      </c>
      <c r="C400">
        <v>3.9073812288037142E-2</v>
      </c>
      <c r="D400">
        <v>5.0461223717389772E-2</v>
      </c>
      <c r="E400">
        <v>0.2022007412850825</v>
      </c>
      <c r="F400">
        <v>8.2976715638937174E-2</v>
      </c>
      <c r="G400">
        <v>0.30160833158244771</v>
      </c>
      <c r="H400">
        <v>0.36937980732291792</v>
      </c>
      <c r="I400">
        <v>0.67201065128003512</v>
      </c>
      <c r="J400">
        <v>0.23924762154217741</v>
      </c>
      <c r="K400">
        <v>0.15935345658750211</v>
      </c>
      <c r="L400">
        <v>1.824301538219689E-3</v>
      </c>
      <c r="M400">
        <v>0.27586079511384559</v>
      </c>
      <c r="N400">
        <v>0.14316306984256311</v>
      </c>
      <c r="O400">
        <v>1.623776844309506</v>
      </c>
      <c r="P400">
        <v>0.22181353412199339</v>
      </c>
      <c r="Q400">
        <v>0.12833740941459881</v>
      </c>
      <c r="R400">
        <v>0.23827421661475981</v>
      </c>
      <c r="S400">
        <v>1.1421718016080031E-3</v>
      </c>
      <c r="T400">
        <v>0.46463151247545897</v>
      </c>
      <c r="U400">
        <v>1.678504111079317E-2</v>
      </c>
      <c r="V400">
        <v>0.1904125509849795</v>
      </c>
      <c r="W400">
        <v>0.44335048291521562</v>
      </c>
      <c r="X400">
        <v>0.47307124791420818</v>
      </c>
      <c r="Y400">
        <v>0.60424288525192527</v>
      </c>
      <c r="Z400">
        <v>0.4623865524628239</v>
      </c>
      <c r="AA400">
        <v>0.22642761134409381</v>
      </c>
      <c r="AB400">
        <v>0.45612012584866241</v>
      </c>
      <c r="AC400">
        <v>0.30966138494262541</v>
      </c>
      <c r="AD400">
        <v>4.8402989154125633E-3</v>
      </c>
      <c r="AE400">
        <v>0.144015330344545</v>
      </c>
      <c r="AF400">
        <v>0.70574271278314182</v>
      </c>
      <c r="AG400">
        <v>0.34425463582379912</v>
      </c>
      <c r="AH400" s="9" t="s">
        <v>120</v>
      </c>
      <c r="AI400" s="1">
        <v>44896</v>
      </c>
      <c r="AJ400" s="9" t="s">
        <v>38</v>
      </c>
      <c r="AK400">
        <v>29</v>
      </c>
    </row>
    <row r="401" spans="1:37" x14ac:dyDescent="0.25">
      <c r="A401">
        <v>44923</v>
      </c>
      <c r="B401">
        <v>0.89465305038436127</v>
      </c>
      <c r="C401">
        <v>1.677280369774599</v>
      </c>
      <c r="D401">
        <v>0.29183454903534789</v>
      </c>
      <c r="E401">
        <v>0.49162293534463719</v>
      </c>
      <c r="F401">
        <v>0.936442140562744</v>
      </c>
      <c r="G401">
        <v>0.25788473908747961</v>
      </c>
      <c r="H401">
        <v>1.725241702307986</v>
      </c>
      <c r="I401">
        <v>0.50835828004088024</v>
      </c>
      <c r="J401">
        <v>0.39168791162941818</v>
      </c>
      <c r="K401">
        <v>0.51034682144357091</v>
      </c>
      <c r="L401">
        <v>0.85504742734643069</v>
      </c>
      <c r="M401">
        <v>0.50002905560662103</v>
      </c>
      <c r="N401">
        <v>0.43023551110931668</v>
      </c>
      <c r="O401">
        <v>4.4883535195473043E-2</v>
      </c>
      <c r="P401">
        <v>0.41979496651392212</v>
      </c>
      <c r="Q401">
        <v>2.089881537017225</v>
      </c>
      <c r="R401">
        <v>2.9211296192559511E-2</v>
      </c>
      <c r="S401">
        <v>2.1650766651296661E-2</v>
      </c>
      <c r="T401">
        <v>0.42679000007101459</v>
      </c>
      <c r="U401">
        <v>0.39594798880312471</v>
      </c>
      <c r="V401">
        <v>2.4160161732451639</v>
      </c>
      <c r="W401">
        <v>0.64896752685797832</v>
      </c>
      <c r="X401">
        <v>0.42048788972956219</v>
      </c>
      <c r="Y401">
        <v>0.72523690426177123</v>
      </c>
      <c r="Z401">
        <v>0.5096743269519195</v>
      </c>
      <c r="AA401">
        <v>0.46509047740952131</v>
      </c>
      <c r="AB401">
        <v>1.477743006416973</v>
      </c>
      <c r="AC401">
        <v>0.79047343370109879</v>
      </c>
      <c r="AD401">
        <v>0.36616624181346169</v>
      </c>
      <c r="AE401">
        <v>0.84964470491528465</v>
      </c>
      <c r="AF401">
        <v>0.9178079485511893</v>
      </c>
      <c r="AG401">
        <v>0.60191003621476624</v>
      </c>
      <c r="AH401" s="9" t="s">
        <v>120</v>
      </c>
      <c r="AI401" s="1">
        <v>44896</v>
      </c>
      <c r="AJ401" s="9" t="s">
        <v>39</v>
      </c>
      <c r="AK401">
        <v>28</v>
      </c>
    </row>
    <row r="402" spans="1:37" x14ac:dyDescent="0.25">
      <c r="A402">
        <v>44922</v>
      </c>
      <c r="B402">
        <v>1.9940695296355799</v>
      </c>
      <c r="C402">
        <v>2.8856057459876081</v>
      </c>
      <c r="D402">
        <v>0.94413724251400644</v>
      </c>
      <c r="E402">
        <v>2.6796981332954868</v>
      </c>
      <c r="F402">
        <v>1.7046623610289831</v>
      </c>
      <c r="G402">
        <v>4.0252990479871462</v>
      </c>
      <c r="H402">
        <v>0.8609323524553224</v>
      </c>
      <c r="I402">
        <v>0.98362659956379483</v>
      </c>
      <c r="J402">
        <v>0.60632004240101955</v>
      </c>
      <c r="K402">
        <v>1.8280558088979511</v>
      </c>
      <c r="L402">
        <v>0.81177998555979869</v>
      </c>
      <c r="M402">
        <v>0.80144922922493522</v>
      </c>
      <c r="N402">
        <v>1.3927060267896669</v>
      </c>
      <c r="O402">
        <v>1.4301900687908591</v>
      </c>
      <c r="P402">
        <v>1.7732217718857319</v>
      </c>
      <c r="Q402">
        <v>1.4771526073292811</v>
      </c>
      <c r="R402">
        <v>2.2741455202255652</v>
      </c>
      <c r="S402">
        <v>2.3013201695135339</v>
      </c>
      <c r="T402">
        <v>1.3728980768654471</v>
      </c>
      <c r="U402">
        <v>3.8763726740215718</v>
      </c>
      <c r="V402">
        <v>1.7502800533903671</v>
      </c>
      <c r="W402">
        <v>0.55519849513506003</v>
      </c>
      <c r="X402">
        <v>1.487650588694734</v>
      </c>
      <c r="Y402">
        <v>4.4057341954823288</v>
      </c>
      <c r="Z402">
        <v>2.546982663109588</v>
      </c>
      <c r="AA402">
        <v>1.440491363263205</v>
      </c>
      <c r="AB402">
        <v>1.53272892026202</v>
      </c>
      <c r="AC402">
        <v>1.872668447934154</v>
      </c>
      <c r="AD402">
        <v>1.0529450837102541</v>
      </c>
      <c r="AE402">
        <v>2.4331580294244239</v>
      </c>
      <c r="AF402">
        <v>2.058431579677936</v>
      </c>
      <c r="AG402">
        <v>1.644478053674818</v>
      </c>
      <c r="AH402" s="9" t="s">
        <v>120</v>
      </c>
      <c r="AI402" s="1">
        <v>44896</v>
      </c>
      <c r="AJ402" s="9" t="s">
        <v>40</v>
      </c>
      <c r="AK402">
        <v>27</v>
      </c>
    </row>
    <row r="403" spans="1:37" x14ac:dyDescent="0.25">
      <c r="A403">
        <v>44921</v>
      </c>
      <c r="B403">
        <v>2.340574872550821E-2</v>
      </c>
      <c r="C403">
        <v>0</v>
      </c>
      <c r="D403">
        <v>1.4636516093534641E-2</v>
      </c>
      <c r="E403">
        <v>4.561672615767446E-2</v>
      </c>
      <c r="F403">
        <v>9.0145571572649682E-5</v>
      </c>
      <c r="G403">
        <v>4.3300169521687012E-2</v>
      </c>
      <c r="H403">
        <v>2.5236409334562001E-2</v>
      </c>
      <c r="I403">
        <v>0.11910237564228469</v>
      </c>
      <c r="J403">
        <v>8.6449786242990545E-3</v>
      </c>
      <c r="K403">
        <v>7.572957821462863E-3</v>
      </c>
      <c r="L403">
        <v>7.4899100832607232E-4</v>
      </c>
      <c r="M403">
        <v>3.5060393495615419E-2</v>
      </c>
      <c r="N403">
        <v>1.354235119856855E-3</v>
      </c>
      <c r="O403">
        <v>3.0918729846949808E-4</v>
      </c>
      <c r="P403">
        <v>1.9886917973586509E-4</v>
      </c>
      <c r="Q403">
        <v>6.7746621386799233E-3</v>
      </c>
      <c r="R403">
        <v>0</v>
      </c>
      <c r="S403">
        <v>5.650104858066373E-5</v>
      </c>
      <c r="T403">
        <v>3.8936499194517438E-3</v>
      </c>
      <c r="U403">
        <v>3.5401148838849691E-2</v>
      </c>
      <c r="V403">
        <v>7.3390603370126293E-3</v>
      </c>
      <c r="W403">
        <v>1.1366887325005169E-3</v>
      </c>
      <c r="X403">
        <v>2.8141163535512961E-2</v>
      </c>
      <c r="Y403">
        <v>0.1239795935376501</v>
      </c>
      <c r="Z403">
        <v>3.2163424323847611E-2</v>
      </c>
      <c r="AA403">
        <v>1.347526667823444E-2</v>
      </c>
      <c r="AB403">
        <v>6.2502466147547767E-3</v>
      </c>
      <c r="AC403">
        <v>4.9923534662820998E-2</v>
      </c>
      <c r="AD403">
        <v>3.2508290291930218E-5</v>
      </c>
      <c r="AE403">
        <v>2.4198586877099078E-2</v>
      </c>
      <c r="AF403">
        <v>2.9965115048523491E-2</v>
      </c>
      <c r="AG403">
        <v>1.8719179480382261E-2</v>
      </c>
      <c r="AH403" s="9" t="s">
        <v>120</v>
      </c>
      <c r="AI403" s="1">
        <v>44896</v>
      </c>
      <c r="AJ403" s="9" t="s">
        <v>41</v>
      </c>
      <c r="AK403">
        <v>26</v>
      </c>
    </row>
    <row r="404" spans="1:37" x14ac:dyDescent="0.25">
      <c r="A404">
        <v>44918</v>
      </c>
      <c r="B404">
        <v>0.33681553840426798</v>
      </c>
      <c r="C404">
        <v>4.3865858072058533E-2</v>
      </c>
      <c r="D404">
        <v>3.797511973121287E-2</v>
      </c>
      <c r="E404">
        <v>0.1361812548783625</v>
      </c>
      <c r="F404">
        <v>0.1045651712742791</v>
      </c>
      <c r="G404">
        <v>0.14038547376615829</v>
      </c>
      <c r="H404">
        <v>0.56527799104989029</v>
      </c>
      <c r="I404">
        <v>0.56376659029130927</v>
      </c>
      <c r="J404">
        <v>0.58764594492635203</v>
      </c>
      <c r="K404">
        <v>9.7663052215269511E-2</v>
      </c>
      <c r="L404">
        <v>0.1843393384483886</v>
      </c>
      <c r="M404">
        <v>0.14599280706454859</v>
      </c>
      <c r="N404">
        <v>0.11675786539878261</v>
      </c>
      <c r="O404">
        <v>0.44694251421577158</v>
      </c>
      <c r="P404">
        <v>0.81362940155032182</v>
      </c>
      <c r="Q404">
        <v>0.1237337180298585</v>
      </c>
      <c r="R404">
        <v>0.18603640154530171</v>
      </c>
      <c r="S404">
        <v>1.2419610514883971E-3</v>
      </c>
      <c r="T404">
        <v>4.6429180651199192E-2</v>
      </c>
      <c r="U404">
        <v>3.5447787228642537E-2</v>
      </c>
      <c r="V404">
        <v>0.14695497414825939</v>
      </c>
      <c r="W404">
        <v>0.1414047650386886</v>
      </c>
      <c r="X404">
        <v>0.237653768401829</v>
      </c>
      <c r="Y404">
        <v>1.0970157985281949E-2</v>
      </c>
      <c r="Z404">
        <v>0.29515414632184411</v>
      </c>
      <c r="AA404">
        <v>0.44925663800146332</v>
      </c>
      <c r="AB404">
        <v>0.19788335111583971</v>
      </c>
      <c r="AC404">
        <v>0.1024202467230691</v>
      </c>
      <c r="AD404">
        <v>0.13982913426396479</v>
      </c>
      <c r="AE404">
        <v>0.1682434023086008</v>
      </c>
      <c r="AF404">
        <v>0.40693013042882692</v>
      </c>
      <c r="AG404">
        <v>0.2594511210725321</v>
      </c>
      <c r="AH404" s="9" t="s">
        <v>121</v>
      </c>
      <c r="AI404" s="1">
        <v>44896</v>
      </c>
      <c r="AJ404" s="9" t="s">
        <v>43</v>
      </c>
      <c r="AK404">
        <v>23</v>
      </c>
    </row>
    <row r="405" spans="1:37" x14ac:dyDescent="0.25">
      <c r="A405">
        <v>44917</v>
      </c>
      <c r="B405">
        <v>0.46288696306957627</v>
      </c>
      <c r="C405">
        <v>0.16589419112167661</v>
      </c>
      <c r="D405">
        <v>5.83570926272393E-3</v>
      </c>
      <c r="E405">
        <v>0.59700379839730622</v>
      </c>
      <c r="F405">
        <v>6.1393835982061717E-2</v>
      </c>
      <c r="G405">
        <v>0.57968009746566895</v>
      </c>
      <c r="H405">
        <v>0.66760534280867057</v>
      </c>
      <c r="I405">
        <v>0.29995687791574938</v>
      </c>
      <c r="J405">
        <v>0.1420039443823663</v>
      </c>
      <c r="K405">
        <v>8.8168160615801322E-2</v>
      </c>
      <c r="L405">
        <v>4.2566173622226554E-3</v>
      </c>
      <c r="M405">
        <v>0.71426000901053421</v>
      </c>
      <c r="N405">
        <v>0.27602237531556562</v>
      </c>
      <c r="O405">
        <v>0.36515549100850248</v>
      </c>
      <c r="P405">
        <v>8.9725869186500537E-2</v>
      </c>
      <c r="Q405">
        <v>0.39538404733299398</v>
      </c>
      <c r="R405">
        <v>0.89910077822748713</v>
      </c>
      <c r="S405">
        <v>0.1300360851635847</v>
      </c>
      <c r="T405">
        <v>0.1554943100487442</v>
      </c>
      <c r="U405">
        <v>8.8550691292437686E-2</v>
      </c>
      <c r="V405">
        <v>0.61622113589793126</v>
      </c>
      <c r="W405">
        <v>4.0527585703889722E-2</v>
      </c>
      <c r="X405">
        <v>0.2416136869801826</v>
      </c>
      <c r="Y405">
        <v>9.1713973461139658E-2</v>
      </c>
      <c r="Z405">
        <v>0.6066716990227099</v>
      </c>
      <c r="AA405">
        <v>0.20198883525756889</v>
      </c>
      <c r="AB405">
        <v>0.42213329012039968</v>
      </c>
      <c r="AC405">
        <v>0.27743188633945531</v>
      </c>
      <c r="AD405">
        <v>0.1094170236108542</v>
      </c>
      <c r="AE405">
        <v>0.51758960160392964</v>
      </c>
      <c r="AF405">
        <v>0.45541436446826261</v>
      </c>
      <c r="AG405">
        <v>0.35570391480796992</v>
      </c>
      <c r="AH405" s="9" t="s">
        <v>121</v>
      </c>
      <c r="AI405" s="1">
        <v>44896</v>
      </c>
      <c r="AJ405" s="9" t="s">
        <v>38</v>
      </c>
      <c r="AK405">
        <v>22</v>
      </c>
    </row>
    <row r="406" spans="1:37" x14ac:dyDescent="0.25">
      <c r="A406">
        <v>44916</v>
      </c>
      <c r="B406">
        <v>0.20132701923587731</v>
      </c>
      <c r="C406">
        <v>0.42510321168803422</v>
      </c>
      <c r="D406">
        <v>1.910252530962895E-2</v>
      </c>
      <c r="E406">
        <v>4.6765779870187131E-2</v>
      </c>
      <c r="F406">
        <v>2.7880665284971299E-2</v>
      </c>
      <c r="G406">
        <v>5.9683920736829661E-2</v>
      </c>
      <c r="H406">
        <v>0.59982980269869435</v>
      </c>
      <c r="I406">
        <v>3.3820932360481691E-2</v>
      </c>
      <c r="J406">
        <v>3.8507322504711387E-2</v>
      </c>
      <c r="K406">
        <v>0.50437701538074864</v>
      </c>
      <c r="L406">
        <v>9.9502073315773931E-3</v>
      </c>
      <c r="M406">
        <v>4.1737352230099077E-2</v>
      </c>
      <c r="N406">
        <v>3.8625758964469452E-2</v>
      </c>
      <c r="O406">
        <v>0.1090362534955049</v>
      </c>
      <c r="P406">
        <v>2.2647614352330609E-2</v>
      </c>
      <c r="Q406">
        <v>0.23624076006526101</v>
      </c>
      <c r="R406">
        <v>1.1704966817510809</v>
      </c>
      <c r="S406">
        <v>2.859977850123051E-3</v>
      </c>
      <c r="T406">
        <v>0.96878309697165499</v>
      </c>
      <c r="U406">
        <v>3.53115387860097E-4</v>
      </c>
      <c r="V406">
        <v>9.1501956910160026E-2</v>
      </c>
      <c r="W406">
        <v>9.7378548468993222E-3</v>
      </c>
      <c r="X406">
        <v>0.12994061832747769</v>
      </c>
      <c r="Y406">
        <v>0.1318229773118309</v>
      </c>
      <c r="Z406">
        <v>0.1192131272317407</v>
      </c>
      <c r="AA406">
        <v>0.1018512672566701</v>
      </c>
      <c r="AB406">
        <v>0.42700530250424962</v>
      </c>
      <c r="AC406">
        <v>5.4484463824558148E-2</v>
      </c>
      <c r="AD406">
        <v>9.0770330312469713E-2</v>
      </c>
      <c r="AE406">
        <v>0.30753423754213682</v>
      </c>
      <c r="AF406">
        <v>0.17921239392874211</v>
      </c>
      <c r="AG406">
        <v>0.12935339719229619</v>
      </c>
      <c r="AH406" s="9" t="s">
        <v>121</v>
      </c>
      <c r="AI406" s="1">
        <v>44896</v>
      </c>
      <c r="AJ406" s="9" t="s">
        <v>39</v>
      </c>
      <c r="AK406">
        <v>21</v>
      </c>
    </row>
    <row r="407" spans="1:37" x14ac:dyDescent="0.25">
      <c r="A407">
        <v>44915</v>
      </c>
      <c r="B407">
        <v>0.1584966505783002</v>
      </c>
      <c r="C407">
        <v>0.32729040245020657</v>
      </c>
      <c r="D407">
        <v>0.66232863862859959</v>
      </c>
      <c r="E407">
        <v>4.6949525884158468E-2</v>
      </c>
      <c r="F407">
        <v>0.30440828766801359</v>
      </c>
      <c r="G407">
        <v>3.6555572682197932E-2</v>
      </c>
      <c r="H407">
        <v>0.69422708210866113</v>
      </c>
      <c r="I407">
        <v>0.2203149591427824</v>
      </c>
      <c r="J407">
        <v>0.45359372996317071</v>
      </c>
      <c r="K407">
        <v>3.2471182496900543E-2</v>
      </c>
      <c r="L407">
        <v>0.83044888298434338</v>
      </c>
      <c r="M407">
        <v>0.13116518190615969</v>
      </c>
      <c r="N407">
        <v>0.31171429049687899</v>
      </c>
      <c r="O407">
        <v>3.6420447061244157E-2</v>
      </c>
      <c r="P407">
        <v>3.657949714399021E-3</v>
      </c>
      <c r="Q407">
        <v>9.4015769725579332E-2</v>
      </c>
      <c r="R407">
        <v>0</v>
      </c>
      <c r="S407">
        <v>0.13783747268704549</v>
      </c>
      <c r="T407">
        <v>0.44107906944353009</v>
      </c>
      <c r="U407">
        <v>6.2667368824124187E-2</v>
      </c>
      <c r="V407">
        <v>0.19790399315666321</v>
      </c>
      <c r="W407">
        <v>0.61020051036264289</v>
      </c>
      <c r="X407">
        <v>5.9971405061030516E-3</v>
      </c>
      <c r="Y407">
        <v>5.1534498019771009E-2</v>
      </c>
      <c r="Z407">
        <v>6.9514624498669769E-2</v>
      </c>
      <c r="AA407">
        <v>0.18898740567737221</v>
      </c>
      <c r="AB407">
        <v>0.28306994538465802</v>
      </c>
      <c r="AC407">
        <v>0.31822041209099339</v>
      </c>
      <c r="AD407">
        <v>0.20377055413177689</v>
      </c>
      <c r="AE407">
        <v>0.24997404745825011</v>
      </c>
      <c r="AF407">
        <v>0.10625631132847969</v>
      </c>
      <c r="AG407">
        <v>0.1753821584244781</v>
      </c>
      <c r="AH407" s="9" t="s">
        <v>121</v>
      </c>
      <c r="AI407" s="1">
        <v>44896</v>
      </c>
      <c r="AJ407" s="9" t="s">
        <v>40</v>
      </c>
      <c r="AK407">
        <v>20</v>
      </c>
    </row>
    <row r="408" spans="1:37" x14ac:dyDescent="0.25">
      <c r="A408">
        <v>44914</v>
      </c>
      <c r="B408">
        <v>0.27464223846286567</v>
      </c>
      <c r="C408">
        <v>0.18420888777059119</v>
      </c>
      <c r="D408">
        <v>0.126309072076837</v>
      </c>
      <c r="E408">
        <v>0.27433616663699062</v>
      </c>
      <c r="F408">
        <v>0.1230628837298923</v>
      </c>
      <c r="G408">
        <v>4.9105529533653887E-2</v>
      </c>
      <c r="H408">
        <v>0.36810525580591852</v>
      </c>
      <c r="I408">
        <v>2.8656306223207161E-2</v>
      </c>
      <c r="J408">
        <v>0</v>
      </c>
      <c r="K408">
        <v>0.37126773721713408</v>
      </c>
      <c r="L408">
        <v>2.4331282942402091E-3</v>
      </c>
      <c r="M408">
        <v>4.8906892833173168E-3</v>
      </c>
      <c r="N408">
        <v>7.6312388396017339E-3</v>
      </c>
      <c r="O408">
        <v>0.24846543547963679</v>
      </c>
      <c r="P408">
        <v>0.14285734698776709</v>
      </c>
      <c r="Q408">
        <v>1.988341320302183E-3</v>
      </c>
      <c r="R408">
        <v>2.358540537017366E-3</v>
      </c>
      <c r="S408">
        <v>0.2248750690382007</v>
      </c>
      <c r="T408">
        <v>0.10915254562748079</v>
      </c>
      <c r="U408">
        <v>0.26333751689561591</v>
      </c>
      <c r="V408">
        <v>6.3454004106138148E-2</v>
      </c>
      <c r="W408">
        <v>0.1905167906488375</v>
      </c>
      <c r="X408">
        <v>0.39961529543979091</v>
      </c>
      <c r="Y408">
        <v>0.41348857607779788</v>
      </c>
      <c r="Z408">
        <v>0.32373074808996588</v>
      </c>
      <c r="AA408">
        <v>0.1004345816473952</v>
      </c>
      <c r="AB408">
        <v>0.14758427406128061</v>
      </c>
      <c r="AC408">
        <v>0.14694641077218021</v>
      </c>
      <c r="AD408">
        <v>1.408516292125782E-2</v>
      </c>
      <c r="AE408">
        <v>7.9496846834076804E-2</v>
      </c>
      <c r="AF408">
        <v>0.20683355571434081</v>
      </c>
      <c r="AG408">
        <v>0.55871495205365229</v>
      </c>
      <c r="AH408" s="9" t="s">
        <v>121</v>
      </c>
      <c r="AI408" s="1">
        <v>44896</v>
      </c>
      <c r="AJ408" s="9" t="s">
        <v>41</v>
      </c>
      <c r="AK408">
        <v>19</v>
      </c>
    </row>
    <row r="409" spans="1:37" x14ac:dyDescent="0.25">
      <c r="A409">
        <v>44911</v>
      </c>
      <c r="B409">
        <v>1.722390783367963</v>
      </c>
      <c r="C409">
        <v>0.37877524653113709</v>
      </c>
      <c r="D409">
        <v>4.6559766997552682E-2</v>
      </c>
      <c r="E409">
        <v>0.73259704573891837</v>
      </c>
      <c r="F409">
        <v>0.5035161612068213</v>
      </c>
      <c r="G409">
        <v>0.96999890719237192</v>
      </c>
      <c r="H409">
        <v>0.27729935222203161</v>
      </c>
      <c r="I409">
        <v>1.007518693434299</v>
      </c>
      <c r="J409">
        <v>0.1248835651416649</v>
      </c>
      <c r="K409">
        <v>0.25504599884506851</v>
      </c>
      <c r="L409">
        <v>0.22815999052743269</v>
      </c>
      <c r="M409">
        <v>0.55327224055462743</v>
      </c>
      <c r="N409">
        <v>0.14581774533737279</v>
      </c>
      <c r="O409">
        <v>0.82151620411692228</v>
      </c>
      <c r="P409">
        <v>2.8005445640267239</v>
      </c>
      <c r="Q409">
        <v>0.1991360753046518</v>
      </c>
      <c r="R409">
        <v>0.76836451222133895</v>
      </c>
      <c r="S409">
        <v>13.30709778533366</v>
      </c>
      <c r="T409">
        <v>0.82319075135903486</v>
      </c>
      <c r="U409">
        <v>0.21227902120952971</v>
      </c>
      <c r="V409">
        <v>1.2598418114316241E-2</v>
      </c>
      <c r="W409">
        <v>1.094394141664454</v>
      </c>
      <c r="X409">
        <v>1.1387387003874949</v>
      </c>
      <c r="Y409">
        <v>0.13369869754375949</v>
      </c>
      <c r="Z409">
        <v>2.2479225647861911</v>
      </c>
      <c r="AA409">
        <v>0.658428105197856</v>
      </c>
      <c r="AB409">
        <v>0.61709995273605789</v>
      </c>
      <c r="AC409">
        <v>0.46285203707297767</v>
      </c>
      <c r="AD409">
        <v>0.51260673334446005</v>
      </c>
      <c r="AE409">
        <v>0.84115947410618286</v>
      </c>
      <c r="AF409">
        <v>2.0245887890900001</v>
      </c>
      <c r="AG409">
        <v>1.9911835924494661</v>
      </c>
      <c r="AH409" s="9" t="s">
        <v>122</v>
      </c>
      <c r="AI409" s="1">
        <v>44896</v>
      </c>
      <c r="AJ409" s="9" t="s">
        <v>43</v>
      </c>
      <c r="AK409">
        <v>16</v>
      </c>
    </row>
    <row r="410" spans="1:37" x14ac:dyDescent="0.25">
      <c r="A410">
        <v>44910</v>
      </c>
      <c r="B410">
        <v>0.73490086276808608</v>
      </c>
      <c r="C410">
        <v>0.20047084014456609</v>
      </c>
      <c r="D410">
        <v>0.28849713590142628</v>
      </c>
      <c r="E410">
        <v>0.2356502030926024</v>
      </c>
      <c r="F410">
        <v>1.902809374830212</v>
      </c>
      <c r="G410">
        <v>0.32185666207236019</v>
      </c>
      <c r="H410">
        <v>6.394680634125785E-2</v>
      </c>
      <c r="I410">
        <v>0.30957892100057988</v>
      </c>
      <c r="J410">
        <v>1.510927415028083E-2</v>
      </c>
      <c r="K410">
        <v>2.7428152383438591</v>
      </c>
      <c r="L410">
        <v>0.85369583188638443</v>
      </c>
      <c r="M410">
        <v>0.1871693198074337</v>
      </c>
      <c r="N410">
        <v>0.35055793135113811</v>
      </c>
      <c r="O410">
        <v>1.042755866732233</v>
      </c>
      <c r="P410">
        <v>0.57831736516886834</v>
      </c>
      <c r="Q410">
        <v>0.75102773457337502</v>
      </c>
      <c r="R410">
        <v>1.5390654544376939E-3</v>
      </c>
      <c r="S410">
        <v>0.125750187337477</v>
      </c>
      <c r="T410">
        <v>0.30980625878720242</v>
      </c>
      <c r="U410">
        <v>1.3506446798838201E-2</v>
      </c>
      <c r="V410">
        <v>7.6038341897787742E-2</v>
      </c>
      <c r="W410">
        <v>0.42122365218708302</v>
      </c>
      <c r="X410">
        <v>0.1735620684791141</v>
      </c>
      <c r="Y410">
        <v>6.2355392531489577E-2</v>
      </c>
      <c r="Z410">
        <v>0.43261759823868873</v>
      </c>
      <c r="AA410">
        <v>0.50329454156976783</v>
      </c>
      <c r="AB410">
        <v>0.78680338066048061</v>
      </c>
      <c r="AC410">
        <v>0.26454093501047032</v>
      </c>
      <c r="AD410">
        <v>0.76924136405740118</v>
      </c>
      <c r="AE410">
        <v>0.44772466366115532</v>
      </c>
      <c r="AF410">
        <v>0.56319573156589775</v>
      </c>
      <c r="AG410">
        <v>0.48134919282046329</v>
      </c>
      <c r="AH410" s="9" t="s">
        <v>122</v>
      </c>
      <c r="AI410" s="1">
        <v>44896</v>
      </c>
      <c r="AJ410" s="9" t="s">
        <v>38</v>
      </c>
      <c r="AK410">
        <v>15</v>
      </c>
    </row>
    <row r="411" spans="1:37" x14ac:dyDescent="0.25">
      <c r="A411">
        <v>44909</v>
      </c>
      <c r="B411">
        <v>0.80559447267453055</v>
      </c>
      <c r="C411">
        <v>0.111063043089643</v>
      </c>
      <c r="D411">
        <v>9.8109914845401158E-2</v>
      </c>
      <c r="E411">
        <v>0.75294298367353807</v>
      </c>
      <c r="F411">
        <v>2.9867029591433489</v>
      </c>
      <c r="G411">
        <v>0.17255195755135211</v>
      </c>
      <c r="H411">
        <v>0.98930000045969257</v>
      </c>
      <c r="I411">
        <v>0.53680315604107209</v>
      </c>
      <c r="J411">
        <v>0.69385383516805343</v>
      </c>
      <c r="K411">
        <v>0.32064595840379012</v>
      </c>
      <c r="L411">
        <v>1.9576999771605031E-2</v>
      </c>
      <c r="M411">
        <v>6.1828540332811217E-2</v>
      </c>
      <c r="N411">
        <v>0.1093493248446769</v>
      </c>
      <c r="O411">
        <v>0.21564528427934429</v>
      </c>
      <c r="P411">
        <v>1.5731065877718891</v>
      </c>
      <c r="Q411">
        <v>0.18914913503747899</v>
      </c>
      <c r="R411">
        <v>0.1322484140155207</v>
      </c>
      <c r="S411">
        <v>0.50497650539029004</v>
      </c>
      <c r="T411">
        <v>0.23106240416788529</v>
      </c>
      <c r="U411">
        <v>1.826983611764376E-2</v>
      </c>
      <c r="V411">
        <v>0.54109468943765626</v>
      </c>
      <c r="W411">
        <v>5.399532552820323E-4</v>
      </c>
      <c r="X411">
        <v>0.20387119469792919</v>
      </c>
      <c r="Y411">
        <v>1.280384048569809</v>
      </c>
      <c r="Z411">
        <v>0.5662944447532483</v>
      </c>
      <c r="AA411">
        <v>0.5808400850736537</v>
      </c>
      <c r="AB411">
        <v>0.97233549078234105</v>
      </c>
      <c r="AC411">
        <v>0.21890585996303519</v>
      </c>
      <c r="AD411">
        <v>0.1569940244718816</v>
      </c>
      <c r="AE411">
        <v>0.46919780350232321</v>
      </c>
      <c r="AF411">
        <v>0.65185151451112133</v>
      </c>
      <c r="AG411">
        <v>0.9188501778608511</v>
      </c>
      <c r="AH411" s="9" t="s">
        <v>122</v>
      </c>
      <c r="AI411" s="1">
        <v>44896</v>
      </c>
      <c r="AJ411" s="9" t="s">
        <v>39</v>
      </c>
      <c r="AK411">
        <v>14</v>
      </c>
    </row>
    <row r="412" spans="1:37" x14ac:dyDescent="0.25">
      <c r="A412">
        <v>44908</v>
      </c>
      <c r="B412">
        <v>1.16626096468413</v>
      </c>
      <c r="C412">
        <v>1.868585460552123</v>
      </c>
      <c r="D412">
        <v>3.783342610366335</v>
      </c>
      <c r="E412">
        <v>1.1706428539024889</v>
      </c>
      <c r="F412">
        <v>1.24642148467103</v>
      </c>
      <c r="G412">
        <v>3.1165735189305481</v>
      </c>
      <c r="H412">
        <v>0.31880638424816687</v>
      </c>
      <c r="I412">
        <v>0.96630591575090408</v>
      </c>
      <c r="J412">
        <v>0.95389854703860055</v>
      </c>
      <c r="K412">
        <v>0.89812818544782014</v>
      </c>
      <c r="L412">
        <v>0.30443999498905888</v>
      </c>
      <c r="M412">
        <v>0.37805218915279909</v>
      </c>
      <c r="N412">
        <v>0.34475576911182182</v>
      </c>
      <c r="O412">
        <v>0.37729376084340838</v>
      </c>
      <c r="P412">
        <v>0.29788004116917288</v>
      </c>
      <c r="Q412">
        <v>1.483206692961641</v>
      </c>
      <c r="R412">
        <v>4.47006564172482E-2</v>
      </c>
      <c r="S412">
        <v>1.495836099387674</v>
      </c>
      <c r="T412">
        <v>0.44470617139968721</v>
      </c>
      <c r="U412">
        <v>0.207429863581132</v>
      </c>
      <c r="V412">
        <v>0.41605246649048899</v>
      </c>
      <c r="W412">
        <v>0.2272878474310184</v>
      </c>
      <c r="X412">
        <v>1.2712668402046861</v>
      </c>
      <c r="Y412">
        <v>0.19710411495273519</v>
      </c>
      <c r="Z412">
        <v>1.571479564297825</v>
      </c>
      <c r="AA412">
        <v>0.59377671662972831</v>
      </c>
      <c r="AB412">
        <v>0.80491267308154779</v>
      </c>
      <c r="AC412">
        <v>0.78529569309788916</v>
      </c>
      <c r="AD412">
        <v>0.71795679330410334</v>
      </c>
      <c r="AE412">
        <v>2.0595119394850312</v>
      </c>
      <c r="AF412">
        <v>0.91847713793328556</v>
      </c>
      <c r="AG412">
        <v>0.78233630203348381</v>
      </c>
      <c r="AH412" s="9" t="s">
        <v>122</v>
      </c>
      <c r="AI412" s="1">
        <v>44896</v>
      </c>
      <c r="AJ412" s="9" t="s">
        <v>40</v>
      </c>
      <c r="AK412">
        <v>13</v>
      </c>
    </row>
    <row r="413" spans="1:37" x14ac:dyDescent="0.25">
      <c r="A413">
        <v>44907</v>
      </c>
      <c r="B413">
        <v>0.1728200021645267</v>
      </c>
      <c r="C413">
        <v>2.5378171927766249E-3</v>
      </c>
      <c r="D413">
        <v>0.17078079253522849</v>
      </c>
      <c r="E413">
        <v>0.13929543164302011</v>
      </c>
      <c r="F413">
        <v>7.5065978876347819E-2</v>
      </c>
      <c r="G413">
        <v>2.204460551437765E-2</v>
      </c>
      <c r="H413">
        <v>1.609073071084423E-3</v>
      </c>
      <c r="I413">
        <v>0.38799610495157322</v>
      </c>
      <c r="J413">
        <v>1.301499395147781E-2</v>
      </c>
      <c r="K413">
        <v>1.665516500827088E-3</v>
      </c>
      <c r="L413">
        <v>4.9577568754897972E-4</v>
      </c>
      <c r="M413">
        <v>0.1273659903609185</v>
      </c>
      <c r="N413">
        <v>0.111708789757422</v>
      </c>
      <c r="O413">
        <v>6.5349081877134521E-2</v>
      </c>
      <c r="P413">
        <v>4.2417470609058747E-2</v>
      </c>
      <c r="Q413">
        <v>7.1629665209457474E-2</v>
      </c>
      <c r="R413">
        <v>0</v>
      </c>
      <c r="S413">
        <v>0.1112087133907074</v>
      </c>
      <c r="T413">
        <v>3.8663443741220938E-2</v>
      </c>
      <c r="U413">
        <v>1.986888854631268</v>
      </c>
      <c r="V413">
        <v>0.34975050368904509</v>
      </c>
      <c r="W413">
        <v>3.6523180567950987E-2</v>
      </c>
      <c r="X413">
        <v>0.68550088254967001</v>
      </c>
      <c r="Y413">
        <v>3.5366799805407682E-2</v>
      </c>
      <c r="Z413">
        <v>0.1804420679345049</v>
      </c>
      <c r="AA413">
        <v>0.1969120282032446</v>
      </c>
      <c r="AB413">
        <v>0.102398079565494</v>
      </c>
      <c r="AC413">
        <v>0.1192102427667477</v>
      </c>
      <c r="AD413">
        <v>2.481221673999519E-3</v>
      </c>
      <c r="AE413">
        <v>0.10731998846246001</v>
      </c>
      <c r="AF413">
        <v>0.16914035266915409</v>
      </c>
      <c r="AG413">
        <v>0.36721584320087841</v>
      </c>
      <c r="AH413" s="9" t="s">
        <v>122</v>
      </c>
      <c r="AI413" s="1">
        <v>44896</v>
      </c>
      <c r="AJ413" s="9" t="s">
        <v>41</v>
      </c>
      <c r="AK413">
        <v>12</v>
      </c>
    </row>
    <row r="414" spans="1:37" x14ac:dyDescent="0.25">
      <c r="A414">
        <v>44904</v>
      </c>
      <c r="B414">
        <v>0.85619619017125936</v>
      </c>
      <c r="C414">
        <v>0.20641899834818431</v>
      </c>
      <c r="D414">
        <v>0.80929122115656416</v>
      </c>
      <c r="E414">
        <v>0.43595788849093198</v>
      </c>
      <c r="F414">
        <v>0.70741029950389767</v>
      </c>
      <c r="G414">
        <v>0.23805597384343999</v>
      </c>
      <c r="H414">
        <v>0.2195381321160442</v>
      </c>
      <c r="I414">
        <v>0.63162261632054661</v>
      </c>
      <c r="J414">
        <v>6.7272091378702797E-2</v>
      </c>
      <c r="K414">
        <v>2.8423878290516398</v>
      </c>
      <c r="L414">
        <v>1.3800903651744381</v>
      </c>
      <c r="M414">
        <v>1.6072160592822331</v>
      </c>
      <c r="N414">
        <v>0.20947880398149379</v>
      </c>
      <c r="O414">
        <v>0.33771788797256119</v>
      </c>
      <c r="P414">
        <v>0.28924620067988183</v>
      </c>
      <c r="Q414">
        <v>0.25306741761819262</v>
      </c>
      <c r="R414">
        <v>0.12571886833050069</v>
      </c>
      <c r="S414">
        <v>1.668809209651535</v>
      </c>
      <c r="T414">
        <v>0.2873280268110559</v>
      </c>
      <c r="U414">
        <v>0.13326806756442169</v>
      </c>
      <c r="V414">
        <v>0.62398432545960192</v>
      </c>
      <c r="W414">
        <v>1.903986335389781</v>
      </c>
      <c r="X414">
        <v>2.367625340696494</v>
      </c>
      <c r="Y414">
        <v>0.56410863670118316</v>
      </c>
      <c r="Z414">
        <v>1.0568839188332579</v>
      </c>
      <c r="AA414">
        <v>0.54461456783857698</v>
      </c>
      <c r="AB414">
        <v>0.45883333631263601</v>
      </c>
      <c r="AC414">
        <v>1.278983243265734</v>
      </c>
      <c r="AD414">
        <v>0.27982900681497269</v>
      </c>
      <c r="AE414">
        <v>0.92413376368007383</v>
      </c>
      <c r="AF414">
        <v>0.95036480158000669</v>
      </c>
      <c r="AG414">
        <v>0.45968836712606409</v>
      </c>
      <c r="AH414" s="9" t="s">
        <v>123</v>
      </c>
      <c r="AI414" s="1">
        <v>44896</v>
      </c>
      <c r="AJ414" s="9" t="s">
        <v>43</v>
      </c>
      <c r="AK414">
        <v>9</v>
      </c>
    </row>
    <row r="415" spans="1:37" x14ac:dyDescent="0.25">
      <c r="A415">
        <v>44903</v>
      </c>
      <c r="B415">
        <v>1.094018948598714</v>
      </c>
      <c r="C415">
        <v>0.74325079214685719</v>
      </c>
      <c r="D415">
        <v>4.2570963604531692E-2</v>
      </c>
      <c r="E415">
        <v>1.7007561875191659</v>
      </c>
      <c r="F415">
        <v>0.56606848330892068</v>
      </c>
      <c r="G415">
        <v>3.6212823810876951</v>
      </c>
      <c r="H415">
        <v>0.64400023960197839</v>
      </c>
      <c r="I415">
        <v>0.66930982973422448</v>
      </c>
      <c r="J415">
        <v>6.740091746511348E-2</v>
      </c>
      <c r="K415">
        <v>0.55977016679317559</v>
      </c>
      <c r="L415">
        <v>1.118289578904446</v>
      </c>
      <c r="M415">
        <v>6.3613145385409423E-2</v>
      </c>
      <c r="N415">
        <v>0.1201616190109249</v>
      </c>
      <c r="O415">
        <v>0.29014586699262029</v>
      </c>
      <c r="P415">
        <v>0.77999577030559475</v>
      </c>
      <c r="Q415">
        <v>1.0486073870401571</v>
      </c>
      <c r="R415">
        <v>1.6958862275769659</v>
      </c>
      <c r="S415">
        <v>1.4245330804937499</v>
      </c>
      <c r="T415">
        <v>0.14590842305324839</v>
      </c>
      <c r="U415">
        <v>2.258085805860377E-2</v>
      </c>
      <c r="V415">
        <v>0.23857791749011231</v>
      </c>
      <c r="W415">
        <v>9.022661246270279E-2</v>
      </c>
      <c r="X415">
        <v>1.086684330548388</v>
      </c>
      <c r="Y415">
        <v>0.92361073482066214</v>
      </c>
      <c r="Z415">
        <v>1.860590144343039</v>
      </c>
      <c r="AA415">
        <v>0.38779623085141279</v>
      </c>
      <c r="AB415">
        <v>0.54519611890984299</v>
      </c>
      <c r="AC415">
        <v>0.40342914710965971</v>
      </c>
      <c r="AD415">
        <v>0.34643377856351848</v>
      </c>
      <c r="AE415">
        <v>1.37068148637789</v>
      </c>
      <c r="AF415">
        <v>1.1950990377621871</v>
      </c>
      <c r="AG415">
        <v>0.83272348499767013</v>
      </c>
      <c r="AH415" s="9" t="s">
        <v>123</v>
      </c>
      <c r="AI415" s="1">
        <v>44896</v>
      </c>
      <c r="AJ415" s="9" t="s">
        <v>38</v>
      </c>
      <c r="AK415">
        <v>8</v>
      </c>
    </row>
    <row r="416" spans="1:37" x14ac:dyDescent="0.25">
      <c r="A416">
        <v>44902</v>
      </c>
      <c r="B416">
        <v>0.1176862921147783</v>
      </c>
      <c r="C416">
        <v>5.1670005855460957E-2</v>
      </c>
      <c r="D416">
        <v>1.8995371164459839E-2</v>
      </c>
      <c r="E416">
        <v>0.128563962552596</v>
      </c>
      <c r="F416">
        <v>7.7294422808198787E-2</v>
      </c>
      <c r="G416">
        <v>4.6839154535301061E-2</v>
      </c>
      <c r="H416">
        <v>4.5673324415204899E-2</v>
      </c>
      <c r="I416">
        <v>0.60000461066105693</v>
      </c>
      <c r="J416">
        <v>0.24438197960420191</v>
      </c>
      <c r="K416">
        <v>5.8492531692839737E-2</v>
      </c>
      <c r="L416">
        <v>5.0218523106765257E-2</v>
      </c>
      <c r="M416">
        <v>4.6422542618797462E-2</v>
      </c>
      <c r="N416">
        <v>9.9915721690527745E-2</v>
      </c>
      <c r="O416">
        <v>1.2641433220561771E-2</v>
      </c>
      <c r="P416">
        <v>1.2732033642275729E-2</v>
      </c>
      <c r="Q416">
        <v>0.1180369711251115</v>
      </c>
      <c r="R416">
        <v>0</v>
      </c>
      <c r="S416">
        <v>0.19324168532713731</v>
      </c>
      <c r="T416">
        <v>4.2884799292034682E-2</v>
      </c>
      <c r="U416">
        <v>0</v>
      </c>
      <c r="V416">
        <v>0.15810199068683939</v>
      </c>
      <c r="W416">
        <v>4.1001283964671193E-3</v>
      </c>
      <c r="X416">
        <v>0.1200746234220269</v>
      </c>
      <c r="Y416">
        <v>0.1704239576919333</v>
      </c>
      <c r="Z416">
        <v>0.11097459295157019</v>
      </c>
      <c r="AA416">
        <v>0.16351680204088229</v>
      </c>
      <c r="AB416">
        <v>7.8434328715219645E-2</v>
      </c>
      <c r="AC416">
        <v>7.6042238097140877E-2</v>
      </c>
      <c r="AD416">
        <v>0.1063938782361902</v>
      </c>
      <c r="AE416">
        <v>0.18076641555759679</v>
      </c>
      <c r="AF416">
        <v>4.871782397253175E-2</v>
      </c>
      <c r="AG416">
        <v>0.1046372641913101</v>
      </c>
      <c r="AH416" s="9" t="s">
        <v>123</v>
      </c>
      <c r="AI416" s="1">
        <v>44896</v>
      </c>
      <c r="AJ416" s="9" t="s">
        <v>39</v>
      </c>
      <c r="AK416">
        <v>7</v>
      </c>
    </row>
    <row r="417" spans="1:37" x14ac:dyDescent="0.25">
      <c r="A417">
        <v>44901</v>
      </c>
      <c r="B417">
        <v>0.17859520261391509</v>
      </c>
      <c r="C417">
        <v>1.3951921123928209E-4</v>
      </c>
      <c r="D417">
        <v>0</v>
      </c>
      <c r="E417">
        <v>2.181081614647883E-3</v>
      </c>
      <c r="F417">
        <v>6.7995804441379635E-4</v>
      </c>
      <c r="G417">
        <v>9.7750338499771492E-4</v>
      </c>
      <c r="H417">
        <v>0</v>
      </c>
      <c r="I417">
        <v>0.20332853964851111</v>
      </c>
      <c r="J417">
        <v>3.3543558515147967E-2</v>
      </c>
      <c r="K417">
        <v>2.6990281872515291E-2</v>
      </c>
      <c r="L417">
        <v>0.80976853311817043</v>
      </c>
      <c r="M417">
        <v>6.0423960713570073E-3</v>
      </c>
      <c r="N417">
        <v>1.2886048731702431</v>
      </c>
      <c r="O417">
        <v>0.2036142555172436</v>
      </c>
      <c r="P417">
        <v>5.6921283245976078E-5</v>
      </c>
      <c r="Q417">
        <v>1.4267594232648799E-2</v>
      </c>
      <c r="R417">
        <v>0</v>
      </c>
      <c r="S417">
        <v>0.19037875915164401</v>
      </c>
      <c r="T417">
        <v>0.62338781837548962</v>
      </c>
      <c r="U417">
        <v>15.76745289616235</v>
      </c>
      <c r="V417">
        <v>1.2132882424544951</v>
      </c>
      <c r="W417">
        <v>1.6023821456905491E-3</v>
      </c>
      <c r="X417">
        <v>2.3214763419843729E-2</v>
      </c>
      <c r="Y417">
        <v>0.61285220880747948</v>
      </c>
      <c r="Z417">
        <v>1.423163179994257E-2</v>
      </c>
      <c r="AA417">
        <v>0.73238532741906082</v>
      </c>
      <c r="AB417">
        <v>0.2226241778916668</v>
      </c>
      <c r="AC417">
        <v>0.33851418539131523</v>
      </c>
      <c r="AD417">
        <v>4.2747859421205778E-4</v>
      </c>
      <c r="AE417">
        <v>0.168855166646666</v>
      </c>
      <c r="AF417">
        <v>0.20737508831730381</v>
      </c>
      <c r="AG417">
        <v>0.23145851588437999</v>
      </c>
      <c r="AH417" s="9" t="s">
        <v>123</v>
      </c>
      <c r="AI417" s="1">
        <v>44896</v>
      </c>
      <c r="AJ417" s="9" t="s">
        <v>40</v>
      </c>
      <c r="AK417">
        <v>6</v>
      </c>
    </row>
    <row r="418" spans="1:37" x14ac:dyDescent="0.25">
      <c r="A418">
        <v>44900</v>
      </c>
      <c r="B418">
        <v>0.90809128331503108</v>
      </c>
      <c r="C418">
        <v>0.18640761925479221</v>
      </c>
      <c r="D418">
        <v>5.4847982055824397E-2</v>
      </c>
      <c r="E418">
        <v>1.004143383924988</v>
      </c>
      <c r="F418">
        <v>0.30782538849004559</v>
      </c>
      <c r="G418">
        <v>2.58248928099552</v>
      </c>
      <c r="H418">
        <v>2.7863410374005951E-3</v>
      </c>
      <c r="I418">
        <v>0.63993340848016311</v>
      </c>
      <c r="J418">
        <v>5.6535750411796357E-2</v>
      </c>
      <c r="K418">
        <v>7.5027132993441166E-3</v>
      </c>
      <c r="L418">
        <v>0.16453582204894521</v>
      </c>
      <c r="M418">
        <v>7.0446552046898786E-2</v>
      </c>
      <c r="N418">
        <v>1.289987579107825</v>
      </c>
      <c r="O418">
        <v>0.68117160169845059</v>
      </c>
      <c r="P418">
        <v>1.867605741145552</v>
      </c>
      <c r="Q418">
        <v>1.258826141130547</v>
      </c>
      <c r="R418">
        <v>1.1771704266017009</v>
      </c>
      <c r="S418">
        <v>1.4086768536941481</v>
      </c>
      <c r="T418">
        <v>0.15733932224769731</v>
      </c>
      <c r="U418">
        <v>9.922635879344735E-2</v>
      </c>
      <c r="V418">
        <v>0.9311495126680942</v>
      </c>
      <c r="W418">
        <v>0.34479250439630671</v>
      </c>
      <c r="X418">
        <v>0.58703504174316323</v>
      </c>
      <c r="Y418">
        <v>0.41342808765526312</v>
      </c>
      <c r="Z418">
        <v>1.190663945191313</v>
      </c>
      <c r="AA418">
        <v>0.9386242084359292</v>
      </c>
      <c r="AB418">
        <v>0.58011459991668879</v>
      </c>
      <c r="AC418">
        <v>0.26812544347181871</v>
      </c>
      <c r="AD418">
        <v>0.54330248421568095</v>
      </c>
      <c r="AE418">
        <v>1.1676570272674081</v>
      </c>
      <c r="AF418">
        <v>0.72743364999960802</v>
      </c>
      <c r="AG418">
        <v>1.0937214617564761</v>
      </c>
      <c r="AH418" s="9" t="s">
        <v>123</v>
      </c>
      <c r="AI418" s="1">
        <v>44896</v>
      </c>
      <c r="AJ418" s="9" t="s">
        <v>41</v>
      </c>
      <c r="AK418">
        <v>5</v>
      </c>
    </row>
    <row r="419" spans="1:37" x14ac:dyDescent="0.25">
      <c r="A419">
        <v>44897</v>
      </c>
      <c r="B419">
        <v>3.3468417717905199</v>
      </c>
      <c r="C419">
        <v>3.0901398175128452</v>
      </c>
      <c r="D419">
        <v>0.89162923247477854</v>
      </c>
      <c r="E419">
        <v>4.5146482682762148</v>
      </c>
      <c r="F419">
        <v>3.019525284933902</v>
      </c>
      <c r="G419">
        <v>5.6407964386673868</v>
      </c>
      <c r="H419">
        <v>3.8025479146274881</v>
      </c>
      <c r="I419">
        <v>1.461065025031131</v>
      </c>
      <c r="J419">
        <v>8.2129175613627901</v>
      </c>
      <c r="K419">
        <v>1.245116762543494</v>
      </c>
      <c r="L419">
        <v>0.75997372511939199</v>
      </c>
      <c r="M419">
        <v>1.8045516143593141</v>
      </c>
      <c r="N419">
        <v>2.8750849199281792</v>
      </c>
      <c r="O419">
        <v>0.97262926683148965</v>
      </c>
      <c r="P419">
        <v>2.6255095571549352</v>
      </c>
      <c r="Q419">
        <v>4.3156205027950039</v>
      </c>
      <c r="R419">
        <v>5.1128428577784213</v>
      </c>
      <c r="S419">
        <v>3.4256655024490361</v>
      </c>
      <c r="T419">
        <v>2.125591669321536</v>
      </c>
      <c r="U419">
        <v>2.4896151189280018</v>
      </c>
      <c r="V419">
        <v>1.7296806579928421</v>
      </c>
      <c r="W419">
        <v>0.21137058607156339</v>
      </c>
      <c r="X419">
        <v>2.4864003231289278</v>
      </c>
      <c r="Y419">
        <v>0.50990964158957452</v>
      </c>
      <c r="Z419">
        <v>4.1086999217058144</v>
      </c>
      <c r="AA419">
        <v>3.2359645523402429</v>
      </c>
      <c r="AB419">
        <v>2.7721227234072749</v>
      </c>
      <c r="AC419">
        <v>1.252034344635409</v>
      </c>
      <c r="AD419">
        <v>4.7265613579813346</v>
      </c>
      <c r="AE419">
        <v>4.6266147124973314</v>
      </c>
      <c r="AF419">
        <v>2.8686514135328141</v>
      </c>
      <c r="AG419">
        <v>2.449999852264765</v>
      </c>
      <c r="AH419" s="9" t="s">
        <v>124</v>
      </c>
      <c r="AI419" s="1">
        <v>44896</v>
      </c>
      <c r="AJ419" s="9" t="s">
        <v>43</v>
      </c>
      <c r="AK419">
        <v>2</v>
      </c>
    </row>
    <row r="420" spans="1:37" x14ac:dyDescent="0.25">
      <c r="A420">
        <v>44896</v>
      </c>
      <c r="B420">
        <v>1.720177249039947</v>
      </c>
      <c r="C420">
        <v>3.0802599064085099</v>
      </c>
      <c r="D420">
        <v>0.32465553600019559</v>
      </c>
      <c r="E420">
        <v>2.7913951538537498</v>
      </c>
      <c r="F420">
        <v>1.352173147242423E-2</v>
      </c>
      <c r="G420">
        <v>0.44409682869931671</v>
      </c>
      <c r="H420">
        <v>0.55197571781429278</v>
      </c>
      <c r="I420">
        <v>0.68430121619334494</v>
      </c>
      <c r="J420">
        <v>1.815822871832385</v>
      </c>
      <c r="K420">
        <v>1.937942687212072</v>
      </c>
      <c r="L420">
        <v>1.0155173772093891</v>
      </c>
      <c r="M420">
        <v>3.1848864481918121E-2</v>
      </c>
      <c r="N420">
        <v>0.39888543549384298</v>
      </c>
      <c r="O420">
        <v>0.21031855129161139</v>
      </c>
      <c r="P420">
        <v>0.33143584397477399</v>
      </c>
      <c r="Q420">
        <v>0.83608876763963036</v>
      </c>
      <c r="R420">
        <v>5.2553552272076622</v>
      </c>
      <c r="S420">
        <v>1.8630114829717801</v>
      </c>
      <c r="T420">
        <v>1.583550194416258</v>
      </c>
      <c r="U420">
        <v>0.2203345242949438</v>
      </c>
      <c r="V420">
        <v>4.9399769712233983</v>
      </c>
      <c r="W420">
        <v>5.0873164288078856</v>
      </c>
      <c r="X420">
        <v>2.12322394785682</v>
      </c>
      <c r="Y420">
        <v>0.18002991105948571</v>
      </c>
      <c r="Z420">
        <v>2.3374182141832551</v>
      </c>
      <c r="AA420">
        <v>0.84066714114031205</v>
      </c>
      <c r="AB420">
        <v>1.348775282020134</v>
      </c>
      <c r="AC420">
        <v>0.24838131489407461</v>
      </c>
      <c r="AD420">
        <v>0.23374971473199349</v>
      </c>
      <c r="AE420">
        <v>0.45243545109953492</v>
      </c>
      <c r="AF420">
        <v>1.874232524131979</v>
      </c>
      <c r="AG420">
        <v>3.7596449470759841</v>
      </c>
      <c r="AH420" s="9" t="s">
        <v>124</v>
      </c>
      <c r="AI420" s="1">
        <v>44896</v>
      </c>
      <c r="AJ420" s="9" t="s">
        <v>38</v>
      </c>
      <c r="AK420">
        <v>1</v>
      </c>
    </row>
    <row r="421" spans="1:37" x14ac:dyDescent="0.25">
      <c r="A421">
        <v>44895</v>
      </c>
      <c r="B421">
        <v>3.8665523716655432</v>
      </c>
      <c r="C421">
        <v>7.0533140770568226</v>
      </c>
      <c r="D421">
        <v>6.2967027976552341</v>
      </c>
      <c r="E421">
        <v>4.4722678545940724</v>
      </c>
      <c r="F421">
        <v>1.71015169997019</v>
      </c>
      <c r="G421">
        <v>2.7719332191327739</v>
      </c>
      <c r="H421">
        <v>5.0228832160664094</v>
      </c>
      <c r="I421">
        <v>1.6022762470537031</v>
      </c>
      <c r="J421">
        <v>1.4084962289861711</v>
      </c>
      <c r="K421">
        <v>0.86193201228164884</v>
      </c>
      <c r="L421">
        <v>0.23225332878102001</v>
      </c>
      <c r="M421">
        <v>4.643024202003593</v>
      </c>
      <c r="N421">
        <v>2.3073600406170791</v>
      </c>
      <c r="O421">
        <v>4.01819088211042</v>
      </c>
      <c r="P421">
        <v>2.1056623534590959</v>
      </c>
      <c r="Q421">
        <v>1.221730407660921</v>
      </c>
      <c r="R421">
        <v>7.5338279166831787</v>
      </c>
      <c r="S421">
        <v>1.577357442320108</v>
      </c>
      <c r="T421">
        <v>1.2776578840360371</v>
      </c>
      <c r="U421">
        <v>1.227500673618477</v>
      </c>
      <c r="V421">
        <v>0.36118806306726797</v>
      </c>
      <c r="W421">
        <v>5.850948823135103</v>
      </c>
      <c r="X421">
        <v>2.756235237047147</v>
      </c>
      <c r="Y421">
        <v>0.47729151032755263</v>
      </c>
      <c r="Z421">
        <v>4.490639745137905</v>
      </c>
      <c r="AA421">
        <v>1.932656118541384</v>
      </c>
      <c r="AB421">
        <v>2.0427329123573088</v>
      </c>
      <c r="AC421">
        <v>2.7078517985849282</v>
      </c>
      <c r="AD421">
        <v>1.3070197975338509</v>
      </c>
      <c r="AE421">
        <v>2.616140090288964</v>
      </c>
      <c r="AF421">
        <v>3.727284072773327</v>
      </c>
      <c r="AG421">
        <v>4.6119615364591544</v>
      </c>
      <c r="AH421" s="9" t="s">
        <v>124</v>
      </c>
      <c r="AI421" s="1">
        <v>44866</v>
      </c>
      <c r="AJ421" s="9" t="s">
        <v>39</v>
      </c>
      <c r="AK421">
        <v>30</v>
      </c>
    </row>
    <row r="422" spans="1:37" x14ac:dyDescent="0.25">
      <c r="A422">
        <v>44894</v>
      </c>
      <c r="B422">
        <v>5.5226365566537394</v>
      </c>
      <c r="C422">
        <v>6.4522055867649932</v>
      </c>
      <c r="D422">
        <v>0.78226466989395682</v>
      </c>
      <c r="E422">
        <v>11.65620786517181</v>
      </c>
      <c r="F422">
        <v>2.67377984471254</v>
      </c>
      <c r="G422">
        <v>7.3364984544457128</v>
      </c>
      <c r="H422">
        <v>3.4619594146677661</v>
      </c>
      <c r="I422">
        <v>1.6064308579237869</v>
      </c>
      <c r="J422">
        <v>6.0716511543122946</v>
      </c>
      <c r="K422">
        <v>0.28009791749312402</v>
      </c>
      <c r="L422">
        <v>1.776921138211931</v>
      </c>
      <c r="M422">
        <v>0.86021622137368658</v>
      </c>
      <c r="N422">
        <v>1.395531279157066</v>
      </c>
      <c r="O422">
        <v>3.7895186075395961</v>
      </c>
      <c r="P422">
        <v>6.2045070698587006</v>
      </c>
      <c r="Q422">
        <v>1.8253141241497901</v>
      </c>
      <c r="R422">
        <v>3.0826195724966898</v>
      </c>
      <c r="S422">
        <v>3.812237843766765</v>
      </c>
      <c r="T422">
        <v>2.8944997913171928</v>
      </c>
      <c r="U422">
        <v>3.8137937402401731</v>
      </c>
      <c r="V422">
        <v>2.6104729717377499</v>
      </c>
      <c r="W422">
        <v>7.7855672871412391</v>
      </c>
      <c r="X422">
        <v>6.0763435111929969</v>
      </c>
      <c r="Y422">
        <v>0.60496213738023696</v>
      </c>
      <c r="Z422">
        <v>8.8039664986958126</v>
      </c>
      <c r="AA422">
        <v>2.9529809514812042</v>
      </c>
      <c r="AB422">
        <v>3.0761531525155381</v>
      </c>
      <c r="AC422">
        <v>1.105207866229063</v>
      </c>
      <c r="AD422">
        <v>3.2205718319373511</v>
      </c>
      <c r="AE422">
        <v>4.4510458635660521</v>
      </c>
      <c r="AF422">
        <v>5.7854136763667281</v>
      </c>
      <c r="AG422">
        <v>4.7179877351208246</v>
      </c>
      <c r="AH422" s="9" t="s">
        <v>124</v>
      </c>
      <c r="AI422" s="1">
        <v>44866</v>
      </c>
      <c r="AJ422" s="9" t="s">
        <v>40</v>
      </c>
      <c r="AK422">
        <v>29</v>
      </c>
    </row>
    <row r="423" spans="1:37" x14ac:dyDescent="0.25">
      <c r="A423">
        <v>44893</v>
      </c>
      <c r="B423">
        <v>7.3662216803192324</v>
      </c>
      <c r="C423">
        <v>7.4224514839954532</v>
      </c>
      <c r="D423">
        <v>0.77352645521924079</v>
      </c>
      <c r="E423">
        <v>5.4136501514469568</v>
      </c>
      <c r="F423">
        <v>6.6262766851805432</v>
      </c>
      <c r="G423">
        <v>15.32847180280762</v>
      </c>
      <c r="H423">
        <v>8.2854658872206404</v>
      </c>
      <c r="I423">
        <v>9.1754825928503045</v>
      </c>
      <c r="J423">
        <v>5.7669838596989784</v>
      </c>
      <c r="K423">
        <v>3.1277626570444359</v>
      </c>
      <c r="L423">
        <v>5.4205162152238566</v>
      </c>
      <c r="M423">
        <v>12.478658551822109</v>
      </c>
      <c r="N423">
        <v>6.8768733695097506</v>
      </c>
      <c r="O423">
        <v>2.189154276267125</v>
      </c>
      <c r="P423">
        <v>6.6847570817929194</v>
      </c>
      <c r="Q423">
        <v>5.6004427691213046</v>
      </c>
      <c r="R423">
        <v>17.803393088102649</v>
      </c>
      <c r="S423">
        <v>7.6524949238389119</v>
      </c>
      <c r="T423">
        <v>6.6662634231607241</v>
      </c>
      <c r="U423">
        <v>5.9729494798310583</v>
      </c>
      <c r="V423">
        <v>5.8787942639085351</v>
      </c>
      <c r="W423">
        <v>5.4549835906511106</v>
      </c>
      <c r="X423">
        <v>8.3674268285407631</v>
      </c>
      <c r="Y423">
        <v>4.9180889943693096</v>
      </c>
      <c r="Z423">
        <v>8.4435928640480657</v>
      </c>
      <c r="AA423">
        <v>6.6483543699305896</v>
      </c>
      <c r="AB423">
        <v>5.8097535133431562</v>
      </c>
      <c r="AC423">
        <v>7.1442468746610892</v>
      </c>
      <c r="AD423">
        <v>6.5677374650655924</v>
      </c>
      <c r="AE423">
        <v>6.473546644872</v>
      </c>
      <c r="AF423">
        <v>6.7465955509261946</v>
      </c>
      <c r="AG423">
        <v>9.8038049550644395</v>
      </c>
      <c r="AH423" s="9" t="s">
        <v>124</v>
      </c>
      <c r="AI423" s="1">
        <v>44866</v>
      </c>
      <c r="AJ423" s="9" t="s">
        <v>41</v>
      </c>
      <c r="AK423">
        <v>28</v>
      </c>
    </row>
    <row r="424" spans="1:37" x14ac:dyDescent="0.25">
      <c r="A424">
        <v>44890</v>
      </c>
      <c r="B424">
        <v>3.9353904419866792</v>
      </c>
      <c r="C424">
        <v>2.6863330352796781</v>
      </c>
      <c r="D424">
        <v>4.0420634379720566</v>
      </c>
      <c r="E424">
        <v>4.2397133594152017</v>
      </c>
      <c r="F424">
        <v>3.0876596390928701</v>
      </c>
      <c r="G424">
        <v>6.1314149700543599</v>
      </c>
      <c r="H424">
        <v>1.7938852872699469</v>
      </c>
      <c r="I424">
        <v>4.8238218467547744</v>
      </c>
      <c r="J424">
        <v>1.884092092065168</v>
      </c>
      <c r="K424">
        <v>4.1315241597227388</v>
      </c>
      <c r="L424">
        <v>2.5764661886435931</v>
      </c>
      <c r="M424">
        <v>2.6080374006346601</v>
      </c>
      <c r="N424">
        <v>3.7458877903246539</v>
      </c>
      <c r="O424">
        <v>0.68763275628535458</v>
      </c>
      <c r="P424">
        <v>3.1413349562032322</v>
      </c>
      <c r="Q424">
        <v>4.0961517620157917</v>
      </c>
      <c r="R424">
        <v>7.3718594363026639</v>
      </c>
      <c r="S424">
        <v>8.652549362845555</v>
      </c>
      <c r="T424">
        <v>2.698288364799502</v>
      </c>
      <c r="U424">
        <v>1.540601687063982</v>
      </c>
      <c r="V424">
        <v>2.0965868586771621</v>
      </c>
      <c r="W424">
        <v>0.95046719239650046</v>
      </c>
      <c r="X424">
        <v>3.326214577113872</v>
      </c>
      <c r="Y424">
        <v>1.83702661781812</v>
      </c>
      <c r="Z424">
        <v>4.5503403022384976</v>
      </c>
      <c r="AA424">
        <v>3.7041478721086958</v>
      </c>
      <c r="AB424">
        <v>2.5625078388308111</v>
      </c>
      <c r="AC424">
        <v>3.2699961277154519</v>
      </c>
      <c r="AD424">
        <v>2.9185429556393969</v>
      </c>
      <c r="AE424">
        <v>4.2061097762398107</v>
      </c>
      <c r="AF424">
        <v>4.1940011497389333</v>
      </c>
      <c r="AG424">
        <v>3.0969456315487678</v>
      </c>
      <c r="AH424" s="9" t="s">
        <v>125</v>
      </c>
      <c r="AI424" s="1">
        <v>44866</v>
      </c>
      <c r="AJ424" s="9" t="s">
        <v>43</v>
      </c>
      <c r="AK424">
        <v>25</v>
      </c>
    </row>
    <row r="425" spans="1:37" x14ac:dyDescent="0.25">
      <c r="A425">
        <v>44889</v>
      </c>
      <c r="B425">
        <v>0.70700372827867941</v>
      </c>
      <c r="C425">
        <v>2.1641006247647681E-3</v>
      </c>
      <c r="D425">
        <v>3.0437328581831919E-2</v>
      </c>
      <c r="E425">
        <v>0.91326595541742561</v>
      </c>
      <c r="F425">
        <v>0.24484228758606461</v>
      </c>
      <c r="G425">
        <v>1.3297639920293509</v>
      </c>
      <c r="H425">
        <v>0.37428451379305178</v>
      </c>
      <c r="I425">
        <v>0.27539158032626287</v>
      </c>
      <c r="J425">
        <v>0.29589107437248152</v>
      </c>
      <c r="K425">
        <v>0.63754117385498876</v>
      </c>
      <c r="L425">
        <v>1.1518230521194239</v>
      </c>
      <c r="M425">
        <v>0.33777371533346379</v>
      </c>
      <c r="N425">
        <v>0.28219789136899359</v>
      </c>
      <c r="O425">
        <v>1.041167320164909</v>
      </c>
      <c r="P425">
        <v>0.18388127017627109</v>
      </c>
      <c r="Q425">
        <v>0.44607649235550351</v>
      </c>
      <c r="R425">
        <v>0.56386786375509335</v>
      </c>
      <c r="S425">
        <v>1.7357816450927119</v>
      </c>
      <c r="T425">
        <v>0.76573162435339948</v>
      </c>
      <c r="U425">
        <v>0.5200086368308654</v>
      </c>
      <c r="V425">
        <v>0.66675929521112343</v>
      </c>
      <c r="W425">
        <v>4.7508306765627499E-2</v>
      </c>
      <c r="X425">
        <v>0.4299859102274623</v>
      </c>
      <c r="Y425">
        <v>0.14530550208862569</v>
      </c>
      <c r="Z425">
        <v>0.86972944046230827</v>
      </c>
      <c r="AA425">
        <v>0.37253290151085988</v>
      </c>
      <c r="AB425">
        <v>0.67770899669387952</v>
      </c>
      <c r="AC425">
        <v>0.34690702937100082</v>
      </c>
      <c r="AD425">
        <v>0.75520409781711073</v>
      </c>
      <c r="AE425">
        <v>0.9676995103691155</v>
      </c>
      <c r="AF425">
        <v>0.80582006704725562</v>
      </c>
      <c r="AG425">
        <v>0.2401566918284484</v>
      </c>
      <c r="AH425" s="9" t="s">
        <v>125</v>
      </c>
      <c r="AI425" s="1">
        <v>44866</v>
      </c>
      <c r="AJ425" s="9" t="s">
        <v>38</v>
      </c>
      <c r="AK425">
        <v>24</v>
      </c>
    </row>
    <row r="426" spans="1:37" x14ac:dyDescent="0.25">
      <c r="A426">
        <v>44888</v>
      </c>
      <c r="B426">
        <v>0.11134119850214259</v>
      </c>
      <c r="C426">
        <v>2.8953447357776201E-2</v>
      </c>
      <c r="D426">
        <v>0.56837005835755228</v>
      </c>
      <c r="E426">
        <v>6.9325365360584507E-2</v>
      </c>
      <c r="F426">
        <v>1.7826713564186331E-2</v>
      </c>
      <c r="G426">
        <v>1.0878393711384221E-2</v>
      </c>
      <c r="H426">
        <v>0.1069841964923756</v>
      </c>
      <c r="I426">
        <v>3.7229931746773727E-2</v>
      </c>
      <c r="J426">
        <v>2.1442930866568021E-2</v>
      </c>
      <c r="K426">
        <v>0.37119109118280752</v>
      </c>
      <c r="L426">
        <v>0.14023865497995089</v>
      </c>
      <c r="M426">
        <v>6.6704170464743334E-2</v>
      </c>
      <c r="N426">
        <v>2.5743828456910828E-2</v>
      </c>
      <c r="O426">
        <v>0.61760749135425719</v>
      </c>
      <c r="P426">
        <v>3.271442666085673E-3</v>
      </c>
      <c r="Q426">
        <v>6.4409242620839829E-2</v>
      </c>
      <c r="R426">
        <v>0</v>
      </c>
      <c r="S426">
        <v>2.908339726487268E-5</v>
      </c>
      <c r="T426">
        <v>3.1320718417226778E-2</v>
      </c>
      <c r="U426">
        <v>8.3820401234434832E-3</v>
      </c>
      <c r="V426">
        <v>0.21084712306293879</v>
      </c>
      <c r="W426">
        <v>1.5838199145979471E-3</v>
      </c>
      <c r="X426">
        <v>0.13194195105490439</v>
      </c>
      <c r="Y426">
        <v>0.25423076843075182</v>
      </c>
      <c r="Z426">
        <v>0.10273913718417819</v>
      </c>
      <c r="AA426">
        <v>3.825029717890141E-2</v>
      </c>
      <c r="AB426">
        <v>0.13938677194078961</v>
      </c>
      <c r="AC426">
        <v>0.19089711278673849</v>
      </c>
      <c r="AD426">
        <v>8.6127529274868816E-2</v>
      </c>
      <c r="AE426">
        <v>0.16568397398951309</v>
      </c>
      <c r="AF426">
        <v>0.1249308465637307</v>
      </c>
      <c r="AG426">
        <v>1.5370898723485869E-2</v>
      </c>
      <c r="AH426" s="9" t="s">
        <v>125</v>
      </c>
      <c r="AI426" s="1">
        <v>44866</v>
      </c>
      <c r="AJ426" s="9" t="s">
        <v>39</v>
      </c>
      <c r="AK426">
        <v>23</v>
      </c>
    </row>
    <row r="427" spans="1:37" x14ac:dyDescent="0.25">
      <c r="A427">
        <v>44887</v>
      </c>
      <c r="B427">
        <v>1.0256701642728889</v>
      </c>
      <c r="C427">
        <v>1.591157685208872</v>
      </c>
      <c r="D427">
        <v>0.5444892321090764</v>
      </c>
      <c r="E427">
        <v>1.565198060503096</v>
      </c>
      <c r="F427">
        <v>0.36678168858371268</v>
      </c>
      <c r="G427">
        <v>1.542469694713952</v>
      </c>
      <c r="H427">
        <v>0.23268474044165741</v>
      </c>
      <c r="I427">
        <v>2.038103323723357</v>
      </c>
      <c r="J427">
        <v>5.0187075291112446</v>
      </c>
      <c r="K427">
        <v>8.2374181611751363E-2</v>
      </c>
      <c r="L427">
        <v>1.873585484173276</v>
      </c>
      <c r="M427">
        <v>0.19601633688545431</v>
      </c>
      <c r="N427">
        <v>0.34571461699924788</v>
      </c>
      <c r="O427">
        <v>0.15103480273909381</v>
      </c>
      <c r="P427">
        <v>0.67964602674186236</v>
      </c>
      <c r="Q427">
        <v>0.21639222675360439</v>
      </c>
      <c r="R427">
        <v>0.63461305541807689</v>
      </c>
      <c r="S427">
        <v>8.1002742658050969E-4</v>
      </c>
      <c r="T427">
        <v>0.36136409860624891</v>
      </c>
      <c r="U427">
        <v>6.2935267333118347E-4</v>
      </c>
      <c r="V427">
        <v>2.0805538003376962</v>
      </c>
      <c r="W427">
        <v>0.76429692027488427</v>
      </c>
      <c r="X427">
        <v>0.5292057304374771</v>
      </c>
      <c r="Y427">
        <v>1.281341588738667</v>
      </c>
      <c r="Z427">
        <v>1.201872996249703</v>
      </c>
      <c r="AA427">
        <v>1.164159605884312</v>
      </c>
      <c r="AB427">
        <v>0.55054036844270504</v>
      </c>
      <c r="AC427">
        <v>0.8440779940776918</v>
      </c>
      <c r="AD427">
        <v>7.0598960638589212E-2</v>
      </c>
      <c r="AE427">
        <v>0.56071064602216092</v>
      </c>
      <c r="AF427">
        <v>1.087650615742608</v>
      </c>
      <c r="AG427">
        <v>1.889223837279302</v>
      </c>
      <c r="AH427" s="9" t="s">
        <v>125</v>
      </c>
      <c r="AI427" s="1">
        <v>44866</v>
      </c>
      <c r="AJ427" s="9" t="s">
        <v>40</v>
      </c>
      <c r="AK427">
        <v>22</v>
      </c>
    </row>
    <row r="428" spans="1:37" x14ac:dyDescent="0.25">
      <c r="A428">
        <v>44886</v>
      </c>
      <c r="B428">
        <v>1.6485210559359931</v>
      </c>
      <c r="C428">
        <v>0.42754220190683112</v>
      </c>
      <c r="D428">
        <v>0.1300401107554601</v>
      </c>
      <c r="E428">
        <v>2.8085742986494719</v>
      </c>
      <c r="F428">
        <v>0.92970899961413023</v>
      </c>
      <c r="G428">
        <v>1.4271839539869129</v>
      </c>
      <c r="H428">
        <v>2.5435198453574199</v>
      </c>
      <c r="I428">
        <v>1.41663088657957</v>
      </c>
      <c r="J428">
        <v>0.5524328653282482</v>
      </c>
      <c r="K428">
        <v>1.3095425504386979</v>
      </c>
      <c r="L428">
        <v>0.98729817128139707</v>
      </c>
      <c r="M428">
        <v>0.1921075153109891</v>
      </c>
      <c r="N428">
        <v>0.83384759555210897</v>
      </c>
      <c r="O428">
        <v>0.31653632613636917</v>
      </c>
      <c r="P428">
        <v>2.9495424680539442</v>
      </c>
      <c r="Q428">
        <v>8.2245299639737646E-2</v>
      </c>
      <c r="R428">
        <v>1.251616543115299</v>
      </c>
      <c r="S428">
        <v>2.2599302746475658</v>
      </c>
      <c r="T428">
        <v>0.89154432525132998</v>
      </c>
      <c r="U428">
        <v>0.31894180274555539</v>
      </c>
      <c r="V428">
        <v>1.432257019498711</v>
      </c>
      <c r="W428">
        <v>0.78618971484841338</v>
      </c>
      <c r="X428">
        <v>2.0713395409176871</v>
      </c>
      <c r="Y428">
        <v>2.781256165005364</v>
      </c>
      <c r="Z428">
        <v>2.3499357142325641</v>
      </c>
      <c r="AA428">
        <v>1.304224651988481</v>
      </c>
      <c r="AB428">
        <v>0.88588537712109461</v>
      </c>
      <c r="AC428">
        <v>0.85302049835104143</v>
      </c>
      <c r="AD428">
        <v>8.2908994589475718E-2</v>
      </c>
      <c r="AE428">
        <v>0.71116681964095108</v>
      </c>
      <c r="AF428">
        <v>2.22791751378311</v>
      </c>
      <c r="AG428">
        <v>2.2922590137310781</v>
      </c>
      <c r="AH428" s="9" t="s">
        <v>125</v>
      </c>
      <c r="AI428" s="1">
        <v>44866</v>
      </c>
      <c r="AJ428" s="9" t="s">
        <v>41</v>
      </c>
      <c r="AK428">
        <v>21</v>
      </c>
    </row>
    <row r="429" spans="1:37" x14ac:dyDescent="0.25">
      <c r="A429">
        <v>44883</v>
      </c>
      <c r="B429">
        <v>3.1856153500738569</v>
      </c>
      <c r="C429">
        <v>2.2083579213174911</v>
      </c>
      <c r="D429">
        <v>0.56298084183930075</v>
      </c>
      <c r="E429">
        <v>5.3153173716656381</v>
      </c>
      <c r="F429">
        <v>4.0394564781675459</v>
      </c>
      <c r="G429">
        <v>5.2905592935540628</v>
      </c>
      <c r="H429">
        <v>2.1110554741869891</v>
      </c>
      <c r="I429">
        <v>3.8909628390772402</v>
      </c>
      <c r="J429">
        <v>0.48731480764840118</v>
      </c>
      <c r="K429">
        <v>2.9355320388925952</v>
      </c>
      <c r="L429">
        <v>0.1983587157221253</v>
      </c>
      <c r="M429">
        <v>0.60677911846321453</v>
      </c>
      <c r="N429">
        <v>2.007528098050622</v>
      </c>
      <c r="O429">
        <v>1.044936437916792</v>
      </c>
      <c r="P429">
        <v>1.871682483547763</v>
      </c>
      <c r="Q429">
        <v>0.54310713710668101</v>
      </c>
      <c r="R429">
        <v>1.2111965232270709</v>
      </c>
      <c r="S429">
        <v>10.26045260401755</v>
      </c>
      <c r="T429">
        <v>1.724509202008371</v>
      </c>
      <c r="U429">
        <v>6.0530722172911782</v>
      </c>
      <c r="V429">
        <v>1.1280638225823869</v>
      </c>
      <c r="W429">
        <v>0.2380387071529223</v>
      </c>
      <c r="X429">
        <v>3.054651179476684</v>
      </c>
      <c r="Y429">
        <v>0.95534276585577693</v>
      </c>
      <c r="Z429">
        <v>4.6661066354308129</v>
      </c>
      <c r="AA429">
        <v>2.4383426747547401</v>
      </c>
      <c r="AB429">
        <v>1.7900604979875741</v>
      </c>
      <c r="AC429">
        <v>0.72304249349618199</v>
      </c>
      <c r="AD429">
        <v>0.97059847209196015</v>
      </c>
      <c r="AE429">
        <v>2.733019576283171</v>
      </c>
      <c r="AF429">
        <v>3.848664775724052</v>
      </c>
      <c r="AG429">
        <v>2.9141997207649171</v>
      </c>
      <c r="AH429" s="9" t="s">
        <v>126</v>
      </c>
      <c r="AI429" s="1">
        <v>44866</v>
      </c>
      <c r="AJ429" s="9" t="s">
        <v>43</v>
      </c>
      <c r="AK429">
        <v>18</v>
      </c>
    </row>
    <row r="430" spans="1:37" x14ac:dyDescent="0.25">
      <c r="A430">
        <v>44882</v>
      </c>
      <c r="B430">
        <v>2.8229926345175458</v>
      </c>
      <c r="C430">
        <v>0.39476072418876051</v>
      </c>
      <c r="D430">
        <v>0.13609252225130261</v>
      </c>
      <c r="E430">
        <v>3.4003193843248631</v>
      </c>
      <c r="F430">
        <v>2.9013234739787599</v>
      </c>
      <c r="G430">
        <v>3.8595892129497149</v>
      </c>
      <c r="H430">
        <v>3.6987838007866598</v>
      </c>
      <c r="I430">
        <v>1.6495127505752629</v>
      </c>
      <c r="J430">
        <v>0.68118201565651548</v>
      </c>
      <c r="K430">
        <v>3.0202524581064978</v>
      </c>
      <c r="L430">
        <v>0.30994494524417793</v>
      </c>
      <c r="M430">
        <v>1.7595974007495421</v>
      </c>
      <c r="N430">
        <v>2.3435683998125341</v>
      </c>
      <c r="O430">
        <v>1.2428133366741629</v>
      </c>
      <c r="P430">
        <v>7.4636491683021209</v>
      </c>
      <c r="Q430">
        <v>1.975079652547999</v>
      </c>
      <c r="R430">
        <v>1.3865425546103749</v>
      </c>
      <c r="S430">
        <v>3.185911672978968</v>
      </c>
      <c r="T430">
        <v>1.5253743389230361</v>
      </c>
      <c r="U430">
        <v>0.49418562676985112</v>
      </c>
      <c r="V430">
        <v>0.41604243861247792</v>
      </c>
      <c r="W430">
        <v>0.85090855374603247</v>
      </c>
      <c r="X430">
        <v>1.5512227091922119</v>
      </c>
      <c r="Y430">
        <v>2.335256045704551</v>
      </c>
      <c r="Z430">
        <v>2.8484799235270049</v>
      </c>
      <c r="AA430">
        <v>2.7172500097337209</v>
      </c>
      <c r="AB430">
        <v>1.932279573699768</v>
      </c>
      <c r="AC430">
        <v>1.493736308307215</v>
      </c>
      <c r="AD430">
        <v>1.836991645317394</v>
      </c>
      <c r="AE430">
        <v>1.4756880480803281</v>
      </c>
      <c r="AF430">
        <v>2.4431434911529148</v>
      </c>
      <c r="AG430">
        <v>3.7954810650697088</v>
      </c>
      <c r="AH430" s="9" t="s">
        <v>126</v>
      </c>
      <c r="AI430" s="1">
        <v>44866</v>
      </c>
      <c r="AJ430" s="9" t="s">
        <v>38</v>
      </c>
      <c r="AK430">
        <v>17</v>
      </c>
    </row>
    <row r="431" spans="1:37" x14ac:dyDescent="0.25">
      <c r="A431">
        <v>44881</v>
      </c>
      <c r="B431">
        <v>9.4523201432180635</v>
      </c>
      <c r="C431">
        <v>11.83267306980766</v>
      </c>
      <c r="D431">
        <v>8.1931385227322213</v>
      </c>
      <c r="E431">
        <v>9.8072254156493983</v>
      </c>
      <c r="F431">
        <v>6.9659901359415723</v>
      </c>
      <c r="G431">
        <v>12.42576604240314</v>
      </c>
      <c r="H431">
        <v>6.6269588973561628</v>
      </c>
      <c r="I431">
        <v>5.3828177328082596</v>
      </c>
      <c r="J431">
        <v>11.857130809310039</v>
      </c>
      <c r="K431">
        <v>6.3877265476651548</v>
      </c>
      <c r="L431">
        <v>4.7568236818420182</v>
      </c>
      <c r="M431">
        <v>6.633429518851047</v>
      </c>
      <c r="N431">
        <v>14.531693943500439</v>
      </c>
      <c r="O431">
        <v>10.533261630550159</v>
      </c>
      <c r="P431">
        <v>9.105334440700485</v>
      </c>
      <c r="Q431">
        <v>7.3946340931786274</v>
      </c>
      <c r="R431">
        <v>15.878960493771819</v>
      </c>
      <c r="S431">
        <v>5.2491830677668538</v>
      </c>
      <c r="T431">
        <v>4.3754747726201533</v>
      </c>
      <c r="U431">
        <v>7.6329777932791441</v>
      </c>
      <c r="V431">
        <v>6.7729162912772853</v>
      </c>
      <c r="W431">
        <v>4.1201654090593367</v>
      </c>
      <c r="X431">
        <v>9.2076742934917153</v>
      </c>
      <c r="Y431">
        <v>7.3031621603872754</v>
      </c>
      <c r="Z431">
        <v>9.8136229978675136</v>
      </c>
      <c r="AA431">
        <v>10.757436803871871</v>
      </c>
      <c r="AB431">
        <v>6.8237124562032871</v>
      </c>
      <c r="AC431">
        <v>6.7047261297658727</v>
      </c>
      <c r="AD431">
        <v>6.5072584255947836</v>
      </c>
      <c r="AE431">
        <v>8.0406538567941688</v>
      </c>
      <c r="AF431">
        <v>9.630090443575785</v>
      </c>
      <c r="AG431">
        <v>9.539972098782906</v>
      </c>
      <c r="AH431" s="9" t="s">
        <v>126</v>
      </c>
      <c r="AI431" s="1">
        <v>44866</v>
      </c>
      <c r="AJ431" s="9" t="s">
        <v>39</v>
      </c>
      <c r="AK431">
        <v>16</v>
      </c>
    </row>
    <row r="432" spans="1:37" x14ac:dyDescent="0.25">
      <c r="A432">
        <v>44880</v>
      </c>
      <c r="B432">
        <v>0.14056762782058169</v>
      </c>
      <c r="C432">
        <v>0</v>
      </c>
      <c r="D432">
        <v>0.24730606021309059</v>
      </c>
      <c r="E432">
        <v>7.4301354619891985E-2</v>
      </c>
      <c r="F432">
        <v>8.3158802244298474E-3</v>
      </c>
      <c r="G432">
        <v>2.2355197205246379E-2</v>
      </c>
      <c r="H432">
        <v>1.02621114950661</v>
      </c>
      <c r="I432">
        <v>6.2845238800304116E-3</v>
      </c>
      <c r="J432">
        <v>0.27725928107581199</v>
      </c>
      <c r="K432">
        <v>0.27897142164567951</v>
      </c>
      <c r="L432">
        <v>0.1874824051916302</v>
      </c>
      <c r="M432">
        <v>7.3118941937447084E-4</v>
      </c>
      <c r="N432">
        <v>8.2145646578954973E-3</v>
      </c>
      <c r="O432">
        <v>6.2867711150429656E-3</v>
      </c>
      <c r="P432">
        <v>8.0372506743650683E-3</v>
      </c>
      <c r="Q432">
        <v>0.1019758380361146</v>
      </c>
      <c r="R432">
        <v>5.1203115604043163E-2</v>
      </c>
      <c r="S432">
        <v>6.4288847483727374E-2</v>
      </c>
      <c r="T432">
        <v>0.31976150171556289</v>
      </c>
      <c r="U432">
        <v>7.4520693790049844E-2</v>
      </c>
      <c r="V432">
        <v>2.713093264194847E-2</v>
      </c>
      <c r="W432">
        <v>2.0636511288237842</v>
      </c>
      <c r="X432">
        <v>6.8298057162938491E-2</v>
      </c>
      <c r="Y432">
        <v>0.73866976100459369</v>
      </c>
      <c r="Z432">
        <v>0.1395080595580567</v>
      </c>
      <c r="AA432">
        <v>7.7104436043985966E-2</v>
      </c>
      <c r="AB432">
        <v>0.19624988406406091</v>
      </c>
      <c r="AC432">
        <v>0.16215745970002321</v>
      </c>
      <c r="AD432">
        <v>6.901826019009237E-2</v>
      </c>
      <c r="AE432">
        <v>6.186074602428928E-2</v>
      </c>
      <c r="AF432">
        <v>0.1726808289048567</v>
      </c>
      <c r="AG432">
        <v>0.1426552861356318</v>
      </c>
      <c r="AH432" s="9" t="s">
        <v>126</v>
      </c>
      <c r="AI432" s="1">
        <v>44866</v>
      </c>
      <c r="AJ432" s="9" t="s">
        <v>40</v>
      </c>
      <c r="AK432">
        <v>15</v>
      </c>
    </row>
    <row r="433" spans="1:37" x14ac:dyDescent="0.25">
      <c r="A433">
        <v>44879</v>
      </c>
      <c r="B433">
        <v>0.17122153733998799</v>
      </c>
      <c r="C433">
        <v>9.3742035139444274E-4</v>
      </c>
      <c r="D433">
        <v>0.15444657991437949</v>
      </c>
      <c r="E433">
        <v>6.3506916562558885E-2</v>
      </c>
      <c r="F433">
        <v>0.11686647549710361</v>
      </c>
      <c r="G433">
        <v>0.15052770384062319</v>
      </c>
      <c r="H433">
        <v>3.992542122736871E-2</v>
      </c>
      <c r="I433">
        <v>3.4450778422642298E-2</v>
      </c>
      <c r="J433">
        <v>2.2737738273274851E-2</v>
      </c>
      <c r="K433">
        <v>0.37099134764681102</v>
      </c>
      <c r="L433">
        <v>8.0655058377077635E-2</v>
      </c>
      <c r="M433">
        <v>8.6487137844368692E-2</v>
      </c>
      <c r="N433">
        <v>0.24482533603566209</v>
      </c>
      <c r="O433">
        <v>0.6993845481680695</v>
      </c>
      <c r="P433">
        <v>9.4408487613920813E-3</v>
      </c>
      <c r="Q433">
        <v>0.20042582039726231</v>
      </c>
      <c r="R433">
        <v>0.39546337188852793</v>
      </c>
      <c r="S433">
        <v>7.1278262239781273E-2</v>
      </c>
      <c r="T433">
        <v>0.36608272152910032</v>
      </c>
      <c r="U433">
        <v>4.1344323008144501E-2</v>
      </c>
      <c r="V433">
        <v>0.33627820882551568</v>
      </c>
      <c r="W433">
        <v>0.37554735234613568</v>
      </c>
      <c r="X433">
        <v>7.7801057559963332E-2</v>
      </c>
      <c r="Y433">
        <v>0.79019412899686037</v>
      </c>
      <c r="Z433">
        <v>0.1012203120777239</v>
      </c>
      <c r="AA433">
        <v>0.1257001711065599</v>
      </c>
      <c r="AB433">
        <v>0.3400521822384755</v>
      </c>
      <c r="AC433">
        <v>0.26946766490925023</v>
      </c>
      <c r="AD433">
        <v>0.284729078560158</v>
      </c>
      <c r="AE433">
        <v>0.18627428257339801</v>
      </c>
      <c r="AF433">
        <v>0.18136896937515601</v>
      </c>
      <c r="AG433">
        <v>0.10183281439120639</v>
      </c>
      <c r="AH433" s="9" t="s">
        <v>126</v>
      </c>
      <c r="AI433" s="1">
        <v>44866</v>
      </c>
      <c r="AJ433" s="9" t="s">
        <v>41</v>
      </c>
      <c r="AK433">
        <v>14</v>
      </c>
    </row>
    <row r="434" spans="1:37" x14ac:dyDescent="0.25">
      <c r="A434">
        <v>44876</v>
      </c>
      <c r="B434">
        <v>0.20142779179187029</v>
      </c>
      <c r="C434">
        <v>1.524792720646064E-2</v>
      </c>
      <c r="D434">
        <v>9.5783172802172495E-2</v>
      </c>
      <c r="E434">
        <v>9.7242926912208649E-2</v>
      </c>
      <c r="F434">
        <v>0.12180601110383921</v>
      </c>
      <c r="G434">
        <v>2.4754423366791019E-2</v>
      </c>
      <c r="H434">
        <v>0.24364312371874941</v>
      </c>
      <c r="I434">
        <v>0.38774365761815027</v>
      </c>
      <c r="J434">
        <v>0.28111832414362697</v>
      </c>
      <c r="K434">
        <v>0.14263161480350001</v>
      </c>
      <c r="L434">
        <v>0.2581004662567466</v>
      </c>
      <c r="M434">
        <v>0.1961918762336681</v>
      </c>
      <c r="N434">
        <v>0.26187408258016731</v>
      </c>
      <c r="O434">
        <v>0.59202625479372828</v>
      </c>
      <c r="P434">
        <v>9.5387068461555743E-2</v>
      </c>
      <c r="Q434">
        <v>0.35963824042285147</v>
      </c>
      <c r="R434">
        <v>3.4044644924376387E-2</v>
      </c>
      <c r="S434">
        <v>2.3349160557990429E-2</v>
      </c>
      <c r="T434">
        <v>0.54004451470891524</v>
      </c>
      <c r="U434">
        <v>2.882141817844806E-2</v>
      </c>
      <c r="V434">
        <v>0.53581266351019308</v>
      </c>
      <c r="W434">
        <v>2.055225491950443E-2</v>
      </c>
      <c r="X434">
        <v>5.3420894176097071E-2</v>
      </c>
      <c r="Y434">
        <v>0.62727274771278219</v>
      </c>
      <c r="Z434">
        <v>6.2318746432807569E-2</v>
      </c>
      <c r="AA434">
        <v>0.26688704597194829</v>
      </c>
      <c r="AB434">
        <v>0.44547373075496732</v>
      </c>
      <c r="AC434">
        <v>0.30810419218372082</v>
      </c>
      <c r="AD434">
        <v>0.31644754238249312</v>
      </c>
      <c r="AE434">
        <v>0.20979890711224281</v>
      </c>
      <c r="AF434">
        <v>0.20247616624114731</v>
      </c>
      <c r="AG434">
        <v>0.15219095258113599</v>
      </c>
      <c r="AH434" s="9" t="s">
        <v>127</v>
      </c>
      <c r="AI434" s="1">
        <v>44866</v>
      </c>
      <c r="AJ434" s="9" t="s">
        <v>43</v>
      </c>
      <c r="AK434">
        <v>11</v>
      </c>
    </row>
    <row r="435" spans="1:37" x14ac:dyDescent="0.25">
      <c r="A435">
        <v>44875</v>
      </c>
      <c r="B435">
        <v>8.2510540615437236E-2</v>
      </c>
      <c r="C435">
        <v>0.16203329993078769</v>
      </c>
      <c r="D435">
        <v>0</v>
      </c>
      <c r="E435">
        <v>3.5538312261861132E-2</v>
      </c>
      <c r="F435">
        <v>2.1846392134587589E-3</v>
      </c>
      <c r="G435">
        <v>8.6957601843812474E-2</v>
      </c>
      <c r="H435">
        <v>0.17250757318441601</v>
      </c>
      <c r="I435">
        <v>0.40355924811616939</v>
      </c>
      <c r="J435">
        <v>0</v>
      </c>
      <c r="K435">
        <v>3.1635828627591248E-2</v>
      </c>
      <c r="L435">
        <v>6.3122420746674651E-2</v>
      </c>
      <c r="M435">
        <v>4.8625157890452912E-5</v>
      </c>
      <c r="N435">
        <v>5.1899005115432061E-3</v>
      </c>
      <c r="O435">
        <v>0.69815717841757563</v>
      </c>
      <c r="P435">
        <v>3.0580521600201053E-4</v>
      </c>
      <c r="Q435">
        <v>1.4490820301676231E-2</v>
      </c>
      <c r="R435">
        <v>2.048757204468718E-2</v>
      </c>
      <c r="S435">
        <v>6.0357826559425377E-2</v>
      </c>
      <c r="T435">
        <v>0.27360719859949217</v>
      </c>
      <c r="U435">
        <v>1.1854922622707991E-3</v>
      </c>
      <c r="V435">
        <v>0.4698428690818191</v>
      </c>
      <c r="W435">
        <v>0.15529049890479241</v>
      </c>
      <c r="X435">
        <v>4.6323088561607557E-2</v>
      </c>
      <c r="Y435">
        <v>0.2131923984809419</v>
      </c>
      <c r="Z435">
        <v>6.3158090178744394E-2</v>
      </c>
      <c r="AA435">
        <v>3.7119745551037343E-2</v>
      </c>
      <c r="AB435">
        <v>0.20599485263355979</v>
      </c>
      <c r="AC435">
        <v>3.331571030696949E-2</v>
      </c>
      <c r="AD435">
        <v>7.981088396076598E-2</v>
      </c>
      <c r="AE435">
        <v>7.4231452794813009E-3</v>
      </c>
      <c r="AF435">
        <v>9.6123271604049015E-2</v>
      </c>
      <c r="AG435">
        <v>0.1577289236027839</v>
      </c>
      <c r="AH435" s="9" t="s">
        <v>127</v>
      </c>
      <c r="AI435" s="1">
        <v>44866</v>
      </c>
      <c r="AJ435" s="9" t="s">
        <v>38</v>
      </c>
      <c r="AK435">
        <v>10</v>
      </c>
    </row>
    <row r="436" spans="1:37" x14ac:dyDescent="0.25">
      <c r="A436">
        <v>44874</v>
      </c>
      <c r="B436">
        <v>0.38723014802649591</v>
      </c>
      <c r="C436">
        <v>2.3596182888824848</v>
      </c>
      <c r="D436">
        <v>9.6242818121729926E-2</v>
      </c>
      <c r="E436">
        <v>0.1834689027039014</v>
      </c>
      <c r="F436">
        <v>0.5437058141789094</v>
      </c>
      <c r="G436">
        <v>0.1052115403454543</v>
      </c>
      <c r="H436">
        <v>0.15307848106839331</v>
      </c>
      <c r="I436">
        <v>0.1667419042480347</v>
      </c>
      <c r="J436">
        <v>0.12770812885032351</v>
      </c>
      <c r="K436">
        <v>0.64667200352141407</v>
      </c>
      <c r="L436">
        <v>3.8181858920943633E-2</v>
      </c>
      <c r="M436">
        <v>0.18105311788798609</v>
      </c>
      <c r="N436">
        <v>5.1810061284579732E-2</v>
      </c>
      <c r="O436">
        <v>6.853974950656537E-2</v>
      </c>
      <c r="P436">
        <v>0.53206530899916959</v>
      </c>
      <c r="Q436">
        <v>0.21785692868108991</v>
      </c>
      <c r="R436">
        <v>2.7567500867487039E-2</v>
      </c>
      <c r="S436">
        <v>6.937416481777571E-2</v>
      </c>
      <c r="T436">
        <v>9.4359419506805708E-2</v>
      </c>
      <c r="U436">
        <v>7.3608800867474113E-4</v>
      </c>
      <c r="V436">
        <v>7.815487411135022E-2</v>
      </c>
      <c r="W436">
        <v>1.0718920474561771</v>
      </c>
      <c r="X436">
        <v>0.56931747858516213</v>
      </c>
      <c r="Y436">
        <v>0.34031729962102991</v>
      </c>
      <c r="Z436">
        <v>0.45831004231129679</v>
      </c>
      <c r="AA436">
        <v>0.2244154666607785</v>
      </c>
      <c r="AB436">
        <v>0.25422877725496368</v>
      </c>
      <c r="AC436">
        <v>0.18702854906746061</v>
      </c>
      <c r="AD436">
        <v>0.23795514759835451</v>
      </c>
      <c r="AE436">
        <v>0.14550317314379971</v>
      </c>
      <c r="AF436">
        <v>0.2377622194431937</v>
      </c>
      <c r="AG436">
        <v>0.76926535420343622</v>
      </c>
      <c r="AH436" s="9" t="s">
        <v>127</v>
      </c>
      <c r="AI436" s="1">
        <v>44866</v>
      </c>
      <c r="AJ436" s="9" t="s">
        <v>39</v>
      </c>
      <c r="AK436">
        <v>9</v>
      </c>
    </row>
    <row r="437" spans="1:37" x14ac:dyDescent="0.25">
      <c r="A437">
        <v>44873</v>
      </c>
      <c r="B437">
        <v>0.86504294081594535</v>
      </c>
      <c r="C437">
        <v>0.26220862016095747</v>
      </c>
      <c r="D437">
        <v>1.836749453974077</v>
      </c>
      <c r="E437">
        <v>0.70510688314000369</v>
      </c>
      <c r="F437">
        <v>1.4332181133985811</v>
      </c>
      <c r="G437">
        <v>1.00217174491313</v>
      </c>
      <c r="H437">
        <v>0.57960590074755935</v>
      </c>
      <c r="I437">
        <v>0.2105652585712815</v>
      </c>
      <c r="J437">
        <v>1.981004943710919</v>
      </c>
      <c r="K437">
        <v>0.41728098882059927</v>
      </c>
      <c r="L437">
        <v>0.1057813948504483</v>
      </c>
      <c r="M437">
        <v>1.36658365854131</v>
      </c>
      <c r="N437">
        <v>0.55542372403337736</v>
      </c>
      <c r="O437">
        <v>0.76752482104428599</v>
      </c>
      <c r="P437">
        <v>0.73424229214723635</v>
      </c>
      <c r="Q437">
        <v>1.3561778502394</v>
      </c>
      <c r="R437">
        <v>8.2693375410806486E-2</v>
      </c>
      <c r="S437">
        <v>2.8143095400305611E-2</v>
      </c>
      <c r="T437">
        <v>0.44274901823695639</v>
      </c>
      <c r="U437">
        <v>0.28683772617116132</v>
      </c>
      <c r="V437">
        <v>0.58001594659331146</v>
      </c>
      <c r="W437">
        <v>2.197613629789692</v>
      </c>
      <c r="X437">
        <v>1.0304894718212161</v>
      </c>
      <c r="Y437">
        <v>1.6594119093589561</v>
      </c>
      <c r="Z437">
        <v>0.76846884445047781</v>
      </c>
      <c r="AA437">
        <v>0.78520882231992917</v>
      </c>
      <c r="AB437">
        <v>0.86414726702703415</v>
      </c>
      <c r="AC437">
        <v>1.4421630306082709</v>
      </c>
      <c r="AD437">
        <v>1.151538211344056</v>
      </c>
      <c r="AE437">
        <v>1.1691272701606741</v>
      </c>
      <c r="AF437">
        <v>0.61947944687663192</v>
      </c>
      <c r="AG437">
        <v>0.98227592857011958</v>
      </c>
      <c r="AH437" s="9" t="s">
        <v>127</v>
      </c>
      <c r="AI437" s="1">
        <v>44866</v>
      </c>
      <c r="AJ437" s="9" t="s">
        <v>40</v>
      </c>
      <c r="AK437">
        <v>8</v>
      </c>
    </row>
    <row r="438" spans="1:37" x14ac:dyDescent="0.25">
      <c r="A438">
        <v>44872</v>
      </c>
      <c r="B438">
        <v>4.0814418011228183E-2</v>
      </c>
      <c r="C438">
        <v>1.8830346208138099E-4</v>
      </c>
      <c r="D438">
        <v>5.5081007165168881E-4</v>
      </c>
      <c r="E438">
        <v>1.8824312850059869E-2</v>
      </c>
      <c r="F438">
        <v>4.842151436945992E-2</v>
      </c>
      <c r="G438">
        <v>1.5982594709516341E-2</v>
      </c>
      <c r="H438">
        <v>9.1723437205724848E-3</v>
      </c>
      <c r="I438">
        <v>0.74944682853272926</v>
      </c>
      <c r="J438">
        <v>0</v>
      </c>
      <c r="K438">
        <v>8.7227982912980952E-4</v>
      </c>
      <c r="L438">
        <v>2.0501122041554549E-3</v>
      </c>
      <c r="M438">
        <v>1.510379785920973E-2</v>
      </c>
      <c r="N438">
        <v>2.6584041645234969E-3</v>
      </c>
      <c r="O438">
        <v>6.6217710654756831E-2</v>
      </c>
      <c r="P438">
        <v>1.019088753686315E-2</v>
      </c>
      <c r="Q438">
        <v>4.0931733679332944E-3</v>
      </c>
      <c r="R438">
        <v>2.5407948004972109E-3</v>
      </c>
      <c r="S438">
        <v>4.369605775125826E-2</v>
      </c>
      <c r="T438">
        <v>8.0450202593923534E-2</v>
      </c>
      <c r="U438">
        <v>0.1324787388035511</v>
      </c>
      <c r="V438">
        <v>5.6496858827594837E-2</v>
      </c>
      <c r="W438">
        <v>0.30825814966894172</v>
      </c>
      <c r="X438">
        <v>2.2973616642302571E-2</v>
      </c>
      <c r="Y438">
        <v>6.4974523161867317E-2</v>
      </c>
      <c r="Z438">
        <v>2.9201748842235531E-2</v>
      </c>
      <c r="AA438">
        <v>5.9351068417353083E-2</v>
      </c>
      <c r="AB438">
        <v>5.0978940048516663E-2</v>
      </c>
      <c r="AC438">
        <v>2.1119369386163669E-2</v>
      </c>
      <c r="AD438">
        <v>0.202803269432273</v>
      </c>
      <c r="AE438">
        <v>1.403069851201947E-2</v>
      </c>
      <c r="AF438">
        <v>2.652603413110528E-2</v>
      </c>
      <c r="AG438">
        <v>7.8769744090745331E-2</v>
      </c>
      <c r="AH438" s="9" t="s">
        <v>127</v>
      </c>
      <c r="AI438" s="1">
        <v>44866</v>
      </c>
      <c r="AJ438" s="9" t="s">
        <v>41</v>
      </c>
      <c r="AK438">
        <v>7</v>
      </c>
    </row>
    <row r="439" spans="1:37" x14ac:dyDescent="0.25">
      <c r="A439">
        <v>44869</v>
      </c>
      <c r="B439">
        <v>0.18544101950549979</v>
      </c>
      <c r="C439">
        <v>7.8439277006235025E-3</v>
      </c>
      <c r="D439">
        <v>0</v>
      </c>
      <c r="E439">
        <v>2.456043092762673E-2</v>
      </c>
      <c r="F439">
        <v>2.8714243097429228E-2</v>
      </c>
      <c r="G439">
        <v>0.20984857371855389</v>
      </c>
      <c r="H439">
        <v>0.14467595370123129</v>
      </c>
      <c r="I439">
        <v>1.4520943878967569</v>
      </c>
      <c r="J439">
        <v>5.514977823844007E-2</v>
      </c>
      <c r="K439">
        <v>1.6777591166376841E-2</v>
      </c>
      <c r="L439">
        <v>9.5896056343605901E-2</v>
      </c>
      <c r="M439">
        <v>2.3260414819910171E-2</v>
      </c>
      <c r="N439">
        <v>0.13007986917012479</v>
      </c>
      <c r="O439">
        <v>5.185678565425623E-3</v>
      </c>
      <c r="P439">
        <v>0.17623020401859479</v>
      </c>
      <c r="Q439">
        <v>0.67679451547479752</v>
      </c>
      <c r="R439">
        <v>0</v>
      </c>
      <c r="S439">
        <v>3.612226121825806E-2</v>
      </c>
      <c r="T439">
        <v>0.44491433071129061</v>
      </c>
      <c r="U439">
        <v>7.2361138518432929E-4</v>
      </c>
      <c r="V439">
        <v>1.2229046163199471</v>
      </c>
      <c r="W439">
        <v>0.26579673779696839</v>
      </c>
      <c r="X439">
        <v>6.8762346986094763E-2</v>
      </c>
      <c r="Y439">
        <v>5.0620408199061002E-2</v>
      </c>
      <c r="Z439">
        <v>7.0867941133250179E-2</v>
      </c>
      <c r="AA439">
        <v>0.2519235740424709</v>
      </c>
      <c r="AB439">
        <v>0.48270159035723192</v>
      </c>
      <c r="AC439">
        <v>3.3701698914069621E-2</v>
      </c>
      <c r="AD439">
        <v>0.46871866514383942</v>
      </c>
      <c r="AE439">
        <v>0.1181847540343325</v>
      </c>
      <c r="AF439">
        <v>0.16204125147150111</v>
      </c>
      <c r="AG439">
        <v>0.24665755447974719</v>
      </c>
      <c r="AH439" s="9" t="s">
        <v>128</v>
      </c>
      <c r="AI439" s="1">
        <v>44866</v>
      </c>
      <c r="AJ439" s="9" t="s">
        <v>43</v>
      </c>
      <c r="AK439">
        <v>4</v>
      </c>
    </row>
    <row r="440" spans="1:37" x14ac:dyDescent="0.25">
      <c r="A440">
        <v>44868</v>
      </c>
      <c r="B440">
        <v>0.39037388878014678</v>
      </c>
      <c r="C440">
        <v>0.53762948326770132</v>
      </c>
      <c r="D440">
        <v>0.16134153021324341</v>
      </c>
      <c r="E440">
        <v>0.1964335688509552</v>
      </c>
      <c r="F440">
        <v>2.9083822697127319E-3</v>
      </c>
      <c r="G440">
        <v>0.12887569055581091</v>
      </c>
      <c r="H440">
        <v>0.56131411912182883</v>
      </c>
      <c r="I440">
        <v>0.4830486252779303</v>
      </c>
      <c r="J440">
        <v>2.0859425772658149E-3</v>
      </c>
      <c r="K440">
        <v>7.8123185730518976E-2</v>
      </c>
      <c r="L440">
        <v>3.9321925422451047E-2</v>
      </c>
      <c r="M440">
        <v>6.7992189192961378E-2</v>
      </c>
      <c r="N440">
        <v>0.1865789334453444</v>
      </c>
      <c r="O440">
        <v>0.1782230053623782</v>
      </c>
      <c r="P440">
        <v>0.14698430941390081</v>
      </c>
      <c r="Q440">
        <v>0.216130457322248</v>
      </c>
      <c r="R440">
        <v>0.19057352019163321</v>
      </c>
      <c r="S440">
        <v>3.3363369901355612E-2</v>
      </c>
      <c r="T440">
        <v>0.1220956847703686</v>
      </c>
      <c r="U440">
        <v>0.10011945372455509</v>
      </c>
      <c r="V440">
        <v>0.52953070253062384</v>
      </c>
      <c r="W440">
        <v>0.40293461298432781</v>
      </c>
      <c r="X440">
        <v>0.80090156769447918</v>
      </c>
      <c r="Y440">
        <v>0.1514471474917653</v>
      </c>
      <c r="Z440">
        <v>0.4537282091927059</v>
      </c>
      <c r="AA440">
        <v>0.18097619326108999</v>
      </c>
      <c r="AB440">
        <v>0.25139178664537248</v>
      </c>
      <c r="AC440">
        <v>0.17206927444642989</v>
      </c>
      <c r="AD440">
        <v>0.16724041638132389</v>
      </c>
      <c r="AE440">
        <v>0.20537848197077019</v>
      </c>
      <c r="AF440">
        <v>0.4075501993118934</v>
      </c>
      <c r="AG440">
        <v>0.29313796048937191</v>
      </c>
      <c r="AH440" s="9" t="s">
        <v>128</v>
      </c>
      <c r="AI440" s="1">
        <v>44866</v>
      </c>
      <c r="AJ440" s="9" t="s">
        <v>38</v>
      </c>
      <c r="AK440">
        <v>3</v>
      </c>
    </row>
    <row r="441" spans="1:37" x14ac:dyDescent="0.25">
      <c r="A441">
        <v>44867</v>
      </c>
      <c r="B441">
        <v>0.31204016320064432</v>
      </c>
      <c r="C441">
        <v>4.0437719254638746E-3</v>
      </c>
      <c r="D441">
        <v>4.314050201263093E-4</v>
      </c>
      <c r="E441">
        <v>0.21206433111323611</v>
      </c>
      <c r="F441">
        <v>2.4206680307268889E-3</v>
      </c>
      <c r="G441">
        <v>0.15776022532832551</v>
      </c>
      <c r="H441">
        <v>0.8448314992725301</v>
      </c>
      <c r="I441">
        <v>0.12676829114693131</v>
      </c>
      <c r="J441">
        <v>2.096592323258331</v>
      </c>
      <c r="K441">
        <v>0.21927831811023879</v>
      </c>
      <c r="L441">
        <v>0.115716123339031</v>
      </c>
      <c r="M441">
        <v>1.2216992311339219E-2</v>
      </c>
      <c r="N441">
        <v>5.2511414957201963E-2</v>
      </c>
      <c r="O441">
        <v>0.11081253047616441</v>
      </c>
      <c r="P441">
        <v>0.72641243398022071</v>
      </c>
      <c r="Q441">
        <v>7.2639032630632941E-2</v>
      </c>
      <c r="R441">
        <v>9.0916253647960923E-2</v>
      </c>
      <c r="S441">
        <v>0.6471011381682511</v>
      </c>
      <c r="T441">
        <v>3.9171363611656608E-2</v>
      </c>
      <c r="U441">
        <v>4.6036254133705718E-4</v>
      </c>
      <c r="V441">
        <v>0.22636097748496509</v>
      </c>
      <c r="W441">
        <v>0.42115285982692441</v>
      </c>
      <c r="X441">
        <v>4.9008747199073048E-2</v>
      </c>
      <c r="Y441">
        <v>0.1701946693408809</v>
      </c>
      <c r="Z441">
        <v>0.21809737416190439</v>
      </c>
      <c r="AA441">
        <v>0.39502246315261103</v>
      </c>
      <c r="AB441">
        <v>0.2110547695392882</v>
      </c>
      <c r="AC441">
        <v>7.4315658037797411E-2</v>
      </c>
      <c r="AD441">
        <v>5.8647080108849697E-2</v>
      </c>
      <c r="AE441">
        <v>0.17356137617760239</v>
      </c>
      <c r="AF441">
        <v>0.27190313678951039</v>
      </c>
      <c r="AG441">
        <v>0.28837015026384483</v>
      </c>
      <c r="AH441" s="9" t="s">
        <v>128</v>
      </c>
      <c r="AI441" s="1">
        <v>44866</v>
      </c>
      <c r="AJ441" s="9" t="s">
        <v>39</v>
      </c>
      <c r="AK441">
        <v>2</v>
      </c>
    </row>
    <row r="442" spans="1:37" x14ac:dyDescent="0.25">
      <c r="A442">
        <v>44866</v>
      </c>
      <c r="B442">
        <v>0.60296651439061644</v>
      </c>
      <c r="C442">
        <v>4.1326782222653749E-4</v>
      </c>
      <c r="D442">
        <v>4.4078609958682409E-2</v>
      </c>
      <c r="E442">
        <v>0.63351249942009924</v>
      </c>
      <c r="F442">
        <v>6.5648861016868273E-2</v>
      </c>
      <c r="G442">
        <v>0.81306626304679619</v>
      </c>
      <c r="H442">
        <v>0.58768872089899205</v>
      </c>
      <c r="I442">
        <v>2.8795166566353132E-2</v>
      </c>
      <c r="J442">
        <v>0.32664096018911393</v>
      </c>
      <c r="K442">
        <v>1.0860438148377081</v>
      </c>
      <c r="L442">
        <v>3.4180388012718353E-2</v>
      </c>
      <c r="M442">
        <v>4.0228368644121708E-2</v>
      </c>
      <c r="N442">
        <v>0.16547864784877639</v>
      </c>
      <c r="O442">
        <v>8.1888945203471605E-2</v>
      </c>
      <c r="P442">
        <v>0.40409748345172453</v>
      </c>
      <c r="Q442">
        <v>0.7833728772160079</v>
      </c>
      <c r="R442">
        <v>0.1214814223820924</v>
      </c>
      <c r="S442">
        <v>3.548958006628674E-2</v>
      </c>
      <c r="T442">
        <v>0.50778534907969186</v>
      </c>
      <c r="U442">
        <v>4.2448290923496829E-3</v>
      </c>
      <c r="V442">
        <v>0.24535499481310569</v>
      </c>
      <c r="W442">
        <v>1.096880064737227</v>
      </c>
      <c r="X442">
        <v>0.38677903578510869</v>
      </c>
      <c r="Y442">
        <v>5.346551889562632E-2</v>
      </c>
      <c r="Z442">
        <v>0.50603774997087203</v>
      </c>
      <c r="AA442">
        <v>0.38446605615701701</v>
      </c>
      <c r="AB442">
        <v>0.63710679013560589</v>
      </c>
      <c r="AC442">
        <v>7.8912143383502178E-2</v>
      </c>
      <c r="AD442">
        <v>0.30339758813792012</v>
      </c>
      <c r="AE442">
        <v>0.53345615544502234</v>
      </c>
      <c r="AF442">
        <v>0.32357537981276802</v>
      </c>
      <c r="AG442">
        <v>0.78767415349383696</v>
      </c>
      <c r="AH442" s="9" t="s">
        <v>128</v>
      </c>
      <c r="AI442" s="1">
        <v>44866</v>
      </c>
      <c r="AJ442" s="9" t="s">
        <v>40</v>
      </c>
      <c r="AK442">
        <v>1</v>
      </c>
    </row>
    <row r="443" spans="1:37" x14ac:dyDescent="0.25">
      <c r="A443">
        <v>44865</v>
      </c>
      <c r="B443">
        <v>0.42901949388859961</v>
      </c>
      <c r="C443">
        <v>0.57959096810908417</v>
      </c>
      <c r="D443">
        <v>0.22768779040683229</v>
      </c>
      <c r="E443">
        <v>0.39873412615192561</v>
      </c>
      <c r="F443">
        <v>0.26766439049176499</v>
      </c>
      <c r="G443">
        <v>0.75206500625980144</v>
      </c>
      <c r="H443">
        <v>5.1108004787536597E-2</v>
      </c>
      <c r="I443">
        <v>0.1227160036246593</v>
      </c>
      <c r="J443">
        <v>1.1721633143964809E-2</v>
      </c>
      <c r="K443">
        <v>0.83286814810796361</v>
      </c>
      <c r="L443">
        <v>3.8300014321812313E-2</v>
      </c>
      <c r="M443">
        <v>0.2131101204010748</v>
      </c>
      <c r="N443">
        <v>9.9761561293684062E-2</v>
      </c>
      <c r="O443">
        <v>1.12377427352314</v>
      </c>
      <c r="P443">
        <v>0.129677662960588</v>
      </c>
      <c r="Q443">
        <v>0.79367852334256705</v>
      </c>
      <c r="R443">
        <v>2.9151310996887971E-2</v>
      </c>
      <c r="S443">
        <v>3.5110641950701342E-2</v>
      </c>
      <c r="T443">
        <v>0.19012852369181629</v>
      </c>
      <c r="U443">
        <v>0.65276884979589411</v>
      </c>
      <c r="V443">
        <v>0.1130961382025458</v>
      </c>
      <c r="W443">
        <v>2.0930601866200362E-2</v>
      </c>
      <c r="X443">
        <v>0.43532125933985538</v>
      </c>
      <c r="Y443">
        <v>0.36179048822632692</v>
      </c>
      <c r="Z443">
        <v>0.54710238769982555</v>
      </c>
      <c r="AA443">
        <v>0.22123466230990599</v>
      </c>
      <c r="AB443">
        <v>0.42875070763506501</v>
      </c>
      <c r="AC443">
        <v>0.25548078223256521</v>
      </c>
      <c r="AD443">
        <v>0.66733290388939503</v>
      </c>
      <c r="AE443">
        <v>0.64020688275348847</v>
      </c>
      <c r="AF443">
        <v>0.40909996205725191</v>
      </c>
      <c r="AG443">
        <v>0.16921510042437499</v>
      </c>
      <c r="AH443" s="9" t="s">
        <v>128</v>
      </c>
      <c r="AI443" s="1">
        <v>44835</v>
      </c>
      <c r="AJ443" s="9" t="s">
        <v>41</v>
      </c>
      <c r="AK443">
        <v>31</v>
      </c>
    </row>
    <row r="444" spans="1:37" x14ac:dyDescent="0.25">
      <c r="A444">
        <v>44862</v>
      </c>
      <c r="B444">
        <v>0.24864376402796429</v>
      </c>
      <c r="C444">
        <v>0.14489209505398529</v>
      </c>
      <c r="D444">
        <v>9.0262083324146071E-3</v>
      </c>
      <c r="E444">
        <v>0.57795477623752378</v>
      </c>
      <c r="F444">
        <v>8.9427284412376944E-3</v>
      </c>
      <c r="G444">
        <v>0.151305306293639</v>
      </c>
      <c r="H444">
        <v>0.24571186431902209</v>
      </c>
      <c r="I444">
        <v>3.245207128450341E-3</v>
      </c>
      <c r="J444">
        <v>7.0053708440240031E-2</v>
      </c>
      <c r="K444">
        <v>2.2333068954444951E-2</v>
      </c>
      <c r="L444">
        <v>0.21704524083088639</v>
      </c>
      <c r="M444">
        <v>2.609051012156333E-3</v>
      </c>
      <c r="N444">
        <v>7.8001328363828865E-2</v>
      </c>
      <c r="O444">
        <v>9.1885257178511981E-3</v>
      </c>
      <c r="P444">
        <v>1.9655315663836829E-2</v>
      </c>
      <c r="Q444">
        <v>0.12987277439340261</v>
      </c>
      <c r="R444">
        <v>2.9881498204386192E-4</v>
      </c>
      <c r="S444">
        <v>0.1808639810979471</v>
      </c>
      <c r="T444">
        <v>7.8569819430265336E-2</v>
      </c>
      <c r="U444">
        <v>0</v>
      </c>
      <c r="V444">
        <v>6.1247939177842527E-2</v>
      </c>
      <c r="W444">
        <v>0.29182828764395291</v>
      </c>
      <c r="X444">
        <v>0.28228119870719748</v>
      </c>
      <c r="Y444">
        <v>0.1382406117427662</v>
      </c>
      <c r="Z444">
        <v>0.48780907521333672</v>
      </c>
      <c r="AA444">
        <v>4.3447543796065823E-2</v>
      </c>
      <c r="AB444">
        <v>0.1105732196578417</v>
      </c>
      <c r="AC444">
        <v>5.8598035384051277E-2</v>
      </c>
      <c r="AD444">
        <v>0.10165000733852431</v>
      </c>
      <c r="AE444">
        <v>0.1661060848512797</v>
      </c>
      <c r="AF444">
        <v>0.15963291020206399</v>
      </c>
      <c r="AG444">
        <v>0.49200869880514359</v>
      </c>
      <c r="AH444" s="9" t="s">
        <v>129</v>
      </c>
      <c r="AI444" s="1">
        <v>44835</v>
      </c>
      <c r="AJ444" s="9" t="s">
        <v>43</v>
      </c>
      <c r="AK444">
        <v>28</v>
      </c>
    </row>
    <row r="445" spans="1:37" x14ac:dyDescent="0.25">
      <c r="A445">
        <v>44861</v>
      </c>
      <c r="B445">
        <v>4.1597011124700982</v>
      </c>
      <c r="C445">
        <v>3.408286065505763</v>
      </c>
      <c r="D445">
        <v>5.9711727988881753</v>
      </c>
      <c r="E445">
        <v>4.5342262427422524</v>
      </c>
      <c r="F445">
        <v>3.965382168698715</v>
      </c>
      <c r="G445">
        <v>5.9599318573442872</v>
      </c>
      <c r="H445">
        <v>1.3020402503131061</v>
      </c>
      <c r="I445">
        <v>4.1902341323190386</v>
      </c>
      <c r="J445">
        <v>3.3386620322923162</v>
      </c>
      <c r="K445">
        <v>6.3607606044551588</v>
      </c>
      <c r="L445">
        <v>2.0569418055930782</v>
      </c>
      <c r="M445">
        <v>2.929804070024487</v>
      </c>
      <c r="N445">
        <v>4.0055744369662483</v>
      </c>
      <c r="O445">
        <v>3.625817310260484</v>
      </c>
      <c r="P445">
        <v>2.9530536995512051</v>
      </c>
      <c r="Q445">
        <v>7.5906679374801262</v>
      </c>
      <c r="R445">
        <v>4.3887601238023537</v>
      </c>
      <c r="S445">
        <v>2.6860114224018399</v>
      </c>
      <c r="T445">
        <v>2.8858593326156199</v>
      </c>
      <c r="U445">
        <v>4.5546301157947564</v>
      </c>
      <c r="V445">
        <v>2.0212196287192219</v>
      </c>
      <c r="W445">
        <v>0.7640578296968803</v>
      </c>
      <c r="X445">
        <v>4.7144681407115749</v>
      </c>
      <c r="Y445">
        <v>1.915207411914075</v>
      </c>
      <c r="Z445">
        <v>4.503395351622193</v>
      </c>
      <c r="AA445">
        <v>4.0044137057200997</v>
      </c>
      <c r="AB445">
        <v>3.9104897163107708</v>
      </c>
      <c r="AC445">
        <v>3.273185985856101</v>
      </c>
      <c r="AD445">
        <v>4.3941953071376521</v>
      </c>
      <c r="AE445">
        <v>4.5835207232734279</v>
      </c>
      <c r="AF445">
        <v>4.2608570175737039</v>
      </c>
      <c r="AG445">
        <v>3.4890875067663019</v>
      </c>
      <c r="AH445" s="9" t="s">
        <v>129</v>
      </c>
      <c r="AI445" s="1">
        <v>44835</v>
      </c>
      <c r="AJ445" s="9" t="s">
        <v>38</v>
      </c>
      <c r="AK445">
        <v>27</v>
      </c>
    </row>
    <row r="446" spans="1:37" x14ac:dyDescent="0.25">
      <c r="A446">
        <v>44860</v>
      </c>
      <c r="B446">
        <v>0.25574925769109258</v>
      </c>
      <c r="C446">
        <v>5.1366459695914669E-2</v>
      </c>
      <c r="D446">
        <v>0.2433803742938925</v>
      </c>
      <c r="E446">
        <v>0.21724697160144929</v>
      </c>
      <c r="F446">
        <v>3.3397619811395753E-2</v>
      </c>
      <c r="G446">
        <v>1.764314873215133E-2</v>
      </c>
      <c r="H446">
        <v>0.16445732084726389</v>
      </c>
      <c r="I446">
        <v>6.941887653329451E-2</v>
      </c>
      <c r="J446">
        <v>1.2204321428325379E-2</v>
      </c>
      <c r="K446">
        <v>1.7552725205491049E-2</v>
      </c>
      <c r="L446">
        <v>2.717159925355372E-3</v>
      </c>
      <c r="M446">
        <v>8.3389125243855666E-2</v>
      </c>
      <c r="N446">
        <v>7.2783471760075241E-2</v>
      </c>
      <c r="O446">
        <v>5.3895138431068003E-2</v>
      </c>
      <c r="P446">
        <v>0.73265682798629594</v>
      </c>
      <c r="Q446">
        <v>0.12961777394274249</v>
      </c>
      <c r="R446">
        <v>2.6096341252779371</v>
      </c>
      <c r="S446">
        <v>3.8033023161012351E-4</v>
      </c>
      <c r="T446">
        <v>0.23598375643073941</v>
      </c>
      <c r="U446">
        <v>0.13208762294987419</v>
      </c>
      <c r="V446">
        <v>0.18243302095744399</v>
      </c>
      <c r="W446">
        <v>0.41353928671478768</v>
      </c>
      <c r="X446">
        <v>0.11643540141331329</v>
      </c>
      <c r="Y446">
        <v>0.39435051282687189</v>
      </c>
      <c r="Z446">
        <v>0.28103289212989407</v>
      </c>
      <c r="AA446">
        <v>0.14691761812755499</v>
      </c>
      <c r="AB446">
        <v>0.14043273418559429</v>
      </c>
      <c r="AC446">
        <v>0.21608369257097659</v>
      </c>
      <c r="AD446">
        <v>0.12836991795607131</v>
      </c>
      <c r="AE446">
        <v>0.25685849131373478</v>
      </c>
      <c r="AF446">
        <v>0.20313930445447981</v>
      </c>
      <c r="AG446">
        <v>0.21690059993630931</v>
      </c>
      <c r="AH446" s="9" t="s">
        <v>129</v>
      </c>
      <c r="AI446" s="1">
        <v>44835</v>
      </c>
      <c r="AJ446" s="9" t="s">
        <v>39</v>
      </c>
      <c r="AK446">
        <v>26</v>
      </c>
    </row>
    <row r="447" spans="1:37" x14ac:dyDescent="0.25">
      <c r="A447">
        <v>44859</v>
      </c>
      <c r="B447">
        <v>0.63996396258143251</v>
      </c>
      <c r="C447">
        <v>2.9386737513540839</v>
      </c>
      <c r="D447">
        <v>2.936101310611595</v>
      </c>
      <c r="E447">
        <v>0.27264637951416132</v>
      </c>
      <c r="F447">
        <v>0.2902086939660708</v>
      </c>
      <c r="G447">
        <v>0.14378390390232279</v>
      </c>
      <c r="H447">
        <v>0.88529334333889609</v>
      </c>
      <c r="I447">
        <v>0.28974612863510413</v>
      </c>
      <c r="J447">
        <v>1.1414618826476111</v>
      </c>
      <c r="K447">
        <v>0.53952287032815638</v>
      </c>
      <c r="L447">
        <v>0.14131316045594691</v>
      </c>
      <c r="M447">
        <v>0.46788834283143821</v>
      </c>
      <c r="N447">
        <v>0.80716581844881041</v>
      </c>
      <c r="O447">
        <v>0.56313757875537351</v>
      </c>
      <c r="P447">
        <v>0.1279212316280002</v>
      </c>
      <c r="Q447">
        <v>2.7758338508235729</v>
      </c>
      <c r="R447">
        <v>6.6829695978533115E-4</v>
      </c>
      <c r="S447">
        <v>0.82998596244103195</v>
      </c>
      <c r="T447">
        <v>0.65982584453616921</v>
      </c>
      <c r="U447">
        <v>5.7119901304259507E-2</v>
      </c>
      <c r="V447">
        <v>0.94017501931416225</v>
      </c>
      <c r="W447">
        <v>0.15811694439957469</v>
      </c>
      <c r="X447">
        <v>0.42569361145720958</v>
      </c>
      <c r="Y447">
        <v>0.18402841191272629</v>
      </c>
      <c r="Z447">
        <v>0.39669518651030777</v>
      </c>
      <c r="AA447">
        <v>0.51846244124101837</v>
      </c>
      <c r="AB447">
        <v>1.2054259822645419</v>
      </c>
      <c r="AC447">
        <v>0.78522158909056039</v>
      </c>
      <c r="AD447">
        <v>1.6176610995419789</v>
      </c>
      <c r="AE447">
        <v>0.83622062818103571</v>
      </c>
      <c r="AF447">
        <v>0.26507579525185632</v>
      </c>
      <c r="AG447">
        <v>1.040148901574838</v>
      </c>
      <c r="AH447" s="9" t="s">
        <v>129</v>
      </c>
      <c r="AI447" s="1">
        <v>44835</v>
      </c>
      <c r="AJ447" s="9" t="s">
        <v>40</v>
      </c>
      <c r="AK447">
        <v>25</v>
      </c>
    </row>
    <row r="448" spans="1:37" x14ac:dyDescent="0.25">
      <c r="A448">
        <v>44858</v>
      </c>
      <c r="B448">
        <v>5.1094037812236558E-2</v>
      </c>
      <c r="C448">
        <v>7.4759746131786509E-3</v>
      </c>
      <c r="D448">
        <v>0</v>
      </c>
      <c r="E448">
        <v>3.1704665717525872E-2</v>
      </c>
      <c r="F448">
        <v>1.368080586963549E-3</v>
      </c>
      <c r="G448">
        <v>3.5502359200028248E-2</v>
      </c>
      <c r="H448">
        <v>2.3061715160579551E-4</v>
      </c>
      <c r="I448">
        <v>1.6741439215324931E-4</v>
      </c>
      <c r="J448">
        <v>0</v>
      </c>
      <c r="K448">
        <v>7.1553157309866555E-2</v>
      </c>
      <c r="L448">
        <v>1.3212161655401229E-4</v>
      </c>
      <c r="M448">
        <v>8.0470138794739774E-5</v>
      </c>
      <c r="N448">
        <v>6.938901275848168E-2</v>
      </c>
      <c r="O448">
        <v>1.7455044218637829E-4</v>
      </c>
      <c r="P448">
        <v>6.7637165895173004E-2</v>
      </c>
      <c r="Q448">
        <v>0.2221362056204555</v>
      </c>
      <c r="R448">
        <v>7.0345774673600453E-2</v>
      </c>
      <c r="S448">
        <v>2.820735393048646E-5</v>
      </c>
      <c r="T448">
        <v>0.23228898938511849</v>
      </c>
      <c r="U448">
        <v>0</v>
      </c>
      <c r="V448">
        <v>4.8700932473631622E-2</v>
      </c>
      <c r="W448">
        <v>0</v>
      </c>
      <c r="X448">
        <v>0.13474166125952941</v>
      </c>
      <c r="Y448">
        <v>6.9389860810293177E-2</v>
      </c>
      <c r="Z448">
        <v>4.6022148335326973E-2</v>
      </c>
      <c r="AA448">
        <v>3.6971086389243048E-2</v>
      </c>
      <c r="AB448">
        <v>8.3244827325926848E-2</v>
      </c>
      <c r="AC448">
        <v>9.9439023991090801E-3</v>
      </c>
      <c r="AD448">
        <v>1.449489048155648E-2</v>
      </c>
      <c r="AE448">
        <v>2.0641990789777239E-2</v>
      </c>
      <c r="AF448">
        <v>6.7081581348230043E-2</v>
      </c>
      <c r="AG448">
        <v>5.0945955380483389E-2</v>
      </c>
      <c r="AH448" s="9" t="s">
        <v>129</v>
      </c>
      <c r="AI448" s="1">
        <v>44835</v>
      </c>
      <c r="AJ448" s="9" t="s">
        <v>41</v>
      </c>
      <c r="AK448">
        <v>24</v>
      </c>
    </row>
    <row r="449" spans="1:37" x14ac:dyDescent="0.25">
      <c r="A449">
        <v>44855</v>
      </c>
      <c r="B449">
        <v>3.5265409285686583E-2</v>
      </c>
      <c r="C449">
        <v>1.090589978857865E-2</v>
      </c>
      <c r="D449">
        <v>0.49328826103837647</v>
      </c>
      <c r="E449">
        <v>2.2981229818735599E-2</v>
      </c>
      <c r="F449">
        <v>1.3427682151834319E-2</v>
      </c>
      <c r="G449">
        <v>4.1230340388374663E-2</v>
      </c>
      <c r="H449">
        <v>2.6428050917563759E-2</v>
      </c>
      <c r="I449">
        <v>0.2779167118832564</v>
      </c>
      <c r="J449">
        <v>0</v>
      </c>
      <c r="K449">
        <v>1.207813227987968E-2</v>
      </c>
      <c r="L449">
        <v>1.864676690706769E-2</v>
      </c>
      <c r="M449">
        <v>2.025663744099964E-3</v>
      </c>
      <c r="N449">
        <v>2.0489121967007441E-4</v>
      </c>
      <c r="O449">
        <v>0.1085990656556215</v>
      </c>
      <c r="P449">
        <v>2.123711409239256E-2</v>
      </c>
      <c r="Q449">
        <v>6.6203461590948406E-2</v>
      </c>
      <c r="R449">
        <v>0</v>
      </c>
      <c r="S449">
        <v>7.3833765817346193E-5</v>
      </c>
      <c r="T449">
        <v>4.3343611345535403E-2</v>
      </c>
      <c r="U449">
        <v>0</v>
      </c>
      <c r="V449">
        <v>8.4563858968223299E-2</v>
      </c>
      <c r="W449">
        <v>1.7685729955203781E-2</v>
      </c>
      <c r="X449">
        <v>7.0827843622223885E-2</v>
      </c>
      <c r="Y449">
        <v>6.1427719350654192E-2</v>
      </c>
      <c r="Z449">
        <v>3.0459999113192571E-2</v>
      </c>
      <c r="AA449">
        <v>1.8266121385912919E-2</v>
      </c>
      <c r="AB449">
        <v>5.552461397966621E-2</v>
      </c>
      <c r="AC449">
        <v>5.5045713570087189E-2</v>
      </c>
      <c r="AD449">
        <v>2.676638215498079E-2</v>
      </c>
      <c r="AE449">
        <v>4.0802976516193072E-2</v>
      </c>
      <c r="AF449">
        <v>2.5377647169750921E-2</v>
      </c>
      <c r="AG449">
        <v>5.5607621572837142E-2</v>
      </c>
      <c r="AH449" s="9" t="s">
        <v>130</v>
      </c>
      <c r="AI449" s="1">
        <v>44835</v>
      </c>
      <c r="AJ449" s="9" t="s">
        <v>43</v>
      </c>
      <c r="AK449">
        <v>21</v>
      </c>
    </row>
    <row r="450" spans="1:37" x14ac:dyDescent="0.25">
      <c r="A450">
        <v>44854</v>
      </c>
      <c r="B450">
        <v>0.17192786460374879</v>
      </c>
      <c r="C450">
        <v>7.5920049996572331E-3</v>
      </c>
      <c r="D450">
        <v>1.1135708167525279E-2</v>
      </c>
      <c r="E450">
        <v>5.5818422851922608E-2</v>
      </c>
      <c r="F450">
        <v>7.6178425281925352E-2</v>
      </c>
      <c r="G450">
        <v>7.1747259130292562E-2</v>
      </c>
      <c r="H450">
        <v>0.14699563645768521</v>
      </c>
      <c r="I450">
        <v>4.3394944799576111E-2</v>
      </c>
      <c r="J450">
        <v>4.1889797068771152E-5</v>
      </c>
      <c r="K450">
        <v>0.2009116194488548</v>
      </c>
      <c r="L450">
        <v>3.7768425749312967E-2</v>
      </c>
      <c r="M450">
        <v>2.0241743683567251E-2</v>
      </c>
      <c r="N450">
        <v>2.5449601939886709E-2</v>
      </c>
      <c r="O450">
        <v>0.3275217491626759</v>
      </c>
      <c r="P450">
        <v>1.7940163326210881</v>
      </c>
      <c r="Q450">
        <v>0.17099951999380589</v>
      </c>
      <c r="R450">
        <v>0</v>
      </c>
      <c r="S450">
        <v>0.22375274507315271</v>
      </c>
      <c r="T450">
        <v>0.1921298205785969</v>
      </c>
      <c r="U450">
        <v>1.819513790101349E-3</v>
      </c>
      <c r="V450">
        <v>0.46311743561545882</v>
      </c>
      <c r="W450">
        <v>5.8215414023008609E-2</v>
      </c>
      <c r="X450">
        <v>2.5248638489889081E-2</v>
      </c>
      <c r="Y450">
        <v>0.22964092487887919</v>
      </c>
      <c r="Z450">
        <v>5.5813162430915192E-2</v>
      </c>
      <c r="AA450">
        <v>0.19582622588554541</v>
      </c>
      <c r="AB450">
        <v>0.21679502567958181</v>
      </c>
      <c r="AC450">
        <v>6.1581085373653872E-2</v>
      </c>
      <c r="AD450">
        <v>0.22071460456777331</v>
      </c>
      <c r="AE450">
        <v>3.366169650875097E-2</v>
      </c>
      <c r="AF450">
        <v>0.13272982840687059</v>
      </c>
      <c r="AG450">
        <v>0.22317193878243161</v>
      </c>
      <c r="AH450" s="9" t="s">
        <v>130</v>
      </c>
      <c r="AI450" s="1">
        <v>44835</v>
      </c>
      <c r="AJ450" s="9" t="s">
        <v>38</v>
      </c>
      <c r="AK450">
        <v>20</v>
      </c>
    </row>
    <row r="451" spans="1:37" x14ac:dyDescent="0.25">
      <c r="A451">
        <v>44853</v>
      </c>
      <c r="B451">
        <v>0.29706866957501332</v>
      </c>
      <c r="C451">
        <v>0.13198291272050941</v>
      </c>
      <c r="D451">
        <v>0.2129222914588087</v>
      </c>
      <c r="E451">
        <v>6.7240083482799293E-2</v>
      </c>
      <c r="F451">
        <v>2.3814371237873749E-2</v>
      </c>
      <c r="G451">
        <v>9.8514514768148237E-2</v>
      </c>
      <c r="H451">
        <v>7.1147017657022249E-2</v>
      </c>
      <c r="I451">
        <v>0.4857187242339312</v>
      </c>
      <c r="J451">
        <v>0.40327071775216922</v>
      </c>
      <c r="K451">
        <v>0.1208848845195476</v>
      </c>
      <c r="L451">
        <v>7.118133009168065E-2</v>
      </c>
      <c r="M451">
        <v>0.31306912139258192</v>
      </c>
      <c r="N451">
        <v>5.7692352640643277E-2</v>
      </c>
      <c r="O451">
        <v>7.3739459876411645E-2</v>
      </c>
      <c r="P451">
        <v>0.35422392625259752</v>
      </c>
      <c r="Q451">
        <v>6.6375262145606517E-2</v>
      </c>
      <c r="R451">
        <v>2.2169558902240219E-4</v>
      </c>
      <c r="S451">
        <v>1.5628555434882448E-2</v>
      </c>
      <c r="T451">
        <v>0.2718678727282634</v>
      </c>
      <c r="U451">
        <v>5.9115421775134203E-3</v>
      </c>
      <c r="V451">
        <v>0.74847768495469114</v>
      </c>
      <c r="W451">
        <v>3.548916841651641</v>
      </c>
      <c r="X451">
        <v>0.10486204857459989</v>
      </c>
      <c r="Y451">
        <v>6.7291436461083994E-3</v>
      </c>
      <c r="Z451">
        <v>0.14851188801190571</v>
      </c>
      <c r="AA451">
        <v>0.26569217573071402</v>
      </c>
      <c r="AB451">
        <v>0.2138377592103958</v>
      </c>
      <c r="AC451">
        <v>0.18480527983651909</v>
      </c>
      <c r="AD451">
        <v>0.10980418512705239</v>
      </c>
      <c r="AE451">
        <v>0.1408182122275469</v>
      </c>
      <c r="AF451">
        <v>0.23254799087247471</v>
      </c>
      <c r="AG451">
        <v>0.26359058494363152</v>
      </c>
      <c r="AH451" s="9" t="s">
        <v>130</v>
      </c>
      <c r="AI451" s="1">
        <v>44835</v>
      </c>
      <c r="AJ451" s="9" t="s">
        <v>39</v>
      </c>
      <c r="AK451">
        <v>19</v>
      </c>
    </row>
    <row r="452" spans="1:37" x14ac:dyDescent="0.25">
      <c r="A452">
        <v>44852</v>
      </c>
      <c r="B452">
        <v>0.63634667257337851</v>
      </c>
      <c r="C452">
        <v>0.18735800434350991</v>
      </c>
      <c r="D452">
        <v>1.5479607473337711</v>
      </c>
      <c r="E452">
        <v>1.035716116769317</v>
      </c>
      <c r="F452">
        <v>0.34054954348594341</v>
      </c>
      <c r="G452">
        <v>6.5709141326035808E-2</v>
      </c>
      <c r="H452">
        <v>5.64942223581123E-2</v>
      </c>
      <c r="I452">
        <v>0.28276286985664278</v>
      </c>
      <c r="J452">
        <v>0.14767243096861149</v>
      </c>
      <c r="K452">
        <v>3.7407489414023578</v>
      </c>
      <c r="L452">
        <v>0.43360896056234483</v>
      </c>
      <c r="M452">
        <v>0.1857657951129616</v>
      </c>
      <c r="N452">
        <v>0.20051278340362769</v>
      </c>
      <c r="O452">
        <v>0.1565456551215901</v>
      </c>
      <c r="P452">
        <v>1.115248080947989</v>
      </c>
      <c r="Q452">
        <v>5.0278882703250399E-2</v>
      </c>
      <c r="R452">
        <v>0.11078890286291609</v>
      </c>
      <c r="S452">
        <v>0.1243732434219673</v>
      </c>
      <c r="T452">
        <v>0.754950496360696</v>
      </c>
      <c r="U452">
        <v>5.6057628605719998E-4</v>
      </c>
      <c r="V452">
        <v>0.25803887483381782</v>
      </c>
      <c r="W452">
        <v>0.1190676543049204</v>
      </c>
      <c r="X452">
        <v>1.418765673615898</v>
      </c>
      <c r="Y452">
        <v>0.37253846333928531</v>
      </c>
      <c r="Z452">
        <v>0.83817608346717543</v>
      </c>
      <c r="AA452">
        <v>0.55101453017693547</v>
      </c>
      <c r="AB452">
        <v>0.29626620477288829</v>
      </c>
      <c r="AC452">
        <v>0.48106365965991349</v>
      </c>
      <c r="AD452">
        <v>0.47351408139119439</v>
      </c>
      <c r="AE452">
        <v>0.35102367884050822</v>
      </c>
      <c r="AF452">
        <v>0.58527360132941197</v>
      </c>
      <c r="AG452">
        <v>1.014958136754281</v>
      </c>
      <c r="AH452" s="9" t="s">
        <v>130</v>
      </c>
      <c r="AI452" s="1">
        <v>44835</v>
      </c>
      <c r="AJ452" s="9" t="s">
        <v>40</v>
      </c>
      <c r="AK452">
        <v>18</v>
      </c>
    </row>
    <row r="453" spans="1:37" x14ac:dyDescent="0.25">
      <c r="A453">
        <v>44851</v>
      </c>
      <c r="B453">
        <v>0.64753762368404932</v>
      </c>
      <c r="C453">
        <v>0.52274579351880779</v>
      </c>
      <c r="D453">
        <v>0.19497020311840901</v>
      </c>
      <c r="E453">
        <v>0.26829725956292377</v>
      </c>
      <c r="F453">
        <v>0.28290400382947289</v>
      </c>
      <c r="G453">
        <v>0.66215283466254637</v>
      </c>
      <c r="H453">
        <v>0.14175460639683959</v>
      </c>
      <c r="I453">
        <v>0.35320049015723293</v>
      </c>
      <c r="J453">
        <v>2.2330760451359781</v>
      </c>
      <c r="K453">
        <v>0.51265502786295258</v>
      </c>
      <c r="L453">
        <v>8.5120716065749359E-4</v>
      </c>
      <c r="M453">
        <v>0.54627696179122287</v>
      </c>
      <c r="N453">
        <v>1.1552520737625731</v>
      </c>
      <c r="O453">
        <v>0.4033177814427838</v>
      </c>
      <c r="P453">
        <v>0.22639853899738949</v>
      </c>
      <c r="Q453">
        <v>0.34301903082615098</v>
      </c>
      <c r="R453">
        <v>7.435103649540617E-2</v>
      </c>
      <c r="S453">
        <v>0.40449565968914719</v>
      </c>
      <c r="T453">
        <v>0.35032537650586598</v>
      </c>
      <c r="U453">
        <v>0.40165238575289691</v>
      </c>
      <c r="V453">
        <v>0.47964105279627078</v>
      </c>
      <c r="W453">
        <v>6.8661214735796935E-2</v>
      </c>
      <c r="X453">
        <v>0.92158433888608504</v>
      </c>
      <c r="Y453">
        <v>0.23885425845926189</v>
      </c>
      <c r="Z453">
        <v>0.56425661773592561</v>
      </c>
      <c r="AA453">
        <v>0.88262890205609335</v>
      </c>
      <c r="AB453">
        <v>0.41434112668905521</v>
      </c>
      <c r="AC453">
        <v>0.29673423875165728</v>
      </c>
      <c r="AD453">
        <v>0.20224929907005029</v>
      </c>
      <c r="AE453">
        <v>1.039614805321261</v>
      </c>
      <c r="AF453">
        <v>0.65821074566002502</v>
      </c>
      <c r="AG453">
        <v>0.25330361126748502</v>
      </c>
      <c r="AH453" s="9" t="s">
        <v>130</v>
      </c>
      <c r="AI453" s="1">
        <v>44835</v>
      </c>
      <c r="AJ453" s="9" t="s">
        <v>41</v>
      </c>
      <c r="AK453">
        <v>17</v>
      </c>
    </row>
    <row r="454" spans="1:37" x14ac:dyDescent="0.25">
      <c r="A454">
        <v>44848</v>
      </c>
      <c r="B454">
        <v>0.93142683040348717</v>
      </c>
      <c r="C454">
        <v>4.9889491939714627</v>
      </c>
      <c r="D454">
        <v>1.4665855254306901</v>
      </c>
      <c r="E454">
        <v>0.66274772844012597</v>
      </c>
      <c r="F454">
        <v>0.1824507192850022</v>
      </c>
      <c r="G454">
        <v>0.34259201908037762</v>
      </c>
      <c r="H454">
        <v>0.32854178722730498</v>
      </c>
      <c r="I454">
        <v>1.7713266861241439</v>
      </c>
      <c r="J454">
        <v>0.20899952092941029</v>
      </c>
      <c r="K454">
        <v>0.1538780656661799</v>
      </c>
      <c r="L454">
        <v>2.869642926037037E-2</v>
      </c>
      <c r="M454">
        <v>0.26363478066677931</v>
      </c>
      <c r="N454">
        <v>0.84231902155627614</v>
      </c>
      <c r="O454">
        <v>0.3371180675072204</v>
      </c>
      <c r="P454">
        <v>0.36957419165945371</v>
      </c>
      <c r="Q454">
        <v>0.55642758347040111</v>
      </c>
      <c r="R454">
        <v>0.25312336994958767</v>
      </c>
      <c r="S454">
        <v>0.31408172107744831</v>
      </c>
      <c r="T454">
        <v>0.41002018844676291</v>
      </c>
      <c r="U454">
        <v>0.25343239058167649</v>
      </c>
      <c r="V454">
        <v>0.65261314207341026</v>
      </c>
      <c r="W454">
        <v>2.7141307488311819</v>
      </c>
      <c r="X454">
        <v>0.85018777481329799</v>
      </c>
      <c r="Y454">
        <v>0.1002075457151496</v>
      </c>
      <c r="Z454">
        <v>1.119720790279624</v>
      </c>
      <c r="AA454">
        <v>0.91402831925399441</v>
      </c>
      <c r="AB454">
        <v>0.49841926122512281</v>
      </c>
      <c r="AC454">
        <v>0.43774087019603358</v>
      </c>
      <c r="AD454">
        <v>0.21363308680212501</v>
      </c>
      <c r="AE454">
        <v>0.6727820876492161</v>
      </c>
      <c r="AF454">
        <v>0.9413705294803798</v>
      </c>
      <c r="AG454">
        <v>0.8976991700494048</v>
      </c>
      <c r="AH454" s="9" t="s">
        <v>131</v>
      </c>
      <c r="AI454" s="1">
        <v>44835</v>
      </c>
      <c r="AJ454" s="9" t="s">
        <v>43</v>
      </c>
      <c r="AK454">
        <v>14</v>
      </c>
    </row>
    <row r="455" spans="1:37" x14ac:dyDescent="0.25">
      <c r="A455">
        <v>44847</v>
      </c>
      <c r="B455">
        <v>0.47900854375847851</v>
      </c>
      <c r="C455">
        <v>1.356792773253803</v>
      </c>
      <c r="D455">
        <v>0.3160214499132617</v>
      </c>
      <c r="E455">
        <v>0.26619664777385782</v>
      </c>
      <c r="F455">
        <v>0.24303384695227789</v>
      </c>
      <c r="G455">
        <v>0.1809278359896328</v>
      </c>
      <c r="H455">
        <v>0.21745130025340251</v>
      </c>
      <c r="I455">
        <v>8.0679100628016961E-2</v>
      </c>
      <c r="J455">
        <v>5.7343725104300657E-2</v>
      </c>
      <c r="K455">
        <v>0.74735354287878686</v>
      </c>
      <c r="L455">
        <v>1.129440588508971E-2</v>
      </c>
      <c r="M455">
        <v>0.33158908982690272</v>
      </c>
      <c r="N455">
        <v>0.26924557469922622</v>
      </c>
      <c r="O455">
        <v>6.6730198104722388E-2</v>
      </c>
      <c r="P455">
        <v>0.35955116653476671</v>
      </c>
      <c r="Q455">
        <v>1.803006109675646</v>
      </c>
      <c r="R455">
        <v>1.001355700143348E-3</v>
      </c>
      <c r="S455">
        <v>0.31242888906441058</v>
      </c>
      <c r="T455">
        <v>0.50425223403578301</v>
      </c>
      <c r="U455">
        <v>0.31865147272231947</v>
      </c>
      <c r="V455">
        <v>0.40359809251888279</v>
      </c>
      <c r="W455">
        <v>3.8690237162280053E-2</v>
      </c>
      <c r="X455">
        <v>0.40610787711081747</v>
      </c>
      <c r="Y455">
        <v>0.33808371028322098</v>
      </c>
      <c r="Z455">
        <v>0.44813531116514349</v>
      </c>
      <c r="AA455">
        <v>0.31672431475796081</v>
      </c>
      <c r="AB455">
        <v>0.64493786147294463</v>
      </c>
      <c r="AC455">
        <v>0.29775339750903962</v>
      </c>
      <c r="AD455">
        <v>1.5133629618414159</v>
      </c>
      <c r="AE455">
        <v>0.4458230629368744</v>
      </c>
      <c r="AF455">
        <v>0.31954914633978349</v>
      </c>
      <c r="AG455">
        <v>0.3909849106092998</v>
      </c>
      <c r="AH455" s="9" t="s">
        <v>131</v>
      </c>
      <c r="AI455" s="1">
        <v>44835</v>
      </c>
      <c r="AJ455" s="9" t="s">
        <v>38</v>
      </c>
      <c r="AK455">
        <v>13</v>
      </c>
    </row>
    <row r="456" spans="1:37" x14ac:dyDescent="0.25">
      <c r="A456">
        <v>44846</v>
      </c>
      <c r="B456">
        <v>1.8459736079926281</v>
      </c>
      <c r="C456">
        <v>1.876170900887856</v>
      </c>
      <c r="D456">
        <v>0.31594143512442852</v>
      </c>
      <c r="E456">
        <v>1.4448439028648179</v>
      </c>
      <c r="F456">
        <v>3.5837161832537552</v>
      </c>
      <c r="G456">
        <v>1.7975043991523549</v>
      </c>
      <c r="H456">
        <v>0.8580618062437726</v>
      </c>
      <c r="I456">
        <v>0.74074717022409431</v>
      </c>
      <c r="J456">
        <v>0.76330446996182533</v>
      </c>
      <c r="K456">
        <v>2.3241821400745382</v>
      </c>
      <c r="L456">
        <v>0.24475852225192279</v>
      </c>
      <c r="M456">
        <v>0.57931875335576877</v>
      </c>
      <c r="N456">
        <v>1.7757980506961091</v>
      </c>
      <c r="O456">
        <v>0.66631285641536386</v>
      </c>
      <c r="P456">
        <v>1.3370216145073579</v>
      </c>
      <c r="Q456">
        <v>4.9485312894381357</v>
      </c>
      <c r="R456">
        <v>0.16216419154540951</v>
      </c>
      <c r="S456">
        <v>3.1009106144551</v>
      </c>
      <c r="T456">
        <v>1.6400749278214539</v>
      </c>
      <c r="U456">
        <v>3.0901228250171782</v>
      </c>
      <c r="V456">
        <v>0.95650776728289899</v>
      </c>
      <c r="W456">
        <v>0.39636196660477319</v>
      </c>
      <c r="X456">
        <v>0.77258930796808334</v>
      </c>
      <c r="Y456">
        <v>0.5421601182258845</v>
      </c>
      <c r="Z456">
        <v>1.599816892074958</v>
      </c>
      <c r="AA456">
        <v>1.5218465174471361</v>
      </c>
      <c r="AB456">
        <v>2.492950012922543</v>
      </c>
      <c r="AC456">
        <v>0.47716045414452413</v>
      </c>
      <c r="AD456">
        <v>2.0015192377027549</v>
      </c>
      <c r="AE456">
        <v>2.466836225313489</v>
      </c>
      <c r="AF456">
        <v>1.3133410298254971</v>
      </c>
      <c r="AG456">
        <v>1.6157692720442991</v>
      </c>
      <c r="AH456" s="9" t="s">
        <v>131</v>
      </c>
      <c r="AI456" s="1">
        <v>44835</v>
      </c>
      <c r="AJ456" s="9" t="s">
        <v>39</v>
      </c>
      <c r="AK456">
        <v>12</v>
      </c>
    </row>
    <row r="457" spans="1:37" x14ac:dyDescent="0.25">
      <c r="A457">
        <v>44845</v>
      </c>
      <c r="B457">
        <v>3.7793531444436847E-2</v>
      </c>
      <c r="C457">
        <v>2.4158248327551889E-4</v>
      </c>
      <c r="D457">
        <v>0</v>
      </c>
      <c r="E457">
        <v>1.395861875792666E-2</v>
      </c>
      <c r="F457">
        <v>9.7377480441875316E-5</v>
      </c>
      <c r="G457">
        <v>1.7010504931256769E-2</v>
      </c>
      <c r="H457">
        <v>0.1199416047205227</v>
      </c>
      <c r="I457">
        <v>6.830777419010127E-2</v>
      </c>
      <c r="J457">
        <v>0</v>
      </c>
      <c r="K457">
        <v>5.596831681829376E-3</v>
      </c>
      <c r="L457">
        <v>0</v>
      </c>
      <c r="M457">
        <v>1.671735535478415E-4</v>
      </c>
      <c r="N457">
        <v>2.3999097334199779E-2</v>
      </c>
      <c r="O457">
        <v>5.462293390178969E-2</v>
      </c>
      <c r="P457">
        <v>1.0514272457970699E-2</v>
      </c>
      <c r="Q457">
        <v>6.9962648508468825E-2</v>
      </c>
      <c r="R457">
        <v>0</v>
      </c>
      <c r="S457">
        <v>2.048626887580737E-2</v>
      </c>
      <c r="T457">
        <v>0.12919253403775091</v>
      </c>
      <c r="U457">
        <v>4.6748787106041322E-2</v>
      </c>
      <c r="V457">
        <v>3.1643676176996663E-2</v>
      </c>
      <c r="W457">
        <v>2.146016380078862E-2</v>
      </c>
      <c r="X457">
        <v>9.1679533413952186E-2</v>
      </c>
      <c r="Y457">
        <v>6.917753588401394E-4</v>
      </c>
      <c r="Z457">
        <v>3.6421115832905249E-2</v>
      </c>
      <c r="AA457">
        <v>2.434612555205265E-2</v>
      </c>
      <c r="AB457">
        <v>7.4808471698714865E-2</v>
      </c>
      <c r="AC457">
        <v>1.6116878558967591E-4</v>
      </c>
      <c r="AD457">
        <v>1.687289350360862E-2</v>
      </c>
      <c r="AE457">
        <v>1.880029164697267E-2</v>
      </c>
      <c r="AF457">
        <v>3.5102010183986322E-2</v>
      </c>
      <c r="AG457">
        <v>7.4472539696428502E-2</v>
      </c>
      <c r="AH457" s="9" t="s">
        <v>131</v>
      </c>
      <c r="AI457" s="1">
        <v>44835</v>
      </c>
      <c r="AJ457" s="9" t="s">
        <v>40</v>
      </c>
      <c r="AK457">
        <v>11</v>
      </c>
    </row>
    <row r="458" spans="1:37" x14ac:dyDescent="0.25">
      <c r="A458">
        <v>44844</v>
      </c>
      <c r="B458">
        <v>1.4352839649817271</v>
      </c>
      <c r="C458">
        <v>2.8028131253579889</v>
      </c>
      <c r="D458">
        <v>0.73578466920227925</v>
      </c>
      <c r="E458">
        <v>0.71876002715371456</v>
      </c>
      <c r="F458">
        <v>2.5858836370380258</v>
      </c>
      <c r="G458">
        <v>1.66111987241621</v>
      </c>
      <c r="H458">
        <v>2.2564799700571538</v>
      </c>
      <c r="I458">
        <v>0.23429346542887161</v>
      </c>
      <c r="J458">
        <v>2.9692491567807009</v>
      </c>
      <c r="K458">
        <v>4.6192877590087571</v>
      </c>
      <c r="L458">
        <v>0.2080676366363578</v>
      </c>
      <c r="M458">
        <v>1.9726194474387819</v>
      </c>
      <c r="N458">
        <v>2.177128951017985</v>
      </c>
      <c r="O458">
        <v>1.372128286136721</v>
      </c>
      <c r="P458">
        <v>0.84088956996386899</v>
      </c>
      <c r="Q458">
        <v>0.72678947612738687</v>
      </c>
      <c r="R458">
        <v>1.123816631122891</v>
      </c>
      <c r="S458">
        <v>1.7891993161053621</v>
      </c>
      <c r="T458">
        <v>1.3100313402773109</v>
      </c>
      <c r="U458">
        <v>3.900453275020165</v>
      </c>
      <c r="V458">
        <v>0.9160494292196234</v>
      </c>
      <c r="W458">
        <v>0.76012448034607283</v>
      </c>
      <c r="X458">
        <v>1.621598502523748</v>
      </c>
      <c r="Y458">
        <v>0.78827747383427527</v>
      </c>
      <c r="Z458">
        <v>1.304350032238174</v>
      </c>
      <c r="AA458">
        <v>1.8939830697787039</v>
      </c>
      <c r="AB458">
        <v>1.3336479669229471</v>
      </c>
      <c r="AC458">
        <v>1.1786334099185849</v>
      </c>
      <c r="AD458">
        <v>0.98401827609044723</v>
      </c>
      <c r="AE458">
        <v>1.512125765319112</v>
      </c>
      <c r="AF458">
        <v>1.628131527734658</v>
      </c>
      <c r="AG458">
        <v>1.1074325618719261</v>
      </c>
      <c r="AH458" s="9" t="s">
        <v>131</v>
      </c>
      <c r="AI458" s="1">
        <v>44835</v>
      </c>
      <c r="AJ458" s="9" t="s">
        <v>41</v>
      </c>
      <c r="AK458">
        <v>10</v>
      </c>
    </row>
    <row r="459" spans="1:37" x14ac:dyDescent="0.25">
      <c r="A459">
        <v>44841</v>
      </c>
      <c r="B459">
        <v>9.9433707337141769E-2</v>
      </c>
      <c r="C459">
        <v>2.3471995974569171E-2</v>
      </c>
      <c r="D459">
        <v>4.9340443828448183E-2</v>
      </c>
      <c r="E459">
        <v>8.5940605514608318E-2</v>
      </c>
      <c r="F459">
        <v>1.763641331894866E-4</v>
      </c>
      <c r="G459">
        <v>6.9458311381940183E-2</v>
      </c>
      <c r="H459">
        <v>8.157139283775082E-2</v>
      </c>
      <c r="I459">
        <v>5.8243203212952843E-2</v>
      </c>
      <c r="J459">
        <v>0.64585570695709271</v>
      </c>
      <c r="K459">
        <v>1.4149068688214819E-4</v>
      </c>
      <c r="L459">
        <v>0.19558966727875221</v>
      </c>
      <c r="M459">
        <v>6.7765808151071721E-2</v>
      </c>
      <c r="N459">
        <v>7.8955373548852376E-2</v>
      </c>
      <c r="O459">
        <v>0.18568839946844251</v>
      </c>
      <c r="P459">
        <v>2.5620539827726882E-3</v>
      </c>
      <c r="Q459">
        <v>7.9416133037894979E-2</v>
      </c>
      <c r="R459">
        <v>6.8669284499481319E-4</v>
      </c>
      <c r="S459">
        <v>0.1526204050065299</v>
      </c>
      <c r="T459">
        <v>0.1721884287259173</v>
      </c>
      <c r="U459">
        <v>0</v>
      </c>
      <c r="V459">
        <v>0.1319944711189367</v>
      </c>
      <c r="W459">
        <v>0.16661788845693901</v>
      </c>
      <c r="X459">
        <v>7.7049221140589277E-2</v>
      </c>
      <c r="Y459">
        <v>0.26297832177155928</v>
      </c>
      <c r="Z459">
        <v>8.3994609947498203E-2</v>
      </c>
      <c r="AA459">
        <v>8.9147264883243385E-2</v>
      </c>
      <c r="AB459">
        <v>0.1040040342741729</v>
      </c>
      <c r="AC459">
        <v>0.13008475038239581</v>
      </c>
      <c r="AD459">
        <v>3.9557652746363338E-2</v>
      </c>
      <c r="AE459">
        <v>9.3762123430456326E-2</v>
      </c>
      <c r="AF459">
        <v>0.129239821663928</v>
      </c>
      <c r="AG459">
        <v>6.6528172851444536E-2</v>
      </c>
      <c r="AH459" s="9" t="s">
        <v>132</v>
      </c>
      <c r="AI459" s="1">
        <v>44835</v>
      </c>
      <c r="AJ459" s="9" t="s">
        <v>43</v>
      </c>
      <c r="AK459">
        <v>7</v>
      </c>
    </row>
    <row r="460" spans="1:37" x14ac:dyDescent="0.25">
      <c r="A460">
        <v>44840</v>
      </c>
      <c r="B460">
        <v>6.7761986417909925E-2</v>
      </c>
      <c r="C460">
        <v>5.6385683997803408E-3</v>
      </c>
      <c r="D460">
        <v>0</v>
      </c>
      <c r="E460">
        <v>8.1962746603637004E-2</v>
      </c>
      <c r="F460">
        <v>8.0429852144520593E-3</v>
      </c>
      <c r="G460">
        <v>5.6698713867937081E-3</v>
      </c>
      <c r="H460">
        <v>5.2644445922689541E-2</v>
      </c>
      <c r="I460">
        <v>6.6148908830537699E-3</v>
      </c>
      <c r="J460">
        <v>0</v>
      </c>
      <c r="K460">
        <v>2.730552442425668E-2</v>
      </c>
      <c r="L460">
        <v>1.586827723689822E-2</v>
      </c>
      <c r="M460">
        <v>5.3159763405567816E-3</v>
      </c>
      <c r="N460">
        <v>4.1647403517980014E-3</v>
      </c>
      <c r="O460">
        <v>3.3511189760900707E-2</v>
      </c>
      <c r="P460">
        <v>0.11184929433874111</v>
      </c>
      <c r="Q460">
        <v>0.1856812864802154</v>
      </c>
      <c r="R460">
        <v>0</v>
      </c>
      <c r="S460">
        <v>2.322979194606189E-3</v>
      </c>
      <c r="T460">
        <v>1.120794886518421E-2</v>
      </c>
      <c r="U460">
        <v>0</v>
      </c>
      <c r="V460">
        <v>1.0083421832578449E-2</v>
      </c>
      <c r="W460">
        <v>0.6721720775116572</v>
      </c>
      <c r="X460">
        <v>0.1443355615574774</v>
      </c>
      <c r="Y460">
        <v>8.0778466064673846E-3</v>
      </c>
      <c r="Z460">
        <v>7.4717150954503445E-2</v>
      </c>
      <c r="AA460">
        <v>1.52644203890424E-2</v>
      </c>
      <c r="AB460">
        <v>8.9657560100280614E-2</v>
      </c>
      <c r="AC460">
        <v>6.0402970509682141E-3</v>
      </c>
      <c r="AD460">
        <v>7.9316289315627952E-3</v>
      </c>
      <c r="AE460">
        <v>5.5311850318762443E-2</v>
      </c>
      <c r="AF460">
        <v>4.776764312603423E-2</v>
      </c>
      <c r="AG460">
        <v>9.5538646507225503E-2</v>
      </c>
      <c r="AH460" s="9" t="s">
        <v>132</v>
      </c>
      <c r="AI460" s="1">
        <v>44835</v>
      </c>
      <c r="AJ460" s="9" t="s">
        <v>38</v>
      </c>
      <c r="AK460">
        <v>6</v>
      </c>
    </row>
    <row r="461" spans="1:37" x14ac:dyDescent="0.25">
      <c r="A461">
        <v>44839</v>
      </c>
      <c r="B461">
        <v>1.6634926547375251</v>
      </c>
      <c r="C461">
        <v>1.497180331368857</v>
      </c>
      <c r="D461">
        <v>0.68733817915752071</v>
      </c>
      <c r="E461">
        <v>3.1703154726941958</v>
      </c>
      <c r="F461">
        <v>2.095775358514826</v>
      </c>
      <c r="G461">
        <v>2.3655001805101818</v>
      </c>
      <c r="H461">
        <v>0.95640893992587039</v>
      </c>
      <c r="I461">
        <v>1.7954067534284781</v>
      </c>
      <c r="J461">
        <v>1.1801713888267611</v>
      </c>
      <c r="K461">
        <v>2.7251247480545362</v>
      </c>
      <c r="L461">
        <v>3.5838606104113373E-2</v>
      </c>
      <c r="M461">
        <v>0.87165179119775327</v>
      </c>
      <c r="N461">
        <v>0.93521349907292384</v>
      </c>
      <c r="O461">
        <v>3.490576780295493</v>
      </c>
      <c r="P461">
        <v>0.8983831134189898</v>
      </c>
      <c r="Q461">
        <v>0.35634052590114362</v>
      </c>
      <c r="R461">
        <v>1.143978211285722</v>
      </c>
      <c r="S461">
        <v>0.69052813697345605</v>
      </c>
      <c r="T461">
        <v>0.8307461705919873</v>
      </c>
      <c r="U461">
        <v>3.1233524808093551</v>
      </c>
      <c r="V461">
        <v>0.89783900665327865</v>
      </c>
      <c r="W461">
        <v>1.2394145654862661</v>
      </c>
      <c r="X461">
        <v>1.7416513722860441</v>
      </c>
      <c r="Y461">
        <v>0.17915895127640441</v>
      </c>
      <c r="Z461">
        <v>2.3079652848091992</v>
      </c>
      <c r="AA461">
        <v>1.471181879171233</v>
      </c>
      <c r="AB461">
        <v>1.133435996100034</v>
      </c>
      <c r="AC461">
        <v>0.50125502922905441</v>
      </c>
      <c r="AD461">
        <v>0.44318466167983411</v>
      </c>
      <c r="AE461">
        <v>1.347602330348818</v>
      </c>
      <c r="AF461">
        <v>2.1141057629869109</v>
      </c>
      <c r="AG461">
        <v>1.4495765574816639</v>
      </c>
      <c r="AH461" s="9" t="s">
        <v>132</v>
      </c>
      <c r="AI461" s="1">
        <v>44835</v>
      </c>
      <c r="AJ461" s="9" t="s">
        <v>39</v>
      </c>
      <c r="AK461">
        <v>5</v>
      </c>
    </row>
    <row r="462" spans="1:37" x14ac:dyDescent="0.25">
      <c r="A462">
        <v>44838</v>
      </c>
      <c r="B462">
        <v>7.5201995401945984E-2</v>
      </c>
      <c r="C462">
        <v>7.8766245019938202E-2</v>
      </c>
      <c r="D462">
        <v>4.2554027565735222E-4</v>
      </c>
      <c r="E462">
        <v>0.1113565968718296</v>
      </c>
      <c r="F462">
        <v>2.96662565774387E-2</v>
      </c>
      <c r="G462">
        <v>3.5228894970631489E-2</v>
      </c>
      <c r="H462">
        <v>0.2239304653002975</v>
      </c>
      <c r="I462">
        <v>1.205629099511959E-2</v>
      </c>
      <c r="J462">
        <v>3.329515895089718E-3</v>
      </c>
      <c r="K462">
        <v>2.5918416232919229E-2</v>
      </c>
      <c r="L462">
        <v>0.33113274521306463</v>
      </c>
      <c r="M462">
        <v>2.8386677615171121E-2</v>
      </c>
      <c r="N462">
        <v>5.0783975866962101E-2</v>
      </c>
      <c r="O462">
        <v>0.1065604288185833</v>
      </c>
      <c r="P462">
        <v>0.17297088972079111</v>
      </c>
      <c r="Q462">
        <v>2.597629045566905E-2</v>
      </c>
      <c r="R462">
        <v>4.2552806717055118E-4</v>
      </c>
      <c r="S462">
        <v>5.5188495471838621E-5</v>
      </c>
      <c r="T462">
        <v>0.23496010218750221</v>
      </c>
      <c r="U462">
        <v>0</v>
      </c>
      <c r="V462">
        <v>0.42463205565425821</v>
      </c>
      <c r="W462">
        <v>3.2567995666670218E-4</v>
      </c>
      <c r="X462">
        <v>1.4219143675186291E-2</v>
      </c>
      <c r="Y462">
        <v>2.7957001555713731E-2</v>
      </c>
      <c r="Z462">
        <v>5.1275015497227842E-2</v>
      </c>
      <c r="AA462">
        <v>4.8047713639671717E-2</v>
      </c>
      <c r="AB462">
        <v>0.15486747830555839</v>
      </c>
      <c r="AC462">
        <v>5.7860959860967072E-2</v>
      </c>
      <c r="AD462">
        <v>0.19963589237515539</v>
      </c>
      <c r="AE462">
        <v>5.7096847928277662E-2</v>
      </c>
      <c r="AF462">
        <v>7.5480031438893078E-2</v>
      </c>
      <c r="AG462">
        <v>5.888178585204891E-2</v>
      </c>
      <c r="AH462" s="9" t="s">
        <v>132</v>
      </c>
      <c r="AI462" s="1">
        <v>44835</v>
      </c>
      <c r="AJ462" s="9" t="s">
        <v>40</v>
      </c>
      <c r="AK462">
        <v>4</v>
      </c>
    </row>
    <row r="463" spans="1:37" x14ac:dyDescent="0.25">
      <c r="A463">
        <v>44837</v>
      </c>
      <c r="B463">
        <v>3.4522336233966139E-2</v>
      </c>
      <c r="C463">
        <v>1.293123446957108E-2</v>
      </c>
      <c r="D463">
        <v>0</v>
      </c>
      <c r="E463">
        <v>1.465510399568435E-2</v>
      </c>
      <c r="F463">
        <v>6.1651962511841164E-3</v>
      </c>
      <c r="G463">
        <v>0.28506902797512179</v>
      </c>
      <c r="H463">
        <v>9.168151387539145E-5</v>
      </c>
      <c r="I463">
        <v>3.1731417826283879E-3</v>
      </c>
      <c r="J463">
        <v>0</v>
      </c>
      <c r="K463">
        <v>1.1311454303870859E-2</v>
      </c>
      <c r="L463">
        <v>7.7608264185245732E-2</v>
      </c>
      <c r="M463">
        <v>3.2122549074460068E-5</v>
      </c>
      <c r="N463">
        <v>4.0007708094485384E-3</v>
      </c>
      <c r="O463">
        <v>6.4710918833637693E-2</v>
      </c>
      <c r="P463">
        <v>2.7040409488159729E-2</v>
      </c>
      <c r="Q463">
        <v>1.4343679915428339E-3</v>
      </c>
      <c r="R463">
        <v>0</v>
      </c>
      <c r="S463">
        <v>4.1888259281636822E-2</v>
      </c>
      <c r="T463">
        <v>7.1611468900227874E-3</v>
      </c>
      <c r="U463">
        <v>0</v>
      </c>
      <c r="V463">
        <v>3.4335902947815519E-3</v>
      </c>
      <c r="W463">
        <v>1.724311418875035E-4</v>
      </c>
      <c r="X463">
        <v>8.980165892660992E-3</v>
      </c>
      <c r="Y463">
        <v>5.5872334657259E-2</v>
      </c>
      <c r="Z463">
        <v>7.0283759319637096E-2</v>
      </c>
      <c r="AA463">
        <v>7.2242125747359054E-3</v>
      </c>
      <c r="AB463">
        <v>7.7007712922480768E-3</v>
      </c>
      <c r="AC463">
        <v>1.4540472859307881E-2</v>
      </c>
      <c r="AD463">
        <v>2.018578120337905E-2</v>
      </c>
      <c r="AE463">
        <v>2.8502515738193252E-3</v>
      </c>
      <c r="AF463">
        <v>6.0171267398244702E-2</v>
      </c>
      <c r="AG463">
        <v>1.788806817545073E-2</v>
      </c>
      <c r="AH463" s="9" t="s">
        <v>132</v>
      </c>
      <c r="AI463" s="1">
        <v>44835</v>
      </c>
      <c r="AJ463" s="9" t="s">
        <v>41</v>
      </c>
      <c r="AK463">
        <v>3</v>
      </c>
    </row>
    <row r="464" spans="1:37" x14ac:dyDescent="0.25">
      <c r="A464">
        <v>44834</v>
      </c>
      <c r="B464">
        <v>1.51151051072975</v>
      </c>
      <c r="C464">
        <v>1.793138249028627</v>
      </c>
      <c r="D464">
        <v>0.3796509003603788</v>
      </c>
      <c r="E464">
        <v>1.0242275728123991</v>
      </c>
      <c r="F464">
        <v>2.5620463205619162</v>
      </c>
      <c r="G464">
        <v>2.3281130467999378</v>
      </c>
      <c r="H464">
        <v>3.6135449197739238</v>
      </c>
      <c r="I464">
        <v>1.709492903840421</v>
      </c>
      <c r="J464">
        <v>1.4527904147799591</v>
      </c>
      <c r="K464">
        <v>1.7400342646821561</v>
      </c>
      <c r="L464">
        <v>0.28455253182605511</v>
      </c>
      <c r="M464">
        <v>1.40602967327715</v>
      </c>
      <c r="N464">
        <v>1.823882716729156</v>
      </c>
      <c r="O464">
        <v>0.43132258139683161</v>
      </c>
      <c r="P464">
        <v>0.41346264262444621</v>
      </c>
      <c r="Q464">
        <v>0.73437969611202902</v>
      </c>
      <c r="R464">
        <v>1.1840651279263401</v>
      </c>
      <c r="S464">
        <v>0.36310340486572062</v>
      </c>
      <c r="T464">
        <v>2.025783507492958</v>
      </c>
      <c r="U464">
        <v>1.9533308281173289</v>
      </c>
      <c r="V464">
        <v>1.640821264873902</v>
      </c>
      <c r="W464">
        <v>0.66183829872388256</v>
      </c>
      <c r="X464">
        <v>0.45235877416193282</v>
      </c>
      <c r="Y464">
        <v>0.60942103819713134</v>
      </c>
      <c r="Z464">
        <v>1.1388161609875731</v>
      </c>
      <c r="AA464">
        <v>1.600045029492662</v>
      </c>
      <c r="AB464">
        <v>1.7253444182761291</v>
      </c>
      <c r="AC464">
        <v>1.4553580846365</v>
      </c>
      <c r="AD464">
        <v>1.504169210740246</v>
      </c>
      <c r="AE464">
        <v>1.7861003750757869</v>
      </c>
      <c r="AF464">
        <v>1.3881606413687311</v>
      </c>
      <c r="AG464">
        <v>1.1463115666830599</v>
      </c>
      <c r="AH464" s="9" t="s">
        <v>133</v>
      </c>
      <c r="AI464" s="1">
        <v>44805</v>
      </c>
      <c r="AJ464" s="9" t="s">
        <v>43</v>
      </c>
      <c r="AK464">
        <v>30</v>
      </c>
    </row>
    <row r="465" spans="1:37" x14ac:dyDescent="0.25">
      <c r="A465">
        <v>44833</v>
      </c>
      <c r="B465">
        <v>4.6727725318506309E-2</v>
      </c>
      <c r="C465">
        <v>6.1861962484303251E-4</v>
      </c>
      <c r="D465">
        <v>7.7157969217931674E-3</v>
      </c>
      <c r="E465">
        <v>9.468998041577947E-3</v>
      </c>
      <c r="F465">
        <v>7.1758695507730544E-3</v>
      </c>
      <c r="G465">
        <v>5.6238086453665841E-2</v>
      </c>
      <c r="H465">
        <v>6.5996802110167604E-2</v>
      </c>
      <c r="I465">
        <v>0.12460515797589219</v>
      </c>
      <c r="J465">
        <v>6.6316059604537499E-5</v>
      </c>
      <c r="K465">
        <v>4.7673155578160042E-4</v>
      </c>
      <c r="L465">
        <v>8.7508605510866852E-2</v>
      </c>
      <c r="M465">
        <v>4.3322520594056968E-5</v>
      </c>
      <c r="N465">
        <v>2.12588324025559E-2</v>
      </c>
      <c r="O465">
        <v>4.8097657953740533E-2</v>
      </c>
      <c r="P465">
        <v>3.3444909914623767E-2</v>
      </c>
      <c r="Q465">
        <v>8.2627364398782016E-2</v>
      </c>
      <c r="R465">
        <v>3.7522288606330223E-2</v>
      </c>
      <c r="S465">
        <v>5.0344569219022067E-5</v>
      </c>
      <c r="T465">
        <v>6.3637024214867513E-2</v>
      </c>
      <c r="U465">
        <v>5.4635413807261766E-4</v>
      </c>
      <c r="V465">
        <v>1.478807752370309E-2</v>
      </c>
      <c r="W465">
        <v>3.0095361578038539E-3</v>
      </c>
      <c r="X465">
        <v>4.0541722777785227E-2</v>
      </c>
      <c r="Y465">
        <v>8.6155306745566165E-2</v>
      </c>
      <c r="Z465">
        <v>2.6351605571618801E-2</v>
      </c>
      <c r="AA465">
        <v>3.2113824688422873E-2</v>
      </c>
      <c r="AB465">
        <v>7.5522896621935662E-2</v>
      </c>
      <c r="AC465">
        <v>4.0699230492938838E-2</v>
      </c>
      <c r="AD465">
        <v>2.2551345586083842E-2</v>
      </c>
      <c r="AE465">
        <v>8.3272192249102386E-2</v>
      </c>
      <c r="AF465">
        <v>2.1833050062852782E-2</v>
      </c>
      <c r="AG465">
        <v>6.4661045467934164E-2</v>
      </c>
      <c r="AH465" s="9" t="s">
        <v>133</v>
      </c>
      <c r="AI465" s="1">
        <v>44805</v>
      </c>
      <c r="AJ465" s="9" t="s">
        <v>38</v>
      </c>
      <c r="AK465">
        <v>29</v>
      </c>
    </row>
    <row r="466" spans="1:37" x14ac:dyDescent="0.25">
      <c r="A466">
        <v>44832</v>
      </c>
      <c r="B466">
        <v>9.3783930216343944E-2</v>
      </c>
      <c r="C466">
        <v>4.0148954058819258E-4</v>
      </c>
      <c r="D466">
        <v>0</v>
      </c>
      <c r="E466">
        <v>0.13421192105615029</v>
      </c>
      <c r="F466">
        <v>7.3525983184165533E-2</v>
      </c>
      <c r="G466">
        <v>9.6721147163180116E-2</v>
      </c>
      <c r="H466">
        <v>1.0527578421188739E-2</v>
      </c>
      <c r="I466">
        <v>5.143292000333124E-3</v>
      </c>
      <c r="J466">
        <v>5.6408923472612761E-2</v>
      </c>
      <c r="K466">
        <v>3.0177809114178139E-2</v>
      </c>
      <c r="L466">
        <v>3.3389998582602207E-2</v>
      </c>
      <c r="M466">
        <v>4.04470321612194E-3</v>
      </c>
      <c r="N466">
        <v>2.1556867156877581E-2</v>
      </c>
      <c r="O466">
        <v>0.2304651316742112</v>
      </c>
      <c r="P466">
        <v>0.51412265661455203</v>
      </c>
      <c r="Q466">
        <v>6.2134227654380828E-2</v>
      </c>
      <c r="R466">
        <v>7.5412598448423341E-4</v>
      </c>
      <c r="S466">
        <v>5.9403242804460972E-4</v>
      </c>
      <c r="T466">
        <v>3.6976145008514691E-2</v>
      </c>
      <c r="U466">
        <v>1.269333071233141E-2</v>
      </c>
      <c r="V466">
        <v>1.7805434405135441E-2</v>
      </c>
      <c r="W466">
        <v>0.52334557029033901</v>
      </c>
      <c r="X466">
        <v>5.3959432938450173E-2</v>
      </c>
      <c r="Y466">
        <v>1.055184556710864E-2</v>
      </c>
      <c r="Z466">
        <v>0.13353401665160039</v>
      </c>
      <c r="AA466">
        <v>8.4680631293726591E-2</v>
      </c>
      <c r="AB466">
        <v>6.4672708985911209E-2</v>
      </c>
      <c r="AC466">
        <v>9.6252637403811698E-3</v>
      </c>
      <c r="AD466">
        <v>1.1675580087156931E-2</v>
      </c>
      <c r="AE466">
        <v>3.4287656673807308E-2</v>
      </c>
      <c r="AF466">
        <v>0.14141164386436911</v>
      </c>
      <c r="AG466">
        <v>8.0636912822627527E-2</v>
      </c>
      <c r="AH466" s="9" t="s">
        <v>133</v>
      </c>
      <c r="AI466" s="1">
        <v>44805</v>
      </c>
      <c r="AJ466" s="9" t="s">
        <v>39</v>
      </c>
      <c r="AK466">
        <v>28</v>
      </c>
    </row>
    <row r="467" spans="1:37" x14ac:dyDescent="0.25">
      <c r="A467">
        <v>44831</v>
      </c>
      <c r="B467">
        <v>0.24943702820205529</v>
      </c>
      <c r="C467">
        <v>7.44625553762782E-4</v>
      </c>
      <c r="D467">
        <v>1.424177024993958E-2</v>
      </c>
      <c r="E467">
        <v>0.20631345936484519</v>
      </c>
      <c r="F467">
        <v>1.8292659775957721E-2</v>
      </c>
      <c r="G467">
        <v>0.14399876838818251</v>
      </c>
      <c r="H467">
        <v>0.2242871535847562</v>
      </c>
      <c r="I467">
        <v>0.3408380562599192</v>
      </c>
      <c r="J467">
        <v>8.9624988398388574E-5</v>
      </c>
      <c r="K467">
        <v>0.2127151015780743</v>
      </c>
      <c r="L467">
        <v>2.3123871551899131E-2</v>
      </c>
      <c r="M467">
        <v>0.11565616505014741</v>
      </c>
      <c r="N467">
        <v>0.1003104006480626</v>
      </c>
      <c r="O467">
        <v>0.53908395000554421</v>
      </c>
      <c r="P467">
        <v>0.1163805080783049</v>
      </c>
      <c r="Q467">
        <v>0.2878070401269372</v>
      </c>
      <c r="R467">
        <v>9.9819942254085595E-2</v>
      </c>
      <c r="S467">
        <v>2.271951487563097E-3</v>
      </c>
      <c r="T467">
        <v>2.1404302170365579E-2</v>
      </c>
      <c r="U467">
        <v>1.91073989006527E-3</v>
      </c>
      <c r="V467">
        <v>0.53258379781315013</v>
      </c>
      <c r="W467">
        <v>1.45978517929117</v>
      </c>
      <c r="X467">
        <v>0.1130572912878393</v>
      </c>
      <c r="Y467">
        <v>0.2235430914333211</v>
      </c>
      <c r="Z467">
        <v>0.2183404901349604</v>
      </c>
      <c r="AA467">
        <v>0.19027274266301639</v>
      </c>
      <c r="AB467">
        <v>0.24903852544227101</v>
      </c>
      <c r="AC467">
        <v>0.11449765694605681</v>
      </c>
      <c r="AD467">
        <v>7.0195545680056509E-2</v>
      </c>
      <c r="AE467">
        <v>0.14491731563187801</v>
      </c>
      <c r="AF467">
        <v>0.29403861668605402</v>
      </c>
      <c r="AG467">
        <v>0.2641735547110694</v>
      </c>
      <c r="AH467" s="9" t="s">
        <v>133</v>
      </c>
      <c r="AI467" s="1">
        <v>44805</v>
      </c>
      <c r="AJ467" s="9" t="s">
        <v>40</v>
      </c>
      <c r="AK467">
        <v>27</v>
      </c>
    </row>
    <row r="468" spans="1:37" x14ac:dyDescent="0.25">
      <c r="A468">
        <v>44830</v>
      </c>
      <c r="B468">
        <v>0.1842044757696697</v>
      </c>
      <c r="C468">
        <v>0.48030576836820521</v>
      </c>
      <c r="D468">
        <v>2.1188238586622211E-2</v>
      </c>
      <c r="E468">
        <v>0.16402496788459989</v>
      </c>
      <c r="F468">
        <v>0.33488648921254682</v>
      </c>
      <c r="G468">
        <v>9.9249282837743619E-2</v>
      </c>
      <c r="H468">
        <v>0.36891103139469189</v>
      </c>
      <c r="I468">
        <v>4.9231930267833492E-2</v>
      </c>
      <c r="J468">
        <v>6.6019078758857504E-4</v>
      </c>
      <c r="K468">
        <v>0.24971769745128899</v>
      </c>
      <c r="L468">
        <v>0</v>
      </c>
      <c r="M468">
        <v>3.304922627511811E-2</v>
      </c>
      <c r="N468">
        <v>0.1114434629227689</v>
      </c>
      <c r="O468">
        <v>0.72688899442274268</v>
      </c>
      <c r="P468">
        <v>0.39669121891729048</v>
      </c>
      <c r="Q468">
        <v>9.3736718051873655E-2</v>
      </c>
      <c r="R468">
        <v>0</v>
      </c>
      <c r="S468">
        <v>5.0009536843944262E-2</v>
      </c>
      <c r="T468">
        <v>2.2835939153659481E-2</v>
      </c>
      <c r="U468">
        <v>6.9036538590117144E-2</v>
      </c>
      <c r="V468">
        <v>0.37935850035204272</v>
      </c>
      <c r="W468">
        <v>0.40788195919649789</v>
      </c>
      <c r="X468">
        <v>0.45403789213701301</v>
      </c>
      <c r="Y468">
        <v>3.1304735605418042E-2</v>
      </c>
      <c r="Z468">
        <v>0.21152617007156049</v>
      </c>
      <c r="AA468">
        <v>0.1324110413038313</v>
      </c>
      <c r="AB468">
        <v>0.2349341896257422</v>
      </c>
      <c r="AC468">
        <v>3.2752012837699428E-2</v>
      </c>
      <c r="AD468">
        <v>0.19529892236078519</v>
      </c>
      <c r="AE468">
        <v>0.1545825289977891</v>
      </c>
      <c r="AF468">
        <v>0.16812396346964539</v>
      </c>
      <c r="AG468">
        <v>0.24935230975376069</v>
      </c>
      <c r="AH468" s="9" t="s">
        <v>133</v>
      </c>
      <c r="AI468" s="1">
        <v>44805</v>
      </c>
      <c r="AJ468" s="9" t="s">
        <v>41</v>
      </c>
      <c r="AK468">
        <v>26</v>
      </c>
    </row>
    <row r="469" spans="1:37" x14ac:dyDescent="0.25">
      <c r="A469">
        <v>44827</v>
      </c>
      <c r="B469">
        <v>0.38500229183076112</v>
      </c>
      <c r="C469">
        <v>2.66009578820912E-2</v>
      </c>
      <c r="D469">
        <v>18.576870857276621</v>
      </c>
      <c r="E469">
        <v>0.23282618666238511</v>
      </c>
      <c r="F469">
        <v>4.7979835045762351E-2</v>
      </c>
      <c r="G469">
        <v>5.9171424542006808E-2</v>
      </c>
      <c r="H469">
        <v>0.3510028267978772</v>
      </c>
      <c r="I469">
        <v>0.13636174531986431</v>
      </c>
      <c r="J469">
        <v>0.32827720649899528</v>
      </c>
      <c r="K469">
        <v>3.57794814398575E-2</v>
      </c>
      <c r="L469">
        <v>5.6783426625908447E-4</v>
      </c>
      <c r="M469">
        <v>0.1041165075052278</v>
      </c>
      <c r="N469">
        <v>1.9974608588406938E-3</v>
      </c>
      <c r="O469">
        <v>0.28442586714589763</v>
      </c>
      <c r="P469">
        <v>0.99109917565492256</v>
      </c>
      <c r="Q469">
        <v>1.9443644632530899E-2</v>
      </c>
      <c r="R469">
        <v>0</v>
      </c>
      <c r="S469">
        <v>1.34311655171285E-3</v>
      </c>
      <c r="T469">
        <v>9.6819727973191924E-2</v>
      </c>
      <c r="U469">
        <v>0</v>
      </c>
      <c r="V469">
        <v>0.9301621409391011</v>
      </c>
      <c r="W469">
        <v>3.180982021451649E-2</v>
      </c>
      <c r="X469">
        <v>9.0367521106526752E-2</v>
      </c>
      <c r="Y469">
        <v>1.1249279350493071</v>
      </c>
      <c r="Z469">
        <v>0.17986309142968371</v>
      </c>
      <c r="AA469">
        <v>0.19440444155126099</v>
      </c>
      <c r="AB469">
        <v>0.19807981125710289</v>
      </c>
      <c r="AC469">
        <v>1.4149239791459189</v>
      </c>
      <c r="AD469">
        <v>1.0117953223981121E-2</v>
      </c>
      <c r="AE469">
        <v>0.1348045709089867</v>
      </c>
      <c r="AF469">
        <v>0.38439589077919101</v>
      </c>
      <c r="AG469">
        <v>0.4093941165239553</v>
      </c>
      <c r="AH469" s="9" t="s">
        <v>134</v>
      </c>
      <c r="AI469" s="1">
        <v>44805</v>
      </c>
      <c r="AJ469" s="9" t="s">
        <v>43</v>
      </c>
      <c r="AK469">
        <v>23</v>
      </c>
    </row>
    <row r="470" spans="1:37" x14ac:dyDescent="0.25">
      <c r="A470">
        <v>44826</v>
      </c>
      <c r="B470">
        <v>1.302362495861257</v>
      </c>
      <c r="C470">
        <v>1.089048105081057</v>
      </c>
      <c r="D470">
        <v>0.50727642102335946</v>
      </c>
      <c r="E470">
        <v>1.421582592558881</v>
      </c>
      <c r="F470">
        <v>0.71715401689721392</v>
      </c>
      <c r="G470">
        <v>2.934070168840694</v>
      </c>
      <c r="H470">
        <v>0.76723678375672566</v>
      </c>
      <c r="I470">
        <v>0.64112130960901681</v>
      </c>
      <c r="J470">
        <v>0.10501298901972669</v>
      </c>
      <c r="K470">
        <v>1.3192955479796979</v>
      </c>
      <c r="L470">
        <v>0.22713435962728001</v>
      </c>
      <c r="M470">
        <v>0.93207827960043177</v>
      </c>
      <c r="N470">
        <v>0.83779741737562208</v>
      </c>
      <c r="O470">
        <v>0.59533248424801832</v>
      </c>
      <c r="P470">
        <v>0.75553766032723324</v>
      </c>
      <c r="Q470">
        <v>0.33994128625259062</v>
      </c>
      <c r="R470">
        <v>0.38255113961943138</v>
      </c>
      <c r="S470">
        <v>0.46585963188055268</v>
      </c>
      <c r="T470">
        <v>0.51352590122909347</v>
      </c>
      <c r="U470">
        <v>1.364129083291328</v>
      </c>
      <c r="V470">
        <v>0.74973502595235708</v>
      </c>
      <c r="W470">
        <v>0.94848780983624503</v>
      </c>
      <c r="X470">
        <v>1.2702649755529101</v>
      </c>
      <c r="Y470">
        <v>0.74993160255407465</v>
      </c>
      <c r="Z470">
        <v>1.8735431671420231</v>
      </c>
      <c r="AA470">
        <v>0.85791852549386305</v>
      </c>
      <c r="AB470">
        <v>0.60168214753091065</v>
      </c>
      <c r="AC470">
        <v>0.7058553640116485</v>
      </c>
      <c r="AD470">
        <v>0.3369907363356715</v>
      </c>
      <c r="AE470">
        <v>1.1179278781383739</v>
      </c>
      <c r="AF470">
        <v>1.598671660149519</v>
      </c>
      <c r="AG470">
        <v>0.76499499399250903</v>
      </c>
      <c r="AH470" s="9" t="s">
        <v>134</v>
      </c>
      <c r="AI470" s="1">
        <v>44805</v>
      </c>
      <c r="AJ470" s="9" t="s">
        <v>38</v>
      </c>
      <c r="AK470">
        <v>22</v>
      </c>
    </row>
    <row r="471" spans="1:37" x14ac:dyDescent="0.25">
      <c r="A471">
        <v>44825</v>
      </c>
      <c r="B471">
        <v>0.26780606481710417</v>
      </c>
      <c r="C471">
        <v>6.7223231249711454E-2</v>
      </c>
      <c r="D471">
        <v>0.60011987671967315</v>
      </c>
      <c r="E471">
        <v>0.2333756716716836</v>
      </c>
      <c r="F471">
        <v>5.4019809352257787E-2</v>
      </c>
      <c r="G471">
        <v>0.16166315151532909</v>
      </c>
      <c r="H471">
        <v>0.15928757185831399</v>
      </c>
      <c r="I471">
        <v>8.48497373107127E-2</v>
      </c>
      <c r="J471">
        <v>0.3812381484508971</v>
      </c>
      <c r="K471">
        <v>4.9291207430232242E-2</v>
      </c>
      <c r="L471">
        <v>1.9890610786386801E-3</v>
      </c>
      <c r="M471">
        <v>3.8662528967458677E-2</v>
      </c>
      <c r="N471">
        <v>8.2026436996522747E-2</v>
      </c>
      <c r="O471">
        <v>0.15539939470955549</v>
      </c>
      <c r="P471">
        <v>0.22393936190128211</v>
      </c>
      <c r="Q471">
        <v>3.8204544641205818E-2</v>
      </c>
      <c r="R471">
        <v>7.2966870809913929E-3</v>
      </c>
      <c r="S471">
        <v>3.0031097851369742E-2</v>
      </c>
      <c r="T471">
        <v>6.1747391323528952E-2</v>
      </c>
      <c r="U471">
        <v>4.1826565472156227E-2</v>
      </c>
      <c r="V471">
        <v>0.26245235568332798</v>
      </c>
      <c r="W471">
        <v>0.13586173890985959</v>
      </c>
      <c r="X471">
        <v>0.53097370550338896</v>
      </c>
      <c r="Y471">
        <v>5.2632004045552731E-2</v>
      </c>
      <c r="Z471">
        <v>0.36020155511494878</v>
      </c>
      <c r="AA471">
        <v>0.14640683332707399</v>
      </c>
      <c r="AB471">
        <v>0.1127867564107039</v>
      </c>
      <c r="AC471">
        <v>8.1387227569150691E-2</v>
      </c>
      <c r="AD471">
        <v>2.7450568026923729E-2</v>
      </c>
      <c r="AE471">
        <v>9.3135854577978086E-2</v>
      </c>
      <c r="AF471">
        <v>0.28163044297306661</v>
      </c>
      <c r="AG471">
        <v>0.37163053969125942</v>
      </c>
      <c r="AH471" s="9" t="s">
        <v>134</v>
      </c>
      <c r="AI471" s="1">
        <v>44805</v>
      </c>
      <c r="AJ471" s="9" t="s">
        <v>39</v>
      </c>
      <c r="AK471">
        <v>21</v>
      </c>
    </row>
    <row r="472" spans="1:37" x14ac:dyDescent="0.25">
      <c r="A472">
        <v>44824</v>
      </c>
      <c r="B472">
        <v>0.95655990574403926</v>
      </c>
      <c r="C472">
        <v>1.927773357097728</v>
      </c>
      <c r="D472">
        <v>0.79027001506591743</v>
      </c>
      <c r="E472">
        <v>0.80956282723956752</v>
      </c>
      <c r="F472">
        <v>0.863944818302538</v>
      </c>
      <c r="G472">
        <v>2.6387167170785082</v>
      </c>
      <c r="H472">
        <v>0.49599149018645128</v>
      </c>
      <c r="I472">
        <v>0.58690143992680366</v>
      </c>
      <c r="J472">
        <v>0.72452115186889909</v>
      </c>
      <c r="K472">
        <v>1.0763687515882541</v>
      </c>
      <c r="L472">
        <v>1.669632181552124</v>
      </c>
      <c r="M472">
        <v>0.48912439020493448</v>
      </c>
      <c r="N472">
        <v>1.194892618039163</v>
      </c>
      <c r="O472">
        <v>0.64181684240176462</v>
      </c>
      <c r="P472">
        <v>0.3929326888561917</v>
      </c>
      <c r="Q472">
        <v>0.80345200197144495</v>
      </c>
      <c r="R472">
        <v>1.1509882978103061</v>
      </c>
      <c r="S472">
        <v>0.60343613301480703</v>
      </c>
      <c r="T472">
        <v>0.41721391781960843</v>
      </c>
      <c r="U472">
        <v>0.1234273679023367</v>
      </c>
      <c r="V472">
        <v>0.58329356024268431</v>
      </c>
      <c r="W472">
        <v>0.14703004732241121</v>
      </c>
      <c r="X472">
        <v>0.59343224326563049</v>
      </c>
      <c r="Y472">
        <v>0.46938111720505887</v>
      </c>
      <c r="Z472">
        <v>1.165161007295282</v>
      </c>
      <c r="AA472">
        <v>0.81020623782282331</v>
      </c>
      <c r="AB472">
        <v>0.67445283120334631</v>
      </c>
      <c r="AC472">
        <v>0.72671534803156668</v>
      </c>
      <c r="AD472">
        <v>0.6729333210470444</v>
      </c>
      <c r="AE472">
        <v>1.141417622654946</v>
      </c>
      <c r="AF472">
        <v>0.87905854836388297</v>
      </c>
      <c r="AG472">
        <v>0.91316825649084132</v>
      </c>
      <c r="AH472" s="9" t="s">
        <v>134</v>
      </c>
      <c r="AI472" s="1">
        <v>44805</v>
      </c>
      <c r="AJ472" s="9" t="s">
        <v>40</v>
      </c>
      <c r="AK472">
        <v>20</v>
      </c>
    </row>
    <row r="473" spans="1:37" x14ac:dyDescent="0.25">
      <c r="A473">
        <v>44823</v>
      </c>
      <c r="B473">
        <v>7.4988081792930539E-2</v>
      </c>
      <c r="C473">
        <v>1.107526358484707E-2</v>
      </c>
      <c r="D473">
        <v>1.129133736515203E-3</v>
      </c>
      <c r="E473">
        <v>5.3016718593432488E-2</v>
      </c>
      <c r="F473">
        <v>1.65466351336116E-3</v>
      </c>
      <c r="G473">
        <v>3.1350874902177549E-2</v>
      </c>
      <c r="H473">
        <v>1.6341935049972441E-2</v>
      </c>
      <c r="I473">
        <v>8.4401845417014804E-3</v>
      </c>
      <c r="J473">
        <v>0</v>
      </c>
      <c r="K473">
        <v>0</v>
      </c>
      <c r="L473">
        <v>0</v>
      </c>
      <c r="M473">
        <v>8.1452019723630503E-5</v>
      </c>
      <c r="N473">
        <v>0.1335939111513236</v>
      </c>
      <c r="O473">
        <v>2.5667340417718561E-2</v>
      </c>
      <c r="P473">
        <v>0.17287414540983051</v>
      </c>
      <c r="Q473">
        <v>2.057374828312606E-2</v>
      </c>
      <c r="R473">
        <v>1.2766146653813889E-2</v>
      </c>
      <c r="S473">
        <v>6.339782410788701E-5</v>
      </c>
      <c r="T473">
        <v>1.339497559632289E-2</v>
      </c>
      <c r="U473">
        <v>2.2573538168380769E-3</v>
      </c>
      <c r="V473">
        <v>7.325846215325145E-2</v>
      </c>
      <c r="W473">
        <v>1.1948923223213159</v>
      </c>
      <c r="X473">
        <v>0.2221527661798646</v>
      </c>
      <c r="Y473">
        <v>0.1683103596916225</v>
      </c>
      <c r="Z473">
        <v>0.10853037356580821</v>
      </c>
      <c r="AA473">
        <v>8.0534368648169388E-2</v>
      </c>
      <c r="AB473">
        <v>2.7589235009375369E-2</v>
      </c>
      <c r="AC473">
        <v>2.012473632151195E-2</v>
      </c>
      <c r="AD473">
        <v>5.2588706319020078E-3</v>
      </c>
      <c r="AE473">
        <v>1.1296757739413601E-2</v>
      </c>
      <c r="AF473">
        <v>0.1067178910185365</v>
      </c>
      <c r="AG473">
        <v>9.500489350743091E-2</v>
      </c>
      <c r="AH473" s="9" t="s">
        <v>134</v>
      </c>
      <c r="AI473" s="1">
        <v>44805</v>
      </c>
      <c r="AJ473" s="9" t="s">
        <v>41</v>
      </c>
      <c r="AK473">
        <v>19</v>
      </c>
    </row>
    <row r="474" spans="1:37" x14ac:dyDescent="0.25">
      <c r="A474">
        <v>44820</v>
      </c>
      <c r="B474">
        <v>0.1550512596277519</v>
      </c>
      <c r="C474">
        <v>3.2062430401066502E-2</v>
      </c>
      <c r="D474">
        <v>9.1908836314927411E-2</v>
      </c>
      <c r="E474">
        <v>0.1291183456974031</v>
      </c>
      <c r="F474">
        <v>3.880074893268502E-3</v>
      </c>
      <c r="G474">
        <v>3.0485915126337939E-2</v>
      </c>
      <c r="H474">
        <v>2.7087855605989383E-4</v>
      </c>
      <c r="I474">
        <v>2.537033522635989E-2</v>
      </c>
      <c r="J474">
        <v>1.458689794841944E-2</v>
      </c>
      <c r="K474">
        <v>9.6961533048429676E-3</v>
      </c>
      <c r="L474">
        <v>1.9989294124778921E-2</v>
      </c>
      <c r="M474">
        <v>1.1997373821300389E-2</v>
      </c>
      <c r="N474">
        <v>0.13413586998540261</v>
      </c>
      <c r="O474">
        <v>0.49422249553457692</v>
      </c>
      <c r="P474">
        <v>0.3162528837396455</v>
      </c>
      <c r="Q474">
        <v>4.1818970559456208E-2</v>
      </c>
      <c r="R474">
        <v>0</v>
      </c>
      <c r="S474">
        <v>9.2555847817142479E-3</v>
      </c>
      <c r="T474">
        <v>0.1974483828550587</v>
      </c>
      <c r="U474">
        <v>1.7277855656381881E-2</v>
      </c>
      <c r="V474">
        <v>1.6642567988379119E-2</v>
      </c>
      <c r="W474">
        <v>9.1049781495456408E-2</v>
      </c>
      <c r="X474">
        <v>0.20771726659109779</v>
      </c>
      <c r="Y474">
        <v>1.67039060964379E-2</v>
      </c>
      <c r="Z474">
        <v>0.1029603807404522</v>
      </c>
      <c r="AA474">
        <v>0.1377233170139317</v>
      </c>
      <c r="AB474">
        <v>8.4938313111225447E-2</v>
      </c>
      <c r="AC474">
        <v>2.1647936540415021E-2</v>
      </c>
      <c r="AD474">
        <v>5.1185780183802793E-2</v>
      </c>
      <c r="AE474">
        <v>0.1165422923169738</v>
      </c>
      <c r="AF474">
        <v>4.3549676381370708E-2</v>
      </c>
      <c r="AG474">
        <v>0.25246756438145967</v>
      </c>
      <c r="AH474" s="9" t="s">
        <v>135</v>
      </c>
      <c r="AI474" s="1">
        <v>44805</v>
      </c>
      <c r="AJ474" s="9" t="s">
        <v>43</v>
      </c>
      <c r="AK474">
        <v>16</v>
      </c>
    </row>
    <row r="475" spans="1:37" x14ac:dyDescent="0.25">
      <c r="A475">
        <v>44819</v>
      </c>
      <c r="B475">
        <v>0.25056731147810768</v>
      </c>
      <c r="C475">
        <v>0.26220140983373519</v>
      </c>
      <c r="D475">
        <v>0.1029023541784108</v>
      </c>
      <c r="E475">
        <v>0.20771647647619029</v>
      </c>
      <c r="F475">
        <v>0.42359177359443728</v>
      </c>
      <c r="G475">
        <v>3.182472476154128E-2</v>
      </c>
      <c r="H475">
        <v>0.16528279844930069</v>
      </c>
      <c r="I475">
        <v>4.9519299322608477E-2</v>
      </c>
      <c r="J475">
        <v>4.9203290643660101E-2</v>
      </c>
      <c r="K475">
        <v>2.2917421346324799E-2</v>
      </c>
      <c r="L475">
        <v>8.3935229761056187E-3</v>
      </c>
      <c r="M475">
        <v>1.058657550304706</v>
      </c>
      <c r="N475">
        <v>0.15850151738652091</v>
      </c>
      <c r="O475">
        <v>7.391587548162537E-2</v>
      </c>
      <c r="P475">
        <v>5.8036108060107797E-3</v>
      </c>
      <c r="Q475">
        <v>0.17379808270285579</v>
      </c>
      <c r="R475">
        <v>3.7517484753073663E-2</v>
      </c>
      <c r="S475">
        <v>6.8326762016517328E-2</v>
      </c>
      <c r="T475">
        <v>5.1895705858728658E-2</v>
      </c>
      <c r="U475">
        <v>0</v>
      </c>
      <c r="V475">
        <v>4.9788617224597632E-2</v>
      </c>
      <c r="W475">
        <v>0.25918923645163788</v>
      </c>
      <c r="X475">
        <v>5.3101184559250607E-2</v>
      </c>
      <c r="Y475">
        <v>0.1165740393031606</v>
      </c>
      <c r="Z475">
        <v>0.19180891236304209</v>
      </c>
      <c r="AA475">
        <v>8.0009917740374609E-2</v>
      </c>
      <c r="AB475">
        <v>0.22608386489089491</v>
      </c>
      <c r="AC475">
        <v>0.31224523258416442</v>
      </c>
      <c r="AD475">
        <v>0.11744649839261601</v>
      </c>
      <c r="AE475">
        <v>0.1337286695383024</v>
      </c>
      <c r="AF475">
        <v>0.1992371651832569</v>
      </c>
      <c r="AG475">
        <v>0.2172752765824586</v>
      </c>
      <c r="AH475" s="9" t="s">
        <v>135</v>
      </c>
      <c r="AI475" s="1">
        <v>44805</v>
      </c>
      <c r="AJ475" s="9" t="s">
        <v>38</v>
      </c>
      <c r="AK475">
        <v>15</v>
      </c>
    </row>
    <row r="476" spans="1:37" x14ac:dyDescent="0.25">
      <c r="A476">
        <v>44818</v>
      </c>
      <c r="B476">
        <v>0.87301532864602682</v>
      </c>
      <c r="C476">
        <v>0.76036503230834962</v>
      </c>
      <c r="D476">
        <v>0.18062414096218629</v>
      </c>
      <c r="E476">
        <v>0.49192628500641628</v>
      </c>
      <c r="F476">
        <v>0.61513412257702316</v>
      </c>
      <c r="G476">
        <v>1.276519755399278</v>
      </c>
      <c r="H476">
        <v>0.14399160693689181</v>
      </c>
      <c r="I476">
        <v>0.2947411075966177</v>
      </c>
      <c r="J476">
        <v>1.014164112873134</v>
      </c>
      <c r="K476">
        <v>0.75572156185877526</v>
      </c>
      <c r="L476">
        <v>0.35360496781025691</v>
      </c>
      <c r="M476">
        <v>0.2597957413161267</v>
      </c>
      <c r="N476">
        <v>0.42352201957282071</v>
      </c>
      <c r="O476">
        <v>0.23511538232964049</v>
      </c>
      <c r="P476">
        <v>0.55549614605486652</v>
      </c>
      <c r="Q476">
        <v>0.35875220762900478</v>
      </c>
      <c r="R476">
        <v>1.150555201018435</v>
      </c>
      <c r="S476">
        <v>2.2082692923008032</v>
      </c>
      <c r="T476">
        <v>0.52921660026571438</v>
      </c>
      <c r="U476">
        <v>0.19298480359805351</v>
      </c>
      <c r="V476">
        <v>0.54804388201399123</v>
      </c>
      <c r="W476">
        <v>0.29464608419458338</v>
      </c>
      <c r="X476">
        <v>1.1443358804202799</v>
      </c>
      <c r="Y476">
        <v>0.12667046175950289</v>
      </c>
      <c r="Z476">
        <v>1.122338147654093</v>
      </c>
      <c r="AA476">
        <v>0.51351786009731037</v>
      </c>
      <c r="AB476">
        <v>0.53575444365224434</v>
      </c>
      <c r="AC476">
        <v>0.23485273467221879</v>
      </c>
      <c r="AD476">
        <v>0.15912132072777721</v>
      </c>
      <c r="AE476">
        <v>1.372281106987048</v>
      </c>
      <c r="AF476">
        <v>0.69004883892852409</v>
      </c>
      <c r="AG476">
        <v>0.57293989089742048</v>
      </c>
      <c r="AH476" s="9" t="s">
        <v>135</v>
      </c>
      <c r="AI476" s="1">
        <v>44805</v>
      </c>
      <c r="AJ476" s="9" t="s">
        <v>39</v>
      </c>
      <c r="AK476">
        <v>14</v>
      </c>
    </row>
    <row r="477" spans="1:37" x14ac:dyDescent="0.25">
      <c r="A477">
        <v>44817</v>
      </c>
      <c r="B477">
        <v>0.40356546574505042</v>
      </c>
      <c r="C477">
        <v>0.23004480043930919</v>
      </c>
      <c r="D477">
        <v>1.44266886874088E-2</v>
      </c>
      <c r="E477">
        <v>0.32449680529153718</v>
      </c>
      <c r="F477">
        <v>8.8965971435703339E-2</v>
      </c>
      <c r="G477">
        <v>0.1177182499622132</v>
      </c>
      <c r="H477">
        <v>1.3797860686906031E-2</v>
      </c>
      <c r="I477">
        <v>0.359717529578304</v>
      </c>
      <c r="J477">
        <v>1.681329392592436</v>
      </c>
      <c r="K477">
        <v>6.9258337178758747E-2</v>
      </c>
      <c r="L477">
        <v>0.1516625880752604</v>
      </c>
      <c r="M477">
        <v>0.27865272235792138</v>
      </c>
      <c r="N477">
        <v>0.1986890994305591</v>
      </c>
      <c r="O477">
        <v>0.15387409499864799</v>
      </c>
      <c r="P477">
        <v>3.231410308382416E-2</v>
      </c>
      <c r="Q477">
        <v>3.9996325209294137E-2</v>
      </c>
      <c r="R477">
        <v>0.10066372722265669</v>
      </c>
      <c r="S477">
        <v>5.0607004072149998E-2</v>
      </c>
      <c r="T477">
        <v>0.47355472943391869</v>
      </c>
      <c r="U477">
        <v>6.7853692039932897E-2</v>
      </c>
      <c r="V477">
        <v>0.1042222101064563</v>
      </c>
      <c r="W477">
        <v>5.9989298055595178E-2</v>
      </c>
      <c r="X477">
        <v>0.1213269797357249</v>
      </c>
      <c r="Y477">
        <v>2.3761163018540081E-2</v>
      </c>
      <c r="Z477">
        <v>0.30732480610891078</v>
      </c>
      <c r="AA477">
        <v>0.50436513971244668</v>
      </c>
      <c r="AB477">
        <v>0.16662505651475551</v>
      </c>
      <c r="AC477">
        <v>0.1144878748475894</v>
      </c>
      <c r="AD477">
        <v>8.6817533572535188E-2</v>
      </c>
      <c r="AE477">
        <v>0.27944929888103498</v>
      </c>
      <c r="AF477">
        <v>0.48593982889987752</v>
      </c>
      <c r="AG477">
        <v>0.11986944737111679</v>
      </c>
      <c r="AH477" s="9" t="s">
        <v>135</v>
      </c>
      <c r="AI477" s="1">
        <v>44805</v>
      </c>
      <c r="AJ477" s="9" t="s">
        <v>40</v>
      </c>
      <c r="AK477">
        <v>13</v>
      </c>
    </row>
    <row r="478" spans="1:37" x14ac:dyDescent="0.25">
      <c r="A478">
        <v>44816</v>
      </c>
      <c r="B478">
        <v>0.28195850468675271</v>
      </c>
      <c r="C478">
        <v>1.0802740194055369</v>
      </c>
      <c r="D478">
        <v>2.5766638781090869E-4</v>
      </c>
      <c r="E478">
        <v>0.23854721638366441</v>
      </c>
      <c r="F478">
        <v>2.3553045319434879E-2</v>
      </c>
      <c r="G478">
        <v>6.053384458353811E-2</v>
      </c>
      <c r="H478">
        <v>0.63212229529138153</v>
      </c>
      <c r="I478">
        <v>9.7617444883006943E-2</v>
      </c>
      <c r="J478">
        <v>0.18180477460050259</v>
      </c>
      <c r="K478">
        <v>3.9033556944006398E-2</v>
      </c>
      <c r="L478">
        <v>0.1894406746144959</v>
      </c>
      <c r="M478">
        <v>6.2281662620648041E-2</v>
      </c>
      <c r="N478">
        <v>4.5401474406675711E-2</v>
      </c>
      <c r="O478">
        <v>1.8730051398913341E-2</v>
      </c>
      <c r="P478">
        <v>1.812990509052437</v>
      </c>
      <c r="Q478">
        <v>1.111488801433057E-4</v>
      </c>
      <c r="R478">
        <v>3.6756364063470638E-2</v>
      </c>
      <c r="S478">
        <v>1.046270210315206E-3</v>
      </c>
      <c r="T478">
        <v>0.118138824896951</v>
      </c>
      <c r="U478">
        <v>4.6310774707785052E-4</v>
      </c>
      <c r="V478">
        <v>0.11587351376550011</v>
      </c>
      <c r="W478">
        <v>1.060218904494576E-2</v>
      </c>
      <c r="X478">
        <v>8.8737165364634316E-2</v>
      </c>
      <c r="Y478">
        <v>0.1784399988902616</v>
      </c>
      <c r="Z478">
        <v>0.26810523492225619</v>
      </c>
      <c r="AA478">
        <v>0.34262177934055921</v>
      </c>
      <c r="AB478">
        <v>8.9557820272072985E-2</v>
      </c>
      <c r="AC478">
        <v>0.1206911214050522</v>
      </c>
      <c r="AD478">
        <v>1.7961146113279591E-2</v>
      </c>
      <c r="AE478">
        <v>0.22849340272701349</v>
      </c>
      <c r="AF478">
        <v>0.1416018512676053</v>
      </c>
      <c r="AG478">
        <v>0.53654545266818743</v>
      </c>
      <c r="AH478" s="9" t="s">
        <v>135</v>
      </c>
      <c r="AI478" s="1">
        <v>44805</v>
      </c>
      <c r="AJ478" s="9" t="s">
        <v>41</v>
      </c>
      <c r="AK478">
        <v>12</v>
      </c>
    </row>
    <row r="479" spans="1:37" x14ac:dyDescent="0.25">
      <c r="A479">
        <v>44813</v>
      </c>
      <c r="B479">
        <v>1.234475516943957</v>
      </c>
      <c r="C479">
        <v>0.66004942750168238</v>
      </c>
      <c r="D479">
        <v>0.28571815559469399</v>
      </c>
      <c r="E479">
        <v>0.85208836086322182</v>
      </c>
      <c r="F479">
        <v>1.5770350566587621</v>
      </c>
      <c r="G479">
        <v>1.712282264387504</v>
      </c>
      <c r="H479">
        <v>1.0462889585692601</v>
      </c>
      <c r="I479">
        <v>1.431579740729795</v>
      </c>
      <c r="J479">
        <v>1.7916556392427101</v>
      </c>
      <c r="K479">
        <v>0.7542023307359107</v>
      </c>
      <c r="L479">
        <v>1.6788885991932569</v>
      </c>
      <c r="M479">
        <v>3.1353583356806469</v>
      </c>
      <c r="N479">
        <v>0.59012486124245733</v>
      </c>
      <c r="O479">
        <v>0.54711354528526812</v>
      </c>
      <c r="P479">
        <v>0.25474400170124128</v>
      </c>
      <c r="Q479">
        <v>0.32793146733073592</v>
      </c>
      <c r="R479">
        <v>0.35155083122137448</v>
      </c>
      <c r="S479">
        <v>2.5836870507028729</v>
      </c>
      <c r="T479">
        <v>0.60194789177627961</v>
      </c>
      <c r="U479">
        <v>1.641599092948709</v>
      </c>
      <c r="V479">
        <v>0.66879423893028411</v>
      </c>
      <c r="W479">
        <v>1.515415070895725</v>
      </c>
      <c r="X479">
        <v>0.74725188650471508</v>
      </c>
      <c r="Y479">
        <v>0.14498949480726381</v>
      </c>
      <c r="Z479">
        <v>1.4624742129184529</v>
      </c>
      <c r="AA479">
        <v>0.90263613656928787</v>
      </c>
      <c r="AB479">
        <v>0.76314315917034226</v>
      </c>
      <c r="AC479">
        <v>1.513904078360818</v>
      </c>
      <c r="AD479">
        <v>0.69522516355148323</v>
      </c>
      <c r="AE479">
        <v>1.3175319258470941</v>
      </c>
      <c r="AF479">
        <v>1.2383960324815759</v>
      </c>
      <c r="AG479">
        <v>0.95421550764731222</v>
      </c>
      <c r="AH479" s="9" t="s">
        <v>136</v>
      </c>
      <c r="AI479" s="1">
        <v>44805</v>
      </c>
      <c r="AJ479" s="9" t="s">
        <v>43</v>
      </c>
      <c r="AK479">
        <v>9</v>
      </c>
    </row>
    <row r="480" spans="1:37" x14ac:dyDescent="0.25">
      <c r="A480">
        <v>44812</v>
      </c>
      <c r="B480">
        <v>7.020692239412471E-2</v>
      </c>
      <c r="C480">
        <v>0.15864634466315911</v>
      </c>
      <c r="D480">
        <v>6.4833257999100891E-2</v>
      </c>
      <c r="E480">
        <v>9.3812409039573552E-2</v>
      </c>
      <c r="F480">
        <v>7.376539017607063E-2</v>
      </c>
      <c r="G480">
        <v>0.1138383077496298</v>
      </c>
      <c r="H480">
        <v>3.5224918418323738E-2</v>
      </c>
      <c r="I480">
        <v>7.1534192945613721E-3</v>
      </c>
      <c r="J480">
        <v>2.6750019478520321E-4</v>
      </c>
      <c r="K480">
        <v>7.5921320577183593E-2</v>
      </c>
      <c r="L480">
        <v>7.5750889685369374E-2</v>
      </c>
      <c r="M480">
        <v>6.6441500236724916E-3</v>
      </c>
      <c r="N480">
        <v>0.1138932189522204</v>
      </c>
      <c r="O480">
        <v>9.4014055687876796E-2</v>
      </c>
      <c r="P480">
        <v>3.868796917495982E-2</v>
      </c>
      <c r="Q480">
        <v>4.313782199771226E-2</v>
      </c>
      <c r="R480">
        <v>0</v>
      </c>
      <c r="S480">
        <v>4.5021097426847026E-3</v>
      </c>
      <c r="T480">
        <v>7.059585334342322E-2</v>
      </c>
      <c r="U480">
        <v>3.4123401396355023E-2</v>
      </c>
      <c r="V480">
        <v>0.2167851076347464</v>
      </c>
      <c r="W480">
        <v>3.048001604730164E-2</v>
      </c>
      <c r="X480">
        <v>3.4911331402687568E-2</v>
      </c>
      <c r="Y480">
        <v>1.363695188113097E-2</v>
      </c>
      <c r="Z480">
        <v>7.2130334730077086E-2</v>
      </c>
      <c r="AA480">
        <v>5.1384245740294862E-2</v>
      </c>
      <c r="AB480">
        <v>9.0135327643222907E-2</v>
      </c>
      <c r="AC480">
        <v>2.6413947946544648E-2</v>
      </c>
      <c r="AD480">
        <v>4.6150454847804848E-2</v>
      </c>
      <c r="AE480">
        <v>6.6235448504257374E-2</v>
      </c>
      <c r="AF480">
        <v>7.6333610343801289E-2</v>
      </c>
      <c r="AG480">
        <v>6.7713864501236926E-2</v>
      </c>
      <c r="AH480" s="9" t="s">
        <v>136</v>
      </c>
      <c r="AI480" s="1">
        <v>44805</v>
      </c>
      <c r="AJ480" s="9" t="s">
        <v>38</v>
      </c>
      <c r="AK480">
        <v>8</v>
      </c>
    </row>
    <row r="481" spans="1:37" x14ac:dyDescent="0.25">
      <c r="A481">
        <v>44811</v>
      </c>
      <c r="B481">
        <v>5.707165915394339E-2</v>
      </c>
      <c r="C481">
        <v>1.9028013123647081E-3</v>
      </c>
      <c r="D481">
        <v>0</v>
      </c>
      <c r="E481">
        <v>7.5234851447780304E-2</v>
      </c>
      <c r="F481">
        <v>0.16115123178367019</v>
      </c>
      <c r="G481">
        <v>6.8629270324016218E-3</v>
      </c>
      <c r="H481">
        <v>0.32428691375335522</v>
      </c>
      <c r="I481">
        <v>2.2498626671078919E-4</v>
      </c>
      <c r="J481">
        <v>0</v>
      </c>
      <c r="K481">
        <v>0</v>
      </c>
      <c r="L481">
        <v>0</v>
      </c>
      <c r="M481">
        <v>9.0934780226422824E-5</v>
      </c>
      <c r="N481">
        <v>1.672837351993824E-3</v>
      </c>
      <c r="O481">
        <v>5.6135099138734518E-2</v>
      </c>
      <c r="P481">
        <v>2.9781282446637612E-2</v>
      </c>
      <c r="Q481">
        <v>3.9905913618627803E-2</v>
      </c>
      <c r="R481">
        <v>0</v>
      </c>
      <c r="S481">
        <v>1.063070454363628E-3</v>
      </c>
      <c r="T481">
        <v>4.6375567405465626E-3</v>
      </c>
      <c r="U481">
        <v>0</v>
      </c>
      <c r="V481">
        <v>0.79958978384014812</v>
      </c>
      <c r="W481">
        <v>2.1800285790786309E-4</v>
      </c>
      <c r="X481">
        <v>1.734739744611425E-2</v>
      </c>
      <c r="Y481">
        <v>1.4861924893614631E-2</v>
      </c>
      <c r="Z481">
        <v>3.1639781550044571E-2</v>
      </c>
      <c r="AA481">
        <v>3.5111360195650598E-3</v>
      </c>
      <c r="AB481">
        <v>0.19848163883231429</v>
      </c>
      <c r="AC481">
        <v>1.4064376453116641E-3</v>
      </c>
      <c r="AD481">
        <v>8.3894467529883211E-3</v>
      </c>
      <c r="AE481">
        <v>8.1303804340371391E-3</v>
      </c>
      <c r="AF481">
        <v>0.1055949530892757</v>
      </c>
      <c r="AG481">
        <v>3.7162681324811979E-2</v>
      </c>
      <c r="AH481" s="9" t="s">
        <v>136</v>
      </c>
      <c r="AI481" s="1">
        <v>44805</v>
      </c>
      <c r="AJ481" s="9" t="s">
        <v>39</v>
      </c>
      <c r="AK481">
        <v>7</v>
      </c>
    </row>
    <row r="482" spans="1:37" x14ac:dyDescent="0.25">
      <c r="A482">
        <v>44810</v>
      </c>
      <c r="B482">
        <v>0.27520530643939028</v>
      </c>
      <c r="C482">
        <v>0.12714788974648281</v>
      </c>
      <c r="D482">
        <v>0.1127948071805232</v>
      </c>
      <c r="E482">
        <v>0.14452692923099811</v>
      </c>
      <c r="F482">
        <v>0.1084169754278924</v>
      </c>
      <c r="G482">
        <v>5.0464770224788139E-2</v>
      </c>
      <c r="H482">
        <v>0.45792176260209683</v>
      </c>
      <c r="I482">
        <v>1.0520065485276711</v>
      </c>
      <c r="J482">
        <v>5.0215545776484437E-4</v>
      </c>
      <c r="K482">
        <v>5.3832025358214368E-3</v>
      </c>
      <c r="L482">
        <v>2.9508928065414129E-2</v>
      </c>
      <c r="M482">
        <v>4.2303452175579119E-2</v>
      </c>
      <c r="N482">
        <v>2.5151058378463528E-2</v>
      </c>
      <c r="O482">
        <v>0.31480874010015952</v>
      </c>
      <c r="P482">
        <v>4.0475283009086413E-2</v>
      </c>
      <c r="Q482">
        <v>6.5272742236390097E-2</v>
      </c>
      <c r="R482">
        <v>7.5392789048292441E-2</v>
      </c>
      <c r="S482">
        <v>1.1058881087485459E-3</v>
      </c>
      <c r="T482">
        <v>8.2987485281665344E-2</v>
      </c>
      <c r="U482">
        <v>6.6406307283318046E-4</v>
      </c>
      <c r="V482">
        <v>0.59863247976242373</v>
      </c>
      <c r="W482">
        <v>0.23773519103224011</v>
      </c>
      <c r="X482">
        <v>0.25919397105611691</v>
      </c>
      <c r="Y482">
        <v>0.1945815466835813</v>
      </c>
      <c r="Z482">
        <v>0.19505007306844591</v>
      </c>
      <c r="AA482">
        <v>9.6556864278048563E-2</v>
      </c>
      <c r="AB482">
        <v>0.24910553092095569</v>
      </c>
      <c r="AC482">
        <v>9.1987497795561535E-2</v>
      </c>
      <c r="AD482">
        <v>1.527681652870976E-2</v>
      </c>
      <c r="AE482">
        <v>0.1679783594292856</v>
      </c>
      <c r="AF482">
        <v>0.21778042076149379</v>
      </c>
      <c r="AG482">
        <v>0.17340874018245411</v>
      </c>
      <c r="AH482" s="9" t="s">
        <v>136</v>
      </c>
      <c r="AI482" s="1">
        <v>44805</v>
      </c>
      <c r="AJ482" s="9" t="s">
        <v>40</v>
      </c>
      <c r="AK482">
        <v>6</v>
      </c>
    </row>
    <row r="483" spans="1:37" x14ac:dyDescent="0.25">
      <c r="A483">
        <v>44809</v>
      </c>
      <c r="B483">
        <v>0.49708291302804969</v>
      </c>
      <c r="C483">
        <v>0.28142839449960599</v>
      </c>
      <c r="D483">
        <v>2.7812757227235009E-2</v>
      </c>
      <c r="E483">
        <v>0.14476758930489589</v>
      </c>
      <c r="F483">
        <v>1.9334730199137919E-2</v>
      </c>
      <c r="G483">
        <v>0.1137750258045294</v>
      </c>
      <c r="H483">
        <v>0.19558919429990629</v>
      </c>
      <c r="I483">
        <v>6.7069151171037594E-2</v>
      </c>
      <c r="J483">
        <v>0.38868360679947112</v>
      </c>
      <c r="K483">
        <v>7.039067885041575E-2</v>
      </c>
      <c r="L483">
        <v>9.7494743530723432E-3</v>
      </c>
      <c r="M483">
        <v>5.0657185332405312E-2</v>
      </c>
      <c r="N483">
        <v>5.0920663936889883E-2</v>
      </c>
      <c r="O483">
        <v>0.75490919322896877</v>
      </c>
      <c r="P483">
        <v>0.13877322874093009</v>
      </c>
      <c r="Q483">
        <v>5.9596926012423057E-2</v>
      </c>
      <c r="R483">
        <v>2.5442798962993762E-4</v>
      </c>
      <c r="S483">
        <v>9.6086411110487369</v>
      </c>
      <c r="T483">
        <v>0.33742533175066769</v>
      </c>
      <c r="U483">
        <v>6.1151867108421741E-4</v>
      </c>
      <c r="V483">
        <v>0.69137272802193428</v>
      </c>
      <c r="W483">
        <v>0.21677327751297321</v>
      </c>
      <c r="X483">
        <v>0.1031675671085784</v>
      </c>
      <c r="Y483">
        <v>3.8061991125135003E-2</v>
      </c>
      <c r="Z483">
        <v>0.64756273011945298</v>
      </c>
      <c r="AA483">
        <v>0.1113164071999929</v>
      </c>
      <c r="AB483">
        <v>0.30392267390850047</v>
      </c>
      <c r="AC483">
        <v>4.0588763937932641E-2</v>
      </c>
      <c r="AD483">
        <v>0.10216481124183539</v>
      </c>
      <c r="AE483">
        <v>0.26725528914698737</v>
      </c>
      <c r="AF483">
        <v>0.60892055946489809</v>
      </c>
      <c r="AG483">
        <v>0.16411486494312719</v>
      </c>
      <c r="AH483" s="9" t="s">
        <v>136</v>
      </c>
      <c r="AI483" s="1">
        <v>44805</v>
      </c>
      <c r="AJ483" s="9" t="s">
        <v>41</v>
      </c>
      <c r="AK483">
        <v>5</v>
      </c>
    </row>
    <row r="484" spans="1:37" x14ac:dyDescent="0.25">
      <c r="A484">
        <v>44804</v>
      </c>
      <c r="B484">
        <v>0.91413459947145992</v>
      </c>
      <c r="C484">
        <v>0.70187961626011397</v>
      </c>
      <c r="D484">
        <v>0.80803131912726989</v>
      </c>
      <c r="E484">
        <v>1.6262927925308861</v>
      </c>
      <c r="F484">
        <v>0.35642200228886511</v>
      </c>
      <c r="G484">
        <v>0.14132678292357809</v>
      </c>
      <c r="H484">
        <v>0.36906934972608951</v>
      </c>
      <c r="I484">
        <v>0.30646998211502269</v>
      </c>
      <c r="J484">
        <v>4.2582209358197981E-2</v>
      </c>
      <c r="K484">
        <v>1.124555722989323</v>
      </c>
      <c r="L484">
        <v>4.9543828617760299E-2</v>
      </c>
      <c r="M484">
        <v>2.7041842995031642</v>
      </c>
      <c r="N484">
        <v>0.1016607678605073</v>
      </c>
      <c r="O484">
        <v>0.22688168179835949</v>
      </c>
      <c r="P484">
        <v>4.5762288799815268E-2</v>
      </c>
      <c r="Q484">
        <v>0.23323889202296791</v>
      </c>
      <c r="R484">
        <v>5.3977361434904947E-2</v>
      </c>
      <c r="S484">
        <v>5.9080183508867429E-2</v>
      </c>
      <c r="T484">
        <v>7.6548957313220881E-2</v>
      </c>
      <c r="U484">
        <v>8.2234391629515606</v>
      </c>
      <c r="V484">
        <v>0.59233802914641687</v>
      </c>
      <c r="W484">
        <v>0.15877171201216059</v>
      </c>
      <c r="X484">
        <v>0.36990964477629912</v>
      </c>
      <c r="Y484">
        <v>5.4979550549473288E-2</v>
      </c>
      <c r="Z484">
        <v>0.973271901600539</v>
      </c>
      <c r="AA484">
        <v>0.40603622667936912</v>
      </c>
      <c r="AB484">
        <v>0.40238733835745127</v>
      </c>
      <c r="AC484">
        <v>0.80426304416895356</v>
      </c>
      <c r="AD484">
        <v>0.23086359957501559</v>
      </c>
      <c r="AE484">
        <v>0.27806105641767342</v>
      </c>
      <c r="AF484">
        <v>1.3079668318081561</v>
      </c>
      <c r="AG484">
        <v>0.41607741896024142</v>
      </c>
      <c r="AH484" s="9" t="s">
        <v>137</v>
      </c>
      <c r="AI484" s="1">
        <v>44774</v>
      </c>
      <c r="AJ484" s="9" t="s">
        <v>39</v>
      </c>
      <c r="AK484">
        <v>31</v>
      </c>
    </row>
    <row r="485" spans="1:37" x14ac:dyDescent="0.25">
      <c r="A485">
        <v>44803</v>
      </c>
      <c r="B485">
        <v>0.20140923578546679</v>
      </c>
      <c r="C485">
        <v>7.0335802431143214E-3</v>
      </c>
      <c r="D485">
        <v>7.8210618510275692E-2</v>
      </c>
      <c r="E485">
        <v>0.1845583578278556</v>
      </c>
      <c r="F485">
        <v>2.1757006559536739E-2</v>
      </c>
      <c r="G485">
        <v>3.2114027841387331E-2</v>
      </c>
      <c r="H485">
        <v>1.568596906028762E-2</v>
      </c>
      <c r="I485">
        <v>6.4866619219183894E-2</v>
      </c>
      <c r="J485">
        <v>4.5017064349385343E-2</v>
      </c>
      <c r="K485">
        <v>1.9905230337150519E-2</v>
      </c>
      <c r="L485">
        <v>0.1620160221546407</v>
      </c>
      <c r="M485">
        <v>7.9068209018289037E-2</v>
      </c>
      <c r="N485">
        <v>0.28374735748651569</v>
      </c>
      <c r="O485">
        <v>0.35858386929603447</v>
      </c>
      <c r="P485">
        <v>0.42583110802227608</v>
      </c>
      <c r="Q485">
        <v>0.13570524919067761</v>
      </c>
      <c r="R485">
        <v>0</v>
      </c>
      <c r="S485">
        <v>5.0896748887905273E-4</v>
      </c>
      <c r="T485">
        <v>0.1985397867523695</v>
      </c>
      <c r="U485">
        <v>0</v>
      </c>
      <c r="V485">
        <v>4.0462911686247161E-2</v>
      </c>
      <c r="W485">
        <v>8.5902134251541352E-3</v>
      </c>
      <c r="X485">
        <v>3.9896198373808672E-2</v>
      </c>
      <c r="Y485">
        <v>1.228288517972162E-3</v>
      </c>
      <c r="Z485">
        <v>9.8719119735956318E-2</v>
      </c>
      <c r="AA485">
        <v>0.22581100685152411</v>
      </c>
      <c r="AB485">
        <v>0.176507611389668</v>
      </c>
      <c r="AC485">
        <v>8.3293336969813447E-2</v>
      </c>
      <c r="AD485">
        <v>0.46938561089352371</v>
      </c>
      <c r="AE485">
        <v>5.2235205813852853E-2</v>
      </c>
      <c r="AF485">
        <v>0.11624490151191651</v>
      </c>
      <c r="AG485">
        <v>0.21150213972057991</v>
      </c>
      <c r="AH485" s="9" t="s">
        <v>137</v>
      </c>
      <c r="AI485" s="1">
        <v>44774</v>
      </c>
      <c r="AJ485" s="9" t="s">
        <v>40</v>
      </c>
      <c r="AK485">
        <v>30</v>
      </c>
    </row>
    <row r="486" spans="1:37" x14ac:dyDescent="0.25">
      <c r="A486">
        <v>44802</v>
      </c>
      <c r="B486">
        <v>1.260823841896479</v>
      </c>
      <c r="C486">
        <v>1.8787492412721281</v>
      </c>
      <c r="D486">
        <v>0.49095954150909088</v>
      </c>
      <c r="E486">
        <v>0.92215126343122833</v>
      </c>
      <c r="F486">
        <v>1.19860414322174</v>
      </c>
      <c r="G486">
        <v>1.038189364914079</v>
      </c>
      <c r="H486">
        <v>1.2476299759448919</v>
      </c>
      <c r="I486">
        <v>0.27246502690578472</v>
      </c>
      <c r="J486">
        <v>5.5374376318640568</v>
      </c>
      <c r="K486">
        <v>0.51633372108643616</v>
      </c>
      <c r="L486">
        <v>0.54556816598386282</v>
      </c>
      <c r="M486">
        <v>1.0955908832391219</v>
      </c>
      <c r="N486">
        <v>1.908697735524268</v>
      </c>
      <c r="O486">
        <v>1.130259797869138</v>
      </c>
      <c r="P486">
        <v>0.42783119325278302</v>
      </c>
      <c r="Q486">
        <v>0.49002697389064093</v>
      </c>
      <c r="R486">
        <v>1.082630023293307</v>
      </c>
      <c r="S486">
        <v>0.46678669927195382</v>
      </c>
      <c r="T486">
        <v>0.67613406455419112</v>
      </c>
      <c r="U486">
        <v>1.5154668723383851</v>
      </c>
      <c r="V486">
        <v>1.613783867568569</v>
      </c>
      <c r="W486">
        <v>1.097143074778081</v>
      </c>
      <c r="X486">
        <v>0.95122464191128209</v>
      </c>
      <c r="Y486">
        <v>1.150282598592822</v>
      </c>
      <c r="Z486">
        <v>1.168615639577278</v>
      </c>
      <c r="AA486">
        <v>1.612897327207182</v>
      </c>
      <c r="AB486">
        <v>1.034064384735951</v>
      </c>
      <c r="AC486">
        <v>0.99683121677968989</v>
      </c>
      <c r="AD486">
        <v>0.76424545457951931</v>
      </c>
      <c r="AE486">
        <v>1.3698794530391469</v>
      </c>
      <c r="AF486">
        <v>1.1890676321497149</v>
      </c>
      <c r="AG486">
        <v>1.1128231926254939</v>
      </c>
      <c r="AH486" s="9" t="s">
        <v>137</v>
      </c>
      <c r="AI486" s="1">
        <v>44774</v>
      </c>
      <c r="AJ486" s="9" t="s">
        <v>41</v>
      </c>
      <c r="AK486">
        <v>29</v>
      </c>
    </row>
    <row r="487" spans="1:37" x14ac:dyDescent="0.25">
      <c r="A487">
        <v>44799</v>
      </c>
      <c r="B487">
        <v>0.15394302025044521</v>
      </c>
      <c r="C487">
        <v>0.13970097209501539</v>
      </c>
      <c r="D487">
        <v>3.9931612493214572E-2</v>
      </c>
      <c r="E487">
        <v>0.15126223523912211</v>
      </c>
      <c r="F487">
        <v>7.9523205844123698E-3</v>
      </c>
      <c r="G487">
        <v>1.1324266292846139E-2</v>
      </c>
      <c r="H487">
        <v>6.6699556437101988E-3</v>
      </c>
      <c r="I487">
        <v>1.279641039583294E-2</v>
      </c>
      <c r="J487">
        <v>7.6897144821376021E-5</v>
      </c>
      <c r="K487">
        <v>0.18787072221404119</v>
      </c>
      <c r="L487">
        <v>0.13693945008333239</v>
      </c>
      <c r="M487">
        <v>1.0563295490483789E-2</v>
      </c>
      <c r="N487">
        <v>1.5040656463132809E-2</v>
      </c>
      <c r="O487">
        <v>0.28507396288923359</v>
      </c>
      <c r="P487">
        <v>9.858275736015689E-3</v>
      </c>
      <c r="Q487">
        <v>4.7356509977752599E-2</v>
      </c>
      <c r="R487">
        <v>0</v>
      </c>
      <c r="S487">
        <v>2.0019626776879849E-4</v>
      </c>
      <c r="T487">
        <v>8.1534439188607033E-2</v>
      </c>
      <c r="U487">
        <v>0</v>
      </c>
      <c r="V487">
        <v>0.25737344171729731</v>
      </c>
      <c r="W487">
        <v>0.20308413209317039</v>
      </c>
      <c r="X487">
        <v>1.656144248161787E-2</v>
      </c>
      <c r="Y487">
        <v>1.194114050240737</v>
      </c>
      <c r="Z487">
        <v>0.10077806874206249</v>
      </c>
      <c r="AA487">
        <v>3.8662930962446558E-2</v>
      </c>
      <c r="AB487">
        <v>0.13970816965343849</v>
      </c>
      <c r="AC487">
        <v>0.19524828601492281</v>
      </c>
      <c r="AD487">
        <v>6.7491863509186817E-2</v>
      </c>
      <c r="AE487">
        <v>6.8801927675336758E-2</v>
      </c>
      <c r="AF487">
        <v>0.1204743382553715</v>
      </c>
      <c r="AG487">
        <v>0.1401840098611746</v>
      </c>
      <c r="AH487" s="9" t="s">
        <v>138</v>
      </c>
      <c r="AI487" s="1">
        <v>44774</v>
      </c>
      <c r="AJ487" s="9" t="s">
        <v>43</v>
      </c>
      <c r="AK487">
        <v>26</v>
      </c>
    </row>
    <row r="488" spans="1:37" x14ac:dyDescent="0.25">
      <c r="A488">
        <v>44798</v>
      </c>
      <c r="B488">
        <v>0.93752073507604905</v>
      </c>
      <c r="C488">
        <v>0.61261949402275617</v>
      </c>
      <c r="D488">
        <v>6.1336542841523289E-2</v>
      </c>
      <c r="E488">
        <v>0.44083454462264432</v>
      </c>
      <c r="F488">
        <v>4.3189801059728132E-2</v>
      </c>
      <c r="G488">
        <v>0.48918810778768063</v>
      </c>
      <c r="H488">
        <v>5.956406296130351E-2</v>
      </c>
      <c r="I488">
        <v>0.21274081524810551</v>
      </c>
      <c r="J488">
        <v>3.3010222973495028E-4</v>
      </c>
      <c r="K488">
        <v>0.2075396697231581</v>
      </c>
      <c r="L488">
        <v>6.1179201846387147E-3</v>
      </c>
      <c r="M488">
        <v>0.51502471485827139</v>
      </c>
      <c r="N488">
        <v>2.6012725747533851</v>
      </c>
      <c r="O488">
        <v>0.15280218705783491</v>
      </c>
      <c r="P488">
        <v>0.30458446422054652</v>
      </c>
      <c r="Q488">
        <v>0.60563044973791602</v>
      </c>
      <c r="R488">
        <v>0.16513797886113549</v>
      </c>
      <c r="S488">
        <v>1.607469756725731</v>
      </c>
      <c r="T488">
        <v>0.26314808415968372</v>
      </c>
      <c r="U488">
        <v>2.4180627303497699</v>
      </c>
      <c r="V488">
        <v>0.25486062615232169</v>
      </c>
      <c r="W488">
        <v>0.63246769881108733</v>
      </c>
      <c r="X488">
        <v>0.50601200855368555</v>
      </c>
      <c r="Y488">
        <v>0.16084434248984439</v>
      </c>
      <c r="Z488">
        <v>0.82927332565655199</v>
      </c>
      <c r="AA488">
        <v>1.1056483345547981</v>
      </c>
      <c r="AB488">
        <v>0.27280047235463262</v>
      </c>
      <c r="AC488">
        <v>0.27418116743922682</v>
      </c>
      <c r="AD488">
        <v>0.48727692934984729</v>
      </c>
      <c r="AE488">
        <v>0.57401669005164269</v>
      </c>
      <c r="AF488">
        <v>0.81954288956328536</v>
      </c>
      <c r="AG488">
        <v>0.58626815277266631</v>
      </c>
      <c r="AH488" s="9" t="s">
        <v>138</v>
      </c>
      <c r="AI488" s="1">
        <v>44774</v>
      </c>
      <c r="AJ488" s="9" t="s">
        <v>38</v>
      </c>
      <c r="AK488">
        <v>25</v>
      </c>
    </row>
    <row r="489" spans="1:37" x14ac:dyDescent="0.25">
      <c r="A489">
        <v>44797</v>
      </c>
      <c r="B489">
        <v>0.86371693794019211</v>
      </c>
      <c r="C489">
        <v>0.81159735934470434</v>
      </c>
      <c r="D489">
        <v>0.39341723031461978</v>
      </c>
      <c r="E489">
        <v>0.24163420217348669</v>
      </c>
      <c r="F489">
        <v>1.7149216752258509</v>
      </c>
      <c r="G489">
        <v>0.55029534061651808</v>
      </c>
      <c r="H489">
        <v>1.281373203511512E-2</v>
      </c>
      <c r="I489">
        <v>0.81674664065846958</v>
      </c>
      <c r="J489">
        <v>0.57020932980440786</v>
      </c>
      <c r="K489">
        <v>0.44654622361980822</v>
      </c>
      <c r="L489">
        <v>0.18830761446816971</v>
      </c>
      <c r="M489">
        <v>0.12568295946797739</v>
      </c>
      <c r="N489">
        <v>2.15167736849078</v>
      </c>
      <c r="O489">
        <v>0.37035126371911742</v>
      </c>
      <c r="P489">
        <v>0.40391527859994147</v>
      </c>
      <c r="Q489">
        <v>8.7118548874294516E-2</v>
      </c>
      <c r="R489">
        <v>0.126083666795829</v>
      </c>
      <c r="S489">
        <v>3.7939215739007111E-2</v>
      </c>
      <c r="T489">
        <v>1.837981440356123</v>
      </c>
      <c r="U489">
        <v>5.4419553888401164E-3</v>
      </c>
      <c r="V489">
        <v>0.4916249117207046</v>
      </c>
      <c r="W489">
        <v>0.18028488812026511</v>
      </c>
      <c r="X489">
        <v>0.3881690699927145</v>
      </c>
      <c r="Y489">
        <v>0.30930203354596902</v>
      </c>
      <c r="Z489">
        <v>0.47613099837628259</v>
      </c>
      <c r="AA489">
        <v>1.1907111198091851</v>
      </c>
      <c r="AB489">
        <v>0.73867270126223727</v>
      </c>
      <c r="AC489">
        <v>0.32278312831516398</v>
      </c>
      <c r="AD489">
        <v>0.2073499817909468</v>
      </c>
      <c r="AE489">
        <v>0.50113221129554919</v>
      </c>
      <c r="AF489">
        <v>0.64005165597373603</v>
      </c>
      <c r="AG489">
        <v>1.39352035579867</v>
      </c>
      <c r="AH489" s="9" t="s">
        <v>138</v>
      </c>
      <c r="AI489" s="1">
        <v>44774</v>
      </c>
      <c r="AJ489" s="9" t="s">
        <v>39</v>
      </c>
      <c r="AK489">
        <v>24</v>
      </c>
    </row>
    <row r="490" spans="1:37" x14ac:dyDescent="0.25">
      <c r="A490">
        <v>44796</v>
      </c>
      <c r="B490">
        <v>2.8899652568672201</v>
      </c>
      <c r="C490">
        <v>0.89525855527708875</v>
      </c>
      <c r="D490">
        <v>4.3344066547356362E-2</v>
      </c>
      <c r="E490">
        <v>3.432749369777349</v>
      </c>
      <c r="F490">
        <v>2.0485493657038409</v>
      </c>
      <c r="G490">
        <v>3.163502043472934</v>
      </c>
      <c r="H490">
        <v>0.56728534116475327</v>
      </c>
      <c r="I490">
        <v>1.4392821413005781</v>
      </c>
      <c r="J490">
        <v>13.5022714809086</v>
      </c>
      <c r="K490">
        <v>1.435897095302191</v>
      </c>
      <c r="L490">
        <v>0.24146734933242331</v>
      </c>
      <c r="M490">
        <v>1.211169443464591</v>
      </c>
      <c r="N490">
        <v>0.96594565897414997</v>
      </c>
      <c r="O490">
        <v>0.53020978492775483</v>
      </c>
      <c r="P490">
        <v>1.433394834862652</v>
      </c>
      <c r="Q490">
        <v>0.6161116503600077</v>
      </c>
      <c r="R490">
        <v>1.583644529920772</v>
      </c>
      <c r="S490">
        <v>1.480266730113478</v>
      </c>
      <c r="T490">
        <v>1.363203325171898</v>
      </c>
      <c r="U490">
        <v>0.96362246645322003</v>
      </c>
      <c r="V490">
        <v>2.1011333002076511</v>
      </c>
      <c r="W490">
        <v>1.7977882290760741</v>
      </c>
      <c r="X490">
        <v>2.1001535354835559</v>
      </c>
      <c r="Y490">
        <v>0.32912244364964333</v>
      </c>
      <c r="Z490">
        <v>3.2458616706433929</v>
      </c>
      <c r="AA490">
        <v>3.0879175465389008</v>
      </c>
      <c r="AB490">
        <v>1.334874841045363</v>
      </c>
      <c r="AC490">
        <v>0.60620888614268709</v>
      </c>
      <c r="AD490">
        <v>0.96828343175594933</v>
      </c>
      <c r="AE490">
        <v>1.548882715360522</v>
      </c>
      <c r="AF490">
        <v>3.369447694606337</v>
      </c>
      <c r="AG490">
        <v>2.8031298206295499</v>
      </c>
      <c r="AH490" s="9" t="s">
        <v>138</v>
      </c>
      <c r="AI490" s="1">
        <v>44774</v>
      </c>
      <c r="AJ490" s="9" t="s">
        <v>40</v>
      </c>
      <c r="AK490">
        <v>23</v>
      </c>
    </row>
    <row r="491" spans="1:37" x14ac:dyDescent="0.25">
      <c r="A491">
        <v>44795</v>
      </c>
      <c r="B491">
        <v>0.33129702668514599</v>
      </c>
      <c r="C491">
        <v>1.4532695748053199</v>
      </c>
      <c r="D491">
        <v>0.27414992080489781</v>
      </c>
      <c r="E491">
        <v>0.34830122551865728</v>
      </c>
      <c r="F491">
        <v>1.20985047090029</v>
      </c>
      <c r="G491">
        <v>0.1132981200529755</v>
      </c>
      <c r="H491">
        <v>5.8333224704817679E-2</v>
      </c>
      <c r="I491">
        <v>9.2351229544776328E-2</v>
      </c>
      <c r="J491">
        <v>0.1177214504719885</v>
      </c>
      <c r="K491">
        <v>0.12639095826240329</v>
      </c>
      <c r="L491">
        <v>6.742240817986879E-2</v>
      </c>
      <c r="M491">
        <v>2.7222421538206499E-3</v>
      </c>
      <c r="N491">
        <v>6.4861961880871025E-2</v>
      </c>
      <c r="O491">
        <v>0.22216687825664619</v>
      </c>
      <c r="P491">
        <v>5.0166917005479622E-2</v>
      </c>
      <c r="Q491">
        <v>7.0838278191047155E-2</v>
      </c>
      <c r="R491">
        <v>0</v>
      </c>
      <c r="S491">
        <v>1.7943930396276168E-2</v>
      </c>
      <c r="T491">
        <v>0.29768917969160369</v>
      </c>
      <c r="U491">
        <v>8.9307809976901312E-2</v>
      </c>
      <c r="V491">
        <v>0.37661910698249362</v>
      </c>
      <c r="W491">
        <v>0.40003362620296751</v>
      </c>
      <c r="X491">
        <v>8.031535006162456E-2</v>
      </c>
      <c r="Y491">
        <v>0.43203033362949811</v>
      </c>
      <c r="Z491">
        <v>0.34236088053936592</v>
      </c>
      <c r="AA491">
        <v>8.3081207385527614E-2</v>
      </c>
      <c r="AB491">
        <v>0.31792839625322661</v>
      </c>
      <c r="AC491">
        <v>8.983472166850183E-2</v>
      </c>
      <c r="AD491">
        <v>0.1216603025905694</v>
      </c>
      <c r="AE491">
        <v>0.20524502689757421</v>
      </c>
      <c r="AF491">
        <v>0.44484688605774197</v>
      </c>
      <c r="AG491">
        <v>5.9727619567517209E-2</v>
      </c>
      <c r="AH491" s="9" t="s">
        <v>138</v>
      </c>
      <c r="AI491" s="1">
        <v>44774</v>
      </c>
      <c r="AJ491" s="9" t="s">
        <v>41</v>
      </c>
      <c r="AK491">
        <v>22</v>
      </c>
    </row>
    <row r="492" spans="1:37" x14ac:dyDescent="0.25">
      <c r="A492">
        <v>44792</v>
      </c>
      <c r="B492">
        <v>0.13416011805873301</v>
      </c>
      <c r="C492">
        <v>1.9129498633922679E-4</v>
      </c>
      <c r="D492">
        <v>0.43492668500880022</v>
      </c>
      <c r="E492">
        <v>3.2306439634923793E-2</v>
      </c>
      <c r="F492">
        <v>0.12304881543078169</v>
      </c>
      <c r="G492">
        <v>0.10530498052764679</v>
      </c>
      <c r="H492">
        <v>3.0402243300726078E-2</v>
      </c>
      <c r="I492">
        <v>0.17686520534142269</v>
      </c>
      <c r="J492">
        <v>0.1251647393094372</v>
      </c>
      <c r="K492">
        <v>2.4430278393676289E-2</v>
      </c>
      <c r="L492">
        <v>2.5720104585917969E-3</v>
      </c>
      <c r="M492">
        <v>2.3016701201612742E-3</v>
      </c>
      <c r="N492">
        <v>1.165472940510838E-2</v>
      </c>
      <c r="O492">
        <v>6.7765591326713281E-2</v>
      </c>
      <c r="P492">
        <v>3.308631082406868E-3</v>
      </c>
      <c r="Q492">
        <v>6.0038687693423021E-2</v>
      </c>
      <c r="R492">
        <v>7.2902403252667666E-4</v>
      </c>
      <c r="S492">
        <v>1.4097215013108291E-3</v>
      </c>
      <c r="T492">
        <v>0.15652142308271591</v>
      </c>
      <c r="U492">
        <v>1.686521693904681E-3</v>
      </c>
      <c r="V492">
        <v>1.828280858688567E-2</v>
      </c>
      <c r="W492">
        <v>1.8098654893565789E-4</v>
      </c>
      <c r="X492">
        <v>0.45491437050529049</v>
      </c>
      <c r="Y492">
        <v>5.9706569865574162E-2</v>
      </c>
      <c r="Z492">
        <v>0.1912779617152153</v>
      </c>
      <c r="AA492">
        <v>4.8890123211611111E-2</v>
      </c>
      <c r="AB492">
        <v>8.2438935281363548E-2</v>
      </c>
      <c r="AC492">
        <v>5.8069042503542057E-2</v>
      </c>
      <c r="AD492">
        <v>6.8624906932979998E-2</v>
      </c>
      <c r="AE492">
        <v>0.14265099640429951</v>
      </c>
      <c r="AF492">
        <v>6.7869251844075121E-2</v>
      </c>
      <c r="AG492">
        <v>0.14815311188261421</v>
      </c>
      <c r="AH492" s="9" t="s">
        <v>139</v>
      </c>
      <c r="AI492" s="1">
        <v>44774</v>
      </c>
      <c r="AJ492" s="9" t="s">
        <v>43</v>
      </c>
      <c r="AK492">
        <v>19</v>
      </c>
    </row>
    <row r="493" spans="1:37" x14ac:dyDescent="0.25">
      <c r="A493">
        <v>44791</v>
      </c>
      <c r="B493">
        <v>0.20838345497285249</v>
      </c>
      <c r="C493">
        <v>1.2681365177664701E-4</v>
      </c>
      <c r="D493">
        <v>1.7290210515921729E-2</v>
      </c>
      <c r="E493">
        <v>9.9658567167860063E-2</v>
      </c>
      <c r="F493">
        <v>4.4439519679221641E-3</v>
      </c>
      <c r="G493">
        <v>0.95581594043023732</v>
      </c>
      <c r="H493">
        <v>4.2208604759983427E-2</v>
      </c>
      <c r="I493">
        <v>3.482102474067688E-2</v>
      </c>
      <c r="J493">
        <v>2.018902629347764E-2</v>
      </c>
      <c r="K493">
        <v>8.0042251890022689E-3</v>
      </c>
      <c r="L493">
        <v>9.8407998384026751E-2</v>
      </c>
      <c r="M493">
        <v>0.11160268800892779</v>
      </c>
      <c r="N493">
        <v>5.8856132064417782E-2</v>
      </c>
      <c r="O493">
        <v>0.11077449827028869</v>
      </c>
      <c r="P493">
        <v>2.8552301844877288E-2</v>
      </c>
      <c r="Q493">
        <v>2.4259375351247281E-2</v>
      </c>
      <c r="R493">
        <v>2.4614367684994809E-2</v>
      </c>
      <c r="S493">
        <v>4.0109265248845331E-2</v>
      </c>
      <c r="T493">
        <v>0.1046474539697789</v>
      </c>
      <c r="U493">
        <v>2.5072480331478318E-3</v>
      </c>
      <c r="V493">
        <v>0.1066129905020279</v>
      </c>
      <c r="W493">
        <v>0.3852947793585767</v>
      </c>
      <c r="X493">
        <v>6.5887600468698904E-2</v>
      </c>
      <c r="Y493">
        <v>5.2857692690257779E-2</v>
      </c>
      <c r="Z493">
        <v>0.27610759803578389</v>
      </c>
      <c r="AA493">
        <v>4.4757038635948217E-2</v>
      </c>
      <c r="AB493">
        <v>7.6786843516158457E-2</v>
      </c>
      <c r="AC493">
        <v>9.3408175865481308E-2</v>
      </c>
      <c r="AD493">
        <v>5.9529365000933643E-2</v>
      </c>
      <c r="AE493">
        <v>0.11596656874871231</v>
      </c>
      <c r="AF493">
        <v>0.15291860262315421</v>
      </c>
      <c r="AG493">
        <v>0.1997090895822074</v>
      </c>
      <c r="AH493" s="9" t="s">
        <v>139</v>
      </c>
      <c r="AI493" s="1">
        <v>44774</v>
      </c>
      <c r="AJ493" s="9" t="s">
        <v>38</v>
      </c>
      <c r="AK493">
        <v>18</v>
      </c>
    </row>
    <row r="494" spans="1:37" x14ac:dyDescent="0.25">
      <c r="A494">
        <v>44790</v>
      </c>
      <c r="B494">
        <v>0.35148949930398471</v>
      </c>
      <c r="C494">
        <v>8.6264336392309036E-3</v>
      </c>
      <c r="D494">
        <v>2.813560723016903E-3</v>
      </c>
      <c r="E494">
        <v>0.43117475092874757</v>
      </c>
      <c r="F494">
        <v>0.24822162227427369</v>
      </c>
      <c r="G494">
        <v>0.1011846749242893</v>
      </c>
      <c r="H494">
        <v>6.1159481951036543E-2</v>
      </c>
      <c r="I494">
        <v>0.62936155919649395</v>
      </c>
      <c r="J494">
        <v>5.7433377176047459E-3</v>
      </c>
      <c r="K494">
        <v>9.7304132395823542E-2</v>
      </c>
      <c r="L494">
        <v>5.3497241587284689E-4</v>
      </c>
      <c r="M494">
        <v>0.14368069025168151</v>
      </c>
      <c r="N494">
        <v>5.596854490726328E-2</v>
      </c>
      <c r="O494">
        <v>5.0600868805352292E-2</v>
      </c>
      <c r="P494">
        <v>5.0039383841209421E-2</v>
      </c>
      <c r="Q494">
        <v>0.15243784198215191</v>
      </c>
      <c r="R494">
        <v>0.14821263083738259</v>
      </c>
      <c r="S494">
        <v>9.815144120622743E-2</v>
      </c>
      <c r="T494">
        <v>0.1197663897401027</v>
      </c>
      <c r="U494">
        <v>1.495187655323277E-3</v>
      </c>
      <c r="V494">
        <v>5.7903505813038457E-2</v>
      </c>
      <c r="W494">
        <v>0</v>
      </c>
      <c r="X494">
        <v>0.23881803444727809</v>
      </c>
      <c r="Y494">
        <v>1.7400378117994251E-2</v>
      </c>
      <c r="Z494">
        <v>0.52162567508874125</v>
      </c>
      <c r="AA494">
        <v>0.13756183146739501</v>
      </c>
      <c r="AB494">
        <v>0.1203810644692285</v>
      </c>
      <c r="AC494">
        <v>6.3472501428842421E-2</v>
      </c>
      <c r="AD494">
        <v>0.36245904117559957</v>
      </c>
      <c r="AE494">
        <v>0.1063118461356078</v>
      </c>
      <c r="AF494">
        <v>0.41241011010521123</v>
      </c>
      <c r="AG494">
        <v>0.14069122505981529</v>
      </c>
      <c r="AH494" s="9" t="s">
        <v>139</v>
      </c>
      <c r="AI494" s="1">
        <v>44774</v>
      </c>
      <c r="AJ494" s="9" t="s">
        <v>39</v>
      </c>
      <c r="AK494">
        <v>17</v>
      </c>
    </row>
    <row r="495" spans="1:37" x14ac:dyDescent="0.25">
      <c r="A495">
        <v>44789</v>
      </c>
      <c r="B495">
        <v>0.52678667108209176</v>
      </c>
      <c r="C495">
        <v>1.6955593832877841E-2</v>
      </c>
      <c r="D495">
        <v>6.7351867121192371E-2</v>
      </c>
      <c r="E495">
        <v>0.1865714004376838</v>
      </c>
      <c r="F495">
        <v>2.870888840804801E-2</v>
      </c>
      <c r="G495">
        <v>0.90010677416068197</v>
      </c>
      <c r="H495">
        <v>0.25607332717327391</v>
      </c>
      <c r="I495">
        <v>7.1476130765918675E-2</v>
      </c>
      <c r="J495">
        <v>0.36978711585245788</v>
      </c>
      <c r="K495">
        <v>1.4865491365321559</v>
      </c>
      <c r="L495">
        <v>3.3335186087521659E-2</v>
      </c>
      <c r="M495">
        <v>0.1596174210740082</v>
      </c>
      <c r="N495">
        <v>0.13798032890843201</v>
      </c>
      <c r="O495">
        <v>0.1012610231349939</v>
      </c>
      <c r="P495">
        <v>0.15894948753673011</v>
      </c>
      <c r="Q495">
        <v>4.6641282533529872E-2</v>
      </c>
      <c r="R495">
        <v>6.0162157887482838E-2</v>
      </c>
      <c r="S495">
        <v>0.33762467167881188</v>
      </c>
      <c r="T495">
        <v>0.11434358528817951</v>
      </c>
      <c r="U495">
        <v>0</v>
      </c>
      <c r="V495">
        <v>0.31408316239289752</v>
      </c>
      <c r="W495">
        <v>1.1267813265817059</v>
      </c>
      <c r="X495">
        <v>0.71102212491372363</v>
      </c>
      <c r="Y495">
        <v>0.20260494582158589</v>
      </c>
      <c r="Z495">
        <v>0.70099592211359152</v>
      </c>
      <c r="AA495">
        <v>0.36887444095979938</v>
      </c>
      <c r="AB495">
        <v>0.16715179036804961</v>
      </c>
      <c r="AC495">
        <v>0.1689136654715194</v>
      </c>
      <c r="AD495">
        <v>9.3268720060165358E-2</v>
      </c>
      <c r="AE495">
        <v>0.2103772162374106</v>
      </c>
      <c r="AF495">
        <v>0.6027186535269673</v>
      </c>
      <c r="AG495">
        <v>0.26346073005390158</v>
      </c>
      <c r="AH495" s="9" t="s">
        <v>139</v>
      </c>
      <c r="AI495" s="1">
        <v>44774</v>
      </c>
      <c r="AJ495" s="9" t="s">
        <v>40</v>
      </c>
      <c r="AK495">
        <v>16</v>
      </c>
    </row>
    <row r="496" spans="1:37" x14ac:dyDescent="0.25">
      <c r="A496">
        <v>44788</v>
      </c>
      <c r="B496">
        <v>0.59910782308167465</v>
      </c>
      <c r="C496">
        <v>1.671689889977128</v>
      </c>
      <c r="D496">
        <v>2.4020922011674089E-2</v>
      </c>
      <c r="E496">
        <v>9.8229659113551623E-2</v>
      </c>
      <c r="F496">
        <v>2.343508575104894E-2</v>
      </c>
      <c r="G496">
        <v>0.47768765301521798</v>
      </c>
      <c r="H496">
        <v>1.49984231432246</v>
      </c>
      <c r="I496">
        <v>0.81223567397140639</v>
      </c>
      <c r="J496">
        <v>2.807939547157778E-2</v>
      </c>
      <c r="K496">
        <v>0.2089021729295788</v>
      </c>
      <c r="L496">
        <v>8.0395868098044748E-2</v>
      </c>
      <c r="M496">
        <v>0.11840290328437671</v>
      </c>
      <c r="N496">
        <v>0.32173570853073302</v>
      </c>
      <c r="O496">
        <v>8.4091498923709956E-2</v>
      </c>
      <c r="P496">
        <v>0.18036918242294231</v>
      </c>
      <c r="Q496">
        <v>1.535793337120589</v>
      </c>
      <c r="R496">
        <v>0.1283224211253389</v>
      </c>
      <c r="S496">
        <v>1.0511859428047599E-2</v>
      </c>
      <c r="T496">
        <v>0.46552749156744488</v>
      </c>
      <c r="U496">
        <v>1.4164653326385579E-2</v>
      </c>
      <c r="V496">
        <v>0.1615029813178866</v>
      </c>
      <c r="W496">
        <v>0.1158877964654646</v>
      </c>
      <c r="X496">
        <v>0.60744883328362098</v>
      </c>
      <c r="Y496">
        <v>0.21454519253746601</v>
      </c>
      <c r="Z496">
        <v>0.60766387209552442</v>
      </c>
      <c r="AA496">
        <v>0.30430863880494452</v>
      </c>
      <c r="AB496">
        <v>0.64621106190034305</v>
      </c>
      <c r="AC496">
        <v>0.16035692424460599</v>
      </c>
      <c r="AD496">
        <v>1.2882902891510839</v>
      </c>
      <c r="AE496">
        <v>0.98851115816773216</v>
      </c>
      <c r="AF496">
        <v>0.29261738082457628</v>
      </c>
      <c r="AG496">
        <v>0.24428041961557689</v>
      </c>
      <c r="AH496" s="9" t="s">
        <v>139</v>
      </c>
      <c r="AI496" s="1">
        <v>44774</v>
      </c>
      <c r="AJ496" s="9" t="s">
        <v>41</v>
      </c>
      <c r="AK496">
        <v>15</v>
      </c>
    </row>
    <row r="497" spans="1:37" x14ac:dyDescent="0.25">
      <c r="A497">
        <v>44785</v>
      </c>
      <c r="B497">
        <v>0.98780163619481998</v>
      </c>
      <c r="C497">
        <v>2.3952098125247749</v>
      </c>
      <c r="D497">
        <v>0.26185475175028039</v>
      </c>
      <c r="E497">
        <v>0.33282779453697842</v>
      </c>
      <c r="F497">
        <v>4.4724178821316878</v>
      </c>
      <c r="G497">
        <v>2.6550156521667359</v>
      </c>
      <c r="H497">
        <v>0.66475753446378838</v>
      </c>
      <c r="I497">
        <v>0.67720374551435192</v>
      </c>
      <c r="J497">
        <v>0.105671026653371</v>
      </c>
      <c r="K497">
        <v>0.19101388234114131</v>
      </c>
      <c r="L497">
        <v>0.15368876620215721</v>
      </c>
      <c r="M497">
        <v>0.12522195439718689</v>
      </c>
      <c r="N497">
        <v>0.73710004979560018</v>
      </c>
      <c r="O497">
        <v>3.3206378923673528E-2</v>
      </c>
      <c r="P497">
        <v>0.13417689637461269</v>
      </c>
      <c r="Q497">
        <v>0.31952249387739667</v>
      </c>
      <c r="R497">
        <v>1.062795175200054</v>
      </c>
      <c r="S497">
        <v>3.232820497750025</v>
      </c>
      <c r="T497">
        <v>0.92920441745178717</v>
      </c>
      <c r="U497">
        <v>2.3223157777523271</v>
      </c>
      <c r="V497">
        <v>0.16203836448761741</v>
      </c>
      <c r="W497">
        <v>0.3125670286226131</v>
      </c>
      <c r="X497">
        <v>0.45947878153167349</v>
      </c>
      <c r="Y497">
        <v>0.2374221380693968</v>
      </c>
      <c r="Z497">
        <v>1.2099897219126861</v>
      </c>
      <c r="AA497">
        <v>0.57363869981425575</v>
      </c>
      <c r="AB497">
        <v>0.83760778103436206</v>
      </c>
      <c r="AC497">
        <v>0.2074469722394198</v>
      </c>
      <c r="AD497">
        <v>0.42499786297274911</v>
      </c>
      <c r="AE497">
        <v>1.7765553429199841</v>
      </c>
      <c r="AF497">
        <v>0.73149028139826333</v>
      </c>
      <c r="AG497">
        <v>0.55697485094560828</v>
      </c>
      <c r="AH497" s="9" t="s">
        <v>140</v>
      </c>
      <c r="AI497" s="1">
        <v>44774</v>
      </c>
      <c r="AJ497" s="9" t="s">
        <v>43</v>
      </c>
      <c r="AK497">
        <v>12</v>
      </c>
    </row>
    <row r="498" spans="1:37" x14ac:dyDescent="0.25">
      <c r="A498">
        <v>44784</v>
      </c>
      <c r="B498">
        <v>0.1327116266809682</v>
      </c>
      <c r="C498">
        <v>5.8000236286929836E-3</v>
      </c>
      <c r="D498">
        <v>2.9961744038210669E-2</v>
      </c>
      <c r="E498">
        <v>4.9933152490178753E-2</v>
      </c>
      <c r="F498">
        <v>0.31960271825098679</v>
      </c>
      <c r="G498">
        <v>4.9708226761685723E-2</v>
      </c>
      <c r="H498">
        <v>9.4039345869627737E-5</v>
      </c>
      <c r="I498">
        <v>0.49568708046281829</v>
      </c>
      <c r="J498">
        <v>0</v>
      </c>
      <c r="K498">
        <v>1.044224958263301E-2</v>
      </c>
      <c r="L498">
        <v>9.6927294376042278E-2</v>
      </c>
      <c r="M498">
        <v>2.699907700544461E-2</v>
      </c>
      <c r="N498">
        <v>5.0209973704915976E-3</v>
      </c>
      <c r="O498">
        <v>2.4863050634311139E-3</v>
      </c>
      <c r="P498">
        <v>1.088504271623153E-2</v>
      </c>
      <c r="Q498">
        <v>8.2810311280178184E-2</v>
      </c>
      <c r="R498">
        <v>0</v>
      </c>
      <c r="S498">
        <v>0.1177020397736383</v>
      </c>
      <c r="T498">
        <v>0.97896661583618627</v>
      </c>
      <c r="U498">
        <v>8.3531370528618185E-4</v>
      </c>
      <c r="V498">
        <v>0.14906258842979631</v>
      </c>
      <c r="W498">
        <v>4.3353175341745938E-2</v>
      </c>
      <c r="X498">
        <v>7.9735804391456458E-2</v>
      </c>
      <c r="Y498">
        <v>0</v>
      </c>
      <c r="Z498">
        <v>0.1034396243419454</v>
      </c>
      <c r="AA498">
        <v>4.8818539139887873E-2</v>
      </c>
      <c r="AB498">
        <v>0.28743960871853352</v>
      </c>
      <c r="AC498">
        <v>2.7892162108978592E-2</v>
      </c>
      <c r="AD498">
        <v>7.0376502599797761E-2</v>
      </c>
      <c r="AE498">
        <v>0.1347358192878407</v>
      </c>
      <c r="AF498">
        <v>0.1091932341932529</v>
      </c>
      <c r="AG498">
        <v>0.14875861283921621</v>
      </c>
      <c r="AH498" s="9" t="s">
        <v>140</v>
      </c>
      <c r="AI498" s="1">
        <v>44774</v>
      </c>
      <c r="AJ498" s="9" t="s">
        <v>38</v>
      </c>
      <c r="AK498">
        <v>11</v>
      </c>
    </row>
    <row r="499" spans="1:37" x14ac:dyDescent="0.25">
      <c r="A499">
        <v>44783</v>
      </c>
      <c r="B499">
        <v>0.56729465992589745</v>
      </c>
      <c r="C499">
        <v>0.88446029986018482</v>
      </c>
      <c r="D499">
        <v>0.1535151275516039</v>
      </c>
      <c r="E499">
        <v>2.1238129950114768</v>
      </c>
      <c r="F499">
        <v>0.91386675772993542</v>
      </c>
      <c r="G499">
        <v>7.9427593363752755E-2</v>
      </c>
      <c r="H499">
        <v>6.6963056565365789E-2</v>
      </c>
      <c r="I499">
        <v>0.10184978450562809</v>
      </c>
      <c r="J499">
        <v>1.018830523529374</v>
      </c>
      <c r="K499">
        <v>0.2580163920883512</v>
      </c>
      <c r="L499">
        <v>0.21464500389703631</v>
      </c>
      <c r="M499">
        <v>0.1211455316249964</v>
      </c>
      <c r="N499">
        <v>4.5403265840346881E-2</v>
      </c>
      <c r="O499">
        <v>0.28895832722353948</v>
      </c>
      <c r="P499">
        <v>1.0692172089991421</v>
      </c>
      <c r="Q499">
        <v>1.087516403745661E-2</v>
      </c>
      <c r="R499">
        <v>1.7066729457944269E-2</v>
      </c>
      <c r="S499">
        <v>9.104658088282952E-2</v>
      </c>
      <c r="T499">
        <v>5.1315934306202488E-2</v>
      </c>
      <c r="U499">
        <v>3.5509580173725269E-4</v>
      </c>
      <c r="V499">
        <v>7.5681661385145343E-2</v>
      </c>
      <c r="W499">
        <v>9.801169366044947E-2</v>
      </c>
      <c r="X499">
        <v>0.54243854060848273</v>
      </c>
      <c r="Y499">
        <v>1.4033374232700869E-3</v>
      </c>
      <c r="Z499">
        <v>0.9971472340960954</v>
      </c>
      <c r="AA499">
        <v>0.29554305067223419</v>
      </c>
      <c r="AB499">
        <v>0.14919738609667721</v>
      </c>
      <c r="AC499">
        <v>0.1037176908228151</v>
      </c>
      <c r="AD499">
        <v>7.2750460340603645E-2</v>
      </c>
      <c r="AE499">
        <v>0.12958124061730319</v>
      </c>
      <c r="AF499">
        <v>0.72286513004322228</v>
      </c>
      <c r="AG499">
        <v>0.85853445984328192</v>
      </c>
      <c r="AH499" s="9" t="s">
        <v>140</v>
      </c>
      <c r="AI499" s="1">
        <v>44774</v>
      </c>
      <c r="AJ499" s="9" t="s">
        <v>39</v>
      </c>
      <c r="AK499">
        <v>10</v>
      </c>
    </row>
    <row r="500" spans="1:37" x14ac:dyDescent="0.25">
      <c r="A500">
        <v>44782</v>
      </c>
      <c r="B500">
        <v>1.0787826279997621</v>
      </c>
      <c r="C500">
        <v>0.51896026309588739</v>
      </c>
      <c r="D500">
        <v>0.75773981943613833</v>
      </c>
      <c r="E500">
        <v>0.83056717666016622</v>
      </c>
      <c r="F500">
        <v>0.30269192157600922</v>
      </c>
      <c r="G500">
        <v>0.16814869315907849</v>
      </c>
      <c r="H500">
        <v>4.9876007459046416</v>
      </c>
      <c r="I500">
        <v>0.41937958309011242</v>
      </c>
      <c r="J500">
        <v>0.1463742374692599</v>
      </c>
      <c r="K500">
        <v>0.52175560340909066</v>
      </c>
      <c r="L500">
        <v>0.1597165564011182</v>
      </c>
      <c r="M500">
        <v>1.474576898478104</v>
      </c>
      <c r="N500">
        <v>0.57569476872230196</v>
      </c>
      <c r="O500">
        <v>0.1071720515191006</v>
      </c>
      <c r="P500">
        <v>1.8097972449070669</v>
      </c>
      <c r="Q500">
        <v>5.4744710960584968E-2</v>
      </c>
      <c r="R500">
        <v>0.46532447107011737</v>
      </c>
      <c r="S500">
        <v>0.50482594106160983</v>
      </c>
      <c r="T500">
        <v>0.52714201816964279</v>
      </c>
      <c r="U500">
        <v>0</v>
      </c>
      <c r="V500">
        <v>0.18110129170654399</v>
      </c>
      <c r="W500">
        <v>0.31153144127692428</v>
      </c>
      <c r="X500">
        <v>0.22747463847929611</v>
      </c>
      <c r="Y500">
        <v>0.36915053325254882</v>
      </c>
      <c r="Z500">
        <v>0.9430203241339743</v>
      </c>
      <c r="AA500">
        <v>0.83708548072740441</v>
      </c>
      <c r="AB500">
        <v>0.55215963356901765</v>
      </c>
      <c r="AC500">
        <v>0.83189451605014109</v>
      </c>
      <c r="AD500">
        <v>0.10110746931804331</v>
      </c>
      <c r="AE500">
        <v>0.17691785711070601</v>
      </c>
      <c r="AF500">
        <v>0.71833473986537533</v>
      </c>
      <c r="AG500">
        <v>3.1592876083474222</v>
      </c>
      <c r="AH500" s="9" t="s">
        <v>140</v>
      </c>
      <c r="AI500" s="1">
        <v>44774</v>
      </c>
      <c r="AJ500" s="9" t="s">
        <v>40</v>
      </c>
      <c r="AK500">
        <v>9</v>
      </c>
    </row>
    <row r="501" spans="1:37" x14ac:dyDescent="0.25">
      <c r="A501">
        <v>44781</v>
      </c>
      <c r="B501">
        <v>0.99214250205441046</v>
      </c>
      <c r="C501">
        <v>2.6814062901431601</v>
      </c>
      <c r="D501">
        <v>2.2184301857135968E-3</v>
      </c>
      <c r="E501">
        <v>0.39431054554552641</v>
      </c>
      <c r="F501">
        <v>0.25267869417404681</v>
      </c>
      <c r="G501">
        <v>0.17903934682997541</v>
      </c>
      <c r="H501">
        <v>0.33937043657560539</v>
      </c>
      <c r="I501">
        <v>0.68030090630123741</v>
      </c>
      <c r="J501">
        <v>1.996117825878887</v>
      </c>
      <c r="K501">
        <v>1.611192960950973</v>
      </c>
      <c r="L501">
        <v>3.6720348163036621E-3</v>
      </c>
      <c r="M501">
        <v>0.5277059976569406</v>
      </c>
      <c r="N501">
        <v>1.2172715838075301</v>
      </c>
      <c r="O501">
        <v>0.1580841271050715</v>
      </c>
      <c r="P501">
        <v>0.80555850526525175</v>
      </c>
      <c r="Q501">
        <v>0.1252449394409067</v>
      </c>
      <c r="R501">
        <v>7.4931339725094304E-2</v>
      </c>
      <c r="S501">
        <v>1.757299361563061</v>
      </c>
      <c r="T501">
        <v>0.39827793521295868</v>
      </c>
      <c r="U501">
        <v>9.6056040557154763</v>
      </c>
      <c r="V501">
        <v>1.8058443211126221</v>
      </c>
      <c r="W501">
        <v>4.6487926847802473E-2</v>
      </c>
      <c r="X501">
        <v>1.0633368533763741</v>
      </c>
      <c r="Y501">
        <v>0.53860458685693047</v>
      </c>
      <c r="Z501">
        <v>0.84316904210907218</v>
      </c>
      <c r="AA501">
        <v>1.7132730679436989</v>
      </c>
      <c r="AB501">
        <v>0.55807792414886392</v>
      </c>
      <c r="AC501">
        <v>0.29927731135034141</v>
      </c>
      <c r="AD501">
        <v>0.15875574146435439</v>
      </c>
      <c r="AE501">
        <v>0.41872714146470791</v>
      </c>
      <c r="AF501">
        <v>0.93185679451446712</v>
      </c>
      <c r="AG501">
        <v>1.6203521231653619</v>
      </c>
      <c r="AH501" s="9" t="s">
        <v>140</v>
      </c>
      <c r="AI501" s="1">
        <v>44774</v>
      </c>
      <c r="AJ501" s="9" t="s">
        <v>41</v>
      </c>
      <c r="AK501">
        <v>8</v>
      </c>
    </row>
    <row r="502" spans="1:37" x14ac:dyDescent="0.25">
      <c r="A502">
        <v>44778</v>
      </c>
      <c r="B502">
        <v>0.89054733334314518</v>
      </c>
      <c r="C502">
        <v>0.34103500563625327</v>
      </c>
      <c r="D502">
        <v>8.9581489095460112E-2</v>
      </c>
      <c r="E502">
        <v>0.80094615059323571</v>
      </c>
      <c r="F502">
        <v>0.43641427963240292</v>
      </c>
      <c r="G502">
        <v>3.1791903183633612</v>
      </c>
      <c r="H502">
        <v>0.1515962934901548</v>
      </c>
      <c r="I502">
        <v>0.23376384436015299</v>
      </c>
      <c r="J502">
        <v>1.498477086954263</v>
      </c>
      <c r="K502">
        <v>0.1021740106683004</v>
      </c>
      <c r="L502">
        <v>0.73810061454700571</v>
      </c>
      <c r="M502">
        <v>0.7072476493321127</v>
      </c>
      <c r="N502">
        <v>0.18350387240300561</v>
      </c>
      <c r="O502">
        <v>2.2834443292040749E-2</v>
      </c>
      <c r="P502">
        <v>0.1786840323361473</v>
      </c>
      <c r="Q502">
        <v>8.6358522316175343E-2</v>
      </c>
      <c r="R502">
        <v>1.0173448040684629</v>
      </c>
      <c r="S502">
        <v>0.17591404765696539</v>
      </c>
      <c r="T502">
        <v>5.549852763962751E-2</v>
      </c>
      <c r="U502">
        <v>8.425863122206248E-2</v>
      </c>
      <c r="V502">
        <v>0.91783265812379577</v>
      </c>
      <c r="W502">
        <v>0.61281601644049633</v>
      </c>
      <c r="X502">
        <v>0.73444044264804109</v>
      </c>
      <c r="Y502">
        <v>9.1224284689189611E-2</v>
      </c>
      <c r="Z502">
        <v>1.2732762972456699</v>
      </c>
      <c r="AA502">
        <v>0.45415344535791158</v>
      </c>
      <c r="AB502">
        <v>0.2781712180837197</v>
      </c>
      <c r="AC502">
        <v>0.44821581665195298</v>
      </c>
      <c r="AD502">
        <v>0.17872329941217649</v>
      </c>
      <c r="AE502">
        <v>0.6813303958661775</v>
      </c>
      <c r="AF502">
        <v>0.7555995123016862</v>
      </c>
      <c r="AG502">
        <v>1.091960624133427</v>
      </c>
      <c r="AH502" s="9" t="s">
        <v>141</v>
      </c>
      <c r="AI502" s="1">
        <v>44774</v>
      </c>
      <c r="AJ502" s="9" t="s">
        <v>43</v>
      </c>
      <c r="AK502">
        <v>5</v>
      </c>
    </row>
    <row r="503" spans="1:37" x14ac:dyDescent="0.25">
      <c r="A503">
        <v>44777</v>
      </c>
      <c r="B503">
        <v>0.40354937567952848</v>
      </c>
      <c r="C503">
        <v>0.73888356676043232</v>
      </c>
      <c r="D503">
        <v>8.7858816491680951E-4</v>
      </c>
      <c r="E503">
        <v>0.79518303704531967</v>
      </c>
      <c r="F503">
        <v>5.9541951503906447E-2</v>
      </c>
      <c r="G503">
        <v>1.6124098670123162E-2</v>
      </c>
      <c r="H503">
        <v>0.2280761905106298</v>
      </c>
      <c r="I503">
        <v>0.2479991666262662</v>
      </c>
      <c r="J503">
        <v>0.40465716737845681</v>
      </c>
      <c r="K503">
        <v>9.9519128018839983E-2</v>
      </c>
      <c r="L503">
        <v>0.23331851773252071</v>
      </c>
      <c r="M503">
        <v>2.4284303470301319E-2</v>
      </c>
      <c r="N503">
        <v>1.0419461570591039E-2</v>
      </c>
      <c r="O503">
        <v>0.15158970980630879</v>
      </c>
      <c r="P503">
        <v>0.28377165951623612</v>
      </c>
      <c r="Q503">
        <v>5.9485649423261261E-2</v>
      </c>
      <c r="R503">
        <v>6.9332437017315975E-4</v>
      </c>
      <c r="S503">
        <v>4.7611130209740678E-2</v>
      </c>
      <c r="T503">
        <v>0.26115531320779778</v>
      </c>
      <c r="U503">
        <v>1.9020493432994399E-3</v>
      </c>
      <c r="V503">
        <v>0.52848924491031735</v>
      </c>
      <c r="W503">
        <v>0.39220184088328119</v>
      </c>
      <c r="X503">
        <v>0.1117997223464778</v>
      </c>
      <c r="Y503">
        <v>9.4073633292444447E-2</v>
      </c>
      <c r="Z503">
        <v>0.49459307173265621</v>
      </c>
      <c r="AA503">
        <v>0.15079973556062329</v>
      </c>
      <c r="AB503">
        <v>0.27498100692244021</v>
      </c>
      <c r="AC503">
        <v>7.3380977221288959E-2</v>
      </c>
      <c r="AD503">
        <v>0.18369087614105969</v>
      </c>
      <c r="AE503">
        <v>0.18573842718197639</v>
      </c>
      <c r="AF503">
        <v>0.21183059405019061</v>
      </c>
      <c r="AG503">
        <v>0.75609373430356175</v>
      </c>
      <c r="AH503" s="9" t="s">
        <v>141</v>
      </c>
      <c r="AI503" s="1">
        <v>44774</v>
      </c>
      <c r="AJ503" s="9" t="s">
        <v>38</v>
      </c>
      <c r="AK503">
        <v>4</v>
      </c>
    </row>
    <row r="504" spans="1:37" x14ac:dyDescent="0.25">
      <c r="A504">
        <v>44776</v>
      </c>
      <c r="B504">
        <v>1.7772615770099871</v>
      </c>
      <c r="C504">
        <v>4.5563521092258412</v>
      </c>
      <c r="D504">
        <v>1.1910511414672309</v>
      </c>
      <c r="E504">
        <v>0.79678313838607084</v>
      </c>
      <c r="F504">
        <v>0.1112636615421445</v>
      </c>
      <c r="G504">
        <v>2.367869774867446</v>
      </c>
      <c r="H504">
        <v>0.61773423644853354</v>
      </c>
      <c r="I504">
        <v>1.319612572662707</v>
      </c>
      <c r="J504">
        <v>0.12676072297315749</v>
      </c>
      <c r="K504">
        <v>0.28677560345481612</v>
      </c>
      <c r="L504">
        <v>0.17634817462944949</v>
      </c>
      <c r="M504">
        <v>0.5574992179639664</v>
      </c>
      <c r="N504">
        <v>1.694709285973574</v>
      </c>
      <c r="O504">
        <v>0.9369025783393401</v>
      </c>
      <c r="P504">
        <v>0.74069904435781109</v>
      </c>
      <c r="Q504">
        <v>0.41019281085018511</v>
      </c>
      <c r="R504">
        <v>1.6323257322180751</v>
      </c>
      <c r="S504">
        <v>9.0277537405280146</v>
      </c>
      <c r="T504">
        <v>0.6752699334891632</v>
      </c>
      <c r="U504">
        <v>3.0592149450931729</v>
      </c>
      <c r="V504">
        <v>3.609002920928043</v>
      </c>
      <c r="W504">
        <v>2.0823889282539549</v>
      </c>
      <c r="X504">
        <v>1.894373883940734</v>
      </c>
      <c r="Y504">
        <v>0.22787757991307631</v>
      </c>
      <c r="Z504">
        <v>2.6057521243770339</v>
      </c>
      <c r="AA504">
        <v>1.1755646524838319</v>
      </c>
      <c r="AB504">
        <v>1.1054922874960429</v>
      </c>
      <c r="AC504">
        <v>0.50857964409771994</v>
      </c>
      <c r="AD504">
        <v>0.51425327811175936</v>
      </c>
      <c r="AE504">
        <v>1.268458107424107</v>
      </c>
      <c r="AF504">
        <v>2.2767033190950792</v>
      </c>
      <c r="AG504">
        <v>1.34627169352899</v>
      </c>
      <c r="AH504" s="9" t="s">
        <v>141</v>
      </c>
      <c r="AI504" s="1">
        <v>44774</v>
      </c>
      <c r="AJ504" s="9" t="s">
        <v>39</v>
      </c>
      <c r="AK504">
        <v>3</v>
      </c>
    </row>
    <row r="505" spans="1:37" x14ac:dyDescent="0.25">
      <c r="A505">
        <v>44775</v>
      </c>
      <c r="B505">
        <v>1.978387906612542</v>
      </c>
      <c r="C505">
        <v>0.38386040219106021</v>
      </c>
      <c r="D505">
        <v>5.4027633094657513E-3</v>
      </c>
      <c r="E505">
        <v>4.2223954041913956</v>
      </c>
      <c r="F505">
        <v>0.16286237469578421</v>
      </c>
      <c r="G505">
        <v>0.70626668344121413</v>
      </c>
      <c r="H505">
        <v>7.9613279728398378</v>
      </c>
      <c r="I505">
        <v>0.77901409336803429</v>
      </c>
      <c r="J505">
        <v>2.0713844871093618</v>
      </c>
      <c r="K505">
        <v>1.3617683333430579</v>
      </c>
      <c r="L505">
        <v>2.2422852362853241E-2</v>
      </c>
      <c r="M505">
        <v>0.79810190851196794</v>
      </c>
      <c r="N505">
        <v>0.65572193282869651</v>
      </c>
      <c r="O505">
        <v>2.3536336880137432</v>
      </c>
      <c r="P505">
        <v>1.105727478663207</v>
      </c>
      <c r="Q505">
        <v>0.27191106337286652</v>
      </c>
      <c r="R505">
        <v>1.235692291853848E-3</v>
      </c>
      <c r="S505">
        <v>0.23849415796752441</v>
      </c>
      <c r="T505">
        <v>2.8992894612704592</v>
      </c>
      <c r="U505">
        <v>0.23071821993204999</v>
      </c>
      <c r="V505">
        <v>0.68149006741368923</v>
      </c>
      <c r="W505">
        <v>2.6158959310916479</v>
      </c>
      <c r="X505">
        <v>1.717425027419905</v>
      </c>
      <c r="Y505">
        <v>3.2943942120390219</v>
      </c>
      <c r="Z505">
        <v>2.3817464217678479</v>
      </c>
      <c r="AA505">
        <v>1.1505967323482029</v>
      </c>
      <c r="AB505">
        <v>1.6064135458119591</v>
      </c>
      <c r="AC505">
        <v>0.87788774306890349</v>
      </c>
      <c r="AD505">
        <v>0.58536285485612083</v>
      </c>
      <c r="AE505">
        <v>0.27938392933143469</v>
      </c>
      <c r="AF505">
        <v>2.0842100591078729</v>
      </c>
      <c r="AG505">
        <v>4.4387112236490367</v>
      </c>
      <c r="AH505" s="9" t="s">
        <v>141</v>
      </c>
      <c r="AI505" s="1">
        <v>44774</v>
      </c>
      <c r="AJ505" s="9" t="s">
        <v>40</v>
      </c>
      <c r="AK505">
        <v>2</v>
      </c>
    </row>
    <row r="506" spans="1:37" x14ac:dyDescent="0.25">
      <c r="A506">
        <v>44774</v>
      </c>
      <c r="B506">
        <v>2.9972904192469789</v>
      </c>
      <c r="C506">
        <v>2.6584214183958901</v>
      </c>
      <c r="D506">
        <v>0.28175954546483428</v>
      </c>
      <c r="E506">
        <v>1.991097677821839</v>
      </c>
      <c r="F506">
        <v>1.1429140506021169</v>
      </c>
      <c r="G506">
        <v>10.80786850461619</v>
      </c>
      <c r="H506">
        <v>1.5805151385801659</v>
      </c>
      <c r="I506">
        <v>1.502359033380495</v>
      </c>
      <c r="J506">
        <v>1.7876912525512201</v>
      </c>
      <c r="K506">
        <v>1.8917587658432009</v>
      </c>
      <c r="L506">
        <v>2.295714674645208</v>
      </c>
      <c r="M506">
        <v>0.28679140342688292</v>
      </c>
      <c r="N506">
        <v>1.660103164471483</v>
      </c>
      <c r="O506">
        <v>0.79196230283079361</v>
      </c>
      <c r="P506">
        <v>2.223272297371413</v>
      </c>
      <c r="Q506">
        <v>2.4085034428924419</v>
      </c>
      <c r="R506">
        <v>6.9153640417660833</v>
      </c>
      <c r="S506">
        <v>4.7934698889535428</v>
      </c>
      <c r="T506">
        <v>1.318138803935812</v>
      </c>
      <c r="U506">
        <v>1.565834148748656</v>
      </c>
      <c r="V506">
        <v>1.4721078660954621</v>
      </c>
      <c r="W506">
        <v>2.2038277069036329</v>
      </c>
      <c r="X506">
        <v>1.9760260194961281</v>
      </c>
      <c r="Y506">
        <v>0.40318077222468951</v>
      </c>
      <c r="Z506">
        <v>4.1136882442954859</v>
      </c>
      <c r="AA506">
        <v>1.9136902357495591</v>
      </c>
      <c r="AB506">
        <v>1.700849814439626</v>
      </c>
      <c r="AC506">
        <v>0.61658256177618009</v>
      </c>
      <c r="AD506">
        <v>2.775547829653648</v>
      </c>
      <c r="AE506">
        <v>3.2886905543434799</v>
      </c>
      <c r="AF506">
        <v>3.047412712455289</v>
      </c>
      <c r="AG506">
        <v>1.917016041896193</v>
      </c>
      <c r="AH506" s="9" t="s">
        <v>141</v>
      </c>
      <c r="AI506" s="1">
        <v>44774</v>
      </c>
      <c r="AJ506" s="9" t="s">
        <v>41</v>
      </c>
      <c r="AK506">
        <v>1</v>
      </c>
    </row>
    <row r="507" spans="1:37" x14ac:dyDescent="0.25">
      <c r="A507">
        <v>44771</v>
      </c>
      <c r="B507">
        <v>0.35392527150701591</v>
      </c>
      <c r="C507">
        <v>8.1130397625564437E-5</v>
      </c>
      <c r="D507">
        <v>0.1197402417680265</v>
      </c>
      <c r="E507">
        <v>0.26075390569749651</v>
      </c>
      <c r="F507">
        <v>5.9872274981180911E-5</v>
      </c>
      <c r="G507">
        <v>0.46724583210237369</v>
      </c>
      <c r="H507">
        <v>1.154065676821449</v>
      </c>
      <c r="I507">
        <v>0.24044377533730879</v>
      </c>
      <c r="J507">
        <v>6.9624463003039302E-2</v>
      </c>
      <c r="K507">
        <v>0.20653894004961479</v>
      </c>
      <c r="L507">
        <v>0.12585523697786519</v>
      </c>
      <c r="M507">
        <v>0.11121809336738191</v>
      </c>
      <c r="N507">
        <v>9.3843066735358721E-2</v>
      </c>
      <c r="O507">
        <v>0.88603618544484064</v>
      </c>
      <c r="P507">
        <v>0.18198087152769141</v>
      </c>
      <c r="Q507">
        <v>0.21765742385508369</v>
      </c>
      <c r="R507">
        <v>4.3373600487538751E-2</v>
      </c>
      <c r="S507">
        <v>0.16824417077812881</v>
      </c>
      <c r="T507">
        <v>0.1528906883856794</v>
      </c>
      <c r="U507">
        <v>2.5109570336061811E-3</v>
      </c>
      <c r="V507">
        <v>0.21500439685471939</v>
      </c>
      <c r="W507">
        <v>0.35849832055099679</v>
      </c>
      <c r="X507">
        <v>2.2511925250245441E-2</v>
      </c>
      <c r="Y507">
        <v>0.31814094168361617</v>
      </c>
      <c r="Z507">
        <v>0.33548813472910499</v>
      </c>
      <c r="AA507">
        <v>0.1902142335597336</v>
      </c>
      <c r="AB507">
        <v>0.29914294778199629</v>
      </c>
      <c r="AC507">
        <v>0.1748474946572868</v>
      </c>
      <c r="AD507">
        <v>0.14118756165097929</v>
      </c>
      <c r="AE507">
        <v>0.18753335488400469</v>
      </c>
      <c r="AF507">
        <v>0.31440784070986838</v>
      </c>
      <c r="AG507">
        <v>0.44142847850528738</v>
      </c>
      <c r="AH507" s="9" t="s">
        <v>142</v>
      </c>
      <c r="AI507" s="1">
        <v>44743</v>
      </c>
      <c r="AJ507" s="9" t="s">
        <v>43</v>
      </c>
      <c r="AK507">
        <v>29</v>
      </c>
    </row>
    <row r="508" spans="1:37" x14ac:dyDescent="0.25">
      <c r="A508">
        <v>44770</v>
      </c>
      <c r="B508">
        <v>1.1252046996417371</v>
      </c>
      <c r="C508">
        <v>0.22288226080658069</v>
      </c>
      <c r="D508">
        <v>0.1197407377897461</v>
      </c>
      <c r="E508">
        <v>1.5230712943193789</v>
      </c>
      <c r="F508">
        <v>6.3818719680549698</v>
      </c>
      <c r="G508">
        <v>0.47403227393938169</v>
      </c>
      <c r="H508">
        <v>0.44830883699679802</v>
      </c>
      <c r="I508">
        <v>0.14826844212019921</v>
      </c>
      <c r="J508">
        <v>0.95418864857267283</v>
      </c>
      <c r="K508">
        <v>2.4473669470722141</v>
      </c>
      <c r="L508">
        <v>0.49097048139073218</v>
      </c>
      <c r="M508">
        <v>0.42865261934611382</v>
      </c>
      <c r="N508">
        <v>0.44435282974760859</v>
      </c>
      <c r="O508">
        <v>1.129706529580693</v>
      </c>
      <c r="P508">
        <v>1.0967171423334869</v>
      </c>
      <c r="Q508">
        <v>1.7598680826206461</v>
      </c>
      <c r="R508">
        <v>0.1130894338783472</v>
      </c>
      <c r="S508">
        <v>0.75249308650287328</v>
      </c>
      <c r="T508">
        <v>0.31935819651446051</v>
      </c>
      <c r="U508">
        <v>0.39702777038041082</v>
      </c>
      <c r="V508">
        <v>0.13841949980115931</v>
      </c>
      <c r="W508">
        <v>0.35420803698132008</v>
      </c>
      <c r="X508">
        <v>0.50005796266348579</v>
      </c>
      <c r="Y508">
        <v>0.35786156945865732</v>
      </c>
      <c r="Z508">
        <v>1.1065172634757989</v>
      </c>
      <c r="AA508">
        <v>0.8889588101010214</v>
      </c>
      <c r="AB508">
        <v>1.322605900658324</v>
      </c>
      <c r="AC508">
        <v>0.3783496017013796</v>
      </c>
      <c r="AD508">
        <v>0.74880037037591085</v>
      </c>
      <c r="AE508">
        <v>1.072623456656866</v>
      </c>
      <c r="AF508">
        <v>0.92499081907241609</v>
      </c>
      <c r="AG508">
        <v>1.274060412916673</v>
      </c>
      <c r="AH508" s="9" t="s">
        <v>142</v>
      </c>
      <c r="AI508" s="1">
        <v>44743</v>
      </c>
      <c r="AJ508" s="9" t="s">
        <v>38</v>
      </c>
      <c r="AK508">
        <v>28</v>
      </c>
    </row>
    <row r="509" spans="1:37" x14ac:dyDescent="0.25">
      <c r="A509">
        <v>44769</v>
      </c>
      <c r="B509">
        <v>1.1059298628677781</v>
      </c>
      <c r="C509">
        <v>0.56123009983547789</v>
      </c>
      <c r="D509">
        <v>6.7364540249045746</v>
      </c>
      <c r="E509">
        <v>1.4952800082491109</v>
      </c>
      <c r="F509">
        <v>0.78976968376344447</v>
      </c>
      <c r="G509">
        <v>1.2377145110853429</v>
      </c>
      <c r="H509">
        <v>0.70353866862033176</v>
      </c>
      <c r="I509">
        <v>0.19878478436412059</v>
      </c>
      <c r="J509">
        <v>0.2149712086280868</v>
      </c>
      <c r="K509">
        <v>0.28723655771658663</v>
      </c>
      <c r="L509">
        <v>0.36930144748821719</v>
      </c>
      <c r="M509">
        <v>0.34931571658557559</v>
      </c>
      <c r="N509">
        <v>0.91702730498374707</v>
      </c>
      <c r="O509">
        <v>0.42557947006201802</v>
      </c>
      <c r="P509">
        <v>1.4336290421868421</v>
      </c>
      <c r="Q509">
        <v>0.40799257977628611</v>
      </c>
      <c r="R509">
        <v>3.4153545216190392E-2</v>
      </c>
      <c r="S509">
        <v>0.1609933749546501</v>
      </c>
      <c r="T509">
        <v>0.29526244368964411</v>
      </c>
      <c r="U509">
        <v>1.1863104320089941</v>
      </c>
      <c r="V509">
        <v>0.87221099374898314</v>
      </c>
      <c r="W509">
        <v>1.9455135896356869E-2</v>
      </c>
      <c r="X509">
        <v>1.0511769662461861</v>
      </c>
      <c r="Y509">
        <v>0.34696637316252821</v>
      </c>
      <c r="Z509">
        <v>1.222957254758422</v>
      </c>
      <c r="AA509">
        <v>0.79220664419740283</v>
      </c>
      <c r="AB509">
        <v>0.71310489542970579</v>
      </c>
      <c r="AC509">
        <v>0.91598199987336859</v>
      </c>
      <c r="AD509">
        <v>0.47989303652873683</v>
      </c>
      <c r="AE509">
        <v>1.2070209216857191</v>
      </c>
      <c r="AF509">
        <v>1.0464629942263139</v>
      </c>
      <c r="AG509">
        <v>0.82554530642360668</v>
      </c>
      <c r="AH509" s="9" t="s">
        <v>142</v>
      </c>
      <c r="AI509" s="1">
        <v>44743</v>
      </c>
      <c r="AJ509" s="9" t="s">
        <v>39</v>
      </c>
      <c r="AK509">
        <v>27</v>
      </c>
    </row>
    <row r="510" spans="1:37" x14ac:dyDescent="0.25">
      <c r="A510">
        <v>44768</v>
      </c>
      <c r="B510">
        <v>9.7722233008094544E-2</v>
      </c>
      <c r="C510">
        <v>5.009391721840533E-2</v>
      </c>
      <c r="D510">
        <v>3.7491414180130682E-2</v>
      </c>
      <c r="E510">
        <v>0.1147815970204832</v>
      </c>
      <c r="F510">
        <v>7.2774505850161597E-2</v>
      </c>
      <c r="G510">
        <v>3.3973313610278347E-2</v>
      </c>
      <c r="H510">
        <v>0.29119377727791812</v>
      </c>
      <c r="I510">
        <v>1.866551710628853E-2</v>
      </c>
      <c r="J510">
        <v>0.50942132585075961</v>
      </c>
      <c r="K510">
        <v>8.0747522996638191E-2</v>
      </c>
      <c r="L510">
        <v>8.6411971104409402E-2</v>
      </c>
      <c r="M510">
        <v>4.9999689945758319E-3</v>
      </c>
      <c r="N510">
        <v>5.4138500602682237E-2</v>
      </c>
      <c r="O510">
        <v>4.0008496811786393E-2</v>
      </c>
      <c r="P510">
        <v>0.25778438173916751</v>
      </c>
      <c r="Q510">
        <v>2.5643871545284951E-2</v>
      </c>
      <c r="R510">
        <v>4.7655088947637673E-3</v>
      </c>
      <c r="S510">
        <v>3.1801963795256023E-2</v>
      </c>
      <c r="T510">
        <v>4.9461497668306507E-2</v>
      </c>
      <c r="U510">
        <v>0</v>
      </c>
      <c r="V510">
        <v>4.5262926222684359E-2</v>
      </c>
      <c r="W510">
        <v>2.7383369997181811E-3</v>
      </c>
      <c r="X510">
        <v>4.5676463448504533E-2</v>
      </c>
      <c r="Y510">
        <v>0.1919034991557946</v>
      </c>
      <c r="Z510">
        <v>7.1664458487954261E-2</v>
      </c>
      <c r="AA510">
        <v>0.1246821998086762</v>
      </c>
      <c r="AB510">
        <v>8.2234705122147894E-2</v>
      </c>
      <c r="AC510">
        <v>6.0643207071342513E-2</v>
      </c>
      <c r="AD510">
        <v>7.605438357277533E-2</v>
      </c>
      <c r="AE510">
        <v>6.5824753296729516E-2</v>
      </c>
      <c r="AF510">
        <v>5.6629502186078248E-2</v>
      </c>
      <c r="AG510">
        <v>0.21530396382635561</v>
      </c>
      <c r="AH510" s="9" t="s">
        <v>142</v>
      </c>
      <c r="AI510" s="1">
        <v>44743</v>
      </c>
      <c r="AJ510" s="9" t="s">
        <v>40</v>
      </c>
      <c r="AK510">
        <v>26</v>
      </c>
    </row>
    <row r="511" spans="1:37" x14ac:dyDescent="0.25">
      <c r="A511">
        <v>44767</v>
      </c>
      <c r="B511">
        <v>0.28058577168950821</v>
      </c>
      <c r="C511">
        <v>6.581818526754238E-3</v>
      </c>
      <c r="D511">
        <v>8.0753554247739636E-3</v>
      </c>
      <c r="E511">
        <v>0.23843674182569269</v>
      </c>
      <c r="F511">
        <v>3.5448205947591238E-2</v>
      </c>
      <c r="G511">
        <v>0.31925681034528658</v>
      </c>
      <c r="H511">
        <v>0.15043749086853209</v>
      </c>
      <c r="I511">
        <v>1.3174515997481911E-2</v>
      </c>
      <c r="J511">
        <v>4.0139263197583563E-5</v>
      </c>
      <c r="K511">
        <v>1.7432914384603499E-2</v>
      </c>
      <c r="L511">
        <v>2.520905623194403E-2</v>
      </c>
      <c r="M511">
        <v>0.18510713428851619</v>
      </c>
      <c r="N511">
        <v>0.11353267702911141</v>
      </c>
      <c r="O511">
        <v>0.52280560276331356</v>
      </c>
      <c r="P511">
        <v>0.1489480999768554</v>
      </c>
      <c r="Q511">
        <v>5.8488905660240287E-2</v>
      </c>
      <c r="R511">
        <v>0</v>
      </c>
      <c r="S511">
        <v>4.641716342064784E-2</v>
      </c>
      <c r="T511">
        <v>0.40554784763358409</v>
      </c>
      <c r="U511">
        <v>3.1438137941795369E-3</v>
      </c>
      <c r="V511">
        <v>0.15427020782864789</v>
      </c>
      <c r="W511">
        <v>0.12279139768058681</v>
      </c>
      <c r="X511">
        <v>0.1713456674570929</v>
      </c>
      <c r="Y511">
        <v>3.0479945991564492E-2</v>
      </c>
      <c r="Z511">
        <v>0.27631928420859342</v>
      </c>
      <c r="AA511">
        <v>7.6459408330953979E-2</v>
      </c>
      <c r="AB511">
        <v>0.35614873187412149</v>
      </c>
      <c r="AC511">
        <v>8.0362718753301782E-2</v>
      </c>
      <c r="AD511">
        <v>5.6952865928967013E-2</v>
      </c>
      <c r="AE511">
        <v>0.14136503545770979</v>
      </c>
      <c r="AF511">
        <v>0.34329778772312769</v>
      </c>
      <c r="AG511">
        <v>0.1793379698929447</v>
      </c>
      <c r="AH511" s="9" t="s">
        <v>142</v>
      </c>
      <c r="AI511" s="1">
        <v>44743</v>
      </c>
      <c r="AJ511" s="9" t="s">
        <v>41</v>
      </c>
      <c r="AK511">
        <v>25</v>
      </c>
    </row>
    <row r="512" spans="1:37" x14ac:dyDescent="0.25">
      <c r="A512">
        <v>44764</v>
      </c>
      <c r="B512">
        <v>0.33060303984719019</v>
      </c>
      <c r="C512">
        <v>2.8039658515943922E-2</v>
      </c>
      <c r="D512">
        <v>3.8588468608302228E-4</v>
      </c>
      <c r="E512">
        <v>2.2513408041863459E-2</v>
      </c>
      <c r="F512">
        <v>0.55175061391072655</v>
      </c>
      <c r="G512">
        <v>1.0671544637676309E-2</v>
      </c>
      <c r="H512">
        <v>0.1419777209249336</v>
      </c>
      <c r="I512">
        <v>2.2089582898307869E-2</v>
      </c>
      <c r="J512">
        <v>2.8584494073281001E-2</v>
      </c>
      <c r="K512">
        <v>5.2306372047645436E-4</v>
      </c>
      <c r="L512">
        <v>1.451231040172416</v>
      </c>
      <c r="M512">
        <v>0.13649048611940989</v>
      </c>
      <c r="N512">
        <v>0.14427814580382081</v>
      </c>
      <c r="O512">
        <v>1.941516449803056E-2</v>
      </c>
      <c r="P512">
        <v>2.9834005001389512</v>
      </c>
      <c r="Q512">
        <v>0.18165604883056091</v>
      </c>
      <c r="R512">
        <v>5.561491567873853E-4</v>
      </c>
      <c r="S512">
        <v>8.5453017250912353E-3</v>
      </c>
      <c r="T512">
        <v>0.38649445512647168</v>
      </c>
      <c r="U512">
        <v>2.4644487391321732E-3</v>
      </c>
      <c r="V512">
        <v>2.8779591642204179E-2</v>
      </c>
      <c r="W512">
        <v>1.4813967934971211E-2</v>
      </c>
      <c r="X512">
        <v>0.85884917485290835</v>
      </c>
      <c r="Y512">
        <v>3.6312911247551358E-2</v>
      </c>
      <c r="Z512">
        <v>0.21352743495675999</v>
      </c>
      <c r="AA512">
        <v>0.3084348719835317</v>
      </c>
      <c r="AB512">
        <v>0.28093584865572852</v>
      </c>
      <c r="AC512">
        <v>0.20720596644474831</v>
      </c>
      <c r="AD512">
        <v>0.19471504625712821</v>
      </c>
      <c r="AE512">
        <v>0.1206183859374281</v>
      </c>
      <c r="AF512">
        <v>0.1066414573428093</v>
      </c>
      <c r="AG512">
        <v>1.086141025877666</v>
      </c>
      <c r="AH512" s="9" t="s">
        <v>143</v>
      </c>
      <c r="AI512" s="1">
        <v>44743</v>
      </c>
      <c r="AJ512" s="9" t="s">
        <v>43</v>
      </c>
      <c r="AK512">
        <v>22</v>
      </c>
    </row>
    <row r="513" spans="1:37" x14ac:dyDescent="0.25">
      <c r="A513">
        <v>44763</v>
      </c>
      <c r="B513">
        <v>0.28448102907325901</v>
      </c>
      <c r="C513">
        <v>0.85989299116346618</v>
      </c>
      <c r="D513">
        <v>8.6420405298140129E-2</v>
      </c>
      <c r="E513">
        <v>4.0438097712077507E-2</v>
      </c>
      <c r="F513">
        <v>9.4422643699322059E-2</v>
      </c>
      <c r="G513">
        <v>5.2435859889337537E-3</v>
      </c>
      <c r="H513">
        <v>0.23200538147203151</v>
      </c>
      <c r="I513">
        <v>0.18050031393199281</v>
      </c>
      <c r="J513">
        <v>9.1549190406196301E-3</v>
      </c>
      <c r="K513">
        <v>0.23245555336374929</v>
      </c>
      <c r="L513">
        <v>4.4846657402726309E-2</v>
      </c>
      <c r="M513">
        <v>4.747523158996058E-2</v>
      </c>
      <c r="N513">
        <v>0.1730863611599408</v>
      </c>
      <c r="O513">
        <v>3.6016590610810327E-2</v>
      </c>
      <c r="P513">
        <v>0.43413495148234138</v>
      </c>
      <c r="Q513">
        <v>0.27632303511456918</v>
      </c>
      <c r="R513">
        <v>8.713497241597784E-3</v>
      </c>
      <c r="S513">
        <v>0.1066370979198043</v>
      </c>
      <c r="T513">
        <v>0.43200322938660662</v>
      </c>
      <c r="U513">
        <v>0</v>
      </c>
      <c r="V513">
        <v>4.876645873426929E-2</v>
      </c>
      <c r="W513">
        <v>0.30126061550457539</v>
      </c>
      <c r="X513">
        <v>0.21907525584160989</v>
      </c>
      <c r="Y513">
        <v>0.36172794728783708</v>
      </c>
      <c r="Z513">
        <v>0.21332782495012559</v>
      </c>
      <c r="AA513">
        <v>0.28843190096424259</v>
      </c>
      <c r="AB513">
        <v>0.25669320043044808</v>
      </c>
      <c r="AC513">
        <v>0.14903724712688471</v>
      </c>
      <c r="AD513">
        <v>0.52859577682025238</v>
      </c>
      <c r="AE513">
        <v>0.1926590909268947</v>
      </c>
      <c r="AF513">
        <v>0.17636056785490589</v>
      </c>
      <c r="AG513">
        <v>0.28237323554482419</v>
      </c>
      <c r="AH513" s="9" t="s">
        <v>143</v>
      </c>
      <c r="AI513" s="1">
        <v>44743</v>
      </c>
      <c r="AJ513" s="9" t="s">
        <v>38</v>
      </c>
      <c r="AK513">
        <v>21</v>
      </c>
    </row>
    <row r="514" spans="1:37" x14ac:dyDescent="0.25">
      <c r="A514">
        <v>44762</v>
      </c>
      <c r="B514">
        <v>1.7195932816107899</v>
      </c>
      <c r="C514">
        <v>3.2022157433328871</v>
      </c>
      <c r="D514">
        <v>7.1136821299725483E-2</v>
      </c>
      <c r="E514">
        <v>1.4286842021971471</v>
      </c>
      <c r="F514">
        <v>0.50172181198596855</v>
      </c>
      <c r="G514">
        <v>1.0971660750486469</v>
      </c>
      <c r="H514">
        <v>0.94478639994965463</v>
      </c>
      <c r="I514">
        <v>0.2835482851069398</v>
      </c>
      <c r="J514">
        <v>0.26047855733201553</v>
      </c>
      <c r="K514">
        <v>7.8600262115336843</v>
      </c>
      <c r="L514">
        <v>0.37251163599908182</v>
      </c>
      <c r="M514">
        <v>0.1154601147219427</v>
      </c>
      <c r="N514">
        <v>1.0590459734606359</v>
      </c>
      <c r="O514">
        <v>0.70605088100855928</v>
      </c>
      <c r="P514">
        <v>0.80301078400739367</v>
      </c>
      <c r="Q514">
        <v>0.45021406003955627</v>
      </c>
      <c r="R514">
        <v>0.17512039746039609</v>
      </c>
      <c r="S514">
        <v>0.35875623394291711</v>
      </c>
      <c r="T514">
        <v>0.34873458704208471</v>
      </c>
      <c r="U514">
        <v>1.481859891784336</v>
      </c>
      <c r="V514">
        <v>7.0175954881134004</v>
      </c>
      <c r="W514">
        <v>6.0642314336160981</v>
      </c>
      <c r="X514">
        <v>1.5427381083045071</v>
      </c>
      <c r="Y514">
        <v>0.65011004578755338</v>
      </c>
      <c r="Z514">
        <v>1.955783168490882</v>
      </c>
      <c r="AA514">
        <v>1.2210117775311451</v>
      </c>
      <c r="AB514">
        <v>1.354706715226532</v>
      </c>
      <c r="AC514">
        <v>0.35895360496412732</v>
      </c>
      <c r="AD514">
        <v>0.45632686942111927</v>
      </c>
      <c r="AE514">
        <v>1.161383372966122</v>
      </c>
      <c r="AF514">
        <v>1.35280359639138</v>
      </c>
      <c r="AG514">
        <v>2.4358591386999922</v>
      </c>
      <c r="AH514" s="9" t="s">
        <v>143</v>
      </c>
      <c r="AI514" s="1">
        <v>44743</v>
      </c>
      <c r="AJ514" s="9" t="s">
        <v>39</v>
      </c>
      <c r="AK514">
        <v>20</v>
      </c>
    </row>
    <row r="515" spans="1:37" x14ac:dyDescent="0.25">
      <c r="A515">
        <v>44761</v>
      </c>
      <c r="B515">
        <v>0.85952982556462532</v>
      </c>
      <c r="C515">
        <v>0.76008305407622423</v>
      </c>
      <c r="D515">
        <v>0.17124906311587651</v>
      </c>
      <c r="E515">
        <v>0.74528573264862996</v>
      </c>
      <c r="F515">
        <v>0.58026368063515033</v>
      </c>
      <c r="G515">
        <v>0.18517410726443079</v>
      </c>
      <c r="H515">
        <v>0.92292761839329884</v>
      </c>
      <c r="I515">
        <v>0.42760460149129093</v>
      </c>
      <c r="J515">
        <v>1.237706185759561</v>
      </c>
      <c r="K515">
        <v>8.0772459580427544E-2</v>
      </c>
      <c r="L515">
        <v>0.12936254511734749</v>
      </c>
      <c r="M515">
        <v>2.2976915007684222</v>
      </c>
      <c r="N515">
        <v>1.1663408779825071</v>
      </c>
      <c r="O515">
        <v>3.192742200931352E-3</v>
      </c>
      <c r="P515">
        <v>0.37714443106145712</v>
      </c>
      <c r="Q515">
        <v>7.3748098158358713E-2</v>
      </c>
      <c r="R515">
        <v>4.5225922216479681E-4</v>
      </c>
      <c r="S515">
        <v>1.501060968837876E-2</v>
      </c>
      <c r="T515">
        <v>0.25932839577963962</v>
      </c>
      <c r="U515">
        <v>2.0344359329890638E-2</v>
      </c>
      <c r="V515">
        <v>0.31839645758070478</v>
      </c>
      <c r="W515">
        <v>0.1256892926462328</v>
      </c>
      <c r="X515">
        <v>0.41760749062749219</v>
      </c>
      <c r="Y515">
        <v>0.15491667018831501</v>
      </c>
      <c r="Z515">
        <v>0.653977548440413</v>
      </c>
      <c r="AA515">
        <v>0.99046732895848288</v>
      </c>
      <c r="AB515">
        <v>0.34130515429609792</v>
      </c>
      <c r="AC515">
        <v>1.464493551919017</v>
      </c>
      <c r="AD515">
        <v>0.59073283458128889</v>
      </c>
      <c r="AE515">
        <v>0.60295931051045304</v>
      </c>
      <c r="AF515">
        <v>0.52489547125645253</v>
      </c>
      <c r="AG515">
        <v>1.2962625424052081</v>
      </c>
      <c r="AH515" s="9" t="s">
        <v>143</v>
      </c>
      <c r="AI515" s="1">
        <v>44743</v>
      </c>
      <c r="AJ515" s="9" t="s">
        <v>40</v>
      </c>
      <c r="AK515">
        <v>19</v>
      </c>
    </row>
    <row r="516" spans="1:37" x14ac:dyDescent="0.25">
      <c r="A516">
        <v>44760</v>
      </c>
      <c r="B516">
        <v>0.42265509474407681</v>
      </c>
      <c r="C516">
        <v>0.2008477712323343</v>
      </c>
      <c r="D516">
        <v>0.13729997559039661</v>
      </c>
      <c r="E516">
        <v>5.0675236626212608E-2</v>
      </c>
      <c r="F516">
        <v>0.14329789174672991</v>
      </c>
      <c r="G516">
        <v>0.1209836219530521</v>
      </c>
      <c r="H516">
        <v>0.34230881986987061</v>
      </c>
      <c r="I516">
        <v>0.34023324463819532</v>
      </c>
      <c r="J516">
        <v>0.64441598467190175</v>
      </c>
      <c r="K516">
        <v>7.5323695543749222E-2</v>
      </c>
      <c r="L516">
        <v>3.9315388177267672E-2</v>
      </c>
      <c r="M516">
        <v>0.1008907624565874</v>
      </c>
      <c r="N516">
        <v>0.14484169283359591</v>
      </c>
      <c r="O516">
        <v>1.031476419903353</v>
      </c>
      <c r="P516">
        <v>0.16956431595214139</v>
      </c>
      <c r="Q516">
        <v>2.6549467864839429E-2</v>
      </c>
      <c r="R516">
        <v>2.2837820862808191E-3</v>
      </c>
      <c r="S516">
        <v>5.0282970524024853E-3</v>
      </c>
      <c r="T516">
        <v>0.66852324714153877</v>
      </c>
      <c r="U516">
        <v>1.2038444647003219</v>
      </c>
      <c r="V516">
        <v>0.46649850049922492</v>
      </c>
      <c r="W516">
        <v>2.4121881864026511E-2</v>
      </c>
      <c r="X516">
        <v>1.013291289629527</v>
      </c>
      <c r="Y516">
        <v>0.13857724677138131</v>
      </c>
      <c r="Z516">
        <v>0.29098235481489421</v>
      </c>
      <c r="AA516">
        <v>0.34397873926819439</v>
      </c>
      <c r="AB516">
        <v>0.44668311379546388</v>
      </c>
      <c r="AC516">
        <v>0.1248364755945636</v>
      </c>
      <c r="AD516">
        <v>3.3243678484036067E-2</v>
      </c>
      <c r="AE516">
        <v>0.1714448232273551</v>
      </c>
      <c r="AF516">
        <v>0.33477298204808631</v>
      </c>
      <c r="AG516">
        <v>0.8582781179039578</v>
      </c>
      <c r="AH516" s="9" t="s">
        <v>143</v>
      </c>
      <c r="AI516" s="1">
        <v>44743</v>
      </c>
      <c r="AJ516" s="9" t="s">
        <v>41</v>
      </c>
      <c r="AK516">
        <v>18</v>
      </c>
    </row>
    <row r="517" spans="1:37" x14ac:dyDescent="0.25">
      <c r="A517">
        <v>44757</v>
      </c>
      <c r="B517">
        <v>0.49343455958013532</v>
      </c>
      <c r="C517">
        <v>0.1738432674324491</v>
      </c>
      <c r="D517">
        <v>1.4645297212317139E-2</v>
      </c>
      <c r="E517">
        <v>0.12748906619691031</v>
      </c>
      <c r="F517">
        <v>6.4171316676559717E-2</v>
      </c>
      <c r="G517">
        <v>0.32044039984691591</v>
      </c>
      <c r="H517">
        <v>1.038926386732316</v>
      </c>
      <c r="I517">
        <v>0.26195204259004229</v>
      </c>
      <c r="J517">
        <v>1.280624942954047E-2</v>
      </c>
      <c r="K517">
        <v>7.2882567964392894E-2</v>
      </c>
      <c r="L517">
        <v>0.143718902042238</v>
      </c>
      <c r="M517">
        <v>6.359527433157551E-2</v>
      </c>
      <c r="N517">
        <v>0.1196628033633715</v>
      </c>
      <c r="O517">
        <v>0.87934660055510316</v>
      </c>
      <c r="P517">
        <v>0.20944542755019491</v>
      </c>
      <c r="Q517">
        <v>3.1108510701069181E-2</v>
      </c>
      <c r="R517">
        <v>0.91151870254359901</v>
      </c>
      <c r="S517">
        <v>1.1033124113380239</v>
      </c>
      <c r="T517">
        <v>0.13234618972748571</v>
      </c>
      <c r="U517">
        <v>5.0726085401181717E-3</v>
      </c>
      <c r="V517">
        <v>0.29712479486148452</v>
      </c>
      <c r="W517">
        <v>0.35701478098125289</v>
      </c>
      <c r="X517">
        <v>0.3391037300397976</v>
      </c>
      <c r="Y517">
        <v>4.7951352057467598E-3</v>
      </c>
      <c r="Z517">
        <v>0.55343494580084407</v>
      </c>
      <c r="AA517">
        <v>0.24540635216809339</v>
      </c>
      <c r="AB517">
        <v>0.28847887648601711</v>
      </c>
      <c r="AC517">
        <v>8.7003682250601413E-2</v>
      </c>
      <c r="AD517">
        <v>0.101100931724902</v>
      </c>
      <c r="AE517">
        <v>4.9812302286076512E-2</v>
      </c>
      <c r="AF517">
        <v>0.37781279207087159</v>
      </c>
      <c r="AG517">
        <v>1.3563769871576701</v>
      </c>
      <c r="AH517" s="9" t="s">
        <v>144</v>
      </c>
      <c r="AI517" s="1">
        <v>44743</v>
      </c>
      <c r="AJ517" s="9" t="s">
        <v>43</v>
      </c>
      <c r="AK517">
        <v>15</v>
      </c>
    </row>
    <row r="518" spans="1:37" x14ac:dyDescent="0.25">
      <c r="A518">
        <v>44756</v>
      </c>
      <c r="B518">
        <v>2.1536737344617451</v>
      </c>
      <c r="C518">
        <v>7.1072735379718768E-2</v>
      </c>
      <c r="D518">
        <v>5.1969314902907661E-2</v>
      </c>
      <c r="E518">
        <v>0.71043710577326058</v>
      </c>
      <c r="F518">
        <v>1.571917657108882</v>
      </c>
      <c r="G518">
        <v>11.5840711866589</v>
      </c>
      <c r="H518">
        <v>0.15547675438283021</v>
      </c>
      <c r="I518">
        <v>0.784326865583719</v>
      </c>
      <c r="J518">
        <v>0.31110172745716669</v>
      </c>
      <c r="K518">
        <v>0.80295736728574585</v>
      </c>
      <c r="L518">
        <v>0.33176857316334007</v>
      </c>
      <c r="M518">
        <v>0.93147895163537997</v>
      </c>
      <c r="N518">
        <v>2.0532499324038271</v>
      </c>
      <c r="O518">
        <v>0.36966194279820519</v>
      </c>
      <c r="P518">
        <v>3.151067956503653</v>
      </c>
      <c r="Q518">
        <v>0.23382509139190569</v>
      </c>
      <c r="R518">
        <v>13.78844725236099</v>
      </c>
      <c r="S518">
        <v>0.39363871159705022</v>
      </c>
      <c r="T518">
        <v>1.5098507628064519</v>
      </c>
      <c r="U518">
        <v>0.18289861311172431</v>
      </c>
      <c r="V518">
        <v>0.21259483094108311</v>
      </c>
      <c r="W518">
        <v>0.2125904672950521</v>
      </c>
      <c r="X518">
        <v>0.74370729047047024</v>
      </c>
      <c r="Y518">
        <v>0.24328686185625309</v>
      </c>
      <c r="Z518">
        <v>3.174311387029646</v>
      </c>
      <c r="AA518">
        <v>1.674908878933256</v>
      </c>
      <c r="AB518">
        <v>0.83097001483979227</v>
      </c>
      <c r="AC518">
        <v>0.46768982870448228</v>
      </c>
      <c r="AD518">
        <v>0.42132897081224158</v>
      </c>
      <c r="AE518">
        <v>2.1496885551601541</v>
      </c>
      <c r="AF518">
        <v>1.935342280478068</v>
      </c>
      <c r="AG518">
        <v>2.2789551104485741</v>
      </c>
      <c r="AH518" s="9" t="s">
        <v>144</v>
      </c>
      <c r="AI518" s="1">
        <v>44743</v>
      </c>
      <c r="AJ518" s="9" t="s">
        <v>38</v>
      </c>
      <c r="AK518">
        <v>14</v>
      </c>
    </row>
    <row r="519" spans="1:37" x14ac:dyDescent="0.25">
      <c r="A519">
        <v>44755</v>
      </c>
      <c r="B519">
        <v>0.76661379063569857</v>
      </c>
      <c r="C519">
        <v>0.29606387297861558</v>
      </c>
      <c r="D519">
        <v>0.86265711300951864</v>
      </c>
      <c r="E519">
        <v>0.34930754127682823</v>
      </c>
      <c r="F519">
        <v>5.562535273634938E-2</v>
      </c>
      <c r="G519">
        <v>0.69349970918407255</v>
      </c>
      <c r="H519">
        <v>0.57452001088249516</v>
      </c>
      <c r="I519">
        <v>0.52777495778619887</v>
      </c>
      <c r="J519">
        <v>0.25439485587412181</v>
      </c>
      <c r="K519">
        <v>0.84401306359285155</v>
      </c>
      <c r="L519">
        <v>0.1807531326314499</v>
      </c>
      <c r="M519">
        <v>0.13803439922807731</v>
      </c>
      <c r="N519">
        <v>0.20373093875656981</v>
      </c>
      <c r="O519">
        <v>1.118242021994867</v>
      </c>
      <c r="P519">
        <v>0.94478862210043602</v>
      </c>
      <c r="Q519">
        <v>1.604795260796221</v>
      </c>
      <c r="R519">
        <v>9.7528229974514741E-2</v>
      </c>
      <c r="S519">
        <v>0.26328532126283</v>
      </c>
      <c r="T519">
        <v>0.626604660561073</v>
      </c>
      <c r="U519">
        <v>0</v>
      </c>
      <c r="V519">
        <v>1.6166217165367101</v>
      </c>
      <c r="W519">
        <v>7.0418421305284223E-2</v>
      </c>
      <c r="X519">
        <v>0.53442479259984632</v>
      </c>
      <c r="Y519">
        <v>8.0432818082770308E-2</v>
      </c>
      <c r="Z519">
        <v>0.664728699720739</v>
      </c>
      <c r="AA519">
        <v>0.44772240283148301</v>
      </c>
      <c r="AB519">
        <v>1.1461429976938839</v>
      </c>
      <c r="AC519">
        <v>0.26141038719602011</v>
      </c>
      <c r="AD519">
        <v>0.24580260746200089</v>
      </c>
      <c r="AE519">
        <v>0.40772843160622951</v>
      </c>
      <c r="AF519">
        <v>0.75634213103335723</v>
      </c>
      <c r="AG519">
        <v>0.7640842742917876</v>
      </c>
      <c r="AH519" s="9" t="s">
        <v>144</v>
      </c>
      <c r="AI519" s="1">
        <v>44743</v>
      </c>
      <c r="AJ519" s="9" t="s">
        <v>39</v>
      </c>
      <c r="AK519">
        <v>13</v>
      </c>
    </row>
    <row r="520" spans="1:37" x14ac:dyDescent="0.25">
      <c r="A520">
        <v>44754</v>
      </c>
      <c r="B520">
        <v>3.4977267447900369</v>
      </c>
      <c r="C520">
        <v>2.4210633932346322</v>
      </c>
      <c r="D520">
        <v>1.676712845775078</v>
      </c>
      <c r="E520">
        <v>4.7947466421607468</v>
      </c>
      <c r="F520">
        <v>13.041305095267351</v>
      </c>
      <c r="G520">
        <v>2.704178237871012</v>
      </c>
      <c r="H520">
        <v>2.442690519219648</v>
      </c>
      <c r="I520">
        <v>2.1637025351909251</v>
      </c>
      <c r="J520">
        <v>3.9094797812976281</v>
      </c>
      <c r="K520">
        <v>0.83674505782885356</v>
      </c>
      <c r="L520">
        <v>0.50198668764795074</v>
      </c>
      <c r="M520">
        <v>1.447577246925104</v>
      </c>
      <c r="N520">
        <v>4.1132576568439649</v>
      </c>
      <c r="O520">
        <v>0.67526897029376554</v>
      </c>
      <c r="P520">
        <v>2.0522532537082561</v>
      </c>
      <c r="Q520">
        <v>0.6404274602852621</v>
      </c>
      <c r="R520">
        <v>6.0619159406192313</v>
      </c>
      <c r="S520">
        <v>0.64832832497314807</v>
      </c>
      <c r="T520">
        <v>2.838415252170345</v>
      </c>
      <c r="U520">
        <v>6.9864450995108367</v>
      </c>
      <c r="V520">
        <v>1.9821762488931161</v>
      </c>
      <c r="W520">
        <v>1.6012569885670851</v>
      </c>
      <c r="X520">
        <v>3.885388668943937</v>
      </c>
      <c r="Y520">
        <v>1.3305641342407131</v>
      </c>
      <c r="Z520">
        <v>3.9594828085651521</v>
      </c>
      <c r="AA520">
        <v>3.2525222461104581</v>
      </c>
      <c r="AB520">
        <v>3.0942503943067119</v>
      </c>
      <c r="AC520">
        <v>1.826811230720186</v>
      </c>
      <c r="AD520">
        <v>0.86226056031003717</v>
      </c>
      <c r="AE520">
        <v>2.33332331736597</v>
      </c>
      <c r="AF520">
        <v>4.3447579655244759</v>
      </c>
      <c r="AG520">
        <v>3.5200770174894851</v>
      </c>
      <c r="AH520" s="9" t="s">
        <v>144</v>
      </c>
      <c r="AI520" s="1">
        <v>44743</v>
      </c>
      <c r="AJ520" s="9" t="s">
        <v>40</v>
      </c>
      <c r="AK520">
        <v>12</v>
      </c>
    </row>
    <row r="521" spans="1:37" x14ac:dyDescent="0.25">
      <c r="A521">
        <v>44753</v>
      </c>
      <c r="B521">
        <v>0.38884387628772882</v>
      </c>
      <c r="C521">
        <v>0.1208966243047359</v>
      </c>
      <c r="D521">
        <v>7.9751850783043962E-2</v>
      </c>
      <c r="E521">
        <v>0.17166753191747969</v>
      </c>
      <c r="F521">
        <v>1.115781266071751</v>
      </c>
      <c r="G521">
        <v>5.7087335881695768E-2</v>
      </c>
      <c r="H521">
        <v>0.21726620053478479</v>
      </c>
      <c r="I521">
        <v>0.77769299275244441</v>
      </c>
      <c r="J521">
        <v>6.3048292017752514E-2</v>
      </c>
      <c r="K521">
        <v>6.2851582206828294E-2</v>
      </c>
      <c r="L521">
        <v>1.46940224423715E-2</v>
      </c>
      <c r="M521">
        <v>0.1518494400041587</v>
      </c>
      <c r="N521">
        <v>0.30245463284384699</v>
      </c>
      <c r="O521">
        <v>1.0058853763396549</v>
      </c>
      <c r="P521">
        <v>0.35639477053586982</v>
      </c>
      <c r="Q521">
        <v>2.7935297312588939E-2</v>
      </c>
      <c r="R521">
        <v>0</v>
      </c>
      <c r="S521">
        <v>2.5282036445383571E-2</v>
      </c>
      <c r="T521">
        <v>1.0413146011517509</v>
      </c>
      <c r="U521">
        <v>3.1122779908730482E-3</v>
      </c>
      <c r="V521">
        <v>9.3947843594753888E-2</v>
      </c>
      <c r="W521">
        <v>0.95351214576881482</v>
      </c>
      <c r="X521">
        <v>0.1047799982960944</v>
      </c>
      <c r="Y521">
        <v>3.9377478279155491E-2</v>
      </c>
      <c r="Z521">
        <v>0.16380068190907621</v>
      </c>
      <c r="AA521">
        <v>0.38838145735612872</v>
      </c>
      <c r="AB521">
        <v>0.49974232950916653</v>
      </c>
      <c r="AC521">
        <v>0.27340251319928549</v>
      </c>
      <c r="AD521">
        <v>2.4685021964775851E-2</v>
      </c>
      <c r="AE521">
        <v>0.3548606637481313</v>
      </c>
      <c r="AF521">
        <v>0.23044962645987191</v>
      </c>
      <c r="AG521">
        <v>0.64683539855024996</v>
      </c>
      <c r="AH521" s="9" t="s">
        <v>144</v>
      </c>
      <c r="AI521" s="1">
        <v>44743</v>
      </c>
      <c r="AJ521" s="9" t="s">
        <v>41</v>
      </c>
      <c r="AK521">
        <v>11</v>
      </c>
    </row>
    <row r="522" spans="1:37" x14ac:dyDescent="0.25">
      <c r="A522">
        <v>44750</v>
      </c>
      <c r="B522">
        <v>1.3134472101365551</v>
      </c>
      <c r="C522">
        <v>0.70270573443462658</v>
      </c>
      <c r="D522">
        <v>0.1382736949361355</v>
      </c>
      <c r="E522">
        <v>3.0010747586333801</v>
      </c>
      <c r="F522">
        <v>2.9100423380741329</v>
      </c>
      <c r="G522">
        <v>2.0366009963502298</v>
      </c>
      <c r="H522">
        <v>0.31264342632290082</v>
      </c>
      <c r="I522">
        <v>0.31658006785107767</v>
      </c>
      <c r="J522">
        <v>7.1017418112910471E-2</v>
      </c>
      <c r="K522">
        <v>0.61603494761599786</v>
      </c>
      <c r="L522">
        <v>0.1855654254082833</v>
      </c>
      <c r="M522">
        <v>9.7739976933023484E-2</v>
      </c>
      <c r="N522">
        <v>0.80106712109078293</v>
      </c>
      <c r="O522">
        <v>0.16780337419353869</v>
      </c>
      <c r="P522">
        <v>1.5205131722617771</v>
      </c>
      <c r="Q522">
        <v>3.2764472373821268E-2</v>
      </c>
      <c r="R522">
        <v>3.7934028934681741</v>
      </c>
      <c r="S522">
        <v>2.0406276077552459</v>
      </c>
      <c r="T522">
        <v>0.2470341045749346</v>
      </c>
      <c r="U522">
        <v>2.6994895271194801E-4</v>
      </c>
      <c r="V522">
        <v>0.1074997336180972</v>
      </c>
      <c r="W522">
        <v>0.30139260181739669</v>
      </c>
      <c r="X522">
        <v>2.2995236619568549</v>
      </c>
      <c r="Y522">
        <v>0.36872728579203451</v>
      </c>
      <c r="Z522">
        <v>2.4314899275125201</v>
      </c>
      <c r="AA522">
        <v>0.66165534089426836</v>
      </c>
      <c r="AB522">
        <v>0.42434736849355509</v>
      </c>
      <c r="AC522">
        <v>0.2565367245006091</v>
      </c>
      <c r="AD522">
        <v>0.33790498237021938</v>
      </c>
      <c r="AE522">
        <v>1.358264108634901</v>
      </c>
      <c r="AF522">
        <v>1.565746943975264</v>
      </c>
      <c r="AG522">
        <v>0.92631079256048598</v>
      </c>
      <c r="AH522" s="9" t="s">
        <v>145</v>
      </c>
      <c r="AI522" s="1">
        <v>44743</v>
      </c>
      <c r="AJ522" s="9" t="s">
        <v>43</v>
      </c>
      <c r="AK522">
        <v>8</v>
      </c>
    </row>
    <row r="523" spans="1:37" x14ac:dyDescent="0.25">
      <c r="A523">
        <v>44749</v>
      </c>
      <c r="B523">
        <v>0.91106488494922844</v>
      </c>
      <c r="C523">
        <v>1.670699681201399</v>
      </c>
      <c r="D523">
        <v>1.9024380067316651</v>
      </c>
      <c r="E523">
        <v>0.71666046259439553</v>
      </c>
      <c r="F523">
        <v>3.9643622002699302E-2</v>
      </c>
      <c r="G523">
        <v>0.27261729268463281</v>
      </c>
      <c r="H523">
        <v>2.9245522970620259</v>
      </c>
      <c r="I523">
        <v>1.127387495067798</v>
      </c>
      <c r="J523">
        <v>0.12862111587103009</v>
      </c>
      <c r="K523">
        <v>0.69079461548420451</v>
      </c>
      <c r="L523">
        <v>0.1214988861314469</v>
      </c>
      <c r="M523">
        <v>0.21295227679643</v>
      </c>
      <c r="N523">
        <v>0.42597809078822202</v>
      </c>
      <c r="O523">
        <v>0.7520976155048118</v>
      </c>
      <c r="P523">
        <v>0.4751818273179958</v>
      </c>
      <c r="Q523">
        <v>0.36690733977837542</v>
      </c>
      <c r="R523">
        <v>0.46510507227275588</v>
      </c>
      <c r="S523">
        <v>0.84647616861459096</v>
      </c>
      <c r="T523">
        <v>0.60928158914384267</v>
      </c>
      <c r="U523">
        <v>0.15660787679767099</v>
      </c>
      <c r="V523">
        <v>0.40144129110782167</v>
      </c>
      <c r="W523">
        <v>0.25494257052385588</v>
      </c>
      <c r="X523">
        <v>0.79065893192409109</v>
      </c>
      <c r="Y523">
        <v>2.4092611562724929E-2</v>
      </c>
      <c r="Z523">
        <v>0.92032375986492954</v>
      </c>
      <c r="AA523">
        <v>0.56448253264597548</v>
      </c>
      <c r="AB523">
        <v>0.74106694979770893</v>
      </c>
      <c r="AC523">
        <v>0.32402585253763461</v>
      </c>
      <c r="AD523">
        <v>0.80810494897450036</v>
      </c>
      <c r="AE523">
        <v>0.65742752944693506</v>
      </c>
      <c r="AF523">
        <v>0.73692441560652333</v>
      </c>
      <c r="AG523">
        <v>0.57344730048837733</v>
      </c>
      <c r="AH523" s="9" t="s">
        <v>145</v>
      </c>
      <c r="AI523" s="1">
        <v>44743</v>
      </c>
      <c r="AJ523" s="9" t="s">
        <v>38</v>
      </c>
      <c r="AK523">
        <v>7</v>
      </c>
    </row>
    <row r="524" spans="1:37" x14ac:dyDescent="0.25">
      <c r="A524">
        <v>44748</v>
      </c>
      <c r="B524">
        <v>6.7938121733821563E-2</v>
      </c>
      <c r="C524">
        <v>4.7823668643857178E-4</v>
      </c>
      <c r="D524">
        <v>0</v>
      </c>
      <c r="E524">
        <v>3.7423767547267867E-2</v>
      </c>
      <c r="F524">
        <v>3.4873441853777009E-3</v>
      </c>
      <c r="G524">
        <v>1.5008167218220981E-2</v>
      </c>
      <c r="H524">
        <v>8.905198783830004E-2</v>
      </c>
      <c r="I524">
        <v>4.3787539451812442E-2</v>
      </c>
      <c r="J524">
        <v>2.444014071705812E-2</v>
      </c>
      <c r="K524">
        <v>0</v>
      </c>
      <c r="L524">
        <v>9.2301503027852089E-2</v>
      </c>
      <c r="M524">
        <v>2.697019843959592E-5</v>
      </c>
      <c r="N524">
        <v>2.3993194417589639E-2</v>
      </c>
      <c r="O524">
        <v>0.10740272259769559</v>
      </c>
      <c r="P524">
        <v>2.5555361555905549E-3</v>
      </c>
      <c r="Q524">
        <v>0.1563354526722702</v>
      </c>
      <c r="R524">
        <v>0</v>
      </c>
      <c r="S524">
        <v>9.9807375007986664E-3</v>
      </c>
      <c r="T524">
        <v>0.3744110506274721</v>
      </c>
      <c r="U524">
        <v>0</v>
      </c>
      <c r="V524">
        <v>3.3638669389864317E-2</v>
      </c>
      <c r="W524">
        <v>0.44267986445576218</v>
      </c>
      <c r="X524">
        <v>0.26015140937849079</v>
      </c>
      <c r="Y524">
        <v>4.8429300263624742E-2</v>
      </c>
      <c r="Z524">
        <v>8.3366561907967526E-2</v>
      </c>
      <c r="AA524">
        <v>1.8102429339948659E-2</v>
      </c>
      <c r="AB524">
        <v>0.127456251377493</v>
      </c>
      <c r="AC524">
        <v>1.460990104672292E-2</v>
      </c>
      <c r="AD524">
        <v>3.2571156369654769E-2</v>
      </c>
      <c r="AE524">
        <v>6.7096276396267918E-2</v>
      </c>
      <c r="AF524">
        <v>3.2103098401120099E-2</v>
      </c>
      <c r="AG524">
        <v>0.1764268822785611</v>
      </c>
      <c r="AH524" s="9" t="s">
        <v>145</v>
      </c>
      <c r="AI524" s="1">
        <v>44743</v>
      </c>
      <c r="AJ524" s="9" t="s">
        <v>39</v>
      </c>
      <c r="AK524">
        <v>6</v>
      </c>
    </row>
    <row r="525" spans="1:37" x14ac:dyDescent="0.25">
      <c r="A525">
        <v>44747</v>
      </c>
      <c r="B525">
        <v>5.7792196361675222E-2</v>
      </c>
      <c r="C525">
        <v>7.0974256510134602E-3</v>
      </c>
      <c r="D525">
        <v>0</v>
      </c>
      <c r="E525">
        <v>1.708779653737404E-2</v>
      </c>
      <c r="F525">
        <v>1.4405477007211299E-3</v>
      </c>
      <c r="G525">
        <v>4.3095185377848753E-2</v>
      </c>
      <c r="H525">
        <v>2.8132435137596608E-2</v>
      </c>
      <c r="I525">
        <v>0.34014676543040839</v>
      </c>
      <c r="J525">
        <v>3.2724152313657441E-3</v>
      </c>
      <c r="K525">
        <v>1.0579391071436829E-4</v>
      </c>
      <c r="L525">
        <v>4.2397179040371382E-4</v>
      </c>
      <c r="M525">
        <v>6.8129086245045361E-3</v>
      </c>
      <c r="N525">
        <v>3.9288389617161542E-3</v>
      </c>
      <c r="O525">
        <v>4.5286319284641163E-2</v>
      </c>
      <c r="P525">
        <v>1.8205763504642151E-2</v>
      </c>
      <c r="Q525">
        <v>0.22545451637951089</v>
      </c>
      <c r="R525">
        <v>0</v>
      </c>
      <c r="S525">
        <v>1.9775983660091649E-3</v>
      </c>
      <c r="T525">
        <v>1.5859718175349671E-2</v>
      </c>
      <c r="U525">
        <v>0</v>
      </c>
      <c r="V525">
        <v>0.49956559419632701</v>
      </c>
      <c r="W525">
        <v>0.11336183208195651</v>
      </c>
      <c r="X525">
        <v>3.92626692102956E-2</v>
      </c>
      <c r="Y525">
        <v>8.8130328249052564E-2</v>
      </c>
      <c r="Z525">
        <v>3.2969441562798248E-2</v>
      </c>
      <c r="AA525">
        <v>3.3205522450196957E-2</v>
      </c>
      <c r="AB525">
        <v>0.1407975923680308</v>
      </c>
      <c r="AC525">
        <v>1.4827222021448989E-2</v>
      </c>
      <c r="AD525">
        <v>0.1001698617696116</v>
      </c>
      <c r="AE525">
        <v>1.6300255874151591E-2</v>
      </c>
      <c r="AF525">
        <v>5.2374105098818013E-2</v>
      </c>
      <c r="AG525">
        <v>0.10037066502970141</v>
      </c>
      <c r="AH525" s="9" t="s">
        <v>145</v>
      </c>
      <c r="AI525" s="1">
        <v>44743</v>
      </c>
      <c r="AJ525" s="9" t="s">
        <v>40</v>
      </c>
      <c r="AK525">
        <v>5</v>
      </c>
    </row>
    <row r="526" spans="1:37" x14ac:dyDescent="0.25">
      <c r="A526">
        <v>44746</v>
      </c>
      <c r="B526">
        <v>0.42251063486327572</v>
      </c>
      <c r="C526">
        <v>0.26209051309346659</v>
      </c>
      <c r="D526">
        <v>0</v>
      </c>
      <c r="E526">
        <v>0.27187343356003568</v>
      </c>
      <c r="F526">
        <v>1.1529498834601949E-2</v>
      </c>
      <c r="G526">
        <v>0.8206174653228191</v>
      </c>
      <c r="H526">
        <v>0.1189040794232533</v>
      </c>
      <c r="I526">
        <v>0.25928640655630719</v>
      </c>
      <c r="J526">
        <v>6.2219207208594272E-2</v>
      </c>
      <c r="K526">
        <v>3.0874416542755441E-3</v>
      </c>
      <c r="L526">
        <v>9.5182595872897772E-4</v>
      </c>
      <c r="M526">
        <v>4.2599818017084561E-2</v>
      </c>
      <c r="N526">
        <v>0.1786204873816567</v>
      </c>
      <c r="O526">
        <v>0.14239123968772591</v>
      </c>
      <c r="P526">
        <v>0.69471732288750598</v>
      </c>
      <c r="Q526">
        <v>0.23129176420351019</v>
      </c>
      <c r="R526">
        <v>5.7402604595090827E-2</v>
      </c>
      <c r="S526">
        <v>0.1087485662791161</v>
      </c>
      <c r="T526">
        <v>0.58384433235797761</v>
      </c>
      <c r="U526">
        <v>3.30028031394698E-3</v>
      </c>
      <c r="V526">
        <v>0.1120720744963334</v>
      </c>
      <c r="W526">
        <v>0.28318524224456648</v>
      </c>
      <c r="X526">
        <v>0.124435832352393</v>
      </c>
      <c r="Y526">
        <v>4.5276757080038497E-2</v>
      </c>
      <c r="Z526">
        <v>0.46795214597551238</v>
      </c>
      <c r="AA526">
        <v>0.27287916636276582</v>
      </c>
      <c r="AB526">
        <v>0.32258981818098431</v>
      </c>
      <c r="AC526">
        <v>2.549166040001985E-2</v>
      </c>
      <c r="AD526">
        <v>0.1053957287627509</v>
      </c>
      <c r="AE526">
        <v>0.42891192582857701</v>
      </c>
      <c r="AF526">
        <v>0.20462459595462229</v>
      </c>
      <c r="AG526">
        <v>0.64104308650596697</v>
      </c>
      <c r="AH526" s="9" t="s">
        <v>145</v>
      </c>
      <c r="AI526" s="1">
        <v>44743</v>
      </c>
      <c r="AJ526" s="9" t="s">
        <v>41</v>
      </c>
      <c r="AK526">
        <v>4</v>
      </c>
    </row>
    <row r="527" spans="1:37" x14ac:dyDescent="0.25">
      <c r="A527">
        <v>44743</v>
      </c>
      <c r="B527">
        <v>1.5814490997048201</v>
      </c>
      <c r="C527">
        <v>0.59222680289858254</v>
      </c>
      <c r="D527">
        <v>0.63686887411317472</v>
      </c>
      <c r="E527">
        <v>1.3183700151439699</v>
      </c>
      <c r="F527">
        <v>0.68268453012279895</v>
      </c>
      <c r="G527">
        <v>4.2696247015083246</v>
      </c>
      <c r="H527">
        <v>0.93359719574338218</v>
      </c>
      <c r="I527">
        <v>0.87298456282225312</v>
      </c>
      <c r="J527">
        <v>2.473914145761885</v>
      </c>
      <c r="K527">
        <v>0.26809082366698128</v>
      </c>
      <c r="L527">
        <v>0.16336359073121809</v>
      </c>
      <c r="M527">
        <v>0.70030970870028664</v>
      </c>
      <c r="N527">
        <v>0.55747866123069256</v>
      </c>
      <c r="O527">
        <v>0.74188579331773308</v>
      </c>
      <c r="P527">
        <v>1.2851844498765379</v>
      </c>
      <c r="Q527">
        <v>1.390841945893978</v>
      </c>
      <c r="R527">
        <v>0.64176948833695102</v>
      </c>
      <c r="S527">
        <v>1.35972555162864</v>
      </c>
      <c r="T527">
        <v>1.2275969585276829</v>
      </c>
      <c r="U527">
        <v>2.608341941481975E-3</v>
      </c>
      <c r="V527">
        <v>1.1671749936866289</v>
      </c>
      <c r="W527">
        <v>0.41086765161100819</v>
      </c>
      <c r="X527">
        <v>1.661632725489119</v>
      </c>
      <c r="Y527">
        <v>0.56230190089691656</v>
      </c>
      <c r="Z527">
        <v>2.036637974152546</v>
      </c>
      <c r="AA527">
        <v>1.0554158911586551</v>
      </c>
      <c r="AB527">
        <v>1.2146363880222579</v>
      </c>
      <c r="AC527">
        <v>0.6865821880088897</v>
      </c>
      <c r="AD527">
        <v>0.6008146848167869</v>
      </c>
      <c r="AE527">
        <v>1.747791746876515</v>
      </c>
      <c r="AF527">
        <v>1.535349420043487</v>
      </c>
      <c r="AG527">
        <v>1.3918406334398921</v>
      </c>
      <c r="AH527" s="9" t="s">
        <v>146</v>
      </c>
      <c r="AI527" s="1">
        <v>44743</v>
      </c>
      <c r="AJ527" s="9" t="s">
        <v>43</v>
      </c>
      <c r="AK527">
        <v>1</v>
      </c>
    </row>
    <row r="528" spans="1:37" x14ac:dyDescent="0.25">
      <c r="A528">
        <v>44742</v>
      </c>
      <c r="B528">
        <v>8.5091671634352439E-2</v>
      </c>
      <c r="C528">
        <v>1.126952919011776E-2</v>
      </c>
      <c r="D528">
        <v>0</v>
      </c>
      <c r="E528">
        <v>8.7096666065399703E-2</v>
      </c>
      <c r="F528">
        <v>0.29672386619846902</v>
      </c>
      <c r="G528">
        <v>6.7468298041152633E-2</v>
      </c>
      <c r="H528">
        <v>3.5787663174814341E-2</v>
      </c>
      <c r="I528">
        <v>9.5561039101606668E-2</v>
      </c>
      <c r="J528">
        <v>1.1693781928294299E-2</v>
      </c>
      <c r="K528">
        <v>0.1101099514927469</v>
      </c>
      <c r="L528">
        <v>0</v>
      </c>
      <c r="M528">
        <v>7.0632973937979626E-2</v>
      </c>
      <c r="N528">
        <v>2.1181068285991731E-2</v>
      </c>
      <c r="O528">
        <v>0.1279487308834982</v>
      </c>
      <c r="P528">
        <v>1.207024903429367E-3</v>
      </c>
      <c r="Q528">
        <v>3.7595552315886793E-2</v>
      </c>
      <c r="R528">
        <v>3.8193464016273142E-4</v>
      </c>
      <c r="S528">
        <v>5.135967699955348E-3</v>
      </c>
      <c r="T528">
        <v>0.1839858343585884</v>
      </c>
      <c r="U528">
        <v>1.466633586234555E-2</v>
      </c>
      <c r="V528">
        <v>5.6767988821513488E-2</v>
      </c>
      <c r="W528">
        <v>9.2304542124480304E-3</v>
      </c>
      <c r="X528">
        <v>9.4049131174526301E-3</v>
      </c>
      <c r="Y528">
        <v>7.8999901037367329E-2</v>
      </c>
      <c r="Z528">
        <v>9.0193047334258397E-2</v>
      </c>
      <c r="AA528">
        <v>3.7181780207537721E-2</v>
      </c>
      <c r="AB528">
        <v>0.1256843967214373</v>
      </c>
      <c r="AC528">
        <v>3.6202006588748573E-2</v>
      </c>
      <c r="AD528">
        <v>3.3034897595403769E-2</v>
      </c>
      <c r="AE528">
        <v>8.8716689273914406E-2</v>
      </c>
      <c r="AF528">
        <v>9.7230949061647462E-2</v>
      </c>
      <c r="AG528">
        <v>4.9020819568962058E-2</v>
      </c>
      <c r="AH528" s="9" t="s">
        <v>146</v>
      </c>
      <c r="AI528" s="1">
        <v>44713</v>
      </c>
      <c r="AJ528" s="9" t="s">
        <v>38</v>
      </c>
      <c r="AK528">
        <v>30</v>
      </c>
    </row>
    <row r="529" spans="1:37" x14ac:dyDescent="0.25">
      <c r="A529">
        <v>44741</v>
      </c>
      <c r="B529">
        <v>0.47781279154666279</v>
      </c>
      <c r="C529">
        <v>0.23547770633950951</v>
      </c>
      <c r="D529">
        <v>5.3193372476069791E-4</v>
      </c>
      <c r="E529">
        <v>0.36055474173767249</v>
      </c>
      <c r="F529">
        <v>0.5152811444430978</v>
      </c>
      <c r="G529">
        <v>9.6843254278748195E-2</v>
      </c>
      <c r="H529">
        <v>0.71580911452762508</v>
      </c>
      <c r="I529">
        <v>0.10840704613231519</v>
      </c>
      <c r="J529">
        <v>2.0994725341195519E-2</v>
      </c>
      <c r="K529">
        <v>0.21417224488614009</v>
      </c>
      <c r="L529">
        <v>0.16108425402223861</v>
      </c>
      <c r="M529">
        <v>0.31113219663647462</v>
      </c>
      <c r="N529">
        <v>0.42273694630797098</v>
      </c>
      <c r="O529">
        <v>0.25514801396123338</v>
      </c>
      <c r="P529">
        <v>0.47751400926803111</v>
      </c>
      <c r="Q529">
        <v>0.30855328298105578</v>
      </c>
      <c r="R529">
        <v>1.251050926272303E-2</v>
      </c>
      <c r="S529">
        <v>0.73545969357544827</v>
      </c>
      <c r="T529">
        <v>0.23161255471580669</v>
      </c>
      <c r="U529">
        <v>3.001052696273097</v>
      </c>
      <c r="V529">
        <v>1.353044725026501</v>
      </c>
      <c r="W529">
        <v>0.1021279924445077</v>
      </c>
      <c r="X529">
        <v>0.10481286791094541</v>
      </c>
      <c r="Y529">
        <v>1.6893917247272401</v>
      </c>
      <c r="Z529">
        <v>0.27922572561447101</v>
      </c>
      <c r="AA529">
        <v>0.39060932541362259</v>
      </c>
      <c r="AB529">
        <v>0.61956245274535648</v>
      </c>
      <c r="AC529">
        <v>0.40899307294526183</v>
      </c>
      <c r="AD529">
        <v>0.1687087872322206</v>
      </c>
      <c r="AE529">
        <v>0.27146179666505571</v>
      </c>
      <c r="AF529">
        <v>0.3808209090912662</v>
      </c>
      <c r="AG529">
        <v>0.64379429025793888</v>
      </c>
      <c r="AH529" s="9" t="s">
        <v>146</v>
      </c>
      <c r="AI529" s="1">
        <v>44713</v>
      </c>
      <c r="AJ529" s="9" t="s">
        <v>39</v>
      </c>
      <c r="AK529">
        <v>29</v>
      </c>
    </row>
    <row r="530" spans="1:37" x14ac:dyDescent="0.25">
      <c r="A530">
        <v>44740</v>
      </c>
      <c r="B530">
        <v>1.6455395503116119</v>
      </c>
      <c r="C530">
        <v>2.5482830441303248</v>
      </c>
      <c r="D530">
        <v>0.2406348052123134</v>
      </c>
      <c r="E530">
        <v>2.6082130773254448</v>
      </c>
      <c r="F530">
        <v>0.99670351376723076</v>
      </c>
      <c r="G530">
        <v>0.29190760945221889</v>
      </c>
      <c r="H530">
        <v>1.298175378687445</v>
      </c>
      <c r="I530">
        <v>1.415636677080552</v>
      </c>
      <c r="J530">
        <v>0.99833613749363681</v>
      </c>
      <c r="K530">
        <v>1.0381526724452259</v>
      </c>
      <c r="L530">
        <v>6.0960273954236407E-2</v>
      </c>
      <c r="M530">
        <v>0.1925463406368699</v>
      </c>
      <c r="N530">
        <v>0.60201994344777121</v>
      </c>
      <c r="O530">
        <v>0.6703425949486046</v>
      </c>
      <c r="P530">
        <v>0.75143769625669887</v>
      </c>
      <c r="Q530">
        <v>3.632346839410582</v>
      </c>
      <c r="R530">
        <v>0.53379523745976365</v>
      </c>
      <c r="S530">
        <v>0.49255814882880372</v>
      </c>
      <c r="T530">
        <v>1.355992748674</v>
      </c>
      <c r="U530">
        <v>2.506001780333126E-2</v>
      </c>
      <c r="V530">
        <v>0.55242129016160646</v>
      </c>
      <c r="W530">
        <v>0.28109246548939332</v>
      </c>
      <c r="X530">
        <v>1.7700569398904551</v>
      </c>
      <c r="Y530">
        <v>1.169130181496435</v>
      </c>
      <c r="Z530">
        <v>2.0323704173882162</v>
      </c>
      <c r="AA530">
        <v>0.8347389007232886</v>
      </c>
      <c r="AB530">
        <v>1.663259176685977</v>
      </c>
      <c r="AC530">
        <v>0.39209606656986962</v>
      </c>
      <c r="AD530">
        <v>1.8056973565238821</v>
      </c>
      <c r="AE530">
        <v>0.86900665759801798</v>
      </c>
      <c r="AF530">
        <v>1.0570322440992519</v>
      </c>
      <c r="AG530">
        <v>3.1177190320985591</v>
      </c>
      <c r="AH530" s="9" t="s">
        <v>146</v>
      </c>
      <c r="AI530" s="1">
        <v>44713</v>
      </c>
      <c r="AJ530" s="9" t="s">
        <v>40</v>
      </c>
      <c r="AK530">
        <v>28</v>
      </c>
    </row>
    <row r="531" spans="1:37" x14ac:dyDescent="0.25">
      <c r="A531">
        <v>44739</v>
      </c>
      <c r="B531">
        <v>1.8957781357802019</v>
      </c>
      <c r="C531">
        <v>0.31828564144982802</v>
      </c>
      <c r="D531">
        <v>1.048295395080193</v>
      </c>
      <c r="E531">
        <v>1.802375752351671</v>
      </c>
      <c r="F531">
        <v>1.032135523846178</v>
      </c>
      <c r="G531">
        <v>4.9375481713745026</v>
      </c>
      <c r="H531">
        <v>1.316496444101368</v>
      </c>
      <c r="I531">
        <v>1.32800944946795</v>
      </c>
      <c r="J531">
        <v>1.2681782041762411</v>
      </c>
      <c r="K531">
        <v>0.72622364431279096</v>
      </c>
      <c r="L531">
        <v>4.4727153309303924</v>
      </c>
      <c r="M531">
        <v>0.59144718844126243</v>
      </c>
      <c r="N531">
        <v>0.71343396756903688</v>
      </c>
      <c r="O531">
        <v>4.585221095728679</v>
      </c>
      <c r="P531">
        <v>1.4879943460814229</v>
      </c>
      <c r="Q531">
        <v>0.42845237071990622</v>
      </c>
      <c r="R531">
        <v>0.91368332788273554</v>
      </c>
      <c r="S531">
        <v>3.1556569270224908</v>
      </c>
      <c r="T531">
        <v>3.0222520189401751</v>
      </c>
      <c r="U531">
        <v>7.1136771361583348E-2</v>
      </c>
      <c r="V531">
        <v>2.1649138088169129</v>
      </c>
      <c r="W531">
        <v>1.2685307271484281</v>
      </c>
      <c r="X531">
        <v>0.65191157119796694</v>
      </c>
      <c r="Y531">
        <v>0.77428249445830521</v>
      </c>
      <c r="Z531">
        <v>2.0624933496833462</v>
      </c>
      <c r="AA531">
        <v>1.0423624577870081</v>
      </c>
      <c r="AB531">
        <v>2.0173065889960089</v>
      </c>
      <c r="AC531">
        <v>1.293353207706551</v>
      </c>
      <c r="AD531">
        <v>0.59126818319006713</v>
      </c>
      <c r="AE531">
        <v>2.05081231476243</v>
      </c>
      <c r="AF531">
        <v>1.9743424561765219</v>
      </c>
      <c r="AG531">
        <v>1.687233573506544</v>
      </c>
      <c r="AH531" s="9" t="s">
        <v>146</v>
      </c>
      <c r="AI531" s="1">
        <v>44713</v>
      </c>
      <c r="AJ531" s="9" t="s">
        <v>41</v>
      </c>
      <c r="AK531">
        <v>27</v>
      </c>
    </row>
    <row r="532" spans="1:37" x14ac:dyDescent="0.25">
      <c r="A532">
        <v>44736</v>
      </c>
      <c r="B532">
        <v>0.31941765737423222</v>
      </c>
      <c r="C532">
        <v>0.30556997898672977</v>
      </c>
      <c r="D532">
        <v>9.328988206810386E-2</v>
      </c>
      <c r="E532">
        <v>0.27938448642975622</v>
      </c>
      <c r="F532">
        <v>6.0982817430095232E-2</v>
      </c>
      <c r="G532">
        <v>8.0685198328261848E-2</v>
      </c>
      <c r="H532">
        <v>2.5583299486646358</v>
      </c>
      <c r="I532">
        <v>0.17445063590429979</v>
      </c>
      <c r="J532">
        <v>1.083077196138782E-2</v>
      </c>
      <c r="K532">
        <v>0.34661515123687059</v>
      </c>
      <c r="L532">
        <v>0.41217302671846301</v>
      </c>
      <c r="M532">
        <v>6.1104966341535968E-3</v>
      </c>
      <c r="N532">
        <v>0.2178701160617974</v>
      </c>
      <c r="O532">
        <v>0.12944742783623461</v>
      </c>
      <c r="P532">
        <v>0.75577757300432258</v>
      </c>
      <c r="Q532">
        <v>0.13398047533335511</v>
      </c>
      <c r="R532">
        <v>9.2277676909126638E-2</v>
      </c>
      <c r="S532">
        <v>0.87019828526809984</v>
      </c>
      <c r="T532">
        <v>0.20375660489309799</v>
      </c>
      <c r="U532">
        <v>0</v>
      </c>
      <c r="V532">
        <v>1.351486458002117E-2</v>
      </c>
      <c r="W532">
        <v>0.34204656564031449</v>
      </c>
      <c r="X532">
        <v>5.5343303245492637E-2</v>
      </c>
      <c r="Y532">
        <v>0.1934215515982218</v>
      </c>
      <c r="Z532">
        <v>0.25918916441376699</v>
      </c>
      <c r="AA532">
        <v>0.31364432549649252</v>
      </c>
      <c r="AB532">
        <v>0.26862543560546998</v>
      </c>
      <c r="AC532">
        <v>0.168246897223197</v>
      </c>
      <c r="AD532">
        <v>4.030318082711979E-2</v>
      </c>
      <c r="AE532">
        <v>6.8400999647727473E-2</v>
      </c>
      <c r="AF532">
        <v>0.37914291395420902</v>
      </c>
      <c r="AG532">
        <v>0.45671200828115027</v>
      </c>
      <c r="AH532" s="9" t="s">
        <v>147</v>
      </c>
      <c r="AI532" s="1">
        <v>44713</v>
      </c>
      <c r="AJ532" s="9" t="s">
        <v>43</v>
      </c>
      <c r="AK532">
        <v>24</v>
      </c>
    </row>
    <row r="533" spans="1:37" x14ac:dyDescent="0.25">
      <c r="A533">
        <v>44735</v>
      </c>
      <c r="B533">
        <v>1.7893844253330089</v>
      </c>
      <c r="C533">
        <v>2.9534027086276029</v>
      </c>
      <c r="D533">
        <v>0.88853080941603579</v>
      </c>
      <c r="E533">
        <v>1.969900133206655</v>
      </c>
      <c r="F533">
        <v>2.1728550590796298</v>
      </c>
      <c r="G533">
        <v>1.229569918111092</v>
      </c>
      <c r="H533">
        <v>0.69688732691872157</v>
      </c>
      <c r="I533">
        <v>1.8146307956266721</v>
      </c>
      <c r="J533">
        <v>3.14490087740757</v>
      </c>
      <c r="K533">
        <v>5.6358928309005112</v>
      </c>
      <c r="L533">
        <v>0.4537536472425785</v>
      </c>
      <c r="M533">
        <v>1.980956248871564</v>
      </c>
      <c r="N533">
        <v>1.688793098634958</v>
      </c>
      <c r="O533">
        <v>1.211219651727016</v>
      </c>
      <c r="P533">
        <v>1.777718549441512</v>
      </c>
      <c r="Q533">
        <v>1.3345543598988929</v>
      </c>
      <c r="R533">
        <v>1.540884734512588</v>
      </c>
      <c r="S533">
        <v>2.1967736124191761</v>
      </c>
      <c r="T533">
        <v>1.0902742249643369</v>
      </c>
      <c r="U533">
        <v>4.1929912042339801</v>
      </c>
      <c r="V533">
        <v>1.980988029822117</v>
      </c>
      <c r="W533">
        <v>0.81252618844496927</v>
      </c>
      <c r="X533">
        <v>1.595464642410036</v>
      </c>
      <c r="Y533">
        <v>0.10631832248981</v>
      </c>
      <c r="Z533">
        <v>1.8157376521643369</v>
      </c>
      <c r="AA533">
        <v>2.378435365328492</v>
      </c>
      <c r="AB533">
        <v>1.4561061989308339</v>
      </c>
      <c r="AC533">
        <v>1.171097712682718</v>
      </c>
      <c r="AD533">
        <v>1.1950116460413309</v>
      </c>
      <c r="AE533">
        <v>2.0077057924258148</v>
      </c>
      <c r="AF533">
        <v>1.806399252273309</v>
      </c>
      <c r="AG533">
        <v>1.6773026163259479</v>
      </c>
      <c r="AH533" s="9" t="s">
        <v>147</v>
      </c>
      <c r="AI533" s="1">
        <v>44713</v>
      </c>
      <c r="AJ533" s="9" t="s">
        <v>38</v>
      </c>
      <c r="AK533">
        <v>23</v>
      </c>
    </row>
    <row r="534" spans="1:37" x14ac:dyDescent="0.25">
      <c r="A534">
        <v>44734</v>
      </c>
      <c r="B534">
        <v>1.4494869689022929</v>
      </c>
      <c r="C534">
        <v>0.38461162290885043</v>
      </c>
      <c r="D534">
        <v>1.200556011939204E-2</v>
      </c>
      <c r="E534">
        <v>2.5814765821987811</v>
      </c>
      <c r="F534">
        <v>0.56593771819988481</v>
      </c>
      <c r="G534">
        <v>3.5865962424217388</v>
      </c>
      <c r="H534">
        <v>2.059651478251717</v>
      </c>
      <c r="I534">
        <v>0.31881150272577558</v>
      </c>
      <c r="J534">
        <v>1.651303753787392E-2</v>
      </c>
      <c r="K534">
        <v>0</v>
      </c>
      <c r="L534">
        <v>0.78365204912728337</v>
      </c>
      <c r="M534">
        <v>3.9133257270326134E-3</v>
      </c>
      <c r="N534">
        <v>0.8281343422056513</v>
      </c>
      <c r="O534">
        <v>0.19213502653465839</v>
      </c>
      <c r="P534">
        <v>3.650293293858148</v>
      </c>
      <c r="Q534">
        <v>1.299243788949608</v>
      </c>
      <c r="R534">
        <v>1.438254618768283</v>
      </c>
      <c r="S534">
        <v>1.1190402187051189</v>
      </c>
      <c r="T534">
        <v>0.37169621655981461</v>
      </c>
      <c r="U534">
        <v>0</v>
      </c>
      <c r="V534">
        <v>0.58281843616540641</v>
      </c>
      <c r="W534">
        <v>1.6472850321273209</v>
      </c>
      <c r="X534">
        <v>2.2630939270731072</v>
      </c>
      <c r="Y534">
        <v>1.576875540272094</v>
      </c>
      <c r="Z534">
        <v>2.517668813755694</v>
      </c>
      <c r="AA534">
        <v>0.70589688090637392</v>
      </c>
      <c r="AB534">
        <v>0.91904675284560511</v>
      </c>
      <c r="AC534">
        <v>0.3263888758012557</v>
      </c>
      <c r="AD534">
        <v>0.26897416644323158</v>
      </c>
      <c r="AE534">
        <v>0.85650112148040614</v>
      </c>
      <c r="AF534">
        <v>1.1597875815363281</v>
      </c>
      <c r="AG534">
        <v>3.3800802488235129</v>
      </c>
      <c r="AH534" s="9" t="s">
        <v>147</v>
      </c>
      <c r="AI534" s="1">
        <v>44713</v>
      </c>
      <c r="AJ534" s="9" t="s">
        <v>39</v>
      </c>
      <c r="AK534">
        <v>22</v>
      </c>
    </row>
    <row r="535" spans="1:37" x14ac:dyDescent="0.25">
      <c r="A535">
        <v>44733</v>
      </c>
      <c r="B535">
        <v>0.25326375586524802</v>
      </c>
      <c r="C535">
        <v>1.2012016966324609E-2</v>
      </c>
      <c r="D535">
        <v>5.8020945290565028E-2</v>
      </c>
      <c r="E535">
        <v>0.18146460848844209</v>
      </c>
      <c r="F535">
        <v>0.78862103321211197</v>
      </c>
      <c r="G535">
        <v>0.95081543816425518</v>
      </c>
      <c r="H535">
        <v>0.203561481213172</v>
      </c>
      <c r="I535">
        <v>6.5288830416857943E-2</v>
      </c>
      <c r="J535">
        <v>5.1258269245821137E-5</v>
      </c>
      <c r="K535">
        <v>6.9702117477696626E-3</v>
      </c>
      <c r="L535">
        <v>0.18374628676473509</v>
      </c>
      <c r="M535">
        <v>1.186251443380686E-2</v>
      </c>
      <c r="N535">
        <v>8.7764779396155845E-2</v>
      </c>
      <c r="O535">
        <v>1.385707760031387</v>
      </c>
      <c r="P535">
        <v>0.79270368436397642</v>
      </c>
      <c r="Q535">
        <v>0.1490197070984931</v>
      </c>
      <c r="R535">
        <v>5.4386021033841648E-3</v>
      </c>
      <c r="S535">
        <v>0</v>
      </c>
      <c r="T535">
        <v>0.91876184575371855</v>
      </c>
      <c r="U535">
        <v>0</v>
      </c>
      <c r="V535">
        <v>3.7422031525185589E-3</v>
      </c>
      <c r="W535">
        <v>0.38662905487649618</v>
      </c>
      <c r="X535">
        <v>0.1058368479851261</v>
      </c>
      <c r="Y535">
        <v>2.8161778184475138E-2</v>
      </c>
      <c r="Z535">
        <v>0.22954871193977899</v>
      </c>
      <c r="AA535">
        <v>0.1195834064603943</v>
      </c>
      <c r="AB535">
        <v>0.56305510366652023</v>
      </c>
      <c r="AC535">
        <v>4.7702628333029962E-2</v>
      </c>
      <c r="AD535">
        <v>0.32044531568960832</v>
      </c>
      <c r="AE535">
        <v>0.34714529893722651</v>
      </c>
      <c r="AF535">
        <v>0.16654793879405061</v>
      </c>
      <c r="AG535">
        <v>0.28026267227359258</v>
      </c>
      <c r="AH535" s="9" t="s">
        <v>147</v>
      </c>
      <c r="AI535" s="1">
        <v>44713</v>
      </c>
      <c r="AJ535" s="9" t="s">
        <v>40</v>
      </c>
      <c r="AK535">
        <v>21</v>
      </c>
    </row>
    <row r="536" spans="1:37" x14ac:dyDescent="0.25">
      <c r="A536">
        <v>44732</v>
      </c>
      <c r="B536">
        <v>2.0494453073010281E-2</v>
      </c>
      <c r="C536">
        <v>0</v>
      </c>
      <c r="D536">
        <v>0</v>
      </c>
      <c r="E536">
        <v>4.8621269928328789E-3</v>
      </c>
      <c r="F536">
        <v>5.6901942692720647E-3</v>
      </c>
      <c r="G536">
        <v>1.3156440561320601E-3</v>
      </c>
      <c r="H536">
        <v>2.5536364027823428E-3</v>
      </c>
      <c r="I536">
        <v>5.8367117520674713E-4</v>
      </c>
      <c r="J536">
        <v>0</v>
      </c>
      <c r="K536">
        <v>1.465707873744071E-4</v>
      </c>
      <c r="L536">
        <v>6.9918677407317276E-2</v>
      </c>
      <c r="M536">
        <v>3.4524029329384151E-3</v>
      </c>
      <c r="N536">
        <v>3.1963658869529242E-4</v>
      </c>
      <c r="O536">
        <v>0.1090136215305729</v>
      </c>
      <c r="P536">
        <v>1.440422336641079E-3</v>
      </c>
      <c r="Q536">
        <v>7.9660818384990617E-2</v>
      </c>
      <c r="R536">
        <v>0</v>
      </c>
      <c r="S536">
        <v>5.7127363517594489E-2</v>
      </c>
      <c r="T536">
        <v>9.0677653483065584E-2</v>
      </c>
      <c r="U536">
        <v>9.6744135306067375E-2</v>
      </c>
      <c r="V536">
        <v>9.0464399998682827E-4</v>
      </c>
      <c r="W536">
        <v>0.1265755549540758</v>
      </c>
      <c r="X536">
        <v>3.7262166395388291E-2</v>
      </c>
      <c r="Y536">
        <v>4.2769015661513921E-2</v>
      </c>
      <c r="Z536">
        <v>1.6357465958766509E-2</v>
      </c>
      <c r="AA536">
        <v>1.969878572621105E-3</v>
      </c>
      <c r="AB536">
        <v>5.1990160972543373E-2</v>
      </c>
      <c r="AC536">
        <v>1.9680671003079062E-2</v>
      </c>
      <c r="AD536">
        <v>8.382893279231236E-3</v>
      </c>
      <c r="AE536">
        <v>1.5846264408792662E-2</v>
      </c>
      <c r="AF536">
        <v>9.0373727309053208E-3</v>
      </c>
      <c r="AG536">
        <v>6.5737331269061269E-2</v>
      </c>
      <c r="AH536" s="9" t="s">
        <v>147</v>
      </c>
      <c r="AI536" s="1">
        <v>44713</v>
      </c>
      <c r="AJ536" s="9" t="s">
        <v>41</v>
      </c>
      <c r="AK536">
        <v>20</v>
      </c>
    </row>
    <row r="537" spans="1:37" x14ac:dyDescent="0.25">
      <c r="A537">
        <v>44729</v>
      </c>
      <c r="B537">
        <v>0.27055107775023701</v>
      </c>
      <c r="C537">
        <v>1.596724930583107</v>
      </c>
      <c r="D537">
        <v>8.017896096512904E-2</v>
      </c>
      <c r="E537">
        <v>0.13028779178937011</v>
      </c>
      <c r="F537">
        <v>0.1014581144751453</v>
      </c>
      <c r="G537">
        <v>3.3009584125846543E-2</v>
      </c>
      <c r="H537">
        <v>0.35847004106683061</v>
      </c>
      <c r="I537">
        <v>0.34820864912586741</v>
      </c>
      <c r="J537">
        <v>0.18508215687308721</v>
      </c>
      <c r="K537">
        <v>1.0086940476523469</v>
      </c>
      <c r="L537">
        <v>0.29689196007555119</v>
      </c>
      <c r="M537">
        <v>1.548950338736542</v>
      </c>
      <c r="N537">
        <v>0.30442156352110011</v>
      </c>
      <c r="O537">
        <v>0.12124242789860561</v>
      </c>
      <c r="P537">
        <v>2.2175169151221339E-2</v>
      </c>
      <c r="Q537">
        <v>0.39502367671552963</v>
      </c>
      <c r="R537">
        <v>6.950136776528007E-4</v>
      </c>
      <c r="S537">
        <v>1.3548799132297579E-2</v>
      </c>
      <c r="T537">
        <v>0.27243009393666773</v>
      </c>
      <c r="U537">
        <v>0.5754214543769931</v>
      </c>
      <c r="V537">
        <v>0.83118175265330696</v>
      </c>
      <c r="W537">
        <v>7.4067300264048536E-2</v>
      </c>
      <c r="X537">
        <v>0.1631146528216392</v>
      </c>
      <c r="Y537">
        <v>0.16900127629382769</v>
      </c>
      <c r="Z537">
        <v>0.13796116336877459</v>
      </c>
      <c r="AA537">
        <v>0.31680659317737458</v>
      </c>
      <c r="AB537">
        <v>0.35618459375163991</v>
      </c>
      <c r="AC537">
        <v>0.63788316874841988</v>
      </c>
      <c r="AD537">
        <v>0.46727913122108478</v>
      </c>
      <c r="AE537">
        <v>0.45372398670544162</v>
      </c>
      <c r="AF537">
        <v>0.22623690004495389</v>
      </c>
      <c r="AG537">
        <v>0.15671109926735241</v>
      </c>
      <c r="AH537" s="9" t="s">
        <v>148</v>
      </c>
      <c r="AI537" s="1">
        <v>44713</v>
      </c>
      <c r="AJ537" s="9" t="s">
        <v>43</v>
      </c>
      <c r="AK537">
        <v>17</v>
      </c>
    </row>
    <row r="538" spans="1:37" x14ac:dyDescent="0.25">
      <c r="A538">
        <v>44728</v>
      </c>
      <c r="B538">
        <v>0.39961172077456669</v>
      </c>
      <c r="C538">
        <v>2.3898180364958042</v>
      </c>
      <c r="D538">
        <v>5.8442638123356863E-3</v>
      </c>
      <c r="E538">
        <v>9.9279591663486239E-2</v>
      </c>
      <c r="F538">
        <v>0.12514142151553601</v>
      </c>
      <c r="G538">
        <v>0.23337842121343499</v>
      </c>
      <c r="H538">
        <v>0.27811122401851568</v>
      </c>
      <c r="I538">
        <v>0.4030269623914558</v>
      </c>
      <c r="J538">
        <v>0.27384987985177422</v>
      </c>
      <c r="K538">
        <v>0.31025779973117901</v>
      </c>
      <c r="L538">
        <v>5.6107037618240263E-2</v>
      </c>
      <c r="M538">
        <v>1.128629378201903</v>
      </c>
      <c r="N538">
        <v>0.47882411519896129</v>
      </c>
      <c r="O538">
        <v>0.27388331669948102</v>
      </c>
      <c r="P538">
        <v>0.32646156124530279</v>
      </c>
      <c r="Q538">
        <v>0.22960423687776299</v>
      </c>
      <c r="R538">
        <v>0</v>
      </c>
      <c r="S538">
        <v>0.14780595815024281</v>
      </c>
      <c r="T538">
        <v>0.2159870703745248</v>
      </c>
      <c r="U538">
        <v>9.4554261436135434E-2</v>
      </c>
      <c r="V538">
        <v>0.37029905605303037</v>
      </c>
      <c r="W538">
        <v>0.28769361304023677</v>
      </c>
      <c r="X538">
        <v>0.56586083871172788</v>
      </c>
      <c r="Y538">
        <v>2.9353818096342531E-2</v>
      </c>
      <c r="Z538">
        <v>0.39333031146918629</v>
      </c>
      <c r="AA538">
        <v>0.47176050098020722</v>
      </c>
      <c r="AB538">
        <v>0.28218286195932218</v>
      </c>
      <c r="AC538">
        <v>0.34555207522594739</v>
      </c>
      <c r="AD538">
        <v>0.71412489404483581</v>
      </c>
      <c r="AE538">
        <v>0.50800834024290031</v>
      </c>
      <c r="AF538">
        <v>0.28069234685493932</v>
      </c>
      <c r="AG538">
        <v>0.25311460914906803</v>
      </c>
      <c r="AH538" s="9" t="s">
        <v>148</v>
      </c>
      <c r="AI538" s="1">
        <v>44713</v>
      </c>
      <c r="AJ538" s="9" t="s">
        <v>38</v>
      </c>
      <c r="AK538">
        <v>16</v>
      </c>
    </row>
    <row r="539" spans="1:37" x14ac:dyDescent="0.25">
      <c r="A539">
        <v>44727</v>
      </c>
      <c r="B539">
        <v>0.13221926211323351</v>
      </c>
      <c r="C539">
        <v>0.2108434471259982</v>
      </c>
      <c r="D539">
        <v>1.264952247965482</v>
      </c>
      <c r="E539">
        <v>2.7523471549937398E-2</v>
      </c>
      <c r="F539">
        <v>0.39234330463849981</v>
      </c>
      <c r="G539">
        <v>9.2255397457877836E-3</v>
      </c>
      <c r="H539">
        <v>9.1592915244050749E-2</v>
      </c>
      <c r="I539">
        <v>9.1339823024076516E-3</v>
      </c>
      <c r="J539">
        <v>1.3806314125689889E-2</v>
      </c>
      <c r="K539">
        <v>6.7178990216188547E-2</v>
      </c>
      <c r="L539">
        <v>5.0876471743374297E-3</v>
      </c>
      <c r="M539">
        <v>6.6120579907528688E-3</v>
      </c>
      <c r="N539">
        <v>0.1241132409464191</v>
      </c>
      <c r="O539">
        <v>0.48519871742573167</v>
      </c>
      <c r="P539">
        <v>8.4426120081433645E-2</v>
      </c>
      <c r="Q539">
        <v>0.15546728454698919</v>
      </c>
      <c r="R539">
        <v>0</v>
      </c>
      <c r="S539">
        <v>8.2529253941478337E-3</v>
      </c>
      <c r="T539">
        <v>4.3552556983000493E-2</v>
      </c>
      <c r="U539">
        <v>1.2537054477486029</v>
      </c>
      <c r="V539">
        <v>0.19864222356876871</v>
      </c>
      <c r="W539">
        <v>0.47437988222538008</v>
      </c>
      <c r="X539">
        <v>0.12647231779070781</v>
      </c>
      <c r="Y539">
        <v>0.52314171329441439</v>
      </c>
      <c r="Z539">
        <v>8.6629030689068617E-2</v>
      </c>
      <c r="AA539">
        <v>0.13262155489030819</v>
      </c>
      <c r="AB539">
        <v>0.1907239658288801</v>
      </c>
      <c r="AC539">
        <v>0.2061863650730619</v>
      </c>
      <c r="AD539">
        <v>0.12432707032488929</v>
      </c>
      <c r="AE539">
        <v>0.1635153711244062</v>
      </c>
      <c r="AF539">
        <v>0.1237528407431274</v>
      </c>
      <c r="AG539">
        <v>9.5499127598475925E-2</v>
      </c>
      <c r="AH539" s="9" t="s">
        <v>148</v>
      </c>
      <c r="AI539" s="1">
        <v>44713</v>
      </c>
      <c r="AJ539" s="9" t="s">
        <v>39</v>
      </c>
      <c r="AK539">
        <v>15</v>
      </c>
    </row>
    <row r="540" spans="1:37" x14ac:dyDescent="0.25">
      <c r="A540">
        <v>44726</v>
      </c>
      <c r="B540">
        <v>0.46714471995529971</v>
      </c>
      <c r="C540">
        <v>0.47501053437335428</v>
      </c>
      <c r="D540">
        <v>1.6255536964837261</v>
      </c>
      <c r="E540">
        <v>0.1664156309102536</v>
      </c>
      <c r="F540">
        <v>1.335148210256166</v>
      </c>
      <c r="G540">
        <v>0.46256577824501</v>
      </c>
      <c r="H540">
        <v>0.17659187152687239</v>
      </c>
      <c r="I540">
        <v>0.10776019380135191</v>
      </c>
      <c r="J540">
        <v>2.055137199026444</v>
      </c>
      <c r="K540">
        <v>1.7292381266193639</v>
      </c>
      <c r="L540">
        <v>7.6163762762193749E-3</v>
      </c>
      <c r="M540">
        <v>0.8114685161128552</v>
      </c>
      <c r="N540">
        <v>1.062339256200715</v>
      </c>
      <c r="O540">
        <v>0.12588004072887149</v>
      </c>
      <c r="P540">
        <v>5.1560040850588837E-2</v>
      </c>
      <c r="Q540">
        <v>0.25617495204185592</v>
      </c>
      <c r="R540">
        <v>0</v>
      </c>
      <c r="S540">
        <v>3.084850881631623E-2</v>
      </c>
      <c r="T540">
        <v>4.3117218608609183E-2</v>
      </c>
      <c r="U540">
        <v>0.95872279817512929</v>
      </c>
      <c r="V540">
        <v>0.15287308783040859</v>
      </c>
      <c r="W540">
        <v>0.127696438744373</v>
      </c>
      <c r="X540">
        <v>0.50696887378129807</v>
      </c>
      <c r="Y540">
        <v>9.6084710534151421E-2</v>
      </c>
      <c r="Z540">
        <v>0.40200298289117919</v>
      </c>
      <c r="AA540">
        <v>0.8839301154777357</v>
      </c>
      <c r="AB540">
        <v>0.25389995191069259</v>
      </c>
      <c r="AC540">
        <v>0.47206649647264332</v>
      </c>
      <c r="AD540">
        <v>0.63752060419158563</v>
      </c>
      <c r="AE540">
        <v>0.6071910397249094</v>
      </c>
      <c r="AF540">
        <v>0.47520224054478771</v>
      </c>
      <c r="AG540">
        <v>0.23932580561949809</v>
      </c>
      <c r="AH540" s="9" t="s">
        <v>148</v>
      </c>
      <c r="AI540" s="1">
        <v>44713</v>
      </c>
      <c r="AJ540" s="9" t="s">
        <v>40</v>
      </c>
      <c r="AK540">
        <v>14</v>
      </c>
    </row>
    <row r="541" spans="1:37" x14ac:dyDescent="0.25">
      <c r="A541">
        <v>44725</v>
      </c>
      <c r="B541">
        <v>1.3346084257992771E-2</v>
      </c>
      <c r="C541">
        <v>0</v>
      </c>
      <c r="D541">
        <v>0</v>
      </c>
      <c r="E541">
        <v>9.6539840980245078E-3</v>
      </c>
      <c r="F541">
        <v>0</v>
      </c>
      <c r="G541">
        <v>2.137496623730855E-5</v>
      </c>
      <c r="H541">
        <v>0.27808960293711538</v>
      </c>
      <c r="I541">
        <v>1.6555355880715841E-2</v>
      </c>
      <c r="J541">
        <v>0</v>
      </c>
      <c r="K541">
        <v>7.3387854328580762E-2</v>
      </c>
      <c r="L541">
        <v>3.1641742606799618E-2</v>
      </c>
      <c r="M541">
        <v>8.6270061129730249E-2</v>
      </c>
      <c r="N541">
        <v>1.082672259097099E-2</v>
      </c>
      <c r="O541">
        <v>6.9571455288783987E-2</v>
      </c>
      <c r="P541">
        <v>9.4083145150786825E-4</v>
      </c>
      <c r="Q541">
        <v>1.192915440585663E-2</v>
      </c>
      <c r="R541">
        <v>0</v>
      </c>
      <c r="S541">
        <v>4.413614705317326E-5</v>
      </c>
      <c r="T541">
        <v>0</v>
      </c>
      <c r="U541">
        <v>0</v>
      </c>
      <c r="V541">
        <v>3.6335477092681542E-3</v>
      </c>
      <c r="W541">
        <v>0</v>
      </c>
      <c r="X541">
        <v>7.4657053068093362E-3</v>
      </c>
      <c r="Y541">
        <v>0.1657030120000291</v>
      </c>
      <c r="Z541">
        <v>4.0077169137358332E-3</v>
      </c>
      <c r="AA541">
        <v>1.0120655691435901E-2</v>
      </c>
      <c r="AB541">
        <v>2.046739558142378E-2</v>
      </c>
      <c r="AC541">
        <v>7.5754294546500497E-2</v>
      </c>
      <c r="AD541">
        <v>5.4351117231571863E-3</v>
      </c>
      <c r="AE541">
        <v>2.5497122664671992E-2</v>
      </c>
      <c r="AF541">
        <v>1.4025300783678351E-2</v>
      </c>
      <c r="AG541">
        <v>4.9473300960316286E-3</v>
      </c>
      <c r="AH541" s="9" t="s">
        <v>148</v>
      </c>
      <c r="AI541" s="1">
        <v>44713</v>
      </c>
      <c r="AJ541" s="9" t="s">
        <v>41</v>
      </c>
      <c r="AK541">
        <v>13</v>
      </c>
    </row>
    <row r="542" spans="1:37" x14ac:dyDescent="0.25">
      <c r="A542">
        <v>44722</v>
      </c>
      <c r="B542">
        <v>4.5419590914433081E-2</v>
      </c>
      <c r="C542">
        <v>8.4638166099079648E-2</v>
      </c>
      <c r="D542">
        <v>0</v>
      </c>
      <c r="E542">
        <v>9.4952487224148535E-2</v>
      </c>
      <c r="F542">
        <v>3.861668679154107E-3</v>
      </c>
      <c r="G542">
        <v>3.017748037809658E-3</v>
      </c>
      <c r="H542">
        <v>5.6743487951016226E-3</v>
      </c>
      <c r="I542">
        <v>2.1450287617325748E-3</v>
      </c>
      <c r="J542">
        <v>0</v>
      </c>
      <c r="K542">
        <v>7.9707999963617038E-3</v>
      </c>
      <c r="L542">
        <v>3.0880775571347969E-3</v>
      </c>
      <c r="M542">
        <v>9.895400408092031E-2</v>
      </c>
      <c r="N542">
        <v>2.6575928547242921E-3</v>
      </c>
      <c r="O542">
        <v>1.1949314557786641E-2</v>
      </c>
      <c r="P542">
        <v>6.8763798658268418E-3</v>
      </c>
      <c r="Q542">
        <v>3.5430329515527152E-4</v>
      </c>
      <c r="R542">
        <v>3.4672293235016333E-2</v>
      </c>
      <c r="S542">
        <v>3.0154832920309949E-5</v>
      </c>
      <c r="T542">
        <v>1.765578692746048E-2</v>
      </c>
      <c r="U542">
        <v>0</v>
      </c>
      <c r="V542">
        <v>1.4627941906464159E-2</v>
      </c>
      <c r="W542">
        <v>5.8195087821529576E-4</v>
      </c>
      <c r="X542">
        <v>8.8979518166161717E-2</v>
      </c>
      <c r="Y542">
        <v>5.6746396883984217E-2</v>
      </c>
      <c r="Z542">
        <v>8.6047181076636628E-2</v>
      </c>
      <c r="AA542">
        <v>3.1093045690826541E-3</v>
      </c>
      <c r="AB542">
        <v>1.1426841534631421E-2</v>
      </c>
      <c r="AC542">
        <v>0.1177818553989908</v>
      </c>
      <c r="AD542">
        <v>2.5285585266769609E-3</v>
      </c>
      <c r="AE542">
        <v>2.0358997531173841E-2</v>
      </c>
      <c r="AF542">
        <v>1.291055150496556E-2</v>
      </c>
      <c r="AG542">
        <v>0.14601621087378461</v>
      </c>
      <c r="AH542" s="9" t="s">
        <v>149</v>
      </c>
      <c r="AI542" s="1">
        <v>44713</v>
      </c>
      <c r="AJ542" s="9" t="s">
        <v>43</v>
      </c>
      <c r="AK542">
        <v>10</v>
      </c>
    </row>
    <row r="543" spans="1:37" x14ac:dyDescent="0.25">
      <c r="A543">
        <v>44721</v>
      </c>
      <c r="B543">
        <v>0.4713584134208581</v>
      </c>
      <c r="C543">
        <v>0.1191574396153251</v>
      </c>
      <c r="D543">
        <v>3.8320316909082612E-4</v>
      </c>
      <c r="E543">
        <v>0.22782135964632089</v>
      </c>
      <c r="F543">
        <v>1.42338774721427</v>
      </c>
      <c r="G543">
        <v>0.16880507333755759</v>
      </c>
      <c r="H543">
        <v>8.9473703196473936E-2</v>
      </c>
      <c r="I543">
        <v>0.24924034277128529</v>
      </c>
      <c r="J543">
        <v>0.1370332301523392</v>
      </c>
      <c r="K543">
        <v>0.1008852907042383</v>
      </c>
      <c r="L543">
        <v>0.51213121616770574</v>
      </c>
      <c r="M543">
        <v>0.82366070574981576</v>
      </c>
      <c r="N543">
        <v>0.38877840596419949</v>
      </c>
      <c r="O543">
        <v>0.31846496410042208</v>
      </c>
      <c r="P543">
        <v>0.11387005469205611</v>
      </c>
      <c r="Q543">
        <v>0.106449175835757</v>
      </c>
      <c r="R543">
        <v>0.23065858219806429</v>
      </c>
      <c r="S543">
        <v>4.1611930816880314</v>
      </c>
      <c r="T543">
        <v>9.1493831278422033E-2</v>
      </c>
      <c r="U543">
        <v>0.76226297999484016</v>
      </c>
      <c r="V543">
        <v>0.21293176254805529</v>
      </c>
      <c r="W543">
        <v>0.33758809728772238</v>
      </c>
      <c r="X543">
        <v>0.15657543671881791</v>
      </c>
      <c r="Y543">
        <v>0.11919285416791731</v>
      </c>
      <c r="Z543">
        <v>0.43284369148970703</v>
      </c>
      <c r="AA543">
        <v>0.36002085160268849</v>
      </c>
      <c r="AB543">
        <v>0.29989867073776488</v>
      </c>
      <c r="AC543">
        <v>0.39779797470196582</v>
      </c>
      <c r="AD543">
        <v>0.1193588114938265</v>
      </c>
      <c r="AE543">
        <v>0.40187184334176551</v>
      </c>
      <c r="AF543">
        <v>0.56621927921333315</v>
      </c>
      <c r="AG543">
        <v>0.234781633496185</v>
      </c>
      <c r="AH543" s="9" t="s">
        <v>149</v>
      </c>
      <c r="AI543" s="1">
        <v>44713</v>
      </c>
      <c r="AJ543" s="9" t="s">
        <v>38</v>
      </c>
      <c r="AK543">
        <v>9</v>
      </c>
    </row>
    <row r="544" spans="1:37" x14ac:dyDescent="0.25">
      <c r="A544">
        <v>44720</v>
      </c>
      <c r="B544">
        <v>1.626207410338899</v>
      </c>
      <c r="C544">
        <v>3.786880814243482</v>
      </c>
      <c r="D544">
        <v>0.17256696905897259</v>
      </c>
      <c r="E544">
        <v>1.6786951658671201</v>
      </c>
      <c r="F544">
        <v>6.0838222649562166</v>
      </c>
      <c r="G544">
        <v>1.9862249445979221</v>
      </c>
      <c r="H544">
        <v>0.96278273588627061</v>
      </c>
      <c r="I544">
        <v>0.2888889272272665</v>
      </c>
      <c r="J544">
        <v>0.16326739553643471</v>
      </c>
      <c r="K544">
        <v>0.61208140938986244</v>
      </c>
      <c r="L544">
        <v>0.59029161161045407</v>
      </c>
      <c r="M544">
        <v>1.6233900550792839</v>
      </c>
      <c r="N544">
        <v>2.0163010723277801</v>
      </c>
      <c r="O544">
        <v>0.92742978659279485</v>
      </c>
      <c r="P544">
        <v>0.34279807654581351</v>
      </c>
      <c r="Q544">
        <v>2.849802792615288</v>
      </c>
      <c r="R544">
        <v>1.9669085742178101</v>
      </c>
      <c r="S544">
        <v>0.83636451408394319</v>
      </c>
      <c r="T544">
        <v>0.71774792337572635</v>
      </c>
      <c r="U544">
        <v>0</v>
      </c>
      <c r="V544">
        <v>1.16197932707866</v>
      </c>
      <c r="W544">
        <v>1.2405113168892861</v>
      </c>
      <c r="X544">
        <v>1.227876809995267</v>
      </c>
      <c r="Y544">
        <v>0.18239141672411471</v>
      </c>
      <c r="Z544">
        <v>1.7414374670415611</v>
      </c>
      <c r="AA544">
        <v>0.93919055305106525</v>
      </c>
      <c r="AB544">
        <v>1.9211172730232451</v>
      </c>
      <c r="AC544">
        <v>0.8328746123841364</v>
      </c>
      <c r="AD544">
        <v>1.079427513955205</v>
      </c>
      <c r="AE544">
        <v>1.561064951959142</v>
      </c>
      <c r="AF544">
        <v>1.5580521089833419</v>
      </c>
      <c r="AG544">
        <v>1.7123549744137549</v>
      </c>
      <c r="AH544" s="9" t="s">
        <v>149</v>
      </c>
      <c r="AI544" s="1">
        <v>44713</v>
      </c>
      <c r="AJ544" s="9" t="s">
        <v>39</v>
      </c>
      <c r="AK544">
        <v>8</v>
      </c>
    </row>
    <row r="545" spans="1:37" x14ac:dyDescent="0.25">
      <c r="A545">
        <v>44719</v>
      </c>
      <c r="B545">
        <v>1.4714906323549439</v>
      </c>
      <c r="C545">
        <v>1.4488052832682241</v>
      </c>
      <c r="D545">
        <v>14.217528125668951</v>
      </c>
      <c r="E545">
        <v>0.33234748233590089</v>
      </c>
      <c r="F545">
        <v>0.70463547951476324</v>
      </c>
      <c r="G545">
        <v>1.202896082950611</v>
      </c>
      <c r="H545">
        <v>0.38840385841825598</v>
      </c>
      <c r="I545">
        <v>1.8255628183199879</v>
      </c>
      <c r="J545">
        <v>2.6616335484341151</v>
      </c>
      <c r="K545">
        <v>9.0857692949709996</v>
      </c>
      <c r="L545">
        <v>0.27991195498802918</v>
      </c>
      <c r="M545">
        <v>4.8957501226310862</v>
      </c>
      <c r="N545">
        <v>1.026653272339217</v>
      </c>
      <c r="O545">
        <v>0.4346831112908483</v>
      </c>
      <c r="P545">
        <v>7.9580005315370475E-2</v>
      </c>
      <c r="Q545">
        <v>0.2735307207908631</v>
      </c>
      <c r="R545">
        <v>0.1439202355501619</v>
      </c>
      <c r="S545">
        <v>0.1514321538321583</v>
      </c>
      <c r="T545">
        <v>2.9030370320432208</v>
      </c>
      <c r="U545">
        <v>6.55604738969945</v>
      </c>
      <c r="V545">
        <v>2.02916467833067</v>
      </c>
      <c r="W545">
        <v>2.6110087743125172</v>
      </c>
      <c r="X545">
        <v>0.44943795748200061</v>
      </c>
      <c r="Y545">
        <v>1.080460224141458</v>
      </c>
      <c r="Z545">
        <v>0.83932269249087688</v>
      </c>
      <c r="AA545">
        <v>2.0156637219258111</v>
      </c>
      <c r="AB545">
        <v>1.1754565072288199</v>
      </c>
      <c r="AC545">
        <v>4.0057283452724626</v>
      </c>
      <c r="AD545">
        <v>0.6187444537300576</v>
      </c>
      <c r="AE545">
        <v>2.2006792863531208</v>
      </c>
      <c r="AF545">
        <v>1.7519063859269199</v>
      </c>
      <c r="AG545">
        <v>0.47415005414608091</v>
      </c>
      <c r="AH545" s="9" t="s">
        <v>149</v>
      </c>
      <c r="AI545" s="1">
        <v>44713</v>
      </c>
      <c r="AJ545" s="9" t="s">
        <v>40</v>
      </c>
      <c r="AK545">
        <v>7</v>
      </c>
    </row>
    <row r="546" spans="1:37" x14ac:dyDescent="0.25">
      <c r="A546">
        <v>44718</v>
      </c>
      <c r="B546">
        <v>0.27995994122578882</v>
      </c>
      <c r="C546">
        <v>3.6104701631954297E-2</v>
      </c>
      <c r="D546">
        <v>0</v>
      </c>
      <c r="E546">
        <v>5.8406544671235322E-2</v>
      </c>
      <c r="F546">
        <v>8.5397641936854838E-5</v>
      </c>
      <c r="G546">
        <v>0.37094682372415921</v>
      </c>
      <c r="H546">
        <v>2.0367817004702101E-3</v>
      </c>
      <c r="I546">
        <v>0.50115629869864176</v>
      </c>
      <c r="J546">
        <v>0.42278749198848359</v>
      </c>
      <c r="K546">
        <v>7.8963571433690108E-2</v>
      </c>
      <c r="L546">
        <v>0.2073987096129199</v>
      </c>
      <c r="M546">
        <v>0.75970825804463604</v>
      </c>
      <c r="N546">
        <v>0.49379338506495518</v>
      </c>
      <c r="O546">
        <v>4.8771055080963861E-2</v>
      </c>
      <c r="P546">
        <v>0.132658159878877</v>
      </c>
      <c r="Q546">
        <v>8.426785544584775E-2</v>
      </c>
      <c r="R546">
        <v>0</v>
      </c>
      <c r="S546">
        <v>3.0012708851550522E-4</v>
      </c>
      <c r="T546">
        <v>0.28296400421354773</v>
      </c>
      <c r="U546">
        <v>0</v>
      </c>
      <c r="V546">
        <v>8.5170708841087669E-2</v>
      </c>
      <c r="W546">
        <v>1.961304583199739E-3</v>
      </c>
      <c r="X546">
        <v>0.19974013618710201</v>
      </c>
      <c r="Y546">
        <v>1.089001981846797E-2</v>
      </c>
      <c r="Z546">
        <v>0.1730775205869233</v>
      </c>
      <c r="AA546">
        <v>0.37829993329130379</v>
      </c>
      <c r="AB546">
        <v>9.0268997673233917E-2</v>
      </c>
      <c r="AC546">
        <v>0.33418019783424008</v>
      </c>
      <c r="AD546">
        <v>0.39590611346842991</v>
      </c>
      <c r="AE546">
        <v>0.39183965551508382</v>
      </c>
      <c r="AF546">
        <v>0.23285651485640799</v>
      </c>
      <c r="AG546">
        <v>2.7795908099089751E-2</v>
      </c>
      <c r="AH546" s="9" t="s">
        <v>149</v>
      </c>
      <c r="AI546" s="1">
        <v>44713</v>
      </c>
      <c r="AJ546" s="9" t="s">
        <v>41</v>
      </c>
      <c r="AK546">
        <v>6</v>
      </c>
    </row>
    <row r="547" spans="1:37" x14ac:dyDescent="0.25">
      <c r="A547">
        <v>44715</v>
      </c>
      <c r="B547">
        <v>0.30671409795673549</v>
      </c>
      <c r="C547">
        <v>0.26593905665397022</v>
      </c>
      <c r="D547">
        <v>0.2069309730744277</v>
      </c>
      <c r="E547">
        <v>0.1971560276547164</v>
      </c>
      <c r="F547">
        <v>3.0411335302078679E-2</v>
      </c>
      <c r="G547">
        <v>4.6242668638166839E-2</v>
      </c>
      <c r="H547">
        <v>0.60127898147476255</v>
      </c>
      <c r="I547">
        <v>0.25226216193047318</v>
      </c>
      <c r="J547">
        <v>1.8978820049728101E-2</v>
      </c>
      <c r="K547">
        <v>4.2475216693073262E-2</v>
      </c>
      <c r="L547">
        <v>0.25055658922585089</v>
      </c>
      <c r="M547">
        <v>0.79111346469650101</v>
      </c>
      <c r="N547">
        <v>0.22313778039072499</v>
      </c>
      <c r="O547">
        <v>9.4270083279945668E-2</v>
      </c>
      <c r="P547">
        <v>0.39296294847236951</v>
      </c>
      <c r="Q547">
        <v>8.0043005889015487E-2</v>
      </c>
      <c r="R547">
        <v>6.1324218961109692E-2</v>
      </c>
      <c r="S547">
        <v>0.2233813636216529</v>
      </c>
      <c r="T547">
        <v>0.1193956454188818</v>
      </c>
      <c r="U547">
        <v>1.3802786029517371</v>
      </c>
      <c r="V547">
        <v>0.24052884720562601</v>
      </c>
      <c r="W547">
        <v>3.4459085099138309E-2</v>
      </c>
      <c r="X547">
        <v>0.13029587204813811</v>
      </c>
      <c r="Y547">
        <v>0.38893261072084861</v>
      </c>
      <c r="Z547">
        <v>0.194228497107299</v>
      </c>
      <c r="AA547">
        <v>0.31013557844662792</v>
      </c>
      <c r="AB547">
        <v>0.17993730600835661</v>
      </c>
      <c r="AC547">
        <v>0.68252079939037658</v>
      </c>
      <c r="AD547">
        <v>0.26581859135764552</v>
      </c>
      <c r="AE547">
        <v>0.21340831087455739</v>
      </c>
      <c r="AF547">
        <v>0.36179429573861011</v>
      </c>
      <c r="AG547">
        <v>0.1888289495487451</v>
      </c>
      <c r="AH547" s="9" t="s">
        <v>150</v>
      </c>
      <c r="AI547" s="1">
        <v>44713</v>
      </c>
      <c r="AJ547" s="9" t="s">
        <v>43</v>
      </c>
      <c r="AK547">
        <v>3</v>
      </c>
    </row>
    <row r="548" spans="1:37" x14ac:dyDescent="0.25">
      <c r="A548">
        <v>44714</v>
      </c>
      <c r="B548">
        <v>0.2626580958459932</v>
      </c>
      <c r="C548">
        <v>0.25021731042532841</v>
      </c>
      <c r="D548">
        <v>0.81849512287739767</v>
      </c>
      <c r="E548">
        <v>8.1602526086804086E-2</v>
      </c>
      <c r="F548">
        <v>0.45213472801049681</v>
      </c>
      <c r="G548">
        <v>8.1764661160247751E-3</v>
      </c>
      <c r="H548">
        <v>2.5551103889050891E-2</v>
      </c>
      <c r="I548">
        <v>1.7245283212906149E-3</v>
      </c>
      <c r="J548">
        <v>0</v>
      </c>
      <c r="K548">
        <v>0.73094817839444748</v>
      </c>
      <c r="L548">
        <v>3.8255317594200478E-2</v>
      </c>
      <c r="M548">
        <v>0.25553012760169291</v>
      </c>
      <c r="N548">
        <v>0.24092339746844291</v>
      </c>
      <c r="O548">
        <v>1.1706853723122399</v>
      </c>
      <c r="P548">
        <v>1.118603760232199E-2</v>
      </c>
      <c r="Q548">
        <v>2.9766102724056359E-2</v>
      </c>
      <c r="R548">
        <v>2.660181671979446E-2</v>
      </c>
      <c r="S548">
        <v>5.4453336340087401E-2</v>
      </c>
      <c r="T548">
        <v>7.7273565477068609E-2</v>
      </c>
      <c r="U548">
        <v>0</v>
      </c>
      <c r="V548">
        <v>3.8043624848260002E-2</v>
      </c>
      <c r="W548">
        <v>2.1385388376617329E-2</v>
      </c>
      <c r="X548">
        <v>0.56428497244055775</v>
      </c>
      <c r="Y548">
        <v>6.9352477436717243E-3</v>
      </c>
      <c r="Z548">
        <v>0.22202546983145571</v>
      </c>
      <c r="AA548">
        <v>0.1405789576408788</v>
      </c>
      <c r="AB548">
        <v>0.17719482676022999</v>
      </c>
      <c r="AC548">
        <v>0.36447526773182498</v>
      </c>
      <c r="AD548">
        <v>2.7801148129091641E-2</v>
      </c>
      <c r="AE548">
        <v>0.24575340897905509</v>
      </c>
      <c r="AF548">
        <v>0.40028826873832102</v>
      </c>
      <c r="AG548">
        <v>2.638595884544187E-2</v>
      </c>
      <c r="AH548" s="9" t="s">
        <v>150</v>
      </c>
      <c r="AI548" s="1">
        <v>44713</v>
      </c>
      <c r="AJ548" s="9" t="s">
        <v>38</v>
      </c>
      <c r="AK548">
        <v>2</v>
      </c>
    </row>
    <row r="549" spans="1:37" x14ac:dyDescent="0.25">
      <c r="A549">
        <v>44713</v>
      </c>
      <c r="B549">
        <v>0.58529275562311744</v>
      </c>
      <c r="C549">
        <v>0.5306794463866602</v>
      </c>
      <c r="D549">
        <v>0.49054668240715338</v>
      </c>
      <c r="E549">
        <v>0.30891630386644248</v>
      </c>
      <c r="F549">
        <v>5.5740293904268337E-2</v>
      </c>
      <c r="G549">
        <v>6.8426587193845714E-2</v>
      </c>
      <c r="H549">
        <v>0.17284601936570079</v>
      </c>
      <c r="I549">
        <v>0.19345033570984871</v>
      </c>
      <c r="J549">
        <v>1.0908782684962639</v>
      </c>
      <c r="K549">
        <v>1.689030940754479</v>
      </c>
      <c r="L549">
        <v>0.18377180185099459</v>
      </c>
      <c r="M549">
        <v>0.91049997315679709</v>
      </c>
      <c r="N549">
        <v>0.26641210421086381</v>
      </c>
      <c r="O549">
        <v>0.41572953335544782</v>
      </c>
      <c r="P549">
        <v>2.0453347130930162</v>
      </c>
      <c r="Q549">
        <v>8.6855614059880459E-2</v>
      </c>
      <c r="R549">
        <v>1.3193280443431229E-2</v>
      </c>
      <c r="S549">
        <v>1.1152059226718121E-2</v>
      </c>
      <c r="T549">
        <v>0.14871169669975781</v>
      </c>
      <c r="U549">
        <v>12.386677845831381</v>
      </c>
      <c r="V549">
        <v>2.2959458497468521</v>
      </c>
      <c r="W549">
        <v>0.1269006733316427</v>
      </c>
      <c r="X549">
        <v>0.20803785869747601</v>
      </c>
      <c r="Y549">
        <v>6.6643442356094221E-2</v>
      </c>
      <c r="Z549">
        <v>0.2359539218889771</v>
      </c>
      <c r="AA549">
        <v>1.262505272191818</v>
      </c>
      <c r="AB549">
        <v>0.44181925243459419</v>
      </c>
      <c r="AC549">
        <v>0.71635939077714994</v>
      </c>
      <c r="AD549">
        <v>0.33972100300035601</v>
      </c>
      <c r="AE549">
        <v>0.52710572640765974</v>
      </c>
      <c r="AF549">
        <v>0.76315684868336686</v>
      </c>
      <c r="AG549">
        <v>0.2311561147622247</v>
      </c>
      <c r="AH549" s="9" t="s">
        <v>150</v>
      </c>
      <c r="AI549" s="1">
        <v>44713</v>
      </c>
      <c r="AJ549" s="9" t="s">
        <v>39</v>
      </c>
      <c r="AK549">
        <v>1</v>
      </c>
    </row>
    <row r="550" spans="1:37" x14ac:dyDescent="0.25">
      <c r="A550">
        <v>44712</v>
      </c>
      <c r="B550">
        <v>0.57916767280869985</v>
      </c>
      <c r="C550">
        <v>0.1748664386403008</v>
      </c>
      <c r="D550">
        <v>0.1013191143838383</v>
      </c>
      <c r="E550">
        <v>0.14580056807457359</v>
      </c>
      <c r="F550">
        <v>0.21492500358297681</v>
      </c>
      <c r="G550">
        <v>3.7369873800807037E-2</v>
      </c>
      <c r="H550">
        <v>0.48215816736912792</v>
      </c>
      <c r="I550">
        <v>0.34234827039851312</v>
      </c>
      <c r="J550">
        <v>3.0147490321845249</v>
      </c>
      <c r="K550">
        <v>0.1225489791589375</v>
      </c>
      <c r="L550">
        <v>0.41365795011714712</v>
      </c>
      <c r="M550">
        <v>2.948516858901137</v>
      </c>
      <c r="N550">
        <v>1.3778619137096151</v>
      </c>
      <c r="O550">
        <v>0.40277968394997898</v>
      </c>
      <c r="P550">
        <v>5.8612904627552628E-2</v>
      </c>
      <c r="Q550">
        <v>0.2030457494844965</v>
      </c>
      <c r="R550">
        <v>2.7052286594137082E-3</v>
      </c>
      <c r="S550">
        <v>2.069834665066923E-3</v>
      </c>
      <c r="T550">
        <v>0.33998047078441901</v>
      </c>
      <c r="U550">
        <v>9.8402956725225227E-3</v>
      </c>
      <c r="V550">
        <v>0.15154701864944381</v>
      </c>
      <c r="W550">
        <v>0.21720047003366119</v>
      </c>
      <c r="X550">
        <v>0.69194082673018309</v>
      </c>
      <c r="Y550">
        <v>1.9011944774471341E-2</v>
      </c>
      <c r="Z550">
        <v>0.28441428216766268</v>
      </c>
      <c r="AA550">
        <v>0.90444624349179636</v>
      </c>
      <c r="AB550">
        <v>0.41244979710816199</v>
      </c>
      <c r="AC550">
        <v>1.0303667292164851</v>
      </c>
      <c r="AD550">
        <v>0.69996352990449084</v>
      </c>
      <c r="AE550">
        <v>0.53008848280512266</v>
      </c>
      <c r="AF550">
        <v>0.53596502573045846</v>
      </c>
      <c r="AG550">
        <v>0.33440890638299919</v>
      </c>
      <c r="AH550" s="9" t="s">
        <v>150</v>
      </c>
      <c r="AI550" s="1">
        <v>44682</v>
      </c>
      <c r="AJ550" s="9" t="s">
        <v>40</v>
      </c>
      <c r="AK550">
        <v>31</v>
      </c>
    </row>
    <row r="551" spans="1:37" x14ac:dyDescent="0.25">
      <c r="A551">
        <v>44711</v>
      </c>
      <c r="B551">
        <v>1.3462007396720881</v>
      </c>
      <c r="C551">
        <v>0.15067163359225319</v>
      </c>
      <c r="D551">
        <v>5.4633014682590603E-2</v>
      </c>
      <c r="E551">
        <v>1.0432373178719749</v>
      </c>
      <c r="F551">
        <v>0.94857926574004203</v>
      </c>
      <c r="G551">
        <v>0.23736444279159599</v>
      </c>
      <c r="H551">
        <v>9.5973053385578821E-2</v>
      </c>
      <c r="I551">
        <v>1.426851378367989</v>
      </c>
      <c r="J551">
        <v>5.317847506493786</v>
      </c>
      <c r="K551">
        <v>0.28165898454851213</v>
      </c>
      <c r="L551">
        <v>3.2446391041706621</v>
      </c>
      <c r="M551">
        <v>0.46601103890137252</v>
      </c>
      <c r="N551">
        <v>0.19510034318524891</v>
      </c>
      <c r="O551">
        <v>1.0738375534686191</v>
      </c>
      <c r="P551">
        <v>1.670915074090898</v>
      </c>
      <c r="Q551">
        <v>0.28430765741493341</v>
      </c>
      <c r="R551">
        <v>0.78017555970869079</v>
      </c>
      <c r="S551">
        <v>1.9828909415099141E-2</v>
      </c>
      <c r="T551">
        <v>1.3523107150625131</v>
      </c>
      <c r="U551">
        <v>4.2805992706654562E-2</v>
      </c>
      <c r="V551">
        <v>0.75008772660953438</v>
      </c>
      <c r="W551">
        <v>8.2514622298007309E-2</v>
      </c>
      <c r="X551">
        <v>2.0440288565907951</v>
      </c>
      <c r="Y551">
        <v>0.45302566298994512</v>
      </c>
      <c r="Z551">
        <v>1.143239752855119</v>
      </c>
      <c r="AA551">
        <v>1.298386557741646</v>
      </c>
      <c r="AB551">
        <v>0.81095873083908532</v>
      </c>
      <c r="AC551">
        <v>1.2014520444120189</v>
      </c>
      <c r="AD551">
        <v>0.25197550625791099</v>
      </c>
      <c r="AE551">
        <v>0.35689507075232968</v>
      </c>
      <c r="AF551">
        <v>0.93113193863816446</v>
      </c>
      <c r="AG551">
        <v>3.11590512638805</v>
      </c>
      <c r="AH551" s="9" t="s">
        <v>150</v>
      </c>
      <c r="AI551" s="1">
        <v>44682</v>
      </c>
      <c r="AJ551" s="9" t="s">
        <v>41</v>
      </c>
      <c r="AK551">
        <v>30</v>
      </c>
    </row>
    <row r="552" spans="1:37" x14ac:dyDescent="0.25">
      <c r="A552">
        <v>44708</v>
      </c>
      <c r="B552">
        <v>1.036923183094056</v>
      </c>
      <c r="C552">
        <v>3.7511077554830532</v>
      </c>
      <c r="D552">
        <v>1.446595586297972E-2</v>
      </c>
      <c r="E552">
        <v>0.56500209249461053</v>
      </c>
      <c r="F552">
        <v>8.1381076003919597E-2</v>
      </c>
      <c r="G552">
        <v>0.17277910732832141</v>
      </c>
      <c r="H552">
        <v>3.236616747582445</v>
      </c>
      <c r="I552">
        <v>0.75931252149265482</v>
      </c>
      <c r="J552">
        <v>0.11660153304818691</v>
      </c>
      <c r="K552">
        <v>0.21188357550869719</v>
      </c>
      <c r="L552">
        <v>2.6166179096450439</v>
      </c>
      <c r="M552">
        <v>0.36199465328800878</v>
      </c>
      <c r="N552">
        <v>0.25169043021648568</v>
      </c>
      <c r="O552">
        <v>0.44695343163923662</v>
      </c>
      <c r="P552">
        <v>0.69851439578765473</v>
      </c>
      <c r="Q552">
        <v>1.819261859587417</v>
      </c>
      <c r="R552">
        <v>4.7328204637362543E-2</v>
      </c>
      <c r="S552">
        <v>3.5591543709168998</v>
      </c>
      <c r="T552">
        <v>1.197235755446626</v>
      </c>
      <c r="U552">
        <v>7.5752054727477702E-2</v>
      </c>
      <c r="V552">
        <v>0.17859503485813141</v>
      </c>
      <c r="W552">
        <v>0.1216285860666141</v>
      </c>
      <c r="X552">
        <v>0.16517135962472021</v>
      </c>
      <c r="Y552">
        <v>0.14193373760855349</v>
      </c>
      <c r="Z552">
        <v>0.80779775590469904</v>
      </c>
      <c r="AA552">
        <v>0.55673026806119585</v>
      </c>
      <c r="AB552">
        <v>1.310743854224049</v>
      </c>
      <c r="AC552">
        <v>0.54126656272387363</v>
      </c>
      <c r="AD552">
        <v>1.9787352009601371</v>
      </c>
      <c r="AE552">
        <v>0.80109385521570897</v>
      </c>
      <c r="AF552">
        <v>0.59564694641089611</v>
      </c>
      <c r="AG552">
        <v>1.1558285415155869</v>
      </c>
      <c r="AH552" s="9" t="s">
        <v>151</v>
      </c>
      <c r="AI552" s="1">
        <v>44682</v>
      </c>
      <c r="AJ552" s="9" t="s">
        <v>43</v>
      </c>
      <c r="AK552">
        <v>27</v>
      </c>
    </row>
    <row r="553" spans="1:37" x14ac:dyDescent="0.25">
      <c r="A553">
        <v>44707</v>
      </c>
      <c r="B553">
        <v>1.030025382157469</v>
      </c>
      <c r="C553">
        <v>0.81965364047032641</v>
      </c>
      <c r="D553">
        <v>0.2225303667808578</v>
      </c>
      <c r="E553">
        <v>0.30452834054625838</v>
      </c>
      <c r="F553">
        <v>0.1798406936540578</v>
      </c>
      <c r="G553">
        <v>1.201755130704073</v>
      </c>
      <c r="H553">
        <v>0.67082385692443669</v>
      </c>
      <c r="I553">
        <v>0.88053203676023328</v>
      </c>
      <c r="J553">
        <v>0.49909299975026172</v>
      </c>
      <c r="K553">
        <v>1.5009014947717769</v>
      </c>
      <c r="L553">
        <v>7.507563729271219E-3</v>
      </c>
      <c r="M553">
        <v>9.5686582995066882E-2</v>
      </c>
      <c r="N553">
        <v>1.8433248901927479</v>
      </c>
      <c r="O553">
        <v>0.1174121349494424</v>
      </c>
      <c r="P553">
        <v>4.6844556107561957</v>
      </c>
      <c r="Q553">
        <v>2.4662027203610059E-2</v>
      </c>
      <c r="R553">
        <v>0.21532716516401429</v>
      </c>
      <c r="S553">
        <v>0.47437307101375248</v>
      </c>
      <c r="T553">
        <v>3.3979779993593282</v>
      </c>
      <c r="U553">
        <v>0.50858561634077881</v>
      </c>
      <c r="V553">
        <v>0.28342178934111639</v>
      </c>
      <c r="W553">
        <v>0.67403371010897961</v>
      </c>
      <c r="X553">
        <v>0.44868881565002072</v>
      </c>
      <c r="Y553">
        <v>0.22317317627647629</v>
      </c>
      <c r="Z553">
        <v>0.74640783260454457</v>
      </c>
      <c r="AA553">
        <v>1.999325350259034</v>
      </c>
      <c r="AB553">
        <v>0.75526131596942137</v>
      </c>
      <c r="AC553">
        <v>0.14729993708698971</v>
      </c>
      <c r="AD553">
        <v>1.8521748139040312E-2</v>
      </c>
      <c r="AE553">
        <v>0.30118983401044391</v>
      </c>
      <c r="AF553">
        <v>1.2010135941103279</v>
      </c>
      <c r="AG553">
        <v>1.7412652333765599</v>
      </c>
      <c r="AH553" s="9" t="s">
        <v>151</v>
      </c>
      <c r="AI553" s="1">
        <v>44682</v>
      </c>
      <c r="AJ553" s="9" t="s">
        <v>38</v>
      </c>
      <c r="AK553">
        <v>26</v>
      </c>
    </row>
    <row r="554" spans="1:37" x14ac:dyDescent="0.25">
      <c r="A554">
        <v>44706</v>
      </c>
      <c r="B554">
        <v>4.4758050182393241</v>
      </c>
      <c r="C554">
        <v>6.7875426573249849</v>
      </c>
      <c r="D554">
        <v>7.8230842188547207</v>
      </c>
      <c r="E554">
        <v>4.1995146429782597</v>
      </c>
      <c r="F554">
        <v>3.7650358900686269</v>
      </c>
      <c r="G554">
        <v>4.190828264847803</v>
      </c>
      <c r="H554">
        <v>4.6235886388434366</v>
      </c>
      <c r="I554">
        <v>4.1997436557332657</v>
      </c>
      <c r="J554">
        <v>4.8691194497132564</v>
      </c>
      <c r="K554">
        <v>4.9774853917379591</v>
      </c>
      <c r="L554">
        <v>1.312464760623052</v>
      </c>
      <c r="M554">
        <v>5.0815715514602164</v>
      </c>
      <c r="N554">
        <v>4.0969919024102248</v>
      </c>
      <c r="O554">
        <v>2.3419245336766079</v>
      </c>
      <c r="P554">
        <v>2.5618852184834009</v>
      </c>
      <c r="Q554">
        <v>3.994593303119919</v>
      </c>
      <c r="R554">
        <v>3.034043406797426</v>
      </c>
      <c r="S554">
        <v>2.896555320947908</v>
      </c>
      <c r="T554">
        <v>2.649641114919886</v>
      </c>
      <c r="U554">
        <v>10.201797920054201</v>
      </c>
      <c r="V554">
        <v>8.58398838215982</v>
      </c>
      <c r="W554">
        <v>1.438479467519832</v>
      </c>
      <c r="X554">
        <v>6.1480358748669914</v>
      </c>
      <c r="Y554">
        <v>1.3745998501159831</v>
      </c>
      <c r="Z554">
        <v>4.7348378084216991</v>
      </c>
      <c r="AA554">
        <v>4.3389355049712863</v>
      </c>
      <c r="AB554">
        <v>4.4410406509390006</v>
      </c>
      <c r="AC554">
        <v>3.6065421059859881</v>
      </c>
      <c r="AD554">
        <v>3.5242353221454841</v>
      </c>
      <c r="AE554">
        <v>5.0409781803800406</v>
      </c>
      <c r="AF554">
        <v>4.8235620225570983</v>
      </c>
      <c r="AG554">
        <v>3.1845342428663761</v>
      </c>
      <c r="AH554" s="9" t="s">
        <v>151</v>
      </c>
      <c r="AI554" s="1">
        <v>44682</v>
      </c>
      <c r="AJ554" s="9" t="s">
        <v>39</v>
      </c>
      <c r="AK554">
        <v>25</v>
      </c>
    </row>
    <row r="555" spans="1:37" x14ac:dyDescent="0.25">
      <c r="A555">
        <v>44705</v>
      </c>
      <c r="B555">
        <v>0.85754778344669791</v>
      </c>
      <c r="C555">
        <v>1.687996993822118</v>
      </c>
      <c r="D555">
        <v>0.41522078981840232</v>
      </c>
      <c r="E555">
        <v>0.74284836715787461</v>
      </c>
      <c r="F555">
        <v>1.0477670324942261</v>
      </c>
      <c r="G555">
        <v>1.792658456004393</v>
      </c>
      <c r="H555">
        <v>0.62124968852402673</v>
      </c>
      <c r="I555">
        <v>0.24402692846387769</v>
      </c>
      <c r="J555">
        <v>0.30970121133820938</v>
      </c>
      <c r="K555">
        <v>1.068406491845604</v>
      </c>
      <c r="L555">
        <v>0.21614260646276259</v>
      </c>
      <c r="M555">
        <v>0.34854698173580578</v>
      </c>
      <c r="N555">
        <v>0.43933969860301458</v>
      </c>
      <c r="O555">
        <v>0.74265830828010304</v>
      </c>
      <c r="P555">
        <v>0.17106519595277561</v>
      </c>
      <c r="Q555">
        <v>1.190101048727789</v>
      </c>
      <c r="R555">
        <v>1.8201033707762151</v>
      </c>
      <c r="S555">
        <v>5.9599585737156138E-2</v>
      </c>
      <c r="T555">
        <v>0.98279228958995213</v>
      </c>
      <c r="U555">
        <v>4.0675625166403444</v>
      </c>
      <c r="V555">
        <v>0.35576332691508328</v>
      </c>
      <c r="W555">
        <v>0.1233971766035984</v>
      </c>
      <c r="X555">
        <v>0.64328878786210897</v>
      </c>
      <c r="Y555">
        <v>0.41756011946625049</v>
      </c>
      <c r="Z555">
        <v>0.88425014011065006</v>
      </c>
      <c r="AA555">
        <v>0.53445041961863715</v>
      </c>
      <c r="AB555">
        <v>0.90733815266759033</v>
      </c>
      <c r="AC555">
        <v>0.41041306761651691</v>
      </c>
      <c r="AD555">
        <v>1.270732168159715</v>
      </c>
      <c r="AE555">
        <v>1.431174947343363</v>
      </c>
      <c r="AF555">
        <v>0.77279880204924023</v>
      </c>
      <c r="AG555">
        <v>0.26363777386814591</v>
      </c>
      <c r="AH555" s="9" t="s">
        <v>151</v>
      </c>
      <c r="AI555" s="1">
        <v>44682</v>
      </c>
      <c r="AJ555" s="9" t="s">
        <v>40</v>
      </c>
      <c r="AK555">
        <v>24</v>
      </c>
    </row>
    <row r="556" spans="1:37" x14ac:dyDescent="0.25">
      <c r="A556">
        <v>44704</v>
      </c>
      <c r="B556">
        <v>7.1972983449115513E-2</v>
      </c>
      <c r="C556">
        <v>6.0051122105606921E-3</v>
      </c>
      <c r="D556">
        <v>5.4861416534228692E-2</v>
      </c>
      <c r="E556">
        <v>2.4554009675714632E-2</v>
      </c>
      <c r="F556">
        <v>1.8411958668960449E-2</v>
      </c>
      <c r="G556">
        <v>1.7717645109751538E-2</v>
      </c>
      <c r="H556">
        <v>2.2267424742558509E-2</v>
      </c>
      <c r="I556">
        <v>5.1972765916848732E-5</v>
      </c>
      <c r="J556">
        <v>5.3397502165402337E-2</v>
      </c>
      <c r="K556">
        <v>6.2012310873524233E-2</v>
      </c>
      <c r="L556">
        <v>2.5034166539768941E-2</v>
      </c>
      <c r="M556">
        <v>2.503557603606322E-3</v>
      </c>
      <c r="N556">
        <v>5.5940161219534532E-2</v>
      </c>
      <c r="O556">
        <v>0.34896912561129612</v>
      </c>
      <c r="P556">
        <v>3.9228393845839982E-2</v>
      </c>
      <c r="Q556">
        <v>3.099095534318089E-3</v>
      </c>
      <c r="R556">
        <v>9.4157914704264423E-4</v>
      </c>
      <c r="S556">
        <v>5.8431283613675951E-3</v>
      </c>
      <c r="T556">
        <v>1.6694369390409091E-2</v>
      </c>
      <c r="U556">
        <v>0.41711084993389641</v>
      </c>
      <c r="V556">
        <v>3.7946792863660379E-2</v>
      </c>
      <c r="W556">
        <v>8.7223336349299945E-3</v>
      </c>
      <c r="X556">
        <v>3.9870809814773159E-2</v>
      </c>
      <c r="Y556">
        <v>9.1872776451059068E-2</v>
      </c>
      <c r="Z556">
        <v>2.2764881404607518E-2</v>
      </c>
      <c r="AA556">
        <v>7.0212492922389749E-2</v>
      </c>
      <c r="AB556">
        <v>4.6650622720293793E-2</v>
      </c>
      <c r="AC556">
        <v>7.367293114896703E-2</v>
      </c>
      <c r="AD556">
        <v>1.717956243085925E-2</v>
      </c>
      <c r="AE556">
        <v>1.711621973591327E-2</v>
      </c>
      <c r="AF556">
        <v>7.0769510855846707E-2</v>
      </c>
      <c r="AG556">
        <v>0.1077432102596485</v>
      </c>
      <c r="AH556" s="9" t="s">
        <v>151</v>
      </c>
      <c r="AI556" s="1">
        <v>44682</v>
      </c>
      <c r="AJ556" s="9" t="s">
        <v>41</v>
      </c>
      <c r="AK556">
        <v>23</v>
      </c>
    </row>
    <row r="557" spans="1:37" x14ac:dyDescent="0.25">
      <c r="A557">
        <v>44701</v>
      </c>
      <c r="B557">
        <v>0.46793320567320379</v>
      </c>
      <c r="C557">
        <v>0.26886257214809278</v>
      </c>
      <c r="D557">
        <v>4.1973698812570792E-2</v>
      </c>
      <c r="E557">
        <v>0.29363283038478177</v>
      </c>
      <c r="F557">
        <v>0.29354096838583221</v>
      </c>
      <c r="G557">
        <v>0.31766635252599112</v>
      </c>
      <c r="H557">
        <v>0.92954793302955496</v>
      </c>
      <c r="I557">
        <v>9.038810713612927E-2</v>
      </c>
      <c r="J557">
        <v>0.1177351637200585</v>
      </c>
      <c r="K557">
        <v>0.35001398420407032</v>
      </c>
      <c r="L557">
        <v>1.2426564529598729E-3</v>
      </c>
      <c r="M557">
        <v>8.54443474882116E-2</v>
      </c>
      <c r="N557">
        <v>0.19683106836904141</v>
      </c>
      <c r="O557">
        <v>0.87808431929981123</v>
      </c>
      <c r="P557">
        <v>0.30402411116881112</v>
      </c>
      <c r="Q557">
        <v>7.5850436647375133E-2</v>
      </c>
      <c r="R557">
        <v>4.0624467400579567E-2</v>
      </c>
      <c r="S557">
        <v>0.819270972839092</v>
      </c>
      <c r="T557">
        <v>0.18943593358529939</v>
      </c>
      <c r="U557">
        <v>3.8701683924109449E-4</v>
      </c>
      <c r="V557">
        <v>5.3576924244683737E-2</v>
      </c>
      <c r="W557">
        <v>0.12825797360444069</v>
      </c>
      <c r="X557">
        <v>0.86274382089529855</v>
      </c>
      <c r="Y557">
        <v>0.92162863506732928</v>
      </c>
      <c r="Z557">
        <v>0.5994238414650539</v>
      </c>
      <c r="AA557">
        <v>0.19706808112203791</v>
      </c>
      <c r="AB557">
        <v>0.31557112526764519</v>
      </c>
      <c r="AC557">
        <v>0.1827188800597844</v>
      </c>
      <c r="AD557">
        <v>3.5970107514673631E-2</v>
      </c>
      <c r="AE557">
        <v>0.37943853206746558</v>
      </c>
      <c r="AF557">
        <v>0.45179190437279498</v>
      </c>
      <c r="AG557">
        <v>0.40534242699779582</v>
      </c>
      <c r="AH557" s="9" t="s">
        <v>152</v>
      </c>
      <c r="AI557" s="1">
        <v>44682</v>
      </c>
      <c r="AJ557" s="9" t="s">
        <v>43</v>
      </c>
      <c r="AK557">
        <v>20</v>
      </c>
    </row>
    <row r="558" spans="1:37" x14ac:dyDescent="0.25">
      <c r="A558">
        <v>44700</v>
      </c>
      <c r="B558">
        <v>0.76988395911789975</v>
      </c>
      <c r="C558">
        <v>0.1563458245183808</v>
      </c>
      <c r="D558">
        <v>0.50648308318150448</v>
      </c>
      <c r="E558">
        <v>0.28176646915372572</v>
      </c>
      <c r="F558">
        <v>0.70762625043993488</v>
      </c>
      <c r="G558">
        <v>1.819998745350436</v>
      </c>
      <c r="H558">
        <v>0.61257805612867222</v>
      </c>
      <c r="I558">
        <v>0.86870059002520217</v>
      </c>
      <c r="J558">
        <v>4.7036079452930561</v>
      </c>
      <c r="K558">
        <v>0.23081194797437771</v>
      </c>
      <c r="L558">
        <v>7.3094649230493094E-2</v>
      </c>
      <c r="M558">
        <v>0.54921743232002396</v>
      </c>
      <c r="N558">
        <v>0.88072530546828465</v>
      </c>
      <c r="O558">
        <v>0.1328496661387798</v>
      </c>
      <c r="P558">
        <v>0.41965823073514408</v>
      </c>
      <c r="Q558">
        <v>0.55091695014288222</v>
      </c>
      <c r="R558">
        <v>0.3896625286348579</v>
      </c>
      <c r="S558">
        <v>0.34022199911829831</v>
      </c>
      <c r="T558">
        <v>0.20386838423562201</v>
      </c>
      <c r="U558">
        <v>4.806658057744119E-2</v>
      </c>
      <c r="V558">
        <v>0.19546193259430389</v>
      </c>
      <c r="W558">
        <v>0.1979346045054701</v>
      </c>
      <c r="X558">
        <v>0.54915486263968438</v>
      </c>
      <c r="Y558">
        <v>0.21929119472016981</v>
      </c>
      <c r="Z558">
        <v>0.69088335498159292</v>
      </c>
      <c r="AA558">
        <v>1.1787531430773921</v>
      </c>
      <c r="AB558">
        <v>0.56352788676771592</v>
      </c>
      <c r="AC558">
        <v>0.34625444663488553</v>
      </c>
      <c r="AD558">
        <v>0.52263937070977717</v>
      </c>
      <c r="AE558">
        <v>1.27196108875044</v>
      </c>
      <c r="AF558">
        <v>0.60591194603655474</v>
      </c>
      <c r="AG558">
        <v>0.50285469595173993</v>
      </c>
      <c r="AH558" s="9" t="s">
        <v>152</v>
      </c>
      <c r="AI558" s="1">
        <v>44682</v>
      </c>
      <c r="AJ558" s="9" t="s">
        <v>38</v>
      </c>
      <c r="AK558">
        <v>19</v>
      </c>
    </row>
    <row r="559" spans="1:37" x14ac:dyDescent="0.25">
      <c r="A559">
        <v>44699</v>
      </c>
      <c r="B559">
        <v>0.30377652124022558</v>
      </c>
      <c r="C559">
        <v>0.80278038623514614</v>
      </c>
      <c r="D559">
        <v>4.6102215437419179E-2</v>
      </c>
      <c r="E559">
        <v>0.2342618720397581</v>
      </c>
      <c r="F559">
        <v>0.97312061613199607</v>
      </c>
      <c r="G559">
        <v>0.35689229765629249</v>
      </c>
      <c r="H559">
        <v>9.5939639061657839E-2</v>
      </c>
      <c r="I559">
        <v>5.3123082550991879E-2</v>
      </c>
      <c r="J559">
        <v>7.3916407436468868E-3</v>
      </c>
      <c r="K559">
        <v>0</v>
      </c>
      <c r="L559">
        <v>8.0401220741125271E-3</v>
      </c>
      <c r="M559">
        <v>0.16759917825356499</v>
      </c>
      <c r="N559">
        <v>0.83756083251705415</v>
      </c>
      <c r="O559">
        <v>3.4696126466738073E-2</v>
      </c>
      <c r="P559">
        <v>0.1108592601254561</v>
      </c>
      <c r="Q559">
        <v>0.46899225850286641</v>
      </c>
      <c r="R559">
        <v>5.181405450455024E-2</v>
      </c>
      <c r="S559">
        <v>0.37247849682957418</v>
      </c>
      <c r="T559">
        <v>0.25114703141007422</v>
      </c>
      <c r="U559">
        <v>0.13776359074259159</v>
      </c>
      <c r="V559">
        <v>0.49831130643917798</v>
      </c>
      <c r="W559">
        <v>0.47879856784126618</v>
      </c>
      <c r="X559">
        <v>0.107641314507921</v>
      </c>
      <c r="Y559">
        <v>1.517027010265957E-2</v>
      </c>
      <c r="Z559">
        <v>0.31038490832299048</v>
      </c>
      <c r="AA559">
        <v>0.23363798457449239</v>
      </c>
      <c r="AB559">
        <v>0.44072334182689299</v>
      </c>
      <c r="AC559">
        <v>7.6827838201529206E-2</v>
      </c>
      <c r="AD559">
        <v>0.56224415279887729</v>
      </c>
      <c r="AE559">
        <v>0.68243452464427312</v>
      </c>
      <c r="AF559">
        <v>0.16479931923867799</v>
      </c>
      <c r="AG559">
        <v>0.17434076970228929</v>
      </c>
      <c r="AH559" s="9" t="s">
        <v>152</v>
      </c>
      <c r="AI559" s="1">
        <v>44682</v>
      </c>
      <c r="AJ559" s="9" t="s">
        <v>39</v>
      </c>
      <c r="AK559">
        <v>18</v>
      </c>
    </row>
    <row r="560" spans="1:37" x14ac:dyDescent="0.25">
      <c r="A560">
        <v>44698</v>
      </c>
      <c r="B560">
        <v>5.4500347746779827</v>
      </c>
      <c r="C560">
        <v>5.1725194611257823</v>
      </c>
      <c r="D560">
        <v>3.9350392430980139</v>
      </c>
      <c r="E560">
        <v>5.5942211374088133</v>
      </c>
      <c r="F560">
        <v>4.8532107562047084</v>
      </c>
      <c r="G560">
        <v>7.1140463694141074</v>
      </c>
      <c r="H560">
        <v>6.6892997381007913</v>
      </c>
      <c r="I560">
        <v>2.5350108145886372</v>
      </c>
      <c r="J560">
        <v>10.657865681019439</v>
      </c>
      <c r="K560">
        <v>4.8503014491774978</v>
      </c>
      <c r="L560">
        <v>3.1459053297749811</v>
      </c>
      <c r="M560">
        <v>4.1949478031366478</v>
      </c>
      <c r="N560">
        <v>6.8168544916519416</v>
      </c>
      <c r="O560">
        <v>5.3685920259974571</v>
      </c>
      <c r="P560">
        <v>4.7857469833840156</v>
      </c>
      <c r="Q560">
        <v>4.3007887654351116</v>
      </c>
      <c r="R560">
        <v>5.9102909428414074</v>
      </c>
      <c r="S560">
        <v>4.5217192269142279</v>
      </c>
      <c r="T560">
        <v>4.5923643805084078</v>
      </c>
      <c r="U560">
        <v>6.7572250840887982</v>
      </c>
      <c r="V560">
        <v>5.387076621370146</v>
      </c>
      <c r="W560">
        <v>3.791207917901942</v>
      </c>
      <c r="X560">
        <v>6.0281523066292717</v>
      </c>
      <c r="Y560">
        <v>2.9133021395617029</v>
      </c>
      <c r="Z560">
        <v>5.8194816303710946</v>
      </c>
      <c r="AA560">
        <v>5.9480470681251081</v>
      </c>
      <c r="AB560">
        <v>5.0188291321984329</v>
      </c>
      <c r="AC560">
        <v>3.626693528896817</v>
      </c>
      <c r="AD560">
        <v>5.4682635062698628</v>
      </c>
      <c r="AE560">
        <v>5.5273835010514549</v>
      </c>
      <c r="AF560">
        <v>5.3687919953758998</v>
      </c>
      <c r="AG560">
        <v>5.5227312620299784</v>
      </c>
      <c r="AH560" s="9" t="s">
        <v>152</v>
      </c>
      <c r="AI560" s="1">
        <v>44682</v>
      </c>
      <c r="AJ560" s="9" t="s">
        <v>40</v>
      </c>
      <c r="AK560">
        <v>17</v>
      </c>
    </row>
    <row r="561" spans="1:37" x14ac:dyDescent="0.25">
      <c r="A561">
        <v>44697</v>
      </c>
      <c r="B561">
        <v>0.1569555783140196</v>
      </c>
      <c r="C561">
        <v>0.13807071316884259</v>
      </c>
      <c r="D561">
        <v>0</v>
      </c>
      <c r="E561">
        <v>8.8328408817293549E-2</v>
      </c>
      <c r="F561">
        <v>4.2388877969251892E-3</v>
      </c>
      <c r="G561">
        <v>1.1323670701840789</v>
      </c>
      <c r="H561">
        <v>2.9118888392631031E-2</v>
      </c>
      <c r="I561">
        <v>0.62486586428065516</v>
      </c>
      <c r="J561">
        <v>0.42739402263726572</v>
      </c>
      <c r="K561">
        <v>3.5530587685104571E-3</v>
      </c>
      <c r="L561">
        <v>0.36595558380204679</v>
      </c>
      <c r="M561">
        <v>0.10323405938764491</v>
      </c>
      <c r="N561">
        <v>3.2401071114700031E-2</v>
      </c>
      <c r="O561">
        <v>7.1971721385812995E-2</v>
      </c>
      <c r="P561">
        <v>7.1789576093120741E-2</v>
      </c>
      <c r="Q561">
        <v>1.8336042319351219E-2</v>
      </c>
      <c r="R561">
        <v>4.543796351438379E-2</v>
      </c>
      <c r="S561">
        <v>3.1469629927601781E-4</v>
      </c>
      <c r="T561">
        <v>6.261670660843241E-2</v>
      </c>
      <c r="U561">
        <v>0</v>
      </c>
      <c r="V561">
        <v>0.1198828790847908</v>
      </c>
      <c r="W561">
        <v>4.0144895808717719E-4</v>
      </c>
      <c r="X561">
        <v>3.4332425534166308E-2</v>
      </c>
      <c r="Y561">
        <v>8.0924392345571874E-2</v>
      </c>
      <c r="Z561">
        <v>0.2118480187626951</v>
      </c>
      <c r="AA561">
        <v>0.18579629514174839</v>
      </c>
      <c r="AB561">
        <v>5.3710327745665642E-2</v>
      </c>
      <c r="AC561">
        <v>0.1136763787131415</v>
      </c>
      <c r="AD561">
        <v>2.227455181055517E-4</v>
      </c>
      <c r="AE561">
        <v>0.21676450921442189</v>
      </c>
      <c r="AF561">
        <v>0.1063724276291879</v>
      </c>
      <c r="AG561">
        <v>0.31427423490479678</v>
      </c>
      <c r="AH561" s="9" t="s">
        <v>152</v>
      </c>
      <c r="AI561" s="1">
        <v>44682</v>
      </c>
      <c r="AJ561" s="9" t="s">
        <v>41</v>
      </c>
      <c r="AK561">
        <v>16</v>
      </c>
    </row>
    <row r="562" spans="1:37" x14ac:dyDescent="0.25">
      <c r="A562">
        <v>44694</v>
      </c>
      <c r="B562">
        <v>3.9227251536086243E-2</v>
      </c>
      <c r="C562">
        <v>4.1208999059665401E-2</v>
      </c>
      <c r="D562">
        <v>0</v>
      </c>
      <c r="E562">
        <v>1.9385505249502982E-2</v>
      </c>
      <c r="F562">
        <v>0</v>
      </c>
      <c r="G562">
        <v>0.21710748012019809</v>
      </c>
      <c r="H562">
        <v>1.6135852404212669E-2</v>
      </c>
      <c r="I562">
        <v>1.1721544684144731E-2</v>
      </c>
      <c r="J562">
        <v>1.4960795860672089E-4</v>
      </c>
      <c r="K562">
        <v>0</v>
      </c>
      <c r="L562">
        <v>0.13847711954277789</v>
      </c>
      <c r="M562">
        <v>6.9234340752754777E-3</v>
      </c>
      <c r="N562">
        <v>9.0861288230798545E-2</v>
      </c>
      <c r="O562">
        <v>8.0298974238566417E-5</v>
      </c>
      <c r="P562">
        <v>1.6685984953272611E-3</v>
      </c>
      <c r="Q562">
        <v>3.386035757456253E-3</v>
      </c>
      <c r="R562">
        <v>0.14648292521252829</v>
      </c>
      <c r="S562">
        <v>1.6677794438918331E-2</v>
      </c>
      <c r="T562">
        <v>1.8205935825735011E-2</v>
      </c>
      <c r="U562">
        <v>0</v>
      </c>
      <c r="V562">
        <v>4.3529185994495559E-3</v>
      </c>
      <c r="W562">
        <v>0</v>
      </c>
      <c r="X562">
        <v>3.5303733237551501E-3</v>
      </c>
      <c r="Y562">
        <v>7.5581518376484857E-2</v>
      </c>
      <c r="Z562">
        <v>6.7715172823323261E-2</v>
      </c>
      <c r="AA562">
        <v>2.4832448908550481E-2</v>
      </c>
      <c r="AB562">
        <v>6.4049224030613486E-3</v>
      </c>
      <c r="AC562">
        <v>3.0554221436748422E-2</v>
      </c>
      <c r="AD562">
        <v>2.1338601343709431E-2</v>
      </c>
      <c r="AE562">
        <v>5.6370642725135003E-3</v>
      </c>
      <c r="AF562">
        <v>7.9410048149149079E-2</v>
      </c>
      <c r="AG562">
        <v>1.067907520181363E-2</v>
      </c>
      <c r="AH562" s="9" t="s">
        <v>153</v>
      </c>
      <c r="AI562" s="1">
        <v>44682</v>
      </c>
      <c r="AJ562" s="9" t="s">
        <v>43</v>
      </c>
      <c r="AK562">
        <v>13</v>
      </c>
    </row>
    <row r="563" spans="1:37" x14ac:dyDescent="0.25">
      <c r="A563">
        <v>44693</v>
      </c>
      <c r="B563">
        <v>9.4396191523351668E-3</v>
      </c>
      <c r="C563">
        <v>7.4040597772887214E-3</v>
      </c>
      <c r="D563">
        <v>0</v>
      </c>
      <c r="E563">
        <v>5.1637793014202736E-3</v>
      </c>
      <c r="F563">
        <v>8.0463698575833856E-3</v>
      </c>
      <c r="G563">
        <v>4.5413334299047687E-3</v>
      </c>
      <c r="H563">
        <v>1.3071235228230499E-2</v>
      </c>
      <c r="I563">
        <v>0.23293810843111951</v>
      </c>
      <c r="J563">
        <v>0</v>
      </c>
      <c r="K563">
        <v>0</v>
      </c>
      <c r="L563">
        <v>1.992212735708767E-2</v>
      </c>
      <c r="M563">
        <v>0</v>
      </c>
      <c r="N563">
        <v>1.045503883951187E-2</v>
      </c>
      <c r="O563">
        <v>6.8123126815186541E-3</v>
      </c>
      <c r="P563">
        <v>2.4727577501437E-2</v>
      </c>
      <c r="Q563">
        <v>0</v>
      </c>
      <c r="R563">
        <v>0</v>
      </c>
      <c r="S563">
        <v>2.6430028311021938E-4</v>
      </c>
      <c r="T563">
        <v>8.8167850384198374E-3</v>
      </c>
      <c r="U563">
        <v>0</v>
      </c>
      <c r="V563">
        <v>2.4513334877411481E-4</v>
      </c>
      <c r="W563">
        <v>2.223709363151322E-4</v>
      </c>
      <c r="X563">
        <v>1.5806941840158489E-2</v>
      </c>
      <c r="Y563">
        <v>2.072927199271522E-2</v>
      </c>
      <c r="Z563">
        <v>8.2554728145493739E-3</v>
      </c>
      <c r="AA563">
        <v>2.5590523021133169E-2</v>
      </c>
      <c r="AB563">
        <v>3.8610069183658028E-3</v>
      </c>
      <c r="AC563">
        <v>3.8712996256469292E-3</v>
      </c>
      <c r="AD563">
        <v>8.4783384503702482E-3</v>
      </c>
      <c r="AE563">
        <v>8.4274662298410123E-3</v>
      </c>
      <c r="AF563">
        <v>4.5472623117882652E-3</v>
      </c>
      <c r="AG563">
        <v>2.341142391312873E-2</v>
      </c>
      <c r="AH563" s="9" t="s">
        <v>153</v>
      </c>
      <c r="AI563" s="1">
        <v>44682</v>
      </c>
      <c r="AJ563" s="9" t="s">
        <v>38</v>
      </c>
      <c r="AK563">
        <v>12</v>
      </c>
    </row>
    <row r="564" spans="1:37" x14ac:dyDescent="0.25">
      <c r="A564">
        <v>44692</v>
      </c>
      <c r="B564">
        <v>0.93365931233730348</v>
      </c>
      <c r="C564">
        <v>4.041846960670345E-2</v>
      </c>
      <c r="D564">
        <v>0.1424105943218274</v>
      </c>
      <c r="E564">
        <v>1.592201297976843</v>
      </c>
      <c r="F564">
        <v>1.6090509211423549</v>
      </c>
      <c r="G564">
        <v>0.55135445061112154</v>
      </c>
      <c r="H564">
        <v>1.477514538603752</v>
      </c>
      <c r="I564">
        <v>0.28990101082504738</v>
      </c>
      <c r="J564">
        <v>0.1204920432521684</v>
      </c>
      <c r="K564">
        <v>0.21357543639650631</v>
      </c>
      <c r="L564">
        <v>0.25640525720504609</v>
      </c>
      <c r="M564">
        <v>0.54680138530211708</v>
      </c>
      <c r="N564">
        <v>0.5122257727525581</v>
      </c>
      <c r="O564">
        <v>0.90144455126550649</v>
      </c>
      <c r="P564">
        <v>0.22409058084674119</v>
      </c>
      <c r="Q564">
        <v>1.075108969345274</v>
      </c>
      <c r="R564">
        <v>0.1237264196631062</v>
      </c>
      <c r="S564">
        <v>0.30895852369878862</v>
      </c>
      <c r="T564">
        <v>0.27375882411391778</v>
      </c>
      <c r="U564">
        <v>0</v>
      </c>
      <c r="V564">
        <v>0.29174846467931997</v>
      </c>
      <c r="W564">
        <v>0.81009543356723435</v>
      </c>
      <c r="X564">
        <v>1.239403854610708</v>
      </c>
      <c r="Y564">
        <v>1.01078809402391</v>
      </c>
      <c r="Z564">
        <v>1.1357521337818479</v>
      </c>
      <c r="AA564">
        <v>0.33284362816967472</v>
      </c>
      <c r="AB564">
        <v>0.86862517664844563</v>
      </c>
      <c r="AC564">
        <v>0.61037116131294744</v>
      </c>
      <c r="AD564">
        <v>0.51087816762883131</v>
      </c>
      <c r="AE564">
        <v>0.54240044616848382</v>
      </c>
      <c r="AF564">
        <v>0.79257259443276173</v>
      </c>
      <c r="AG564">
        <v>1.4839284408928251</v>
      </c>
      <c r="AH564" s="9" t="s">
        <v>153</v>
      </c>
      <c r="AI564" s="1">
        <v>44682</v>
      </c>
      <c r="AJ564" s="9" t="s">
        <v>39</v>
      </c>
      <c r="AK564">
        <v>11</v>
      </c>
    </row>
    <row r="565" spans="1:37" x14ac:dyDescent="0.25">
      <c r="A565">
        <v>44691</v>
      </c>
      <c r="B565">
        <v>2.362608220016539</v>
      </c>
      <c r="C565">
        <v>3.0645259090570418</v>
      </c>
      <c r="D565">
        <v>1.9711407297637349</v>
      </c>
      <c r="E565">
        <v>3.1905808564862581</v>
      </c>
      <c r="F565">
        <v>1.834198548668762</v>
      </c>
      <c r="G565">
        <v>2.8688325644515009</v>
      </c>
      <c r="H565">
        <v>3.1829231970969718</v>
      </c>
      <c r="I565">
        <v>2.6798296867032199</v>
      </c>
      <c r="J565">
        <v>4.871778992527954</v>
      </c>
      <c r="K565">
        <v>3.9729983828575781</v>
      </c>
      <c r="L565">
        <v>2.887807747655339</v>
      </c>
      <c r="M565">
        <v>3.1515561246125641</v>
      </c>
      <c r="N565">
        <v>1.655070761835423</v>
      </c>
      <c r="O565">
        <v>0.64147371109794349</v>
      </c>
      <c r="P565">
        <v>1.7136392416367401</v>
      </c>
      <c r="Q565">
        <v>1.741993081654265</v>
      </c>
      <c r="R565">
        <v>2.840967958548239</v>
      </c>
      <c r="S565">
        <v>1.2476781286647081</v>
      </c>
      <c r="T565">
        <v>1.9728466582895661</v>
      </c>
      <c r="U565">
        <v>3.8114164047756862</v>
      </c>
      <c r="V565">
        <v>2.4369051766428318</v>
      </c>
      <c r="W565">
        <v>0.83505605757128054</v>
      </c>
      <c r="X565">
        <v>1.2386304741753851</v>
      </c>
      <c r="Y565">
        <v>0.58312995134827472</v>
      </c>
      <c r="Z565">
        <v>2.4136544611917512</v>
      </c>
      <c r="AA565">
        <v>2.583019841178599</v>
      </c>
      <c r="AB565">
        <v>2.0452413621543042</v>
      </c>
      <c r="AC565">
        <v>2.4504800931760768</v>
      </c>
      <c r="AD565">
        <v>2.3405649879147261</v>
      </c>
      <c r="AE565">
        <v>2.1126111341210119</v>
      </c>
      <c r="AF565">
        <v>2.474269301171236</v>
      </c>
      <c r="AG565">
        <v>2.397744364609586</v>
      </c>
      <c r="AH565" s="9" t="s">
        <v>153</v>
      </c>
      <c r="AI565" s="1">
        <v>44682</v>
      </c>
      <c r="AJ565" s="9" t="s">
        <v>40</v>
      </c>
      <c r="AK565">
        <v>10</v>
      </c>
    </row>
    <row r="566" spans="1:37" x14ac:dyDescent="0.25">
      <c r="A566">
        <v>44690</v>
      </c>
      <c r="B566">
        <v>3.0212224220441619E-2</v>
      </c>
      <c r="C566">
        <v>2.6569371585752149E-3</v>
      </c>
      <c r="D566">
        <v>0</v>
      </c>
      <c r="E566">
        <v>5.9936756317164497E-2</v>
      </c>
      <c r="F566">
        <v>2.0400951698641701E-2</v>
      </c>
      <c r="G566">
        <v>1.9101094741654001E-2</v>
      </c>
      <c r="H566">
        <v>0.2429717383946329</v>
      </c>
      <c r="I566">
        <v>4.7343581127748627E-2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0.33246998982053377</v>
      </c>
      <c r="P566">
        <v>4.1951741126913467E-2</v>
      </c>
      <c r="Q566">
        <v>5.1750132634169548E-2</v>
      </c>
      <c r="R566">
        <v>0</v>
      </c>
      <c r="S566">
        <v>2.2310125436672691E-2</v>
      </c>
      <c r="T566">
        <v>4.0174182509221147E-2</v>
      </c>
      <c r="U566">
        <v>0</v>
      </c>
      <c r="V566">
        <v>1.4307159103325881E-2</v>
      </c>
      <c r="W566">
        <v>0.2136990379599199</v>
      </c>
      <c r="X566">
        <v>4.0252846529035619E-4</v>
      </c>
      <c r="Y566">
        <v>1.6785793164245721E-2</v>
      </c>
      <c r="Z566">
        <v>3.1393940295413182E-2</v>
      </c>
      <c r="AA566">
        <v>5.989643952495266E-3</v>
      </c>
      <c r="AB566">
        <v>8.1660674416001458E-2</v>
      </c>
      <c r="AC566">
        <v>1.193656402790807E-3</v>
      </c>
      <c r="AD566">
        <v>2.585196537368115E-2</v>
      </c>
      <c r="AE566">
        <v>8.3987619538530792E-3</v>
      </c>
      <c r="AF566">
        <v>2.611351778527727E-2</v>
      </c>
      <c r="AG566">
        <v>7.1484883082885919E-2</v>
      </c>
      <c r="AH566" s="9" t="s">
        <v>153</v>
      </c>
      <c r="AI566" s="1">
        <v>44682</v>
      </c>
      <c r="AJ566" s="9" t="s">
        <v>41</v>
      </c>
      <c r="AK566">
        <v>9</v>
      </c>
    </row>
    <row r="567" spans="1:37" x14ac:dyDescent="0.25">
      <c r="A567">
        <v>44687</v>
      </c>
      <c r="B567">
        <v>6.959975265901798E-2</v>
      </c>
      <c r="C567">
        <v>0</v>
      </c>
      <c r="D567">
        <v>0.44270862391371418</v>
      </c>
      <c r="E567">
        <v>3.1487846254867238E-2</v>
      </c>
      <c r="F567">
        <v>1.062880616372741E-4</v>
      </c>
      <c r="G567">
        <v>2.4166485973788229E-2</v>
      </c>
      <c r="H567">
        <v>0.53848835658088157</v>
      </c>
      <c r="I567">
        <v>8.2985045431183194E-2</v>
      </c>
      <c r="J567">
        <v>0</v>
      </c>
      <c r="K567">
        <v>9.4313340674320539E-2</v>
      </c>
      <c r="L567">
        <v>0</v>
      </c>
      <c r="M567">
        <v>7.2619149425048038E-3</v>
      </c>
      <c r="N567">
        <v>7.1279314542820765E-4</v>
      </c>
      <c r="O567">
        <v>4.193838853836105E-2</v>
      </c>
      <c r="P567">
        <v>4.3977553893763607E-2</v>
      </c>
      <c r="Q567">
        <v>2.9759950635404708E-2</v>
      </c>
      <c r="R567">
        <v>0</v>
      </c>
      <c r="S567">
        <v>7.7611470805770758E-2</v>
      </c>
      <c r="T567">
        <v>0.14424709955610121</v>
      </c>
      <c r="U567">
        <v>0.9164986368836654</v>
      </c>
      <c r="V567">
        <v>0.2218082711125054</v>
      </c>
      <c r="W567">
        <v>7.6042908057523378E-3</v>
      </c>
      <c r="X567">
        <v>1.47019513355035E-2</v>
      </c>
      <c r="Y567">
        <v>0.68292944938300015</v>
      </c>
      <c r="Z567">
        <v>3.4196242687996842E-2</v>
      </c>
      <c r="AA567">
        <v>6.3507548976208153E-2</v>
      </c>
      <c r="AB567">
        <v>0.109655562629947</v>
      </c>
      <c r="AC567">
        <v>0.18684655913229001</v>
      </c>
      <c r="AD567">
        <v>1.096059205815236E-2</v>
      </c>
      <c r="AE567">
        <v>9.4814044273591219E-2</v>
      </c>
      <c r="AF567">
        <v>8.4888608138657423E-2</v>
      </c>
      <c r="AG567">
        <v>3.9106073937762963E-2</v>
      </c>
      <c r="AH567" s="9" t="s">
        <v>154</v>
      </c>
      <c r="AI567" s="1">
        <v>44682</v>
      </c>
      <c r="AJ567" s="9" t="s">
        <v>43</v>
      </c>
      <c r="AK567">
        <v>6</v>
      </c>
    </row>
    <row r="568" spans="1:37" x14ac:dyDescent="0.25">
      <c r="A568">
        <v>44686</v>
      </c>
      <c r="B568">
        <v>0.20655911806019431</v>
      </c>
      <c r="C568">
        <v>0.28925659139142429</v>
      </c>
      <c r="D568">
        <v>0.10512775433753881</v>
      </c>
      <c r="E568">
        <v>0.1181760600717512</v>
      </c>
      <c r="F568">
        <v>0.36877747001563788</v>
      </c>
      <c r="G568">
        <v>0.14966110783774861</v>
      </c>
      <c r="H568">
        <v>0.29159944159208467</v>
      </c>
      <c r="I568">
        <v>0.37637546466584948</v>
      </c>
      <c r="J568">
        <v>3.6249658812111063E-2</v>
      </c>
      <c r="K568">
        <v>5.1118241233435863E-2</v>
      </c>
      <c r="L568">
        <v>0.2322491117933628</v>
      </c>
      <c r="M568">
        <v>3.2212254995793048E-2</v>
      </c>
      <c r="N568">
        <v>6.2532814750386911E-2</v>
      </c>
      <c r="O568">
        <v>2.917062587136408E-2</v>
      </c>
      <c r="P568">
        <v>0.13258961925927121</v>
      </c>
      <c r="Q568">
        <v>0.79075498684875967</v>
      </c>
      <c r="R568">
        <v>8.0086440283188096E-3</v>
      </c>
      <c r="S568">
        <v>0.41212462015408019</v>
      </c>
      <c r="T568">
        <v>0.1882675422222331</v>
      </c>
      <c r="U568">
        <v>2.4110794348987118E-2</v>
      </c>
      <c r="V568">
        <v>0.12937356505070591</v>
      </c>
      <c r="W568">
        <v>5.3832150966848886E-3</v>
      </c>
      <c r="X568">
        <v>8.7179696002845711E-2</v>
      </c>
      <c r="Y568">
        <v>3.6346292131197493E-2</v>
      </c>
      <c r="Z568">
        <v>0.16172314807199659</v>
      </c>
      <c r="AA568">
        <v>0.1210475310324656</v>
      </c>
      <c r="AB568">
        <v>0.3344469858123304</v>
      </c>
      <c r="AC568">
        <v>8.3816184652695594E-2</v>
      </c>
      <c r="AD568">
        <v>0.94597642160847684</v>
      </c>
      <c r="AE568">
        <v>0.32414749001860732</v>
      </c>
      <c r="AF568">
        <v>3.8271020167919501E-2</v>
      </c>
      <c r="AG568">
        <v>0.25620887476196758</v>
      </c>
      <c r="AH568" s="9" t="s">
        <v>154</v>
      </c>
      <c r="AI568" s="1">
        <v>44682</v>
      </c>
      <c r="AJ568" s="9" t="s">
        <v>38</v>
      </c>
      <c r="AK568">
        <v>5</v>
      </c>
    </row>
    <row r="569" spans="1:37" x14ac:dyDescent="0.25">
      <c r="A569">
        <v>44685</v>
      </c>
      <c r="B569">
        <v>0.26575432631277263</v>
      </c>
      <c r="C569">
        <v>2.9939578904763859E-2</v>
      </c>
      <c r="D569">
        <v>9.1448207104279176E-3</v>
      </c>
      <c r="E569">
        <v>6.8108304991852359E-2</v>
      </c>
      <c r="F569">
        <v>3.3328020627232162E-2</v>
      </c>
      <c r="G569">
        <v>5.1143869603841284E-3</v>
      </c>
      <c r="H569">
        <v>5.406151049631247E-2</v>
      </c>
      <c r="I569">
        <v>0.11770533367039809</v>
      </c>
      <c r="J569">
        <v>0.76640126629482164</v>
      </c>
      <c r="K569">
        <v>0.1379519059882458</v>
      </c>
      <c r="L569">
        <v>2.207420926418956E-2</v>
      </c>
      <c r="M569">
        <v>0.37151999555281501</v>
      </c>
      <c r="N569">
        <v>4.0886376874061707E-2</v>
      </c>
      <c r="O569">
        <v>0.2640529060293319</v>
      </c>
      <c r="P569">
        <v>0.37384711190571912</v>
      </c>
      <c r="Q569">
        <v>1.2253444547378671E-2</v>
      </c>
      <c r="R569">
        <v>3.65607125438481E-4</v>
      </c>
      <c r="S569">
        <v>3.1310976763219152E-2</v>
      </c>
      <c r="T569">
        <v>0.2743327461004636</v>
      </c>
      <c r="U569">
        <v>5.9943725570057766E-4</v>
      </c>
      <c r="V569">
        <v>1.2877418299255681</v>
      </c>
      <c r="W569">
        <v>2.417511807736044</v>
      </c>
      <c r="X569">
        <v>0.89712968325155551</v>
      </c>
      <c r="Y569">
        <v>6.9417074766544795E-2</v>
      </c>
      <c r="Z569">
        <v>0.2452160562474375</v>
      </c>
      <c r="AA569">
        <v>0.1889258568397659</v>
      </c>
      <c r="AB569">
        <v>0.27240235409424379</v>
      </c>
      <c r="AC569">
        <v>0.26978359568192828</v>
      </c>
      <c r="AD569">
        <v>9.2244399596509829E-3</v>
      </c>
      <c r="AE569">
        <v>0.16336683927862991</v>
      </c>
      <c r="AF569">
        <v>0.38639675570319337</v>
      </c>
      <c r="AG569">
        <v>0.26299326728569861</v>
      </c>
      <c r="AH569" s="9" t="s">
        <v>154</v>
      </c>
      <c r="AI569" s="1">
        <v>44682</v>
      </c>
      <c r="AJ569" s="9" t="s">
        <v>39</v>
      </c>
      <c r="AK569">
        <v>4</v>
      </c>
    </row>
    <row r="570" spans="1:37" x14ac:dyDescent="0.25">
      <c r="A570">
        <v>44680</v>
      </c>
      <c r="B570">
        <v>1.440022038267901</v>
      </c>
      <c r="C570">
        <v>2.421709629851593</v>
      </c>
      <c r="D570">
        <v>3.8981892413434349</v>
      </c>
      <c r="E570">
        <v>2.0847007451173818</v>
      </c>
      <c r="F570">
        <v>1.3125037138303439</v>
      </c>
      <c r="G570">
        <v>0.96434784934096496</v>
      </c>
      <c r="H570">
        <v>1.666836431057511</v>
      </c>
      <c r="I570">
        <v>0.516793514518884</v>
      </c>
      <c r="J570">
        <v>1.3862921164378259</v>
      </c>
      <c r="K570">
        <v>2.060125931748698</v>
      </c>
      <c r="L570">
        <v>0.11267486644243049</v>
      </c>
      <c r="M570">
        <v>1.0009381273591951</v>
      </c>
      <c r="N570">
        <v>1.7308550511979059</v>
      </c>
      <c r="O570">
        <v>0.71792786926284891</v>
      </c>
      <c r="P570">
        <v>0.58026631087704039</v>
      </c>
      <c r="Q570">
        <v>0.96198206728947244</v>
      </c>
      <c r="R570">
        <v>0.65109550171528685</v>
      </c>
      <c r="S570">
        <v>1.419419844954368</v>
      </c>
      <c r="T570">
        <v>0.52285711856801487</v>
      </c>
      <c r="U570">
        <v>7.9404621827899771</v>
      </c>
      <c r="V570">
        <v>1.461571640259649</v>
      </c>
      <c r="W570">
        <v>0.92966362496687849</v>
      </c>
      <c r="X570">
        <v>1.0731073507440281</v>
      </c>
      <c r="Y570">
        <v>1.2951744462721859</v>
      </c>
      <c r="Z570">
        <v>1.527633011697078</v>
      </c>
      <c r="AA570">
        <v>1.638386252185043</v>
      </c>
      <c r="AB570">
        <v>1.1061169829656821</v>
      </c>
      <c r="AC570">
        <v>1.417593659309067</v>
      </c>
      <c r="AD570">
        <v>0.5888763662431501</v>
      </c>
      <c r="AE570">
        <v>1.109581056915603</v>
      </c>
      <c r="AF570">
        <v>1.694788933581745</v>
      </c>
      <c r="AG570">
        <v>1.5364087266447291</v>
      </c>
      <c r="AH570" s="9" t="s">
        <v>155</v>
      </c>
      <c r="AI570" s="1">
        <v>44652</v>
      </c>
      <c r="AJ570" s="9" t="s">
        <v>43</v>
      </c>
      <c r="AK570">
        <v>29</v>
      </c>
    </row>
    <row r="571" spans="1:37" x14ac:dyDescent="0.25">
      <c r="A571">
        <v>44679</v>
      </c>
      <c r="B571">
        <v>0.37609705445011432</v>
      </c>
      <c r="C571">
        <v>1.5717406334498509</v>
      </c>
      <c r="D571">
        <v>2.3387693412675031E-3</v>
      </c>
      <c r="E571">
        <v>0.26742657861808561</v>
      </c>
      <c r="F571">
        <v>0.69665757926427685</v>
      </c>
      <c r="G571">
        <v>4.8864788861567802E-2</v>
      </c>
      <c r="H571">
        <v>0.97215492895354116</v>
      </c>
      <c r="I571">
        <v>0.57644992227096548</v>
      </c>
      <c r="J571">
        <v>3.6183168563197088E-2</v>
      </c>
      <c r="K571">
        <v>9.0594662186542246E-2</v>
      </c>
      <c r="L571">
        <v>3.8271137382515719E-3</v>
      </c>
      <c r="M571">
        <v>5.9204187722728181E-2</v>
      </c>
      <c r="N571">
        <v>0.52968840957118379</v>
      </c>
      <c r="O571">
        <v>0.37653768201619953</v>
      </c>
      <c r="P571">
        <v>9.0315128219816979E-2</v>
      </c>
      <c r="Q571">
        <v>0.13182351189738939</v>
      </c>
      <c r="R571">
        <v>0</v>
      </c>
      <c r="S571">
        <v>0.20112998548182859</v>
      </c>
      <c r="T571">
        <v>4.9630606010862423E-2</v>
      </c>
      <c r="U571">
        <v>6.2324453617949478E-3</v>
      </c>
      <c r="V571">
        <v>0.23556091253994571</v>
      </c>
      <c r="W571">
        <v>0.1116160906374611</v>
      </c>
      <c r="X571">
        <v>0.221917410608298</v>
      </c>
      <c r="Y571">
        <v>0.31368874702629679</v>
      </c>
      <c r="Z571">
        <v>0.3736610560131825</v>
      </c>
      <c r="AA571">
        <v>0.32381667990655871</v>
      </c>
      <c r="AB571">
        <v>0.36151213716649577</v>
      </c>
      <c r="AC571">
        <v>8.7602875259509286E-2</v>
      </c>
      <c r="AD571">
        <v>7.7485631731287086E-2</v>
      </c>
      <c r="AE571">
        <v>9.7045755194919064E-2</v>
      </c>
      <c r="AF571">
        <v>0.230623669620413</v>
      </c>
      <c r="AG571">
        <v>0.96614985406016662</v>
      </c>
      <c r="AH571" s="9" t="s">
        <v>155</v>
      </c>
      <c r="AI571" s="1">
        <v>44652</v>
      </c>
      <c r="AJ571" s="9" t="s">
        <v>38</v>
      </c>
      <c r="AK571">
        <v>28</v>
      </c>
    </row>
    <row r="572" spans="1:37" x14ac:dyDescent="0.25">
      <c r="A572">
        <v>44678</v>
      </c>
      <c r="B572">
        <v>1.6054028287080591</v>
      </c>
      <c r="C572">
        <v>0.53548877122888416</v>
      </c>
      <c r="D572">
        <v>0.51048748744459038</v>
      </c>
      <c r="E572">
        <v>2.8882798912162539</v>
      </c>
      <c r="F572">
        <v>1.0317776503952969</v>
      </c>
      <c r="G572">
        <v>0.94878007951688648</v>
      </c>
      <c r="H572">
        <v>0.88683883538681463</v>
      </c>
      <c r="I572">
        <v>0.81368361583381743</v>
      </c>
      <c r="J572">
        <v>0.30192370781853689</v>
      </c>
      <c r="K572">
        <v>0.73648683453998309</v>
      </c>
      <c r="L572">
        <v>2.2082888793193511</v>
      </c>
      <c r="M572">
        <v>0.41155086076914638</v>
      </c>
      <c r="N572">
        <v>1.068326093221601</v>
      </c>
      <c r="O572">
        <v>0.66947245796018628</v>
      </c>
      <c r="P572">
        <v>0.86123902659936813</v>
      </c>
      <c r="Q572">
        <v>0.44996634744797481</v>
      </c>
      <c r="R572">
        <v>3.5449661615508772</v>
      </c>
      <c r="S572">
        <v>1.5883904881242421</v>
      </c>
      <c r="T572">
        <v>2.1881139744012188</v>
      </c>
      <c r="U572">
        <v>4.4798087297611699</v>
      </c>
      <c r="V572">
        <v>1.430633127968324</v>
      </c>
      <c r="W572">
        <v>1.3415623427114201</v>
      </c>
      <c r="X572">
        <v>1.5392477495285379</v>
      </c>
      <c r="Y572">
        <v>0.15534168991194219</v>
      </c>
      <c r="Z572">
        <v>1.9992896963585991</v>
      </c>
      <c r="AA572">
        <v>1.044415979821089</v>
      </c>
      <c r="AB572">
        <v>1.143273914614501</v>
      </c>
      <c r="AC572">
        <v>0.66668965105476385</v>
      </c>
      <c r="AD572">
        <v>0.45291862254418841</v>
      </c>
      <c r="AE572">
        <v>0.98299510029731763</v>
      </c>
      <c r="AF572">
        <v>1.6240590587103869</v>
      </c>
      <c r="AG572">
        <v>1.96115817299512</v>
      </c>
      <c r="AH572" s="9" t="s">
        <v>155</v>
      </c>
      <c r="AI572" s="1">
        <v>44652</v>
      </c>
      <c r="AJ572" s="9" t="s">
        <v>39</v>
      </c>
      <c r="AK572">
        <v>27</v>
      </c>
    </row>
    <row r="573" spans="1:37" x14ac:dyDescent="0.25">
      <c r="A573">
        <v>44677</v>
      </c>
      <c r="B573">
        <v>2.4263817301481598</v>
      </c>
      <c r="C573">
        <v>1.023246287766002</v>
      </c>
      <c r="D573">
        <v>1.8745651895948521</v>
      </c>
      <c r="E573">
        <v>4.0406548829338034</v>
      </c>
      <c r="F573">
        <v>2.155005446526006</v>
      </c>
      <c r="G573">
        <v>2.202260351767495</v>
      </c>
      <c r="H573">
        <v>1.089809855187406</v>
      </c>
      <c r="I573">
        <v>1.5006321726159679</v>
      </c>
      <c r="J573">
        <v>5.1581672162319538</v>
      </c>
      <c r="K573">
        <v>2.3908168086963069</v>
      </c>
      <c r="L573">
        <v>3.4579922103583218</v>
      </c>
      <c r="M573">
        <v>2.2872227308435069</v>
      </c>
      <c r="N573">
        <v>2.0408695139286981</v>
      </c>
      <c r="O573">
        <v>1.4739206759997301</v>
      </c>
      <c r="P573">
        <v>1.422335407901</v>
      </c>
      <c r="Q573">
        <v>1.6861738390307479</v>
      </c>
      <c r="R573">
        <v>2.6028389407471231</v>
      </c>
      <c r="S573">
        <v>1.253513928992311</v>
      </c>
      <c r="T573">
        <v>2.5244842278938209</v>
      </c>
      <c r="U573">
        <v>0.24892949319538199</v>
      </c>
      <c r="V573">
        <v>1.7369410206118221</v>
      </c>
      <c r="W573">
        <v>1.829131790529247</v>
      </c>
      <c r="X573">
        <v>2.7829206369978872</v>
      </c>
      <c r="Y573">
        <v>1.54482069259596</v>
      </c>
      <c r="Z573">
        <v>2.9305503981536791</v>
      </c>
      <c r="AA573">
        <v>2.1575342056454772</v>
      </c>
      <c r="AB573">
        <v>1.877411014555795</v>
      </c>
      <c r="AC573">
        <v>2.2049887485486002</v>
      </c>
      <c r="AD573">
        <v>2.6570493936239519</v>
      </c>
      <c r="AE573">
        <v>2.442179376239594</v>
      </c>
      <c r="AF573">
        <v>2.4746874538796542</v>
      </c>
      <c r="AG573">
        <v>2.2409729365988742</v>
      </c>
      <c r="AH573" s="9" t="s">
        <v>155</v>
      </c>
      <c r="AI573" s="1">
        <v>44652</v>
      </c>
      <c r="AJ573" s="9" t="s">
        <v>40</v>
      </c>
      <c r="AK573">
        <v>26</v>
      </c>
    </row>
    <row r="574" spans="1:37" x14ac:dyDescent="0.25">
      <c r="A574">
        <v>44676</v>
      </c>
      <c r="B574">
        <v>3.6532893815081957E-2</v>
      </c>
      <c r="C574">
        <v>3.3400661564236933E-2</v>
      </c>
      <c r="D574">
        <v>0</v>
      </c>
      <c r="E574">
        <v>7.9366947788295644E-2</v>
      </c>
      <c r="F574">
        <v>5.6963812636258238E-3</v>
      </c>
      <c r="G574">
        <v>4.2640357215172333E-3</v>
      </c>
      <c r="H574">
        <v>0.89245596015655815</v>
      </c>
      <c r="I574">
        <v>0.33437265757981038</v>
      </c>
      <c r="J574">
        <v>7.0579649157526131E-5</v>
      </c>
      <c r="K574">
        <v>0</v>
      </c>
      <c r="L574">
        <v>0</v>
      </c>
      <c r="M574">
        <v>2.220124618874538E-3</v>
      </c>
      <c r="N574">
        <v>4.8706321094827157E-5</v>
      </c>
      <c r="O574">
        <v>8.3389653800494484E-2</v>
      </c>
      <c r="P574">
        <v>6.8002468888354959E-3</v>
      </c>
      <c r="Q574">
        <v>3.687394109764942E-3</v>
      </c>
      <c r="R574">
        <v>0</v>
      </c>
      <c r="S574">
        <v>2.367901325060272E-3</v>
      </c>
      <c r="T574">
        <v>2.7574610008267832E-3</v>
      </c>
      <c r="U574">
        <v>0</v>
      </c>
      <c r="V574">
        <v>3.3331470739631401E-5</v>
      </c>
      <c r="W574">
        <v>1.706763766982057E-4</v>
      </c>
      <c r="X574">
        <v>6.7650737944718754E-3</v>
      </c>
      <c r="Y574">
        <v>4.0753328130507154E-3</v>
      </c>
      <c r="Z574">
        <v>2.8335979202374632E-2</v>
      </c>
      <c r="AA574">
        <v>1.913127912321998E-2</v>
      </c>
      <c r="AB574">
        <v>7.0693932590373099E-2</v>
      </c>
      <c r="AC574">
        <v>1.413383023611205E-3</v>
      </c>
      <c r="AD574">
        <v>1.0197881119872959E-2</v>
      </c>
      <c r="AE574">
        <v>1.3198167908837859E-2</v>
      </c>
      <c r="AF574">
        <v>6.8799644786976333E-3</v>
      </c>
      <c r="AG574">
        <v>0.14171444508453401</v>
      </c>
      <c r="AH574" s="9" t="s">
        <v>155</v>
      </c>
      <c r="AI574" s="1">
        <v>44652</v>
      </c>
      <c r="AJ574" s="9" t="s">
        <v>41</v>
      </c>
      <c r="AK574">
        <v>25</v>
      </c>
    </row>
    <row r="575" spans="1:37" x14ac:dyDescent="0.25">
      <c r="A575">
        <v>44673</v>
      </c>
      <c r="B575">
        <v>0.45951098030610021</v>
      </c>
      <c r="C575">
        <v>0.49007867055853888</v>
      </c>
      <c r="D575">
        <v>0</v>
      </c>
      <c r="E575">
        <v>1.197610128115469</v>
      </c>
      <c r="F575">
        <v>0.39404228616110359</v>
      </c>
      <c r="G575">
        <v>4.257943935939712E-2</v>
      </c>
      <c r="H575">
        <v>0.19438125251827201</v>
      </c>
      <c r="I575">
        <v>0.15883964928448149</v>
      </c>
      <c r="J575">
        <v>6.877511104515785E-2</v>
      </c>
      <c r="K575">
        <v>3.6043935121077168E-2</v>
      </c>
      <c r="L575">
        <v>2.0244080437260321E-4</v>
      </c>
      <c r="M575">
        <v>0.67940410712335231</v>
      </c>
      <c r="N575">
        <v>0.30749125240424141</v>
      </c>
      <c r="O575">
        <v>6.6272745648517706E-2</v>
      </c>
      <c r="P575">
        <v>1.459178533371903</v>
      </c>
      <c r="Q575">
        <v>0.57892009338267814</v>
      </c>
      <c r="R575">
        <v>0</v>
      </c>
      <c r="S575">
        <v>0.34909992623264929</v>
      </c>
      <c r="T575">
        <v>0.27486004962704919</v>
      </c>
      <c r="U575">
        <v>0</v>
      </c>
      <c r="V575">
        <v>0.25959672222742719</v>
      </c>
      <c r="W575">
        <v>0.12244920079475349</v>
      </c>
      <c r="X575">
        <v>0.69144649254022861</v>
      </c>
      <c r="Y575">
        <v>0.33225923399451401</v>
      </c>
      <c r="Z575">
        <v>0.63089913612385717</v>
      </c>
      <c r="AA575">
        <v>0.3391589326727566</v>
      </c>
      <c r="AB575">
        <v>0.34114135660646722</v>
      </c>
      <c r="AC575">
        <v>0.29835952131719351</v>
      </c>
      <c r="AD575">
        <v>0.50555745862502277</v>
      </c>
      <c r="AE575">
        <v>0.2088795007692229</v>
      </c>
      <c r="AF575">
        <v>0.27812921242786248</v>
      </c>
      <c r="AG575">
        <v>1.2328153193776969</v>
      </c>
      <c r="AH575" s="9" t="s">
        <v>156</v>
      </c>
      <c r="AI575" s="1">
        <v>44652</v>
      </c>
      <c r="AJ575" s="9" t="s">
        <v>43</v>
      </c>
      <c r="AK575">
        <v>22</v>
      </c>
    </row>
    <row r="576" spans="1:37" x14ac:dyDescent="0.25">
      <c r="A576">
        <v>44672</v>
      </c>
      <c r="B576">
        <v>0.27312100107277981</v>
      </c>
      <c r="C576">
        <v>0.40679122771448029</v>
      </c>
      <c r="D576">
        <v>3.0928023753953968</v>
      </c>
      <c r="E576">
        <v>0.14301203623706371</v>
      </c>
      <c r="F576">
        <v>0.1110074695933221</v>
      </c>
      <c r="G576">
        <v>1.0074204061250149</v>
      </c>
      <c r="H576">
        <v>5.7312036401347272E-3</v>
      </c>
      <c r="I576">
        <v>0.13591090593597929</v>
      </c>
      <c r="J576">
        <v>0</v>
      </c>
      <c r="K576">
        <v>0.30561292010344959</v>
      </c>
      <c r="L576">
        <v>0.26302749068117748</v>
      </c>
      <c r="M576">
        <v>2.0837672608506979E-2</v>
      </c>
      <c r="N576">
        <v>1.6503710122760591E-2</v>
      </c>
      <c r="O576">
        <v>0.97867228942853401</v>
      </c>
      <c r="P576">
        <v>9.0971477534732781E-2</v>
      </c>
      <c r="Q576">
        <v>0.34067624006895142</v>
      </c>
      <c r="R576">
        <v>0.75378898549532658</v>
      </c>
      <c r="S576">
        <v>0.65945048263340922</v>
      </c>
      <c r="T576">
        <v>0.37710397901762571</v>
      </c>
      <c r="U576">
        <v>0</v>
      </c>
      <c r="V576">
        <v>0.69952408708116232</v>
      </c>
      <c r="W576">
        <v>1.8569620066218019E-2</v>
      </c>
      <c r="X576">
        <v>0.25283229922345329</v>
      </c>
      <c r="Y576">
        <v>0.34885171687645999</v>
      </c>
      <c r="Z576">
        <v>0.33338010724202077</v>
      </c>
      <c r="AA576">
        <v>4.8793107977986208E-2</v>
      </c>
      <c r="AB576">
        <v>0.38182770138668881</v>
      </c>
      <c r="AC576">
        <v>0.37841443572048977</v>
      </c>
      <c r="AD576">
        <v>0.10560499766611151</v>
      </c>
      <c r="AE576">
        <v>0.54265751944916285</v>
      </c>
      <c r="AF576">
        <v>0.31077520653441831</v>
      </c>
      <c r="AG576">
        <v>7.1190484960186207E-2</v>
      </c>
      <c r="AH576" s="9" t="s">
        <v>156</v>
      </c>
      <c r="AI576" s="1">
        <v>44652</v>
      </c>
      <c r="AJ576" s="9" t="s">
        <v>38</v>
      </c>
      <c r="AK576">
        <v>21</v>
      </c>
    </row>
    <row r="577" spans="1:37" x14ac:dyDescent="0.25">
      <c r="A577">
        <v>44671</v>
      </c>
      <c r="B577">
        <v>5.5517213263981499E-2</v>
      </c>
      <c r="C577">
        <v>2.0733660125118791E-2</v>
      </c>
      <c r="D577">
        <v>6.5052599003544449E-3</v>
      </c>
      <c r="E577">
        <v>1.299883876512507E-2</v>
      </c>
      <c r="F577">
        <v>2.8015286587019101E-4</v>
      </c>
      <c r="G577">
        <v>6.706071679439464E-2</v>
      </c>
      <c r="H577">
        <v>0.2124503059635478</v>
      </c>
      <c r="I577">
        <v>1.2557578788651351E-3</v>
      </c>
      <c r="J577">
        <v>0</v>
      </c>
      <c r="K577">
        <v>4.2066240120282893E-2</v>
      </c>
      <c r="L577">
        <v>0</v>
      </c>
      <c r="M577">
        <v>2.081534792517535E-3</v>
      </c>
      <c r="N577">
        <v>1.0392762524757319E-3</v>
      </c>
      <c r="O577">
        <v>0.17776063938335579</v>
      </c>
      <c r="P577">
        <v>7.2946217519451864E-2</v>
      </c>
      <c r="Q577">
        <v>2.989069932032093E-3</v>
      </c>
      <c r="R577">
        <v>0</v>
      </c>
      <c r="S577">
        <v>1.028048710768353E-3</v>
      </c>
      <c r="T577">
        <v>0.124426932075824</v>
      </c>
      <c r="U577">
        <v>1.865400974687758</v>
      </c>
      <c r="V577">
        <v>0.62578388873507385</v>
      </c>
      <c r="W577">
        <v>2.2752708688820539E-2</v>
      </c>
      <c r="X577">
        <v>1.0280125628523651E-2</v>
      </c>
      <c r="Y577">
        <v>2.790867576096907E-2</v>
      </c>
      <c r="Z577">
        <v>1.9650806373975451E-2</v>
      </c>
      <c r="AA577">
        <v>3.394869565720797E-2</v>
      </c>
      <c r="AB577">
        <v>0.179514310656781</v>
      </c>
      <c r="AC577">
        <v>5.8357262084938431E-3</v>
      </c>
      <c r="AD577">
        <v>5.3112195734730062E-2</v>
      </c>
      <c r="AE577">
        <v>4.8060482997020579E-2</v>
      </c>
      <c r="AF577">
        <v>7.0692771889844214E-2</v>
      </c>
      <c r="AG577">
        <v>2.947647210458814E-2</v>
      </c>
      <c r="AH577" s="9" t="s">
        <v>156</v>
      </c>
      <c r="AI577" s="1">
        <v>44652</v>
      </c>
      <c r="AJ577" s="9" t="s">
        <v>39</v>
      </c>
      <c r="AK577">
        <v>20</v>
      </c>
    </row>
    <row r="578" spans="1:37" x14ac:dyDescent="0.25">
      <c r="A578">
        <v>44670</v>
      </c>
      <c r="B578">
        <v>2.8675173009135271E-2</v>
      </c>
      <c r="C578">
        <v>0.1850702066439408</v>
      </c>
      <c r="D578">
        <v>4.6765078328023218E-3</v>
      </c>
      <c r="E578">
        <v>1.550222365207232E-3</v>
      </c>
      <c r="F578">
        <v>2.6041494661936809E-3</v>
      </c>
      <c r="G578">
        <v>4.7004372631252941E-3</v>
      </c>
      <c r="H578">
        <v>1.0625896285676791E-2</v>
      </c>
      <c r="I578">
        <v>5.8319056179991348E-4</v>
      </c>
      <c r="J578">
        <v>1.0816359502155679E-2</v>
      </c>
      <c r="K578">
        <v>1.2844329467510809E-2</v>
      </c>
      <c r="L578">
        <v>0.41522251102640251</v>
      </c>
      <c r="M578">
        <v>6.5629500299703254E-3</v>
      </c>
      <c r="N578">
        <v>7.9763755724545832E-2</v>
      </c>
      <c r="O578">
        <v>1.62764965193972E-2</v>
      </c>
      <c r="P578">
        <v>0</v>
      </c>
      <c r="Q578">
        <v>1.5615074240470919E-4</v>
      </c>
      <c r="R578">
        <v>0</v>
      </c>
      <c r="S578">
        <v>5.8079056346995128E-5</v>
      </c>
      <c r="T578">
        <v>1.74749118531193E-2</v>
      </c>
      <c r="U578">
        <v>0</v>
      </c>
      <c r="V578">
        <v>0.47730838749452548</v>
      </c>
      <c r="W578">
        <v>1.5958831477603588E-2</v>
      </c>
      <c r="X578">
        <v>3.0480131291516409E-2</v>
      </c>
      <c r="Y578">
        <v>9.0572073392997013E-2</v>
      </c>
      <c r="Z578">
        <v>1.153505724167138E-2</v>
      </c>
      <c r="AA578">
        <v>2.1999518224656751E-2</v>
      </c>
      <c r="AB578">
        <v>5.9930749431708973E-2</v>
      </c>
      <c r="AC578">
        <v>6.761587091873146E-2</v>
      </c>
      <c r="AD578">
        <v>2.82145209620896E-3</v>
      </c>
      <c r="AE578">
        <v>3.8702633059854233E-2</v>
      </c>
      <c r="AF578">
        <v>2.820646445401102E-2</v>
      </c>
      <c r="AG578">
        <v>1.2349659827106859E-2</v>
      </c>
      <c r="AH578" s="9" t="s">
        <v>156</v>
      </c>
      <c r="AI578" s="1">
        <v>44652</v>
      </c>
      <c r="AJ578" s="9" t="s">
        <v>40</v>
      </c>
      <c r="AK578">
        <v>19</v>
      </c>
    </row>
    <row r="579" spans="1:37" x14ac:dyDescent="0.25">
      <c r="A579">
        <v>44669</v>
      </c>
      <c r="B579">
        <v>0.20559627947634601</v>
      </c>
      <c r="C579">
        <v>2.3266991879294538</v>
      </c>
      <c r="D579">
        <v>1.3141830774572221E-3</v>
      </c>
      <c r="E579">
        <v>6.9871293774336971E-2</v>
      </c>
      <c r="F579">
        <v>1.6467783998961361E-2</v>
      </c>
      <c r="G579">
        <v>1.859213016942388E-2</v>
      </c>
      <c r="H579">
        <v>1.3074419190954929</v>
      </c>
      <c r="I579">
        <v>6.279918626067181E-2</v>
      </c>
      <c r="J579">
        <v>0</v>
      </c>
      <c r="K579">
        <v>0.25559508687578231</v>
      </c>
      <c r="L579">
        <v>0.16425687109047821</v>
      </c>
      <c r="M579">
        <v>0.79329412957665635</v>
      </c>
      <c r="N579">
        <v>0.75146500949871586</v>
      </c>
      <c r="O579">
        <v>0.76384147629583654</v>
      </c>
      <c r="P579">
        <v>3.5962199423342507E-2</v>
      </c>
      <c r="Q579">
        <v>2.648130798671048E-2</v>
      </c>
      <c r="R579">
        <v>0</v>
      </c>
      <c r="S579">
        <v>2.1772101472038422E-3</v>
      </c>
      <c r="T579">
        <v>2.960244737589613E-3</v>
      </c>
      <c r="U579">
        <v>6.6061602897369527</v>
      </c>
      <c r="V579">
        <v>0.17677128013804949</v>
      </c>
      <c r="W579">
        <v>1.3767277618181571E-3</v>
      </c>
      <c r="X579">
        <v>0.1032195499065139</v>
      </c>
      <c r="Y579">
        <v>4.2448839652970772E-3</v>
      </c>
      <c r="Z579">
        <v>0.1059125843789641</v>
      </c>
      <c r="AA579">
        <v>0.45975996694794879</v>
      </c>
      <c r="AB579">
        <v>0.20778748638883801</v>
      </c>
      <c r="AC579">
        <v>0.29159251971340278</v>
      </c>
      <c r="AD579">
        <v>5.6965536895240122E-2</v>
      </c>
      <c r="AE579">
        <v>0.32507673576030072</v>
      </c>
      <c r="AF579">
        <v>0.27644877744147939</v>
      </c>
      <c r="AG579">
        <v>3.4379603921935772E-2</v>
      </c>
      <c r="AH579" s="9" t="s">
        <v>156</v>
      </c>
      <c r="AI579" s="1">
        <v>44652</v>
      </c>
      <c r="AJ579" s="9" t="s">
        <v>41</v>
      </c>
      <c r="AK579">
        <v>18</v>
      </c>
    </row>
    <row r="580" spans="1:37" x14ac:dyDescent="0.25">
      <c r="A580">
        <v>44666</v>
      </c>
      <c r="B580">
        <v>0.36831258366509589</v>
      </c>
      <c r="C580">
        <v>3.7917227302099663E-2</v>
      </c>
      <c r="D580">
        <v>12.215769310375769</v>
      </c>
      <c r="E580">
        <v>9.3197022079786768E-3</v>
      </c>
      <c r="F580">
        <v>9.1039603426841295E-2</v>
      </c>
      <c r="G580">
        <v>0.1183420103494265</v>
      </c>
      <c r="H580">
        <v>0.55633452556584906</v>
      </c>
      <c r="I580">
        <v>0.21460981075999919</v>
      </c>
      <c r="J580">
        <v>1.5361951392442561E-3</v>
      </c>
      <c r="K580">
        <v>3.004606826053545</v>
      </c>
      <c r="L580">
        <v>7.5972996314342218E-3</v>
      </c>
      <c r="M580">
        <v>0.170058286644613</v>
      </c>
      <c r="N580">
        <v>0.87990691704930135</v>
      </c>
      <c r="O580">
        <v>3.022900053399395</v>
      </c>
      <c r="P580">
        <v>0.19330170379040729</v>
      </c>
      <c r="Q580">
        <v>5.1427226878632487E-3</v>
      </c>
      <c r="R580">
        <v>2.7000581172556142E-4</v>
      </c>
      <c r="S580">
        <v>1.1161096448742381E-3</v>
      </c>
      <c r="T580">
        <v>0.1527017856583629</v>
      </c>
      <c r="U580">
        <v>5.0943934046489554</v>
      </c>
      <c r="V580">
        <v>0.21247023559273079</v>
      </c>
      <c r="W580">
        <v>2.175781952577304E-4</v>
      </c>
      <c r="X580">
        <v>0.12710104463648109</v>
      </c>
      <c r="Y580">
        <v>1.7228537202968099E-2</v>
      </c>
      <c r="Z580">
        <v>8.324413947793316E-2</v>
      </c>
      <c r="AA580">
        <v>0.85344780225275274</v>
      </c>
      <c r="AB580">
        <v>0.28934309213667159</v>
      </c>
      <c r="AC580">
        <v>0.51742097844925672</v>
      </c>
      <c r="AD580">
        <v>0.10699167034231501</v>
      </c>
      <c r="AE580">
        <v>0.25165005283197928</v>
      </c>
      <c r="AF580">
        <v>0.53363302348280595</v>
      </c>
      <c r="AG580">
        <v>8.1177404872304695E-2</v>
      </c>
      <c r="AH580" s="9" t="s">
        <v>157</v>
      </c>
      <c r="AI580" s="1">
        <v>44652</v>
      </c>
      <c r="AJ580" s="9" t="s">
        <v>43</v>
      </c>
      <c r="AK580">
        <v>15</v>
      </c>
    </row>
    <row r="581" spans="1:37" x14ac:dyDescent="0.25">
      <c r="A581">
        <v>44665</v>
      </c>
      <c r="B581">
        <v>0.31933960921271509</v>
      </c>
      <c r="C581">
        <v>0.77239935490899625</v>
      </c>
      <c r="D581">
        <v>7.6165546866100138E-3</v>
      </c>
      <c r="E581">
        <v>3.2525665009738851E-2</v>
      </c>
      <c r="F581">
        <v>8.6583468921172135E-2</v>
      </c>
      <c r="G581">
        <v>1.1311914324243831E-2</v>
      </c>
      <c r="H581">
        <v>0.29380666934915839</v>
      </c>
      <c r="I581">
        <v>0.28143550049191851</v>
      </c>
      <c r="J581">
        <v>0.72868589767827785</v>
      </c>
      <c r="K581">
        <v>0.54043407571375579</v>
      </c>
      <c r="L581">
        <v>1.860527337861459E-2</v>
      </c>
      <c r="M581">
        <v>1.23677237445016</v>
      </c>
      <c r="N581">
        <v>2.1771082560548178</v>
      </c>
      <c r="O581">
        <v>0.22880233799722099</v>
      </c>
      <c r="P581">
        <v>0.1788722841255185</v>
      </c>
      <c r="Q581">
        <v>7.1981820929107113E-4</v>
      </c>
      <c r="R581">
        <v>0</v>
      </c>
      <c r="S581">
        <v>7.3600888986828691E-2</v>
      </c>
      <c r="T581">
        <v>0.33270593992616881</v>
      </c>
      <c r="U581">
        <v>0.13879571403994159</v>
      </c>
      <c r="V581">
        <v>0.20236311757601891</v>
      </c>
      <c r="W581">
        <v>7.7816809873513887E-2</v>
      </c>
      <c r="X581">
        <v>2.6503372736633491E-2</v>
      </c>
      <c r="Y581">
        <v>9.5307984217715663E-2</v>
      </c>
      <c r="Z581">
        <v>8.533691889170604E-2</v>
      </c>
      <c r="AA581">
        <v>1.1865890692994241</v>
      </c>
      <c r="AB581">
        <v>0.16662123331084161</v>
      </c>
      <c r="AC581">
        <v>0.32503858703648247</v>
      </c>
      <c r="AD581">
        <v>8.3396224515987216E-2</v>
      </c>
      <c r="AE581">
        <v>0.49715084164921891</v>
      </c>
      <c r="AF581">
        <v>0.2117235334675733</v>
      </c>
      <c r="AG581">
        <v>0.28095867380213702</v>
      </c>
      <c r="AH581" s="9" t="s">
        <v>157</v>
      </c>
      <c r="AI581" s="1">
        <v>44652</v>
      </c>
      <c r="AJ581" s="9" t="s">
        <v>38</v>
      </c>
      <c r="AK581">
        <v>14</v>
      </c>
    </row>
    <row r="582" spans="1:37" x14ac:dyDescent="0.25">
      <c r="A582">
        <v>44664</v>
      </c>
      <c r="B582">
        <v>1.7025162543226251</v>
      </c>
      <c r="C582">
        <v>2.2704738986187589</v>
      </c>
      <c r="D582">
        <v>3.19382427890362</v>
      </c>
      <c r="E582">
        <v>2.508346655283554</v>
      </c>
      <c r="F582">
        <v>2.5962902520614142</v>
      </c>
      <c r="G582">
        <v>1.473816529228388</v>
      </c>
      <c r="H582">
        <v>1.9408189965088289</v>
      </c>
      <c r="I582">
        <v>1.791349477085721</v>
      </c>
      <c r="J582">
        <v>0.59321003951521845</v>
      </c>
      <c r="K582">
        <v>1.343981539019087</v>
      </c>
      <c r="L582">
        <v>0.49687780245080931</v>
      </c>
      <c r="M582">
        <v>0.82479777038981816</v>
      </c>
      <c r="N582">
        <v>2.4199190841600031</v>
      </c>
      <c r="O582">
        <v>2.3965244186395469</v>
      </c>
      <c r="P582">
        <v>1.7523088053942679</v>
      </c>
      <c r="Q582">
        <v>0.41660683614303318</v>
      </c>
      <c r="R582">
        <v>3.0834228947079261</v>
      </c>
      <c r="S582">
        <v>0.65440908053639568</v>
      </c>
      <c r="T582">
        <v>1.139491681204692</v>
      </c>
      <c r="U582">
        <v>7.1017859417077167E-2</v>
      </c>
      <c r="V582">
        <v>1.575953391328027</v>
      </c>
      <c r="W582">
        <v>0.81357602338447388</v>
      </c>
      <c r="X582">
        <v>1.849150174286297</v>
      </c>
      <c r="Y582">
        <v>1.0183705116112951</v>
      </c>
      <c r="Z582">
        <v>1.9512997973902699</v>
      </c>
      <c r="AA582">
        <v>1.6379257899745561</v>
      </c>
      <c r="AB582">
        <v>1.4953088906348051</v>
      </c>
      <c r="AC582">
        <v>1.243608300475211</v>
      </c>
      <c r="AD582">
        <v>0.62545987054491647</v>
      </c>
      <c r="AE582">
        <v>1.8187891560222369</v>
      </c>
      <c r="AF582">
        <v>1.8435814915165161</v>
      </c>
      <c r="AG582">
        <v>1.6178669670757231</v>
      </c>
      <c r="AH582" s="9" t="s">
        <v>157</v>
      </c>
      <c r="AI582" s="1">
        <v>44652</v>
      </c>
      <c r="AJ582" s="9" t="s">
        <v>39</v>
      </c>
      <c r="AK582">
        <v>13</v>
      </c>
    </row>
    <row r="583" spans="1:37" x14ac:dyDescent="0.25">
      <c r="A583">
        <v>44663</v>
      </c>
      <c r="B583">
        <v>1.757861528940783E-2</v>
      </c>
      <c r="C583">
        <v>0.15963595654185631</v>
      </c>
      <c r="D583">
        <v>0</v>
      </c>
      <c r="E583">
        <v>3.0293549285458671E-3</v>
      </c>
      <c r="F583">
        <v>3.3822633561367711E-4</v>
      </c>
      <c r="G583">
        <v>1.6139432932117469E-2</v>
      </c>
      <c r="H583">
        <v>2.7996299562384221E-2</v>
      </c>
      <c r="I583">
        <v>4.0658179668277561E-3</v>
      </c>
      <c r="J583">
        <v>0</v>
      </c>
      <c r="K583">
        <v>4.7073233430914166E-3</v>
      </c>
      <c r="L583">
        <v>0</v>
      </c>
      <c r="M583">
        <v>8.4812728142716356E-5</v>
      </c>
      <c r="N583">
        <v>4.5194055022677506E-3</v>
      </c>
      <c r="O583">
        <v>2.2825634466477361E-2</v>
      </c>
      <c r="P583">
        <v>0</v>
      </c>
      <c r="Q583">
        <v>2.8587432510109628E-3</v>
      </c>
      <c r="R583">
        <v>0</v>
      </c>
      <c r="S583">
        <v>0</v>
      </c>
      <c r="T583">
        <v>0.14410164344563689</v>
      </c>
      <c r="U583">
        <v>3.5358131769360628</v>
      </c>
      <c r="V583">
        <v>1.221193363868783E-4</v>
      </c>
      <c r="W583">
        <v>2.7899334914341632E-2</v>
      </c>
      <c r="X583">
        <v>1.083388090579214E-4</v>
      </c>
      <c r="Y583">
        <v>6.3123554998078292E-3</v>
      </c>
      <c r="Z583">
        <v>6.8074377583869517E-3</v>
      </c>
      <c r="AA583">
        <v>4.5346763412756327E-2</v>
      </c>
      <c r="AB583">
        <v>2.6683159356876519E-2</v>
      </c>
      <c r="AC583">
        <v>9.2960911787515589E-4</v>
      </c>
      <c r="AD583">
        <v>2.3954505210066309E-2</v>
      </c>
      <c r="AE583">
        <v>3.2269424124404443E-2</v>
      </c>
      <c r="AF583">
        <v>1.8066921845809141E-2</v>
      </c>
      <c r="AG583">
        <v>3.4460416857791339E-3</v>
      </c>
      <c r="AH583" s="9" t="s">
        <v>157</v>
      </c>
      <c r="AI583" s="1">
        <v>44652</v>
      </c>
      <c r="AJ583" s="9" t="s">
        <v>40</v>
      </c>
      <c r="AK583">
        <v>12</v>
      </c>
    </row>
    <row r="584" spans="1:37" x14ac:dyDescent="0.25">
      <c r="A584">
        <v>44659</v>
      </c>
      <c r="B584">
        <v>2.68041655558874E-2</v>
      </c>
      <c r="C584">
        <v>1.1144027908115909E-3</v>
      </c>
      <c r="D584">
        <v>0</v>
      </c>
      <c r="E584">
        <v>2.1934019914166498E-2</v>
      </c>
      <c r="F584">
        <v>5.12870884379931E-3</v>
      </c>
      <c r="G584">
        <v>8.4049526654600925E-4</v>
      </c>
      <c r="H584">
        <v>8.6474492627754557E-3</v>
      </c>
      <c r="I584">
        <v>6.8086577365907994E-2</v>
      </c>
      <c r="J584">
        <v>0</v>
      </c>
      <c r="K584">
        <v>0.41290527099544178</v>
      </c>
      <c r="L584">
        <v>5.9699127579821862E-2</v>
      </c>
      <c r="M584">
        <v>8.2907498003642973E-5</v>
      </c>
      <c r="N584">
        <v>5.5984584110634103E-2</v>
      </c>
      <c r="O584">
        <v>1.8644488667056491E-2</v>
      </c>
      <c r="P584">
        <v>0</v>
      </c>
      <c r="Q584">
        <v>8.3553391943269068E-3</v>
      </c>
      <c r="R584">
        <v>0</v>
      </c>
      <c r="S584">
        <v>3.0343167507705729E-3</v>
      </c>
      <c r="T584">
        <v>4.0580646581265811E-3</v>
      </c>
      <c r="U584">
        <v>3.6988654224217231E-2</v>
      </c>
      <c r="V584">
        <v>1.0243842316657511E-2</v>
      </c>
      <c r="W584">
        <v>1.4243218563662159E-4</v>
      </c>
      <c r="X584">
        <v>5.0432595996637627E-3</v>
      </c>
      <c r="Y584">
        <v>3.7670128891629927E-2</v>
      </c>
      <c r="Z584">
        <v>7.6617698708443356E-3</v>
      </c>
      <c r="AA584">
        <v>6.6851749555250403E-2</v>
      </c>
      <c r="AB584">
        <v>8.3366126832185496E-3</v>
      </c>
      <c r="AC584">
        <v>1.0425865855101069E-2</v>
      </c>
      <c r="AD584">
        <v>2.3282288004240429E-2</v>
      </c>
      <c r="AE584">
        <v>1.1719681546898441E-2</v>
      </c>
      <c r="AF584">
        <v>3.5324865764891487E-2</v>
      </c>
      <c r="AG584">
        <v>2.246693187737641E-2</v>
      </c>
      <c r="AH584" s="9" t="s">
        <v>158</v>
      </c>
      <c r="AI584" s="1">
        <v>44652</v>
      </c>
      <c r="AJ584" s="9" t="s">
        <v>43</v>
      </c>
      <c r="AK584">
        <v>8</v>
      </c>
    </row>
    <row r="585" spans="1:37" x14ac:dyDescent="0.25">
      <c r="A585">
        <v>44658</v>
      </c>
      <c r="B585">
        <v>5.4274528256556862E-2</v>
      </c>
      <c r="C585">
        <v>0.27657208958704471</v>
      </c>
      <c r="D585">
        <v>0</v>
      </c>
      <c r="E585">
        <v>5.7496786696136913E-2</v>
      </c>
      <c r="F585">
        <v>3.6173013405346802E-3</v>
      </c>
      <c r="G585">
        <v>1.3162685201043871E-3</v>
      </c>
      <c r="H585">
        <v>6.1452602274180189E-3</v>
      </c>
      <c r="I585">
        <v>7.4252083538336464E-3</v>
      </c>
      <c r="J585">
        <v>0.1296744172546678</v>
      </c>
      <c r="K585">
        <v>6.4781916698632269E-3</v>
      </c>
      <c r="L585">
        <v>0</v>
      </c>
      <c r="M585">
        <v>7.4901629223166639E-3</v>
      </c>
      <c r="N585">
        <v>0.2481084881849136</v>
      </c>
      <c r="O585">
        <v>1.6954192232587789E-2</v>
      </c>
      <c r="P585">
        <v>4.1422447162914964E-3</v>
      </c>
      <c r="Q585">
        <v>1.1482249445735739E-5</v>
      </c>
      <c r="R585">
        <v>5.5321664574085937E-4</v>
      </c>
      <c r="S585">
        <v>1.3969496413473861E-2</v>
      </c>
      <c r="T585">
        <v>4.8625318225316197E-2</v>
      </c>
      <c r="U585">
        <v>0</v>
      </c>
      <c r="V585">
        <v>3.8409355299217691E-2</v>
      </c>
      <c r="W585">
        <v>4.4327986551856192E-2</v>
      </c>
      <c r="X585">
        <v>3.1893651178505233E-2</v>
      </c>
      <c r="Y585">
        <v>2.9798005254746051E-4</v>
      </c>
      <c r="Z585">
        <v>5.3185773625242551E-2</v>
      </c>
      <c r="AA585">
        <v>0.10876352252435301</v>
      </c>
      <c r="AB585">
        <v>1.5033442444292619E-2</v>
      </c>
      <c r="AC585">
        <v>2.043244532434171E-3</v>
      </c>
      <c r="AD585">
        <v>3.7549014426720398E-3</v>
      </c>
      <c r="AE585">
        <v>6.9303813647099616E-2</v>
      </c>
      <c r="AF585">
        <v>3.2880279326194563E-2</v>
      </c>
      <c r="AG585">
        <v>6.7347740549988072E-2</v>
      </c>
      <c r="AH585" s="9" t="s">
        <v>158</v>
      </c>
      <c r="AI585" s="1">
        <v>44652</v>
      </c>
      <c r="AJ585" s="9" t="s">
        <v>38</v>
      </c>
      <c r="AK585">
        <v>7</v>
      </c>
    </row>
    <row r="586" spans="1:37" x14ac:dyDescent="0.25">
      <c r="A586">
        <v>44657</v>
      </c>
      <c r="B586">
        <v>0.31452495837287509</v>
      </c>
      <c r="C586">
        <v>3.6062887712645042E-2</v>
      </c>
      <c r="D586">
        <v>0.32934719853336342</v>
      </c>
      <c r="E586">
        <v>2.8127322528738539E-2</v>
      </c>
      <c r="F586">
        <v>2.205651440203326E-2</v>
      </c>
      <c r="G586">
        <v>0.11532001754773551</v>
      </c>
      <c r="H586">
        <v>0.27905672149387889</v>
      </c>
      <c r="I586">
        <v>0.24973872884717299</v>
      </c>
      <c r="J586">
        <v>1.712235660201504E-2</v>
      </c>
      <c r="K586">
        <v>0.71993240966485406</v>
      </c>
      <c r="L586">
        <v>9.1976427665429999E-3</v>
      </c>
      <c r="M586">
        <v>1.42418293899312</v>
      </c>
      <c r="N586">
        <v>7.3799312293501174E-2</v>
      </c>
      <c r="O586">
        <v>0.17776038099184091</v>
      </c>
      <c r="P586">
        <v>2.1872787830245781</v>
      </c>
      <c r="Q586">
        <v>1.1748088002739261</v>
      </c>
      <c r="R586">
        <v>1.158465370858947E-2</v>
      </c>
      <c r="S586">
        <v>7.7309975091743324E-2</v>
      </c>
      <c r="T586">
        <v>0.1098454745229422</v>
      </c>
      <c r="U586">
        <v>8.9175988783456658E-3</v>
      </c>
      <c r="V586">
        <v>1.4011503631153549E-2</v>
      </c>
      <c r="W586">
        <v>0.22873633181264971</v>
      </c>
      <c r="X586">
        <v>0.10873183835588369</v>
      </c>
      <c r="Y586">
        <v>1.436018549210728E-2</v>
      </c>
      <c r="Z586">
        <v>0.1049640299726121</v>
      </c>
      <c r="AA586">
        <v>0.51048543775991517</v>
      </c>
      <c r="AB586">
        <v>0.31545192612752643</v>
      </c>
      <c r="AC586">
        <v>0.45751546546075228</v>
      </c>
      <c r="AD586">
        <v>0.96504176255211027</v>
      </c>
      <c r="AE586">
        <v>0.28092731049291869</v>
      </c>
      <c r="AF586">
        <v>0.15378460650514761</v>
      </c>
      <c r="AG586">
        <v>0.35357625537364668</v>
      </c>
      <c r="AH586" s="9" t="s">
        <v>158</v>
      </c>
      <c r="AI586" s="1">
        <v>44652</v>
      </c>
      <c r="AJ586" s="9" t="s">
        <v>39</v>
      </c>
      <c r="AK586">
        <v>6</v>
      </c>
    </row>
    <row r="587" spans="1:37" x14ac:dyDescent="0.25">
      <c r="A587">
        <v>44656</v>
      </c>
      <c r="B587">
        <v>0.36625049199852422</v>
      </c>
      <c r="C587">
        <v>4.3481284153023964E-3</v>
      </c>
      <c r="D587">
        <v>9.7328576724490745E-2</v>
      </c>
      <c r="E587">
        <v>0.1161380746759258</v>
      </c>
      <c r="F587">
        <v>8.5228187656217438E-2</v>
      </c>
      <c r="G587">
        <v>4.8066915425855851E-3</v>
      </c>
      <c r="H587">
        <v>3.8071211313176421</v>
      </c>
      <c r="I587">
        <v>0.5021560715285972</v>
      </c>
      <c r="J587">
        <v>0.1019596580175665</v>
      </c>
      <c r="K587">
        <v>9.4078714312763684E-2</v>
      </c>
      <c r="L587">
        <v>4.8119437882314667E-2</v>
      </c>
      <c r="M587">
        <v>0.38416970046328042</v>
      </c>
      <c r="N587">
        <v>0.10505602036040849</v>
      </c>
      <c r="O587">
        <v>0.14905729063534121</v>
      </c>
      <c r="P587">
        <v>5.5063906557544839E-2</v>
      </c>
      <c r="Q587">
        <v>6.7162486038166939E-3</v>
      </c>
      <c r="R587">
        <v>0</v>
      </c>
      <c r="S587">
        <v>1.9198192120723521E-2</v>
      </c>
      <c r="T587">
        <v>6.5263652737328356E-2</v>
      </c>
      <c r="U587">
        <v>3.8343787437745198</v>
      </c>
      <c r="V587">
        <v>0.11174728274290981</v>
      </c>
      <c r="W587">
        <v>0.33565460011560633</v>
      </c>
      <c r="X587">
        <v>0.68114680131751093</v>
      </c>
      <c r="Y587">
        <v>4.6341683162440944E-3</v>
      </c>
      <c r="Z587">
        <v>0.2285476313628623</v>
      </c>
      <c r="AA587">
        <v>0.31470503160007041</v>
      </c>
      <c r="AB587">
        <v>0.2344171037398036</v>
      </c>
      <c r="AC587">
        <v>0.129125495040986</v>
      </c>
      <c r="AD587">
        <v>3.5756425252696532E-2</v>
      </c>
      <c r="AE587">
        <v>7.5565755503153309E-2</v>
      </c>
      <c r="AF587">
        <v>0.55886804587469618</v>
      </c>
      <c r="AG587">
        <v>0.21259301700427929</v>
      </c>
      <c r="AH587" s="9" t="s">
        <v>158</v>
      </c>
      <c r="AI587" s="1">
        <v>44652</v>
      </c>
      <c r="AJ587" s="9" t="s">
        <v>40</v>
      </c>
      <c r="AK587">
        <v>5</v>
      </c>
    </row>
    <row r="588" spans="1:37" x14ac:dyDescent="0.25">
      <c r="A588">
        <v>44655</v>
      </c>
      <c r="B588">
        <v>0.73386306130216228</v>
      </c>
      <c r="C588">
        <v>5.1217797006117803E-2</v>
      </c>
      <c r="D588">
        <v>2.5950546984278939E-3</v>
      </c>
      <c r="E588">
        <v>0.14897814701280199</v>
      </c>
      <c r="F588">
        <v>0.46534009523628228</v>
      </c>
      <c r="G588">
        <v>6.7407090277497694</v>
      </c>
      <c r="H588">
        <v>0.46069602461692549</v>
      </c>
      <c r="I588">
        <v>0.63609932160880323</v>
      </c>
      <c r="J588">
        <v>0.27392081243321897</v>
      </c>
      <c r="K588">
        <v>0.13071509944718909</v>
      </c>
      <c r="L588">
        <v>0.56288455244700697</v>
      </c>
      <c r="M588">
        <v>0.33968325460569232</v>
      </c>
      <c r="N588">
        <v>0.59961798454798099</v>
      </c>
      <c r="O588">
        <v>1.4394550855669061E-2</v>
      </c>
      <c r="P588">
        <v>0.1432207206131286</v>
      </c>
      <c r="Q588">
        <v>1.387127002578627E-2</v>
      </c>
      <c r="R588">
        <v>0.16844861739494099</v>
      </c>
      <c r="S588">
        <v>7.9321447405802988E-3</v>
      </c>
      <c r="T588">
        <v>6.0177408074333E-2</v>
      </c>
      <c r="U588">
        <v>0</v>
      </c>
      <c r="V588">
        <v>6.4466525070628639E-2</v>
      </c>
      <c r="W588">
        <v>3.4709639964651692E-2</v>
      </c>
      <c r="X588">
        <v>0.35773966277086239</v>
      </c>
      <c r="Y588">
        <v>0.44335489883325302</v>
      </c>
      <c r="Z588">
        <v>1.121395971394606</v>
      </c>
      <c r="AA588">
        <v>0.3993745916525055</v>
      </c>
      <c r="AB588">
        <v>0.12746245235263201</v>
      </c>
      <c r="AC588">
        <v>0.33049961666266342</v>
      </c>
      <c r="AD588">
        <v>0.2435518160292745</v>
      </c>
      <c r="AE588">
        <v>0.76913419622070733</v>
      </c>
      <c r="AF588">
        <v>0.51204698619087641</v>
      </c>
      <c r="AG588">
        <v>0.38127742527598929</v>
      </c>
      <c r="AH588" s="9" t="s">
        <v>158</v>
      </c>
      <c r="AI588" s="1">
        <v>44652</v>
      </c>
      <c r="AJ588" s="9" t="s">
        <v>41</v>
      </c>
      <c r="AK588">
        <v>4</v>
      </c>
    </row>
    <row r="589" spans="1:37" x14ac:dyDescent="0.25">
      <c r="A589">
        <v>44652</v>
      </c>
      <c r="B589">
        <v>1.0025266285979759</v>
      </c>
      <c r="C589">
        <v>2.0358889301702998</v>
      </c>
      <c r="D589">
        <v>1.9582782831398371</v>
      </c>
      <c r="E589">
        <v>1.016371708720978</v>
      </c>
      <c r="F589">
        <v>8.6966782355917385E-2</v>
      </c>
      <c r="G589">
        <v>1.138963309227413</v>
      </c>
      <c r="H589">
        <v>0.66498651808916054</v>
      </c>
      <c r="I589">
        <v>0.55511761419286165</v>
      </c>
      <c r="J589">
        <v>0.12183303141684181</v>
      </c>
      <c r="K589">
        <v>0.22057174866424509</v>
      </c>
      <c r="L589">
        <v>0.23100706028994841</v>
      </c>
      <c r="M589">
        <v>0.26308471297632552</v>
      </c>
      <c r="N589">
        <v>1.183581120564017</v>
      </c>
      <c r="O589">
        <v>0.57782207760196524</v>
      </c>
      <c r="P589">
        <v>0.94056819814509474</v>
      </c>
      <c r="Q589">
        <v>2.424538578434265</v>
      </c>
      <c r="R589">
        <v>0.44669836037031818</v>
      </c>
      <c r="S589">
        <v>0.50627467269104054</v>
      </c>
      <c r="T589">
        <v>0.56696627778425435</v>
      </c>
      <c r="U589">
        <v>0.47973695697336471</v>
      </c>
      <c r="V589">
        <v>0.21735177948836781</v>
      </c>
      <c r="W589">
        <v>0.67505460171983545</v>
      </c>
      <c r="X589">
        <v>0.90908529627142198</v>
      </c>
      <c r="Y589">
        <v>0.30652909921516441</v>
      </c>
      <c r="Z589">
        <v>1.064852675650517</v>
      </c>
      <c r="AA589">
        <v>0.75659057439427235</v>
      </c>
      <c r="AB589">
        <v>0.9820614204477881</v>
      </c>
      <c r="AC589">
        <v>0.52880266765061679</v>
      </c>
      <c r="AD589">
        <v>2.375325682642913</v>
      </c>
      <c r="AE589">
        <v>1.15304802130952</v>
      </c>
      <c r="AF589">
        <v>0.79739674347840639</v>
      </c>
      <c r="AG589">
        <v>0.62490773554037859</v>
      </c>
      <c r="AH589" s="9" t="s">
        <v>159</v>
      </c>
      <c r="AI589" s="1">
        <v>44652</v>
      </c>
      <c r="AJ589" s="9" t="s">
        <v>43</v>
      </c>
      <c r="AK589">
        <v>1</v>
      </c>
    </row>
    <row r="590" spans="1:37" x14ac:dyDescent="0.25">
      <c r="A590">
        <v>44651</v>
      </c>
      <c r="B590">
        <v>0.201232290470302</v>
      </c>
      <c r="C590">
        <v>4.2137126526331937E-3</v>
      </c>
      <c r="D590">
        <v>4.9046519432970536E-4</v>
      </c>
      <c r="E590">
        <v>0.11157474104594529</v>
      </c>
      <c r="F590">
        <v>2.61440226082967</v>
      </c>
      <c r="G590">
        <v>1.3190024867695119E-4</v>
      </c>
      <c r="H590">
        <v>0.19034277349682599</v>
      </c>
      <c r="I590">
        <v>0.18278316200717651</v>
      </c>
      <c r="J590">
        <v>1.482242794861666E-3</v>
      </c>
      <c r="K590">
        <v>0.1944685995968225</v>
      </c>
      <c r="L590">
        <v>9.4188278850983772E-4</v>
      </c>
      <c r="M590">
        <v>4.715170292424016E-2</v>
      </c>
      <c r="N590">
        <v>4.7555577423704823E-2</v>
      </c>
      <c r="O590">
        <v>0.47784082320689059</v>
      </c>
      <c r="P590">
        <v>2.4287049934497169E-2</v>
      </c>
      <c r="Q590">
        <v>4.8656837440167952E-2</v>
      </c>
      <c r="R590">
        <v>6.8854666828268728E-4</v>
      </c>
      <c r="S590">
        <v>3.1438694075782952E-2</v>
      </c>
      <c r="T590">
        <v>0.81905552739818355</v>
      </c>
      <c r="U590">
        <v>0.1511405104206465</v>
      </c>
      <c r="V590">
        <v>5.7692996038904961E-3</v>
      </c>
      <c r="W590">
        <v>7.4916838792299587E-3</v>
      </c>
      <c r="X590">
        <v>8.9683686556287695E-2</v>
      </c>
      <c r="Y590">
        <v>1.5746734353990929E-2</v>
      </c>
      <c r="Z590">
        <v>8.3243287659407528E-2</v>
      </c>
      <c r="AA590">
        <v>7.2134735584293785E-2</v>
      </c>
      <c r="AB590">
        <v>0.48984258705145012</v>
      </c>
      <c r="AC590">
        <v>3.7964403221328671E-2</v>
      </c>
      <c r="AD590">
        <v>9.9479773327235968E-2</v>
      </c>
      <c r="AE590">
        <v>0.16919986409999879</v>
      </c>
      <c r="AF590">
        <v>0.15910438039726871</v>
      </c>
      <c r="AG590">
        <v>0.1102559528098761</v>
      </c>
      <c r="AH590" s="9" t="s">
        <v>159</v>
      </c>
      <c r="AI590" s="1">
        <v>44621</v>
      </c>
      <c r="AJ590" s="9" t="s">
        <v>38</v>
      </c>
      <c r="AK590">
        <v>31</v>
      </c>
    </row>
    <row r="591" spans="1:37" x14ac:dyDescent="0.25">
      <c r="A591">
        <v>44650</v>
      </c>
      <c r="B591">
        <v>0.21201582399660521</v>
      </c>
      <c r="C591">
        <v>0.14710884549552589</v>
      </c>
      <c r="D591">
        <v>0.1221967665533118</v>
      </c>
      <c r="E591">
        <v>1.5071239647441561E-2</v>
      </c>
      <c r="F591">
        <v>2.6999535029336968E-2</v>
      </c>
      <c r="G591">
        <v>7.2824647293787903E-2</v>
      </c>
      <c r="H591">
        <v>0.50805150131544385</v>
      </c>
      <c r="I591">
        <v>0.69054549016737388</v>
      </c>
      <c r="J591">
        <v>0</v>
      </c>
      <c r="K591">
        <v>0.36614217193056708</v>
      </c>
      <c r="L591">
        <v>9.4126419724747334E-2</v>
      </c>
      <c r="M591">
        <v>2.3272149827029411E-4</v>
      </c>
      <c r="N591">
        <v>6.1042114491932968E-2</v>
      </c>
      <c r="O591">
        <v>6.2104288051995707E-2</v>
      </c>
      <c r="P591">
        <v>0.3219998251154777</v>
      </c>
      <c r="Q591">
        <v>0.3725535508017479</v>
      </c>
      <c r="R591">
        <v>0</v>
      </c>
      <c r="S591">
        <v>1.7136542737421712E-2</v>
      </c>
      <c r="T591">
        <v>9.928490000441724E-2</v>
      </c>
      <c r="U591">
        <v>0.10740631097368911</v>
      </c>
      <c r="V591">
        <v>9.0027640642108872E-2</v>
      </c>
      <c r="W591">
        <v>0</v>
      </c>
      <c r="X591">
        <v>0.1149081342253804</v>
      </c>
      <c r="Y591">
        <v>8.0123254694508853E-4</v>
      </c>
      <c r="Z591">
        <v>7.5032758475148162E-2</v>
      </c>
      <c r="AA591">
        <v>0.33129497609075081</v>
      </c>
      <c r="AB591">
        <v>0.23504970445821169</v>
      </c>
      <c r="AC591">
        <v>3.0176913464408341E-2</v>
      </c>
      <c r="AD591">
        <v>0.15138008835569841</v>
      </c>
      <c r="AE591">
        <v>0.1770460897825154</v>
      </c>
      <c r="AF591">
        <v>0.15057604761973539</v>
      </c>
      <c r="AG591">
        <v>0.114265582104845</v>
      </c>
      <c r="AH591" s="9" t="s">
        <v>159</v>
      </c>
      <c r="AI591" s="1">
        <v>44621</v>
      </c>
      <c r="AJ591" s="9" t="s">
        <v>39</v>
      </c>
      <c r="AK591">
        <v>30</v>
      </c>
    </row>
    <row r="592" spans="1:37" x14ac:dyDescent="0.25">
      <c r="A592">
        <v>44649</v>
      </c>
      <c r="B592">
        <v>1.056155693263084</v>
      </c>
      <c r="C592">
        <v>0.13781095619302899</v>
      </c>
      <c r="D592">
        <v>1.458002544870205</v>
      </c>
      <c r="E592">
        <v>0.93653428307906172</v>
      </c>
      <c r="F592">
        <v>1.0607657452035399</v>
      </c>
      <c r="G592">
        <v>0.37824625595773032</v>
      </c>
      <c r="H592">
        <v>5.6858265006496609</v>
      </c>
      <c r="I592">
        <v>0.22629951991832961</v>
      </c>
      <c r="J592">
        <v>1.517450248353206</v>
      </c>
      <c r="K592">
        <v>1.0127321758735299</v>
      </c>
      <c r="L592">
        <v>1.2892061124077989</v>
      </c>
      <c r="M592">
        <v>0.42398096741875158</v>
      </c>
      <c r="N592">
        <v>0.66025840657107082</v>
      </c>
      <c r="O592">
        <v>0.23521794853480371</v>
      </c>
      <c r="P592">
        <v>0.95812866093434146</v>
      </c>
      <c r="Q592">
        <v>0.42011566251185811</v>
      </c>
      <c r="R592">
        <v>3.1534640860608733E-2</v>
      </c>
      <c r="S592">
        <v>6.2044732849008237E-3</v>
      </c>
      <c r="T592">
        <v>0.88797836345233494</v>
      </c>
      <c r="U592">
        <v>0</v>
      </c>
      <c r="V592">
        <v>2.5879943260985101</v>
      </c>
      <c r="W592">
        <v>0.83170283977043236</v>
      </c>
      <c r="X592">
        <v>1.159451908952605</v>
      </c>
      <c r="Y592">
        <v>1.7213129851352049</v>
      </c>
      <c r="Z592">
        <v>0.74638138937155563</v>
      </c>
      <c r="AA592">
        <v>0.85172019302519009</v>
      </c>
      <c r="AB592">
        <v>1.5701804178268151</v>
      </c>
      <c r="AC592">
        <v>1.152746798647593</v>
      </c>
      <c r="AD592">
        <v>0.41240749555602241</v>
      </c>
      <c r="AE592">
        <v>1.094998250947792</v>
      </c>
      <c r="AF592">
        <v>1.0627717355166419</v>
      </c>
      <c r="AG592">
        <v>0.78800911560462872</v>
      </c>
      <c r="AH592" s="9" t="s">
        <v>159</v>
      </c>
      <c r="AI592" s="1">
        <v>44621</v>
      </c>
      <c r="AJ592" s="9" t="s">
        <v>40</v>
      </c>
      <c r="AK592">
        <v>29</v>
      </c>
    </row>
    <row r="593" spans="1:37" x14ac:dyDescent="0.25">
      <c r="A593">
        <v>44648</v>
      </c>
      <c r="B593">
        <v>0.62096019729432428</v>
      </c>
      <c r="C593">
        <v>1.1349388530062461</v>
      </c>
      <c r="D593">
        <v>0.17721443803119649</v>
      </c>
      <c r="E593">
        <v>0.18560705114403461</v>
      </c>
      <c r="F593">
        <v>0.43402582031399439</v>
      </c>
      <c r="G593">
        <v>0.1810128781361898</v>
      </c>
      <c r="H593">
        <v>2.062822725560709</v>
      </c>
      <c r="I593">
        <v>0.98473286964525297</v>
      </c>
      <c r="J593">
        <v>1.1161551108393</v>
      </c>
      <c r="K593">
        <v>3.2916819207260719</v>
      </c>
      <c r="L593">
        <v>1.4089948696953901E-2</v>
      </c>
      <c r="M593">
        <v>0.20859361836088819</v>
      </c>
      <c r="N593">
        <v>0.71288701281393019</v>
      </c>
      <c r="O593">
        <v>2.3713941675180128</v>
      </c>
      <c r="P593">
        <v>3.1542970708787942E-2</v>
      </c>
      <c r="Q593">
        <v>2.3549345200709851E-2</v>
      </c>
      <c r="R593">
        <v>4.234135263568875E-2</v>
      </c>
      <c r="S593">
        <v>0.41479476384393699</v>
      </c>
      <c r="T593">
        <v>0.32850160302681253</v>
      </c>
      <c r="U593">
        <v>10.553707801983331</v>
      </c>
      <c r="V593">
        <v>0.3525746652568621</v>
      </c>
      <c r="W593">
        <v>0.1791671955845727</v>
      </c>
      <c r="X593">
        <v>0.23383602876886461</v>
      </c>
      <c r="Y593">
        <v>0.33574109569192112</v>
      </c>
      <c r="Z593">
        <v>0.33859574132077519</v>
      </c>
      <c r="AA593">
        <v>1.2335546873062719</v>
      </c>
      <c r="AB593">
        <v>0.76959046296069888</v>
      </c>
      <c r="AC593">
        <v>0.24956090232626271</v>
      </c>
      <c r="AD593">
        <v>0.34838743167955571</v>
      </c>
      <c r="AE593">
        <v>0.57505949078549867</v>
      </c>
      <c r="AF593">
        <v>0.85974040609023683</v>
      </c>
      <c r="AG593">
        <v>0.19197116273346509</v>
      </c>
      <c r="AH593" s="9" t="s">
        <v>159</v>
      </c>
      <c r="AI593" s="1">
        <v>44621</v>
      </c>
      <c r="AJ593" s="9" t="s">
        <v>41</v>
      </c>
      <c r="AK593">
        <v>28</v>
      </c>
    </row>
    <row r="594" spans="1:37" x14ac:dyDescent="0.25">
      <c r="A594">
        <v>44645</v>
      </c>
      <c r="B594">
        <v>0.92636916681548687</v>
      </c>
      <c r="C594">
        <v>2.758984950921417</v>
      </c>
      <c r="D594">
        <v>2.242931720684768E-3</v>
      </c>
      <c r="E594">
        <v>1.002246507040188</v>
      </c>
      <c r="F594">
        <v>0.27880026942759401</v>
      </c>
      <c r="G594">
        <v>0.10154712759724389</v>
      </c>
      <c r="H594">
        <v>0.26298770070322158</v>
      </c>
      <c r="I594">
        <v>1.520503149663091</v>
      </c>
      <c r="J594">
        <v>6.9118437627282861E-4</v>
      </c>
      <c r="K594">
        <v>13.03936138338382</v>
      </c>
      <c r="L594">
        <v>7.2433391699803201E-2</v>
      </c>
      <c r="M594">
        <v>0.1020467116083881</v>
      </c>
      <c r="N594">
        <v>0.51574191011288184</v>
      </c>
      <c r="O594">
        <v>0.59235603549216176</v>
      </c>
      <c r="P594">
        <v>0.5718650366146989</v>
      </c>
      <c r="Q594">
        <v>2.6799599453676461E-2</v>
      </c>
      <c r="R594">
        <v>5.8444753254456297E-3</v>
      </c>
      <c r="S594">
        <v>0.60060229558740896</v>
      </c>
      <c r="T594">
        <v>9.4861018741411535E-2</v>
      </c>
      <c r="U594">
        <v>0.57009603391816022</v>
      </c>
      <c r="V594">
        <v>0.5122591894741656</v>
      </c>
      <c r="W594">
        <v>0.1347302396653865</v>
      </c>
      <c r="X594">
        <v>0.57225130190630358</v>
      </c>
      <c r="Y594">
        <v>0.11004088171487381</v>
      </c>
      <c r="Z594">
        <v>0.87369208365312123</v>
      </c>
      <c r="AA594">
        <v>1.31687299832918</v>
      </c>
      <c r="AB594">
        <v>0.34388012524799499</v>
      </c>
      <c r="AC594">
        <v>0.1474889208268802</v>
      </c>
      <c r="AD594">
        <v>0.10229488689427681</v>
      </c>
      <c r="AE594">
        <v>0.53025874018343222</v>
      </c>
      <c r="AF594">
        <v>0.82192886523842434</v>
      </c>
      <c r="AG594">
        <v>1.1643906843605909</v>
      </c>
      <c r="AH594" s="9" t="s">
        <v>160</v>
      </c>
      <c r="AI594" s="1">
        <v>44621</v>
      </c>
      <c r="AJ594" s="9" t="s">
        <v>43</v>
      </c>
      <c r="AK594">
        <v>25</v>
      </c>
    </row>
    <row r="595" spans="1:37" x14ac:dyDescent="0.25">
      <c r="A595">
        <v>44644</v>
      </c>
      <c r="B595">
        <v>0.96385886963949374</v>
      </c>
      <c r="C595">
        <v>0.32938410431942322</v>
      </c>
      <c r="D595">
        <v>4.64207745869296E-2</v>
      </c>
      <c r="E595">
        <v>0.82074179805349134</v>
      </c>
      <c r="F595">
        <v>0.51315230619434538</v>
      </c>
      <c r="G595">
        <v>2.3404801760804471E-2</v>
      </c>
      <c r="H595">
        <v>0.18087907142844581</v>
      </c>
      <c r="I595">
        <v>0.72296563275285408</v>
      </c>
      <c r="J595">
        <v>3.8909801148525751E-4</v>
      </c>
      <c r="K595">
        <v>0.47856193262821078</v>
      </c>
      <c r="L595">
        <v>0.11357576900930021</v>
      </c>
      <c r="M595">
        <v>0.2777043616515143</v>
      </c>
      <c r="N595">
        <v>2.2816328203280398</v>
      </c>
      <c r="O595">
        <v>9.6117478752289501E-2</v>
      </c>
      <c r="P595">
        <v>6.6547842476815125E-2</v>
      </c>
      <c r="Q595">
        <v>1.3991134347040289E-2</v>
      </c>
      <c r="R595">
        <v>0.27408262289229379</v>
      </c>
      <c r="S595">
        <v>1.0232580570407549E-3</v>
      </c>
      <c r="T595">
        <v>0.109140026785031</v>
      </c>
      <c r="U595">
        <v>0.13111721245323871</v>
      </c>
      <c r="V595">
        <v>1.0602913118685751</v>
      </c>
      <c r="W595">
        <v>0.62308382748182645</v>
      </c>
      <c r="X595">
        <v>1.8188447945912181</v>
      </c>
      <c r="Y595">
        <v>0.4333232195359088</v>
      </c>
      <c r="Z595">
        <v>0.99447639983466363</v>
      </c>
      <c r="AA595">
        <v>0.91074696764770802</v>
      </c>
      <c r="AB595">
        <v>0.28825571009139872</v>
      </c>
      <c r="AC595">
        <v>0.27436331647961332</v>
      </c>
      <c r="AD595">
        <v>7.7582038182829258E-3</v>
      </c>
      <c r="AE595">
        <v>0.48486776545838062</v>
      </c>
      <c r="AF595">
        <v>0.94824924364025243</v>
      </c>
      <c r="AG595">
        <v>0.68799432517463099</v>
      </c>
      <c r="AH595" s="9" t="s">
        <v>160</v>
      </c>
      <c r="AI595" s="1">
        <v>44621</v>
      </c>
      <c r="AJ595" s="9" t="s">
        <v>38</v>
      </c>
      <c r="AK595">
        <v>24</v>
      </c>
    </row>
    <row r="596" spans="1:37" x14ac:dyDescent="0.25">
      <c r="A596">
        <v>44643</v>
      </c>
      <c r="B596">
        <v>0.41184542889018638</v>
      </c>
      <c r="C596">
        <v>4.5454066075465294</v>
      </c>
      <c r="D596">
        <v>1.152608603545823</v>
      </c>
      <c r="E596">
        <v>0.18308540197834541</v>
      </c>
      <c r="F596">
        <v>0.16491934646889589</v>
      </c>
      <c r="G596">
        <v>0.16038499166013209</v>
      </c>
      <c r="H596">
        <v>0.4746072743880016</v>
      </c>
      <c r="I596">
        <v>4.8466649052897347E-2</v>
      </c>
      <c r="J596">
        <v>1.8512160819345619E-2</v>
      </c>
      <c r="K596">
        <v>0.1606470069703268</v>
      </c>
      <c r="L596">
        <v>7.9567360807142502E-3</v>
      </c>
      <c r="M596">
        <v>3.9060320617084247E-2</v>
      </c>
      <c r="N596">
        <v>1.0829346858924289</v>
      </c>
      <c r="O596">
        <v>0.39824784606371499</v>
      </c>
      <c r="P596">
        <v>0.19795112222626951</v>
      </c>
      <c r="Q596">
        <v>6.5115206409752491E-2</v>
      </c>
      <c r="R596">
        <v>5.0014068424474339E-2</v>
      </c>
      <c r="S596">
        <v>5.9869082217962552E-4</v>
      </c>
      <c r="T596">
        <v>0.39684057295176051</v>
      </c>
      <c r="U596">
        <v>0.68553108979004151</v>
      </c>
      <c r="V596">
        <v>3.765008100649761E-2</v>
      </c>
      <c r="W596">
        <v>0</v>
      </c>
      <c r="X596">
        <v>0.1355616369784225</v>
      </c>
      <c r="Y596">
        <v>1.419340404830067E-2</v>
      </c>
      <c r="Z596">
        <v>0.26808292653892679</v>
      </c>
      <c r="AA596">
        <v>0.5500797994429707</v>
      </c>
      <c r="AB596">
        <v>0.3366534386932688</v>
      </c>
      <c r="AC596">
        <v>0.1194136788633903</v>
      </c>
      <c r="AD596">
        <v>2.412998205283208E-2</v>
      </c>
      <c r="AE596">
        <v>0.44940167438055922</v>
      </c>
      <c r="AF596">
        <v>0.6051013585832834</v>
      </c>
      <c r="AG596">
        <v>9.4407334831495049E-2</v>
      </c>
      <c r="AH596" s="9" t="s">
        <v>160</v>
      </c>
      <c r="AI596" s="1">
        <v>44621</v>
      </c>
      <c r="AJ596" s="9" t="s">
        <v>39</v>
      </c>
      <c r="AK596">
        <v>23</v>
      </c>
    </row>
    <row r="597" spans="1:37" x14ac:dyDescent="0.25">
      <c r="A597">
        <v>44642</v>
      </c>
      <c r="B597">
        <v>0.43352740710243998</v>
      </c>
      <c r="C597">
        <v>3.9225104869043938E-2</v>
      </c>
      <c r="D597">
        <v>4.3656389264294529E-3</v>
      </c>
      <c r="E597">
        <v>2.620666340707848E-2</v>
      </c>
      <c r="F597">
        <v>1.444733155191508E-2</v>
      </c>
      <c r="G597">
        <v>0.40083105488020188</v>
      </c>
      <c r="H597">
        <v>5.0280423122295123E-2</v>
      </c>
      <c r="I597">
        <v>0.31751922662464832</v>
      </c>
      <c r="J597">
        <v>1.0665390199582689</v>
      </c>
      <c r="K597">
        <v>0.1077701050083372</v>
      </c>
      <c r="L597">
        <v>6.6137617170168865E-4</v>
      </c>
      <c r="M597">
        <v>0.21166557568093899</v>
      </c>
      <c r="N597">
        <v>1.261357055709788</v>
      </c>
      <c r="O597">
        <v>0.71396339086502636</v>
      </c>
      <c r="P597">
        <v>0.98803147602372376</v>
      </c>
      <c r="Q597">
        <v>0.56058015202910572</v>
      </c>
      <c r="R597">
        <v>1.021743469125675E-3</v>
      </c>
      <c r="S597">
        <v>1.3317480633119649</v>
      </c>
      <c r="T597">
        <v>0.41422301224372082</v>
      </c>
      <c r="U597">
        <v>3.1107486767379001E-2</v>
      </c>
      <c r="V597">
        <v>0.16320795461765369</v>
      </c>
      <c r="W597">
        <v>0.40358798005650648</v>
      </c>
      <c r="X597">
        <v>0.13989081171176551</v>
      </c>
      <c r="Y597">
        <v>0.33628771006761837</v>
      </c>
      <c r="Z597">
        <v>0.214080950327379</v>
      </c>
      <c r="AA597">
        <v>0.83749923205632559</v>
      </c>
      <c r="AB597">
        <v>0.44814456308123929</v>
      </c>
      <c r="AC597">
        <v>0.1366285191041153</v>
      </c>
      <c r="AD597">
        <v>0.1095401645140411</v>
      </c>
      <c r="AE597">
        <v>0.37874095098789651</v>
      </c>
      <c r="AF597">
        <v>0.49899802189768577</v>
      </c>
      <c r="AG597">
        <v>0.32321299374561102</v>
      </c>
      <c r="AH597" s="9" t="s">
        <v>160</v>
      </c>
      <c r="AI597" s="1">
        <v>44621</v>
      </c>
      <c r="AJ597" s="9" t="s">
        <v>40</v>
      </c>
      <c r="AK597">
        <v>22</v>
      </c>
    </row>
    <row r="598" spans="1:37" x14ac:dyDescent="0.25">
      <c r="A598">
        <v>44641</v>
      </c>
      <c r="B598">
        <v>1.3287460610732931</v>
      </c>
      <c r="C598">
        <v>0.79487588164141609</v>
      </c>
      <c r="D598">
        <v>23.274243118524449</v>
      </c>
      <c r="E598">
        <v>3.6277301000409299</v>
      </c>
      <c r="F598">
        <v>0.72178975309900961</v>
      </c>
      <c r="G598">
        <v>0.26155304330715562</v>
      </c>
      <c r="H598">
        <v>4.8235956499532932E-2</v>
      </c>
      <c r="I598">
        <v>0.84923942450149292</v>
      </c>
      <c r="J598">
        <v>0.29279542477411741</v>
      </c>
      <c r="K598">
        <v>3.1700837249878197E-2</v>
      </c>
      <c r="L598">
        <v>0.30209438468204369</v>
      </c>
      <c r="M598">
        <v>0.31753058497212561</v>
      </c>
      <c r="N598">
        <v>0.7834837086121047</v>
      </c>
      <c r="O598">
        <v>0.14307188172294061</v>
      </c>
      <c r="P598">
        <v>0.4420173642231201</v>
      </c>
      <c r="Q598">
        <v>0.2695707524482413</v>
      </c>
      <c r="R598">
        <v>2.243641298773223E-3</v>
      </c>
      <c r="S598">
        <v>6.6753419371419778E-2</v>
      </c>
      <c r="T598">
        <v>0.65751598859877458</v>
      </c>
      <c r="U598">
        <v>0.108363938605139</v>
      </c>
      <c r="V598">
        <v>9.0827353961653284E-2</v>
      </c>
      <c r="W598">
        <v>7.4766756207952506E-2</v>
      </c>
      <c r="X598">
        <v>1.1196103030157689</v>
      </c>
      <c r="Y598">
        <v>0.30079582928112181</v>
      </c>
      <c r="Z598">
        <v>1.8772836990048889</v>
      </c>
      <c r="AA598">
        <v>0.59692390577718646</v>
      </c>
      <c r="AB598">
        <v>0.32890790644994461</v>
      </c>
      <c r="AC598">
        <v>1.2983391592575051</v>
      </c>
      <c r="AD598">
        <v>1.009755527243843</v>
      </c>
      <c r="AE598">
        <v>1.2862195955579101</v>
      </c>
      <c r="AF598">
        <v>1.1015040565427141</v>
      </c>
      <c r="AG598">
        <v>1.1034985776559909</v>
      </c>
      <c r="AH598" s="9" t="s">
        <v>160</v>
      </c>
      <c r="AI598" s="1">
        <v>44621</v>
      </c>
      <c r="AJ598" s="9" t="s">
        <v>41</v>
      </c>
      <c r="AK598">
        <v>21</v>
      </c>
    </row>
    <row r="599" spans="1:37" x14ac:dyDescent="0.25">
      <c r="A599">
        <v>44638</v>
      </c>
      <c r="B599">
        <v>0.45566673966681581</v>
      </c>
      <c r="C599">
        <v>3.896850551996206E-2</v>
      </c>
      <c r="D599">
        <v>8.3720618496264802E-4</v>
      </c>
      <c r="E599">
        <v>0.25799771225871282</v>
      </c>
      <c r="F599">
        <v>0.44084413999738897</v>
      </c>
      <c r="G599">
        <v>0.1601507856330289</v>
      </c>
      <c r="H599">
        <v>0.38030719421750819</v>
      </c>
      <c r="I599">
        <v>9.1457075837449039E-2</v>
      </c>
      <c r="J599">
        <v>1.843524889654204E-2</v>
      </c>
      <c r="K599">
        <v>1.4402648656282489E-3</v>
      </c>
      <c r="L599">
        <v>6.4561775426019846E-2</v>
      </c>
      <c r="M599">
        <v>1.7296409597874669E-2</v>
      </c>
      <c r="N599">
        <v>0.23661013150073651</v>
      </c>
      <c r="O599">
        <v>1.178381466182647E-2</v>
      </c>
      <c r="P599">
        <v>1.353878612486046E-3</v>
      </c>
      <c r="Q599">
        <v>9.6120229189469525E-2</v>
      </c>
      <c r="R599">
        <v>2.7349536402180841E-2</v>
      </c>
      <c r="S599">
        <v>1.0237809223050951</v>
      </c>
      <c r="T599">
        <v>0.1036269408293146</v>
      </c>
      <c r="U599">
        <v>0</v>
      </c>
      <c r="V599">
        <v>9.5274301912249601E-2</v>
      </c>
      <c r="W599">
        <v>0.92245444239929786</v>
      </c>
      <c r="X599">
        <v>0.78659684509520433</v>
      </c>
      <c r="Y599">
        <v>5.1906597406900901E-2</v>
      </c>
      <c r="Z599">
        <v>0.65688363271523442</v>
      </c>
      <c r="AA599">
        <v>8.706525520376264E-2</v>
      </c>
      <c r="AB599">
        <v>0.22891523143029299</v>
      </c>
      <c r="AC599">
        <v>4.3663330034647382E-2</v>
      </c>
      <c r="AD599">
        <v>9.2452455913230966E-2</v>
      </c>
      <c r="AE599">
        <v>0.21136123430888629</v>
      </c>
      <c r="AF599">
        <v>0.29177736558068862</v>
      </c>
      <c r="AG599">
        <v>0.64762861505488956</v>
      </c>
      <c r="AH599" s="9" t="s">
        <v>161</v>
      </c>
      <c r="AI599" s="1">
        <v>44621</v>
      </c>
      <c r="AJ599" s="9" t="s">
        <v>43</v>
      </c>
      <c r="AK599">
        <v>18</v>
      </c>
    </row>
    <row r="600" spans="1:37" x14ac:dyDescent="0.25">
      <c r="A600">
        <v>44637</v>
      </c>
      <c r="B600">
        <v>0.73680284194366985</v>
      </c>
      <c r="C600">
        <v>5.9430257670520064</v>
      </c>
      <c r="D600">
        <v>3.277538936386049E-3</v>
      </c>
      <c r="E600">
        <v>0.92712588868447321</v>
      </c>
      <c r="F600">
        <v>9.1775114556385484E-2</v>
      </c>
      <c r="G600">
        <v>2.3908010431841271E-2</v>
      </c>
      <c r="H600">
        <v>11.50401173795475</v>
      </c>
      <c r="I600">
        <v>0.27811952772837739</v>
      </c>
      <c r="J600">
        <v>2.9937033648112649E-3</v>
      </c>
      <c r="K600">
        <v>0.3796620407819451</v>
      </c>
      <c r="L600">
        <v>7.1363246420065224E-2</v>
      </c>
      <c r="M600">
        <v>1.124862946871601E-3</v>
      </c>
      <c r="N600">
        <v>0.22310308021390371</v>
      </c>
      <c r="O600">
        <v>0.2328097884326995</v>
      </c>
      <c r="P600">
        <v>0.19489540296090499</v>
      </c>
      <c r="Q600">
        <v>0.2136451219165888</v>
      </c>
      <c r="R600">
        <v>0.12602808282170641</v>
      </c>
      <c r="S600">
        <v>1.8333565961277359E-2</v>
      </c>
      <c r="T600">
        <v>0.32640318260282519</v>
      </c>
      <c r="U600">
        <v>5.5225557397818885E-4</v>
      </c>
      <c r="V600">
        <v>1.169386091744127</v>
      </c>
      <c r="W600">
        <v>7.1462089179921237E-2</v>
      </c>
      <c r="X600">
        <v>0.1431562045609735</v>
      </c>
      <c r="Y600">
        <v>1.0815961320263761E-2</v>
      </c>
      <c r="Z600">
        <v>0.62025603635892634</v>
      </c>
      <c r="AA600">
        <v>0.26456942457866062</v>
      </c>
      <c r="AB600">
        <v>0.70835102678400108</v>
      </c>
      <c r="AC600">
        <v>2.787439016218848E-2</v>
      </c>
      <c r="AD600">
        <v>7.476132988946492E-2</v>
      </c>
      <c r="AE600">
        <v>0.2704028300099463</v>
      </c>
      <c r="AF600">
        <v>0.52107787773723013</v>
      </c>
      <c r="AG600">
        <v>1.0459696626706789</v>
      </c>
      <c r="AH600" s="9" t="s">
        <v>161</v>
      </c>
      <c r="AI600" s="1">
        <v>44621</v>
      </c>
      <c r="AJ600" s="9" t="s">
        <v>38</v>
      </c>
      <c r="AK600">
        <v>17</v>
      </c>
    </row>
    <row r="601" spans="1:37" x14ac:dyDescent="0.25">
      <c r="A601">
        <v>44636</v>
      </c>
      <c r="B601">
        <v>0.45050788527369889</v>
      </c>
      <c r="C601">
        <v>1.660145218113404</v>
      </c>
      <c r="D601">
        <v>0.25339056165880791</v>
      </c>
      <c r="E601">
        <v>0.52918886902286255</v>
      </c>
      <c r="F601">
        <v>3.5481075321368537E-2</v>
      </c>
      <c r="G601">
        <v>4.7730540967463861E-2</v>
      </c>
      <c r="H601">
        <v>6.0928227887477669E-2</v>
      </c>
      <c r="I601">
        <v>0.27489926591756159</v>
      </c>
      <c r="J601">
        <v>0.2171991405022074</v>
      </c>
      <c r="K601">
        <v>0.42237909874524188</v>
      </c>
      <c r="L601">
        <v>2.6378264460456251E-2</v>
      </c>
      <c r="M601">
        <v>0.10710610827907489</v>
      </c>
      <c r="N601">
        <v>0.82223546802158454</v>
      </c>
      <c r="O601">
        <v>0.16262006694793699</v>
      </c>
      <c r="P601">
        <v>3.5630314606527852E-2</v>
      </c>
      <c r="Q601">
        <v>5.2221864584427742E-2</v>
      </c>
      <c r="R601">
        <v>0.26763774949351238</v>
      </c>
      <c r="S601">
        <v>1.2931597486512019E-2</v>
      </c>
      <c r="T601">
        <v>0.1196250705690677</v>
      </c>
      <c r="U601">
        <v>9.8070580958913661E-2</v>
      </c>
      <c r="V601">
        <v>0.1606081576152136</v>
      </c>
      <c r="W601">
        <v>9.8136469425637793E-2</v>
      </c>
      <c r="X601">
        <v>0.25165015663321688</v>
      </c>
      <c r="Y601">
        <v>0.90835584892199472</v>
      </c>
      <c r="Z601">
        <v>0.46743435781312559</v>
      </c>
      <c r="AA601">
        <v>0.59853850136085629</v>
      </c>
      <c r="AB601">
        <v>0.12117640407734991</v>
      </c>
      <c r="AC601">
        <v>0.24470715435273971</v>
      </c>
      <c r="AD601">
        <v>7.122349323744688E-2</v>
      </c>
      <c r="AE601">
        <v>0.17579126774935969</v>
      </c>
      <c r="AF601">
        <v>0.43021754697926162</v>
      </c>
      <c r="AG601">
        <v>0.72301885506472729</v>
      </c>
      <c r="AH601" s="9" t="s">
        <v>161</v>
      </c>
      <c r="AI601" s="1">
        <v>44621</v>
      </c>
      <c r="AJ601" s="9" t="s">
        <v>39</v>
      </c>
      <c r="AK601">
        <v>16</v>
      </c>
    </row>
    <row r="602" spans="1:37" x14ac:dyDescent="0.25">
      <c r="A602">
        <v>44635</v>
      </c>
      <c r="B602">
        <v>0.96351714341657368</v>
      </c>
      <c r="C602">
        <v>0.18925048594696581</v>
      </c>
      <c r="D602">
        <v>1.5488273796912531E-3</v>
      </c>
      <c r="E602">
        <v>0.63652802910504425</v>
      </c>
      <c r="F602">
        <v>1.232230527544615</v>
      </c>
      <c r="G602">
        <v>0.1064075645311425</v>
      </c>
      <c r="H602">
        <v>0.12286754533690369</v>
      </c>
      <c r="I602">
        <v>3.8569240767573238</v>
      </c>
      <c r="J602">
        <v>2.8084012482008531</v>
      </c>
      <c r="K602">
        <v>0.25623507824640002</v>
      </c>
      <c r="L602">
        <v>0.24699677606445761</v>
      </c>
      <c r="M602">
        <v>0.60370318923670907</v>
      </c>
      <c r="N602">
        <v>0.53663990524477467</v>
      </c>
      <c r="O602">
        <v>0.18354990044598771</v>
      </c>
      <c r="P602">
        <v>0.13671804960676881</v>
      </c>
      <c r="Q602">
        <v>0.20423767052137259</v>
      </c>
      <c r="R602">
        <v>4.8622061558530771E-2</v>
      </c>
      <c r="S602">
        <v>0.15940375745592791</v>
      </c>
      <c r="T602">
        <v>0.29554293075628929</v>
      </c>
      <c r="U602">
        <v>1.2521386616324901</v>
      </c>
      <c r="V602">
        <v>0.40385152424958359</v>
      </c>
      <c r="W602">
        <v>0.57845208352659472</v>
      </c>
      <c r="X602">
        <v>3.373214550735808</v>
      </c>
      <c r="Y602">
        <v>0.19314410559770029</v>
      </c>
      <c r="Z602">
        <v>1.0105683251673081</v>
      </c>
      <c r="AA602">
        <v>1.302371679792351</v>
      </c>
      <c r="AB602">
        <v>0.34320985551421468</v>
      </c>
      <c r="AC602">
        <v>0.37902364067143829</v>
      </c>
      <c r="AD602">
        <v>0.28403808184007329</v>
      </c>
      <c r="AE602">
        <v>0.755615975671042</v>
      </c>
      <c r="AF602">
        <v>0.7916580604564265</v>
      </c>
      <c r="AG602">
        <v>0.98049029747111049</v>
      </c>
      <c r="AH602" s="9" t="s">
        <v>161</v>
      </c>
      <c r="AI602" s="1">
        <v>44621</v>
      </c>
      <c r="AJ602" s="9" t="s">
        <v>40</v>
      </c>
      <c r="AK602">
        <v>15</v>
      </c>
    </row>
    <row r="603" spans="1:37" x14ac:dyDescent="0.25">
      <c r="A603">
        <v>44634</v>
      </c>
      <c r="B603">
        <v>0.17030604386374881</v>
      </c>
      <c r="C603">
        <v>3.3171971774516702E-2</v>
      </c>
      <c r="D603">
        <v>9.8352904232762439E-3</v>
      </c>
      <c r="E603">
        <v>0.20653241186733079</v>
      </c>
      <c r="F603">
        <v>2.8191143983039731E-2</v>
      </c>
      <c r="G603">
        <v>0.1368424920854589</v>
      </c>
      <c r="H603">
        <v>9.387656107959072E-2</v>
      </c>
      <c r="I603">
        <v>0.1129816763556835</v>
      </c>
      <c r="J603">
        <v>0</v>
      </c>
      <c r="K603">
        <v>6.5857915918138943E-2</v>
      </c>
      <c r="L603">
        <v>0.75040554879819044</v>
      </c>
      <c r="M603">
        <v>0</v>
      </c>
      <c r="N603">
        <v>0.120397814061693</v>
      </c>
      <c r="O603">
        <v>2.6286977812614309E-2</v>
      </c>
      <c r="P603">
        <v>4.3688526745063801E-2</v>
      </c>
      <c r="Q603">
        <v>0.307920574565826</v>
      </c>
      <c r="R603">
        <v>0.25683338549279427</v>
      </c>
      <c r="S603">
        <v>3.9417519085850061E-2</v>
      </c>
      <c r="T603">
        <v>2.4943049303963481E-2</v>
      </c>
      <c r="U603">
        <v>0.1387013784207406</v>
      </c>
      <c r="V603">
        <v>2.5229750003458899E-2</v>
      </c>
      <c r="W603">
        <v>0.51367981306475763</v>
      </c>
      <c r="X603">
        <v>0.2432270634492385</v>
      </c>
      <c r="Y603">
        <v>9.3163843007660521E-2</v>
      </c>
      <c r="Z603">
        <v>0.28574412447801589</v>
      </c>
      <c r="AA603">
        <v>9.4020111783223489E-2</v>
      </c>
      <c r="AB603">
        <v>9.7728286011112525E-2</v>
      </c>
      <c r="AC603">
        <v>9.3105073122306217E-2</v>
      </c>
      <c r="AD603">
        <v>5.8571382644907383E-2</v>
      </c>
      <c r="AE603">
        <v>0.22468128749015459</v>
      </c>
      <c r="AF603">
        <v>0.14430585613124319</v>
      </c>
      <c r="AG603">
        <v>0.18933787116339509</v>
      </c>
      <c r="AH603" s="9" t="s">
        <v>161</v>
      </c>
      <c r="AI603" s="1">
        <v>44621</v>
      </c>
      <c r="AJ603" s="9" t="s">
        <v>41</v>
      </c>
      <c r="AK603">
        <v>14</v>
      </c>
    </row>
    <row r="604" spans="1:37" x14ac:dyDescent="0.25">
      <c r="A604">
        <v>44631</v>
      </c>
      <c r="B604">
        <v>0.4220619576698843</v>
      </c>
      <c r="C604">
        <v>5.0878084691461621E-3</v>
      </c>
      <c r="D604">
        <v>0</v>
      </c>
      <c r="E604">
        <v>5.5882987481268222E-2</v>
      </c>
      <c r="F604">
        <v>1.9312037930878889E-2</v>
      </c>
      <c r="G604">
        <v>2.6960194135163481E-2</v>
      </c>
      <c r="H604">
        <v>4.1418164582971248E-2</v>
      </c>
      <c r="I604">
        <v>1.0355910683157469E-2</v>
      </c>
      <c r="J604">
        <v>0</v>
      </c>
      <c r="K604">
        <v>0.13992851590009761</v>
      </c>
      <c r="L604">
        <v>7.4143645333221347E-2</v>
      </c>
      <c r="M604">
        <v>8.0026609137538285E-2</v>
      </c>
      <c r="N604">
        <v>0.3538679389879682</v>
      </c>
      <c r="O604">
        <v>4.0799639300805897</v>
      </c>
      <c r="P604">
        <v>0.32379060230598539</v>
      </c>
      <c r="Q604">
        <v>0.1806272748846833</v>
      </c>
      <c r="R604">
        <v>1.3420807657635789E-2</v>
      </c>
      <c r="S604">
        <v>1.075797440782123E-2</v>
      </c>
      <c r="T604">
        <v>0.2716311782596596</v>
      </c>
      <c r="U604">
        <v>0</v>
      </c>
      <c r="V604">
        <v>0.15012182437521951</v>
      </c>
      <c r="W604">
        <v>1.7905353931909</v>
      </c>
      <c r="X604">
        <v>0.1188469077256243</v>
      </c>
      <c r="Y604">
        <v>1.8250245911768988E-2</v>
      </c>
      <c r="Z604">
        <v>0.19904060740367061</v>
      </c>
      <c r="AA604">
        <v>0.26009826097554722</v>
      </c>
      <c r="AB604">
        <v>0.72846309023191091</v>
      </c>
      <c r="AC604">
        <v>6.4282269445405701E-2</v>
      </c>
      <c r="AD604">
        <v>0.13547094306740071</v>
      </c>
      <c r="AE604">
        <v>5.108840029375681E-2</v>
      </c>
      <c r="AF604">
        <v>0.52694612252264517</v>
      </c>
      <c r="AG604">
        <v>0.36949731104658928</v>
      </c>
      <c r="AH604" s="9" t="s">
        <v>162</v>
      </c>
      <c r="AI604" s="1">
        <v>44621</v>
      </c>
      <c r="AJ604" s="9" t="s">
        <v>43</v>
      </c>
      <c r="AK604">
        <v>11</v>
      </c>
    </row>
    <row r="605" spans="1:37" x14ac:dyDescent="0.25">
      <c r="A605">
        <v>44630</v>
      </c>
      <c r="B605">
        <v>0.69224553043884984</v>
      </c>
      <c r="C605">
        <v>0.94798629025893799</v>
      </c>
      <c r="D605">
        <v>0.38958462310052649</v>
      </c>
      <c r="E605">
        <v>0.58422721503693753</v>
      </c>
      <c r="F605">
        <v>7.2694470836351333E-2</v>
      </c>
      <c r="G605">
        <v>3.7971227026995888E-2</v>
      </c>
      <c r="H605">
        <v>0.68773808341446041</v>
      </c>
      <c r="I605">
        <v>2.4067579482683179</v>
      </c>
      <c r="J605">
        <v>0.39891782621609578</v>
      </c>
      <c r="K605">
        <v>0.67572554830075593</v>
      </c>
      <c r="L605">
        <v>0.3287376371304635</v>
      </c>
      <c r="M605">
        <v>0.56510664425742785</v>
      </c>
      <c r="N605">
        <v>7.4496178771624941E-2</v>
      </c>
      <c r="O605">
        <v>0.33884931509932747</v>
      </c>
      <c r="P605">
        <v>0.72240030552173506</v>
      </c>
      <c r="Q605">
        <v>3.0183406275844569E-2</v>
      </c>
      <c r="R605">
        <v>2.7891495577699441</v>
      </c>
      <c r="S605">
        <v>2.3644679224101722E-2</v>
      </c>
      <c r="T605">
        <v>0.1026306042823785</v>
      </c>
      <c r="U605">
        <v>8.1915325149842904</v>
      </c>
      <c r="V605">
        <v>0.21232097260645599</v>
      </c>
      <c r="W605">
        <v>0.97716093855436281</v>
      </c>
      <c r="X605">
        <v>0.54851180738737304</v>
      </c>
      <c r="Y605">
        <v>4.5460485215666112E-2</v>
      </c>
      <c r="Z605">
        <v>0.75067657240039998</v>
      </c>
      <c r="AA605">
        <v>0.92061166413882212</v>
      </c>
      <c r="AB605">
        <v>0.2410905668392373</v>
      </c>
      <c r="AC605">
        <v>0.38470190603733212</v>
      </c>
      <c r="AD605">
        <v>8.9822823968605567E-2</v>
      </c>
      <c r="AE605">
        <v>0.190700335401459</v>
      </c>
      <c r="AF605">
        <v>0.72226599124069468</v>
      </c>
      <c r="AG605">
        <v>1.2758713280878149</v>
      </c>
      <c r="AH605" s="9" t="s">
        <v>162</v>
      </c>
      <c r="AI605" s="1">
        <v>44621</v>
      </c>
      <c r="AJ605" s="9" t="s">
        <v>38</v>
      </c>
      <c r="AK605">
        <v>10</v>
      </c>
    </row>
    <row r="606" spans="1:37" x14ac:dyDescent="0.25">
      <c r="A606">
        <v>44629</v>
      </c>
      <c r="B606">
        <v>1.201725137260526</v>
      </c>
      <c r="C606">
        <v>0.11642333248530599</v>
      </c>
      <c r="D606">
        <v>0.41657340058662851</v>
      </c>
      <c r="E606">
        <v>0.19288589459507849</v>
      </c>
      <c r="F606">
        <v>0.22694039211242101</v>
      </c>
      <c r="G606">
        <v>0.25185805158690577</v>
      </c>
      <c r="H606">
        <v>8.2906408494342679E-2</v>
      </c>
      <c r="I606">
        <v>1.171117587187692</v>
      </c>
      <c r="J606">
        <v>6.4266561395669957</v>
      </c>
      <c r="K606">
        <v>9.1104799365693392E-2</v>
      </c>
      <c r="L606">
        <v>0.38335222102738697</v>
      </c>
      <c r="M606">
        <v>0.42293988951728728</v>
      </c>
      <c r="N606">
        <v>1.6900924757877569</v>
      </c>
      <c r="O606">
        <v>1.619153788356209</v>
      </c>
      <c r="P606">
        <v>3.912342614511481</v>
      </c>
      <c r="Q606">
        <v>0.1158514310785836</v>
      </c>
      <c r="R606">
        <v>0.59291560054293413</v>
      </c>
      <c r="S606">
        <v>1.400730041853784</v>
      </c>
      <c r="T606">
        <v>0.2198382759818979</v>
      </c>
      <c r="U606">
        <v>0.46693521512489222</v>
      </c>
      <c r="V606">
        <v>4.5387167779212856</v>
      </c>
      <c r="W606">
        <v>7.2168886278497407E-2</v>
      </c>
      <c r="X606">
        <v>0.43396467148598422</v>
      </c>
      <c r="Y606">
        <v>0.33738099245590752</v>
      </c>
      <c r="Z606">
        <v>0.53006809006833833</v>
      </c>
      <c r="AA606">
        <v>2.7997372008505952</v>
      </c>
      <c r="AB606">
        <v>0.93065455176757161</v>
      </c>
      <c r="AC606">
        <v>0.47508641562214488</v>
      </c>
      <c r="AD606">
        <v>4.7605156752605793E-2</v>
      </c>
      <c r="AE606">
        <v>1.0857017453655711</v>
      </c>
      <c r="AF606">
        <v>0.99733320240170542</v>
      </c>
      <c r="AG606">
        <v>1.4693747904566821</v>
      </c>
      <c r="AH606" s="9" t="s">
        <v>162</v>
      </c>
      <c r="AI606" s="1">
        <v>44621</v>
      </c>
      <c r="AJ606" s="9" t="s">
        <v>39</v>
      </c>
      <c r="AK606">
        <v>9</v>
      </c>
    </row>
    <row r="607" spans="1:37" x14ac:dyDescent="0.25">
      <c r="A607">
        <v>44628</v>
      </c>
      <c r="B607">
        <v>0.17132856029086241</v>
      </c>
      <c r="C607">
        <v>5.235167777494773E-2</v>
      </c>
      <c r="D607">
        <v>0</v>
      </c>
      <c r="E607">
        <v>3.6866834313294253E-2</v>
      </c>
      <c r="F607">
        <v>3.6436806143281442E-3</v>
      </c>
      <c r="G607">
        <v>1.284107947018613E-2</v>
      </c>
      <c r="H607">
        <v>0.1098481441189007</v>
      </c>
      <c r="I607">
        <v>1.0939118452898351</v>
      </c>
      <c r="J607">
        <v>0.58429001177193141</v>
      </c>
      <c r="K607">
        <v>7.2636469895082101E-3</v>
      </c>
      <c r="L607">
        <v>2.2452010101758351</v>
      </c>
      <c r="M607">
        <v>0.122831346860954</v>
      </c>
      <c r="N607">
        <v>0.22391465839299399</v>
      </c>
      <c r="O607">
        <v>0.31133285109288211</v>
      </c>
      <c r="P607">
        <v>0.27957692952565338</v>
      </c>
      <c r="Q607">
        <v>2.3120712293947482E-3</v>
      </c>
      <c r="R607">
        <v>4.214570333598338E-4</v>
      </c>
      <c r="S607">
        <v>3.1423835432983847E-5</v>
      </c>
      <c r="T607">
        <v>0.30676775146043572</v>
      </c>
      <c r="U607">
        <v>0.17672100948432001</v>
      </c>
      <c r="V607">
        <v>3.0828182094857801E-2</v>
      </c>
      <c r="W607">
        <v>1.828018691740925E-4</v>
      </c>
      <c r="X607">
        <v>0.13642453373331631</v>
      </c>
      <c r="Y607">
        <v>1.1797988892195439</v>
      </c>
      <c r="Z607">
        <v>5.3662249876669087E-2</v>
      </c>
      <c r="AA607">
        <v>0.41375170985030318</v>
      </c>
      <c r="AB607">
        <v>9.6153595933961167E-2</v>
      </c>
      <c r="AC607">
        <v>0.51234295881935776</v>
      </c>
      <c r="AD607">
        <v>9.2687861253352669E-2</v>
      </c>
      <c r="AE607">
        <v>2.9154168224976271E-2</v>
      </c>
      <c r="AF607">
        <v>0.1215210323510509</v>
      </c>
      <c r="AG607">
        <v>0.50585539706407234</v>
      </c>
      <c r="AH607" s="9" t="s">
        <v>162</v>
      </c>
      <c r="AI607" s="1">
        <v>44621</v>
      </c>
      <c r="AJ607" s="9" t="s">
        <v>40</v>
      </c>
      <c r="AK607">
        <v>8</v>
      </c>
    </row>
    <row r="608" spans="1:37" x14ac:dyDescent="0.25">
      <c r="A608">
        <v>44627</v>
      </c>
      <c r="B608">
        <v>1.334875928608992</v>
      </c>
      <c r="C608">
        <v>0.13381793374637979</v>
      </c>
      <c r="D608">
        <v>5.2873143648004432E-2</v>
      </c>
      <c r="E608">
        <v>0.5040342786522487</v>
      </c>
      <c r="F608">
        <v>0.30668164186417218</v>
      </c>
      <c r="G608">
        <v>0.15290951733136579</v>
      </c>
      <c r="H608">
        <v>1.9046107856515</v>
      </c>
      <c r="I608">
        <v>8.576176571073757E-2</v>
      </c>
      <c r="J608">
        <v>10.331667999290289</v>
      </c>
      <c r="K608">
        <v>0.32615272498841591</v>
      </c>
      <c r="L608">
        <v>0</v>
      </c>
      <c r="M608">
        <v>2.419317489850334</v>
      </c>
      <c r="N608">
        <v>4.3258873244978986</v>
      </c>
      <c r="O608">
        <v>0.18785707413227759</v>
      </c>
      <c r="P608">
        <v>4.9742733530784564</v>
      </c>
      <c r="Q608">
        <v>6.0178773821820727E-2</v>
      </c>
      <c r="R608">
        <v>0.11826799079339539</v>
      </c>
      <c r="S608">
        <v>0.1274861537903991</v>
      </c>
      <c r="T608">
        <v>0.94437131132721652</v>
      </c>
      <c r="U608">
        <v>0.15029747542690861</v>
      </c>
      <c r="V608">
        <v>1.6033510057287139</v>
      </c>
      <c r="W608">
        <v>0.1478622644327936</v>
      </c>
      <c r="X608">
        <v>0.97505546895022088</v>
      </c>
      <c r="Y608">
        <v>0.22882221422931251</v>
      </c>
      <c r="Z608">
        <v>0.59714129851224484</v>
      </c>
      <c r="AA608">
        <v>4.2636729942322109</v>
      </c>
      <c r="AB608">
        <v>0.74653692716943776</v>
      </c>
      <c r="AC608">
        <v>0.72365774309036357</v>
      </c>
      <c r="AD608">
        <v>0.21637445501274041</v>
      </c>
      <c r="AE608">
        <v>0.71363129823302573</v>
      </c>
      <c r="AF608">
        <v>1.106610321230558</v>
      </c>
      <c r="AG608">
        <v>2.980992279007721</v>
      </c>
      <c r="AH608" s="9" t="s">
        <v>162</v>
      </c>
      <c r="AI608" s="1">
        <v>44621</v>
      </c>
      <c r="AJ608" s="9" t="s">
        <v>41</v>
      </c>
      <c r="AK608">
        <v>7</v>
      </c>
    </row>
    <row r="609" spans="1:37" x14ac:dyDescent="0.25">
      <c r="A609">
        <v>44624</v>
      </c>
      <c r="B609">
        <v>0.78454653597480517</v>
      </c>
      <c r="C609">
        <v>1.0392854183327339E-2</v>
      </c>
      <c r="D609">
        <v>0.1232401965096885</v>
      </c>
      <c r="E609">
        <v>0.97814434453843546</v>
      </c>
      <c r="F609">
        <v>0.50729869526888205</v>
      </c>
      <c r="G609">
        <v>0.28479984218636228</v>
      </c>
      <c r="H609">
        <v>0.54654929981906508</v>
      </c>
      <c r="I609">
        <v>0.4918104234213776</v>
      </c>
      <c r="J609">
        <v>8.5542903326138314E-2</v>
      </c>
      <c r="K609">
        <v>0.1136692728536846</v>
      </c>
      <c r="L609">
        <v>9.8564627545837911E-3</v>
      </c>
      <c r="M609">
        <v>4.5819176644434058E-2</v>
      </c>
      <c r="N609">
        <v>0.22621803046426339</v>
      </c>
      <c r="O609">
        <v>1.0305878582754979</v>
      </c>
      <c r="P609">
        <v>0.13689545027216801</v>
      </c>
      <c r="Q609">
        <v>9.194440872739236E-2</v>
      </c>
      <c r="R609">
        <v>0</v>
      </c>
      <c r="S609">
        <v>8.5602505699521759E-3</v>
      </c>
      <c r="T609">
        <v>0.92922539337574295</v>
      </c>
      <c r="U609">
        <v>0</v>
      </c>
      <c r="V609">
        <v>1.63667963870805</v>
      </c>
      <c r="W609">
        <v>0.19646180299989921</v>
      </c>
      <c r="X609">
        <v>2.8863006325898311</v>
      </c>
      <c r="Y609">
        <v>2.9362969451883131E-2</v>
      </c>
      <c r="Z609">
        <v>1.0500687067767149</v>
      </c>
      <c r="AA609">
        <v>0.23468401850682799</v>
      </c>
      <c r="AB609">
        <v>0.88961059717303825</v>
      </c>
      <c r="AC609">
        <v>4.6974767016090747E-2</v>
      </c>
      <c r="AD609">
        <v>0.11075686811800819</v>
      </c>
      <c r="AE609">
        <v>0.1821317231497161</v>
      </c>
      <c r="AF609">
        <v>0.76301754135319422</v>
      </c>
      <c r="AG609">
        <v>1.8213168181117849</v>
      </c>
      <c r="AH609" s="9" t="s">
        <v>163</v>
      </c>
      <c r="AI609" s="1">
        <v>44621</v>
      </c>
      <c r="AJ609" s="9" t="s">
        <v>43</v>
      </c>
      <c r="AK609">
        <v>4</v>
      </c>
    </row>
    <row r="610" spans="1:37" x14ac:dyDescent="0.25">
      <c r="A610">
        <v>44623</v>
      </c>
      <c r="B610">
        <v>2.6513031710367629</v>
      </c>
      <c r="C610">
        <v>2.037496864279198</v>
      </c>
      <c r="D610">
        <v>6.360538409069999E-2</v>
      </c>
      <c r="E610">
        <v>0.63162622885510589</v>
      </c>
      <c r="F610">
        <v>0.5464951528476184</v>
      </c>
      <c r="G610">
        <v>1.7207923868196791</v>
      </c>
      <c r="H610">
        <v>0.26524611874384202</v>
      </c>
      <c r="I610">
        <v>4.6519832610052818</v>
      </c>
      <c r="J610">
        <v>1.270143188351575</v>
      </c>
      <c r="K610">
        <v>3.0780683025665181</v>
      </c>
      <c r="L610">
        <v>0.19740870266797109</v>
      </c>
      <c r="M610">
        <v>2.210647202004421</v>
      </c>
      <c r="N610">
        <v>2.3742075498354578</v>
      </c>
      <c r="O610">
        <v>0.75505294478293383</v>
      </c>
      <c r="P610">
        <v>6.3495886813261686</v>
      </c>
      <c r="Q610">
        <v>0.5498022984960772</v>
      </c>
      <c r="R610">
        <v>1.4113759969336519</v>
      </c>
      <c r="S610">
        <v>8.3753872349897058</v>
      </c>
      <c r="T610">
        <v>6.2091631120240791</v>
      </c>
      <c r="U610">
        <v>1.386883716295205E-2</v>
      </c>
      <c r="V610">
        <v>16.74289508463956</v>
      </c>
      <c r="W610">
        <v>0.59442242075220819</v>
      </c>
      <c r="X610">
        <v>0.73991137157874753</v>
      </c>
      <c r="Y610">
        <v>0.38426371041627322</v>
      </c>
      <c r="Z610">
        <v>1.6183642998560079</v>
      </c>
      <c r="AA610">
        <v>3.6385996548535351</v>
      </c>
      <c r="AB610">
        <v>4.3372444456162702</v>
      </c>
      <c r="AC610">
        <v>0.83880647454912138</v>
      </c>
      <c r="AD610">
        <v>0.51240428173165409</v>
      </c>
      <c r="AE610">
        <v>1.7041882845693039</v>
      </c>
      <c r="AF610">
        <v>3.072506840374976</v>
      </c>
      <c r="AG610">
        <v>3.112097881256529</v>
      </c>
      <c r="AH610" s="9" t="s">
        <v>163</v>
      </c>
      <c r="AI610" s="1">
        <v>44621</v>
      </c>
      <c r="AJ610" s="9" t="s">
        <v>38</v>
      </c>
      <c r="AK610">
        <v>3</v>
      </c>
    </row>
    <row r="611" spans="1:37" x14ac:dyDescent="0.25">
      <c r="A611">
        <v>44622</v>
      </c>
      <c r="B611">
        <v>0.38279922007291711</v>
      </c>
      <c r="C611">
        <v>0.1150686623267676</v>
      </c>
      <c r="D611">
        <v>3.066995613546189E-3</v>
      </c>
      <c r="E611">
        <v>0.14087680096544189</v>
      </c>
      <c r="F611">
        <v>0.66081802190551564</v>
      </c>
      <c r="G611">
        <v>0.19743725717037</v>
      </c>
      <c r="H611">
        <v>2.9115066669071391E-2</v>
      </c>
      <c r="I611">
        <v>0.33382716828079761</v>
      </c>
      <c r="J611">
        <v>0.43040848327044418</v>
      </c>
      <c r="K611">
        <v>3.2934310043376741E-2</v>
      </c>
      <c r="L611">
        <v>0.33442324142054769</v>
      </c>
      <c r="M611">
        <v>3.1581198675265272E-2</v>
      </c>
      <c r="N611">
        <v>0.64162778866825931</v>
      </c>
      <c r="O611">
        <v>0.25083746541876489</v>
      </c>
      <c r="P611">
        <v>7.1443875752513389E-2</v>
      </c>
      <c r="Q611">
        <v>6.4541939704361728E-2</v>
      </c>
      <c r="R611">
        <v>0.1019315379857557</v>
      </c>
      <c r="S611">
        <v>0.32949037100604889</v>
      </c>
      <c r="T611">
        <v>0.23218799246170871</v>
      </c>
      <c r="U611">
        <v>4.3951332470342539</v>
      </c>
      <c r="V611">
        <v>8.5379534281888325E-2</v>
      </c>
      <c r="W611">
        <v>1.990576733778979E-2</v>
      </c>
      <c r="X611">
        <v>0.1172496559902025</v>
      </c>
      <c r="Y611">
        <v>9.1070878143670701E-3</v>
      </c>
      <c r="Z611">
        <v>0.30927817867157409</v>
      </c>
      <c r="AA611">
        <v>0.5383229557062853</v>
      </c>
      <c r="AB611">
        <v>0.22931577039253881</v>
      </c>
      <c r="AC611">
        <v>6.8228600602506156E-2</v>
      </c>
      <c r="AD611">
        <v>5.1796224340614067E-2</v>
      </c>
      <c r="AE611">
        <v>0.2185226404082192</v>
      </c>
      <c r="AF611">
        <v>0.31325419947532218</v>
      </c>
      <c r="AG611">
        <v>0.40729744280597829</v>
      </c>
      <c r="AH611" s="9" t="s">
        <v>163</v>
      </c>
      <c r="AI611" s="1">
        <v>44621</v>
      </c>
      <c r="AJ611" s="9" t="s">
        <v>39</v>
      </c>
      <c r="AK611">
        <v>2</v>
      </c>
    </row>
    <row r="612" spans="1:37" x14ac:dyDescent="0.25">
      <c r="A612">
        <v>44621</v>
      </c>
      <c r="B612">
        <v>0.9640558952769035</v>
      </c>
      <c r="C612">
        <v>0.31809033441797357</v>
      </c>
      <c r="D612">
        <v>5.1713025538169379</v>
      </c>
      <c r="E612">
        <v>1.3559625737303951</v>
      </c>
      <c r="F612">
        <v>0.63083718853310733</v>
      </c>
      <c r="G612">
        <v>0.63424416961518371</v>
      </c>
      <c r="H612">
        <v>0.74377313201800699</v>
      </c>
      <c r="I612">
        <v>0.44178273170200899</v>
      </c>
      <c r="J612">
        <v>2.361245245683747E-2</v>
      </c>
      <c r="K612">
        <v>0.41855645786813123</v>
      </c>
      <c r="L612">
        <v>0.2856253110459015</v>
      </c>
      <c r="M612">
        <v>0.22311191926413479</v>
      </c>
      <c r="N612">
        <v>0.42961183493100469</v>
      </c>
      <c r="O612">
        <v>0.38553096654870339</v>
      </c>
      <c r="P612">
        <v>0.31595733009914062</v>
      </c>
      <c r="Q612">
        <v>7.9620871322462344E-2</v>
      </c>
      <c r="R612">
        <v>1.5967758807683259E-2</v>
      </c>
      <c r="S612">
        <v>1.7835578049444449E-3</v>
      </c>
      <c r="T612">
        <v>0.97563442673404854</v>
      </c>
      <c r="U612">
        <v>1.457867796885802</v>
      </c>
      <c r="V612">
        <v>0.61337056779639099</v>
      </c>
      <c r="W612">
        <v>2.8178107952530989E-2</v>
      </c>
      <c r="X612">
        <v>0.79422025956392239</v>
      </c>
      <c r="Y612">
        <v>0.29814864911888539</v>
      </c>
      <c r="Z612">
        <v>1.061619101364061</v>
      </c>
      <c r="AA612">
        <v>0.50674019431883777</v>
      </c>
      <c r="AB612">
        <v>0.67550261863831484</v>
      </c>
      <c r="AC612">
        <v>1.025058179362266</v>
      </c>
      <c r="AD612">
        <v>0.1333352117023674</v>
      </c>
      <c r="AE612">
        <v>0.59256353660879491</v>
      </c>
      <c r="AF612">
        <v>0.90764210236766485</v>
      </c>
      <c r="AG612">
        <v>1.0692427342741411</v>
      </c>
      <c r="AH612" s="9" t="s">
        <v>163</v>
      </c>
      <c r="AI612" s="1">
        <v>44621</v>
      </c>
      <c r="AJ612" s="9" t="s">
        <v>40</v>
      </c>
      <c r="AK612">
        <v>1</v>
      </c>
    </row>
    <row r="613" spans="1:37" x14ac:dyDescent="0.25">
      <c r="A613">
        <v>44620</v>
      </c>
      <c r="B613">
        <v>0.8249417239688327</v>
      </c>
      <c r="C613">
        <v>0.24969469411154799</v>
      </c>
      <c r="D613">
        <v>0.1271856702352851</v>
      </c>
      <c r="E613">
        <v>0.20633279163950699</v>
      </c>
      <c r="F613">
        <v>2.188950528449622E-4</v>
      </c>
      <c r="G613">
        <v>1.112198274605688E-2</v>
      </c>
      <c r="H613">
        <v>0.23850394991654289</v>
      </c>
      <c r="I613">
        <v>0.18338119155961791</v>
      </c>
      <c r="J613">
        <v>1.034532105887076</v>
      </c>
      <c r="K613">
        <v>0.41595108301835021</v>
      </c>
      <c r="L613">
        <v>0.66501962719481278</v>
      </c>
      <c r="M613">
        <v>5.157958346772884E-2</v>
      </c>
      <c r="N613">
        <v>2.0208000998099171</v>
      </c>
      <c r="O613">
        <v>0.63092333680132617</v>
      </c>
      <c r="P613">
        <v>2.793587052635381</v>
      </c>
      <c r="Q613">
        <v>1.812982481292319E-2</v>
      </c>
      <c r="R613">
        <v>0.1988867994493391</v>
      </c>
      <c r="S613">
        <v>12.98495280272053</v>
      </c>
      <c r="T613">
        <v>9.7007110164631219E-2</v>
      </c>
      <c r="U613">
        <v>1.215978124840287</v>
      </c>
      <c r="V613">
        <v>0.74203865774075417</v>
      </c>
      <c r="W613">
        <v>0.86293205451873678</v>
      </c>
      <c r="X613">
        <v>0.14155777231715341</v>
      </c>
      <c r="Y613">
        <v>3.0243718290182011</v>
      </c>
      <c r="Z613">
        <v>0.84311033806824043</v>
      </c>
      <c r="AA613">
        <v>1.586793272937183</v>
      </c>
      <c r="AB613">
        <v>0.20382968179387909</v>
      </c>
      <c r="AC613">
        <v>0.7565400478759905</v>
      </c>
      <c r="AD613">
        <v>6.1207516879795892E-2</v>
      </c>
      <c r="AE613">
        <v>0.23903885005155021</v>
      </c>
      <c r="AF613">
        <v>1.298222728827932</v>
      </c>
      <c r="AG613">
        <v>0.74009717015090914</v>
      </c>
      <c r="AH613" s="9" t="s">
        <v>163</v>
      </c>
      <c r="AI613" s="1">
        <v>44593</v>
      </c>
      <c r="AJ613" s="9" t="s">
        <v>41</v>
      </c>
      <c r="AK613">
        <v>28</v>
      </c>
    </row>
    <row r="614" spans="1:37" x14ac:dyDescent="0.25">
      <c r="A614">
        <v>44617</v>
      </c>
      <c r="B614">
        <v>0.56191644578613886</v>
      </c>
      <c r="C614">
        <v>4.9255731041124101E-2</v>
      </c>
      <c r="D614">
        <v>4.2580013387247657E-2</v>
      </c>
      <c r="E614">
        <v>9.7565966623079967E-2</v>
      </c>
      <c r="F614">
        <v>4.2307679785107077E-2</v>
      </c>
      <c r="G614">
        <v>0.53564188029297799</v>
      </c>
      <c r="H614">
        <v>1.394196664032275E-2</v>
      </c>
      <c r="I614">
        <v>0.23594385507835411</v>
      </c>
      <c r="J614">
        <v>2.5444453064761369E-2</v>
      </c>
      <c r="K614">
        <v>0.7236446254689396</v>
      </c>
      <c r="L614">
        <v>1.833751810637851</v>
      </c>
      <c r="M614">
        <v>0.1392365845884134</v>
      </c>
      <c r="N614">
        <v>0.95778075247766192</v>
      </c>
      <c r="O614">
        <v>0.2039484048453217</v>
      </c>
      <c r="P614">
        <v>0.4568735113030592</v>
      </c>
      <c r="Q614">
        <v>0.1021296707577446</v>
      </c>
      <c r="R614">
        <v>4.6815633783335162</v>
      </c>
      <c r="S614">
        <v>0.25392409195455312</v>
      </c>
      <c r="T614">
        <v>0.43114813259235829</v>
      </c>
      <c r="U614">
        <v>1.60209104057134E-2</v>
      </c>
      <c r="V614">
        <v>0.1246444299677079</v>
      </c>
      <c r="W614">
        <v>0.2018426337202758</v>
      </c>
      <c r="X614">
        <v>0.135632376984998</v>
      </c>
      <c r="Y614">
        <v>7.0810856803951161E-2</v>
      </c>
      <c r="Z614">
        <v>0.444647380035471</v>
      </c>
      <c r="AA614">
        <v>0.77144929390387473</v>
      </c>
      <c r="AB614">
        <v>0.17074795579543661</v>
      </c>
      <c r="AC614">
        <v>0.37213076286325653</v>
      </c>
      <c r="AD614">
        <v>6.5057739914519505E-2</v>
      </c>
      <c r="AE614">
        <v>0.1691161468953343</v>
      </c>
      <c r="AF614">
        <v>0.50475195807177931</v>
      </c>
      <c r="AG614">
        <v>0.8362730637414757</v>
      </c>
      <c r="AH614" s="9" t="s">
        <v>164</v>
      </c>
      <c r="AI614" s="1">
        <v>44593</v>
      </c>
      <c r="AJ614" s="9" t="s">
        <v>43</v>
      </c>
      <c r="AK614">
        <v>25</v>
      </c>
    </row>
    <row r="615" spans="1:37" x14ac:dyDescent="0.25">
      <c r="A615">
        <v>44616</v>
      </c>
      <c r="B615">
        <v>0.91397686476968376</v>
      </c>
      <c r="C615">
        <v>1.099678361100384</v>
      </c>
      <c r="D615">
        <v>0.13095003895305299</v>
      </c>
      <c r="E615">
        <v>0.24671308661254651</v>
      </c>
      <c r="F615">
        <v>9.4879344724157419E-2</v>
      </c>
      <c r="G615">
        <v>0.61725395416035</v>
      </c>
      <c r="H615">
        <v>0.11562641448587679</v>
      </c>
      <c r="I615">
        <v>0.1053903924003219</v>
      </c>
      <c r="J615">
        <v>16.214875508311231</v>
      </c>
      <c r="K615">
        <v>1.1359869469536481</v>
      </c>
      <c r="L615">
        <v>7.4835447773166502E-2</v>
      </c>
      <c r="M615">
        <v>0.35791860301826778</v>
      </c>
      <c r="N615">
        <v>2.8292006838164379</v>
      </c>
      <c r="O615">
        <v>0.29292924490282579</v>
      </c>
      <c r="P615">
        <v>0.93024250513617179</v>
      </c>
      <c r="Q615">
        <v>0.21050642403059619</v>
      </c>
      <c r="R615">
        <v>0.1325657347313457</v>
      </c>
      <c r="S615">
        <v>0.15595565098289671</v>
      </c>
      <c r="T615">
        <v>0.2736259415689678</v>
      </c>
      <c r="U615">
        <v>6.0544056192936811E-2</v>
      </c>
      <c r="V615">
        <v>2.1532375325367871E-2</v>
      </c>
      <c r="W615">
        <v>3.171538750170131E-2</v>
      </c>
      <c r="X615">
        <v>0.25302515881658172</v>
      </c>
      <c r="Y615">
        <v>4.405064230056667E-2</v>
      </c>
      <c r="Z615">
        <v>0.363422617286835</v>
      </c>
      <c r="AA615">
        <v>2.9693699591386831</v>
      </c>
      <c r="AB615">
        <v>0.19460092721978911</v>
      </c>
      <c r="AC615">
        <v>0.38079806601821958</v>
      </c>
      <c r="AD615">
        <v>0.20433928781423999</v>
      </c>
      <c r="AE615">
        <v>0.83903667541954441</v>
      </c>
      <c r="AF615">
        <v>0.79174512778960793</v>
      </c>
      <c r="AG615">
        <v>0.53282109445389592</v>
      </c>
      <c r="AH615" s="9" t="s">
        <v>164</v>
      </c>
      <c r="AI615" s="1">
        <v>44593</v>
      </c>
      <c r="AJ615" s="9" t="s">
        <v>38</v>
      </c>
      <c r="AK615">
        <v>24</v>
      </c>
    </row>
    <row r="616" spans="1:37" x14ac:dyDescent="0.25">
      <c r="A616">
        <v>44615</v>
      </c>
      <c r="B616">
        <v>0.99505056155142069</v>
      </c>
      <c r="C616">
        <v>0.1003509600588972</v>
      </c>
      <c r="D616">
        <v>0.1705939006774414</v>
      </c>
      <c r="E616">
        <v>0.25535741988223271</v>
      </c>
      <c r="F616">
        <v>2.2549727792959171</v>
      </c>
      <c r="G616">
        <v>0.13235144991075201</v>
      </c>
      <c r="H616">
        <v>0.18552988752854249</v>
      </c>
      <c r="I616">
        <v>0.34920423927317013</v>
      </c>
      <c r="J616">
        <v>13.96605817749416</v>
      </c>
      <c r="K616">
        <v>8.332733561792309E-2</v>
      </c>
      <c r="L616">
        <v>0.24647027031233751</v>
      </c>
      <c r="M616">
        <v>0.32285340634049292</v>
      </c>
      <c r="N616">
        <v>0.86541710020825557</v>
      </c>
      <c r="O616">
        <v>0.1219823409365353</v>
      </c>
      <c r="P616">
        <v>1.6045499971723991</v>
      </c>
      <c r="Q616">
        <v>6.513648910213797E-2</v>
      </c>
      <c r="R616">
        <v>0.14122721852216741</v>
      </c>
      <c r="S616">
        <v>0.22802181550851891</v>
      </c>
      <c r="T616">
        <v>0.49117196802089802</v>
      </c>
      <c r="U616">
        <v>1.1794459228528891</v>
      </c>
      <c r="V616">
        <v>1.759770966384776</v>
      </c>
      <c r="W616">
        <v>0.49369173059306848</v>
      </c>
      <c r="X616">
        <v>0.68214122407308686</v>
      </c>
      <c r="Y616">
        <v>0.86939515113084109</v>
      </c>
      <c r="Z616">
        <v>0.46545927166766637</v>
      </c>
      <c r="AA616">
        <v>1.5819774370087969</v>
      </c>
      <c r="AB616">
        <v>0.64855685355130277</v>
      </c>
      <c r="AC616">
        <v>0.48262150923775171</v>
      </c>
      <c r="AD616">
        <v>4.5118933627594608E-2</v>
      </c>
      <c r="AE616">
        <v>1.222282644816497</v>
      </c>
      <c r="AF616">
        <v>0.78314752407252619</v>
      </c>
      <c r="AG616">
        <v>0.74514653909207651</v>
      </c>
      <c r="AH616" s="9" t="s">
        <v>164</v>
      </c>
      <c r="AI616" s="1">
        <v>44593</v>
      </c>
      <c r="AJ616" s="9" t="s">
        <v>39</v>
      </c>
      <c r="AK616">
        <v>23</v>
      </c>
    </row>
    <row r="617" spans="1:37" x14ac:dyDescent="0.25">
      <c r="A617">
        <v>44614</v>
      </c>
      <c r="B617">
        <v>0.82270881402286933</v>
      </c>
      <c r="C617">
        <v>2.808335569353162</v>
      </c>
      <c r="D617">
        <v>1.4537356288356991E-2</v>
      </c>
      <c r="E617">
        <v>0.29726649965143659</v>
      </c>
      <c r="F617">
        <v>0.11445868514783671</v>
      </c>
      <c r="G617">
        <v>0.21279916600317131</v>
      </c>
      <c r="H617">
        <v>1.392302959744502</v>
      </c>
      <c r="I617">
        <v>0.33172681298352641</v>
      </c>
      <c r="J617">
        <v>4.8632943154595187</v>
      </c>
      <c r="K617">
        <v>0.18836102161028009</v>
      </c>
      <c r="L617">
        <v>2.0141863323618798</v>
      </c>
      <c r="M617">
        <v>0.64936591744760552</v>
      </c>
      <c r="N617">
        <v>0.82980253663412362</v>
      </c>
      <c r="O617">
        <v>0.62823582234234532</v>
      </c>
      <c r="P617">
        <v>4.1606232768909908E-2</v>
      </c>
      <c r="Q617">
        <v>0.60745536624681662</v>
      </c>
      <c r="R617">
        <v>0.37694278928014407</v>
      </c>
      <c r="S617">
        <v>0.15614865653235849</v>
      </c>
      <c r="T617">
        <v>0.36399351917902839</v>
      </c>
      <c r="U617">
        <v>0.24193956697208929</v>
      </c>
      <c r="V617">
        <v>0.6762826513450968</v>
      </c>
      <c r="W617">
        <v>0.11696997537980811</v>
      </c>
      <c r="X617">
        <v>8.8620265982225499E-2</v>
      </c>
      <c r="Y617">
        <v>0.40030086627900252</v>
      </c>
      <c r="Z617">
        <v>0.32724071181409042</v>
      </c>
      <c r="AA617">
        <v>1.1028562053823769</v>
      </c>
      <c r="AB617">
        <v>0.77398660368315053</v>
      </c>
      <c r="AC617">
        <v>0.82965983661135778</v>
      </c>
      <c r="AD617">
        <v>0.60971231463479736</v>
      </c>
      <c r="AE617">
        <v>0.63932151422823114</v>
      </c>
      <c r="AF617">
        <v>0.60214658781459141</v>
      </c>
      <c r="AG617">
        <v>0.76185102076443978</v>
      </c>
      <c r="AH617" s="9" t="s">
        <v>164</v>
      </c>
      <c r="AI617" s="1">
        <v>44593</v>
      </c>
      <c r="AJ617" s="9" t="s">
        <v>40</v>
      </c>
      <c r="AK617">
        <v>22</v>
      </c>
    </row>
    <row r="618" spans="1:37" x14ac:dyDescent="0.25">
      <c r="A618">
        <v>44613</v>
      </c>
      <c r="B618">
        <v>2.0238121233461719</v>
      </c>
      <c r="C618">
        <v>0.42080890867614579</v>
      </c>
      <c r="D618">
        <v>0.1600188808721327</v>
      </c>
      <c r="E618">
        <v>2.3472533997322249</v>
      </c>
      <c r="F618">
        <v>0.3901814822740039</v>
      </c>
      <c r="G618">
        <v>3.8524986082930601</v>
      </c>
      <c r="H618">
        <v>2.6164672923919952</v>
      </c>
      <c r="I618">
        <v>0.34433883526781139</v>
      </c>
      <c r="J618">
        <v>0.25874619922127667</v>
      </c>
      <c r="K618">
        <v>1.2880165476921379</v>
      </c>
      <c r="L618">
        <v>1.7942762866189599E-3</v>
      </c>
      <c r="M618">
        <v>0.63643922046790591</v>
      </c>
      <c r="N618">
        <v>1.054539334021831</v>
      </c>
      <c r="O618">
        <v>1.350779331574639</v>
      </c>
      <c r="P618">
        <v>0.75318332124217569</v>
      </c>
      <c r="Q618">
        <v>0.23072140265636401</v>
      </c>
      <c r="R618">
        <v>0.62574913525069564</v>
      </c>
      <c r="S618">
        <v>0.1217386915205295</v>
      </c>
      <c r="T618">
        <v>0.43300396517980422</v>
      </c>
      <c r="U618">
        <v>0.39769621790062981</v>
      </c>
      <c r="V618">
        <v>0.83792857491161432</v>
      </c>
      <c r="W618">
        <v>2.071904154791528</v>
      </c>
      <c r="X618">
        <v>3.2599057886977789</v>
      </c>
      <c r="Y618">
        <v>0.52024046086119546</v>
      </c>
      <c r="Z618">
        <v>2.7561818978021768</v>
      </c>
      <c r="AA618">
        <v>1.101511951308233</v>
      </c>
      <c r="AB618">
        <v>0.88847593835650296</v>
      </c>
      <c r="AC618">
        <v>0.44885439909368008</v>
      </c>
      <c r="AD618">
        <v>0.21636916779725149</v>
      </c>
      <c r="AE618">
        <v>0.86163978176641554</v>
      </c>
      <c r="AF618">
        <v>2.33171780546959</v>
      </c>
      <c r="AG618">
        <v>2.102074806354632</v>
      </c>
      <c r="AH618" s="9" t="s">
        <v>164</v>
      </c>
      <c r="AI618" s="1">
        <v>44593</v>
      </c>
      <c r="AJ618" s="9" t="s">
        <v>41</v>
      </c>
      <c r="AK618">
        <v>21</v>
      </c>
    </row>
    <row r="619" spans="1:37" x14ac:dyDescent="0.25">
      <c r="A619">
        <v>44610</v>
      </c>
      <c r="B619">
        <v>1.67962731046542</v>
      </c>
      <c r="C619">
        <v>9.9424916258538873E-2</v>
      </c>
      <c r="D619">
        <v>0.1075267758117792</v>
      </c>
      <c r="E619">
        <v>2.3303717930570218</v>
      </c>
      <c r="F619">
        <v>1.6108704652998771</v>
      </c>
      <c r="G619">
        <v>3.932240666925277</v>
      </c>
      <c r="H619">
        <v>1.5244463269120161</v>
      </c>
      <c r="I619">
        <v>0.2111291009562663</v>
      </c>
      <c r="J619">
        <v>2.5696411462406869E-2</v>
      </c>
      <c r="K619">
        <v>0.1454714995706288</v>
      </c>
      <c r="L619">
        <v>16.711088506990968</v>
      </c>
      <c r="M619">
        <v>5.4435675799119503E-2</v>
      </c>
      <c r="N619">
        <v>1.009786612832138</v>
      </c>
      <c r="O619">
        <v>0.49972934083468512</v>
      </c>
      <c r="P619">
        <v>1.039190422888578</v>
      </c>
      <c r="Q619">
        <v>7.9326987263165311E-2</v>
      </c>
      <c r="R619">
        <v>1.195401833117177</v>
      </c>
      <c r="S619">
        <v>0.99056438290126503</v>
      </c>
      <c r="T619">
        <v>0.22639785761552</v>
      </c>
      <c r="U619">
        <v>0.35284388985855669</v>
      </c>
      <c r="V619">
        <v>0.42743918052337693</v>
      </c>
      <c r="W619">
        <v>0.91550670605841045</v>
      </c>
      <c r="X619">
        <v>2.0978043236791089</v>
      </c>
      <c r="Y619">
        <v>3.058700759524513</v>
      </c>
      <c r="Z619">
        <v>2.472331783123356</v>
      </c>
      <c r="AA619">
        <v>0.66073532192245288</v>
      </c>
      <c r="AB619">
        <v>0.52931009385682115</v>
      </c>
      <c r="AC619">
        <v>2.371762030873541</v>
      </c>
      <c r="AD619">
        <v>0.17910608848801129</v>
      </c>
      <c r="AE619">
        <v>1.3093873998885841</v>
      </c>
      <c r="AF619">
        <v>1.9228592879125559</v>
      </c>
      <c r="AG619">
        <v>1.6734197081066391</v>
      </c>
      <c r="AH619" s="9" t="s">
        <v>165</v>
      </c>
      <c r="AI619" s="1">
        <v>44593</v>
      </c>
      <c r="AJ619" s="9" t="s">
        <v>43</v>
      </c>
      <c r="AK619">
        <v>18</v>
      </c>
    </row>
    <row r="620" spans="1:37" x14ac:dyDescent="0.25">
      <c r="A620">
        <v>44609</v>
      </c>
      <c r="B620">
        <v>0.88490864982235296</v>
      </c>
      <c r="C620">
        <v>0.42977883991451638</v>
      </c>
      <c r="D620">
        <v>1.8152165031577069E-2</v>
      </c>
      <c r="E620">
        <v>0.35651854528422788</v>
      </c>
      <c r="F620">
        <v>0.51850072185936702</v>
      </c>
      <c r="G620">
        <v>0.240150528537591</v>
      </c>
      <c r="H620">
        <v>0.1845220291839354</v>
      </c>
      <c r="I620">
        <v>1.015098493671422</v>
      </c>
      <c r="J620">
        <v>0.30969630237278778</v>
      </c>
      <c r="K620">
        <v>0.2682992793522912</v>
      </c>
      <c r="L620">
        <v>2.3771822434212631</v>
      </c>
      <c r="M620">
        <v>0.48872684093567609</v>
      </c>
      <c r="N620">
        <v>0.2240275881262952</v>
      </c>
      <c r="O620">
        <v>5.3158441379473578</v>
      </c>
      <c r="P620">
        <v>0.1367720033591962</v>
      </c>
      <c r="Q620">
        <v>0.29474339328902383</v>
      </c>
      <c r="R620">
        <v>7.8249376378171503E-2</v>
      </c>
      <c r="S620">
        <v>0.73130101329650643</v>
      </c>
      <c r="T620">
        <v>0.62135995226537077</v>
      </c>
      <c r="U620">
        <v>0.44996502076484091</v>
      </c>
      <c r="V620">
        <v>3.1315827435764261</v>
      </c>
      <c r="W620">
        <v>5.3302464116174203E-2</v>
      </c>
      <c r="X620">
        <v>0.40253873709468818</v>
      </c>
      <c r="Y620">
        <v>0.1111535128844271</v>
      </c>
      <c r="Z620">
        <v>0.47845004565194749</v>
      </c>
      <c r="AA620">
        <v>0.41602179223663621</v>
      </c>
      <c r="AB620">
        <v>1.3787465374987991</v>
      </c>
      <c r="AC620">
        <v>0.88352227725803822</v>
      </c>
      <c r="AD620">
        <v>0.82259269700744342</v>
      </c>
      <c r="AE620">
        <v>0.50720762114679396</v>
      </c>
      <c r="AF620">
        <v>0.86186485099577625</v>
      </c>
      <c r="AG620">
        <v>0.89079689643012328</v>
      </c>
      <c r="AH620" s="9" t="s">
        <v>165</v>
      </c>
      <c r="AI620" s="1">
        <v>44593</v>
      </c>
      <c r="AJ620" s="9" t="s">
        <v>38</v>
      </c>
      <c r="AK620">
        <v>17</v>
      </c>
    </row>
    <row r="621" spans="1:37" x14ac:dyDescent="0.25">
      <c r="A621">
        <v>44608</v>
      </c>
      <c r="B621">
        <v>1.3437491292213479</v>
      </c>
      <c r="C621">
        <v>0.26466824319339999</v>
      </c>
      <c r="D621">
        <v>4.3537488754554374</v>
      </c>
      <c r="E621">
        <v>3.3057509313939062</v>
      </c>
      <c r="F621">
        <v>0.44403363931734591</v>
      </c>
      <c r="G621">
        <v>0.20703091254397071</v>
      </c>
      <c r="H621">
        <v>1.1668640967160551</v>
      </c>
      <c r="I621">
        <v>1.870908553061462</v>
      </c>
      <c r="J621">
        <v>0.15700615231994269</v>
      </c>
      <c r="K621">
        <v>1.250955418400453</v>
      </c>
      <c r="L621">
        <v>9.1308001762641783E-3</v>
      </c>
      <c r="M621">
        <v>0.33726453695517927</v>
      </c>
      <c r="N621">
        <v>0.70134872764614065</v>
      </c>
      <c r="O621">
        <v>0.59159761579341719</v>
      </c>
      <c r="P621">
        <v>0.44675791789764357</v>
      </c>
      <c r="Q621">
        <v>2.3758762151166929E-2</v>
      </c>
      <c r="R621">
        <v>0.90514775343192988</v>
      </c>
      <c r="S621">
        <v>0.25463974621583513</v>
      </c>
      <c r="T621">
        <v>1.843892014942315</v>
      </c>
      <c r="U621">
        <v>0.1385510611751842</v>
      </c>
      <c r="V621">
        <v>0.57501002518663202</v>
      </c>
      <c r="W621">
        <v>0.34997498965134632</v>
      </c>
      <c r="X621">
        <v>2.3219941661951529</v>
      </c>
      <c r="Y621">
        <v>0.2389324784737884</v>
      </c>
      <c r="Z621">
        <v>1.9078887776036551</v>
      </c>
      <c r="AA621">
        <v>0.79769060536731407</v>
      </c>
      <c r="AB621">
        <v>0.72275613465153998</v>
      </c>
      <c r="AC621">
        <v>0.90216985799371707</v>
      </c>
      <c r="AD621">
        <v>2.1939496949219778E-2</v>
      </c>
      <c r="AE621">
        <v>0.9160299088500532</v>
      </c>
      <c r="AF621">
        <v>1.7708371623024279</v>
      </c>
      <c r="AG621">
        <v>1.414491984772708</v>
      </c>
      <c r="AH621" s="9" t="s">
        <v>165</v>
      </c>
      <c r="AI621" s="1">
        <v>44593</v>
      </c>
      <c r="AJ621" s="9" t="s">
        <v>39</v>
      </c>
      <c r="AK621">
        <v>16</v>
      </c>
    </row>
    <row r="622" spans="1:37" x14ac:dyDescent="0.25">
      <c r="A622">
        <v>44607</v>
      </c>
      <c r="B622">
        <v>0.54382249842524999</v>
      </c>
      <c r="C622">
        <v>0.41913733807486508</v>
      </c>
      <c r="D622">
        <v>0.32050156711879269</v>
      </c>
      <c r="E622">
        <v>0.78541913389046891</v>
      </c>
      <c r="F622">
        <v>0.43928426687273681</v>
      </c>
      <c r="G622">
        <v>0.36505002050640972</v>
      </c>
      <c r="H622">
        <v>0.15263486530141859</v>
      </c>
      <c r="I622">
        <v>0.53586538327832034</v>
      </c>
      <c r="J622">
        <v>4.1175694868544298E-3</v>
      </c>
      <c r="K622">
        <v>0.31720064149904742</v>
      </c>
      <c r="L622">
        <v>0.60052485258596833</v>
      </c>
      <c r="M622">
        <v>0.27070012628950207</v>
      </c>
      <c r="N622">
        <v>0.10278611961599771</v>
      </c>
      <c r="O622">
        <v>1.079373099972041</v>
      </c>
      <c r="P622">
        <v>0.23016903473851061</v>
      </c>
      <c r="Q622">
        <v>0.63933173902154272</v>
      </c>
      <c r="R622">
        <v>0.2194147081336707</v>
      </c>
      <c r="S622">
        <v>0.11325878446059499</v>
      </c>
      <c r="T622">
        <v>0.3103356137328282</v>
      </c>
      <c r="U622">
        <v>4.5558418397369472E-3</v>
      </c>
      <c r="V622">
        <v>0.1583113270302775</v>
      </c>
      <c r="W622">
        <v>0.42815650653873832</v>
      </c>
      <c r="X622">
        <v>0.28276217840192769</v>
      </c>
      <c r="Y622">
        <v>0.42843648792183919</v>
      </c>
      <c r="Z622">
        <v>0.57101408453644031</v>
      </c>
      <c r="AA622">
        <v>0.23545557971678591</v>
      </c>
      <c r="AB622">
        <v>0.51770490445138728</v>
      </c>
      <c r="AC622">
        <v>0.41271249111355263</v>
      </c>
      <c r="AD622">
        <v>1.1555802103828059</v>
      </c>
      <c r="AE622">
        <v>0.63698376629539644</v>
      </c>
      <c r="AF622">
        <v>0.44019902173663528</v>
      </c>
      <c r="AG622">
        <v>0.26010845575360408</v>
      </c>
      <c r="AH622" s="9" t="s">
        <v>165</v>
      </c>
      <c r="AI622" s="1">
        <v>44593</v>
      </c>
      <c r="AJ622" s="9" t="s">
        <v>40</v>
      </c>
      <c r="AK622">
        <v>15</v>
      </c>
    </row>
    <row r="623" spans="1:37" x14ac:dyDescent="0.25">
      <c r="A623">
        <v>44606</v>
      </c>
      <c r="B623">
        <v>0.50500795136681953</v>
      </c>
      <c r="C623">
        <v>0.56640498719477661</v>
      </c>
      <c r="D623">
        <v>0</v>
      </c>
      <c r="E623">
        <v>0.19040695769625021</v>
      </c>
      <c r="F623">
        <v>0.16118790718081641</v>
      </c>
      <c r="G623">
        <v>3.2875128373084643E-2</v>
      </c>
      <c r="H623">
        <v>0.4805954092803707</v>
      </c>
      <c r="I623">
        <v>0.27288921162283991</v>
      </c>
      <c r="J623">
        <v>3.0439986349623358</v>
      </c>
      <c r="K623">
        <v>8.1353749163156033E-2</v>
      </c>
      <c r="L623">
        <v>0.53002012234281304</v>
      </c>
      <c r="M623">
        <v>3.0445430228083459</v>
      </c>
      <c r="N623">
        <v>0.162941534101536</v>
      </c>
      <c r="O623">
        <v>0.59437242047564176</v>
      </c>
      <c r="P623">
        <v>0.40224734554249769</v>
      </c>
      <c r="Q623">
        <v>1.181910147333203E-2</v>
      </c>
      <c r="R623">
        <v>6.8568039749320853E-2</v>
      </c>
      <c r="S623">
        <v>8.9330439885517369E-3</v>
      </c>
      <c r="T623">
        <v>1.277343418111641</v>
      </c>
      <c r="U623">
        <v>15.083369873752339</v>
      </c>
      <c r="V623">
        <v>2.7848158269471961</v>
      </c>
      <c r="W623">
        <v>0.171553127973162</v>
      </c>
      <c r="X623">
        <v>2.764752266640386E-2</v>
      </c>
      <c r="Y623">
        <v>3.0732388625085839E-3</v>
      </c>
      <c r="Z623">
        <v>0.16484321563480681</v>
      </c>
      <c r="AA623">
        <v>0.9350209233699226</v>
      </c>
      <c r="AB623">
        <v>0.68734414881864803</v>
      </c>
      <c r="AC623">
        <v>0.61181432596468055</v>
      </c>
      <c r="AD623">
        <v>0.1827366803594446</v>
      </c>
      <c r="AE623">
        <v>0.13097127634945849</v>
      </c>
      <c r="AF623">
        <v>0.78431098038403568</v>
      </c>
      <c r="AG623">
        <v>0.51054355640270432</v>
      </c>
      <c r="AH623" s="9" t="s">
        <v>165</v>
      </c>
      <c r="AI623" s="1">
        <v>44593</v>
      </c>
      <c r="AJ623" s="9" t="s">
        <v>41</v>
      </c>
      <c r="AK623">
        <v>14</v>
      </c>
    </row>
    <row r="624" spans="1:37" x14ac:dyDescent="0.25">
      <c r="A624">
        <v>44603</v>
      </c>
      <c r="B624">
        <v>0.99544507234644852</v>
      </c>
      <c r="C624">
        <v>1.1890747883233159</v>
      </c>
      <c r="D624">
        <v>3.765218257714692E-2</v>
      </c>
      <c r="E624">
        <v>0.50239581762872565</v>
      </c>
      <c r="F624">
        <v>1.190079819010798</v>
      </c>
      <c r="G624">
        <v>0.67959154431630853</v>
      </c>
      <c r="H624">
        <v>0.13720798351180269</v>
      </c>
      <c r="I624">
        <v>0.37276238341222201</v>
      </c>
      <c r="J624">
        <v>0.40254894028247479</v>
      </c>
      <c r="K624">
        <v>7.6696821793416234E-2</v>
      </c>
      <c r="L624">
        <v>5.0126960886348118E-2</v>
      </c>
      <c r="M624">
        <v>0.2136654750085584</v>
      </c>
      <c r="N624">
        <v>1.1528928882028211</v>
      </c>
      <c r="O624">
        <v>3.888229042603749E-2</v>
      </c>
      <c r="P624">
        <v>2.5524756368768071</v>
      </c>
      <c r="Q624">
        <v>0.40010152508187963</v>
      </c>
      <c r="R624">
        <v>0.48401777012577912</v>
      </c>
      <c r="S624">
        <v>0.23796777188209611</v>
      </c>
      <c r="T624">
        <v>0.57334225167093089</v>
      </c>
      <c r="U624">
        <v>1.3878911815530529E-2</v>
      </c>
      <c r="V624">
        <v>0.1764674621341015</v>
      </c>
      <c r="W624">
        <v>9.5067040153486035E-2</v>
      </c>
      <c r="X624">
        <v>0.23935404193975179</v>
      </c>
      <c r="Y624">
        <v>0.42302710439582558</v>
      </c>
      <c r="Z624">
        <v>0.73581324714924057</v>
      </c>
      <c r="AA624">
        <v>1.3071288181625409</v>
      </c>
      <c r="AB624">
        <v>0.47022242351482402</v>
      </c>
      <c r="AC624">
        <v>0.2121017952954854</v>
      </c>
      <c r="AD624">
        <v>0.11505573355615641</v>
      </c>
      <c r="AE624">
        <v>0.2944003717925131</v>
      </c>
      <c r="AF624">
        <v>1.1346714777610161</v>
      </c>
      <c r="AG624">
        <v>1.010314433215534</v>
      </c>
      <c r="AH624" s="9" t="s">
        <v>166</v>
      </c>
      <c r="AI624" s="1">
        <v>44593</v>
      </c>
      <c r="AJ624" s="9" t="s">
        <v>43</v>
      </c>
      <c r="AK624">
        <v>11</v>
      </c>
    </row>
    <row r="625" spans="1:37" x14ac:dyDescent="0.25">
      <c r="A625">
        <v>44602</v>
      </c>
      <c r="B625">
        <v>0.62304540739797987</v>
      </c>
      <c r="C625">
        <v>0.62799637843743472</v>
      </c>
      <c r="D625">
        <v>6.6512923736391323E-3</v>
      </c>
      <c r="E625">
        <v>0.72143600829456223</v>
      </c>
      <c r="F625">
        <v>0.45090526128280722</v>
      </c>
      <c r="G625">
        <v>0.30098562889228159</v>
      </c>
      <c r="H625">
        <v>1.1808572697980919</v>
      </c>
      <c r="I625">
        <v>0.37704288627097449</v>
      </c>
      <c r="J625">
        <v>1.167629881429386</v>
      </c>
      <c r="K625">
        <v>0.94994691360822325</v>
      </c>
      <c r="L625">
        <v>1.207157748189846E-2</v>
      </c>
      <c r="M625">
        <v>0.57206674660547718</v>
      </c>
      <c r="N625">
        <v>0.98671831356791284</v>
      </c>
      <c r="O625">
        <v>0.2513895239299086</v>
      </c>
      <c r="P625">
        <v>0.1380504029856178</v>
      </c>
      <c r="Q625">
        <v>0.16915117856718859</v>
      </c>
      <c r="R625">
        <v>1.3841711019484721E-2</v>
      </c>
      <c r="S625">
        <v>7.036810220893111E-2</v>
      </c>
      <c r="T625">
        <v>0.53338186906724105</v>
      </c>
      <c r="U625">
        <v>7.4655059382881667E-2</v>
      </c>
      <c r="V625">
        <v>0.13180037875081241</v>
      </c>
      <c r="W625">
        <v>9.8557730987234118E-4</v>
      </c>
      <c r="X625">
        <v>0.23621534027307409</v>
      </c>
      <c r="Y625">
        <v>7.1011125770457668E-4</v>
      </c>
      <c r="Z625">
        <v>0.55977856759741029</v>
      </c>
      <c r="AA625">
        <v>0.73090859828897126</v>
      </c>
      <c r="AB625">
        <v>0.41594131676796953</v>
      </c>
      <c r="AC625">
        <v>0.12644563176094481</v>
      </c>
      <c r="AD625">
        <v>0.4544991664774653</v>
      </c>
      <c r="AE625">
        <v>0.40807609086462582</v>
      </c>
      <c r="AF625">
        <v>0.60079997160516718</v>
      </c>
      <c r="AG625">
        <v>0.63686871723247696</v>
      </c>
      <c r="AH625" s="9" t="s">
        <v>166</v>
      </c>
      <c r="AI625" s="1">
        <v>44593</v>
      </c>
      <c r="AJ625" s="9" t="s">
        <v>38</v>
      </c>
      <c r="AK625">
        <v>10</v>
      </c>
    </row>
    <row r="626" spans="1:37" x14ac:dyDescent="0.25">
      <c r="A626">
        <v>44601</v>
      </c>
      <c r="B626">
        <v>1.2993333414092141</v>
      </c>
      <c r="C626">
        <v>0.52735869582909911</v>
      </c>
      <c r="D626">
        <v>0.1118977983960895</v>
      </c>
      <c r="E626">
        <v>1.9581552001575051</v>
      </c>
      <c r="F626">
        <v>0.40444525589872882</v>
      </c>
      <c r="G626">
        <v>1.147435519035181</v>
      </c>
      <c r="H626">
        <v>0.90447264858432175</v>
      </c>
      <c r="I626">
        <v>0.17272568922771131</v>
      </c>
      <c r="J626">
        <v>9.4362146231960584E-2</v>
      </c>
      <c r="K626">
        <v>4.9108236735379222E-2</v>
      </c>
      <c r="L626">
        <v>1.012451280802996</v>
      </c>
      <c r="M626">
        <v>1.001933402023363</v>
      </c>
      <c r="N626">
        <v>1.0702794373104589</v>
      </c>
      <c r="O626">
        <v>0.25784371124594929</v>
      </c>
      <c r="P626">
        <v>0.74911841152198122</v>
      </c>
      <c r="Q626">
        <v>0.1085403511288026</v>
      </c>
      <c r="R626">
        <v>1.8079220330838699</v>
      </c>
      <c r="S626">
        <v>7.3266360781167927</v>
      </c>
      <c r="T626">
        <v>0.1762680969781581</v>
      </c>
      <c r="U626">
        <v>8.8562441897851674E-2</v>
      </c>
      <c r="V626">
        <v>0.99692337671287157</v>
      </c>
      <c r="W626">
        <v>2.3589926117431719</v>
      </c>
      <c r="X626">
        <v>1.6122183146713429</v>
      </c>
      <c r="Y626">
        <v>1.984613256565221</v>
      </c>
      <c r="Z626">
        <v>2.241782967642985</v>
      </c>
      <c r="AA626">
        <v>0.55365048634131764</v>
      </c>
      <c r="AB626">
        <v>0.42488832726260789</v>
      </c>
      <c r="AC626">
        <v>1.222727309174737</v>
      </c>
      <c r="AD626">
        <v>8.1463155738633816E-2</v>
      </c>
      <c r="AE626">
        <v>1.124837660789455</v>
      </c>
      <c r="AF626">
        <v>1.5574267786356371</v>
      </c>
      <c r="AG626">
        <v>1.3261050269881951</v>
      </c>
      <c r="AH626" s="9" t="s">
        <v>166</v>
      </c>
      <c r="AI626" s="1">
        <v>44593</v>
      </c>
      <c r="AJ626" s="9" t="s">
        <v>39</v>
      </c>
      <c r="AK626">
        <v>9</v>
      </c>
    </row>
    <row r="627" spans="1:37" x14ac:dyDescent="0.25">
      <c r="A627">
        <v>44600</v>
      </c>
      <c r="B627">
        <v>1.4859207649202599</v>
      </c>
      <c r="C627">
        <v>0.53430515950205493</v>
      </c>
      <c r="D627">
        <v>4.8577341559101088E-2</v>
      </c>
      <c r="E627">
        <v>0.42993945088824892</v>
      </c>
      <c r="F627">
        <v>0.83532070866726604</v>
      </c>
      <c r="G627">
        <v>0.38272414690205953</v>
      </c>
      <c r="H627">
        <v>1.6178977958414089</v>
      </c>
      <c r="I627">
        <v>1.818044524515751</v>
      </c>
      <c r="J627">
        <v>5.4593709772988719E-3</v>
      </c>
      <c r="K627">
        <v>1.674137069989559</v>
      </c>
      <c r="L627">
        <v>4.9894069660265529E-2</v>
      </c>
      <c r="M627">
        <v>0.37865302681821728</v>
      </c>
      <c r="N627">
        <v>2.3419616144327691</v>
      </c>
      <c r="O627">
        <v>0.61565751537501923</v>
      </c>
      <c r="P627">
        <v>1.907869318680081</v>
      </c>
      <c r="Q627">
        <v>0.52777472566576822</v>
      </c>
      <c r="R627">
        <v>1.925191588598002E-2</v>
      </c>
      <c r="S627">
        <v>17.29727036707062</v>
      </c>
      <c r="T627">
        <v>0.24190966554882001</v>
      </c>
      <c r="U627">
        <v>30.73045778039419</v>
      </c>
      <c r="V627">
        <v>1.505218845768572</v>
      </c>
      <c r="W627">
        <v>1.159310532164765</v>
      </c>
      <c r="X627">
        <v>0.37302977745160809</v>
      </c>
      <c r="Y627">
        <v>0.29759453757283771</v>
      </c>
      <c r="Z627">
        <v>1.07248973002919</v>
      </c>
      <c r="AA627">
        <v>3.025327423190793</v>
      </c>
      <c r="AB627">
        <v>0.85361476572086015</v>
      </c>
      <c r="AC627">
        <v>0.36203650188209419</v>
      </c>
      <c r="AD627">
        <v>1.017154899494715</v>
      </c>
      <c r="AE627">
        <v>0.9944102742366332</v>
      </c>
      <c r="AF627">
        <v>1.5909293516355909</v>
      </c>
      <c r="AG627">
        <v>1.023135909923093</v>
      </c>
      <c r="AH627" s="9" t="s">
        <v>166</v>
      </c>
      <c r="AI627" s="1">
        <v>44593</v>
      </c>
      <c r="AJ627" s="9" t="s">
        <v>40</v>
      </c>
      <c r="AK627">
        <v>8</v>
      </c>
    </row>
    <row r="628" spans="1:37" x14ac:dyDescent="0.25">
      <c r="A628">
        <v>44599</v>
      </c>
      <c r="B628">
        <v>1.8545301417969391</v>
      </c>
      <c r="C628">
        <v>4.0045175312080339</v>
      </c>
      <c r="D628">
        <v>0.45300590036490429</v>
      </c>
      <c r="E628">
        <v>1.507616579350022</v>
      </c>
      <c r="F628">
        <v>0.54077105458652797</v>
      </c>
      <c r="G628">
        <v>0.97895926746406947</v>
      </c>
      <c r="H628">
        <v>2.8688164685741988</v>
      </c>
      <c r="I628">
        <v>3.0188992398943948</v>
      </c>
      <c r="J628">
        <v>2.2184934702530912</v>
      </c>
      <c r="K628">
        <v>1.0616007073603539</v>
      </c>
      <c r="L628">
        <v>5.9039943147985774</v>
      </c>
      <c r="M628">
        <v>3.8717795843190479</v>
      </c>
      <c r="N628">
        <v>1.6508049001441649</v>
      </c>
      <c r="O628">
        <v>1.0280918238227019</v>
      </c>
      <c r="P628">
        <v>1.61856000951936</v>
      </c>
      <c r="Q628">
        <v>0.15067093345886909</v>
      </c>
      <c r="R628">
        <v>1.460059551578079</v>
      </c>
      <c r="S628">
        <v>2.5316615311269599</v>
      </c>
      <c r="T628">
        <v>1.040316761865137</v>
      </c>
      <c r="U628">
        <v>3.4572940987783962</v>
      </c>
      <c r="V628">
        <v>5.4894697892255637</v>
      </c>
      <c r="W628">
        <v>2.5839694053317208</v>
      </c>
      <c r="X628">
        <v>0.87857865256403722</v>
      </c>
      <c r="Y628">
        <v>0.77815179810044843</v>
      </c>
      <c r="Z628">
        <v>1.5829212045379151</v>
      </c>
      <c r="AA628">
        <v>1.98188580313441</v>
      </c>
      <c r="AB628">
        <v>1.458540387206877</v>
      </c>
      <c r="AC628">
        <v>2.7291452015577948</v>
      </c>
      <c r="AD628">
        <v>0.93543263115390074</v>
      </c>
      <c r="AE628">
        <v>1.191952919047065</v>
      </c>
      <c r="AF628">
        <v>1.886405694871305</v>
      </c>
      <c r="AG628">
        <v>2.5125116674462271</v>
      </c>
      <c r="AH628" s="9" t="s">
        <v>166</v>
      </c>
      <c r="AI628" s="1">
        <v>44593</v>
      </c>
      <c r="AJ628" s="9" t="s">
        <v>41</v>
      </c>
      <c r="AK628">
        <v>7</v>
      </c>
    </row>
    <row r="629" spans="1:37" x14ac:dyDescent="0.25">
      <c r="A629">
        <v>44589</v>
      </c>
      <c r="B629">
        <v>0.947382507661924</v>
      </c>
      <c r="C629">
        <v>1.6557144346938819</v>
      </c>
      <c r="D629">
        <v>1.2964237025310119</v>
      </c>
      <c r="E629">
        <v>1.033402140400641</v>
      </c>
      <c r="F629">
        <v>0.58165207710730804</v>
      </c>
      <c r="G629">
        <v>1.2993075628857089</v>
      </c>
      <c r="H629">
        <v>1.2854096830191639</v>
      </c>
      <c r="I629">
        <v>0.56637986540705942</v>
      </c>
      <c r="J629">
        <v>5.0299247822501092E-3</v>
      </c>
      <c r="K629">
        <v>2.18333825818871</v>
      </c>
      <c r="L629">
        <v>0.13501598522259969</v>
      </c>
      <c r="M629">
        <v>0.45827177128514951</v>
      </c>
      <c r="N629">
        <v>0.89430142955153313</v>
      </c>
      <c r="O629">
        <v>1.820829650422664</v>
      </c>
      <c r="P629">
        <v>0.59092508171625313</v>
      </c>
      <c r="Q629">
        <v>0.79871273598619463</v>
      </c>
      <c r="R629">
        <v>0.45287222600561411</v>
      </c>
      <c r="S629">
        <v>0.1884885523294417</v>
      </c>
      <c r="T629">
        <v>0.16142053025791259</v>
      </c>
      <c r="U629">
        <v>0.1018915323114901</v>
      </c>
      <c r="V629">
        <v>1.725518092618749</v>
      </c>
      <c r="W629">
        <v>6.6633785802213172E-2</v>
      </c>
      <c r="X629">
        <v>0.54184295596280874</v>
      </c>
      <c r="Y629">
        <v>1.0063319688264289</v>
      </c>
      <c r="Z629">
        <v>0.92028099970508748</v>
      </c>
      <c r="AA629">
        <v>0.6604420835184398</v>
      </c>
      <c r="AB629">
        <v>1.016848322892274</v>
      </c>
      <c r="AC629">
        <v>0.75990895032359007</v>
      </c>
      <c r="AD629">
        <v>0.47223082581517167</v>
      </c>
      <c r="AE629">
        <v>1.099683111204323</v>
      </c>
      <c r="AF629">
        <v>0.90745990481999206</v>
      </c>
      <c r="AG629">
        <v>0.81959174926138445</v>
      </c>
      <c r="AH629" s="9" t="s">
        <v>167</v>
      </c>
      <c r="AI629" s="1">
        <v>44562</v>
      </c>
      <c r="AJ629" s="9" t="s">
        <v>43</v>
      </c>
      <c r="AK629">
        <v>28</v>
      </c>
    </row>
    <row r="630" spans="1:37" x14ac:dyDescent="0.25">
      <c r="A630">
        <v>44588</v>
      </c>
      <c r="B630">
        <v>0.18281853920049251</v>
      </c>
      <c r="C630">
        <v>0.19706575725863601</v>
      </c>
      <c r="D630">
        <v>1.290668591409256E-2</v>
      </c>
      <c r="E630">
        <v>3.5221627794862813E-2</v>
      </c>
      <c r="F630">
        <v>1.03985815834874E-3</v>
      </c>
      <c r="G630">
        <v>0.54865739338520536</v>
      </c>
      <c r="H630">
        <v>2.1272492329340979E-2</v>
      </c>
      <c r="I630">
        <v>0.23849783300275079</v>
      </c>
      <c r="J630">
        <v>2.5646873083251111E-3</v>
      </c>
      <c r="K630">
        <v>0.19285491658212631</v>
      </c>
      <c r="L630">
        <v>3.936854707839068E-2</v>
      </c>
      <c r="M630">
        <v>0.1646932010603892</v>
      </c>
      <c r="N630">
        <v>0.14982646404562189</v>
      </c>
      <c r="O630">
        <v>0.33495550783099493</v>
      </c>
      <c r="P630">
        <v>6.5922720500654411E-3</v>
      </c>
      <c r="Q630">
        <v>3.8199527299331557E-2</v>
      </c>
      <c r="R630">
        <v>2.9288380186426759E-2</v>
      </c>
      <c r="S630">
        <v>0.2387159018866111</v>
      </c>
      <c r="T630">
        <v>0.67020441508198059</v>
      </c>
      <c r="U630">
        <v>3.4978573388983233E-2</v>
      </c>
      <c r="V630">
        <v>4.280483697732123E-2</v>
      </c>
      <c r="W630">
        <v>1.30515995340804E-2</v>
      </c>
      <c r="X630">
        <v>3.9524920047061651E-2</v>
      </c>
      <c r="Y630">
        <v>0.11543689746221331</v>
      </c>
      <c r="Z630">
        <v>0.14653315835197989</v>
      </c>
      <c r="AA630">
        <v>0.1153880600030729</v>
      </c>
      <c r="AB630">
        <v>0.18652716497959301</v>
      </c>
      <c r="AC630">
        <v>0.1188294381288057</v>
      </c>
      <c r="AD630">
        <v>0.11076772388754599</v>
      </c>
      <c r="AE630">
        <v>0.26671150188388898</v>
      </c>
      <c r="AF630">
        <v>0.1211754598852834</v>
      </c>
      <c r="AG630">
        <v>0.1578072767845399</v>
      </c>
      <c r="AH630" s="9" t="s">
        <v>167</v>
      </c>
      <c r="AI630" s="1">
        <v>44562</v>
      </c>
      <c r="AJ630" s="9" t="s">
        <v>38</v>
      </c>
      <c r="AK630">
        <v>27</v>
      </c>
    </row>
    <row r="631" spans="1:37" x14ac:dyDescent="0.25">
      <c r="A631">
        <v>44587</v>
      </c>
      <c r="B631">
        <v>0.2232903927895577</v>
      </c>
      <c r="C631">
        <v>0.24892771775745209</v>
      </c>
      <c r="D631">
        <v>0.94620014396674168</v>
      </c>
      <c r="E631">
        <v>0.14000109491152171</v>
      </c>
      <c r="F631">
        <v>2.9255515788224652E-2</v>
      </c>
      <c r="G631">
        <v>1.302131700013442E-2</v>
      </c>
      <c r="H631">
        <v>8.6125707300888279E-3</v>
      </c>
      <c r="I631">
        <v>0.27217948894935229</v>
      </c>
      <c r="J631">
        <v>0.2727978728226006</v>
      </c>
      <c r="K631">
        <v>0.18456011476034359</v>
      </c>
      <c r="L631">
        <v>0.76514046661376589</v>
      </c>
      <c r="M631">
        <v>4.1563076180844268E-2</v>
      </c>
      <c r="N631">
        <v>0.14093367685202679</v>
      </c>
      <c r="O631">
        <v>0.28259303577253492</v>
      </c>
      <c r="P631">
        <v>7.7208647714951978E-2</v>
      </c>
      <c r="Q631">
        <v>1.0368345086000299</v>
      </c>
      <c r="R631">
        <v>8.0887726196838317E-2</v>
      </c>
      <c r="S631">
        <v>7.4093356675451152E-2</v>
      </c>
      <c r="T631">
        <v>0.34455721684553192</v>
      </c>
      <c r="U631">
        <v>2.3200841111028759E-2</v>
      </c>
      <c r="V631">
        <v>2.9889441531162391E-2</v>
      </c>
      <c r="W631">
        <v>4.2469391090421527E-2</v>
      </c>
      <c r="X631">
        <v>6.486538263514105E-2</v>
      </c>
      <c r="Y631">
        <v>1.6572793628548799E-2</v>
      </c>
      <c r="Z631">
        <v>8.662036715661138E-2</v>
      </c>
      <c r="AA631">
        <v>0.21779183913523639</v>
      </c>
      <c r="AB631">
        <v>0.36010478872315771</v>
      </c>
      <c r="AC631">
        <v>0.21902261615865939</v>
      </c>
      <c r="AD631">
        <v>0.34710769894443172</v>
      </c>
      <c r="AE631">
        <v>0.59143328428808861</v>
      </c>
      <c r="AF631">
        <v>6.4303697157806081E-2</v>
      </c>
      <c r="AG631">
        <v>9.4938458071857385E-2</v>
      </c>
      <c r="AH631" s="9" t="s">
        <v>167</v>
      </c>
      <c r="AI631" s="1">
        <v>44562</v>
      </c>
      <c r="AJ631" s="9" t="s">
        <v>39</v>
      </c>
      <c r="AK631">
        <v>26</v>
      </c>
    </row>
    <row r="632" spans="1:37" x14ac:dyDescent="0.25">
      <c r="A632">
        <v>44586</v>
      </c>
      <c r="B632">
        <v>1.5923460047493241</v>
      </c>
      <c r="C632">
        <v>1.731659400331802</v>
      </c>
      <c r="D632">
        <v>0.43873315708621757</v>
      </c>
      <c r="E632">
        <v>1.267562508114658</v>
      </c>
      <c r="F632">
        <v>3.9544383011470932</v>
      </c>
      <c r="G632">
        <v>0.94314861835645158</v>
      </c>
      <c r="H632">
        <v>1.036012815137241</v>
      </c>
      <c r="I632">
        <v>0.5200917702734924</v>
      </c>
      <c r="J632">
        <v>0.27669380340626037</v>
      </c>
      <c r="K632">
        <v>0.70154179299314146</v>
      </c>
      <c r="L632">
        <v>0.91634246343264647</v>
      </c>
      <c r="M632">
        <v>1.2097226606018729</v>
      </c>
      <c r="N632">
        <v>0.67060333207299949</v>
      </c>
      <c r="O632">
        <v>0.8878482561649641</v>
      </c>
      <c r="P632">
        <v>0.47528990424262008</v>
      </c>
      <c r="Q632">
        <v>5.4067273123433992</v>
      </c>
      <c r="R632">
        <v>1.340833814773819</v>
      </c>
      <c r="S632">
        <v>1.26805993163428</v>
      </c>
      <c r="T632">
        <v>0.73102130209414506</v>
      </c>
      <c r="U632">
        <v>0.38969173083206421</v>
      </c>
      <c r="V632">
        <v>0.92392191152691339</v>
      </c>
      <c r="W632">
        <v>0.71367857551820291</v>
      </c>
      <c r="X632">
        <v>2.3627088789122248</v>
      </c>
      <c r="Y632">
        <v>0.20912117697880089</v>
      </c>
      <c r="Z632">
        <v>1.604529512282868</v>
      </c>
      <c r="AA632">
        <v>0.64518282040190944</v>
      </c>
      <c r="AB632">
        <v>2.237979607657671</v>
      </c>
      <c r="AC632">
        <v>1.010192358173442</v>
      </c>
      <c r="AD632">
        <v>3.7902017923632152</v>
      </c>
      <c r="AE632">
        <v>1.9226948812547999</v>
      </c>
      <c r="AF632">
        <v>1.1762342859814059</v>
      </c>
      <c r="AG632">
        <v>0.87763647370186004</v>
      </c>
      <c r="AH632" s="9" t="s">
        <v>167</v>
      </c>
      <c r="AI632" s="1">
        <v>44562</v>
      </c>
      <c r="AJ632" s="9" t="s">
        <v>40</v>
      </c>
      <c r="AK632">
        <v>25</v>
      </c>
    </row>
    <row r="633" spans="1:37" x14ac:dyDescent="0.25">
      <c r="A633">
        <v>44585</v>
      </c>
      <c r="B633">
        <v>2.4574666373573289E-2</v>
      </c>
      <c r="C633">
        <v>2.1803591620954172E-3</v>
      </c>
      <c r="D633">
        <v>4.6928304000127367E-2</v>
      </c>
      <c r="E633">
        <v>5.1245701444301933E-2</v>
      </c>
      <c r="F633">
        <v>2.7228262159824349E-3</v>
      </c>
      <c r="G633">
        <v>6.3323757831188886E-4</v>
      </c>
      <c r="H633">
        <v>1.157128049524417E-3</v>
      </c>
      <c r="I633">
        <v>5.9652960447241299E-3</v>
      </c>
      <c r="J633">
        <v>0</v>
      </c>
      <c r="K633">
        <v>3.894472377811473E-3</v>
      </c>
      <c r="L633">
        <v>4.7941773246875062E-2</v>
      </c>
      <c r="M633">
        <v>1.348742051750382E-3</v>
      </c>
      <c r="N633">
        <v>7.3669799847570514E-4</v>
      </c>
      <c r="O633">
        <v>3.4161425159122738E-2</v>
      </c>
      <c r="P633">
        <v>1.455004680346368E-2</v>
      </c>
      <c r="Q633">
        <v>0.1000730204211949</v>
      </c>
      <c r="R633">
        <v>0</v>
      </c>
      <c r="S633">
        <v>1.7511972902083339E-2</v>
      </c>
      <c r="T633">
        <v>2.9074839284674221E-3</v>
      </c>
      <c r="U633">
        <v>0</v>
      </c>
      <c r="V633">
        <v>4.355146307610561E-3</v>
      </c>
      <c r="W633">
        <v>2.183136469378236E-2</v>
      </c>
      <c r="X633">
        <v>2.1543601821060229E-2</v>
      </c>
      <c r="Y633">
        <v>0.43348558339691817</v>
      </c>
      <c r="Z633">
        <v>2.751328661788844E-2</v>
      </c>
      <c r="AA633">
        <v>4.3088538680142357E-3</v>
      </c>
      <c r="AB633">
        <v>2.352462598002136E-2</v>
      </c>
      <c r="AC633">
        <v>9.5215877144549363E-2</v>
      </c>
      <c r="AD633">
        <v>5.0596295628367698E-2</v>
      </c>
      <c r="AE633">
        <v>1.531457183855753E-2</v>
      </c>
      <c r="AF633">
        <v>3.626297714483389E-2</v>
      </c>
      <c r="AG633">
        <v>4.0270362580761918E-3</v>
      </c>
      <c r="AH633" s="9" t="s">
        <v>167</v>
      </c>
      <c r="AI633" s="1">
        <v>44562</v>
      </c>
      <c r="AJ633" s="9" t="s">
        <v>41</v>
      </c>
      <c r="AK633">
        <v>24</v>
      </c>
    </row>
    <row r="634" spans="1:37" x14ac:dyDescent="0.25">
      <c r="A634">
        <v>44582</v>
      </c>
      <c r="B634">
        <v>0.34791623578058373</v>
      </c>
      <c r="C634">
        <v>0.63331204142526154</v>
      </c>
      <c r="D634">
        <v>2.3726840571865289E-3</v>
      </c>
      <c r="E634">
        <v>0.81141521394672467</v>
      </c>
      <c r="F634">
        <v>2.7422925374808241E-2</v>
      </c>
      <c r="G634">
        <v>6.0484204979112492E-2</v>
      </c>
      <c r="H634">
        <v>1.093793252879943E-2</v>
      </c>
      <c r="I634">
        <v>0.14244800885416739</v>
      </c>
      <c r="J634">
        <v>2.9734038980663571</v>
      </c>
      <c r="K634">
        <v>0.1166975760705196</v>
      </c>
      <c r="L634">
        <v>1.631161260297477E-2</v>
      </c>
      <c r="M634">
        <v>5.636010485527175E-2</v>
      </c>
      <c r="N634">
        <v>0.1222791948779913</v>
      </c>
      <c r="O634">
        <v>9.0616850685579661E-2</v>
      </c>
      <c r="P634">
        <v>0.7757281356056378</v>
      </c>
      <c r="Q634">
        <v>0.4802667380100864</v>
      </c>
      <c r="R634">
        <v>0.27952733475922581</v>
      </c>
      <c r="S634">
        <v>0.2346977035979394</v>
      </c>
      <c r="T634">
        <v>9.2730054897291428E-2</v>
      </c>
      <c r="U634">
        <v>3.353601580767408E-3</v>
      </c>
      <c r="V634">
        <v>0.29105339105401312</v>
      </c>
      <c r="W634">
        <v>6.2993952700043584E-2</v>
      </c>
      <c r="X634">
        <v>0.28754377721096852</v>
      </c>
      <c r="Y634">
        <v>4.0780139075723768E-2</v>
      </c>
      <c r="Z634">
        <v>0.45998900665256309</v>
      </c>
      <c r="AA634">
        <v>0.41004714907577883</v>
      </c>
      <c r="AB634">
        <v>0.19033634680124839</v>
      </c>
      <c r="AC634">
        <v>3.8456324994277202E-2</v>
      </c>
      <c r="AD634">
        <v>0.32401461052870772</v>
      </c>
      <c r="AE634">
        <v>0.19982227081638629</v>
      </c>
      <c r="AF634">
        <v>0.29685022482866152</v>
      </c>
      <c r="AG634">
        <v>0.54322425971349309</v>
      </c>
      <c r="AH634" s="9" t="s">
        <v>168</v>
      </c>
      <c r="AI634" s="1">
        <v>44562</v>
      </c>
      <c r="AJ634" s="9" t="s">
        <v>43</v>
      </c>
      <c r="AK634">
        <v>21</v>
      </c>
    </row>
    <row r="635" spans="1:37" x14ac:dyDescent="0.25">
      <c r="A635">
        <v>44581</v>
      </c>
      <c r="B635">
        <v>2.3177204679639161</v>
      </c>
      <c r="C635">
        <v>1.0948391043675181</v>
      </c>
      <c r="D635">
        <v>6.222488483305301E-2</v>
      </c>
      <c r="E635">
        <v>4.3559510807453989</v>
      </c>
      <c r="F635">
        <v>3.7127175828702659</v>
      </c>
      <c r="G635">
        <v>1.456783868295962</v>
      </c>
      <c r="H635">
        <v>2.8699300572976019</v>
      </c>
      <c r="I635">
        <v>0.97476582027637082</v>
      </c>
      <c r="J635">
        <v>0.99088772040185558</v>
      </c>
      <c r="K635">
        <v>0.61455108042314066</v>
      </c>
      <c r="L635">
        <v>0.99251743879804388</v>
      </c>
      <c r="M635">
        <v>1.6463291355911649</v>
      </c>
      <c r="N635">
        <v>1.526384239269386</v>
      </c>
      <c r="O635">
        <v>0.96636639585029982</v>
      </c>
      <c r="P635">
        <v>1.7150553368228121</v>
      </c>
      <c r="Q635">
        <v>0.84846522413117287</v>
      </c>
      <c r="R635">
        <v>2.8961389334378032</v>
      </c>
      <c r="S635">
        <v>1.227600246126856</v>
      </c>
      <c r="T635">
        <v>1.045030638853351</v>
      </c>
      <c r="U635">
        <v>2.7004176902363839</v>
      </c>
      <c r="V635">
        <v>3.0076219893686198</v>
      </c>
      <c r="W635">
        <v>2.2079888879489999</v>
      </c>
      <c r="X635">
        <v>3.912776015178935</v>
      </c>
      <c r="Y635">
        <v>1.1657572171454</v>
      </c>
      <c r="Z635">
        <v>3.2083072166548741</v>
      </c>
      <c r="AA635">
        <v>1.40108684101071</v>
      </c>
      <c r="AB635">
        <v>1.8695673903532219</v>
      </c>
      <c r="AC635">
        <v>1.254523948820421</v>
      </c>
      <c r="AD635">
        <v>0.61706113862623535</v>
      </c>
      <c r="AE635">
        <v>1.364906330203236</v>
      </c>
      <c r="AF635">
        <v>2.5894771491475428</v>
      </c>
      <c r="AG635">
        <v>3.3916557871534549</v>
      </c>
      <c r="AH635" s="9" t="s">
        <v>168</v>
      </c>
      <c r="AI635" s="1">
        <v>44562</v>
      </c>
      <c r="AJ635" s="9" t="s">
        <v>38</v>
      </c>
      <c r="AK635">
        <v>20</v>
      </c>
    </row>
    <row r="636" spans="1:37" x14ac:dyDescent="0.25">
      <c r="A636">
        <v>44580</v>
      </c>
      <c r="B636">
        <v>0.37647097759741283</v>
      </c>
      <c r="C636">
        <v>0.60879672310049826</v>
      </c>
      <c r="D636">
        <v>3.6241934310011923E-4</v>
      </c>
      <c r="E636">
        <v>0.30027223998037511</v>
      </c>
      <c r="F636">
        <v>2.8280977885015912</v>
      </c>
      <c r="G636">
        <v>1.2283715056019739</v>
      </c>
      <c r="H636">
        <v>0.88177071175353705</v>
      </c>
      <c r="I636">
        <v>0.3599192239005522</v>
      </c>
      <c r="J636">
        <v>4.524584675970206E-5</v>
      </c>
      <c r="K636">
        <v>0.21386595392443339</v>
      </c>
      <c r="L636">
        <v>0.18294412779122421</v>
      </c>
      <c r="M636">
        <v>0.38124405687433172</v>
      </c>
      <c r="N636">
        <v>0.35841361499144592</v>
      </c>
      <c r="O636">
        <v>0.1729101824709901</v>
      </c>
      <c r="P636">
        <v>0.35464439718465512</v>
      </c>
      <c r="Q636">
        <v>2.5947450838986409E-2</v>
      </c>
      <c r="R636">
        <v>1.215318253856333</v>
      </c>
      <c r="S636">
        <v>7.1886896224391719E-2</v>
      </c>
      <c r="T636">
        <v>0.42745371270828031</v>
      </c>
      <c r="U636">
        <v>0.5814553835308216</v>
      </c>
      <c r="V636">
        <v>2.1574881726026441E-2</v>
      </c>
      <c r="W636">
        <v>0.82923118111585226</v>
      </c>
      <c r="X636">
        <v>0.149250575942693</v>
      </c>
      <c r="Y636">
        <v>3.2532048973322188E-2</v>
      </c>
      <c r="Z636">
        <v>0.41443800414329951</v>
      </c>
      <c r="AA636">
        <v>0.29782780964719069</v>
      </c>
      <c r="AB636">
        <v>0.43653599084038119</v>
      </c>
      <c r="AC636">
        <v>0.18969667176561381</v>
      </c>
      <c r="AD636">
        <v>8.3771650719815072E-2</v>
      </c>
      <c r="AE636">
        <v>0.68513362091929808</v>
      </c>
      <c r="AF636">
        <v>0.30559164893014112</v>
      </c>
      <c r="AG636">
        <v>0.33556694424028483</v>
      </c>
      <c r="AH636" s="9" t="s">
        <v>168</v>
      </c>
      <c r="AI636" s="1">
        <v>44562</v>
      </c>
      <c r="AJ636" s="9" t="s">
        <v>39</v>
      </c>
      <c r="AK636">
        <v>19</v>
      </c>
    </row>
    <row r="637" spans="1:37" x14ac:dyDescent="0.25">
      <c r="A637">
        <v>44579</v>
      </c>
      <c r="B637">
        <v>0.16012534827471911</v>
      </c>
      <c r="C637">
        <v>4.6952669105918658E-2</v>
      </c>
      <c r="D637">
        <v>0.105845986794269</v>
      </c>
      <c r="E637">
        <v>4.5991298631426231E-2</v>
      </c>
      <c r="F637">
        <v>3.085985357904876E-2</v>
      </c>
      <c r="G637">
        <v>1.2557748805352769E-2</v>
      </c>
      <c r="H637">
        <v>2.2735044282206529E-3</v>
      </c>
      <c r="I637">
        <v>7.7868409024088717E-2</v>
      </c>
      <c r="J637">
        <v>0.64208713236267967</v>
      </c>
      <c r="K637">
        <v>0.2161120937936748</v>
      </c>
      <c r="L637">
        <v>0.53373094872299232</v>
      </c>
      <c r="M637">
        <v>6.6267981215015481E-3</v>
      </c>
      <c r="N637">
        <v>0.35064759281607988</v>
      </c>
      <c r="O637">
        <v>7.9800465718744912E-2</v>
      </c>
      <c r="P637">
        <v>1.138422468707022E-2</v>
      </c>
      <c r="Q637">
        <v>8.2414883160595517E-2</v>
      </c>
      <c r="R637">
        <v>0.1755969342107738</v>
      </c>
      <c r="S637">
        <v>4.8927260795198067E-2</v>
      </c>
      <c r="T637">
        <v>0.28171751433562831</v>
      </c>
      <c r="U637">
        <v>0</v>
      </c>
      <c r="V637">
        <v>6.1103591400156736E-3</v>
      </c>
      <c r="W637">
        <v>1.4317444237689681E-2</v>
      </c>
      <c r="X637">
        <v>0.13105165764021079</v>
      </c>
      <c r="Y637">
        <v>6.6055709393863571E-2</v>
      </c>
      <c r="Z637">
        <v>6.0521131766792267E-2</v>
      </c>
      <c r="AA637">
        <v>0.21249432106006991</v>
      </c>
      <c r="AB637">
        <v>9.3706620245504302E-2</v>
      </c>
      <c r="AC637">
        <v>7.8236431499819403E-2</v>
      </c>
      <c r="AD637">
        <v>0.1082177250030673</v>
      </c>
      <c r="AE637">
        <v>0.19063591286390999</v>
      </c>
      <c r="AF637">
        <v>4.106227562490801E-2</v>
      </c>
      <c r="AG637">
        <v>0.13946907245457529</v>
      </c>
      <c r="AH637" s="9" t="s">
        <v>168</v>
      </c>
      <c r="AI637" s="1">
        <v>44562</v>
      </c>
      <c r="AJ637" s="9" t="s">
        <v>40</v>
      </c>
      <c r="AK637">
        <v>18</v>
      </c>
    </row>
    <row r="638" spans="1:37" x14ac:dyDescent="0.25">
      <c r="A638">
        <v>44578</v>
      </c>
      <c r="B638">
        <v>2.367617943087089E-2</v>
      </c>
      <c r="C638">
        <v>0</v>
      </c>
      <c r="D638">
        <v>0</v>
      </c>
      <c r="E638">
        <v>2.4176511481828412E-2</v>
      </c>
      <c r="F638">
        <v>9.7690782239493322E-5</v>
      </c>
      <c r="G638">
        <v>9.2017456584499047E-3</v>
      </c>
      <c r="H638">
        <v>0</v>
      </c>
      <c r="I638">
        <v>5.8070860073162388E-2</v>
      </c>
      <c r="J638">
        <v>3.1173089680961142E-3</v>
      </c>
      <c r="K638">
        <v>2.21561111577607E-2</v>
      </c>
      <c r="L638">
        <v>3.3158192208662158E-4</v>
      </c>
      <c r="M638">
        <v>1.028268237738038E-3</v>
      </c>
      <c r="N638">
        <v>2.1901299154200912E-3</v>
      </c>
      <c r="O638">
        <v>4.7421244937223576E-3</v>
      </c>
      <c r="P638">
        <v>5.156618929570438E-3</v>
      </c>
      <c r="Q638">
        <v>2.353311703143517E-2</v>
      </c>
      <c r="R638">
        <v>0</v>
      </c>
      <c r="S638">
        <v>2.32927599452229E-2</v>
      </c>
      <c r="T638">
        <v>0.28293712051179309</v>
      </c>
      <c r="U638">
        <v>0</v>
      </c>
      <c r="V638">
        <v>1.7695995930018169E-2</v>
      </c>
      <c r="W638">
        <v>1.2200575704975549E-4</v>
      </c>
      <c r="X638">
        <v>5.88622655319119E-2</v>
      </c>
      <c r="Y638">
        <v>0</v>
      </c>
      <c r="Z638">
        <v>2.4515270416767002E-2</v>
      </c>
      <c r="AA638">
        <v>9.1079495454398692E-3</v>
      </c>
      <c r="AB638">
        <v>5.0433481319956397E-2</v>
      </c>
      <c r="AC638">
        <v>4.0459306717754198E-4</v>
      </c>
      <c r="AD638">
        <v>2.453339513849094E-2</v>
      </c>
      <c r="AE638">
        <v>3.8183852850660321E-3</v>
      </c>
      <c r="AF638">
        <v>9.2578997212432648E-3</v>
      </c>
      <c r="AG638">
        <v>0.1021569750276785</v>
      </c>
      <c r="AH638" s="9" t="s">
        <v>168</v>
      </c>
      <c r="AI638" s="1">
        <v>44562</v>
      </c>
      <c r="AJ638" s="9" t="s">
        <v>41</v>
      </c>
      <c r="AK638">
        <v>17</v>
      </c>
    </row>
    <row r="639" spans="1:37" x14ac:dyDescent="0.25">
      <c r="A639">
        <v>44575</v>
      </c>
      <c r="B639">
        <v>0.37360173229195648</v>
      </c>
      <c r="C639">
        <v>0.66811435512111428</v>
      </c>
      <c r="D639">
        <v>1.3218059872439439E-2</v>
      </c>
      <c r="E639">
        <v>0.30887226030840192</v>
      </c>
      <c r="F639">
        <v>2.027645188066403</v>
      </c>
      <c r="G639">
        <v>7.8686407878978182E-2</v>
      </c>
      <c r="H639">
        <v>0.2283215443596063</v>
      </c>
      <c r="I639">
        <v>0.48985910820773931</v>
      </c>
      <c r="J639">
        <v>0.1225791534885019</v>
      </c>
      <c r="K639">
        <v>0.64080985520187261</v>
      </c>
      <c r="L639">
        <v>2.9306282896407718E-2</v>
      </c>
      <c r="M639">
        <v>0.35344087995562151</v>
      </c>
      <c r="N639">
        <v>0.21343558030035109</v>
      </c>
      <c r="O639">
        <v>0.30229624522686421</v>
      </c>
      <c r="P639">
        <v>0.34020130898477258</v>
      </c>
      <c r="Q639">
        <v>0.19015282296917191</v>
      </c>
      <c r="R639">
        <v>2.492914600880863E-2</v>
      </c>
      <c r="S639">
        <v>4.8584659886625366E-3</v>
      </c>
      <c r="T639">
        <v>0.32147534408473372</v>
      </c>
      <c r="U639">
        <v>0.117914038892214</v>
      </c>
      <c r="V639">
        <v>9.8891752520598036E-2</v>
      </c>
      <c r="W639">
        <v>3.6778351270005873E-2</v>
      </c>
      <c r="X639">
        <v>0.78338387236607643</v>
      </c>
      <c r="Y639">
        <v>0.25955355565353611</v>
      </c>
      <c r="Z639">
        <v>0.34204816274598732</v>
      </c>
      <c r="AA639">
        <v>0.35264348113413879</v>
      </c>
      <c r="AB639">
        <v>0.43532901433843668</v>
      </c>
      <c r="AC639">
        <v>0.22014931026158441</v>
      </c>
      <c r="AD639">
        <v>7.3226323952438929E-2</v>
      </c>
      <c r="AE639">
        <v>0.49822381262397181</v>
      </c>
      <c r="AF639">
        <v>0.2991593235174142</v>
      </c>
      <c r="AG639">
        <v>0.49395540052222442</v>
      </c>
      <c r="AH639" s="9" t="s">
        <v>169</v>
      </c>
      <c r="AI639" s="1">
        <v>44562</v>
      </c>
      <c r="AJ639" s="9" t="s">
        <v>43</v>
      </c>
      <c r="AK639">
        <v>14</v>
      </c>
    </row>
    <row r="640" spans="1:37" x14ac:dyDescent="0.25">
      <c r="A640">
        <v>44574</v>
      </c>
      <c r="B640">
        <v>6.2714001144355297E-2</v>
      </c>
      <c r="C640">
        <v>1.6553154165780449E-2</v>
      </c>
      <c r="D640">
        <v>1.3966554284732421E-2</v>
      </c>
      <c r="E640">
        <v>1.069239678026212E-2</v>
      </c>
      <c r="F640">
        <v>5.753662886272843E-2</v>
      </c>
      <c r="G640">
        <v>5.6069834063731408E-2</v>
      </c>
      <c r="H640">
        <v>7.7960132486432659E-2</v>
      </c>
      <c r="I640">
        <v>0.10078962239364581</v>
      </c>
      <c r="J640">
        <v>6.28387712091006E-3</v>
      </c>
      <c r="K640">
        <v>0.52962349837674438</v>
      </c>
      <c r="L640">
        <v>0.47056167735715448</v>
      </c>
      <c r="M640">
        <v>1.6230684019100789E-2</v>
      </c>
      <c r="N640">
        <v>5.405985060979434E-2</v>
      </c>
      <c r="O640">
        <v>2.3637561529563539E-4</v>
      </c>
      <c r="P640">
        <v>3.5229807027997807E-2</v>
      </c>
      <c r="Q640">
        <v>1.804464217362501E-2</v>
      </c>
      <c r="R640">
        <v>0</v>
      </c>
      <c r="S640">
        <v>5.0330312840793007E-2</v>
      </c>
      <c r="T640">
        <v>0.2678534322488999</v>
      </c>
      <c r="U640">
        <v>0</v>
      </c>
      <c r="V640">
        <v>1.5176652292259659E-4</v>
      </c>
      <c r="W640">
        <v>0</v>
      </c>
      <c r="X640">
        <v>9.3111659372039524E-2</v>
      </c>
      <c r="Y640">
        <v>3.0468642075108898E-3</v>
      </c>
      <c r="Z640">
        <v>4.7690895706333628E-2</v>
      </c>
      <c r="AA640">
        <v>8.7058256531832343E-2</v>
      </c>
      <c r="AB640">
        <v>5.8269872396235822E-2</v>
      </c>
      <c r="AC640">
        <v>0.10442529119192891</v>
      </c>
      <c r="AD640">
        <v>4.7163482682636107E-2</v>
      </c>
      <c r="AE640">
        <v>4.4214752381663773E-2</v>
      </c>
      <c r="AF640">
        <v>4.8837903651825228E-2</v>
      </c>
      <c r="AG640">
        <v>9.8670473563099284E-2</v>
      </c>
      <c r="AH640" s="9" t="s">
        <v>169</v>
      </c>
      <c r="AI640" s="1">
        <v>44562</v>
      </c>
      <c r="AJ640" s="9" t="s">
        <v>38</v>
      </c>
      <c r="AK640">
        <v>13</v>
      </c>
    </row>
    <row r="641" spans="1:37" x14ac:dyDescent="0.25">
      <c r="A641">
        <v>44573</v>
      </c>
      <c r="B641">
        <v>0.85594986161069819</v>
      </c>
      <c r="C641">
        <v>0.72489523547353385</v>
      </c>
      <c r="D641">
        <v>1.203698548554513E-2</v>
      </c>
      <c r="E641">
        <v>9.3996053386742662E-2</v>
      </c>
      <c r="F641">
        <v>1.3661567745755989</v>
      </c>
      <c r="G641">
        <v>1.14991493030254</v>
      </c>
      <c r="H641">
        <v>0.60572822873255394</v>
      </c>
      <c r="I641">
        <v>1.1824768266776831</v>
      </c>
      <c r="J641">
        <v>2.650176518685825</v>
      </c>
      <c r="K641">
        <v>0.61594939971837281</v>
      </c>
      <c r="L641">
        <v>0.48307982551826001</v>
      </c>
      <c r="M641">
        <v>0.61165738855105567</v>
      </c>
      <c r="N641">
        <v>0.3265944277396543</v>
      </c>
      <c r="O641">
        <v>0.19081112376461429</v>
      </c>
      <c r="P641">
        <v>0.46958070326130069</v>
      </c>
      <c r="Q641">
        <v>5.2233549660407386</v>
      </c>
      <c r="R641">
        <v>7.0672457090522139E-2</v>
      </c>
      <c r="S641">
        <v>0.55728088099753459</v>
      </c>
      <c r="T641">
        <v>0.45284425167281173</v>
      </c>
      <c r="U641">
        <v>0.6540135531301936</v>
      </c>
      <c r="V641">
        <v>9.4422260258779991E-2</v>
      </c>
      <c r="W641">
        <v>1.075552590915996</v>
      </c>
      <c r="X641">
        <v>0.78032373206890548</v>
      </c>
      <c r="Y641">
        <v>0.30893584559711801</v>
      </c>
      <c r="Z641">
        <v>0.60307317143636197</v>
      </c>
      <c r="AA641">
        <v>0.76548306184560932</v>
      </c>
      <c r="AB641">
        <v>1.3323463208071959</v>
      </c>
      <c r="AC641">
        <v>0.45132794954427857</v>
      </c>
      <c r="AD641">
        <v>2.2788657362824618</v>
      </c>
      <c r="AE641">
        <v>1.374487507598116</v>
      </c>
      <c r="AF641">
        <v>0.62091547671074787</v>
      </c>
      <c r="AG641">
        <v>0.39671950616009072</v>
      </c>
      <c r="AH641" s="9" t="s">
        <v>169</v>
      </c>
      <c r="AI641" s="1">
        <v>44562</v>
      </c>
      <c r="AJ641" s="9" t="s">
        <v>39</v>
      </c>
      <c r="AK641">
        <v>12</v>
      </c>
    </row>
    <row r="642" spans="1:37" x14ac:dyDescent="0.25">
      <c r="A642">
        <v>44572</v>
      </c>
      <c r="B642">
        <v>0.29588217565217051</v>
      </c>
      <c r="C642">
        <v>0.54411165314354859</v>
      </c>
      <c r="D642">
        <v>3.0562062125534941E-2</v>
      </c>
      <c r="E642">
        <v>1.199147882712398</v>
      </c>
      <c r="F642">
        <v>1.628884957962873</v>
      </c>
      <c r="G642">
        <v>3.1800101922702217E-2</v>
      </c>
      <c r="H642">
        <v>1.0765154678944899E-2</v>
      </c>
      <c r="I642">
        <v>5.5093689536611611E-2</v>
      </c>
      <c r="J642">
        <v>1.6854248353962719E-4</v>
      </c>
      <c r="K642">
        <v>7.2564271952327451E-3</v>
      </c>
      <c r="L642">
        <v>3.7842746100711228E-2</v>
      </c>
      <c r="M642">
        <v>1.39225646296318E-2</v>
      </c>
      <c r="N642">
        <v>9.8691151799427945E-2</v>
      </c>
      <c r="O642">
        <v>9.8259783094741815E-2</v>
      </c>
      <c r="P642">
        <v>0.33563236203655178</v>
      </c>
      <c r="Q642">
        <v>2.8858690780845981E-2</v>
      </c>
      <c r="R642">
        <v>7.354503151560393E-4</v>
      </c>
      <c r="S642">
        <v>7.3412816720716425E-4</v>
      </c>
      <c r="T642">
        <v>0.1563403992812934</v>
      </c>
      <c r="U642">
        <v>0</v>
      </c>
      <c r="V642">
        <v>6.6661270122718519E-3</v>
      </c>
      <c r="W642">
        <v>1.0749272626932401E-2</v>
      </c>
      <c r="X642">
        <v>0.53051359668335218</v>
      </c>
      <c r="Y642">
        <v>1.010226964436961E-4</v>
      </c>
      <c r="Z642">
        <v>0.50638345501819826</v>
      </c>
      <c r="AA642">
        <v>0.1105012377476238</v>
      </c>
      <c r="AB642">
        <v>0.14624761178575141</v>
      </c>
      <c r="AC642">
        <v>1.5740438982369931E-2</v>
      </c>
      <c r="AD642">
        <v>8.6888342180392417E-2</v>
      </c>
      <c r="AE642">
        <v>0.10321116475451129</v>
      </c>
      <c r="AF642">
        <v>0.49247914561881762</v>
      </c>
      <c r="AG642">
        <v>0.18195963883138319</v>
      </c>
      <c r="AH642" s="9" t="s">
        <v>169</v>
      </c>
      <c r="AI642" s="1">
        <v>44562</v>
      </c>
      <c r="AJ642" s="9" t="s">
        <v>40</v>
      </c>
      <c r="AK642">
        <v>11</v>
      </c>
    </row>
    <row r="643" spans="1:37" x14ac:dyDescent="0.25">
      <c r="A643">
        <v>44571</v>
      </c>
      <c r="B643">
        <v>0.29724014291478279</v>
      </c>
      <c r="C643">
        <v>2.4449587867292908E-4</v>
      </c>
      <c r="D643">
        <v>0</v>
      </c>
      <c r="E643">
        <v>0.52876219061021856</v>
      </c>
      <c r="F643">
        <v>0.1986138423239576</v>
      </c>
      <c r="G643">
        <v>4.375956282855511E-3</v>
      </c>
      <c r="H643">
        <v>2.875625865105463E-2</v>
      </c>
      <c r="I643">
        <v>4.6339485610509677E-2</v>
      </c>
      <c r="J643">
        <v>2.030250572181082E-4</v>
      </c>
      <c r="K643">
        <v>3.6381640911399067E-2</v>
      </c>
      <c r="L643">
        <v>3.9507790701015153E-4</v>
      </c>
      <c r="M643">
        <v>4.4331320452658026E-3</v>
      </c>
      <c r="N643">
        <v>0.20533301152962261</v>
      </c>
      <c r="O643">
        <v>0.51444531998477161</v>
      </c>
      <c r="P643">
        <v>1.6872695325839191</v>
      </c>
      <c r="Q643">
        <v>2.1739716104644141E-3</v>
      </c>
      <c r="R643">
        <v>5.2719018740254267E-2</v>
      </c>
      <c r="S643">
        <v>6.6652083598085906E-3</v>
      </c>
      <c r="T643">
        <v>0.67086443348516123</v>
      </c>
      <c r="U643">
        <v>0</v>
      </c>
      <c r="V643">
        <v>0.26497724263567568</v>
      </c>
      <c r="W643">
        <v>8.4076891779770777E-2</v>
      </c>
      <c r="X643">
        <v>0.4582228808075362</v>
      </c>
      <c r="Y643">
        <v>2.720969485627253E-3</v>
      </c>
      <c r="Z643">
        <v>0.35382724000310878</v>
      </c>
      <c r="AA643">
        <v>0.34128130503418519</v>
      </c>
      <c r="AB643">
        <v>0.25804818113189443</v>
      </c>
      <c r="AC643">
        <v>2.4827495670238149E-3</v>
      </c>
      <c r="AD643">
        <v>6.5719583842593552E-4</v>
      </c>
      <c r="AE643">
        <v>3.0464953909789979E-2</v>
      </c>
      <c r="AF643">
        <v>0.33522281269323623</v>
      </c>
      <c r="AG643">
        <v>0.73797731326302907</v>
      </c>
      <c r="AH643" s="9" t="s">
        <v>169</v>
      </c>
      <c r="AI643" s="1">
        <v>44562</v>
      </c>
      <c r="AJ643" s="9" t="s">
        <v>41</v>
      </c>
      <c r="AK643">
        <v>10</v>
      </c>
    </row>
    <row r="644" spans="1:37" x14ac:dyDescent="0.25">
      <c r="A644">
        <v>44568</v>
      </c>
      <c r="B644">
        <v>1.134700152550149</v>
      </c>
      <c r="C644">
        <v>3.1537163925549829</v>
      </c>
      <c r="D644">
        <v>0</v>
      </c>
      <c r="E644">
        <v>1.1079652059498839</v>
      </c>
      <c r="F644">
        <v>2.5363631556149722</v>
      </c>
      <c r="G644">
        <v>0.26611032950625141</v>
      </c>
      <c r="H644">
        <v>0.17872562928389171</v>
      </c>
      <c r="I644">
        <v>1.3009044077730689</v>
      </c>
      <c r="J644">
        <v>0.46635595366173371</v>
      </c>
      <c r="K644">
        <v>1.7988397756999259</v>
      </c>
      <c r="L644">
        <v>7.1307227071192261E-2</v>
      </c>
      <c r="M644">
        <v>1.5421383180253441</v>
      </c>
      <c r="N644">
        <v>0.31340096729444422</v>
      </c>
      <c r="O644">
        <v>0.33820205170020279</v>
      </c>
      <c r="P644">
        <v>0.38541923354425528</v>
      </c>
      <c r="Q644">
        <v>0.11600131677380041</v>
      </c>
      <c r="R644">
        <v>4.6562569703939829</v>
      </c>
      <c r="S644">
        <v>7.3275590937958823E-2</v>
      </c>
      <c r="T644">
        <v>0.23455144181578541</v>
      </c>
      <c r="U644">
        <v>0</v>
      </c>
      <c r="V644">
        <v>3.6415739780553711</v>
      </c>
      <c r="W644">
        <v>1.2449598492928159E-2</v>
      </c>
      <c r="X644">
        <v>2.311951550120575</v>
      </c>
      <c r="Y644">
        <v>2.2189474321331799E-2</v>
      </c>
      <c r="Z644">
        <v>1.4518537047128499</v>
      </c>
      <c r="AA644">
        <v>0.62540754155099931</v>
      </c>
      <c r="AB644">
        <v>0.90456819811050615</v>
      </c>
      <c r="AC644">
        <v>0.65903133712141337</v>
      </c>
      <c r="AD644">
        <v>0.18457920804710221</v>
      </c>
      <c r="AE644">
        <v>0.52297661703293741</v>
      </c>
      <c r="AF644">
        <v>1.228216120647619</v>
      </c>
      <c r="AG644">
        <v>1.84806761295802</v>
      </c>
      <c r="AH644" s="9" t="s">
        <v>170</v>
      </c>
      <c r="AI644" s="1">
        <v>44562</v>
      </c>
      <c r="AJ644" s="9" t="s">
        <v>43</v>
      </c>
      <c r="AK644">
        <v>7</v>
      </c>
    </row>
    <row r="645" spans="1:37" x14ac:dyDescent="0.25">
      <c r="A645">
        <v>44567</v>
      </c>
      <c r="B645">
        <v>0.94954386585277806</v>
      </c>
      <c r="C645">
        <v>1.398069674313273</v>
      </c>
      <c r="D645">
        <v>1.342527999755882E-2</v>
      </c>
      <c r="E645">
        <v>2.2683275834867178</v>
      </c>
      <c r="F645">
        <v>2.8255800978278698</v>
      </c>
      <c r="G645">
        <v>8.4581963565281401E-2</v>
      </c>
      <c r="H645">
        <v>0.86084569289552149</v>
      </c>
      <c r="I645">
        <v>0.24664728403842551</v>
      </c>
      <c r="J645">
        <v>0.1429007376375388</v>
      </c>
      <c r="K645">
        <v>2.417424878533209E-2</v>
      </c>
      <c r="L645">
        <v>0.18000367244729401</v>
      </c>
      <c r="M645">
        <v>4.4068578727434242E-2</v>
      </c>
      <c r="N645">
        <v>0.67791270869946019</v>
      </c>
      <c r="O645">
        <v>1.0700604320052809</v>
      </c>
      <c r="P645">
        <v>2.0904214937281722</v>
      </c>
      <c r="Q645">
        <v>0.35787384671477951</v>
      </c>
      <c r="R645">
        <v>2.959532589976169E-3</v>
      </c>
      <c r="S645">
        <v>2.5489305700647349E-2</v>
      </c>
      <c r="T645">
        <v>0.47170053792764888</v>
      </c>
      <c r="U645">
        <v>0</v>
      </c>
      <c r="V645">
        <v>0.11718545247143029</v>
      </c>
      <c r="W645">
        <v>0.78950443665564263</v>
      </c>
      <c r="X645">
        <v>1.130894293449147</v>
      </c>
      <c r="Y645">
        <v>0.19997113101942171</v>
      </c>
      <c r="Z645">
        <v>1.145371321225269</v>
      </c>
      <c r="AA645">
        <v>0.63741512603554085</v>
      </c>
      <c r="AB645">
        <v>0.82680538218897093</v>
      </c>
      <c r="AC645">
        <v>0.1100473886923547</v>
      </c>
      <c r="AD645">
        <v>0.263222877064065</v>
      </c>
      <c r="AE645">
        <v>0.62861789766943044</v>
      </c>
      <c r="AF645">
        <v>0.91274457347322957</v>
      </c>
      <c r="AG645">
        <v>1.360979656541359</v>
      </c>
      <c r="AH645" s="9" t="s">
        <v>170</v>
      </c>
      <c r="AI645" s="1">
        <v>44562</v>
      </c>
      <c r="AJ645" s="9" t="s">
        <v>38</v>
      </c>
      <c r="AK645">
        <v>6</v>
      </c>
    </row>
    <row r="646" spans="1:37" x14ac:dyDescent="0.25">
      <c r="A646">
        <v>44566</v>
      </c>
      <c r="B646">
        <v>0.68033499098346184</v>
      </c>
      <c r="C646">
        <v>0.15701791770739151</v>
      </c>
      <c r="D646">
        <v>3.3678680248782587E-2</v>
      </c>
      <c r="E646">
        <v>0.92692364592477994</v>
      </c>
      <c r="F646">
        <v>0.16150159906263711</v>
      </c>
      <c r="G646">
        <v>2.4056351407968159E-2</v>
      </c>
      <c r="H646">
        <v>5.0773266371016243E-2</v>
      </c>
      <c r="I646">
        <v>2.3074161575154621E-2</v>
      </c>
      <c r="J646">
        <v>0.17625983332777939</v>
      </c>
      <c r="K646">
        <v>4.2989098228543137</v>
      </c>
      <c r="L646">
        <v>3.2957782592212083E-2</v>
      </c>
      <c r="M646">
        <v>0.42016268275746899</v>
      </c>
      <c r="N646">
        <v>8.9408832713960107E-2</v>
      </c>
      <c r="O646">
        <v>0.84753654511572241</v>
      </c>
      <c r="P646">
        <v>5.9382512096621563E-2</v>
      </c>
      <c r="Q646">
        <v>0.10432736347082899</v>
      </c>
      <c r="R646">
        <v>2.939079468974171E-3</v>
      </c>
      <c r="S646">
        <v>0.1109660110717936</v>
      </c>
      <c r="T646">
        <v>1.073513911608984</v>
      </c>
      <c r="U646">
        <v>10.00515630936316</v>
      </c>
      <c r="V646">
        <v>0.1461252838883455</v>
      </c>
      <c r="W646">
        <v>0.57185222803144042</v>
      </c>
      <c r="X646">
        <v>1.729576780481255</v>
      </c>
      <c r="Y646">
        <v>1.667919249519727</v>
      </c>
      <c r="Z646">
        <v>0.74759036049445771</v>
      </c>
      <c r="AA646">
        <v>0.5760872492155068</v>
      </c>
      <c r="AB646">
        <v>0.44605057944866738</v>
      </c>
      <c r="AC646">
        <v>0.53133432378509948</v>
      </c>
      <c r="AD646">
        <v>8.2432766610524552E-2</v>
      </c>
      <c r="AE646">
        <v>0.3467546079135358</v>
      </c>
      <c r="AF646">
        <v>0.77901532925681882</v>
      </c>
      <c r="AG646">
        <v>0.89272723071726234</v>
      </c>
      <c r="AH646" s="9" t="s">
        <v>170</v>
      </c>
      <c r="AI646" s="1">
        <v>44562</v>
      </c>
      <c r="AJ646" s="9" t="s">
        <v>39</v>
      </c>
      <c r="AK646">
        <v>5</v>
      </c>
    </row>
    <row r="647" spans="1:37" x14ac:dyDescent="0.25">
      <c r="A647">
        <v>44565</v>
      </c>
      <c r="B647">
        <v>1.3682618141634559</v>
      </c>
      <c r="C647">
        <v>0.24141898601354719</v>
      </c>
      <c r="D647">
        <v>9.2395928965167934E-2</v>
      </c>
      <c r="E647">
        <v>0.9482946800538401</v>
      </c>
      <c r="F647">
        <v>1.6803483109664039</v>
      </c>
      <c r="G647">
        <v>0.54475116351208785</v>
      </c>
      <c r="H647">
        <v>1.4083254562537131</v>
      </c>
      <c r="I647">
        <v>1.1350434011573569</v>
      </c>
      <c r="J647">
        <v>4.9626944720564374</v>
      </c>
      <c r="K647">
        <v>0.57634827831972957</v>
      </c>
      <c r="L647">
        <v>3.5638104048233157E-2</v>
      </c>
      <c r="M647">
        <v>3.535322534273031</v>
      </c>
      <c r="N647">
        <v>0.57546042441765299</v>
      </c>
      <c r="O647">
        <v>0.25315963395694002</v>
      </c>
      <c r="P647">
        <v>7.4905717272111844E-2</v>
      </c>
      <c r="Q647">
        <v>0.19623878259213201</v>
      </c>
      <c r="R647">
        <v>0.16865611876077699</v>
      </c>
      <c r="S647">
        <v>0.28230655225640272</v>
      </c>
      <c r="T647">
        <v>0.65556771767305566</v>
      </c>
      <c r="U647">
        <v>1.479998428354316E-2</v>
      </c>
      <c r="V647">
        <v>0.91998637942007122</v>
      </c>
      <c r="W647">
        <v>5.3790961351685613</v>
      </c>
      <c r="X647">
        <v>2.1707661970377972</v>
      </c>
      <c r="Y647">
        <v>7.3310203208979963E-2</v>
      </c>
      <c r="Z647">
        <v>1.326997105535173</v>
      </c>
      <c r="AA647">
        <v>1.029894793300671</v>
      </c>
      <c r="AB647">
        <v>0.78228167821961214</v>
      </c>
      <c r="AC647">
        <v>1.215972310328862</v>
      </c>
      <c r="AD647">
        <v>1.362755210097802</v>
      </c>
      <c r="AE647">
        <v>1.2027869884998279</v>
      </c>
      <c r="AF647">
        <v>1.5113587166859499</v>
      </c>
      <c r="AG647">
        <v>0.50691355351636158</v>
      </c>
      <c r="AH647" s="9" t="s">
        <v>170</v>
      </c>
      <c r="AI647" s="1">
        <v>44562</v>
      </c>
      <c r="AJ647" s="9" t="s">
        <v>40</v>
      </c>
      <c r="AK647">
        <v>4</v>
      </c>
    </row>
    <row r="648" spans="1:37" x14ac:dyDescent="0.25">
      <c r="A648">
        <v>44561</v>
      </c>
      <c r="B648">
        <v>0.72261280031011088</v>
      </c>
      <c r="C648">
        <v>0.1774054550789271</v>
      </c>
      <c r="D648">
        <v>0.35450161399159991</v>
      </c>
      <c r="E648">
        <v>0.39629264243739948</v>
      </c>
      <c r="F648">
        <v>0.33719684396872901</v>
      </c>
      <c r="G648">
        <v>3.0509759058086469E-3</v>
      </c>
      <c r="H648">
        <v>0.61993342306398702</v>
      </c>
      <c r="I648">
        <v>1.5811066445587809</v>
      </c>
      <c r="J648">
        <v>9.4979084856261723E-3</v>
      </c>
      <c r="K648">
        <v>3.1895084581878209E-2</v>
      </c>
      <c r="L648">
        <v>1.166814061454152</v>
      </c>
      <c r="M648">
        <v>6.004138575277862E-2</v>
      </c>
      <c r="N648">
        <v>0.2132748690631863</v>
      </c>
      <c r="O648">
        <v>0.70881179591986943</v>
      </c>
      <c r="P648">
        <v>0.1421682720010396</v>
      </c>
      <c r="Q648">
        <v>1.8101908915879259</v>
      </c>
      <c r="R648">
        <v>0.15243236847654179</v>
      </c>
      <c r="S648">
        <v>1.470530405477642</v>
      </c>
      <c r="T648">
        <v>4.4734237318351293E-2</v>
      </c>
      <c r="U648">
        <v>2.4354752490418062E-3</v>
      </c>
      <c r="V648">
        <v>0.4698773494693041</v>
      </c>
      <c r="W648">
        <v>3.9597704663466612E-2</v>
      </c>
      <c r="X648">
        <v>0.24523710331503781</v>
      </c>
      <c r="Y648">
        <v>5.7281969719726149E-3</v>
      </c>
      <c r="Z648">
        <v>0.42503153876222749</v>
      </c>
      <c r="AA648">
        <v>0.2214803414232373</v>
      </c>
      <c r="AB648">
        <v>0.69137340893236388</v>
      </c>
      <c r="AC648">
        <v>0.53026598462681251</v>
      </c>
      <c r="AD648">
        <v>0.51428137027658327</v>
      </c>
      <c r="AE648">
        <v>0.44239265814258177</v>
      </c>
      <c r="AF648">
        <v>0.2480464040127825</v>
      </c>
      <c r="AG648">
        <v>1.00553747433563</v>
      </c>
      <c r="AH648" s="9" t="s">
        <v>171</v>
      </c>
      <c r="AI648" s="1">
        <v>44531</v>
      </c>
      <c r="AJ648" s="9" t="s">
        <v>43</v>
      </c>
      <c r="AK648">
        <v>31</v>
      </c>
    </row>
    <row r="649" spans="1:37" x14ac:dyDescent="0.25">
      <c r="A649">
        <v>44560</v>
      </c>
      <c r="B649">
        <v>0.85877870050987015</v>
      </c>
      <c r="C649">
        <v>0.18766827748862119</v>
      </c>
      <c r="D649">
        <v>0.13509576683241259</v>
      </c>
      <c r="E649">
        <v>6.9764436522422715E-2</v>
      </c>
      <c r="F649">
        <v>0.14311921959405621</v>
      </c>
      <c r="G649">
        <v>9.4774294895246207</v>
      </c>
      <c r="H649">
        <v>4.468668271370756E-4</v>
      </c>
      <c r="I649">
        <v>0.43257344301467382</v>
      </c>
      <c r="J649">
        <v>0.44480538237981532</v>
      </c>
      <c r="K649">
        <v>0.12509139003834871</v>
      </c>
      <c r="L649">
        <v>2.4788763127064088</v>
      </c>
      <c r="M649">
        <v>2.5919782273417749E-2</v>
      </c>
      <c r="N649">
        <v>0.18658539032216601</v>
      </c>
      <c r="O649">
        <v>0.1251546051559401</v>
      </c>
      <c r="P649">
        <v>1.382667185427964</v>
      </c>
      <c r="Q649">
        <v>0.10551689160921179</v>
      </c>
      <c r="R649">
        <v>0.24854560074573359</v>
      </c>
      <c r="S649">
        <v>5.3277584172469E-2</v>
      </c>
      <c r="T649">
        <v>0.45168300760790753</v>
      </c>
      <c r="U649">
        <v>8.6399629521243373E-2</v>
      </c>
      <c r="V649">
        <v>0.27189557219842247</v>
      </c>
      <c r="W649">
        <v>5.1448407649000542E-2</v>
      </c>
      <c r="X649">
        <v>0.32445679094564789</v>
      </c>
      <c r="Y649">
        <v>5.1987358617392017E-2</v>
      </c>
      <c r="Z649">
        <v>1.3370290604033119</v>
      </c>
      <c r="AA649">
        <v>0.55784164335199438</v>
      </c>
      <c r="AB649">
        <v>0.2290636485475544</v>
      </c>
      <c r="AC649">
        <v>0.2107107187713122</v>
      </c>
      <c r="AD649">
        <v>4.1176331866909222E-2</v>
      </c>
      <c r="AE649">
        <v>0.70652686677126986</v>
      </c>
      <c r="AF649">
        <v>0.6433832521023386</v>
      </c>
      <c r="AG649">
        <v>1.3027393685989981</v>
      </c>
      <c r="AH649" s="9" t="s">
        <v>171</v>
      </c>
      <c r="AI649" s="1">
        <v>44531</v>
      </c>
      <c r="AJ649" s="9" t="s">
        <v>38</v>
      </c>
      <c r="AK649">
        <v>30</v>
      </c>
    </row>
    <row r="650" spans="1:37" x14ac:dyDescent="0.25">
      <c r="A650">
        <v>44559</v>
      </c>
      <c r="B650">
        <v>0.64311122051550784</v>
      </c>
      <c r="C650">
        <v>0.28487531739227318</v>
      </c>
      <c r="D650">
        <v>0</v>
      </c>
      <c r="E650">
        <v>0.64385980169300161</v>
      </c>
      <c r="F650">
        <v>0.79977410220787204</v>
      </c>
      <c r="G650">
        <v>0.64812162862942857</v>
      </c>
      <c r="H650">
        <v>0.38317779936687502</v>
      </c>
      <c r="I650">
        <v>1.53168307014242</v>
      </c>
      <c r="J650">
        <v>7.5780632145872426E-2</v>
      </c>
      <c r="K650">
        <v>2.0458690983649431E-2</v>
      </c>
      <c r="L650">
        <v>1.18148618948428E-2</v>
      </c>
      <c r="M650">
        <v>7.0311498651269788E-2</v>
      </c>
      <c r="N650">
        <v>0.1060651378904046</v>
      </c>
      <c r="O650">
        <v>7.2880601047350821E-2</v>
      </c>
      <c r="P650">
        <v>0.52277604791451515</v>
      </c>
      <c r="Q650">
        <v>6.2442847182574812E-2</v>
      </c>
      <c r="R650">
        <v>7.8389762378763897E-2</v>
      </c>
      <c r="S650">
        <v>0.34108469998476659</v>
      </c>
      <c r="T650">
        <v>0.34413875342569189</v>
      </c>
      <c r="U650">
        <v>0</v>
      </c>
      <c r="V650">
        <v>7.296538517109577E-2</v>
      </c>
      <c r="W650">
        <v>0.54347234319912707</v>
      </c>
      <c r="X650">
        <v>0.39059342043950818</v>
      </c>
      <c r="Y650">
        <v>3.1207533545756391E-2</v>
      </c>
      <c r="Z650">
        <v>0.78616821762727274</v>
      </c>
      <c r="AA650">
        <v>0.55470067671872147</v>
      </c>
      <c r="AB650">
        <v>0.33077833504552989</v>
      </c>
      <c r="AC650">
        <v>4.5711864047939768E-2</v>
      </c>
      <c r="AD650">
        <v>1.6013634340328591E-2</v>
      </c>
      <c r="AE650">
        <v>0.1164294610374747</v>
      </c>
      <c r="AF650">
        <v>0.78260682053429964</v>
      </c>
      <c r="AG650">
        <v>0.97709864128061741</v>
      </c>
      <c r="AH650" s="9" t="s">
        <v>171</v>
      </c>
      <c r="AI650" s="1">
        <v>44531</v>
      </c>
      <c r="AJ650" s="9" t="s">
        <v>39</v>
      </c>
      <c r="AK650">
        <v>29</v>
      </c>
    </row>
    <row r="651" spans="1:37" x14ac:dyDescent="0.25">
      <c r="A651">
        <v>44558</v>
      </c>
      <c r="B651">
        <v>0.85358287512777653</v>
      </c>
      <c r="C651">
        <v>0.35305457116681388</v>
      </c>
      <c r="D651">
        <v>1.720934998179882E-3</v>
      </c>
      <c r="E651">
        <v>1.4374904146909671</v>
      </c>
      <c r="F651">
        <v>0.40682795980344189</v>
      </c>
      <c r="G651">
        <v>1.313388664481603E-2</v>
      </c>
      <c r="H651">
        <v>3.1887040989536167E-2</v>
      </c>
      <c r="I651">
        <v>0.1237844146511612</v>
      </c>
      <c r="J651">
        <v>0.21195612467300279</v>
      </c>
      <c r="K651">
        <v>0.1186241163533709</v>
      </c>
      <c r="L651">
        <v>9.570253267692988E-2</v>
      </c>
      <c r="M651">
        <v>1.7591749818416651</v>
      </c>
      <c r="N651">
        <v>0.84035803853694169</v>
      </c>
      <c r="O651">
        <v>0.2439670332048744</v>
      </c>
      <c r="P651">
        <v>2.4129870407300831</v>
      </c>
      <c r="Q651">
        <v>1.8809653046978709</v>
      </c>
      <c r="R651">
        <v>1.9341809189951851E-2</v>
      </c>
      <c r="S651">
        <v>6.4379888048479952E-2</v>
      </c>
      <c r="T651">
        <v>0.13024110488563229</v>
      </c>
      <c r="U651">
        <v>0.29041667965881002</v>
      </c>
      <c r="V651">
        <v>7.1241892255161617E-3</v>
      </c>
      <c r="W651">
        <v>0.95408799932781663</v>
      </c>
      <c r="X651">
        <v>1.2597143415648611</v>
      </c>
      <c r="Y651">
        <v>1.761651042619667</v>
      </c>
      <c r="Z651">
        <v>0.89951900037213584</v>
      </c>
      <c r="AA651">
        <v>0.79651668710635726</v>
      </c>
      <c r="AB651">
        <v>0.43164015428902403</v>
      </c>
      <c r="AC651">
        <v>0.97594793710603767</v>
      </c>
      <c r="AD651">
        <v>0.30854675420990502</v>
      </c>
      <c r="AE651">
        <v>0.42901811127215572</v>
      </c>
      <c r="AF651">
        <v>0.75230464367540006</v>
      </c>
      <c r="AG651">
        <v>1.4367539444390891</v>
      </c>
      <c r="AH651" s="9" t="s">
        <v>171</v>
      </c>
      <c r="AI651" s="1">
        <v>44531</v>
      </c>
      <c r="AJ651" s="9" t="s">
        <v>40</v>
      </c>
      <c r="AK651">
        <v>28</v>
      </c>
    </row>
    <row r="652" spans="1:37" x14ac:dyDescent="0.25">
      <c r="A652">
        <v>44557</v>
      </c>
      <c r="B652">
        <v>0.62011637914967155</v>
      </c>
      <c r="C652">
        <v>4.5285455299295814</v>
      </c>
      <c r="D652">
        <v>8.4350739959578626E-3</v>
      </c>
      <c r="E652">
        <v>1.243603939276948</v>
      </c>
      <c r="F652">
        <v>0.2349592093879804</v>
      </c>
      <c r="G652">
        <v>5.3029992911974078E-2</v>
      </c>
      <c r="H652">
        <v>9.4613952760436465E-2</v>
      </c>
      <c r="I652">
        <v>1.1381159980064479</v>
      </c>
      <c r="J652">
        <v>0.22864239710374981</v>
      </c>
      <c r="K652">
        <v>6.2905305631269268E-2</v>
      </c>
      <c r="L652">
        <v>0.21543983240735951</v>
      </c>
      <c r="M652">
        <v>0.73009133952555616</v>
      </c>
      <c r="N652">
        <v>0.17590571346487369</v>
      </c>
      <c r="O652">
        <v>0.3065882288082758</v>
      </c>
      <c r="P652">
        <v>3.2752524465069023E-2</v>
      </c>
      <c r="Q652">
        <v>0.44712336032649541</v>
      </c>
      <c r="R652">
        <v>1.455611402665382E-2</v>
      </c>
      <c r="S652">
        <v>4.7004407143199527E-2</v>
      </c>
      <c r="T652">
        <v>0.37969830647862562</v>
      </c>
      <c r="U652">
        <v>9.9447975492299251E-2</v>
      </c>
      <c r="V652">
        <v>0.1033924780289923</v>
      </c>
      <c r="W652">
        <v>0.33485159393747732</v>
      </c>
      <c r="X652">
        <v>0.53839799478868178</v>
      </c>
      <c r="Y652">
        <v>2.8429357753485079E-2</v>
      </c>
      <c r="Z652">
        <v>0.80424457909531366</v>
      </c>
      <c r="AA652">
        <v>0.25234135075844638</v>
      </c>
      <c r="AB652">
        <v>0.32684722411075118</v>
      </c>
      <c r="AC652">
        <v>0.3734390938694277</v>
      </c>
      <c r="AD652">
        <v>0.1004056123895333</v>
      </c>
      <c r="AE652">
        <v>0.74526400767312861</v>
      </c>
      <c r="AF652">
        <v>0.40845467443985822</v>
      </c>
      <c r="AG652">
        <v>0.68413357088284599</v>
      </c>
      <c r="AH652" s="9" t="s">
        <v>171</v>
      </c>
      <c r="AI652" s="1">
        <v>44531</v>
      </c>
      <c r="AJ652" s="9" t="s">
        <v>41</v>
      </c>
      <c r="AK652">
        <v>27</v>
      </c>
    </row>
    <row r="653" spans="1:37" x14ac:dyDescent="0.25">
      <c r="A653">
        <v>44554</v>
      </c>
      <c r="B653">
        <v>0.4695208490313667</v>
      </c>
      <c r="C653">
        <v>2.1377268896539969</v>
      </c>
      <c r="D653">
        <v>0.54075904613008774</v>
      </c>
      <c r="E653">
        <v>0.36557429446609718</v>
      </c>
      <c r="F653">
        <v>0.1192332097626814</v>
      </c>
      <c r="G653">
        <v>0.31270146095556589</v>
      </c>
      <c r="H653">
        <v>1.4858567978578869</v>
      </c>
      <c r="I653">
        <v>0.35850772164058159</v>
      </c>
      <c r="J653">
        <v>1.046560041391956E-3</v>
      </c>
      <c r="K653">
        <v>0.1070019341250005</v>
      </c>
      <c r="L653">
        <v>0.15042153233923189</v>
      </c>
      <c r="M653">
        <v>4.8359750064069347E-2</v>
      </c>
      <c r="N653">
        <v>2.806716877490556E-2</v>
      </c>
      <c r="O653">
        <v>0.35201370469554683</v>
      </c>
      <c r="P653">
        <v>0.18616902262123289</v>
      </c>
      <c r="Q653">
        <v>3.5491103960708581</v>
      </c>
      <c r="R653">
        <v>3.6960511761750618E-4</v>
      </c>
      <c r="S653">
        <v>0.21284385618805179</v>
      </c>
      <c r="T653">
        <v>0.1978268867837191</v>
      </c>
      <c r="U653">
        <v>3.164771361911998E-3</v>
      </c>
      <c r="V653">
        <v>0.1890873527405835</v>
      </c>
      <c r="W653">
        <v>0.16467335135702629</v>
      </c>
      <c r="X653">
        <v>8.6292564355984119E-2</v>
      </c>
      <c r="Y653">
        <v>2.0490618688511E-3</v>
      </c>
      <c r="Z653">
        <v>0.42611109224504118</v>
      </c>
      <c r="AA653">
        <v>9.6513949897505641E-2</v>
      </c>
      <c r="AB653">
        <v>1.011021773117994</v>
      </c>
      <c r="AC653">
        <v>7.8710140363903322E-2</v>
      </c>
      <c r="AD653">
        <v>0.74372998624561737</v>
      </c>
      <c r="AE653">
        <v>0.57915148751305667</v>
      </c>
      <c r="AF653">
        <v>0.24603831825409081</v>
      </c>
      <c r="AG653">
        <v>0.45411691234190488</v>
      </c>
      <c r="AH653" s="9" t="s">
        <v>172</v>
      </c>
      <c r="AI653" s="1">
        <v>44531</v>
      </c>
      <c r="AJ653" s="9" t="s">
        <v>43</v>
      </c>
      <c r="AK653">
        <v>24</v>
      </c>
    </row>
    <row r="654" spans="1:37" x14ac:dyDescent="0.25">
      <c r="A654">
        <v>44553</v>
      </c>
      <c r="B654">
        <v>1.102611565043714</v>
      </c>
      <c r="C654">
        <v>6.3637214614394536E-3</v>
      </c>
      <c r="D654">
        <v>2.7807004134013932E-4</v>
      </c>
      <c r="E654">
        <v>1.1251145387495241</v>
      </c>
      <c r="F654">
        <v>0.110530877022482</v>
      </c>
      <c r="G654">
        <v>0.1236879975061463</v>
      </c>
      <c r="H654">
        <v>0.98800146756874319</v>
      </c>
      <c r="I654">
        <v>0.36065118198656648</v>
      </c>
      <c r="J654">
        <v>4.5068063976576704</v>
      </c>
      <c r="K654">
        <v>1.394297943986357E-2</v>
      </c>
      <c r="L654">
        <v>4.1332843005620337</v>
      </c>
      <c r="M654">
        <v>0.31385003647575421</v>
      </c>
      <c r="N654">
        <v>0.29429072836941911</v>
      </c>
      <c r="O654">
        <v>1.1432749290222941</v>
      </c>
      <c r="P654">
        <v>1.646041877073448</v>
      </c>
      <c r="Q654">
        <v>0.31142306617264709</v>
      </c>
      <c r="R654">
        <v>3.2256290916760397E-2</v>
      </c>
      <c r="S654">
        <v>0.63382153162208033</v>
      </c>
      <c r="T654">
        <v>0.41418559020482731</v>
      </c>
      <c r="U654">
        <v>7.8297922031637893E-2</v>
      </c>
      <c r="V654">
        <v>0.62119246488400848</v>
      </c>
      <c r="W654">
        <v>3.4256640146300622E-2</v>
      </c>
      <c r="X654">
        <v>2.137413912871192</v>
      </c>
      <c r="Y654">
        <v>0.16191307738204741</v>
      </c>
      <c r="Z654">
        <v>0.88739696931071865</v>
      </c>
      <c r="AA654">
        <v>0.95350306568695764</v>
      </c>
      <c r="AB654">
        <v>0.74624526628580279</v>
      </c>
      <c r="AC654">
        <v>0.80955139650869579</v>
      </c>
      <c r="AD654">
        <v>0.1404926905888027</v>
      </c>
      <c r="AE654">
        <v>0.43708409055699809</v>
      </c>
      <c r="AF654">
        <v>0.7407355046251789</v>
      </c>
      <c r="AG654">
        <v>2.5631048802847878</v>
      </c>
      <c r="AH654" s="9" t="s">
        <v>172</v>
      </c>
      <c r="AI654" s="1">
        <v>44531</v>
      </c>
      <c r="AJ654" s="9" t="s">
        <v>38</v>
      </c>
      <c r="AK654">
        <v>23</v>
      </c>
    </row>
    <row r="655" spans="1:37" x14ac:dyDescent="0.25">
      <c r="A655">
        <v>44552</v>
      </c>
      <c r="B655">
        <v>0.83165523614284109</v>
      </c>
      <c r="C655">
        <v>0.42650433701103868</v>
      </c>
      <c r="D655">
        <v>3.6156177650768513E-2</v>
      </c>
      <c r="E655">
        <v>2.1072053750499431</v>
      </c>
      <c r="F655">
        <v>0.95478335649090484</v>
      </c>
      <c r="G655">
        <v>2.19447550627535E-2</v>
      </c>
      <c r="H655">
        <v>5.3239877556440023</v>
      </c>
      <c r="I655">
        <v>0.30700663899283631</v>
      </c>
      <c r="J655">
        <v>9.4211465806472196E-3</v>
      </c>
      <c r="K655">
        <v>8.3360102774024766E-2</v>
      </c>
      <c r="L655">
        <v>0.42745165205574948</v>
      </c>
      <c r="M655">
        <v>1.6163221554811</v>
      </c>
      <c r="N655">
        <v>0.24359256926362469</v>
      </c>
      <c r="O655">
        <v>0.12442311833562809</v>
      </c>
      <c r="P655">
        <v>0.1116133247870016</v>
      </c>
      <c r="Q655">
        <v>4.5782133965852088E-2</v>
      </c>
      <c r="R655">
        <v>8.557550234528569E-3</v>
      </c>
      <c r="S655">
        <v>7.8610607192902438E-5</v>
      </c>
      <c r="T655">
        <v>0.2366011648977969</v>
      </c>
      <c r="U655">
        <v>2.9224463144777939E-2</v>
      </c>
      <c r="V655">
        <v>7.8848763882029931E-3</v>
      </c>
      <c r="W655">
        <v>0.74843641963196006</v>
      </c>
      <c r="X655">
        <v>2.7493443376942048</v>
      </c>
      <c r="Y655">
        <v>0</v>
      </c>
      <c r="Z655">
        <v>1.349345975161566</v>
      </c>
      <c r="AA655">
        <v>0.16567014583687531</v>
      </c>
      <c r="AB655">
        <v>0.4384454846263362</v>
      </c>
      <c r="AC655">
        <v>0.48507989616899932</v>
      </c>
      <c r="AD655">
        <v>0.10940139887551339</v>
      </c>
      <c r="AE655">
        <v>0.12754832711738071</v>
      </c>
      <c r="AF655">
        <v>0.73772094084218953</v>
      </c>
      <c r="AG655">
        <v>2.437831897641122</v>
      </c>
      <c r="AH655" s="9" t="s">
        <v>172</v>
      </c>
      <c r="AI655" s="1">
        <v>44531</v>
      </c>
      <c r="AJ655" s="9" t="s">
        <v>39</v>
      </c>
      <c r="AK655">
        <v>22</v>
      </c>
    </row>
    <row r="656" spans="1:37" x14ac:dyDescent="0.25">
      <c r="A656">
        <v>44551</v>
      </c>
      <c r="B656">
        <v>1.07565554373966</v>
      </c>
      <c r="C656">
        <v>0.11772106299531331</v>
      </c>
      <c r="D656">
        <v>1.3661847327343359</v>
      </c>
      <c r="E656">
        <v>1.597211923677937</v>
      </c>
      <c r="F656">
        <v>0.83416942020035234</v>
      </c>
      <c r="G656">
        <v>0.1977101667941519</v>
      </c>
      <c r="H656">
        <v>5.1957273812725919</v>
      </c>
      <c r="I656">
        <v>0.25687677688331789</v>
      </c>
      <c r="J656">
        <v>0.41503063485247749</v>
      </c>
      <c r="K656">
        <v>0.18787946773490841</v>
      </c>
      <c r="L656">
        <v>7.7106757353879354E-2</v>
      </c>
      <c r="M656">
        <v>0.59543730033398279</v>
      </c>
      <c r="N656">
        <v>2.3783694024779289</v>
      </c>
      <c r="O656">
        <v>0.49165966569277642</v>
      </c>
      <c r="P656">
        <v>0.2142303373027436</v>
      </c>
      <c r="Q656">
        <v>3.9653794686852498E-2</v>
      </c>
      <c r="R656">
        <v>5.0655760454940287E-4</v>
      </c>
      <c r="S656">
        <v>0.14276844382016679</v>
      </c>
      <c r="T656">
        <v>0.67686292839710172</v>
      </c>
      <c r="U656">
        <v>7.2601016022948439E-2</v>
      </c>
      <c r="V656">
        <v>0.1189255358566005</v>
      </c>
      <c r="W656">
        <v>0.75857543124814586</v>
      </c>
      <c r="X656">
        <v>0.52105089092119683</v>
      </c>
      <c r="Y656">
        <v>0.48913432915917238</v>
      </c>
      <c r="Z656">
        <v>0.99321875309215379</v>
      </c>
      <c r="AA656">
        <v>1.150336893940263</v>
      </c>
      <c r="AB656">
        <v>0.61171085771831235</v>
      </c>
      <c r="AC656">
        <v>0.76723033193587364</v>
      </c>
      <c r="AD656">
        <v>0.12738918598953619</v>
      </c>
      <c r="AE656">
        <v>0.71241657838298711</v>
      </c>
      <c r="AF656">
        <v>1.1428121378196019</v>
      </c>
      <c r="AG656">
        <v>1.05572220277938</v>
      </c>
      <c r="AH656" s="9" t="s">
        <v>172</v>
      </c>
      <c r="AI656" s="1">
        <v>44531</v>
      </c>
      <c r="AJ656" s="9" t="s">
        <v>40</v>
      </c>
      <c r="AK656">
        <v>21</v>
      </c>
    </row>
    <row r="657" spans="1:37" x14ac:dyDescent="0.25">
      <c r="A657">
        <v>44550</v>
      </c>
      <c r="B657">
        <v>0.62638805960968225</v>
      </c>
      <c r="C657">
        <v>0.1403144995379707</v>
      </c>
      <c r="D657">
        <v>2.7928958824066569E-2</v>
      </c>
      <c r="E657">
        <v>0.8059336574712187</v>
      </c>
      <c r="F657">
        <v>6.0105037509805642E-2</v>
      </c>
      <c r="G657">
        <v>0.75490846202664075</v>
      </c>
      <c r="H657">
        <v>2.8141242579506431</v>
      </c>
      <c r="I657">
        <v>0.16838141633340209</v>
      </c>
      <c r="J657">
        <v>1.2161875136372751E-2</v>
      </c>
      <c r="K657">
        <v>2.2212186290861208E-2</v>
      </c>
      <c r="L657">
        <v>0.31067884899879922</v>
      </c>
      <c r="M657">
        <v>0.97373352146848968</v>
      </c>
      <c r="N657">
        <v>0.15209291926972551</v>
      </c>
      <c r="O657">
        <v>5.9221241468636046E-3</v>
      </c>
      <c r="P657">
        <v>0.2691830452309899</v>
      </c>
      <c r="Q657">
        <v>0.38861733661994641</v>
      </c>
      <c r="R657">
        <v>2.1801960080511278</v>
      </c>
      <c r="S657">
        <v>9.9793067774729849E-2</v>
      </c>
      <c r="T657">
        <v>0.57808707518978952</v>
      </c>
      <c r="U657">
        <v>0.1094723537406115</v>
      </c>
      <c r="V657">
        <v>0.14434582868388041</v>
      </c>
      <c r="W657">
        <v>1.3139877304844741E-3</v>
      </c>
      <c r="X657">
        <v>0.40414411355801161</v>
      </c>
      <c r="Y657">
        <v>1.089080177501789E-2</v>
      </c>
      <c r="Z657">
        <v>0.79261006067172857</v>
      </c>
      <c r="AA657">
        <v>0.21298859044350421</v>
      </c>
      <c r="AB657">
        <v>0.45138083395884387</v>
      </c>
      <c r="AC657">
        <v>0.50032601264012733</v>
      </c>
      <c r="AD657">
        <v>8.2630730634995833E-2</v>
      </c>
      <c r="AE657">
        <v>0.72932910870206968</v>
      </c>
      <c r="AF657">
        <v>0.48245776526300699</v>
      </c>
      <c r="AG657">
        <v>0.62216275216641914</v>
      </c>
      <c r="AH657" s="9" t="s">
        <v>172</v>
      </c>
      <c r="AI657" s="1">
        <v>44531</v>
      </c>
      <c r="AJ657" s="9" t="s">
        <v>41</v>
      </c>
      <c r="AK657">
        <v>20</v>
      </c>
    </row>
    <row r="658" spans="1:37" x14ac:dyDescent="0.25">
      <c r="A658">
        <v>44547</v>
      </c>
      <c r="B658">
        <v>1.105165766979793</v>
      </c>
      <c r="C658">
        <v>0.83364511891288351</v>
      </c>
      <c r="D658">
        <v>0.60451483928040739</v>
      </c>
      <c r="E658">
        <v>1.5502398359304921</v>
      </c>
      <c r="F658">
        <v>0.7278806436771259</v>
      </c>
      <c r="G658">
        <v>3.7543765150703829</v>
      </c>
      <c r="H658">
        <v>0.53799501807732752</v>
      </c>
      <c r="I658">
        <v>5.8684852273325767E-2</v>
      </c>
      <c r="J658">
        <v>9.2128382332160821E-2</v>
      </c>
      <c r="K658">
        <v>1.327409648047535</v>
      </c>
      <c r="L658">
        <v>0.11141743237342271</v>
      </c>
      <c r="M658">
        <v>9.3731689264797552E-2</v>
      </c>
      <c r="N658">
        <v>0.24309504334820309</v>
      </c>
      <c r="O658">
        <v>0.39517510575159098</v>
      </c>
      <c r="P658">
        <v>0.75447818809202249</v>
      </c>
      <c r="Q658">
        <v>8.9086813418740751E-2</v>
      </c>
      <c r="R658">
        <v>1.307871779538033</v>
      </c>
      <c r="S658">
        <v>3.9572281399369011E-2</v>
      </c>
      <c r="T658">
        <v>1.9726221367987951E-2</v>
      </c>
      <c r="U658">
        <v>2.1158114729181352</v>
      </c>
      <c r="V658">
        <v>7.0844432859114587E-3</v>
      </c>
      <c r="W658">
        <v>5.5926060681635902E-3</v>
      </c>
      <c r="X658">
        <v>1.4348445198807771</v>
      </c>
      <c r="Y658">
        <v>0.23117356834435929</v>
      </c>
      <c r="Z658">
        <v>1.820972685879372</v>
      </c>
      <c r="AA658">
        <v>0.57921958646129046</v>
      </c>
      <c r="AB658">
        <v>0.25521476627019363</v>
      </c>
      <c r="AC658">
        <v>0.299456693865291</v>
      </c>
      <c r="AD658">
        <v>0.2066731243746284</v>
      </c>
      <c r="AE658">
        <v>0.8550148710967167</v>
      </c>
      <c r="AF658">
        <v>1.0860733432882761</v>
      </c>
      <c r="AG658">
        <v>1.3645174066125061</v>
      </c>
      <c r="AH658" s="9" t="s">
        <v>173</v>
      </c>
      <c r="AI658" s="1">
        <v>44531</v>
      </c>
      <c r="AJ658" s="9" t="s">
        <v>43</v>
      </c>
      <c r="AK658">
        <v>17</v>
      </c>
    </row>
    <row r="659" spans="1:37" x14ac:dyDescent="0.25">
      <c r="A659">
        <v>44546</v>
      </c>
      <c r="B659">
        <v>0.98639797782095384</v>
      </c>
      <c r="C659">
        <v>0.24807364821342939</v>
      </c>
      <c r="D659">
        <v>1.348310050766772E-2</v>
      </c>
      <c r="E659">
        <v>3.4576331665698148</v>
      </c>
      <c r="F659">
        <v>3.0429103089119351</v>
      </c>
      <c r="G659">
        <v>1.754693206468933E-3</v>
      </c>
      <c r="H659">
        <v>2.9045818748705901</v>
      </c>
      <c r="I659">
        <v>0.59770215552209049</v>
      </c>
      <c r="J659">
        <v>0.2779378632602284</v>
      </c>
      <c r="K659">
        <v>1.0364445319371189</v>
      </c>
      <c r="L659">
        <v>1.978311037517712</v>
      </c>
      <c r="M659">
        <v>0.4798593742191351</v>
      </c>
      <c r="N659">
        <v>4.1868415569616547E-2</v>
      </c>
      <c r="O659">
        <v>1.132032661549615</v>
      </c>
      <c r="P659">
        <v>0.26610395281465932</v>
      </c>
      <c r="Q659">
        <v>6.0260948768025881E-2</v>
      </c>
      <c r="R659">
        <v>1.9164180139782641E-3</v>
      </c>
      <c r="S659">
        <v>6.5307435805296438E-2</v>
      </c>
      <c r="T659">
        <v>0.58949818242911101</v>
      </c>
      <c r="U659">
        <v>5.072345630722697E-3</v>
      </c>
      <c r="V659">
        <v>6.8374642224304479E-3</v>
      </c>
      <c r="W659">
        <v>7.7892165868035421E-2</v>
      </c>
      <c r="X659">
        <v>1.951557759591467</v>
      </c>
      <c r="Y659">
        <v>0.22064999982184341</v>
      </c>
      <c r="Z659">
        <v>1.4456686799622831</v>
      </c>
      <c r="AA659">
        <v>0.28993675480214848</v>
      </c>
      <c r="AB659">
        <v>0.85358255639228087</v>
      </c>
      <c r="AC659">
        <v>0.5861460007382655</v>
      </c>
      <c r="AD659">
        <v>0.19785992278876069</v>
      </c>
      <c r="AE659">
        <v>0.59163901581633549</v>
      </c>
      <c r="AF659">
        <v>1.1157645497443811</v>
      </c>
      <c r="AG659">
        <v>1.190676520081233</v>
      </c>
      <c r="AH659" s="9" t="s">
        <v>173</v>
      </c>
      <c r="AI659" s="1">
        <v>44531</v>
      </c>
      <c r="AJ659" s="9" t="s">
        <v>38</v>
      </c>
      <c r="AK659">
        <v>16</v>
      </c>
    </row>
    <row r="660" spans="1:37" x14ac:dyDescent="0.25">
      <c r="A660">
        <v>44545</v>
      </c>
      <c r="B660">
        <v>0.60620910814981555</v>
      </c>
      <c r="C660">
        <v>5.0477638687314377E-2</v>
      </c>
      <c r="D660">
        <v>9.2455794182708193E-3</v>
      </c>
      <c r="E660">
        <v>0.54885947509407496</v>
      </c>
      <c r="F660">
        <v>0.26687325971811737</v>
      </c>
      <c r="G660">
        <v>3.5582228617557089E-2</v>
      </c>
      <c r="H660">
        <v>2.0445031369195361E-3</v>
      </c>
      <c r="I660">
        <v>1.2313784981633871</v>
      </c>
      <c r="J660">
        <v>2.6425189283926339E-2</v>
      </c>
      <c r="K660">
        <v>3.4655031622378512E-3</v>
      </c>
      <c r="L660">
        <v>3.9516549093580232E-4</v>
      </c>
      <c r="M660">
        <v>7.0650722715887293E-2</v>
      </c>
      <c r="N660">
        <v>0.1961237803116839</v>
      </c>
      <c r="O660">
        <v>9.525634050478092E-3</v>
      </c>
      <c r="P660">
        <v>0.52113486206401149</v>
      </c>
      <c r="Q660">
        <v>0.1244012729037447</v>
      </c>
      <c r="R660">
        <v>6.8716711594176392E-4</v>
      </c>
      <c r="S660">
        <v>5.3327852516793568E-5</v>
      </c>
      <c r="T660">
        <v>0.29158327759468777</v>
      </c>
      <c r="U660">
        <v>0</v>
      </c>
      <c r="V660">
        <v>3.959885993989825</v>
      </c>
      <c r="W660">
        <v>0.3134027206304974</v>
      </c>
      <c r="X660">
        <v>0.1166905326999494</v>
      </c>
      <c r="Y660">
        <v>0.32299405702036921</v>
      </c>
      <c r="Z660">
        <v>0.31998549159822409</v>
      </c>
      <c r="AA660">
        <v>0.42945059681362918</v>
      </c>
      <c r="AB660">
        <v>0.84615122469066006</v>
      </c>
      <c r="AC660">
        <v>8.4979257749713183E-2</v>
      </c>
      <c r="AD660">
        <v>0.14142358983431269</v>
      </c>
      <c r="AE660">
        <v>0.31347213527883111</v>
      </c>
      <c r="AF660">
        <v>0.44110529719087871</v>
      </c>
      <c r="AG660">
        <v>0.55330989354542115</v>
      </c>
      <c r="AH660" s="9" t="s">
        <v>173</v>
      </c>
      <c r="AI660" s="1">
        <v>44531</v>
      </c>
      <c r="AJ660" s="9" t="s">
        <v>39</v>
      </c>
      <c r="AK660">
        <v>15</v>
      </c>
    </row>
    <row r="661" spans="1:37" x14ac:dyDescent="0.25">
      <c r="A661">
        <v>44544</v>
      </c>
      <c r="B661">
        <v>0.58511643271500691</v>
      </c>
      <c r="C661">
        <v>0.31874915884096661</v>
      </c>
      <c r="D661">
        <v>1.705744817194782</v>
      </c>
      <c r="E661">
        <v>0.31489269018507798</v>
      </c>
      <c r="F661">
        <v>0.1862173757117743</v>
      </c>
      <c r="G661">
        <v>6.5288431785695877E-2</v>
      </c>
      <c r="H661">
        <v>1.4078928678670499E-3</v>
      </c>
      <c r="I661">
        <v>0.6493883944169907</v>
      </c>
      <c r="J661">
        <v>0.14825812830144039</v>
      </c>
      <c r="K661">
        <v>0.1008358162795478</v>
      </c>
      <c r="L661">
        <v>5.1799852033385567E-3</v>
      </c>
      <c r="M661">
        <v>0.40591848950619708</v>
      </c>
      <c r="N661">
        <v>0.87479011786055993</v>
      </c>
      <c r="O661">
        <v>5.7974327883622008E-2</v>
      </c>
      <c r="P661">
        <v>0.13488478278524291</v>
      </c>
      <c r="Q661">
        <v>6.9478250132709113E-2</v>
      </c>
      <c r="R661">
        <v>6.3546080770170534E-4</v>
      </c>
      <c r="S661">
        <v>4.7127860494429878</v>
      </c>
      <c r="T661">
        <v>0.1660389740139295</v>
      </c>
      <c r="U661">
        <v>0.41449110714074983</v>
      </c>
      <c r="V661">
        <v>0.14309127163279431</v>
      </c>
      <c r="W661">
        <v>1.2971885322750591E-2</v>
      </c>
      <c r="X661">
        <v>0.32718293140182708</v>
      </c>
      <c r="Y661">
        <v>1.3782480114496281</v>
      </c>
      <c r="Z661">
        <v>0.49697523175808289</v>
      </c>
      <c r="AA661">
        <v>0.54496832057725675</v>
      </c>
      <c r="AB661">
        <v>0.16045816507588301</v>
      </c>
      <c r="AC661">
        <v>1.0844492148539471</v>
      </c>
      <c r="AD661">
        <v>0.1235683749333453</v>
      </c>
      <c r="AE661">
        <v>0.52955963533777917</v>
      </c>
      <c r="AF661">
        <v>0.4442374948068834</v>
      </c>
      <c r="AG661">
        <v>0.58921304238026317</v>
      </c>
      <c r="AH661" s="9" t="s">
        <v>173</v>
      </c>
      <c r="AI661" s="1">
        <v>44531</v>
      </c>
      <c r="AJ661" s="9" t="s">
        <v>40</v>
      </c>
      <c r="AK661">
        <v>14</v>
      </c>
    </row>
    <row r="662" spans="1:37" x14ac:dyDescent="0.25">
      <c r="A662">
        <v>44543</v>
      </c>
      <c r="B662">
        <v>1.8432230686323099</v>
      </c>
      <c r="C662">
        <v>1.337625601990259</v>
      </c>
      <c r="D662">
        <v>3.2596074597567019E-2</v>
      </c>
      <c r="E662">
        <v>3.8761099269610222</v>
      </c>
      <c r="F662">
        <v>5.2566548258050219</v>
      </c>
      <c r="G662">
        <v>0.78387226270527977</v>
      </c>
      <c r="H662">
        <v>3.689486492462922</v>
      </c>
      <c r="I662">
        <v>3.6429250626448391</v>
      </c>
      <c r="J662">
        <v>0.45950365486244332</v>
      </c>
      <c r="K662">
        <v>0.41077059664223547</v>
      </c>
      <c r="L662">
        <v>2.826548652538547</v>
      </c>
      <c r="M662">
        <v>0.27735944996457962</v>
      </c>
      <c r="N662">
        <v>0.45780723752349151</v>
      </c>
      <c r="O662">
        <v>2.8556870069652391</v>
      </c>
      <c r="P662">
        <v>0.7499606184961447</v>
      </c>
      <c r="Q662">
        <v>2.331610658741206E-2</v>
      </c>
      <c r="R662">
        <v>1.4759899693252509E-2</v>
      </c>
      <c r="S662">
        <v>0.30135608048780238</v>
      </c>
      <c r="T662">
        <v>0.35515171296395981</v>
      </c>
      <c r="U662">
        <v>1.620898210163326</v>
      </c>
      <c r="V662">
        <v>0.57111912165621059</v>
      </c>
      <c r="W662">
        <v>2.7406962421048</v>
      </c>
      <c r="X662">
        <v>2.8139750954983489</v>
      </c>
      <c r="Y662">
        <v>0.81661551507380692</v>
      </c>
      <c r="Z662">
        <v>2.4574094171332601</v>
      </c>
      <c r="AA662">
        <v>1.055138579050914</v>
      </c>
      <c r="AB662">
        <v>1.427379520030313</v>
      </c>
      <c r="AC662">
        <v>0.98528035423666016</v>
      </c>
      <c r="AD662">
        <v>0.32821103028338661</v>
      </c>
      <c r="AE662">
        <v>0.719683165406934</v>
      </c>
      <c r="AF662">
        <v>2.29515972984459</v>
      </c>
      <c r="AG662">
        <v>2.6965125955858</v>
      </c>
      <c r="AH662" s="9" t="s">
        <v>173</v>
      </c>
      <c r="AI662" s="1">
        <v>44531</v>
      </c>
      <c r="AJ662" s="9" t="s">
        <v>41</v>
      </c>
      <c r="AK662">
        <v>13</v>
      </c>
    </row>
    <row r="663" spans="1:37" x14ac:dyDescent="0.25">
      <c r="A663">
        <v>44540</v>
      </c>
      <c r="B663">
        <v>0.51622714714247075</v>
      </c>
      <c r="C663">
        <v>1.6107023375300431</v>
      </c>
      <c r="D663">
        <v>0.17528095627674969</v>
      </c>
      <c r="E663">
        <v>0.19309419621170301</v>
      </c>
      <c r="F663">
        <v>1.6935582286382589</v>
      </c>
      <c r="G663">
        <v>4.193237111363048E-3</v>
      </c>
      <c r="H663">
        <v>0.25705037838852263</v>
      </c>
      <c r="I663">
        <v>4.7347199269948653E-2</v>
      </c>
      <c r="J663">
        <v>6.6279385751992612E-4</v>
      </c>
      <c r="K663">
        <v>0.44807965845558312</v>
      </c>
      <c r="L663">
        <v>0.456622408482737</v>
      </c>
      <c r="M663">
        <v>0.81626621615205197</v>
      </c>
      <c r="N663">
        <v>0.1727085514215588</v>
      </c>
      <c r="O663">
        <v>0.21099156754506429</v>
      </c>
      <c r="P663">
        <v>2.0018303688929161E-2</v>
      </c>
      <c r="Q663">
        <v>6.4021950945596087E-3</v>
      </c>
      <c r="R663">
        <v>0</v>
      </c>
      <c r="S663">
        <v>0.41227191970518451</v>
      </c>
      <c r="T663">
        <v>0.1049645259275564</v>
      </c>
      <c r="U663">
        <v>0.61451719600194732</v>
      </c>
      <c r="V663">
        <v>1.446677323479288</v>
      </c>
      <c r="W663">
        <v>1.1371120488579649</v>
      </c>
      <c r="X663">
        <v>0.76692414140660614</v>
      </c>
      <c r="Y663">
        <v>1.7158471119057071E-2</v>
      </c>
      <c r="Z663">
        <v>0.45150844417523811</v>
      </c>
      <c r="AA663">
        <v>0.24992242384495841</v>
      </c>
      <c r="AB663">
        <v>0.48257258751364818</v>
      </c>
      <c r="AC663">
        <v>0.35052053855309662</v>
      </c>
      <c r="AD663">
        <v>5.1445804132594884E-3</v>
      </c>
      <c r="AE663">
        <v>0.48652362846171893</v>
      </c>
      <c r="AF663">
        <v>0.71018349932844538</v>
      </c>
      <c r="AG663">
        <v>0.21892831903258331</v>
      </c>
      <c r="AH663" s="9" t="s">
        <v>174</v>
      </c>
      <c r="AI663" s="1">
        <v>44531</v>
      </c>
      <c r="AJ663" s="9" t="s">
        <v>43</v>
      </c>
      <c r="AK663">
        <v>10</v>
      </c>
    </row>
    <row r="664" spans="1:37" x14ac:dyDescent="0.25">
      <c r="A664">
        <v>44539</v>
      </c>
      <c r="B664">
        <v>1.371176435518505</v>
      </c>
      <c r="C664">
        <v>1.327815626560616</v>
      </c>
      <c r="D664">
        <v>2.950463979922642E-2</v>
      </c>
      <c r="E664">
        <v>1.1328958389385639</v>
      </c>
      <c r="F664">
        <v>2.143649417666484</v>
      </c>
      <c r="G664">
        <v>1.3956457327151679</v>
      </c>
      <c r="H664">
        <v>0.33028724718555041</v>
      </c>
      <c r="I664">
        <v>0.3415226439197705</v>
      </c>
      <c r="J664">
        <v>1.1271773327486561</v>
      </c>
      <c r="K664">
        <v>8.0060773714338937E-2</v>
      </c>
      <c r="L664">
        <v>0.26067922674107807</v>
      </c>
      <c r="M664">
        <v>3.1224824789399221</v>
      </c>
      <c r="N664">
        <v>1.0846500127120831</v>
      </c>
      <c r="O664">
        <v>1.4680236337972159</v>
      </c>
      <c r="P664">
        <v>0.28795001414526011</v>
      </c>
      <c r="Q664">
        <v>0.2339399974648671</v>
      </c>
      <c r="R664">
        <v>1.0485085774001821</v>
      </c>
      <c r="S664">
        <v>9.8304477989395386E-2</v>
      </c>
      <c r="T664">
        <v>0.90061400015221371</v>
      </c>
      <c r="U664">
        <v>0.1160782598295786</v>
      </c>
      <c r="V664">
        <v>1.103288851591359</v>
      </c>
      <c r="W664">
        <v>0.78341799677012447</v>
      </c>
      <c r="X664">
        <v>1.0594792028978861</v>
      </c>
      <c r="Y664">
        <v>0.17175264758465519</v>
      </c>
      <c r="Z664">
        <v>1.2867379283888749</v>
      </c>
      <c r="AA664">
        <v>0.66479264712278674</v>
      </c>
      <c r="AB664">
        <v>1.1006985809863949</v>
      </c>
      <c r="AC664">
        <v>1.0344628646403731</v>
      </c>
      <c r="AD664">
        <v>0.46239406254483417</v>
      </c>
      <c r="AE664">
        <v>1.1604344334906069</v>
      </c>
      <c r="AF664">
        <v>1.480037350573624</v>
      </c>
      <c r="AG664">
        <v>0.9007559112868051</v>
      </c>
      <c r="AH664" s="9" t="s">
        <v>174</v>
      </c>
      <c r="AI664" s="1">
        <v>44531</v>
      </c>
      <c r="AJ664" s="9" t="s">
        <v>38</v>
      </c>
      <c r="AK664">
        <v>9</v>
      </c>
    </row>
    <row r="665" spans="1:37" x14ac:dyDescent="0.25">
      <c r="A665">
        <v>44538</v>
      </c>
      <c r="B665">
        <v>0.29996051225993509</v>
      </c>
      <c r="C665">
        <v>0.18670948600389789</v>
      </c>
      <c r="D665">
        <v>0.25589589199105328</v>
      </c>
      <c r="E665">
        <v>0.32294896371001292</v>
      </c>
      <c r="F665">
        <v>0.35326836026987579</v>
      </c>
      <c r="G665">
        <v>8.248739388365077E-2</v>
      </c>
      <c r="H665">
        <v>5.1948141649795818E-2</v>
      </c>
      <c r="I665">
        <v>0.10371148040567089</v>
      </c>
      <c r="J665">
        <v>0.21225834991472431</v>
      </c>
      <c r="K665">
        <v>0.1168580186655914</v>
      </c>
      <c r="L665">
        <v>6.6177141201957917E-2</v>
      </c>
      <c r="M665">
        <v>2.022353071176736E-2</v>
      </c>
      <c r="N665">
        <v>2.5983010428347209E-2</v>
      </c>
      <c r="O665">
        <v>0.13252103725702019</v>
      </c>
      <c r="P665">
        <v>6.9066575485163484E-2</v>
      </c>
      <c r="Q665">
        <v>0.43731522233867193</v>
      </c>
      <c r="R665">
        <v>0.24436485328862659</v>
      </c>
      <c r="S665">
        <v>8.7173829569440461E-2</v>
      </c>
      <c r="T665">
        <v>0.34033855343016972</v>
      </c>
      <c r="U665">
        <v>7.7949929003839026E-3</v>
      </c>
      <c r="V665">
        <v>2.279532763192018E-2</v>
      </c>
      <c r="W665">
        <v>4.7848724614813237E-2</v>
      </c>
      <c r="X665">
        <v>7.7016932635908766E-2</v>
      </c>
      <c r="Y665">
        <v>0.1096403733145858</v>
      </c>
      <c r="Z665">
        <v>0.25968093084314159</v>
      </c>
      <c r="AA665">
        <v>8.7626827781660532E-2</v>
      </c>
      <c r="AB665">
        <v>0.36324413499033847</v>
      </c>
      <c r="AC665">
        <v>0.14464230722073279</v>
      </c>
      <c r="AD665">
        <v>3.1724845108787057E-2</v>
      </c>
      <c r="AE665">
        <v>0.35402082095545861</v>
      </c>
      <c r="AF665">
        <v>0.27133516871460639</v>
      </c>
      <c r="AG665">
        <v>0.16678218348877791</v>
      </c>
      <c r="AH665" s="9" t="s">
        <v>174</v>
      </c>
      <c r="AI665" s="1">
        <v>44531</v>
      </c>
      <c r="AJ665" s="9" t="s">
        <v>39</v>
      </c>
      <c r="AK665">
        <v>8</v>
      </c>
    </row>
    <row r="666" spans="1:37" x14ac:dyDescent="0.25">
      <c r="A666">
        <v>44537</v>
      </c>
      <c r="B666">
        <v>1.592700366579956</v>
      </c>
      <c r="C666">
        <v>1.0545405631600759</v>
      </c>
      <c r="D666">
        <v>0.46899657383020149</v>
      </c>
      <c r="E666">
        <v>2.1290989372846059</v>
      </c>
      <c r="F666">
        <v>1.480374018392473</v>
      </c>
      <c r="G666">
        <v>1.3285054583063169</v>
      </c>
      <c r="H666">
        <v>0.49012697027307861</v>
      </c>
      <c r="I666">
        <v>0.59738586053200271</v>
      </c>
      <c r="J666">
        <v>4.8446594358524928</v>
      </c>
      <c r="K666">
        <v>2.1103758479574308</v>
      </c>
      <c r="L666">
        <v>0.46927528491770332</v>
      </c>
      <c r="M666">
        <v>2.405363279385484</v>
      </c>
      <c r="N666">
        <v>0.84579442069452349</v>
      </c>
      <c r="O666">
        <v>1.338455214782821</v>
      </c>
      <c r="P666">
        <v>1.0396275549450891</v>
      </c>
      <c r="Q666">
        <v>0.56645803371312242</v>
      </c>
      <c r="R666">
        <v>4.5319992398423048E-2</v>
      </c>
      <c r="S666">
        <v>1.4598019754369911</v>
      </c>
      <c r="T666">
        <v>0.79797334837223177</v>
      </c>
      <c r="U666">
        <v>1.8305583946436701</v>
      </c>
      <c r="V666">
        <v>2.055181838987187</v>
      </c>
      <c r="W666">
        <v>0.61422807972021787</v>
      </c>
      <c r="X666">
        <v>1.480563443266627</v>
      </c>
      <c r="Y666">
        <v>1.1884111851215731</v>
      </c>
      <c r="Z666">
        <v>1.740317129665</v>
      </c>
      <c r="AA666">
        <v>1.5310527631241719</v>
      </c>
      <c r="AB666">
        <v>1.0923990439461031</v>
      </c>
      <c r="AC666">
        <v>1.4735032228498439</v>
      </c>
      <c r="AD666">
        <v>1.040451270942049</v>
      </c>
      <c r="AE666">
        <v>1.8242434274431669</v>
      </c>
      <c r="AF666">
        <v>1.420425615137046</v>
      </c>
      <c r="AG666">
        <v>1.478552868249519</v>
      </c>
      <c r="AH666" s="9" t="s">
        <v>174</v>
      </c>
      <c r="AI666" s="1">
        <v>44531</v>
      </c>
      <c r="AJ666" s="9" t="s">
        <v>40</v>
      </c>
      <c r="AK666">
        <v>7</v>
      </c>
    </row>
    <row r="667" spans="1:37" x14ac:dyDescent="0.25">
      <c r="A667">
        <v>44536</v>
      </c>
      <c r="B667">
        <v>3.700068074807001E-2</v>
      </c>
      <c r="C667">
        <v>7.9271452948069893E-2</v>
      </c>
      <c r="D667">
        <v>7.6688452471736029E-2</v>
      </c>
      <c r="E667">
        <v>0.11230061724155201</v>
      </c>
      <c r="F667">
        <v>9.596352155199719E-4</v>
      </c>
      <c r="G667">
        <v>1.0608137909716949E-2</v>
      </c>
      <c r="H667">
        <v>0</v>
      </c>
      <c r="I667">
        <v>1.028404927186948E-2</v>
      </c>
      <c r="J667">
        <v>8.8211065382512079E-3</v>
      </c>
      <c r="K667">
        <v>5.4987549868590842E-2</v>
      </c>
      <c r="L667">
        <v>8.1255152224181323E-3</v>
      </c>
      <c r="M667">
        <v>1.3321972931245711E-3</v>
      </c>
      <c r="N667">
        <v>0</v>
      </c>
      <c r="O667">
        <v>1.639627507836498E-2</v>
      </c>
      <c r="P667">
        <v>1.4294100195577589E-2</v>
      </c>
      <c r="Q667">
        <v>2.2316958001191399E-2</v>
      </c>
      <c r="R667">
        <v>3.5984866868043343E-2</v>
      </c>
      <c r="S667">
        <v>4.4419788184338876E-3</v>
      </c>
      <c r="T667">
        <v>1.6398508162607808E-2</v>
      </c>
      <c r="U667">
        <v>0</v>
      </c>
      <c r="V667">
        <v>0</v>
      </c>
      <c r="W667">
        <v>1.943420237501358E-2</v>
      </c>
      <c r="X667">
        <v>0.1374288419856724</v>
      </c>
      <c r="Y667">
        <v>5.7829430242868539E-2</v>
      </c>
      <c r="Z667">
        <v>8.2142863832499829E-2</v>
      </c>
      <c r="AA667">
        <v>6.2196206316728047E-3</v>
      </c>
      <c r="AB667">
        <v>7.335595516805446E-3</v>
      </c>
      <c r="AC667">
        <v>2.1705908547275249E-2</v>
      </c>
      <c r="AD667">
        <v>1.0884653430108261E-2</v>
      </c>
      <c r="AE667">
        <v>1.7839050203360751E-2</v>
      </c>
      <c r="AF667">
        <v>4.3154414415754058E-2</v>
      </c>
      <c r="AG667">
        <v>3.9738844309248539E-2</v>
      </c>
      <c r="AH667" s="9" t="s">
        <v>174</v>
      </c>
      <c r="AI667" s="1">
        <v>44531</v>
      </c>
      <c r="AJ667" s="9" t="s">
        <v>41</v>
      </c>
      <c r="AK667">
        <v>6</v>
      </c>
    </row>
    <row r="668" spans="1:37" x14ac:dyDescent="0.25">
      <c r="A668">
        <v>44533</v>
      </c>
      <c r="B668">
        <v>9.5307255503696758E-2</v>
      </c>
      <c r="C668">
        <v>7.3557017125542565E-2</v>
      </c>
      <c r="D668">
        <v>0</v>
      </c>
      <c r="E668">
        <v>0.24718044937290221</v>
      </c>
      <c r="F668">
        <v>1.47666866869446E-3</v>
      </c>
      <c r="G668">
        <v>4.01434802726846E-6</v>
      </c>
      <c r="H668">
        <v>0</v>
      </c>
      <c r="I668">
        <v>1.505806595653241E-2</v>
      </c>
      <c r="J668">
        <v>7.5854954435727238E-5</v>
      </c>
      <c r="K668">
        <v>5.2753972004314198E-2</v>
      </c>
      <c r="L668">
        <v>4.4260391240472149E-3</v>
      </c>
      <c r="M668">
        <v>0</v>
      </c>
      <c r="N668">
        <v>7.2924552933754166E-3</v>
      </c>
      <c r="O668">
        <v>7.6790322386710658E-2</v>
      </c>
      <c r="P668">
        <v>0</v>
      </c>
      <c r="Q668">
        <v>2.884361679418918E-3</v>
      </c>
      <c r="R668">
        <v>0.71744553139557987</v>
      </c>
      <c r="S668">
        <v>1.9687099872329271E-4</v>
      </c>
      <c r="T668">
        <v>2.5740714193556169E-4</v>
      </c>
      <c r="U668">
        <v>0</v>
      </c>
      <c r="V668">
        <v>1.5603013448599049E-5</v>
      </c>
      <c r="W668">
        <v>0.51826187417526925</v>
      </c>
      <c r="X668">
        <v>6.5770063017791874E-3</v>
      </c>
      <c r="Y668">
        <v>0.50167616267186121</v>
      </c>
      <c r="Z668">
        <v>0.16419354166879199</v>
      </c>
      <c r="AA668">
        <v>7.59263844081552E-3</v>
      </c>
      <c r="AB668">
        <v>5.9621184327620707E-3</v>
      </c>
      <c r="AC668">
        <v>7.0262610374671436E-2</v>
      </c>
      <c r="AD668">
        <v>0</v>
      </c>
      <c r="AE668">
        <v>5.7364023623032809E-3</v>
      </c>
      <c r="AF668">
        <v>0.13520981387738251</v>
      </c>
      <c r="AG668">
        <v>4.7096761948590651E-2</v>
      </c>
      <c r="AH668" s="9" t="s">
        <v>175</v>
      </c>
      <c r="AI668" s="1">
        <v>44531</v>
      </c>
      <c r="AJ668" s="9" t="s">
        <v>43</v>
      </c>
      <c r="AK668">
        <v>3</v>
      </c>
    </row>
    <row r="669" spans="1:37" x14ac:dyDescent="0.25">
      <c r="A669">
        <v>44532</v>
      </c>
      <c r="B669">
        <v>0.51280828509234566</v>
      </c>
      <c r="C669">
        <v>0.2387740378617173</v>
      </c>
      <c r="D669">
        <v>1.7099236122763411E-3</v>
      </c>
      <c r="E669">
        <v>0.79485453467152289</v>
      </c>
      <c r="F669">
        <v>0.27696640377830101</v>
      </c>
      <c r="G669">
        <v>2.8044755186443091E-2</v>
      </c>
      <c r="H669">
        <v>5.5225145865177967E-2</v>
      </c>
      <c r="I669">
        <v>7.5288854688335474E-2</v>
      </c>
      <c r="J669">
        <v>0.2170648657903605</v>
      </c>
      <c r="K669">
        <v>0.3373703667433342</v>
      </c>
      <c r="L669">
        <v>7.0669207714077739E-2</v>
      </c>
      <c r="M669">
        <v>7.7887435989191484E-2</v>
      </c>
      <c r="N669">
        <v>0.26448457769702338</v>
      </c>
      <c r="O669">
        <v>0.30279975409673637</v>
      </c>
      <c r="P669">
        <v>0.5331240920024416</v>
      </c>
      <c r="Q669">
        <v>2.5972029345757382E-2</v>
      </c>
      <c r="R669">
        <v>0</v>
      </c>
      <c r="S669">
        <v>0.23418813594207291</v>
      </c>
      <c r="T669">
        <v>0.36099845929927998</v>
      </c>
      <c r="U669">
        <v>1.3291319619272519</v>
      </c>
      <c r="V669">
        <v>9.8565581497845917E-2</v>
      </c>
      <c r="W669">
        <v>5.2310963376725459</v>
      </c>
      <c r="X669">
        <v>0.22715391222145509</v>
      </c>
      <c r="Y669">
        <v>0.22477871884874859</v>
      </c>
      <c r="Z669">
        <v>0.63467363587836889</v>
      </c>
      <c r="AA669">
        <v>0.53039944993705079</v>
      </c>
      <c r="AB669">
        <v>0.1902562647961315</v>
      </c>
      <c r="AC669">
        <v>9.5153416648732198E-2</v>
      </c>
      <c r="AD669">
        <v>1.380497737491628E-2</v>
      </c>
      <c r="AE669">
        <v>0.15923054032836639</v>
      </c>
      <c r="AF669">
        <v>0.24987971711158791</v>
      </c>
      <c r="AG669">
        <v>1.679491113404777</v>
      </c>
      <c r="AH669" s="9" t="s">
        <v>175</v>
      </c>
      <c r="AI669" s="1">
        <v>44531</v>
      </c>
      <c r="AJ669" s="9" t="s">
        <v>38</v>
      </c>
      <c r="AK669">
        <v>2</v>
      </c>
    </row>
    <row r="670" spans="1:37" x14ac:dyDescent="0.25">
      <c r="A670">
        <v>44531</v>
      </c>
      <c r="B670">
        <v>0.65216543841006491</v>
      </c>
      <c r="C670">
        <v>1.5498669363764239</v>
      </c>
      <c r="D670">
        <v>7.7684895894114342E-2</v>
      </c>
      <c r="E670">
        <v>0.42108123218332461</v>
      </c>
      <c r="F670">
        <v>0.40024762515756129</v>
      </c>
      <c r="G670">
        <v>0.18839932988976699</v>
      </c>
      <c r="H670">
        <v>0.13132232181136519</v>
      </c>
      <c r="I670">
        <v>3.3721642765746337E-2</v>
      </c>
      <c r="J670">
        <v>0.6508165446942884</v>
      </c>
      <c r="K670">
        <v>0.90719848204894638</v>
      </c>
      <c r="L670">
        <v>0.1193660357468255</v>
      </c>
      <c r="M670">
        <v>0.41583144352092449</v>
      </c>
      <c r="N670">
        <v>0.34491504258837768</v>
      </c>
      <c r="O670">
        <v>0.4866181794347641</v>
      </c>
      <c r="P670">
        <v>6.7803023099878595E-2</v>
      </c>
      <c r="Q670">
        <v>0.8168218744570741</v>
      </c>
      <c r="R670">
        <v>0.876183972848813</v>
      </c>
      <c r="S670">
        <v>6.1490400295169242E-3</v>
      </c>
      <c r="T670">
        <v>0.18507198309121289</v>
      </c>
      <c r="U670">
        <v>4.8883447488700304E-3</v>
      </c>
      <c r="V670">
        <v>0.58865146728522788</v>
      </c>
      <c r="W670">
        <v>0.427743956927507</v>
      </c>
      <c r="X670">
        <v>0.7050665738006423</v>
      </c>
      <c r="Y670">
        <v>0.43830267398823558</v>
      </c>
      <c r="Z670">
        <v>0.66321496951549352</v>
      </c>
      <c r="AA670">
        <v>0.3337557093384671</v>
      </c>
      <c r="AB670">
        <v>0.58635101244286392</v>
      </c>
      <c r="AC670">
        <v>0.57150615262372106</v>
      </c>
      <c r="AD670">
        <v>0.22211981489712401</v>
      </c>
      <c r="AE670">
        <v>0.50369823095354127</v>
      </c>
      <c r="AF670">
        <v>0.5355112076627887</v>
      </c>
      <c r="AG670">
        <v>0.98922371351043947</v>
      </c>
      <c r="AH670" s="9" t="s">
        <v>175</v>
      </c>
      <c r="AI670" s="1">
        <v>44531</v>
      </c>
      <c r="AJ670" s="9" t="s">
        <v>39</v>
      </c>
      <c r="AK670">
        <v>1</v>
      </c>
    </row>
    <row r="671" spans="1:37" x14ac:dyDescent="0.25">
      <c r="A671">
        <v>44530</v>
      </c>
      <c r="B671">
        <v>0.60994275958388156</v>
      </c>
      <c r="C671">
        <v>0.16618285193283691</v>
      </c>
      <c r="D671">
        <v>0.16202070708941921</v>
      </c>
      <c r="E671">
        <v>0.4775010861196321</v>
      </c>
      <c r="F671">
        <v>1.4183165605988799</v>
      </c>
      <c r="G671">
        <v>7.8526296951587207E-2</v>
      </c>
      <c r="H671">
        <v>0.34149873857506219</v>
      </c>
      <c r="I671">
        <v>0.28137215641073082</v>
      </c>
      <c r="J671">
        <v>0.38803090390285472</v>
      </c>
      <c r="K671">
        <v>0.47038857073425389</v>
      </c>
      <c r="L671">
        <v>0</v>
      </c>
      <c r="M671">
        <v>1.9635148882115238E-3</v>
      </c>
      <c r="N671">
        <v>0.59579494158641588</v>
      </c>
      <c r="O671">
        <v>0.14699708968917591</v>
      </c>
      <c r="P671">
        <v>1.9706336623669061</v>
      </c>
      <c r="Q671">
        <v>1.4250816893084189E-2</v>
      </c>
      <c r="R671">
        <v>0.676382910723341</v>
      </c>
      <c r="S671">
        <v>4.708941726542086E-2</v>
      </c>
      <c r="T671">
        <v>0.59106132258396293</v>
      </c>
      <c r="U671">
        <v>0</v>
      </c>
      <c r="V671">
        <v>1.06067890923044E-2</v>
      </c>
      <c r="W671">
        <v>0.29824928022757102</v>
      </c>
      <c r="X671">
        <v>1.9426610663917641</v>
      </c>
      <c r="Y671">
        <v>1.313935471995539</v>
      </c>
      <c r="Z671">
        <v>0.69181172263437152</v>
      </c>
      <c r="AA671">
        <v>0.73196333256655788</v>
      </c>
      <c r="AB671">
        <v>0.32028901116436082</v>
      </c>
      <c r="AC671">
        <v>0.20121047985612731</v>
      </c>
      <c r="AD671">
        <v>4.8126996382644158E-2</v>
      </c>
      <c r="AE671">
        <v>0.82338078972948781</v>
      </c>
      <c r="AF671">
        <v>0.43253573820922342</v>
      </c>
      <c r="AG671">
        <v>0.83021089399135628</v>
      </c>
      <c r="AH671" s="9" t="s">
        <v>175</v>
      </c>
      <c r="AI671" s="1">
        <v>44501</v>
      </c>
      <c r="AJ671" s="9" t="s">
        <v>40</v>
      </c>
      <c r="AK671">
        <v>30</v>
      </c>
    </row>
    <row r="672" spans="1:37" x14ac:dyDescent="0.25">
      <c r="A672">
        <v>44529</v>
      </c>
      <c r="B672">
        <v>1.9818043151379729</v>
      </c>
      <c r="C672">
        <v>0.23069769002296589</v>
      </c>
      <c r="D672">
        <v>0.15614993032777591</v>
      </c>
      <c r="E672">
        <v>2.963691697461698</v>
      </c>
      <c r="F672">
        <v>0.83487895324381545</v>
      </c>
      <c r="G672">
        <v>1.846950606988389</v>
      </c>
      <c r="H672">
        <v>0.6531550231946357</v>
      </c>
      <c r="I672">
        <v>1.3840831492143451</v>
      </c>
      <c r="J672">
        <v>1.1284148083381089</v>
      </c>
      <c r="K672">
        <v>0.22327711578361739</v>
      </c>
      <c r="L672">
        <v>0.2064667711758961</v>
      </c>
      <c r="M672">
        <v>0.79808656681517764</v>
      </c>
      <c r="N672">
        <v>0.34098806347474192</v>
      </c>
      <c r="O672">
        <v>1.2060611014014531</v>
      </c>
      <c r="P672">
        <v>1.36305022829873</v>
      </c>
      <c r="Q672">
        <v>7.8492674327968956E-2</v>
      </c>
      <c r="R672">
        <v>0.25624513833239909</v>
      </c>
      <c r="S672">
        <v>0.99880242624923266</v>
      </c>
      <c r="T672">
        <v>1.456557539332149</v>
      </c>
      <c r="U672">
        <v>8.8462302448203328E-2</v>
      </c>
      <c r="V672">
        <v>0.93897182083186559</v>
      </c>
      <c r="W672">
        <v>1.0897534904200901</v>
      </c>
      <c r="X672">
        <v>3.7050768516984411</v>
      </c>
      <c r="Y672">
        <v>9.9184167313220648</v>
      </c>
      <c r="Z672">
        <v>2.8750926193381372</v>
      </c>
      <c r="AA672">
        <v>0.77668585035104931</v>
      </c>
      <c r="AB672">
        <v>0.86559313979572527</v>
      </c>
      <c r="AC672">
        <v>2.3386689757107191</v>
      </c>
      <c r="AD672">
        <v>0.28657623225091899</v>
      </c>
      <c r="AE672">
        <v>0.95317737137629421</v>
      </c>
      <c r="AF672">
        <v>2.1056444359969269</v>
      </c>
      <c r="AG672">
        <v>2.765571072935971</v>
      </c>
      <c r="AH672" s="9" t="s">
        <v>175</v>
      </c>
      <c r="AI672" s="1">
        <v>44501</v>
      </c>
      <c r="AJ672" s="9" t="s">
        <v>41</v>
      </c>
      <c r="AK672">
        <v>29</v>
      </c>
    </row>
    <row r="673" spans="1:37" x14ac:dyDescent="0.25">
      <c r="A673">
        <v>44526</v>
      </c>
      <c r="B673">
        <v>0.41543385130067162</v>
      </c>
      <c r="C673">
        <v>6.3651856072702601E-2</v>
      </c>
      <c r="D673">
        <v>0</v>
      </c>
      <c r="E673">
        <v>0.17401985230785191</v>
      </c>
      <c r="F673">
        <v>0.10107606916703039</v>
      </c>
      <c r="G673">
        <v>7.356385056081885E-2</v>
      </c>
      <c r="H673">
        <v>3.3801880093132827E-2</v>
      </c>
      <c r="I673">
        <v>1.041144828531734</v>
      </c>
      <c r="J673">
        <v>2.4260927491814759E-4</v>
      </c>
      <c r="K673">
        <v>1.2128284474046919E-2</v>
      </c>
      <c r="L673">
        <v>5.2528965812503933E-3</v>
      </c>
      <c r="M673">
        <v>0.1219837473860331</v>
      </c>
      <c r="N673">
        <v>4.8062556854610347E-2</v>
      </c>
      <c r="O673">
        <v>0.28835629117109868</v>
      </c>
      <c r="P673">
        <v>0.33680653824801388</v>
      </c>
      <c r="Q673">
        <v>0.1536705594164951</v>
      </c>
      <c r="R673">
        <v>3.5094699803123651E-2</v>
      </c>
      <c r="S673">
        <v>0.45908397352575331</v>
      </c>
      <c r="T673">
        <v>0.16373895167898719</v>
      </c>
      <c r="U673">
        <v>4.0672549046650266</v>
      </c>
      <c r="V673">
        <v>4.819839172356237E-2</v>
      </c>
      <c r="W673">
        <v>0.39137990803816508</v>
      </c>
      <c r="X673">
        <v>1.6376156349127411</v>
      </c>
      <c r="Y673">
        <v>2.1633488981044251</v>
      </c>
      <c r="Z673">
        <v>0.47314686157521402</v>
      </c>
      <c r="AA673">
        <v>0.3321376575606918</v>
      </c>
      <c r="AB673">
        <v>0.1811730603787125</v>
      </c>
      <c r="AC673">
        <v>0.38362726891638022</v>
      </c>
      <c r="AD673">
        <v>0.12505336612900489</v>
      </c>
      <c r="AE673">
        <v>0.15106602484131701</v>
      </c>
      <c r="AF673">
        <v>0.51702971686159105</v>
      </c>
      <c r="AG673">
        <v>0.48980908032853299</v>
      </c>
      <c r="AH673" s="9" t="s">
        <v>176</v>
      </c>
      <c r="AI673" s="1">
        <v>44501</v>
      </c>
      <c r="AJ673" s="9" t="s">
        <v>43</v>
      </c>
      <c r="AK673">
        <v>26</v>
      </c>
    </row>
    <row r="674" spans="1:37" x14ac:dyDescent="0.25">
      <c r="A674">
        <v>44525</v>
      </c>
      <c r="B674">
        <v>0.82885631450955688</v>
      </c>
      <c r="C674">
        <v>0.2054287959307336</v>
      </c>
      <c r="D674">
        <v>3.2677902376889839E-4</v>
      </c>
      <c r="E674">
        <v>1.4623706424248459</v>
      </c>
      <c r="F674">
        <v>0.34038520650356729</v>
      </c>
      <c r="G674">
        <v>0.83172304921975415</v>
      </c>
      <c r="H674">
        <v>0.6839128810470726</v>
      </c>
      <c r="I674">
        <v>1.684197455129181</v>
      </c>
      <c r="J674">
        <v>0.1888577768015143</v>
      </c>
      <c r="K674">
        <v>0.12459750996418401</v>
      </c>
      <c r="L674">
        <v>4.6412659260477933E-2</v>
      </c>
      <c r="M674">
        <v>8.0919450282135597E-3</v>
      </c>
      <c r="N674">
        <v>0.35047951546070533</v>
      </c>
      <c r="O674">
        <v>0.25181351354495379</v>
      </c>
      <c r="P674">
        <v>0.79467900670390379</v>
      </c>
      <c r="Q674">
        <v>8.3735459277877192E-2</v>
      </c>
      <c r="R674">
        <v>1.0247691028587009E-2</v>
      </c>
      <c r="S674">
        <v>0.68788210210215051</v>
      </c>
      <c r="T674">
        <v>0.4914270386163746</v>
      </c>
      <c r="U674">
        <v>6.5145437244243889E-2</v>
      </c>
      <c r="V674">
        <v>0.19210623721212691</v>
      </c>
      <c r="W674">
        <v>3.8176127451688621E-2</v>
      </c>
      <c r="X674">
        <v>0.9884380346300714</v>
      </c>
      <c r="Y674">
        <v>0.50209083857653569</v>
      </c>
      <c r="Z674">
        <v>1.1491494946831491</v>
      </c>
      <c r="AA674">
        <v>0.82396209120313768</v>
      </c>
      <c r="AB674">
        <v>0.31442092779911368</v>
      </c>
      <c r="AC674">
        <v>8.1094800961912197E-2</v>
      </c>
      <c r="AD674">
        <v>6.962568336949497E-2</v>
      </c>
      <c r="AE674">
        <v>0.82855788623524063</v>
      </c>
      <c r="AF674">
        <v>0.78572046144870455</v>
      </c>
      <c r="AG674">
        <v>0.81563440052997171</v>
      </c>
      <c r="AH674" s="9" t="s">
        <v>176</v>
      </c>
      <c r="AI674" s="1">
        <v>44501</v>
      </c>
      <c r="AJ674" s="9" t="s">
        <v>38</v>
      </c>
      <c r="AK674">
        <v>25</v>
      </c>
    </row>
    <row r="675" spans="1:37" x14ac:dyDescent="0.25">
      <c r="A675">
        <v>44524</v>
      </c>
      <c r="B675">
        <v>0.77203650692823844</v>
      </c>
      <c r="C675">
        <v>4.3749390650962221E-2</v>
      </c>
      <c r="D675">
        <v>0.2745821898166888</v>
      </c>
      <c r="E675">
        <v>0.22037652311529929</v>
      </c>
      <c r="F675">
        <v>0.1244944057340108</v>
      </c>
      <c r="G675">
        <v>7.0843861934645536E-2</v>
      </c>
      <c r="H675">
        <v>1.0670788976993519</v>
      </c>
      <c r="I675">
        <v>0.41236777235914718</v>
      </c>
      <c r="J675">
        <v>6.1688335873457325E-5</v>
      </c>
      <c r="K675">
        <v>5.6847120212404892E-3</v>
      </c>
      <c r="L675">
        <v>0.12638306408090391</v>
      </c>
      <c r="M675">
        <v>0.14146714883527031</v>
      </c>
      <c r="N675">
        <v>0.24805137740640029</v>
      </c>
      <c r="O675">
        <v>1.9440960839058281</v>
      </c>
      <c r="P675">
        <v>0.15242662225991019</v>
      </c>
      <c r="Q675">
        <v>12.536104104398669</v>
      </c>
      <c r="R675">
        <v>6.4069664683563135E-2</v>
      </c>
      <c r="S675">
        <v>2.0137613280823592</v>
      </c>
      <c r="T675">
        <v>0.1472606682166325</v>
      </c>
      <c r="U675">
        <v>0.32070531955713277</v>
      </c>
      <c r="V675">
        <v>3.3231360281845562E-2</v>
      </c>
      <c r="W675">
        <v>0.87611883826404413</v>
      </c>
      <c r="X675">
        <v>0.2792951406261685</v>
      </c>
      <c r="Y675">
        <v>9.5227618967112706E-4</v>
      </c>
      <c r="Z675">
        <v>0.41905806029712622</v>
      </c>
      <c r="AA675">
        <v>0.23726635425891901</v>
      </c>
      <c r="AB675">
        <v>2.5248502702284359</v>
      </c>
      <c r="AC675">
        <v>0.13055063611975759</v>
      </c>
      <c r="AD675">
        <v>3.1534582417224519</v>
      </c>
      <c r="AE675">
        <v>1.280339113310986</v>
      </c>
      <c r="AF675">
        <v>0.46033562299186259</v>
      </c>
      <c r="AG675">
        <v>0.39598362643930951</v>
      </c>
      <c r="AH675" s="9" t="s">
        <v>176</v>
      </c>
      <c r="AI675" s="1">
        <v>44501</v>
      </c>
      <c r="AJ675" s="9" t="s">
        <v>39</v>
      </c>
      <c r="AK675">
        <v>24</v>
      </c>
    </row>
    <row r="676" spans="1:37" x14ac:dyDescent="0.25">
      <c r="A676">
        <v>44523</v>
      </c>
      <c r="B676">
        <v>1.337256113671361</v>
      </c>
      <c r="C676">
        <v>2.1855862033674112</v>
      </c>
      <c r="D676">
        <v>0.59676038975411494</v>
      </c>
      <c r="E676">
        <v>0.93415040660384085</v>
      </c>
      <c r="F676">
        <v>0.99831277281855979</v>
      </c>
      <c r="G676">
        <v>2.8285916283608081</v>
      </c>
      <c r="H676">
        <v>1.244039599026646</v>
      </c>
      <c r="I676">
        <v>1.736158050253424</v>
      </c>
      <c r="J676">
        <v>1.529298878234143</v>
      </c>
      <c r="K676">
        <v>1.26894787354571</v>
      </c>
      <c r="L676">
        <v>0.19816705462279471</v>
      </c>
      <c r="M676">
        <v>0.72102593317207253</v>
      </c>
      <c r="N676">
        <v>1.255245805292738</v>
      </c>
      <c r="O676">
        <v>1.9685888198237771</v>
      </c>
      <c r="P676">
        <v>0.81129211498144327</v>
      </c>
      <c r="Q676">
        <v>8.9694684171564509E-2</v>
      </c>
      <c r="R676">
        <v>0.83423536984010382</v>
      </c>
      <c r="S676">
        <v>1.0032666266732391</v>
      </c>
      <c r="T676">
        <v>1.727569322732861</v>
      </c>
      <c r="U676">
        <v>3.619150022734094</v>
      </c>
      <c r="V676">
        <v>1.092332299885288</v>
      </c>
      <c r="W676">
        <v>0.83724369968960821</v>
      </c>
      <c r="X676">
        <v>1.478058289771669</v>
      </c>
      <c r="Y676">
        <v>0.35414711757718031</v>
      </c>
      <c r="Z676">
        <v>1.6039568286841679</v>
      </c>
      <c r="AA676">
        <v>1.424752211722887</v>
      </c>
      <c r="AB676">
        <v>1.0687066669825691</v>
      </c>
      <c r="AC676">
        <v>0.62921942650367646</v>
      </c>
      <c r="AD676">
        <v>0.44998475510742342</v>
      </c>
      <c r="AE676">
        <v>1.4703400433163769</v>
      </c>
      <c r="AF676">
        <v>1.24722823082089</v>
      </c>
      <c r="AG676">
        <v>1.521842128268011</v>
      </c>
      <c r="AH676" s="9" t="s">
        <v>176</v>
      </c>
      <c r="AI676" s="1">
        <v>44501</v>
      </c>
      <c r="AJ676" s="9" t="s">
        <v>40</v>
      </c>
      <c r="AK676">
        <v>23</v>
      </c>
    </row>
    <row r="677" spans="1:37" x14ac:dyDescent="0.25">
      <c r="A677">
        <v>44522</v>
      </c>
      <c r="B677">
        <v>0.15158028409925209</v>
      </c>
      <c r="C677">
        <v>1.9539975378541449E-2</v>
      </c>
      <c r="D677">
        <v>9.2758873183692431E-4</v>
      </c>
      <c r="E677">
        <v>1.530174221048778E-2</v>
      </c>
      <c r="F677">
        <v>3.3005592849591481E-4</v>
      </c>
      <c r="G677">
        <v>3.5914570395508133E-2</v>
      </c>
      <c r="H677">
        <v>3.420368113237772E-3</v>
      </c>
      <c r="I677">
        <v>0.87562938442870231</v>
      </c>
      <c r="J677">
        <v>0</v>
      </c>
      <c r="K677">
        <v>7.4606676679085646E-2</v>
      </c>
      <c r="L677">
        <v>4.3359713160894351E-3</v>
      </c>
      <c r="M677">
        <v>5.2654998358262706E-7</v>
      </c>
      <c r="N677">
        <v>0</v>
      </c>
      <c r="O677">
        <v>2.0749146089479122E-2</v>
      </c>
      <c r="P677">
        <v>3.6211610612535343E-5</v>
      </c>
      <c r="Q677">
        <v>4.2635322358761094</v>
      </c>
      <c r="R677">
        <v>7.416083554267771E-3</v>
      </c>
      <c r="S677">
        <v>0.16251925544363591</v>
      </c>
      <c r="T677">
        <v>3.0160481955556411E-2</v>
      </c>
      <c r="U677">
        <v>1.692673722671254E-4</v>
      </c>
      <c r="V677">
        <v>8.8830928013801019E-2</v>
      </c>
      <c r="W677">
        <v>0</v>
      </c>
      <c r="X677">
        <v>0.1623347446101745</v>
      </c>
      <c r="Y677">
        <v>0.52668171653619245</v>
      </c>
      <c r="Z677">
        <v>6.6775506893221731E-2</v>
      </c>
      <c r="AA677">
        <v>5.5312320099353003E-2</v>
      </c>
      <c r="AB677">
        <v>0.55388432729691572</v>
      </c>
      <c r="AC677">
        <v>9.9208976501241983E-2</v>
      </c>
      <c r="AD677">
        <v>0.61115084665060349</v>
      </c>
      <c r="AE677">
        <v>0.31707130569084718</v>
      </c>
      <c r="AF677">
        <v>6.7886622681138653E-2</v>
      </c>
      <c r="AG677">
        <v>0.11107332911707241</v>
      </c>
      <c r="AH677" s="9" t="s">
        <v>176</v>
      </c>
      <c r="AI677" s="1">
        <v>44501</v>
      </c>
      <c r="AJ677" s="9" t="s">
        <v>41</v>
      </c>
      <c r="AK677">
        <v>22</v>
      </c>
    </row>
    <row r="678" spans="1:37" x14ac:dyDescent="0.25">
      <c r="A678">
        <v>44519</v>
      </c>
      <c r="B678">
        <v>0.36243563151220293</v>
      </c>
      <c r="C678">
        <v>0.32380414118023182</v>
      </c>
      <c r="D678">
        <v>1.886609377915999E-2</v>
      </c>
      <c r="E678">
        <v>0.2160043211799238</v>
      </c>
      <c r="F678">
        <v>0.1335214084917527</v>
      </c>
      <c r="G678">
        <v>0.1762821348782623</v>
      </c>
      <c r="H678">
        <v>0.88798452869872246</v>
      </c>
      <c r="I678">
        <v>0.43393176638263592</v>
      </c>
      <c r="J678">
        <v>1.286396144985784E-2</v>
      </c>
      <c r="K678">
        <v>0.13297596203114889</v>
      </c>
      <c r="L678">
        <v>0.51976072535563378</v>
      </c>
      <c r="M678">
        <v>0.84103535161214837</v>
      </c>
      <c r="N678">
        <v>0.36900939395018251</v>
      </c>
      <c r="O678">
        <v>0.1042516975612877</v>
      </c>
      <c r="P678">
        <v>5.6988036846937692E-2</v>
      </c>
      <c r="Q678">
        <v>1.103787190155836</v>
      </c>
      <c r="R678">
        <v>0.43244618742823199</v>
      </c>
      <c r="S678">
        <v>2.0548773888854309E-4</v>
      </c>
      <c r="T678">
        <v>0.1118265034127186</v>
      </c>
      <c r="U678">
        <v>1.4705699613020009</v>
      </c>
      <c r="V678">
        <v>9.1617746010274597E-3</v>
      </c>
      <c r="W678">
        <v>0.38865454237191183</v>
      </c>
      <c r="X678">
        <v>0.26624296707054901</v>
      </c>
      <c r="Y678">
        <v>0.29590450567787357</v>
      </c>
      <c r="Z678">
        <v>0.32939522750704558</v>
      </c>
      <c r="AA678">
        <v>0.31135948932504193</v>
      </c>
      <c r="AB678">
        <v>0.36429954003522869</v>
      </c>
      <c r="AC678">
        <v>0.6242314045039945</v>
      </c>
      <c r="AD678">
        <v>0.46352617339555452</v>
      </c>
      <c r="AE678">
        <v>0.37469772279232072</v>
      </c>
      <c r="AF678">
        <v>0.26579031930935271</v>
      </c>
      <c r="AG678">
        <v>0.50145792419116131</v>
      </c>
      <c r="AH678" s="9" t="s">
        <v>177</v>
      </c>
      <c r="AI678" s="1">
        <v>44501</v>
      </c>
      <c r="AJ678" s="9" t="s">
        <v>43</v>
      </c>
      <c r="AK678">
        <v>19</v>
      </c>
    </row>
    <row r="679" spans="1:37" x14ac:dyDescent="0.25">
      <c r="A679">
        <v>44518</v>
      </c>
      <c r="B679">
        <v>1.2854097567717719</v>
      </c>
      <c r="C679">
        <v>4.1241680474141007E-2</v>
      </c>
      <c r="D679">
        <v>0.12247944882380821</v>
      </c>
      <c r="E679">
        <v>2.5145069033075589</v>
      </c>
      <c r="F679">
        <v>0.13414095841224871</v>
      </c>
      <c r="G679">
        <v>6.1423960262705668</v>
      </c>
      <c r="H679">
        <v>0.80141658901641866</v>
      </c>
      <c r="I679">
        <v>1.472116544008597</v>
      </c>
      <c r="J679">
        <v>2.938143538224652E-2</v>
      </c>
      <c r="K679">
        <v>1.0127206933091499</v>
      </c>
      <c r="L679">
        <v>0.24180527228660631</v>
      </c>
      <c r="M679">
        <v>0.123035023012926</v>
      </c>
      <c r="N679">
        <v>0.72099318052111327</v>
      </c>
      <c r="O679">
        <v>1.725345501491437</v>
      </c>
      <c r="P679">
        <v>0.76889679625098784</v>
      </c>
      <c r="Q679">
        <v>7.6867655400857391E-3</v>
      </c>
      <c r="R679">
        <v>0.9320609511555441</v>
      </c>
      <c r="S679">
        <v>3.5332844968574521E-2</v>
      </c>
      <c r="T679">
        <v>0.78183853755081134</v>
      </c>
      <c r="U679">
        <v>0</v>
      </c>
      <c r="V679">
        <v>0.54062202888202926</v>
      </c>
      <c r="W679">
        <v>0.68062538657518401</v>
      </c>
      <c r="X679">
        <v>1.441013346054288</v>
      </c>
      <c r="Y679">
        <v>0.24694203001761911</v>
      </c>
      <c r="Z679">
        <v>2.2574494189314889</v>
      </c>
      <c r="AA679">
        <v>0.76828449834553214</v>
      </c>
      <c r="AB679">
        <v>0.50598028374253656</v>
      </c>
      <c r="AC679">
        <v>0.22685014576073581</v>
      </c>
      <c r="AD679">
        <v>3.2108749654598352E-3</v>
      </c>
      <c r="AE679">
        <v>0.83517534594343101</v>
      </c>
      <c r="AF679">
        <v>1.3624033873464969</v>
      </c>
      <c r="AG679">
        <v>2.4591225604010258</v>
      </c>
      <c r="AH679" s="9" t="s">
        <v>177</v>
      </c>
      <c r="AI679" s="1">
        <v>44501</v>
      </c>
      <c r="AJ679" s="9" t="s">
        <v>38</v>
      </c>
      <c r="AK679">
        <v>18</v>
      </c>
    </row>
    <row r="680" spans="1:37" x14ac:dyDescent="0.25">
      <c r="A680">
        <v>44517</v>
      </c>
      <c r="B680">
        <v>1.1037654603399381</v>
      </c>
      <c r="C680">
        <v>1.4766760427281651</v>
      </c>
      <c r="D680">
        <v>0</v>
      </c>
      <c r="E680">
        <v>0.96404618261265518</v>
      </c>
      <c r="F680">
        <v>0.199100415990767</v>
      </c>
      <c r="G680">
        <v>1.682795968064591</v>
      </c>
      <c r="H680">
        <v>0.44076726304762348</v>
      </c>
      <c r="I680">
        <v>1.50379749587557</v>
      </c>
      <c r="J680">
        <v>1.072678959228943</v>
      </c>
      <c r="K680">
        <v>1.2953725885808389</v>
      </c>
      <c r="L680">
        <v>5.9144605790785412E-2</v>
      </c>
      <c r="M680">
        <v>0.14820839086915999</v>
      </c>
      <c r="N680">
        <v>1.4225433641052261</v>
      </c>
      <c r="O680">
        <v>0.11046129618205169</v>
      </c>
      <c r="P680">
        <v>1.478225612627007</v>
      </c>
      <c r="Q680">
        <v>0.1015138613566082</v>
      </c>
      <c r="R680">
        <v>3.9312547847250592</v>
      </c>
      <c r="S680">
        <v>2.6370252580956389E-3</v>
      </c>
      <c r="T680">
        <v>2.0951046558277439E-2</v>
      </c>
      <c r="U680">
        <v>3.4254807485089911E-2</v>
      </c>
      <c r="V680">
        <v>0.16532820707599799</v>
      </c>
      <c r="W680">
        <v>3.6133561475653639</v>
      </c>
      <c r="X680">
        <v>1.508486380512275</v>
      </c>
      <c r="Y680">
        <v>0.1227730888526728</v>
      </c>
      <c r="Z680">
        <v>1.43414778234466</v>
      </c>
      <c r="AA680">
        <v>1.5298899414977041</v>
      </c>
      <c r="AB680">
        <v>0.17815423259971991</v>
      </c>
      <c r="AC680">
        <v>0.13255770936215819</v>
      </c>
      <c r="AD680">
        <v>0.26912813638303718</v>
      </c>
      <c r="AE680">
        <v>0.70633553407575123</v>
      </c>
      <c r="AF680">
        <v>0.79112836288860033</v>
      </c>
      <c r="AG680">
        <v>1.989038656472756</v>
      </c>
      <c r="AH680" s="9" t="s">
        <v>177</v>
      </c>
      <c r="AI680" s="1">
        <v>44501</v>
      </c>
      <c r="AJ680" s="9" t="s">
        <v>39</v>
      </c>
      <c r="AK680">
        <v>17</v>
      </c>
    </row>
    <row r="681" spans="1:37" x14ac:dyDescent="0.25">
      <c r="A681">
        <v>44516</v>
      </c>
      <c r="B681">
        <v>0.63533278243235336</v>
      </c>
      <c r="C681">
        <v>0.52236889947587539</v>
      </c>
      <c r="D681">
        <v>2.873604716148991</v>
      </c>
      <c r="E681">
        <v>0.46630795628554161</v>
      </c>
      <c r="F681">
        <v>7.5353561352392892E-2</v>
      </c>
      <c r="G681">
        <v>0.73487027766035895</v>
      </c>
      <c r="H681">
        <v>0.20205981539712359</v>
      </c>
      <c r="I681">
        <v>1.098236965510188</v>
      </c>
      <c r="J681">
        <v>5.9240329445658053E-2</v>
      </c>
      <c r="K681">
        <v>0.29736969191556639</v>
      </c>
      <c r="L681">
        <v>0.18846159046083791</v>
      </c>
      <c r="M681">
        <v>0.3181136341154413</v>
      </c>
      <c r="N681">
        <v>0.57392641310892289</v>
      </c>
      <c r="O681">
        <v>0.7085038400492919</v>
      </c>
      <c r="P681">
        <v>0.28712415251599388</v>
      </c>
      <c r="Q681">
        <v>4.9467457327216829E-2</v>
      </c>
      <c r="R681">
        <v>0.19418983621763769</v>
      </c>
      <c r="S681">
        <v>1.247431777412835E-2</v>
      </c>
      <c r="T681">
        <v>9.3667079272111257E-3</v>
      </c>
      <c r="U681">
        <v>7.3028609515362886E-2</v>
      </c>
      <c r="V681">
        <v>1.4774498459431371</v>
      </c>
      <c r="W681">
        <v>0.36220742147518842</v>
      </c>
      <c r="X681">
        <v>0.65312585245619836</v>
      </c>
      <c r="Y681">
        <v>9.8822678709630588E-2</v>
      </c>
      <c r="Z681">
        <v>0.64648329604393717</v>
      </c>
      <c r="AA681">
        <v>0.62484275706065151</v>
      </c>
      <c r="AB681">
        <v>0.30770869147048352</v>
      </c>
      <c r="AC681">
        <v>0.5024709050651518</v>
      </c>
      <c r="AD681">
        <v>4.4473279276572533E-2</v>
      </c>
      <c r="AE681">
        <v>0.32349056744452243</v>
      </c>
      <c r="AF681">
        <v>0.70196778765248036</v>
      </c>
      <c r="AG681">
        <v>0.61291451622959203</v>
      </c>
      <c r="AH681" s="9" t="s">
        <v>177</v>
      </c>
      <c r="AI681" s="1">
        <v>44501</v>
      </c>
      <c r="AJ681" s="9" t="s">
        <v>40</v>
      </c>
      <c r="AK681">
        <v>16</v>
      </c>
    </row>
    <row r="682" spans="1:37" x14ac:dyDescent="0.25">
      <c r="A682">
        <v>44515</v>
      </c>
      <c r="B682">
        <v>1.451776349147162</v>
      </c>
      <c r="C682">
        <v>0.95357162094190895</v>
      </c>
      <c r="D682">
        <v>6.3029175046762642E-2</v>
      </c>
      <c r="E682">
        <v>2.2780015835723888</v>
      </c>
      <c r="F682">
        <v>0.33109173588226581</v>
      </c>
      <c r="G682">
        <v>4.3897953975833639</v>
      </c>
      <c r="H682">
        <v>1.353407866976222</v>
      </c>
      <c r="I682">
        <v>0.25732563762612731</v>
      </c>
      <c r="J682">
        <v>0.23371551616840069</v>
      </c>
      <c r="K682">
        <v>3.4636883140186023E-2</v>
      </c>
      <c r="L682">
        <v>2.154118192496603E-2</v>
      </c>
      <c r="M682">
        <v>0.53889487775719158</v>
      </c>
      <c r="N682">
        <v>1.755436490371074</v>
      </c>
      <c r="O682">
        <v>0.50612075889147801</v>
      </c>
      <c r="P682">
        <v>3.2205009525521491</v>
      </c>
      <c r="Q682">
        <v>1.630204151439562E-2</v>
      </c>
      <c r="R682">
        <v>0.52949047875428834</v>
      </c>
      <c r="S682">
        <v>4.7377802599606618E-2</v>
      </c>
      <c r="T682">
        <v>0.86350600106121056</v>
      </c>
      <c r="U682">
        <v>0.49985455468934092</v>
      </c>
      <c r="V682">
        <v>0.2216849732662709</v>
      </c>
      <c r="W682">
        <v>1.7456159472513979</v>
      </c>
      <c r="X682">
        <v>1.184566254381737</v>
      </c>
      <c r="Y682">
        <v>0.99240540013181522</v>
      </c>
      <c r="Z682">
        <v>2.2664418810954801</v>
      </c>
      <c r="AA682">
        <v>1.2689958936034189</v>
      </c>
      <c r="AB682">
        <v>0.52854333168774825</v>
      </c>
      <c r="AC682">
        <v>0.50145336428551623</v>
      </c>
      <c r="AD682">
        <v>0.17987619871642449</v>
      </c>
      <c r="AE682">
        <v>0.54797668279907852</v>
      </c>
      <c r="AF682">
        <v>1.827485518512366</v>
      </c>
      <c r="AG682">
        <v>2.1595669101940751</v>
      </c>
      <c r="AH682" s="9" t="s">
        <v>177</v>
      </c>
      <c r="AI682" s="1">
        <v>44501</v>
      </c>
      <c r="AJ682" s="9" t="s">
        <v>41</v>
      </c>
      <c r="AK682">
        <v>15</v>
      </c>
    </row>
    <row r="683" spans="1:37" x14ac:dyDescent="0.25">
      <c r="A683">
        <v>44512</v>
      </c>
      <c r="B683">
        <v>2.4583934877056208</v>
      </c>
      <c r="C683">
        <v>3.4075008377055669</v>
      </c>
      <c r="D683">
        <v>7.0811049186647157E-4</v>
      </c>
      <c r="E683">
        <v>4.5934942634880001</v>
      </c>
      <c r="F683">
        <v>0.1994398503779114</v>
      </c>
      <c r="G683">
        <v>2.574106934828631</v>
      </c>
      <c r="H683">
        <v>4.5218390909594186</v>
      </c>
      <c r="I683">
        <v>2.1918410908559571</v>
      </c>
      <c r="J683">
        <v>8.8502424184248807E-2</v>
      </c>
      <c r="K683">
        <v>0.21454572074853201</v>
      </c>
      <c r="L683">
        <v>0.17724844703278109</v>
      </c>
      <c r="M683">
        <v>3.7700561253290799E-2</v>
      </c>
      <c r="N683">
        <v>1.172074943267422</v>
      </c>
      <c r="O683">
        <v>0.67825136011708553</v>
      </c>
      <c r="P683">
        <v>1.9540891911601661</v>
      </c>
      <c r="Q683">
        <v>0.77092755836454352</v>
      </c>
      <c r="R683">
        <v>0</v>
      </c>
      <c r="S683">
        <v>1.769848571320596</v>
      </c>
      <c r="T683">
        <v>0.57756075463537282</v>
      </c>
      <c r="U683">
        <v>2.3910173255542251</v>
      </c>
      <c r="V683">
        <v>0.20166397507923911</v>
      </c>
      <c r="W683">
        <v>6.3862885595732619</v>
      </c>
      <c r="X683">
        <v>2.032120181991107</v>
      </c>
      <c r="Y683">
        <v>0.15663295101659469</v>
      </c>
      <c r="Z683">
        <v>3.5973922147160859</v>
      </c>
      <c r="AA683">
        <v>1.746217247763775</v>
      </c>
      <c r="AB683">
        <v>0.82307191640515154</v>
      </c>
      <c r="AC683">
        <v>0.20250222595892081</v>
      </c>
      <c r="AD683">
        <v>0.45171455991500398</v>
      </c>
      <c r="AE683">
        <v>1.293390543476763</v>
      </c>
      <c r="AF683">
        <v>1.913597819468162</v>
      </c>
      <c r="AG683">
        <v>4.6091078131232761</v>
      </c>
      <c r="AH683" s="9" t="s">
        <v>178</v>
      </c>
      <c r="AI683" s="1">
        <v>44501</v>
      </c>
      <c r="AJ683" s="9" t="s">
        <v>43</v>
      </c>
      <c r="AK683">
        <v>12</v>
      </c>
    </row>
    <row r="684" spans="1:37" x14ac:dyDescent="0.25">
      <c r="A684">
        <v>44511</v>
      </c>
      <c r="B684">
        <v>1.291087358750266</v>
      </c>
      <c r="C684">
        <v>2.3601870180508171</v>
      </c>
      <c r="D684">
        <v>0</v>
      </c>
      <c r="E684">
        <v>3.0919570767267519</v>
      </c>
      <c r="F684">
        <v>0.56587297057321306</v>
      </c>
      <c r="G684">
        <v>0.20007151699892381</v>
      </c>
      <c r="H684">
        <v>0.27021397593551738</v>
      </c>
      <c r="I684">
        <v>1.7746388489349301</v>
      </c>
      <c r="J684">
        <v>0.26978841932964881</v>
      </c>
      <c r="K684">
        <v>0.14611087535185871</v>
      </c>
      <c r="L684">
        <v>0.27638532883628741</v>
      </c>
      <c r="M684">
        <v>2.263282923923239</v>
      </c>
      <c r="N684">
        <v>0.2191842914793119</v>
      </c>
      <c r="O684">
        <v>1.2791809893939461</v>
      </c>
      <c r="P684">
        <v>2.0442754074246441</v>
      </c>
      <c r="Q684">
        <v>0.14301294707911469</v>
      </c>
      <c r="R684">
        <v>0.33136234222654271</v>
      </c>
      <c r="S684">
        <v>2.1125875798129679E-2</v>
      </c>
      <c r="T684">
        <v>0.23523272684644661</v>
      </c>
      <c r="U684">
        <v>1.1507991883041579</v>
      </c>
      <c r="V684">
        <v>0.1094370425450723</v>
      </c>
      <c r="W684">
        <v>0.41003181213698647</v>
      </c>
      <c r="X684">
        <v>1.5439748858076381</v>
      </c>
      <c r="Y684">
        <v>0.24265109686115069</v>
      </c>
      <c r="Z684">
        <v>1.827371828814448</v>
      </c>
      <c r="AA684">
        <v>0.8977901891411193</v>
      </c>
      <c r="AB684">
        <v>0.46590218763347008</v>
      </c>
      <c r="AC684">
        <v>1.2652987774731961</v>
      </c>
      <c r="AD684">
        <v>6.8826535530015734E-2</v>
      </c>
      <c r="AE684">
        <v>0.59355803415059627</v>
      </c>
      <c r="AF684">
        <v>1.8871009858338059</v>
      </c>
      <c r="AG684">
        <v>1.305148194191472</v>
      </c>
      <c r="AH684" s="9" t="s">
        <v>178</v>
      </c>
      <c r="AI684" s="1">
        <v>44501</v>
      </c>
      <c r="AJ684" s="9" t="s">
        <v>38</v>
      </c>
      <c r="AK684">
        <v>11</v>
      </c>
    </row>
    <row r="685" spans="1:37" x14ac:dyDescent="0.25">
      <c r="A685">
        <v>44510</v>
      </c>
      <c r="B685">
        <v>1.870748486086117</v>
      </c>
      <c r="C685">
        <v>0.68032605817686731</v>
      </c>
      <c r="D685">
        <v>4.151739370337456E-2</v>
      </c>
      <c r="E685">
        <v>1.1508437598771779</v>
      </c>
      <c r="F685">
        <v>0.94214353068373147</v>
      </c>
      <c r="G685">
        <v>0.27062321841156062</v>
      </c>
      <c r="H685">
        <v>1.027539376984985</v>
      </c>
      <c r="I685">
        <v>1.48972200257187</v>
      </c>
      <c r="J685">
        <v>14.29644354755804</v>
      </c>
      <c r="K685">
        <v>0.14086097292624139</v>
      </c>
      <c r="L685">
        <v>1.0724795708573121E-2</v>
      </c>
      <c r="M685">
        <v>3.721778146905538</v>
      </c>
      <c r="N685">
        <v>2.0992289183322299</v>
      </c>
      <c r="O685">
        <v>1.106747245127405</v>
      </c>
      <c r="P685">
        <v>3.5789882534948139</v>
      </c>
      <c r="Q685">
        <v>9.0925532980699816E-2</v>
      </c>
      <c r="R685">
        <v>3.990679941794594</v>
      </c>
      <c r="S685">
        <v>0.3747610134891593</v>
      </c>
      <c r="T685">
        <v>0.76874296576163859</v>
      </c>
      <c r="U685">
        <v>0.25273649929429792</v>
      </c>
      <c r="V685">
        <v>1.2199324369766651</v>
      </c>
      <c r="W685">
        <v>1.212715182653366</v>
      </c>
      <c r="X685">
        <v>1.859384208893661</v>
      </c>
      <c r="Y685">
        <v>4.1203562423228091</v>
      </c>
      <c r="Z685">
        <v>1.426413737046683</v>
      </c>
      <c r="AA685">
        <v>3.152392413224427</v>
      </c>
      <c r="AB685">
        <v>0.97631707505716636</v>
      </c>
      <c r="AC685">
        <v>2.033849690123529</v>
      </c>
      <c r="AD685">
        <v>0.10278456550890661</v>
      </c>
      <c r="AE685">
        <v>0.69806105755486492</v>
      </c>
      <c r="AF685">
        <v>2.17667299522879</v>
      </c>
      <c r="AG685">
        <v>2.676368106784992</v>
      </c>
      <c r="AH685" s="9" t="s">
        <v>178</v>
      </c>
      <c r="AI685" s="1">
        <v>44501</v>
      </c>
      <c r="AJ685" s="9" t="s">
        <v>39</v>
      </c>
      <c r="AK685">
        <v>10</v>
      </c>
    </row>
    <row r="686" spans="1:37" x14ac:dyDescent="0.25">
      <c r="A686">
        <v>44509</v>
      </c>
      <c r="B686">
        <v>0.66838442812208532</v>
      </c>
      <c r="C686">
        <v>0.1613127436450347</v>
      </c>
      <c r="D686">
        <v>0.13519045771729221</v>
      </c>
      <c r="E686">
        <v>0.22085580387703219</v>
      </c>
      <c r="F686">
        <v>0.73990691784102214</v>
      </c>
      <c r="G686">
        <v>0.31175282051344688</v>
      </c>
      <c r="H686">
        <v>0.21451606527421521</v>
      </c>
      <c r="I686">
        <v>0.90262061066040677</v>
      </c>
      <c r="J686">
        <v>6.7517084824308266E-2</v>
      </c>
      <c r="K686">
        <v>0.18517057106876189</v>
      </c>
      <c r="L686">
        <v>0.1918176856449304</v>
      </c>
      <c r="M686">
        <v>0.39282486459272781</v>
      </c>
      <c r="N686">
        <v>0.14142094239683781</v>
      </c>
      <c r="O686">
        <v>4.4544466669813243E-3</v>
      </c>
      <c r="P686">
        <v>0.18230604461611971</v>
      </c>
      <c r="Q686">
        <v>2.2723304935912101E-2</v>
      </c>
      <c r="R686">
        <v>0.49498030079988958</v>
      </c>
      <c r="S686">
        <v>6.6808374999916043E-2</v>
      </c>
      <c r="T686">
        <v>0.82702464419144472</v>
      </c>
      <c r="U686">
        <v>3.0842199153820519E-4</v>
      </c>
      <c r="V686">
        <v>3.9974541515039941</v>
      </c>
      <c r="W686">
        <v>0.15216833253889511</v>
      </c>
      <c r="X686">
        <v>0.74144669498668148</v>
      </c>
      <c r="Y686">
        <v>0.80277605100743199</v>
      </c>
      <c r="Z686">
        <v>0.48769667624170387</v>
      </c>
      <c r="AA686">
        <v>0.33862731504328297</v>
      </c>
      <c r="AB686">
        <v>0.74169833563495469</v>
      </c>
      <c r="AC686">
        <v>0.47343278404669359</v>
      </c>
      <c r="AD686">
        <v>2.7990587444037041E-2</v>
      </c>
      <c r="AE686">
        <v>0.47419948926233108</v>
      </c>
      <c r="AF686">
        <v>0.48587580176393202</v>
      </c>
      <c r="AG686">
        <v>1.008047710282663</v>
      </c>
      <c r="AH686" s="9" t="s">
        <v>178</v>
      </c>
      <c r="AI686" s="1">
        <v>44501</v>
      </c>
      <c r="AJ686" s="9" t="s">
        <v>40</v>
      </c>
      <c r="AK686">
        <v>9</v>
      </c>
    </row>
    <row r="687" spans="1:37" x14ac:dyDescent="0.25">
      <c r="A687">
        <v>44508</v>
      </c>
      <c r="B687">
        <v>0.93257797379410579</v>
      </c>
      <c r="C687">
        <v>1.7332340127961581</v>
      </c>
      <c r="D687">
        <v>0</v>
      </c>
      <c r="E687">
        <v>0.67168404784590496</v>
      </c>
      <c r="F687">
        <v>1.0013263130437819</v>
      </c>
      <c r="G687">
        <v>1.9458666219525591</v>
      </c>
      <c r="H687">
        <v>7.1549561862169528E-2</v>
      </c>
      <c r="I687">
        <v>1.549705103188542</v>
      </c>
      <c r="J687">
        <v>0.13958732024257139</v>
      </c>
      <c r="K687">
        <v>1.9682110818347869E-3</v>
      </c>
      <c r="L687">
        <v>0.31782213268711412</v>
      </c>
      <c r="M687">
        <v>0.646996240655352</v>
      </c>
      <c r="N687">
        <v>0.49629954122426212</v>
      </c>
      <c r="O687">
        <v>0.49929850327686481</v>
      </c>
      <c r="P687">
        <v>0.3275808437784421</v>
      </c>
      <c r="Q687">
        <v>0.28061848090827513</v>
      </c>
      <c r="R687">
        <v>0.40081767462520518</v>
      </c>
      <c r="S687">
        <v>6.4296939452626392E-2</v>
      </c>
      <c r="T687">
        <v>2.857675869664873</v>
      </c>
      <c r="U687">
        <v>2.4113378008969351</v>
      </c>
      <c r="V687">
        <v>0.23365757505272419</v>
      </c>
      <c r="W687">
        <v>1.3329248135469149</v>
      </c>
      <c r="X687">
        <v>0.50631812035382207</v>
      </c>
      <c r="Y687">
        <v>0.52655107356120268</v>
      </c>
      <c r="Z687">
        <v>1.039757465599944</v>
      </c>
      <c r="AA687">
        <v>0.57529258236219072</v>
      </c>
      <c r="AB687">
        <v>0.99892069040159914</v>
      </c>
      <c r="AC687">
        <v>0.40672634070059799</v>
      </c>
      <c r="AD687">
        <v>0.24133542483268219</v>
      </c>
      <c r="AE687">
        <v>1.0721108987143131</v>
      </c>
      <c r="AF687">
        <v>0.62389430241319643</v>
      </c>
      <c r="AG687">
        <v>1.3178301868879521</v>
      </c>
      <c r="AH687" s="9" t="s">
        <v>178</v>
      </c>
      <c r="AI687" s="1">
        <v>44501</v>
      </c>
      <c r="AJ687" s="9" t="s">
        <v>41</v>
      </c>
      <c r="AK687">
        <v>8</v>
      </c>
    </row>
    <row r="688" spans="1:37" x14ac:dyDescent="0.25">
      <c r="A688">
        <v>44505</v>
      </c>
      <c r="B688">
        <v>1.2724905981127439</v>
      </c>
      <c r="C688">
        <v>0.82401065869607026</v>
      </c>
      <c r="D688">
        <v>9.6140032819000007E-2</v>
      </c>
      <c r="E688">
        <v>0.57094546910233435</v>
      </c>
      <c r="F688">
        <v>1.168810199791096</v>
      </c>
      <c r="G688">
        <v>3.3875537047752631E-3</v>
      </c>
      <c r="H688">
        <v>3.1554994067882882</v>
      </c>
      <c r="I688">
        <v>0.7949482982367907</v>
      </c>
      <c r="J688">
        <v>0.63909166984579957</v>
      </c>
      <c r="K688">
        <v>4.0758757621690229</v>
      </c>
      <c r="L688">
        <v>0.5221918977489961</v>
      </c>
      <c r="M688">
        <v>0.79512437821295312</v>
      </c>
      <c r="N688">
        <v>2.6568223651619012</v>
      </c>
      <c r="O688">
        <v>1.044508740571215</v>
      </c>
      <c r="P688">
        <v>0.30749243424952882</v>
      </c>
      <c r="Q688">
        <v>0.1590279791064276</v>
      </c>
      <c r="R688">
        <v>0.86331054691107489</v>
      </c>
      <c r="S688">
        <v>0.16831317127450979</v>
      </c>
      <c r="T688">
        <v>2.3413472395518831</v>
      </c>
      <c r="U688">
        <v>4.0527153687260986</v>
      </c>
      <c r="V688">
        <v>0.46151643994150421</v>
      </c>
      <c r="W688">
        <v>0.18528657047301861</v>
      </c>
      <c r="X688">
        <v>0.97041601575964065</v>
      </c>
      <c r="Y688">
        <v>0.1434236765238194</v>
      </c>
      <c r="Z688">
        <v>0.76994932175504838</v>
      </c>
      <c r="AA688">
        <v>2.0079224812610521</v>
      </c>
      <c r="AB688">
        <v>1.3745774219801741</v>
      </c>
      <c r="AC688">
        <v>0.44113010987483509</v>
      </c>
      <c r="AD688">
        <v>0.1534587883113443</v>
      </c>
      <c r="AE688">
        <v>1.192767858861264</v>
      </c>
      <c r="AF688">
        <v>0.98580284073168989</v>
      </c>
      <c r="AG688">
        <v>1.8183951316231</v>
      </c>
      <c r="AH688" s="9" t="s">
        <v>179</v>
      </c>
      <c r="AI688" s="1">
        <v>44501</v>
      </c>
      <c r="AJ688" s="9" t="s">
        <v>43</v>
      </c>
      <c r="AK688">
        <v>5</v>
      </c>
    </row>
    <row r="689" spans="1:37" x14ac:dyDescent="0.25">
      <c r="A689">
        <v>44504</v>
      </c>
      <c r="B689">
        <v>1.305273172597845</v>
      </c>
      <c r="C689">
        <v>0.2573557279349421</v>
      </c>
      <c r="D689">
        <v>9.2331059686937111E-2</v>
      </c>
      <c r="E689">
        <v>1.4679977670587669</v>
      </c>
      <c r="F689">
        <v>1.241425449419036</v>
      </c>
      <c r="G689">
        <v>4.1889420679486546</v>
      </c>
      <c r="H689">
        <v>0.62338755861255024</v>
      </c>
      <c r="I689">
        <v>0.77771647529832511</v>
      </c>
      <c r="J689">
        <v>0.1209415778570828</v>
      </c>
      <c r="K689">
        <v>0.68397388996916519</v>
      </c>
      <c r="L689">
        <v>0.45536029153558177</v>
      </c>
      <c r="M689">
        <v>0.37547294398983622</v>
      </c>
      <c r="N689">
        <v>0.34591747270402501</v>
      </c>
      <c r="O689">
        <v>0.72413472860939521</v>
      </c>
      <c r="P689">
        <v>0.31566470187786638</v>
      </c>
      <c r="Q689">
        <v>7.7557235722035309E-2</v>
      </c>
      <c r="R689">
        <v>0.63820525359994451</v>
      </c>
      <c r="S689">
        <v>0.58125921843616934</v>
      </c>
      <c r="T689">
        <v>0.12821024878017151</v>
      </c>
      <c r="U689">
        <v>6.7602177770627199</v>
      </c>
      <c r="V689">
        <v>0.23725072633508279</v>
      </c>
      <c r="W689">
        <v>1.086255607951812</v>
      </c>
      <c r="X689">
        <v>1.4823332747750479</v>
      </c>
      <c r="Y689">
        <v>0.23165353725174209</v>
      </c>
      <c r="Z689">
        <v>1.9086126829762049</v>
      </c>
      <c r="AA689">
        <v>0.76647411037097513</v>
      </c>
      <c r="AB689">
        <v>0.53740253642621882</v>
      </c>
      <c r="AC689">
        <v>0.44920202297917461</v>
      </c>
      <c r="AD689">
        <v>0.1717644326487319</v>
      </c>
      <c r="AE689">
        <v>1.026990888556004</v>
      </c>
      <c r="AF689">
        <v>1.299177731542279</v>
      </c>
      <c r="AG689">
        <v>1.535703106037404</v>
      </c>
      <c r="AH689" s="9" t="s">
        <v>179</v>
      </c>
      <c r="AI689" s="1">
        <v>44501</v>
      </c>
      <c r="AJ689" s="9" t="s">
        <v>38</v>
      </c>
      <c r="AK689">
        <v>4</v>
      </c>
    </row>
    <row r="690" spans="1:37" x14ac:dyDescent="0.25">
      <c r="A690">
        <v>44503</v>
      </c>
      <c r="B690">
        <v>0.14794427142724911</v>
      </c>
      <c r="C690">
        <v>2.1450224947877741E-4</v>
      </c>
      <c r="D690">
        <v>0</v>
      </c>
      <c r="E690">
        <v>2.1345705361504919E-2</v>
      </c>
      <c r="F690">
        <v>0</v>
      </c>
      <c r="G690">
        <v>0.15903200964273351</v>
      </c>
      <c r="H690">
        <v>2.183636856334745E-3</v>
      </c>
      <c r="I690">
        <v>7.681715814892129E-3</v>
      </c>
      <c r="J690">
        <v>0</v>
      </c>
      <c r="K690">
        <v>1.031831094256978E-2</v>
      </c>
      <c r="L690">
        <v>4.4418658433533348E-3</v>
      </c>
      <c r="M690">
        <v>0</v>
      </c>
      <c r="N690">
        <v>4.4306675396092718E-2</v>
      </c>
      <c r="O690">
        <v>1.8963851450185511E-2</v>
      </c>
      <c r="P690">
        <v>3.8631781399254488E-2</v>
      </c>
      <c r="Q690">
        <v>5.9434312357403334</v>
      </c>
      <c r="R690">
        <v>3.1812818277928839E-3</v>
      </c>
      <c r="S690">
        <v>9.870874156802551E-5</v>
      </c>
      <c r="T690">
        <v>0.48178913899162051</v>
      </c>
      <c r="U690">
        <v>0.25807821070886189</v>
      </c>
      <c r="V690">
        <v>4.6816739216666348E-2</v>
      </c>
      <c r="W690">
        <v>0</v>
      </c>
      <c r="X690">
        <v>5.8656969005246321E-2</v>
      </c>
      <c r="Y690">
        <v>3.1052275791430231E-2</v>
      </c>
      <c r="Z690">
        <v>4.1731504761006857E-2</v>
      </c>
      <c r="AA690">
        <v>3.8561049710830103E-2</v>
      </c>
      <c r="AB690">
        <v>0.79749963872355567</v>
      </c>
      <c r="AC690">
        <v>4.6630939927452628E-3</v>
      </c>
      <c r="AD690">
        <v>1.5607182555524099</v>
      </c>
      <c r="AE690">
        <v>0.25003459420677682</v>
      </c>
      <c r="AF690">
        <v>6.1304529903480051E-2</v>
      </c>
      <c r="AG690">
        <v>6.5960681544096303E-2</v>
      </c>
      <c r="AH690" s="9" t="s">
        <v>179</v>
      </c>
      <c r="AI690" s="1">
        <v>44501</v>
      </c>
      <c r="AJ690" s="9" t="s">
        <v>39</v>
      </c>
      <c r="AK690">
        <v>3</v>
      </c>
    </row>
    <row r="691" spans="1:37" x14ac:dyDescent="0.25">
      <c r="A691">
        <v>44502</v>
      </c>
      <c r="B691">
        <v>1.847352442356891</v>
      </c>
      <c r="C691">
        <v>0.40603170407613359</v>
      </c>
      <c r="D691">
        <v>1.2869424367967051</v>
      </c>
      <c r="E691">
        <v>1.9035966967562961</v>
      </c>
      <c r="F691">
        <v>2.2519276517121112</v>
      </c>
      <c r="G691">
        <v>4.5827649578292764</v>
      </c>
      <c r="H691">
        <v>0.64316062683058139</v>
      </c>
      <c r="I691">
        <v>1.5585995131648831</v>
      </c>
      <c r="J691">
        <v>2.054698300564048</v>
      </c>
      <c r="K691">
        <v>1.806555241066139</v>
      </c>
      <c r="L691">
        <v>3.1303128011788921</v>
      </c>
      <c r="M691">
        <v>0.1199482990998149</v>
      </c>
      <c r="N691">
        <v>1.571722436583767</v>
      </c>
      <c r="O691">
        <v>0.61623320549579119</v>
      </c>
      <c r="P691">
        <v>1.5655354890846871</v>
      </c>
      <c r="Q691">
        <v>0.49081447713444482</v>
      </c>
      <c r="R691">
        <v>0.85256281575087189</v>
      </c>
      <c r="S691">
        <v>1.36367231016312E-3</v>
      </c>
      <c r="T691">
        <v>0.33362926936900211</v>
      </c>
      <c r="U691">
        <v>0.81332480247727035</v>
      </c>
      <c r="V691">
        <v>0.72092937159356318</v>
      </c>
      <c r="W691">
        <v>2.753401291522743</v>
      </c>
      <c r="X691">
        <v>3.0009675917356922</v>
      </c>
      <c r="Y691">
        <v>0.38588374168258588</v>
      </c>
      <c r="Z691">
        <v>2.4178059925701509</v>
      </c>
      <c r="AA691">
        <v>1.975115980792217</v>
      </c>
      <c r="AB691">
        <v>0.82503728677180799</v>
      </c>
      <c r="AC691">
        <v>0.87224593070557865</v>
      </c>
      <c r="AD691">
        <v>0.43116724957969399</v>
      </c>
      <c r="AE691">
        <v>1.3976326079879109</v>
      </c>
      <c r="AF691">
        <v>2.2200532996317568</v>
      </c>
      <c r="AG691">
        <v>1.730276522825261</v>
      </c>
      <c r="AH691" s="9" t="s">
        <v>179</v>
      </c>
      <c r="AI691" s="1">
        <v>44501</v>
      </c>
      <c r="AJ691" s="9" t="s">
        <v>40</v>
      </c>
      <c r="AK691">
        <v>2</v>
      </c>
    </row>
    <row r="692" spans="1:37" x14ac:dyDescent="0.25">
      <c r="A692">
        <v>44501</v>
      </c>
      <c r="B692">
        <v>1.0986349705289069</v>
      </c>
      <c r="C692">
        <v>8.7976766052008187E-2</v>
      </c>
      <c r="D692">
        <v>0</v>
      </c>
      <c r="E692">
        <v>1.666702576963921</v>
      </c>
      <c r="F692">
        <v>1.8512450289925628E-2</v>
      </c>
      <c r="G692">
        <v>8.3571156769511497</v>
      </c>
      <c r="H692">
        <v>0.81346903743898569</v>
      </c>
      <c r="I692">
        <v>1.073483645530791</v>
      </c>
      <c r="J692">
        <v>0.65920791234552811</v>
      </c>
      <c r="K692">
        <v>4.9515187787811041E-2</v>
      </c>
      <c r="L692">
        <v>0.2200825405757289</v>
      </c>
      <c r="M692">
        <v>2.6030334397862251E-3</v>
      </c>
      <c r="N692">
        <v>0.55434708323153015</v>
      </c>
      <c r="O692">
        <v>0.62060612873566623</v>
      </c>
      <c r="P692">
        <v>0.81927982561224044</v>
      </c>
      <c r="Q692">
        <v>0.40673690044230387</v>
      </c>
      <c r="R692">
        <v>2.4153371046779211</v>
      </c>
      <c r="S692">
        <v>5.7164242521843323E-5</v>
      </c>
      <c r="T692">
        <v>0.63990566575016838</v>
      </c>
      <c r="U692">
        <v>2.6913257686752798</v>
      </c>
      <c r="V692">
        <v>1.6192893335333091E-2</v>
      </c>
      <c r="W692">
        <v>1.995243111045145E-2</v>
      </c>
      <c r="X692">
        <v>1.4668398241461571</v>
      </c>
      <c r="Y692">
        <v>0.1159038264546957</v>
      </c>
      <c r="Z692">
        <v>2.0477544075964289</v>
      </c>
      <c r="AA692">
        <v>0.81095119639711699</v>
      </c>
      <c r="AB692">
        <v>0.38306580016648462</v>
      </c>
      <c r="AC692">
        <v>4.7231248263961342E-2</v>
      </c>
      <c r="AD692">
        <v>2.2036395522385972E-2</v>
      </c>
      <c r="AE692">
        <v>0.92944759479525163</v>
      </c>
      <c r="AF692">
        <v>1.287930220432898</v>
      </c>
      <c r="AG692">
        <v>1.3969309551232969</v>
      </c>
      <c r="AH692" s="9" t="s">
        <v>179</v>
      </c>
      <c r="AI692" s="1">
        <v>44501</v>
      </c>
      <c r="AJ692" s="9" t="s">
        <v>41</v>
      </c>
      <c r="AK692">
        <v>1</v>
      </c>
    </row>
    <row r="693" spans="1:37" x14ac:dyDescent="0.25">
      <c r="A693">
        <v>44498</v>
      </c>
      <c r="B693">
        <v>1.578963497725653</v>
      </c>
      <c r="C693">
        <v>0.63384635546334978</v>
      </c>
      <c r="D693">
        <v>0</v>
      </c>
      <c r="E693">
        <v>1.684049554573827</v>
      </c>
      <c r="F693">
        <v>0.79823893328978446</v>
      </c>
      <c r="G693">
        <v>0.93610920510562856</v>
      </c>
      <c r="H693">
        <v>0.36408849906798119</v>
      </c>
      <c r="I693">
        <v>1.2629766230946371</v>
      </c>
      <c r="J693">
        <v>0.2201502916466288</v>
      </c>
      <c r="K693">
        <v>0.29092801832536508</v>
      </c>
      <c r="L693">
        <v>0.41695332008890712</v>
      </c>
      <c r="M693">
        <v>6.6877328201279077E-2</v>
      </c>
      <c r="N693">
        <v>1.25935604446228</v>
      </c>
      <c r="O693">
        <v>1.552831820181124</v>
      </c>
      <c r="P693">
        <v>1.5237450103649071</v>
      </c>
      <c r="Q693">
        <v>1.002581928956644</v>
      </c>
      <c r="R693">
        <v>3.0652187579643351</v>
      </c>
      <c r="S693">
        <v>2.719036565713424E-2</v>
      </c>
      <c r="T693">
        <v>0.28362168152881051</v>
      </c>
      <c r="U693">
        <v>0.96062155736882338</v>
      </c>
      <c r="V693">
        <v>0.51757590032838852</v>
      </c>
      <c r="W693">
        <v>1.16926592090862</v>
      </c>
      <c r="X693">
        <v>4.1343037764021231</v>
      </c>
      <c r="Y693">
        <v>0.99956619371877786</v>
      </c>
      <c r="Z693">
        <v>2.3520560589983521</v>
      </c>
      <c r="AA693">
        <v>1.415305635265691</v>
      </c>
      <c r="AB693">
        <v>0.84412285878498461</v>
      </c>
      <c r="AC693">
        <v>0.26799730953713008</v>
      </c>
      <c r="AD693">
        <v>1.225623450256653</v>
      </c>
      <c r="AE693">
        <v>0.40908782388056281</v>
      </c>
      <c r="AF693">
        <v>1.63178422137945</v>
      </c>
      <c r="AG693">
        <v>2.6794260521996458</v>
      </c>
      <c r="AH693" s="9" t="s">
        <v>180</v>
      </c>
      <c r="AI693" s="1">
        <v>44470</v>
      </c>
      <c r="AJ693" s="9" t="s">
        <v>43</v>
      </c>
      <c r="AK693">
        <v>29</v>
      </c>
    </row>
    <row r="694" spans="1:37" x14ac:dyDescent="0.25">
      <c r="A694">
        <v>44497</v>
      </c>
      <c r="B694">
        <v>1.3310880241939951</v>
      </c>
      <c r="C694">
        <v>0.1204362708673314</v>
      </c>
      <c r="D694">
        <v>0.86469125458049723</v>
      </c>
      <c r="E694">
        <v>1.366293359544746</v>
      </c>
      <c r="F694">
        <v>2.477849848140226</v>
      </c>
      <c r="G694">
        <v>0.65855512667548999</v>
      </c>
      <c r="H694">
        <v>2.5754741771898391</v>
      </c>
      <c r="I694">
        <v>1.590045282940945</v>
      </c>
      <c r="J694">
        <v>0.79327180875603531</v>
      </c>
      <c r="K694">
        <v>0.35850151440574779</v>
      </c>
      <c r="L694">
        <v>0.57022564550792976</v>
      </c>
      <c r="M694">
        <v>0.47701210353913598</v>
      </c>
      <c r="N694">
        <v>1.7468283818363739</v>
      </c>
      <c r="O694">
        <v>1.2978286100476299</v>
      </c>
      <c r="P694">
        <v>0.17782691945740869</v>
      </c>
      <c r="Q694">
        <v>0.65149691454840131</v>
      </c>
      <c r="R694">
        <v>0.1466300074737831</v>
      </c>
      <c r="S694">
        <v>0.82552596248721177</v>
      </c>
      <c r="T694">
        <v>1.7937201554232589</v>
      </c>
      <c r="U694">
        <v>9.8527903175509197E-3</v>
      </c>
      <c r="V694">
        <v>1.019378114347445</v>
      </c>
      <c r="W694">
        <v>0.11734341452653969</v>
      </c>
      <c r="X694">
        <v>2.585250717283416</v>
      </c>
      <c r="Y694">
        <v>3.1742792628745908E-2</v>
      </c>
      <c r="Z694">
        <v>1.4884793206353071</v>
      </c>
      <c r="AA694">
        <v>1.0918002177315129</v>
      </c>
      <c r="AB694">
        <v>1.564151672514932</v>
      </c>
      <c r="AC694">
        <v>0.37110463854684128</v>
      </c>
      <c r="AD694">
        <v>1.3336534634373229</v>
      </c>
      <c r="AE694">
        <v>1.2391295564055631</v>
      </c>
      <c r="AF694">
        <v>1.3596874089699851</v>
      </c>
      <c r="AG694">
        <v>1.1800196824298581</v>
      </c>
      <c r="AH694" s="9" t="s">
        <v>180</v>
      </c>
      <c r="AI694" s="1">
        <v>44470</v>
      </c>
      <c r="AJ694" s="9" t="s">
        <v>38</v>
      </c>
      <c r="AK694">
        <v>28</v>
      </c>
    </row>
    <row r="695" spans="1:37" x14ac:dyDescent="0.25">
      <c r="A695">
        <v>44496</v>
      </c>
      <c r="B695">
        <v>1.782902704814894</v>
      </c>
      <c r="C695">
        <v>4.8644263497052824</v>
      </c>
      <c r="D695">
        <v>7.3766100753975328E-2</v>
      </c>
      <c r="E695">
        <v>2.4442434421998671</v>
      </c>
      <c r="F695">
        <v>1.86787854274667</v>
      </c>
      <c r="G695">
        <v>1.431888031366622</v>
      </c>
      <c r="H695">
        <v>0.81593421367701335</v>
      </c>
      <c r="I695">
        <v>0.62469749478550973</v>
      </c>
      <c r="J695">
        <v>3.4149072758846208</v>
      </c>
      <c r="K695">
        <v>1.063883799601379</v>
      </c>
      <c r="L695">
        <v>0.18070567288193731</v>
      </c>
      <c r="M695">
        <v>0.14807200204152271</v>
      </c>
      <c r="N695">
        <v>2.1088541148294899</v>
      </c>
      <c r="O695">
        <v>0.7684374349053763</v>
      </c>
      <c r="P695">
        <v>0.77222327222601628</v>
      </c>
      <c r="Q695">
        <v>1.473252614967314</v>
      </c>
      <c r="R695">
        <v>0.13636394116853059</v>
      </c>
      <c r="S695">
        <v>0.3806168968898373</v>
      </c>
      <c r="T695">
        <v>0.20169912662274531</v>
      </c>
      <c r="U695">
        <v>4.7604630526767972E-4</v>
      </c>
      <c r="V695">
        <v>0.60773174992642431</v>
      </c>
      <c r="W695">
        <v>3.6313240974295078</v>
      </c>
      <c r="X695">
        <v>1.492084059218421</v>
      </c>
      <c r="Y695">
        <v>4.3745521115517496</v>
      </c>
      <c r="Z695">
        <v>2.3924005254210372</v>
      </c>
      <c r="AA695">
        <v>1.5503798521131571</v>
      </c>
      <c r="AB695">
        <v>1.028348284705606</v>
      </c>
      <c r="AC695">
        <v>0.90357632770912377</v>
      </c>
      <c r="AD695">
        <v>2.8179019444612159</v>
      </c>
      <c r="AE695">
        <v>1.6468806766306869</v>
      </c>
      <c r="AF695">
        <v>1.327647922455049</v>
      </c>
      <c r="AG695">
        <v>2.0979095025846068</v>
      </c>
      <c r="AH695" s="9" t="s">
        <v>180</v>
      </c>
      <c r="AI695" s="1">
        <v>44470</v>
      </c>
      <c r="AJ695" s="9" t="s">
        <v>39</v>
      </c>
      <c r="AK695">
        <v>27</v>
      </c>
    </row>
    <row r="696" spans="1:37" x14ac:dyDescent="0.25">
      <c r="A696">
        <v>44495</v>
      </c>
      <c r="B696">
        <v>1.318675273612778</v>
      </c>
      <c r="C696">
        <v>0.15425132823506749</v>
      </c>
      <c r="D696">
        <v>3.4103595093406783E-2</v>
      </c>
      <c r="E696">
        <v>0.85182283026606431</v>
      </c>
      <c r="F696">
        <v>0.82696392321992296</v>
      </c>
      <c r="G696">
        <v>0.28474277252132368</v>
      </c>
      <c r="H696">
        <v>0.5177553517754091</v>
      </c>
      <c r="I696">
        <v>4.7946459996758763</v>
      </c>
      <c r="J696">
        <v>0.59537322644838908</v>
      </c>
      <c r="K696">
        <v>0.1859576225685004</v>
      </c>
      <c r="L696">
        <v>0.41711121331552647</v>
      </c>
      <c r="M696">
        <v>0.13954531545965729</v>
      </c>
      <c r="N696">
        <v>0.71915754165583756</v>
      </c>
      <c r="O696">
        <v>0.80657349484231655</v>
      </c>
      <c r="P696">
        <v>0.32595892815157262</v>
      </c>
      <c r="Q696">
        <v>0.36675788287429401</v>
      </c>
      <c r="R696">
        <v>0.1326009741244924</v>
      </c>
      <c r="S696">
        <v>3.244350980260124</v>
      </c>
      <c r="T696">
        <v>0.84232175062349057</v>
      </c>
      <c r="U696">
        <v>7.2360616495416874</v>
      </c>
      <c r="V696">
        <v>3.5742597294384608</v>
      </c>
      <c r="W696">
        <v>0.85112345995966443</v>
      </c>
      <c r="X696">
        <v>1.2630543294822569</v>
      </c>
      <c r="Y696">
        <v>0.82899655441993469</v>
      </c>
      <c r="Z696">
        <v>1.041151920334394</v>
      </c>
      <c r="AA696">
        <v>1.5650130300669669</v>
      </c>
      <c r="AB696">
        <v>1.2478660255204761</v>
      </c>
      <c r="AC696">
        <v>0.24870393357696069</v>
      </c>
      <c r="AD696">
        <v>0.24510527576598351</v>
      </c>
      <c r="AE696">
        <v>0.96240247058832518</v>
      </c>
      <c r="AF696">
        <v>1.436722875664836</v>
      </c>
      <c r="AG696">
        <v>1.0405455167576729</v>
      </c>
      <c r="AH696" s="9" t="s">
        <v>180</v>
      </c>
      <c r="AI696" s="1">
        <v>44470</v>
      </c>
      <c r="AJ696" s="9" t="s">
        <v>40</v>
      </c>
      <c r="AK696">
        <v>26</v>
      </c>
    </row>
    <row r="697" spans="1:37" x14ac:dyDescent="0.25">
      <c r="A697">
        <v>44494</v>
      </c>
      <c r="B697">
        <v>0.76187329490742217</v>
      </c>
      <c r="C697">
        <v>3.77865052954722E-2</v>
      </c>
      <c r="D697">
        <v>9.6368055235174754</v>
      </c>
      <c r="E697">
        <v>1.376545629709881</v>
      </c>
      <c r="F697">
        <v>0.28280971095740032</v>
      </c>
      <c r="G697">
        <v>0.1257627410204403</v>
      </c>
      <c r="H697">
        <v>0.16827933505133091</v>
      </c>
      <c r="I697">
        <v>0.19146273615157569</v>
      </c>
      <c r="J697">
        <v>8.2358301342461915E-2</v>
      </c>
      <c r="K697">
        <v>4.3088681813138963E-2</v>
      </c>
      <c r="L697">
        <v>0.34515267783201392</v>
      </c>
      <c r="M697">
        <v>0.21829648126550161</v>
      </c>
      <c r="N697">
        <v>1.2925981037993011</v>
      </c>
      <c r="O697">
        <v>0.2348080996732744</v>
      </c>
      <c r="P697">
        <v>0.51222120203206811</v>
      </c>
      <c r="Q697">
        <v>1.179934368098072E-2</v>
      </c>
      <c r="R697">
        <v>0.33091393321830892</v>
      </c>
      <c r="S697">
        <v>0</v>
      </c>
      <c r="T697">
        <v>0.1530345653968255</v>
      </c>
      <c r="U697">
        <v>0.69371549203779515</v>
      </c>
      <c r="V697">
        <v>1.2990327341391409E-2</v>
      </c>
      <c r="W697">
        <v>0.37317212559875618</v>
      </c>
      <c r="X697">
        <v>0.59877499254773559</v>
      </c>
      <c r="Y697">
        <v>8.1381200216912822E-2</v>
      </c>
      <c r="Z697">
        <v>0.66937753369610598</v>
      </c>
      <c r="AA697">
        <v>0.64193586160392091</v>
      </c>
      <c r="AB697">
        <v>0.17140884331711079</v>
      </c>
      <c r="AC697">
        <v>1.4662012046226069</v>
      </c>
      <c r="AD697">
        <v>5.9476441226490283E-3</v>
      </c>
      <c r="AE697">
        <v>0.2806496594767694</v>
      </c>
      <c r="AF697">
        <v>0.76958243280267336</v>
      </c>
      <c r="AG697">
        <v>0.99544840852886551</v>
      </c>
      <c r="AH697" s="9" t="s">
        <v>180</v>
      </c>
      <c r="AI697" s="1">
        <v>44470</v>
      </c>
      <c r="AJ697" s="9" t="s">
        <v>41</v>
      </c>
      <c r="AK697">
        <v>25</v>
      </c>
    </row>
    <row r="698" spans="1:37" x14ac:dyDescent="0.25">
      <c r="A698">
        <v>44491</v>
      </c>
      <c r="B698">
        <v>1.635573142603272</v>
      </c>
      <c r="C698">
        <v>1.985036913646963</v>
      </c>
      <c r="D698">
        <v>0.54163458212467774</v>
      </c>
      <c r="E698">
        <v>1.957093810161221</v>
      </c>
      <c r="F698">
        <v>3.8794529106434141</v>
      </c>
      <c r="G698">
        <v>6.5726137876551266E-2</v>
      </c>
      <c r="H698">
        <v>0.54050479360920878</v>
      </c>
      <c r="I698">
        <v>0.91968948459752753</v>
      </c>
      <c r="J698">
        <v>3.7874254744553068E-2</v>
      </c>
      <c r="K698">
        <v>0.1624195483334174</v>
      </c>
      <c r="L698">
        <v>1.512908194146515E-2</v>
      </c>
      <c r="M698">
        <v>9.8186316764986029E-2</v>
      </c>
      <c r="N698">
        <v>0.53636984313258518</v>
      </c>
      <c r="O698">
        <v>1.1885562458175101</v>
      </c>
      <c r="P698">
        <v>2.4960758664611911</v>
      </c>
      <c r="Q698">
        <v>1.8975125645637039E-2</v>
      </c>
      <c r="R698">
        <v>0.44507349348489778</v>
      </c>
      <c r="S698">
        <v>4.8223515916187482E-2</v>
      </c>
      <c r="T698">
        <v>4.2748447827408428E-2</v>
      </c>
      <c r="U698">
        <v>1.600157888442066</v>
      </c>
      <c r="V698">
        <v>1.2805419026247431</v>
      </c>
      <c r="W698">
        <v>2.5369198172713912</v>
      </c>
      <c r="X698">
        <v>6.0273526932213262</v>
      </c>
      <c r="Y698">
        <v>0.78779648751587639</v>
      </c>
      <c r="Z698">
        <v>2.5804579197960962</v>
      </c>
      <c r="AA698">
        <v>0.98234541878451032</v>
      </c>
      <c r="AB698">
        <v>0.66443461331771669</v>
      </c>
      <c r="AC698">
        <v>0.38647004832751369</v>
      </c>
      <c r="AD698">
        <v>0.16240131389656501</v>
      </c>
      <c r="AE698">
        <v>0.62733728288985224</v>
      </c>
      <c r="AF698">
        <v>1.952484218350983</v>
      </c>
      <c r="AG698">
        <v>2.2673421270797438</v>
      </c>
      <c r="AH698" s="9" t="s">
        <v>181</v>
      </c>
      <c r="AI698" s="1">
        <v>44470</v>
      </c>
      <c r="AJ698" s="9" t="s">
        <v>43</v>
      </c>
      <c r="AK698">
        <v>22</v>
      </c>
    </row>
    <row r="699" spans="1:37" x14ac:dyDescent="0.25">
      <c r="A699">
        <v>44490</v>
      </c>
      <c r="B699">
        <v>0.76945343830937984</v>
      </c>
      <c r="C699">
        <v>0.5879427977965439</v>
      </c>
      <c r="D699">
        <v>2.3225889754334639E-2</v>
      </c>
      <c r="E699">
        <v>1.0420104262357619</v>
      </c>
      <c r="F699">
        <v>1.8298898190360431</v>
      </c>
      <c r="G699">
        <v>2.944348547317489E-2</v>
      </c>
      <c r="H699">
        <v>0.1807664046385018</v>
      </c>
      <c r="I699">
        <v>0.87666304652641347</v>
      </c>
      <c r="J699">
        <v>1.220302968046465</v>
      </c>
      <c r="K699">
        <v>2.8717452809115538</v>
      </c>
      <c r="L699">
        <v>2.4895625920257512E-3</v>
      </c>
      <c r="M699">
        <v>0.14422106084437139</v>
      </c>
      <c r="N699">
        <v>0.34858858613339472</v>
      </c>
      <c r="O699">
        <v>1.353781798422796</v>
      </c>
      <c r="P699">
        <v>1.9418721273266011</v>
      </c>
      <c r="Q699">
        <v>8.545319581365593E-2</v>
      </c>
      <c r="R699">
        <v>4.9232192512791979</v>
      </c>
      <c r="S699">
        <v>0.18804529579126519</v>
      </c>
      <c r="T699">
        <v>1.590486100989754E-2</v>
      </c>
      <c r="U699">
        <v>1.1599859129976919</v>
      </c>
      <c r="V699">
        <v>0.22501582374520041</v>
      </c>
      <c r="W699">
        <v>0.13893650437162439</v>
      </c>
      <c r="X699">
        <v>0.5103129802950892</v>
      </c>
      <c r="Y699">
        <v>0.32697425350555931</v>
      </c>
      <c r="Z699">
        <v>0.74115740241660932</v>
      </c>
      <c r="AA699">
        <v>1.1960234868868651</v>
      </c>
      <c r="AB699">
        <v>0.4540352328344861</v>
      </c>
      <c r="AC699">
        <v>0.13001484569663879</v>
      </c>
      <c r="AD699">
        <v>1.0805393194556209E-4</v>
      </c>
      <c r="AE699">
        <v>0.38904555581943739</v>
      </c>
      <c r="AF699">
        <v>1.0031110916856161</v>
      </c>
      <c r="AG699">
        <v>1.092218596610971</v>
      </c>
      <c r="AH699" s="9" t="s">
        <v>181</v>
      </c>
      <c r="AI699" s="1">
        <v>44470</v>
      </c>
      <c r="AJ699" s="9" t="s">
        <v>38</v>
      </c>
      <c r="AK699">
        <v>21</v>
      </c>
    </row>
    <row r="700" spans="1:37" x14ac:dyDescent="0.25">
      <c r="A700">
        <v>44489</v>
      </c>
      <c r="B700">
        <v>1.1540834452703139</v>
      </c>
      <c r="C700">
        <v>0.56032462786917792</v>
      </c>
      <c r="D700">
        <v>4.6395304895653188E-4</v>
      </c>
      <c r="E700">
        <v>1.1302088920640749</v>
      </c>
      <c r="F700">
        <v>0.42225056196276561</v>
      </c>
      <c r="G700">
        <v>0.3202049828245227</v>
      </c>
      <c r="H700">
        <v>2.6215598530037101E-2</v>
      </c>
      <c r="I700">
        <v>4.2451383771821627</v>
      </c>
      <c r="J700">
        <v>6.512896337871726E-3</v>
      </c>
      <c r="K700">
        <v>0.17634287952564839</v>
      </c>
      <c r="L700">
        <v>0.15777439037168689</v>
      </c>
      <c r="M700">
        <v>0.54729204227919204</v>
      </c>
      <c r="N700">
        <v>0.75942249117920924</v>
      </c>
      <c r="O700">
        <v>2.285300448315112</v>
      </c>
      <c r="P700">
        <v>0.513457427169002</v>
      </c>
      <c r="Q700">
        <v>0.1382291228469362</v>
      </c>
      <c r="R700">
        <v>7.9239451132910768E-2</v>
      </c>
      <c r="S700">
        <v>0.30419097070841261</v>
      </c>
      <c r="T700">
        <v>0.45305768881121877</v>
      </c>
      <c r="U700">
        <v>0.1892358890783514</v>
      </c>
      <c r="V700">
        <v>1.094408313040711</v>
      </c>
      <c r="W700">
        <v>0.35065481479786748</v>
      </c>
      <c r="X700">
        <v>1.635818850522508</v>
      </c>
      <c r="Y700">
        <v>0.42051038419876102</v>
      </c>
      <c r="Z700">
        <v>1.4753460279957009</v>
      </c>
      <c r="AA700">
        <v>0.84785747699645519</v>
      </c>
      <c r="AB700">
        <v>0.74573694800031798</v>
      </c>
      <c r="AC700">
        <v>0.42859498578617922</v>
      </c>
      <c r="AD700">
        <v>7.1480146505429984E-2</v>
      </c>
      <c r="AE700">
        <v>0.32566729548740991</v>
      </c>
      <c r="AF700">
        <v>0.80427337718461467</v>
      </c>
      <c r="AG700">
        <v>2.9138630482353598</v>
      </c>
      <c r="AH700" s="9" t="s">
        <v>181</v>
      </c>
      <c r="AI700" s="1">
        <v>44470</v>
      </c>
      <c r="AJ700" s="9" t="s">
        <v>39</v>
      </c>
      <c r="AK700">
        <v>20</v>
      </c>
    </row>
    <row r="701" spans="1:37" x14ac:dyDescent="0.25">
      <c r="A701">
        <v>44488</v>
      </c>
      <c r="B701">
        <v>1.2491101832031799</v>
      </c>
      <c r="C701">
        <v>0.17390616517559301</v>
      </c>
      <c r="D701">
        <v>8.7677128709747318</v>
      </c>
      <c r="E701">
        <v>0.75170408505865105</v>
      </c>
      <c r="F701">
        <v>0.15492218474458139</v>
      </c>
      <c r="G701">
        <v>0.14719261506861181</v>
      </c>
      <c r="H701">
        <v>1.502292572369561</v>
      </c>
      <c r="I701">
        <v>0.499507127181261</v>
      </c>
      <c r="J701">
        <v>1.1773749721422659E-2</v>
      </c>
      <c r="K701">
        <v>0.11469375485570819</v>
      </c>
      <c r="L701">
        <v>0.55776321230475467</v>
      </c>
      <c r="M701">
        <v>0.48735929398811118</v>
      </c>
      <c r="N701">
        <v>0.4151756369799286</v>
      </c>
      <c r="O701">
        <v>2.5779797320788669</v>
      </c>
      <c r="P701">
        <v>0.2080017629850229</v>
      </c>
      <c r="Q701">
        <v>0.2087593693085831</v>
      </c>
      <c r="R701">
        <v>5.9837559829024403E-2</v>
      </c>
      <c r="S701">
        <v>2.7679651904286281E-2</v>
      </c>
      <c r="T701">
        <v>6.425557503612768E-2</v>
      </c>
      <c r="U701">
        <v>0.13438246220522121</v>
      </c>
      <c r="V701">
        <v>0.1562030375011213</v>
      </c>
      <c r="W701">
        <v>0.1209090630774417</v>
      </c>
      <c r="X701">
        <v>2.29617954380852</v>
      </c>
      <c r="Y701">
        <v>0.19533838222955779</v>
      </c>
      <c r="Z701">
        <v>0.9952542842132045</v>
      </c>
      <c r="AA701">
        <v>0.35199139445659999</v>
      </c>
      <c r="AB701">
        <v>0.7547302664952027</v>
      </c>
      <c r="AC701">
        <v>2.160536247339695</v>
      </c>
      <c r="AD701">
        <v>9.1769373702917809E-2</v>
      </c>
      <c r="AE701">
        <v>0.39415617506630968</v>
      </c>
      <c r="AF701">
        <v>0.55836656096934201</v>
      </c>
      <c r="AG701">
        <v>3.6101031601454889</v>
      </c>
      <c r="AH701" s="9" t="s">
        <v>181</v>
      </c>
      <c r="AI701" s="1">
        <v>44470</v>
      </c>
      <c r="AJ701" s="9" t="s">
        <v>40</v>
      </c>
      <c r="AK701">
        <v>19</v>
      </c>
    </row>
    <row r="702" spans="1:37" x14ac:dyDescent="0.25">
      <c r="A702">
        <v>44487</v>
      </c>
      <c r="B702">
        <v>0.70518753335190376</v>
      </c>
      <c r="C702">
        <v>2.2790418115691762E-2</v>
      </c>
      <c r="D702">
        <v>6.3112875578973313E-3</v>
      </c>
      <c r="E702">
        <v>0.67050188710141356</v>
      </c>
      <c r="F702">
        <v>1.6133040020662711E-3</v>
      </c>
      <c r="G702">
        <v>1.351472424549268</v>
      </c>
      <c r="H702">
        <v>0.44479027998486259</v>
      </c>
      <c r="I702">
        <v>0.17606585002599839</v>
      </c>
      <c r="J702">
        <v>2.625412865158689</v>
      </c>
      <c r="K702">
        <v>8.2203380879312497E-3</v>
      </c>
      <c r="L702">
        <v>7.9382162519909105E-3</v>
      </c>
      <c r="M702">
        <v>0.45240451100177459</v>
      </c>
      <c r="N702">
        <v>0.21177694680256459</v>
      </c>
      <c r="O702">
        <v>2.6696914589390022E-2</v>
      </c>
      <c r="P702">
        <v>0.111654077698354</v>
      </c>
      <c r="Q702">
        <v>3.9794399336721333E-2</v>
      </c>
      <c r="R702">
        <v>1.295660845564252</v>
      </c>
      <c r="S702">
        <v>2.207806791987887</v>
      </c>
      <c r="T702">
        <v>0.1820450988754507</v>
      </c>
      <c r="U702">
        <v>1.987375449334576E-2</v>
      </c>
      <c r="V702">
        <v>0.436727459851325</v>
      </c>
      <c r="W702">
        <v>9.002049426312346E-2</v>
      </c>
      <c r="X702">
        <v>0.83429973192383711</v>
      </c>
      <c r="Y702">
        <v>0.29557950538272448</v>
      </c>
      <c r="Z702">
        <v>1.092098400381126</v>
      </c>
      <c r="AA702">
        <v>0.42006717856475062</v>
      </c>
      <c r="AB702">
        <v>0.20642527702536859</v>
      </c>
      <c r="AC702">
        <v>0.26802158456025971</v>
      </c>
      <c r="AD702">
        <v>6.0517324290877549E-2</v>
      </c>
      <c r="AE702">
        <v>0.237903886736374</v>
      </c>
      <c r="AF702">
        <v>0.60775154617339544</v>
      </c>
      <c r="AG702">
        <v>1.45771482514536</v>
      </c>
      <c r="AH702" s="9" t="s">
        <v>181</v>
      </c>
      <c r="AI702" s="1">
        <v>44470</v>
      </c>
      <c r="AJ702" s="9" t="s">
        <v>41</v>
      </c>
      <c r="AK702">
        <v>18</v>
      </c>
    </row>
    <row r="703" spans="1:37" x14ac:dyDescent="0.25">
      <c r="A703">
        <v>44484</v>
      </c>
      <c r="B703">
        <v>0.89185506115290758</v>
      </c>
      <c r="C703">
        <v>0.1220555063180221</v>
      </c>
      <c r="D703">
        <v>5.2199261008933115E-4</v>
      </c>
      <c r="E703">
        <v>0.97676924250670738</v>
      </c>
      <c r="F703">
        <v>0.32167049827105748</v>
      </c>
      <c r="G703">
        <v>0.56043384099612503</v>
      </c>
      <c r="H703">
        <v>0.19167233040061959</v>
      </c>
      <c r="I703">
        <v>0.49395262266662537</v>
      </c>
      <c r="J703">
        <v>0.26275272225322432</v>
      </c>
      <c r="K703">
        <v>0.2373971837171005</v>
      </c>
      <c r="L703">
        <v>4.8025535024766211E-2</v>
      </c>
      <c r="M703">
        <v>0.22744995921059141</v>
      </c>
      <c r="N703">
        <v>0.34101514352297169</v>
      </c>
      <c r="O703">
        <v>0.1555516287290776</v>
      </c>
      <c r="P703">
        <v>0.89430129278163728</v>
      </c>
      <c r="Q703">
        <v>0.46265341417226419</v>
      </c>
      <c r="R703">
        <v>5.6040046884355349E-2</v>
      </c>
      <c r="S703">
        <v>2.801280855544821</v>
      </c>
      <c r="T703">
        <v>3.2167491999064927E-2</v>
      </c>
      <c r="U703">
        <v>0.65166308700335707</v>
      </c>
      <c r="V703">
        <v>0.27086800658823729</v>
      </c>
      <c r="W703">
        <v>2.3378603531252831E-2</v>
      </c>
      <c r="X703">
        <v>0.17563897349137289</v>
      </c>
      <c r="Y703">
        <v>5.5796219850541083E-2</v>
      </c>
      <c r="Z703">
        <v>0.97501953399242047</v>
      </c>
      <c r="AA703">
        <v>0.80351316313463783</v>
      </c>
      <c r="AB703">
        <v>0.29873382760084738</v>
      </c>
      <c r="AC703">
        <v>8.1633106950703402E-2</v>
      </c>
      <c r="AD703">
        <v>4.4647633206450432E-2</v>
      </c>
      <c r="AE703">
        <v>0.2305546014034224</v>
      </c>
      <c r="AF703">
        <v>0.7836860388451421</v>
      </c>
      <c r="AG703">
        <v>1.528802434087623</v>
      </c>
      <c r="AH703" s="9" t="s">
        <v>182</v>
      </c>
      <c r="AI703" s="1">
        <v>44470</v>
      </c>
      <c r="AJ703" s="9" t="s">
        <v>43</v>
      </c>
      <c r="AK703">
        <v>15</v>
      </c>
    </row>
    <row r="704" spans="1:37" x14ac:dyDescent="0.25">
      <c r="A704">
        <v>44483</v>
      </c>
      <c r="B704">
        <v>1.043802934506106</v>
      </c>
      <c r="C704">
        <v>8.3294910967629809E-2</v>
      </c>
      <c r="D704">
        <v>2.4678554715988048E-3</v>
      </c>
      <c r="E704">
        <v>1.486307359038028</v>
      </c>
      <c r="F704">
        <v>0.45231419869552858</v>
      </c>
      <c r="G704">
        <v>0.75634068205839033</v>
      </c>
      <c r="H704">
        <v>0.35948555524267839</v>
      </c>
      <c r="I704">
        <v>0.95699639352460553</v>
      </c>
      <c r="J704">
        <v>2.694176551089065E-3</v>
      </c>
      <c r="K704">
        <v>0.18544916329767869</v>
      </c>
      <c r="L704">
        <v>4.1107377471839658E-2</v>
      </c>
      <c r="M704">
        <v>0.21018836087823431</v>
      </c>
      <c r="N704">
        <v>1.001890021419608</v>
      </c>
      <c r="O704">
        <v>0.2446049654524291</v>
      </c>
      <c r="P704">
        <v>0.71311613032735699</v>
      </c>
      <c r="Q704">
        <v>9.3936967442106459E-2</v>
      </c>
      <c r="R704">
        <v>1.9510570558457192E-2</v>
      </c>
      <c r="S704">
        <v>0.31573153818584088</v>
      </c>
      <c r="T704">
        <v>0.54834336954244678</v>
      </c>
      <c r="U704">
        <v>0.1217514598016938</v>
      </c>
      <c r="V704">
        <v>0.35906990970605329</v>
      </c>
      <c r="W704">
        <v>1.669002202030347</v>
      </c>
      <c r="X704">
        <v>0.69647003977420074</v>
      </c>
      <c r="Y704">
        <v>0.4404182805862642</v>
      </c>
      <c r="Z704">
        <v>1.348482950742832</v>
      </c>
      <c r="AA704">
        <v>0.94899748424296426</v>
      </c>
      <c r="AB704">
        <v>0.45143005066028558</v>
      </c>
      <c r="AC704">
        <v>0.18296613877536461</v>
      </c>
      <c r="AD704">
        <v>4.1974936893478372E-2</v>
      </c>
      <c r="AE704">
        <v>0.31422025898424921</v>
      </c>
      <c r="AF704">
        <v>1.257625901629305</v>
      </c>
      <c r="AG704">
        <v>1.424866340734984</v>
      </c>
      <c r="AH704" s="9" t="s">
        <v>182</v>
      </c>
      <c r="AI704" s="1">
        <v>44470</v>
      </c>
      <c r="AJ704" s="9" t="s">
        <v>38</v>
      </c>
      <c r="AK704">
        <v>14</v>
      </c>
    </row>
    <row r="705" spans="1:37" x14ac:dyDescent="0.25">
      <c r="A705">
        <v>44482</v>
      </c>
      <c r="B705">
        <v>0.4288903762209692</v>
      </c>
      <c r="C705">
        <v>0.13969063160216319</v>
      </c>
      <c r="D705">
        <v>5.6015406817696671E-2</v>
      </c>
      <c r="E705">
        <v>0.32515200094606911</v>
      </c>
      <c r="F705">
        <v>0.89279745456420478</v>
      </c>
      <c r="G705">
        <v>3.2489643565084048E-3</v>
      </c>
      <c r="H705">
        <v>1.7866438179588411</v>
      </c>
      <c r="I705">
        <v>0.96625011395359983</v>
      </c>
      <c r="J705">
        <v>6.4464477505284418E-2</v>
      </c>
      <c r="K705">
        <v>2.7212290304095499E-2</v>
      </c>
      <c r="L705">
        <v>8.320572277189521E-2</v>
      </c>
      <c r="M705">
        <v>8.5018705150816526E-2</v>
      </c>
      <c r="N705">
        <v>1.032814611222584</v>
      </c>
      <c r="O705">
        <v>9.0861924897320631E-2</v>
      </c>
      <c r="P705">
        <v>0.1090983834067073</v>
      </c>
      <c r="Q705">
        <v>0.12733286140187849</v>
      </c>
      <c r="R705">
        <v>0.34058201635356372</v>
      </c>
      <c r="S705">
        <v>0.1058020136549781</v>
      </c>
      <c r="T705">
        <v>0.64474009824132605</v>
      </c>
      <c r="U705">
        <v>9.6749659571475438E-2</v>
      </c>
      <c r="V705">
        <v>0.3131374277741813</v>
      </c>
      <c r="W705">
        <v>0.30442025866489802</v>
      </c>
      <c r="X705">
        <v>0.22121594256843249</v>
      </c>
      <c r="Y705">
        <v>1.6499322947950219E-2</v>
      </c>
      <c r="Z705">
        <v>0.31114198759904937</v>
      </c>
      <c r="AA705">
        <v>0.50324941748815122</v>
      </c>
      <c r="AB705">
        <v>0.53388445642650662</v>
      </c>
      <c r="AC705">
        <v>6.6331578402618357E-2</v>
      </c>
      <c r="AD705">
        <v>0.2309959038737795</v>
      </c>
      <c r="AE705">
        <v>0.1993902500509579</v>
      </c>
      <c r="AF705">
        <v>0.49399407006199109</v>
      </c>
      <c r="AG705">
        <v>0.36477904314588122</v>
      </c>
      <c r="AH705" s="9" t="s">
        <v>182</v>
      </c>
      <c r="AI705" s="1">
        <v>44470</v>
      </c>
      <c r="AJ705" s="9" t="s">
        <v>39</v>
      </c>
      <c r="AK705">
        <v>13</v>
      </c>
    </row>
    <row r="706" spans="1:37" x14ac:dyDescent="0.25">
      <c r="A706">
        <v>44481</v>
      </c>
      <c r="B706">
        <v>0.63048198180895632</v>
      </c>
      <c r="C706">
        <v>0.20035210318753871</v>
      </c>
      <c r="D706">
        <v>4.0840665442441262E-2</v>
      </c>
      <c r="E706">
        <v>0.90908189831860076</v>
      </c>
      <c r="F706">
        <v>1.7483448366173791</v>
      </c>
      <c r="G706">
        <v>0.31531746845721292</v>
      </c>
      <c r="H706">
        <v>2.634737460988856E-2</v>
      </c>
      <c r="I706">
        <v>0.20873118817634631</v>
      </c>
      <c r="J706">
        <v>0.86093648850673321</v>
      </c>
      <c r="K706">
        <v>0.42484189506439213</v>
      </c>
      <c r="L706">
        <v>0.14900882881877309</v>
      </c>
      <c r="M706">
        <v>0.28251320058187612</v>
      </c>
      <c r="N706">
        <v>0.44667385195793408</v>
      </c>
      <c r="O706">
        <v>1.1667067170711789</v>
      </c>
      <c r="P706">
        <v>0.1225283676403313</v>
      </c>
      <c r="Q706">
        <v>5.7583154918449481E-2</v>
      </c>
      <c r="R706">
        <v>4.7130379792328737E-2</v>
      </c>
      <c r="S706">
        <v>4.1415498524680468E-2</v>
      </c>
      <c r="T706">
        <v>6.0537142851340389E-2</v>
      </c>
      <c r="U706">
        <v>8.3742669207978529E-2</v>
      </c>
      <c r="V706">
        <v>0.63034663381132561</v>
      </c>
      <c r="W706">
        <v>9.6019338810571387E-3</v>
      </c>
      <c r="X706">
        <v>0.52590016306093046</v>
      </c>
      <c r="Y706">
        <v>0</v>
      </c>
      <c r="Z706">
        <v>0.66244867110434713</v>
      </c>
      <c r="AA706">
        <v>0.39144131272794741</v>
      </c>
      <c r="AB706">
        <v>0.54027490255844479</v>
      </c>
      <c r="AC706">
        <v>0.12558436887926269</v>
      </c>
      <c r="AD706">
        <v>0.1915738148032875</v>
      </c>
      <c r="AE706">
        <v>0.38420077697553801</v>
      </c>
      <c r="AF706">
        <v>0.6545639725550727</v>
      </c>
      <c r="AG706">
        <v>0.46737990805995278</v>
      </c>
      <c r="AH706" s="9" t="s">
        <v>182</v>
      </c>
      <c r="AI706" s="1">
        <v>44470</v>
      </c>
      <c r="AJ706" s="9" t="s">
        <v>40</v>
      </c>
      <c r="AK706">
        <v>12</v>
      </c>
    </row>
    <row r="707" spans="1:37" x14ac:dyDescent="0.25">
      <c r="A707">
        <v>44480</v>
      </c>
      <c r="B707">
        <v>0.61856713103070615</v>
      </c>
      <c r="C707">
        <v>2.9295109481510009E-2</v>
      </c>
      <c r="D707">
        <v>0.53954943217144602</v>
      </c>
      <c r="E707">
        <v>0.48294124384645548</v>
      </c>
      <c r="F707">
        <v>0.1230810379007328</v>
      </c>
      <c r="G707">
        <v>1.4998887025998191</v>
      </c>
      <c r="H707">
        <v>0.1771761466762404</v>
      </c>
      <c r="I707">
        <v>0.17399574124748221</v>
      </c>
      <c r="J707">
        <v>9.2669072433517935E-2</v>
      </c>
      <c r="K707">
        <v>9.9575509064859461E-3</v>
      </c>
      <c r="L707">
        <v>0.75767605246218295</v>
      </c>
      <c r="M707">
        <v>1.549680741294193E-2</v>
      </c>
      <c r="N707">
        <v>0.1081925596555967</v>
      </c>
      <c r="O707">
        <v>0.53774909644373436</v>
      </c>
      <c r="P707">
        <v>3.8354541198870697E-2</v>
      </c>
      <c r="Q707">
        <v>4.1981527638447531</v>
      </c>
      <c r="R707">
        <v>7.0704057624924127E-2</v>
      </c>
      <c r="S707">
        <v>0.21079702065455541</v>
      </c>
      <c r="T707">
        <v>0.28992264371959631</v>
      </c>
      <c r="U707">
        <v>1.304903969087157E-2</v>
      </c>
      <c r="V707">
        <v>0.39305866541437301</v>
      </c>
      <c r="W707">
        <v>2.2533975368552249E-2</v>
      </c>
      <c r="X707">
        <v>0.1426215677211945</v>
      </c>
      <c r="Y707">
        <v>4.156645878351736E-4</v>
      </c>
      <c r="Z707">
        <v>0.49313858360756069</v>
      </c>
      <c r="AA707">
        <v>9.4149257062231817E-2</v>
      </c>
      <c r="AB707">
        <v>1.256645563558082</v>
      </c>
      <c r="AC707">
        <v>0.14534937350532581</v>
      </c>
      <c r="AD707">
        <v>2.5449197497246292</v>
      </c>
      <c r="AE707">
        <v>0.72606236123448264</v>
      </c>
      <c r="AF707">
        <v>0.46034475762437871</v>
      </c>
      <c r="AG707">
        <v>0.20732670964188801</v>
      </c>
      <c r="AH707" s="9" t="s">
        <v>182</v>
      </c>
      <c r="AI707" s="1">
        <v>44470</v>
      </c>
      <c r="AJ707" s="9" t="s">
        <v>41</v>
      </c>
      <c r="AK707">
        <v>11</v>
      </c>
    </row>
    <row r="708" spans="1:37" x14ac:dyDescent="0.25">
      <c r="A708">
        <v>44477</v>
      </c>
      <c r="B708">
        <v>0.26638001782565562</v>
      </c>
      <c r="C708">
        <v>0.31031446749612351</v>
      </c>
      <c r="D708">
        <v>0</v>
      </c>
      <c r="E708">
        <v>0.1680787743140732</v>
      </c>
      <c r="F708">
        <v>9.9311915989309246E-4</v>
      </c>
      <c r="G708">
        <v>5.4811084256787233E-2</v>
      </c>
      <c r="H708">
        <v>6.6541592187464332E-2</v>
      </c>
      <c r="I708">
        <v>3.7022272807597657E-2</v>
      </c>
      <c r="J708">
        <v>0.19674238127418761</v>
      </c>
      <c r="K708">
        <v>0.1105152386559243</v>
      </c>
      <c r="L708">
        <v>7.5658889065972693E-2</v>
      </c>
      <c r="M708">
        <v>2.582949842839281E-2</v>
      </c>
      <c r="N708">
        <v>3.1328139022748832E-3</v>
      </c>
      <c r="O708">
        <v>0.15353586925456619</v>
      </c>
      <c r="P708">
        <v>0.18275915224188449</v>
      </c>
      <c r="Q708">
        <v>0.33731746602716239</v>
      </c>
      <c r="R708">
        <v>1.7145615199021799E-2</v>
      </c>
      <c r="S708">
        <v>1.149102328029792E-2</v>
      </c>
      <c r="T708">
        <v>0.42221118256188339</v>
      </c>
      <c r="U708">
        <v>1.53807436156268E-2</v>
      </c>
      <c r="V708">
        <v>2.868949944030653</v>
      </c>
      <c r="W708">
        <v>6.4130583580008407E-2</v>
      </c>
      <c r="X708">
        <v>0.2563049946875755</v>
      </c>
      <c r="Y708">
        <v>4.0721139782826613E-2</v>
      </c>
      <c r="Z708">
        <v>0.21947176866034729</v>
      </c>
      <c r="AA708">
        <v>7.2931108385121068E-2</v>
      </c>
      <c r="AB708">
        <v>0.59454058887315908</v>
      </c>
      <c r="AC708">
        <v>2.8693825304704001E-2</v>
      </c>
      <c r="AD708">
        <v>0.55922229395659384</v>
      </c>
      <c r="AE708">
        <v>0.135494769672827</v>
      </c>
      <c r="AF708">
        <v>0.18679112465420061</v>
      </c>
      <c r="AG708">
        <v>0.33922613845971189</v>
      </c>
      <c r="AH708" s="9" t="s">
        <v>183</v>
      </c>
      <c r="AI708" s="1">
        <v>44470</v>
      </c>
      <c r="AJ708" s="9" t="s">
        <v>43</v>
      </c>
      <c r="AK708">
        <v>8</v>
      </c>
    </row>
    <row r="709" spans="1:37" x14ac:dyDescent="0.25">
      <c r="A709">
        <v>44476</v>
      </c>
      <c r="B709">
        <v>1.324597446381065</v>
      </c>
      <c r="C709">
        <v>2.7453912159939682</v>
      </c>
      <c r="D709">
        <v>0.13542661497675479</v>
      </c>
      <c r="E709">
        <v>0.84439538739231457</v>
      </c>
      <c r="F709">
        <v>2.723867593588531</v>
      </c>
      <c r="G709">
        <v>0.4377128740318455</v>
      </c>
      <c r="H709">
        <v>2.7317555783778529</v>
      </c>
      <c r="I709">
        <v>1.5837337501280959</v>
      </c>
      <c r="J709">
        <v>1.026802626009447E-2</v>
      </c>
      <c r="K709">
        <v>1.7776412777051879E-4</v>
      </c>
      <c r="L709">
        <v>0.3414001549538927</v>
      </c>
      <c r="M709">
        <v>0.15743005055856121</v>
      </c>
      <c r="N709">
        <v>0.54766194386159828</v>
      </c>
      <c r="O709">
        <v>9.4634986512731007</v>
      </c>
      <c r="P709">
        <v>1.0489698432319079</v>
      </c>
      <c r="Q709">
        <v>0.37979680188756909</v>
      </c>
      <c r="R709">
        <v>1.574449406579824</v>
      </c>
      <c r="S709">
        <v>7.2797707694605238E-2</v>
      </c>
      <c r="T709">
        <v>0.35820376581721131</v>
      </c>
      <c r="U709">
        <v>2.545077760677712</v>
      </c>
      <c r="V709">
        <v>2.7324177101040119</v>
      </c>
      <c r="W709">
        <v>3.8904766841164298E-2</v>
      </c>
      <c r="X709">
        <v>0.42668729930286109</v>
      </c>
      <c r="Y709">
        <v>1.2628603117063919</v>
      </c>
      <c r="Z709">
        <v>0.88531027450053434</v>
      </c>
      <c r="AA709">
        <v>0.72936924330531072</v>
      </c>
      <c r="AB709">
        <v>2.3953253118371518</v>
      </c>
      <c r="AC709">
        <v>0.60571717001369296</v>
      </c>
      <c r="AD709">
        <v>8.1178899459998288E-2</v>
      </c>
      <c r="AE709">
        <v>0.93101017287889831</v>
      </c>
      <c r="AF709">
        <v>1.670197587953647</v>
      </c>
      <c r="AG709">
        <v>1.152345565509276</v>
      </c>
      <c r="AH709" s="9" t="s">
        <v>183</v>
      </c>
      <c r="AI709" s="1">
        <v>44470</v>
      </c>
      <c r="AJ709" s="9" t="s">
        <v>38</v>
      </c>
      <c r="AK709">
        <v>7</v>
      </c>
    </row>
    <row r="710" spans="1:37" x14ac:dyDescent="0.25">
      <c r="A710">
        <v>44475</v>
      </c>
      <c r="B710">
        <v>1.600693112847603</v>
      </c>
      <c r="C710">
        <v>0.78844043039486034</v>
      </c>
      <c r="D710">
        <v>0.71645158860284508</v>
      </c>
      <c r="E710">
        <v>1.54559605702914</v>
      </c>
      <c r="F710">
        <v>0.74104607717140436</v>
      </c>
      <c r="G710">
        <v>1.748372496874441E-2</v>
      </c>
      <c r="H710">
        <v>0.85772574566638882</v>
      </c>
      <c r="I710">
        <v>2.0640263815665549</v>
      </c>
      <c r="J710">
        <v>0.2058323991521912</v>
      </c>
      <c r="K710">
        <v>3.8608346061776548</v>
      </c>
      <c r="L710">
        <v>2.7209335415817069E-2</v>
      </c>
      <c r="M710">
        <v>0.95382472497992876</v>
      </c>
      <c r="N710">
        <v>1.58581936789184</v>
      </c>
      <c r="O710">
        <v>0.98732435795042039</v>
      </c>
      <c r="P710">
        <v>0.82477066950988942</v>
      </c>
      <c r="Q710">
        <v>8.9511882311391511E-2</v>
      </c>
      <c r="R710">
        <v>1.0518644750270969</v>
      </c>
      <c r="S710">
        <v>0.89497372986306101</v>
      </c>
      <c r="T710">
        <v>0.50547928705331568</v>
      </c>
      <c r="U710">
        <v>0.50180624709003541</v>
      </c>
      <c r="V710">
        <v>0.84755835225732767</v>
      </c>
      <c r="W710">
        <v>2.332012692185971</v>
      </c>
      <c r="X710">
        <v>4.9285862360015562</v>
      </c>
      <c r="Y710">
        <v>0.24286193291263461</v>
      </c>
      <c r="Z710">
        <v>1.9684287375899649</v>
      </c>
      <c r="AA710">
        <v>1.7024304773522969</v>
      </c>
      <c r="AB710">
        <v>0.65402029729859568</v>
      </c>
      <c r="AC710">
        <v>0.79434775355863008</v>
      </c>
      <c r="AD710">
        <v>0.175417698219168</v>
      </c>
      <c r="AE710">
        <v>0.68299288455301033</v>
      </c>
      <c r="AF710">
        <v>1.709695730762602</v>
      </c>
      <c r="AG710">
        <v>2.830921108338178</v>
      </c>
      <c r="AH710" s="9" t="s">
        <v>183</v>
      </c>
      <c r="AI710" s="1">
        <v>44470</v>
      </c>
      <c r="AJ710" s="9" t="s">
        <v>39</v>
      </c>
      <c r="AK710">
        <v>6</v>
      </c>
    </row>
    <row r="711" spans="1:37" x14ac:dyDescent="0.25">
      <c r="A711">
        <v>44474</v>
      </c>
      <c r="B711">
        <v>0.93632372504144501</v>
      </c>
      <c r="C711">
        <v>0.2049689550950981</v>
      </c>
      <c r="D711">
        <v>9.0921772408834103E-3</v>
      </c>
      <c r="E711">
        <v>1.1167270286630411</v>
      </c>
      <c r="F711">
        <v>1.3056571818822269</v>
      </c>
      <c r="G711">
        <v>4.6547272255135761</v>
      </c>
      <c r="H711">
        <v>0.46372869200988581</v>
      </c>
      <c r="I711">
        <v>0.13010442759634611</v>
      </c>
      <c r="J711">
        <v>0.34885868499517919</v>
      </c>
      <c r="K711">
        <v>8.8176122571490295E-2</v>
      </c>
      <c r="L711">
        <v>2.8031660785425551E-2</v>
      </c>
      <c r="M711">
        <v>0.1091210015634006</v>
      </c>
      <c r="N711">
        <v>0.1413325082020721</v>
      </c>
      <c r="O711">
        <v>0.73477262622495443</v>
      </c>
      <c r="P711">
        <v>0.31037172334185231</v>
      </c>
      <c r="Q711">
        <v>0.85644390069954746</v>
      </c>
      <c r="R711">
        <v>0.19800168480124361</v>
      </c>
      <c r="S711">
        <v>1.9085395803879902E-2</v>
      </c>
      <c r="T711">
        <v>0.26826160089473511</v>
      </c>
      <c r="U711">
        <v>3.4474088381062878E-3</v>
      </c>
      <c r="V711">
        <v>7.9144144007814915E-2</v>
      </c>
      <c r="W711">
        <v>1.21793267763906E-2</v>
      </c>
      <c r="X711">
        <v>0.41613119857722208</v>
      </c>
      <c r="Y711">
        <v>0.34944139811760477</v>
      </c>
      <c r="Z711">
        <v>1.300256080199065</v>
      </c>
      <c r="AA711">
        <v>0.42814004604177108</v>
      </c>
      <c r="AB711">
        <v>0.62468979870458341</v>
      </c>
      <c r="AC711">
        <v>0.18024131227143131</v>
      </c>
      <c r="AD711">
        <v>0.42298197544035671</v>
      </c>
      <c r="AE711">
        <v>1.001073617754394</v>
      </c>
      <c r="AF711">
        <v>0.57280667541380315</v>
      </c>
      <c r="AG711">
        <v>1.380092194234295</v>
      </c>
      <c r="AH711" s="9" t="s">
        <v>183</v>
      </c>
      <c r="AI711" s="1">
        <v>44470</v>
      </c>
      <c r="AJ711" s="9" t="s">
        <v>40</v>
      </c>
      <c r="AK711">
        <v>5</v>
      </c>
    </row>
    <row r="712" spans="1:37" x14ac:dyDescent="0.25">
      <c r="A712">
        <v>44473</v>
      </c>
      <c r="B712">
        <v>1.2854839235324329</v>
      </c>
      <c r="C712">
        <v>1.317572960650166E-2</v>
      </c>
      <c r="D712">
        <v>1.4495505397558059</v>
      </c>
      <c r="E712">
        <v>0.33716764758023859</v>
      </c>
      <c r="F712">
        <v>0.91767120180049278</v>
      </c>
      <c r="G712">
        <v>0.16078732567969151</v>
      </c>
      <c r="H712">
        <v>0.34659649804784132</v>
      </c>
      <c r="I712">
        <v>1.951101047873228</v>
      </c>
      <c r="J712">
        <v>3.4096706456133679</v>
      </c>
      <c r="K712">
        <v>0.15728939181864271</v>
      </c>
      <c r="L712">
        <v>1.2191593015791089</v>
      </c>
      <c r="M712">
        <v>5.8662565236893398</v>
      </c>
      <c r="N712">
        <v>0.26948949434262298</v>
      </c>
      <c r="O712">
        <v>5.284207156590108E-2</v>
      </c>
      <c r="P712">
        <v>8.9226234483095332</v>
      </c>
      <c r="Q712">
        <v>1.9640084838582889E-2</v>
      </c>
      <c r="R712">
        <v>1.130063486086877</v>
      </c>
      <c r="S712">
        <v>5.8603757575173496</v>
      </c>
      <c r="T712">
        <v>6.1602067985351248E-2</v>
      </c>
      <c r="U712">
        <v>4.3503272242497042</v>
      </c>
      <c r="V712">
        <v>1.1390630017241841</v>
      </c>
      <c r="W712">
        <v>1.0321299910549151E-2</v>
      </c>
      <c r="X712">
        <v>0.69766144725584245</v>
      </c>
      <c r="Y712">
        <v>1.6520186366563171E-2</v>
      </c>
      <c r="Z712">
        <v>0.63637575184036388</v>
      </c>
      <c r="AA712">
        <v>2.5074166362451038</v>
      </c>
      <c r="AB712">
        <v>0.37453420599168102</v>
      </c>
      <c r="AC712">
        <v>2.2259008589258591</v>
      </c>
      <c r="AD712">
        <v>0.3681228018429476</v>
      </c>
      <c r="AE712">
        <v>0.62420117250508378</v>
      </c>
      <c r="AF712">
        <v>1.8294954996246</v>
      </c>
      <c r="AG712">
        <v>0.75803149488280541</v>
      </c>
      <c r="AH712" s="9" t="s">
        <v>183</v>
      </c>
      <c r="AI712" s="1">
        <v>44470</v>
      </c>
      <c r="AJ712" s="9" t="s">
        <v>41</v>
      </c>
      <c r="AK712">
        <v>4</v>
      </c>
    </row>
    <row r="713" spans="1:37" x14ac:dyDescent="0.25">
      <c r="A713">
        <v>44470</v>
      </c>
      <c r="B713">
        <v>0.63327525567344278</v>
      </c>
      <c r="C713">
        <v>0.66455117701022781</v>
      </c>
      <c r="D713">
        <v>0</v>
      </c>
      <c r="E713">
        <v>0.32250279001425808</v>
      </c>
      <c r="F713">
        <v>1.298779459669167E-2</v>
      </c>
      <c r="G713">
        <v>4.0144234771607133E-2</v>
      </c>
      <c r="H713">
        <v>2.169543464190949E-2</v>
      </c>
      <c r="I713">
        <v>0.90777972563970477</v>
      </c>
      <c r="J713">
        <v>1.6850955619249499</v>
      </c>
      <c r="K713">
        <v>0.96529656979390555</v>
      </c>
      <c r="L713">
        <v>0.14280956361123059</v>
      </c>
      <c r="M713">
        <v>2.787148654642372</v>
      </c>
      <c r="N713">
        <v>1.073708709038151</v>
      </c>
      <c r="O713">
        <v>0.87000234357724759</v>
      </c>
      <c r="P713">
        <v>9.7274158884895767E-3</v>
      </c>
      <c r="Q713">
        <v>0.102259853159876</v>
      </c>
      <c r="R713">
        <v>2.2066977735958949E-3</v>
      </c>
      <c r="S713">
        <v>0.8557547865093813</v>
      </c>
      <c r="T713">
        <v>0.42171065593314921</v>
      </c>
      <c r="U713">
        <v>0.1249543672477952</v>
      </c>
      <c r="V713">
        <v>7.2629572284012733E-2</v>
      </c>
      <c r="W713">
        <v>3.6805749976468718</v>
      </c>
      <c r="X713">
        <v>0.27411278183287813</v>
      </c>
      <c r="Y713">
        <v>4.399201470705591E-3</v>
      </c>
      <c r="Z713">
        <v>0.56717070066265229</v>
      </c>
      <c r="AA713">
        <v>0.9111214935489611</v>
      </c>
      <c r="AB713">
        <v>0.28285171376455043</v>
      </c>
      <c r="AC713">
        <v>0.53963853462670131</v>
      </c>
      <c r="AD713">
        <v>0.17080172276198391</v>
      </c>
      <c r="AE713">
        <v>0.2005483186134881</v>
      </c>
      <c r="AF713">
        <v>0.62053724470226246</v>
      </c>
      <c r="AG713">
        <v>0.98804409455019271</v>
      </c>
      <c r="AH713" s="9" t="s">
        <v>184</v>
      </c>
      <c r="AI713" s="1">
        <v>44470</v>
      </c>
      <c r="AJ713" s="9" t="s">
        <v>43</v>
      </c>
      <c r="AK713">
        <v>1</v>
      </c>
    </row>
    <row r="714" spans="1:37" x14ac:dyDescent="0.25">
      <c r="A714">
        <v>44469</v>
      </c>
      <c r="B714">
        <v>0.44290211166395088</v>
      </c>
      <c r="C714">
        <v>1.0862102915796521</v>
      </c>
      <c r="D714">
        <v>4.2446396250079038E-2</v>
      </c>
      <c r="E714">
        <v>0.28251316705426299</v>
      </c>
      <c r="F714">
        <v>3.111646295808819E-2</v>
      </c>
      <c r="G714">
        <v>8.6515446789307032E-2</v>
      </c>
      <c r="H714">
        <v>0.38013296611858821</v>
      </c>
      <c r="I714">
        <v>0.58322238702344797</v>
      </c>
      <c r="J714">
        <v>8.8774345863345955E-2</v>
      </c>
      <c r="K714">
        <v>0.26273055802363149</v>
      </c>
      <c r="L714">
        <v>0.17517013398652179</v>
      </c>
      <c r="M714">
        <v>0.24726525567793081</v>
      </c>
      <c r="N714">
        <v>0.38714961972362988</v>
      </c>
      <c r="O714">
        <v>0.28164837828276362</v>
      </c>
      <c r="P714">
        <v>2.4421135788211781E-2</v>
      </c>
      <c r="Q714">
        <v>2.4680244791683532E-2</v>
      </c>
      <c r="R714">
        <v>2.0822820106710521E-2</v>
      </c>
      <c r="S714">
        <v>7.0368202689383283E-3</v>
      </c>
      <c r="T714">
        <v>5.661242648615631E-2</v>
      </c>
      <c r="U714">
        <v>1.427706972390743E-2</v>
      </c>
      <c r="V714">
        <v>0.1912791081301117</v>
      </c>
      <c r="W714">
        <v>0.65286309053792968</v>
      </c>
      <c r="X714">
        <v>0.24717109421950331</v>
      </c>
      <c r="Y714">
        <v>0.25687176612681428</v>
      </c>
      <c r="Z714">
        <v>0.41817103266019118</v>
      </c>
      <c r="AA714">
        <v>0.31861661970659461</v>
      </c>
      <c r="AB714">
        <v>0.13172668954861369</v>
      </c>
      <c r="AC714">
        <v>0.25213891814716211</v>
      </c>
      <c r="AD714">
        <v>2.3896494565422879E-2</v>
      </c>
      <c r="AE714">
        <v>0.56348734337639728</v>
      </c>
      <c r="AF714">
        <v>0.39335432954689792</v>
      </c>
      <c r="AG714">
        <v>0.2082016666985099</v>
      </c>
      <c r="AH714" s="9" t="s">
        <v>184</v>
      </c>
      <c r="AI714" s="1">
        <v>44440</v>
      </c>
      <c r="AJ714" s="9" t="s">
        <v>38</v>
      </c>
      <c r="AK714">
        <v>30</v>
      </c>
    </row>
    <row r="715" spans="1:37" x14ac:dyDescent="0.25">
      <c r="A715">
        <v>44468</v>
      </c>
      <c r="B715">
        <v>0.81793770770627439</v>
      </c>
      <c r="C715">
        <v>0.35157253979630682</v>
      </c>
      <c r="D715">
        <v>3.6512058395771103E-2</v>
      </c>
      <c r="E715">
        <v>0.37344126557048157</v>
      </c>
      <c r="F715">
        <v>6.8027265107705348E-2</v>
      </c>
      <c r="G715">
        <v>0.1216190898935052</v>
      </c>
      <c r="H715">
        <v>0.69740661257873238</v>
      </c>
      <c r="I715">
        <v>0.84397014575586804</v>
      </c>
      <c r="J715">
        <v>3.629751320886361E-2</v>
      </c>
      <c r="K715">
        <v>0.1497062343505407</v>
      </c>
      <c r="L715">
        <v>3.6797767334957397E-2</v>
      </c>
      <c r="M715">
        <v>3.6158355988060591</v>
      </c>
      <c r="N715">
        <v>1.680808983692121</v>
      </c>
      <c r="O715">
        <v>0.15755051265392139</v>
      </c>
      <c r="P715">
        <v>0.37477437096982852</v>
      </c>
      <c r="Q715">
        <v>5.3803723311920931E-2</v>
      </c>
      <c r="R715">
        <v>0.32588365240906192</v>
      </c>
      <c r="S715">
        <v>0.39837232909894621</v>
      </c>
      <c r="T715">
        <v>0.22586006629927249</v>
      </c>
      <c r="U715">
        <v>5.9142699991668303E-2</v>
      </c>
      <c r="V715">
        <v>0.1084765649791823</v>
      </c>
      <c r="W715">
        <v>5.5678186629055819</v>
      </c>
      <c r="X715">
        <v>0.92132789142242955</v>
      </c>
      <c r="Y715">
        <v>5.4921687607341729E-2</v>
      </c>
      <c r="Z715">
        <v>0.93639222607391781</v>
      </c>
      <c r="AA715">
        <v>0.81479556184848667</v>
      </c>
      <c r="AB715">
        <v>0.20349546717655501</v>
      </c>
      <c r="AC715">
        <v>0.92992088102576065</v>
      </c>
      <c r="AD715">
        <v>7.7762508217876655E-2</v>
      </c>
      <c r="AE715">
        <v>0.40498053149865371</v>
      </c>
      <c r="AF715">
        <v>0.91741958363700382</v>
      </c>
      <c r="AG715">
        <v>0.83288133090633598</v>
      </c>
      <c r="AH715" s="9" t="s">
        <v>184</v>
      </c>
      <c r="AI715" s="1">
        <v>44440</v>
      </c>
      <c r="AJ715" s="9" t="s">
        <v>39</v>
      </c>
      <c r="AK715">
        <v>29</v>
      </c>
    </row>
    <row r="716" spans="1:37" x14ac:dyDescent="0.25">
      <c r="A716">
        <v>44467</v>
      </c>
      <c r="B716">
        <v>1.725526949536605</v>
      </c>
      <c r="C716">
        <v>1.1197717025558931</v>
      </c>
      <c r="D716">
        <v>4.4075141715998072</v>
      </c>
      <c r="E716">
        <v>1.0907561774600869</v>
      </c>
      <c r="F716">
        <v>1.290659647119176</v>
      </c>
      <c r="G716">
        <v>1.5232681516602899</v>
      </c>
      <c r="H716">
        <v>0.59857106170505492</v>
      </c>
      <c r="I716">
        <v>1.3418126372817469</v>
      </c>
      <c r="J716">
        <v>8.0037631478143432</v>
      </c>
      <c r="K716">
        <v>0.75408569343728082</v>
      </c>
      <c r="L716">
        <v>4.0347319878637093E-2</v>
      </c>
      <c r="M716">
        <v>5.6185270803938847</v>
      </c>
      <c r="N716">
        <v>1.10489396562404</v>
      </c>
      <c r="O716">
        <v>0.86936191138334429</v>
      </c>
      <c r="P716">
        <v>3.743237358040794</v>
      </c>
      <c r="Q716">
        <v>0.30632898893966393</v>
      </c>
      <c r="R716">
        <v>1.4558943863534599</v>
      </c>
      <c r="S716">
        <v>2.4748689053524631</v>
      </c>
      <c r="T716">
        <v>0.36910677137343212</v>
      </c>
      <c r="U716">
        <v>1.527669497520572</v>
      </c>
      <c r="V716">
        <v>0.65038602366490017</v>
      </c>
      <c r="W716">
        <v>2.296517563047352</v>
      </c>
      <c r="X716">
        <v>1.2141375254554441</v>
      </c>
      <c r="Y716">
        <v>0.26288883762225562</v>
      </c>
      <c r="Z716">
        <v>1.627985817275091</v>
      </c>
      <c r="AA716">
        <v>2.7210982538618391</v>
      </c>
      <c r="AB716">
        <v>0.64749277441014697</v>
      </c>
      <c r="AC716">
        <v>2.06757150716978</v>
      </c>
      <c r="AD716">
        <v>0.98321628448640108</v>
      </c>
      <c r="AE716">
        <v>1.773886387361892</v>
      </c>
      <c r="AF716">
        <v>1.7185177191482399</v>
      </c>
      <c r="AG716">
        <v>1.6480486026378569</v>
      </c>
      <c r="AH716" s="9" t="s">
        <v>184</v>
      </c>
      <c r="AI716" s="1">
        <v>44440</v>
      </c>
      <c r="AJ716" s="9" t="s">
        <v>40</v>
      </c>
      <c r="AK716">
        <v>28</v>
      </c>
    </row>
    <row r="717" spans="1:37" x14ac:dyDescent="0.25">
      <c r="A717">
        <v>44466</v>
      </c>
      <c r="B717">
        <v>3.544121226414873E-2</v>
      </c>
      <c r="C717">
        <v>8.9635907631825835E-3</v>
      </c>
      <c r="D717">
        <v>0</v>
      </c>
      <c r="E717">
        <v>4.9859878260539343E-2</v>
      </c>
      <c r="F717">
        <v>0</v>
      </c>
      <c r="G717">
        <v>4.9261116680785659E-4</v>
      </c>
      <c r="H717">
        <v>6.4857176501348396E-2</v>
      </c>
      <c r="I717">
        <v>1.0868944056479649E-2</v>
      </c>
      <c r="J717">
        <v>0</v>
      </c>
      <c r="K717">
        <v>5.081053784202217E-2</v>
      </c>
      <c r="L717">
        <v>0.30790980910411808</v>
      </c>
      <c r="M717">
        <v>3.7084081306123563E-5</v>
      </c>
      <c r="N717">
        <v>1.0160372380762081E-2</v>
      </c>
      <c r="O717">
        <v>1.465874672573135E-3</v>
      </c>
      <c r="P717">
        <v>2.231935436809479E-2</v>
      </c>
      <c r="Q717">
        <v>1.7720952320916888E-2</v>
      </c>
      <c r="R717">
        <v>0.47332887838128912</v>
      </c>
      <c r="S717">
        <v>1.086091536653383E-4</v>
      </c>
      <c r="T717">
        <v>0.12258402636841539</v>
      </c>
      <c r="U717">
        <v>0</v>
      </c>
      <c r="V717">
        <v>5.5498657243175813E-2</v>
      </c>
      <c r="W717">
        <v>0.157823892964644</v>
      </c>
      <c r="X717">
        <v>8.8371928053925422E-2</v>
      </c>
      <c r="Y717">
        <v>3.0119229002606462E-4</v>
      </c>
      <c r="Z717">
        <v>4.9264904637477812E-2</v>
      </c>
      <c r="AA717">
        <v>1.3185392481520321E-2</v>
      </c>
      <c r="AB717">
        <v>4.1042938870570873E-2</v>
      </c>
      <c r="AC717">
        <v>1.7219627244906131E-2</v>
      </c>
      <c r="AD717">
        <v>1.456218130492724E-2</v>
      </c>
      <c r="AE717">
        <v>1.9238871185341479E-2</v>
      </c>
      <c r="AF717">
        <v>1.9982628473799269E-2</v>
      </c>
      <c r="AG717">
        <v>8.7899140529361125E-2</v>
      </c>
      <c r="AH717" s="9" t="s">
        <v>184</v>
      </c>
      <c r="AI717" s="1">
        <v>44440</v>
      </c>
      <c r="AJ717" s="9" t="s">
        <v>41</v>
      </c>
      <c r="AK717">
        <v>27</v>
      </c>
    </row>
    <row r="718" spans="1:37" x14ac:dyDescent="0.25">
      <c r="A718">
        <v>44463</v>
      </c>
      <c r="B718">
        <v>0.13783790401554691</v>
      </c>
      <c r="C718">
        <v>5.8991182312740113E-3</v>
      </c>
      <c r="D718">
        <v>7.9916847027916987E-2</v>
      </c>
      <c r="E718">
        <v>0.103008297243199</v>
      </c>
      <c r="F718">
        <v>4.7195056694411628E-4</v>
      </c>
      <c r="G718">
        <v>5.6882212562767057E-2</v>
      </c>
      <c r="H718">
        <v>0.86020648886333684</v>
      </c>
      <c r="I718">
        <v>0.59993376673993148</v>
      </c>
      <c r="J718">
        <v>7.4374540228808915E-5</v>
      </c>
      <c r="K718">
        <v>0.18882144536591319</v>
      </c>
      <c r="L718">
        <v>0.17138975849333879</v>
      </c>
      <c r="M718">
        <v>0.17430574377407659</v>
      </c>
      <c r="N718">
        <v>4.7936726147224037E-2</v>
      </c>
      <c r="O718">
        <v>2.4537105438715831E-2</v>
      </c>
      <c r="P718">
        <v>9.6298741732915219E-5</v>
      </c>
      <c r="Q718">
        <v>0.25179612727351441</v>
      </c>
      <c r="R718">
        <v>0.23617975679750511</v>
      </c>
      <c r="S718">
        <v>1.9973914441342648E-3</v>
      </c>
      <c r="T718">
        <v>0.3244706201600967</v>
      </c>
      <c r="U718">
        <v>1.415992590701437E-3</v>
      </c>
      <c r="V718">
        <v>1.7844985869997391E-2</v>
      </c>
      <c r="W718">
        <v>2.7030152533958668E-3</v>
      </c>
      <c r="X718">
        <v>1.675102609944458E-2</v>
      </c>
      <c r="Y718">
        <v>1.375228552221807E-2</v>
      </c>
      <c r="Z718">
        <v>6.2000593251330241E-2</v>
      </c>
      <c r="AA718">
        <v>0.1136761984030694</v>
      </c>
      <c r="AB718">
        <v>0.26818862657516951</v>
      </c>
      <c r="AC718">
        <v>0.1209683839966917</v>
      </c>
      <c r="AD718">
        <v>7.7201276480075243E-2</v>
      </c>
      <c r="AE718">
        <v>4.7847501573191301E-2</v>
      </c>
      <c r="AF718">
        <v>8.9578759083655785E-2</v>
      </c>
      <c r="AG718">
        <v>0.33099517385049038</v>
      </c>
      <c r="AH718" s="9" t="s">
        <v>185</v>
      </c>
      <c r="AI718" s="1">
        <v>44440</v>
      </c>
      <c r="AJ718" s="9" t="s">
        <v>43</v>
      </c>
      <c r="AK718">
        <v>24</v>
      </c>
    </row>
    <row r="719" spans="1:37" x14ac:dyDescent="0.25">
      <c r="A719">
        <v>44462</v>
      </c>
      <c r="B719">
        <v>0.29763090756015781</v>
      </c>
      <c r="C719">
        <v>0.55357574986854174</v>
      </c>
      <c r="D719">
        <v>0.14855465354614261</v>
      </c>
      <c r="E719">
        <v>0.31343740217365762</v>
      </c>
      <c r="F719">
        <v>0.11490390282586151</v>
      </c>
      <c r="G719">
        <v>2.2673418502143789E-2</v>
      </c>
      <c r="H719">
        <v>9.9792340285025427E-2</v>
      </c>
      <c r="I719">
        <v>0.27592131490988941</v>
      </c>
      <c r="J719">
        <v>7.5440492513868416E-5</v>
      </c>
      <c r="K719">
        <v>0.43404728142205889</v>
      </c>
      <c r="L719">
        <v>0.16049863855435539</v>
      </c>
      <c r="M719">
        <v>5.5039846966521318E-2</v>
      </c>
      <c r="N719">
        <v>0.40805196521880999</v>
      </c>
      <c r="O719">
        <v>4.7225777655139217E-2</v>
      </c>
      <c r="P719">
        <v>1.489169318841338E-2</v>
      </c>
      <c r="Q719">
        <v>0.3326916456794114</v>
      </c>
      <c r="R719">
        <v>0</v>
      </c>
      <c r="S719">
        <v>2.2032601936595501E-2</v>
      </c>
      <c r="T719">
        <v>6.9158065924569981E-2</v>
      </c>
      <c r="U719">
        <v>0</v>
      </c>
      <c r="V719">
        <v>0.52283725245967061</v>
      </c>
      <c r="W719">
        <v>4.2319952949164954E-3</v>
      </c>
      <c r="X719">
        <v>2.6237703852462151E-2</v>
      </c>
      <c r="Y719">
        <v>1.5373296288080859E-2</v>
      </c>
      <c r="Z719">
        <v>0.15691966169269139</v>
      </c>
      <c r="AA719">
        <v>0.26457744222811708</v>
      </c>
      <c r="AB719">
        <v>0.22821592949163699</v>
      </c>
      <c r="AC719">
        <v>7.8116491385941483E-2</v>
      </c>
      <c r="AD719">
        <v>7.3339799155197671E-2</v>
      </c>
      <c r="AE719">
        <v>0.1322988942770208</v>
      </c>
      <c r="AF719">
        <v>0.1233654504846643</v>
      </c>
      <c r="AG719">
        <v>0.49666041155800722</v>
      </c>
      <c r="AH719" s="9" t="s">
        <v>185</v>
      </c>
      <c r="AI719" s="1">
        <v>44440</v>
      </c>
      <c r="AJ719" s="9" t="s">
        <v>38</v>
      </c>
      <c r="AK719">
        <v>23</v>
      </c>
    </row>
    <row r="720" spans="1:37" x14ac:dyDescent="0.25">
      <c r="A720">
        <v>44461</v>
      </c>
      <c r="B720">
        <v>2.8442611002672198</v>
      </c>
      <c r="C720">
        <v>1.6401663079582991</v>
      </c>
      <c r="D720">
        <v>14.71318225435658</v>
      </c>
      <c r="E720">
        <v>3.380179294427514</v>
      </c>
      <c r="F720">
        <v>4.3189036350655368</v>
      </c>
      <c r="G720">
        <v>0.45574152173855781</v>
      </c>
      <c r="H720">
        <v>4.1425578760261619</v>
      </c>
      <c r="I720">
        <v>2.6922170381342192</v>
      </c>
      <c r="J720">
        <v>4.2792903139178247</v>
      </c>
      <c r="K720">
        <v>0.81948283433075397</v>
      </c>
      <c r="L720">
        <v>1.817344553841721</v>
      </c>
      <c r="M720">
        <v>0.87039207549300024</v>
      </c>
      <c r="N720">
        <v>1.4572486393908251</v>
      </c>
      <c r="O720">
        <v>2.133171128316532</v>
      </c>
      <c r="P720">
        <v>2.9842207139546169</v>
      </c>
      <c r="Q720">
        <v>0.16912180034357141</v>
      </c>
      <c r="R720">
        <v>0.19489966813884849</v>
      </c>
      <c r="S720">
        <v>0.73758559193677831</v>
      </c>
      <c r="T720">
        <v>6.0002367164953299</v>
      </c>
      <c r="U720">
        <v>1.668355064833785</v>
      </c>
      <c r="V720">
        <v>0.65482244814145785</v>
      </c>
      <c r="W720">
        <v>0.57374125870354153</v>
      </c>
      <c r="X720">
        <v>4.4706313400145783</v>
      </c>
      <c r="Y720">
        <v>1.2138738448833131</v>
      </c>
      <c r="Z720">
        <v>2.6729953321169302</v>
      </c>
      <c r="AA720">
        <v>2.51302814538791</v>
      </c>
      <c r="AB720">
        <v>2.6807392111986279</v>
      </c>
      <c r="AC720">
        <v>3.1285047354831521</v>
      </c>
      <c r="AD720">
        <v>0.25279245732937622</v>
      </c>
      <c r="AE720">
        <v>1.771507061617656</v>
      </c>
      <c r="AF720">
        <v>2.1482041993710181</v>
      </c>
      <c r="AG720">
        <v>5.6569755952721721</v>
      </c>
      <c r="AH720" s="9" t="s">
        <v>185</v>
      </c>
      <c r="AI720" s="1">
        <v>44440</v>
      </c>
      <c r="AJ720" s="9" t="s">
        <v>39</v>
      </c>
      <c r="AK720">
        <v>22</v>
      </c>
    </row>
    <row r="721" spans="1:37" x14ac:dyDescent="0.25">
      <c r="A721">
        <v>44460</v>
      </c>
      <c r="B721">
        <v>1.6352026382575531</v>
      </c>
      <c r="C721">
        <v>1.2457901381381911</v>
      </c>
      <c r="D721">
        <v>11.37685499778831</v>
      </c>
      <c r="E721">
        <v>2.543538662925652</v>
      </c>
      <c r="F721">
        <v>0.73804661848895303</v>
      </c>
      <c r="G721">
        <v>0.5345164259856513</v>
      </c>
      <c r="H721">
        <v>0.56886644638425055</v>
      </c>
      <c r="I721">
        <v>0.46603971699892233</v>
      </c>
      <c r="J721">
        <v>2.1982478934785941</v>
      </c>
      <c r="K721">
        <v>0.20675653337144459</v>
      </c>
      <c r="L721">
        <v>4.2171962059606473E-2</v>
      </c>
      <c r="M721">
        <v>1.611497808341332</v>
      </c>
      <c r="N721">
        <v>0.99685946251803759</v>
      </c>
      <c r="O721">
        <v>0.19782897705384411</v>
      </c>
      <c r="P721">
        <v>3.8268325904115641</v>
      </c>
      <c r="Q721">
        <v>0.36660235174112621</v>
      </c>
      <c r="R721">
        <v>0.50958071632488999</v>
      </c>
      <c r="S721">
        <v>1.8082076082436389</v>
      </c>
      <c r="T721">
        <v>0.23646649940570319</v>
      </c>
      <c r="U721">
        <v>0.47598090566000878</v>
      </c>
      <c r="V721">
        <v>2.4028560755853272</v>
      </c>
      <c r="W721">
        <v>0.23233640912794559</v>
      </c>
      <c r="X721">
        <v>0.82989304916718221</v>
      </c>
      <c r="Y721">
        <v>0.63063621933327352</v>
      </c>
      <c r="Z721">
        <v>1.8750660219470141</v>
      </c>
      <c r="AA721">
        <v>1.512725227588001</v>
      </c>
      <c r="AB721">
        <v>0.88644337194303302</v>
      </c>
      <c r="AC721">
        <v>1.941319984107345</v>
      </c>
      <c r="AD721">
        <v>0.1331023103464421</v>
      </c>
      <c r="AE721">
        <v>1.07831225692871</v>
      </c>
      <c r="AF721">
        <v>1.7145573086556261</v>
      </c>
      <c r="AG721">
        <v>2.437747226951319</v>
      </c>
      <c r="AH721" s="9" t="s">
        <v>185</v>
      </c>
      <c r="AI721" s="1">
        <v>44440</v>
      </c>
      <c r="AJ721" s="9" t="s">
        <v>40</v>
      </c>
      <c r="AK721">
        <v>21</v>
      </c>
    </row>
    <row r="722" spans="1:37" x14ac:dyDescent="0.25">
      <c r="A722">
        <v>44459</v>
      </c>
      <c r="B722">
        <v>0.55132822532702119</v>
      </c>
      <c r="C722">
        <v>0.76836069222174197</v>
      </c>
      <c r="D722">
        <v>1.129390288363724E-3</v>
      </c>
      <c r="E722">
        <v>0.61620382120703998</v>
      </c>
      <c r="F722">
        <v>4.8335898326823307E-2</v>
      </c>
      <c r="G722">
        <v>0.1249787713712671</v>
      </c>
      <c r="H722">
        <v>6.7184004838476391E-2</v>
      </c>
      <c r="I722">
        <v>2.0568823820760031E-3</v>
      </c>
      <c r="J722">
        <v>1.324238143934771</v>
      </c>
      <c r="K722">
        <v>2.9461089350778789E-4</v>
      </c>
      <c r="L722">
        <v>0</v>
      </c>
      <c r="M722">
        <v>1.0452756065549931E-2</v>
      </c>
      <c r="N722">
        <v>0.27725073659216848</v>
      </c>
      <c r="O722">
        <v>0.33117779230736899</v>
      </c>
      <c r="P722">
        <v>0.22986401285598629</v>
      </c>
      <c r="Q722">
        <v>0.46803852647551958</v>
      </c>
      <c r="R722">
        <v>0.23016042425570701</v>
      </c>
      <c r="S722">
        <v>6.7976341603863361E-5</v>
      </c>
      <c r="T722">
        <v>0.28086163616728771</v>
      </c>
      <c r="U722">
        <v>0</v>
      </c>
      <c r="V722">
        <v>0.87002449500084067</v>
      </c>
      <c r="W722">
        <v>1.0159641865162561</v>
      </c>
      <c r="X722">
        <v>0.45427147231124909</v>
      </c>
      <c r="Y722">
        <v>0.7573980229139522</v>
      </c>
      <c r="Z722">
        <v>0.6385832975646617</v>
      </c>
      <c r="AA722">
        <v>0.30108544194543141</v>
      </c>
      <c r="AB722">
        <v>0.46504729642217019</v>
      </c>
      <c r="AC722">
        <v>0.1214269218637392</v>
      </c>
      <c r="AD722">
        <v>8.4790778314076484E-2</v>
      </c>
      <c r="AE722">
        <v>0.119288377823573</v>
      </c>
      <c r="AF722">
        <v>0.32372004678469291</v>
      </c>
      <c r="AG722">
        <v>1.735530566990527</v>
      </c>
      <c r="AH722" s="9" t="s">
        <v>185</v>
      </c>
      <c r="AI722" s="1">
        <v>44440</v>
      </c>
      <c r="AJ722" s="9" t="s">
        <v>41</v>
      </c>
      <c r="AK722">
        <v>20</v>
      </c>
    </row>
    <row r="723" spans="1:37" x14ac:dyDescent="0.25">
      <c r="A723">
        <v>44456</v>
      </c>
      <c r="B723">
        <v>2.1860164830037379</v>
      </c>
      <c r="C723">
        <v>2.9582339365370069</v>
      </c>
      <c r="D723">
        <v>0.88838043542775025</v>
      </c>
      <c r="E723">
        <v>2.0525144763790082</v>
      </c>
      <c r="F723">
        <v>0.57318982562107912</v>
      </c>
      <c r="G723">
        <v>3.1928147520499421</v>
      </c>
      <c r="H723">
        <v>0.58475884174458304</v>
      </c>
      <c r="I723">
        <v>0.50331196524735677</v>
      </c>
      <c r="J723">
        <v>1.6689644682430619E-2</v>
      </c>
      <c r="K723">
        <v>0.3726342161679303</v>
      </c>
      <c r="L723">
        <v>0.117407622066937</v>
      </c>
      <c r="M723">
        <v>0.49082138595880581</v>
      </c>
      <c r="N723">
        <v>1.6502019512314039</v>
      </c>
      <c r="O723">
        <v>2.174859861283847</v>
      </c>
      <c r="P723">
        <v>0.97503225367417634</v>
      </c>
      <c r="Q723">
        <v>1.4916299661359791</v>
      </c>
      <c r="R723">
        <v>1.289364364668057</v>
      </c>
      <c r="S723">
        <v>1.053595629656376</v>
      </c>
      <c r="T723">
        <v>0.77535361449752482</v>
      </c>
      <c r="U723">
        <v>6.7717285824980874E-3</v>
      </c>
      <c r="V723">
        <v>2.419658322687944</v>
      </c>
      <c r="W723">
        <v>0.1603007031568868</v>
      </c>
      <c r="X723">
        <v>1.321085351461418</v>
      </c>
      <c r="Y723">
        <v>0.22751863925509619</v>
      </c>
      <c r="Z723">
        <v>2.8032352474049138</v>
      </c>
      <c r="AA723">
        <v>0.8161943053304308</v>
      </c>
      <c r="AB723">
        <v>1.8368028263396401</v>
      </c>
      <c r="AC723">
        <v>0.71921244381315041</v>
      </c>
      <c r="AD723">
        <v>0.2177242585413342</v>
      </c>
      <c r="AE723">
        <v>1.1857636269662979</v>
      </c>
      <c r="AF723">
        <v>2.7049851279660642</v>
      </c>
      <c r="AG723">
        <v>2.256019819710255</v>
      </c>
      <c r="AH723" s="9" t="s">
        <v>186</v>
      </c>
      <c r="AI723" s="1">
        <v>44440</v>
      </c>
      <c r="AJ723" s="9" t="s">
        <v>43</v>
      </c>
      <c r="AK723">
        <v>17</v>
      </c>
    </row>
    <row r="724" spans="1:37" x14ac:dyDescent="0.25">
      <c r="A724">
        <v>44455</v>
      </c>
      <c r="B724">
        <v>0.76304244236167906</v>
      </c>
      <c r="C724">
        <v>1.0354293635743651E-3</v>
      </c>
      <c r="D724">
        <v>0.1409665075387723</v>
      </c>
      <c r="E724">
        <v>0.75481705771877228</v>
      </c>
      <c r="F724">
        <v>0.41153219018875409</v>
      </c>
      <c r="G724">
        <v>6.0559861185845519E-2</v>
      </c>
      <c r="H724">
        <v>0.412890230546613</v>
      </c>
      <c r="I724">
        <v>2.1589058275278048</v>
      </c>
      <c r="J724">
        <v>2.5958427506535731E-4</v>
      </c>
      <c r="K724">
        <v>1.376176964226121</v>
      </c>
      <c r="L724">
        <v>0.60589189298762791</v>
      </c>
      <c r="M724">
        <v>0.46783155846969182</v>
      </c>
      <c r="N724">
        <v>0.13682502271370661</v>
      </c>
      <c r="O724">
        <v>9.0149196873527682E-2</v>
      </c>
      <c r="P724">
        <v>1.040159475642124</v>
      </c>
      <c r="Q724">
        <v>0.1440643592830626</v>
      </c>
      <c r="R724">
        <v>6.9270158935879983E-2</v>
      </c>
      <c r="S724">
        <v>2.7802863426241009</v>
      </c>
      <c r="T724">
        <v>0.2458908035652288</v>
      </c>
      <c r="U724">
        <v>0</v>
      </c>
      <c r="V724">
        <v>0.70440124139481852</v>
      </c>
      <c r="W724">
        <v>0.19149876578310751</v>
      </c>
      <c r="X724">
        <v>0.66590821388940913</v>
      </c>
      <c r="Y724">
        <v>6.3236469606003758E-3</v>
      </c>
      <c r="Z724">
        <v>0.76442429809622015</v>
      </c>
      <c r="AA724">
        <v>0.68435390788425132</v>
      </c>
      <c r="AB724">
        <v>0.35472274636058532</v>
      </c>
      <c r="AC724">
        <v>0.40969874916836468</v>
      </c>
      <c r="AD724">
        <v>0.2931740122684543</v>
      </c>
      <c r="AE724">
        <v>0.21860731020477861</v>
      </c>
      <c r="AF724">
        <v>0.68683696324988541</v>
      </c>
      <c r="AG724">
        <v>1.183763234031602</v>
      </c>
      <c r="AH724" s="9" t="s">
        <v>186</v>
      </c>
      <c r="AI724" s="1">
        <v>44440</v>
      </c>
      <c r="AJ724" s="9" t="s">
        <v>38</v>
      </c>
      <c r="AK724">
        <v>16</v>
      </c>
    </row>
    <row r="725" spans="1:37" x14ac:dyDescent="0.25">
      <c r="A725">
        <v>44454</v>
      </c>
      <c r="B725">
        <v>2.598774611424342</v>
      </c>
      <c r="C725">
        <v>0.33775634142368871</v>
      </c>
      <c r="D725">
        <v>4.7161722806773963E-2</v>
      </c>
      <c r="E725">
        <v>0.75826594646579537</v>
      </c>
      <c r="F725">
        <v>0.30791446344575613</v>
      </c>
      <c r="G725">
        <v>0.58679388663736876</v>
      </c>
      <c r="H725">
        <v>4.0981359003171658</v>
      </c>
      <c r="I725">
        <v>5.8713149788871162</v>
      </c>
      <c r="J725">
        <v>10.12077183866004</v>
      </c>
      <c r="K725">
        <v>0.56790942079247742</v>
      </c>
      <c r="L725">
        <v>0.1186877865377421</v>
      </c>
      <c r="M725">
        <v>3.7196390555156089</v>
      </c>
      <c r="N725">
        <v>0.71459288726179671</v>
      </c>
      <c r="O725">
        <v>0.86871915980060455</v>
      </c>
      <c r="P725">
        <v>5.2726051603464992</v>
      </c>
      <c r="Q725">
        <v>0.1069052685831631</v>
      </c>
      <c r="R725">
        <v>0.82031220910334224</v>
      </c>
      <c r="S725">
        <v>15.148326165426729</v>
      </c>
      <c r="T725">
        <v>0.73883005419413283</v>
      </c>
      <c r="U725">
        <v>1.066887725461334</v>
      </c>
      <c r="V725">
        <v>1.207016505112249</v>
      </c>
      <c r="W725">
        <v>1.908048693547973</v>
      </c>
      <c r="X725">
        <v>3.967300735907962</v>
      </c>
      <c r="Y725">
        <v>1.3037242609404369</v>
      </c>
      <c r="Z725">
        <v>2.5327735896105952</v>
      </c>
      <c r="AA725">
        <v>3.72090331344251</v>
      </c>
      <c r="AB725">
        <v>1.1171167562923821</v>
      </c>
      <c r="AC725">
        <v>1.6871741365177579</v>
      </c>
      <c r="AD725">
        <v>0.57207079591578991</v>
      </c>
      <c r="AE725">
        <v>1.3410511175369191</v>
      </c>
      <c r="AF725">
        <v>1.7007056399538321</v>
      </c>
      <c r="AG725">
        <v>5.0598273994371183</v>
      </c>
      <c r="AH725" s="9" t="s">
        <v>186</v>
      </c>
      <c r="AI725" s="1">
        <v>44440</v>
      </c>
      <c r="AJ725" s="9" t="s">
        <v>39</v>
      </c>
      <c r="AK725">
        <v>15</v>
      </c>
    </row>
    <row r="726" spans="1:37" x14ac:dyDescent="0.25">
      <c r="A726">
        <v>44453</v>
      </c>
      <c r="B726">
        <v>1.340776883836883</v>
      </c>
      <c r="C726">
        <v>3.175700838203622</v>
      </c>
      <c r="D726">
        <v>0.1390924969226488</v>
      </c>
      <c r="E726">
        <v>2.322049400554123</v>
      </c>
      <c r="F726">
        <v>4.9316544837820962E-2</v>
      </c>
      <c r="G726">
        <v>7.696016585116984E-2</v>
      </c>
      <c r="H726">
        <v>4.2290041670677843</v>
      </c>
      <c r="I726">
        <v>3.6919288378202619</v>
      </c>
      <c r="J726">
        <v>5.1224214631617603E-2</v>
      </c>
      <c r="K726">
        <v>0.28704118940773837</v>
      </c>
      <c r="L726">
        <v>1.926809417521216</v>
      </c>
      <c r="M726">
        <v>0.67964818811269667</v>
      </c>
      <c r="N726">
        <v>0.984785492981884</v>
      </c>
      <c r="O726">
        <v>1.300071385899225</v>
      </c>
      <c r="P726">
        <v>1.396305196660695</v>
      </c>
      <c r="Q726">
        <v>2.9525409831890021E-2</v>
      </c>
      <c r="R726">
        <v>0.32948496432763108</v>
      </c>
      <c r="S726">
        <v>1.09391742090977E-2</v>
      </c>
      <c r="T726">
        <v>0.27692433868916738</v>
      </c>
      <c r="U726">
        <v>4.0765974361530469E-2</v>
      </c>
      <c r="V726">
        <v>0.95108318774539435</v>
      </c>
      <c r="W726">
        <v>4.9225221880075803E-2</v>
      </c>
      <c r="X726">
        <v>1.809620045444662</v>
      </c>
      <c r="Y726">
        <v>6.5652189046466998E-3</v>
      </c>
      <c r="Z726">
        <v>1.655674764214087</v>
      </c>
      <c r="AA726">
        <v>1.299954446748117</v>
      </c>
      <c r="AB726">
        <v>0.69686106688679983</v>
      </c>
      <c r="AC726">
        <v>0.58623153264559125</v>
      </c>
      <c r="AD726">
        <v>0.38523216505149971</v>
      </c>
      <c r="AE726">
        <v>0.1255677308374166</v>
      </c>
      <c r="AF726">
        <v>0.86740459550867433</v>
      </c>
      <c r="AG726">
        <v>3.865898620020408</v>
      </c>
      <c r="AH726" s="9" t="s">
        <v>186</v>
      </c>
      <c r="AI726" s="1">
        <v>44440</v>
      </c>
      <c r="AJ726" s="9" t="s">
        <v>40</v>
      </c>
      <c r="AK726">
        <v>14</v>
      </c>
    </row>
    <row r="727" spans="1:37" x14ac:dyDescent="0.25">
      <c r="A727">
        <v>44452</v>
      </c>
      <c r="B727">
        <v>1.0006548755165561</v>
      </c>
      <c r="C727">
        <v>5.7959414647080036</v>
      </c>
      <c r="D727">
        <v>0.11243573571696459</v>
      </c>
      <c r="E727">
        <v>0.84054979095010485</v>
      </c>
      <c r="F727">
        <v>5.2755302437466033E-3</v>
      </c>
      <c r="G727">
        <v>0.29004671942907029</v>
      </c>
      <c r="H727">
        <v>0.55846127798434042</v>
      </c>
      <c r="I727">
        <v>3.2146664293210589</v>
      </c>
      <c r="J727">
        <v>2.9368069352836619</v>
      </c>
      <c r="K727">
        <v>0.14733428337431009</v>
      </c>
      <c r="L727">
        <v>0.41308564365051481</v>
      </c>
      <c r="M727">
        <v>0.2371066173266099</v>
      </c>
      <c r="N727">
        <v>0.61241402822555213</v>
      </c>
      <c r="O727">
        <v>0.14439903375767049</v>
      </c>
      <c r="P727">
        <v>1.1558784551836061</v>
      </c>
      <c r="Q727">
        <v>2.9002978853553598E-3</v>
      </c>
      <c r="R727">
        <v>0.17681911358939051</v>
      </c>
      <c r="S727">
        <v>0.2465897319317453</v>
      </c>
      <c r="T727">
        <v>0.555759772271744</v>
      </c>
      <c r="U727">
        <v>5.7792682703285983E-2</v>
      </c>
      <c r="V727">
        <v>1.876604888640474</v>
      </c>
      <c r="W727">
        <v>0.15032724816718401</v>
      </c>
      <c r="X727">
        <v>0.66228960744805698</v>
      </c>
      <c r="Y727">
        <v>0.26740439009841099</v>
      </c>
      <c r="Z727">
        <v>1.118876013025905</v>
      </c>
      <c r="AA727">
        <v>1.4361219489804931</v>
      </c>
      <c r="AB727">
        <v>0.45427954507323698</v>
      </c>
      <c r="AC727">
        <v>0.40525475551689122</v>
      </c>
      <c r="AD727">
        <v>0.56648068611677826</v>
      </c>
      <c r="AE727">
        <v>0.40362993096239058</v>
      </c>
      <c r="AF727">
        <v>0.71368666291394189</v>
      </c>
      <c r="AG727">
        <v>2.3020988038467691</v>
      </c>
      <c r="AH727" s="9" t="s">
        <v>186</v>
      </c>
      <c r="AI727" s="1">
        <v>44440</v>
      </c>
      <c r="AJ727" s="9" t="s">
        <v>41</v>
      </c>
      <c r="AK727">
        <v>13</v>
      </c>
    </row>
    <row r="728" spans="1:37" x14ac:dyDescent="0.25">
      <c r="A728">
        <v>44449</v>
      </c>
      <c r="C728">
        <v>1.3587508138319051</v>
      </c>
      <c r="D728">
        <v>0.36196178345999708</v>
      </c>
      <c r="F728">
        <v>7.2552352048258315E-2</v>
      </c>
      <c r="G728">
        <v>0.72487433031524107</v>
      </c>
      <c r="H728">
        <v>9.9594316655578302E-2</v>
      </c>
      <c r="I728">
        <v>0.36264182914237081</v>
      </c>
      <c r="J728">
        <v>6.3556027829898755E-4</v>
      </c>
      <c r="K728">
        <v>0.31292622174599188</v>
      </c>
      <c r="L728">
        <v>0.31956638849846991</v>
      </c>
      <c r="M728">
        <v>8.7773279458329773E-2</v>
      </c>
      <c r="N728">
        <v>0.99484155211518732</v>
      </c>
      <c r="P728">
        <v>0.7004865208365878</v>
      </c>
      <c r="Q728">
        <v>1.439307578612061E-2</v>
      </c>
      <c r="R728">
        <v>1.9718840824099321E-2</v>
      </c>
      <c r="S728">
        <v>1.0911863514906419</v>
      </c>
      <c r="T728">
        <v>0.21924027665654569</v>
      </c>
      <c r="U728">
        <v>0.13996667185645439</v>
      </c>
      <c r="V728">
        <v>4.9338164028884064</v>
      </c>
      <c r="W728">
        <v>4.3394799669810764</v>
      </c>
      <c r="X728">
        <v>0.3516781366095223</v>
      </c>
      <c r="Y728">
        <v>0.16363927461212449</v>
      </c>
      <c r="AA728">
        <v>0.86002864755200448</v>
      </c>
      <c r="AC728">
        <v>0.20412768749179949</v>
      </c>
      <c r="AD728">
        <v>0.14843093283981959</v>
      </c>
      <c r="AE728">
        <v>0.19122320954123859</v>
      </c>
      <c r="AG728">
        <v>1.813869537945398</v>
      </c>
      <c r="AH728" s="9" t="s">
        <v>187</v>
      </c>
      <c r="AI728" s="1">
        <v>44440</v>
      </c>
      <c r="AJ728" s="9" t="s">
        <v>43</v>
      </c>
      <c r="AK728">
        <v>10</v>
      </c>
    </row>
    <row r="729" spans="1:37" x14ac:dyDescent="0.25">
      <c r="A729">
        <v>44448</v>
      </c>
      <c r="B729">
        <v>0.99618139986289933</v>
      </c>
      <c r="C729">
        <v>2.8760840239812122</v>
      </c>
      <c r="D729">
        <v>0.40211780153511578</v>
      </c>
      <c r="E729">
        <v>0.60371936883926636</v>
      </c>
      <c r="F729">
        <v>1.4918020871100091</v>
      </c>
      <c r="G729">
        <v>0.41553913944387683</v>
      </c>
      <c r="H729">
        <v>0.45962734832430069</v>
      </c>
      <c r="I729">
        <v>0.83634517284120502</v>
      </c>
      <c r="J729">
        <v>0.83350379652512563</v>
      </c>
      <c r="K729">
        <v>6.8012931810890673E-2</v>
      </c>
      <c r="L729">
        <v>3.9672032841350111</v>
      </c>
      <c r="M729">
        <v>1.2330488274363061</v>
      </c>
      <c r="N729">
        <v>0.4268462938694142</v>
      </c>
      <c r="O729">
        <v>1.1461806978786959</v>
      </c>
      <c r="P729">
        <v>0.57822494169589711</v>
      </c>
      <c r="Q729">
        <v>0.33283084855497169</v>
      </c>
      <c r="R729">
        <v>5.0421495236105743E-2</v>
      </c>
      <c r="S729">
        <v>1.587218999544739</v>
      </c>
      <c r="T729">
        <v>0.33464263128089189</v>
      </c>
      <c r="U729">
        <v>1.510334281511909</v>
      </c>
      <c r="V729">
        <v>1.905938127776635</v>
      </c>
      <c r="W729">
        <v>1.367665569495883</v>
      </c>
      <c r="X729">
        <v>0.37604837982457578</v>
      </c>
      <c r="Y729">
        <v>5.7027003205592813E-2</v>
      </c>
      <c r="Z729">
        <v>0.85908354069811943</v>
      </c>
      <c r="AA729">
        <v>0.66693057609655371</v>
      </c>
      <c r="AB729">
        <v>0.91724659773887174</v>
      </c>
      <c r="AC729">
        <v>1.275513219417165</v>
      </c>
      <c r="AD729">
        <v>1.2030330562546681</v>
      </c>
      <c r="AE729">
        <v>0.90526351697406904</v>
      </c>
      <c r="AF729">
        <v>0.91105593101028759</v>
      </c>
      <c r="AG729">
        <v>0.60512336012879353</v>
      </c>
      <c r="AH729" s="9" t="s">
        <v>187</v>
      </c>
      <c r="AI729" s="1">
        <v>44440</v>
      </c>
      <c r="AJ729" s="9" t="s">
        <v>38</v>
      </c>
      <c r="AK729">
        <v>9</v>
      </c>
    </row>
    <row r="730" spans="1:37" x14ac:dyDescent="0.25">
      <c r="A730">
        <v>44447</v>
      </c>
      <c r="B730">
        <v>0.35324324095837362</v>
      </c>
      <c r="C730">
        <v>0.1441480920079527</v>
      </c>
      <c r="D730">
        <v>0</v>
      </c>
      <c r="E730">
        <v>0.1785241284786295</v>
      </c>
      <c r="F730">
        <v>0.1962959566364052</v>
      </c>
      <c r="G730">
        <v>4.6962105309434253E-2</v>
      </c>
      <c r="H730">
        <v>0.2293116011454073</v>
      </c>
      <c r="I730">
        <v>0.17103205554926509</v>
      </c>
      <c r="J730">
        <v>0.35302999115832812</v>
      </c>
      <c r="K730">
        <v>0.3637723239626261</v>
      </c>
      <c r="L730">
        <v>1.9761618666923478E-3</v>
      </c>
      <c r="M730">
        <v>7.257005293124257E-3</v>
      </c>
      <c r="N730">
        <v>9.7031626861715306E-2</v>
      </c>
      <c r="O730">
        <v>1.841035842544976E-2</v>
      </c>
      <c r="P730">
        <v>7.1408132292519994E-2</v>
      </c>
      <c r="Q730">
        <v>3.6201014923263677E-2</v>
      </c>
      <c r="R730">
        <v>2.3654112774346189E-2</v>
      </c>
      <c r="S730">
        <v>0.57510555123616225</v>
      </c>
      <c r="T730">
        <v>2.1386839523690339E-2</v>
      </c>
      <c r="U730">
        <v>1.8966551605297501E-2</v>
      </c>
      <c r="V730">
        <v>0.31103732949910429</v>
      </c>
      <c r="W730">
        <v>0.35961056618250908</v>
      </c>
      <c r="X730">
        <v>0.43762638408181431</v>
      </c>
      <c r="Y730">
        <v>0.1632488761632287</v>
      </c>
      <c r="Z730">
        <v>0.34317425334396312</v>
      </c>
      <c r="AA730">
        <v>0.21763324974684969</v>
      </c>
      <c r="AB730">
        <v>0.1183371014716333</v>
      </c>
      <c r="AC730">
        <v>4.5703371093846402E-2</v>
      </c>
      <c r="AD730">
        <v>3.8503317753819322E-2</v>
      </c>
      <c r="AE730">
        <v>0.10747409220348809</v>
      </c>
      <c r="AF730">
        <v>0.22585961260494919</v>
      </c>
      <c r="AG730">
        <v>0.55937798011485129</v>
      </c>
      <c r="AH730" s="9" t="s">
        <v>187</v>
      </c>
      <c r="AI730" s="1">
        <v>44440</v>
      </c>
      <c r="AJ730" s="9" t="s">
        <v>39</v>
      </c>
      <c r="AK730">
        <v>8</v>
      </c>
    </row>
    <row r="731" spans="1:37" x14ac:dyDescent="0.25">
      <c r="A731">
        <v>44446</v>
      </c>
      <c r="B731">
        <v>0.154747590424201</v>
      </c>
      <c r="C731">
        <v>0</v>
      </c>
      <c r="D731">
        <v>0</v>
      </c>
      <c r="E731">
        <v>2.361398292071611E-2</v>
      </c>
      <c r="F731">
        <v>1.8538785877444772E-2</v>
      </c>
      <c r="G731">
        <v>0.17001458225498389</v>
      </c>
      <c r="H731">
        <v>1.385221073102154E-2</v>
      </c>
      <c r="I731">
        <v>0.37542490683986612</v>
      </c>
      <c r="J731">
        <v>6.7926422163670056E-5</v>
      </c>
      <c r="K731">
        <v>7.2731183823659951E-3</v>
      </c>
      <c r="L731">
        <v>1.5067194074875301</v>
      </c>
      <c r="M731">
        <v>6.9962429455226337E-5</v>
      </c>
      <c r="N731">
        <v>7.574978831351864E-2</v>
      </c>
      <c r="O731">
        <v>1.9959427155210241E-3</v>
      </c>
      <c r="P731">
        <v>0.2015876687367891</v>
      </c>
      <c r="Q731">
        <v>1.5014943283997939</v>
      </c>
      <c r="R731">
        <v>3.258983611177596E-3</v>
      </c>
      <c r="S731">
        <v>1.019687815163744E-2</v>
      </c>
      <c r="T731">
        <v>9.4876246822129279E-2</v>
      </c>
      <c r="U731">
        <v>0</v>
      </c>
      <c r="V731">
        <v>0.18864144982434539</v>
      </c>
      <c r="W731">
        <v>0.16425401668946449</v>
      </c>
      <c r="X731">
        <v>4.1184231264405242E-2</v>
      </c>
      <c r="Y731">
        <v>1.8040805807908839E-3</v>
      </c>
      <c r="Z731">
        <v>8.0437344930150922E-2</v>
      </c>
      <c r="AA731">
        <v>0.1071190176865274</v>
      </c>
      <c r="AB731">
        <v>0.32086934793018468</v>
      </c>
      <c r="AC731">
        <v>7.4091224852333756E-2</v>
      </c>
      <c r="AD731">
        <v>0.20878229469379331</v>
      </c>
      <c r="AE731">
        <v>0.1408869469865546</v>
      </c>
      <c r="AF731">
        <v>5.3521177986832043E-2</v>
      </c>
      <c r="AG731">
        <v>0.37012542224066358</v>
      </c>
      <c r="AH731" s="9" t="s">
        <v>187</v>
      </c>
      <c r="AI731" s="1">
        <v>44440</v>
      </c>
      <c r="AJ731" s="9" t="s">
        <v>40</v>
      </c>
      <c r="AK731">
        <v>7</v>
      </c>
    </row>
    <row r="732" spans="1:37" x14ac:dyDescent="0.25">
      <c r="A732">
        <v>44445</v>
      </c>
      <c r="B732">
        <v>3.4150616187566478</v>
      </c>
      <c r="C732">
        <v>1.8745338644870511</v>
      </c>
      <c r="D732">
        <v>0</v>
      </c>
      <c r="E732">
        <v>4.4609757294564618</v>
      </c>
      <c r="F732">
        <v>0.51280954664971168</v>
      </c>
      <c r="G732">
        <v>1.6278625676619269</v>
      </c>
      <c r="H732">
        <v>4.345193641588434</v>
      </c>
      <c r="I732">
        <v>2.2018995916307529</v>
      </c>
      <c r="J732">
        <v>7.1849831852191341</v>
      </c>
      <c r="K732">
        <v>0.37712829254915992</v>
      </c>
      <c r="L732">
        <v>0.20394854027690751</v>
      </c>
      <c r="M732">
        <v>2.678091527009494</v>
      </c>
      <c r="N732">
        <v>0.61006864364733349</v>
      </c>
      <c r="O732">
        <v>1.053644295988067</v>
      </c>
      <c r="P732">
        <v>3.483933785116236</v>
      </c>
      <c r="Q732">
        <v>0.22304229337894421</v>
      </c>
      <c r="R732">
        <v>2.1434618321594319</v>
      </c>
      <c r="S732">
        <v>30.607425920854379</v>
      </c>
      <c r="T732">
        <v>1.146553844142477</v>
      </c>
      <c r="U732">
        <v>0.6559538758106267</v>
      </c>
      <c r="V732">
        <v>4.0877747830376174</v>
      </c>
      <c r="W732">
        <v>2.8315748149425879</v>
      </c>
      <c r="X732">
        <v>3.9589339784984561</v>
      </c>
      <c r="Y732">
        <v>0.17717299369056139</v>
      </c>
      <c r="Z732">
        <v>5.4396314103700627</v>
      </c>
      <c r="AA732">
        <v>2.4646405294942362</v>
      </c>
      <c r="AB732">
        <v>1.610153823061546</v>
      </c>
      <c r="AC732">
        <v>0.68156841179669914</v>
      </c>
      <c r="AD732">
        <v>0.96949765424192236</v>
      </c>
      <c r="AE732">
        <v>1.0282819865580439</v>
      </c>
      <c r="AF732">
        <v>3.4117400057754979</v>
      </c>
      <c r="AG732">
        <v>6.8695005920770944</v>
      </c>
      <c r="AH732" s="9" t="s">
        <v>187</v>
      </c>
      <c r="AI732" s="1">
        <v>44440</v>
      </c>
      <c r="AJ732" s="9" t="s">
        <v>41</v>
      </c>
      <c r="AK732">
        <v>6</v>
      </c>
    </row>
    <row r="733" spans="1:37" x14ac:dyDescent="0.25">
      <c r="A733">
        <v>44440</v>
      </c>
      <c r="B733">
        <v>2.503675216572196</v>
      </c>
      <c r="C733">
        <v>1.197281810301601</v>
      </c>
      <c r="D733">
        <v>7.2357663219505319E-2</v>
      </c>
      <c r="E733">
        <v>2.2316823981381</v>
      </c>
      <c r="F733">
        <v>4.3855521362050034</v>
      </c>
      <c r="G733">
        <v>1.31011583558476</v>
      </c>
      <c r="H733">
        <v>0.1325332891653154</v>
      </c>
      <c r="I733">
        <v>0.17686697735203999</v>
      </c>
      <c r="J733">
        <v>3.5143923329541891</v>
      </c>
      <c r="K733">
        <v>0.37048875860831532</v>
      </c>
      <c r="L733">
        <v>5.5487010475549978E-2</v>
      </c>
      <c r="M733">
        <v>2.9715277054806348</v>
      </c>
      <c r="N733">
        <v>1.6141407720392731</v>
      </c>
      <c r="O733">
        <v>0.26119322353490809</v>
      </c>
      <c r="P733">
        <v>6.0380647360207869</v>
      </c>
      <c r="Q733">
        <v>7.4292694892603262E-2</v>
      </c>
      <c r="R733">
        <v>0.42944702594501122</v>
      </c>
      <c r="S733">
        <v>1.6297290215707829</v>
      </c>
      <c r="T733">
        <v>0.13312276385292099</v>
      </c>
      <c r="U733">
        <v>1.1797252573700701</v>
      </c>
      <c r="V733">
        <v>4.8822866043570796</v>
      </c>
      <c r="W733">
        <v>1.8953730407086271</v>
      </c>
      <c r="X733">
        <v>2.9039009296718512</v>
      </c>
      <c r="Y733">
        <v>5.8494290703767583E-2</v>
      </c>
      <c r="Z733">
        <v>2.649871736763501</v>
      </c>
      <c r="AA733">
        <v>2.2081305277123811</v>
      </c>
      <c r="AB733">
        <v>1.385529037361515</v>
      </c>
      <c r="AC733">
        <v>0.83054116097435104</v>
      </c>
      <c r="AD733">
        <v>0.16781524946731341</v>
      </c>
      <c r="AE733">
        <v>0.4622699331802817</v>
      </c>
      <c r="AF733">
        <v>2.398756007981143</v>
      </c>
      <c r="AG733">
        <v>4.9722730028223552</v>
      </c>
      <c r="AH733" s="9" t="s">
        <v>188</v>
      </c>
      <c r="AI733" s="1">
        <v>44440</v>
      </c>
      <c r="AJ733" s="9" t="s">
        <v>39</v>
      </c>
      <c r="AK733">
        <v>1</v>
      </c>
    </row>
    <row r="734" spans="1:37" x14ac:dyDescent="0.25">
      <c r="A734">
        <v>44439</v>
      </c>
      <c r="B734">
        <v>0.98161319452058282</v>
      </c>
      <c r="C734">
        <v>0.2470686402875959</v>
      </c>
      <c r="D734">
        <v>0.16056105361449641</v>
      </c>
      <c r="E734">
        <v>1.071809425283907</v>
      </c>
      <c r="F734">
        <v>2.586425630959087</v>
      </c>
      <c r="G734">
        <v>6.5307419009917947E-2</v>
      </c>
      <c r="H734">
        <v>0.99907016388387504</v>
      </c>
      <c r="I734">
        <v>0.68961163191699326</v>
      </c>
      <c r="J734">
        <v>1.427460400087019</v>
      </c>
      <c r="K734">
        <v>1.6631511559130391E-4</v>
      </c>
      <c r="L734">
        <v>1.5065263672884121E-2</v>
      </c>
      <c r="M734">
        <v>0.81487940694957139</v>
      </c>
      <c r="N734">
        <v>1.224236944473525</v>
      </c>
      <c r="O734">
        <v>0.43040251855327832</v>
      </c>
      <c r="P734">
        <v>1.37351696806464</v>
      </c>
      <c r="Q734">
        <v>2.4046933650900691E-3</v>
      </c>
      <c r="R734">
        <v>5.0236306428055866E-4</v>
      </c>
      <c r="S734">
        <v>5.5808111468149797E-2</v>
      </c>
      <c r="T734">
        <v>0.70623879787920607</v>
      </c>
      <c r="U734">
        <v>0.30880268250781773</v>
      </c>
      <c r="V734">
        <v>8.3038218565015087E-2</v>
      </c>
      <c r="W734">
        <v>9.0474569148537937E-2</v>
      </c>
      <c r="X734">
        <v>0.77756297086962101</v>
      </c>
      <c r="Y734">
        <v>6.1145133189395118E-4</v>
      </c>
      <c r="Z734">
        <v>0.86030677323386828</v>
      </c>
      <c r="AA734">
        <v>1.0010879657857279</v>
      </c>
      <c r="AB734">
        <v>0.55185448860421049</v>
      </c>
      <c r="AC734">
        <v>0.30430012873288431</v>
      </c>
      <c r="AD734">
        <v>0.27314018751857422</v>
      </c>
      <c r="AE734">
        <v>0.48377906923036529</v>
      </c>
      <c r="AF734">
        <v>0.76691326545717808</v>
      </c>
      <c r="AG734">
        <v>1.197519903882992</v>
      </c>
      <c r="AH734" s="9" t="s">
        <v>188</v>
      </c>
      <c r="AI734" s="1">
        <v>44409</v>
      </c>
      <c r="AJ734" s="9" t="s">
        <v>40</v>
      </c>
      <c r="AK734">
        <v>31</v>
      </c>
    </row>
    <row r="735" spans="1:37" x14ac:dyDescent="0.25">
      <c r="A735">
        <v>44438</v>
      </c>
      <c r="B735">
        <v>2.693915013567918</v>
      </c>
      <c r="C735">
        <v>2.2168442223983731</v>
      </c>
      <c r="D735">
        <v>0.60256555418227931</v>
      </c>
      <c r="E735">
        <v>2.0405080468036858</v>
      </c>
      <c r="F735">
        <v>1.9662638896932001</v>
      </c>
      <c r="G735">
        <v>1.300837592139976</v>
      </c>
      <c r="H735">
        <v>1.8925333307046299</v>
      </c>
      <c r="I735">
        <v>0.47393159918764782</v>
      </c>
      <c r="J735">
        <v>1.422994901706041</v>
      </c>
      <c r="K735">
        <v>0.83009902869500807</v>
      </c>
      <c r="L735">
        <v>1.631249689636024</v>
      </c>
      <c r="M735">
        <v>0.5560873418433141</v>
      </c>
      <c r="N735">
        <v>2.321401726034376</v>
      </c>
      <c r="O735">
        <v>1.703468167392266</v>
      </c>
      <c r="P735">
        <v>2.951719387180074</v>
      </c>
      <c r="Q735">
        <v>1.130697272814466</v>
      </c>
      <c r="R735">
        <v>0.21964797045298859</v>
      </c>
      <c r="S735">
        <v>4.7944527167684896</v>
      </c>
      <c r="T735">
        <v>0.93018432649446192</v>
      </c>
      <c r="U735">
        <v>8.7078735670365539</v>
      </c>
      <c r="V735">
        <v>8.5477668616852256E-2</v>
      </c>
      <c r="W735">
        <v>2.2376030734943511</v>
      </c>
      <c r="X735">
        <v>4.9269745529888356</v>
      </c>
      <c r="Y735">
        <v>6.335734834028302</v>
      </c>
      <c r="Z735">
        <v>3.4851649542530079</v>
      </c>
      <c r="AA735">
        <v>2.4248704375411281</v>
      </c>
      <c r="AB735">
        <v>1.116352592318359</v>
      </c>
      <c r="AC735">
        <v>2.7988395542911908</v>
      </c>
      <c r="AD735">
        <v>0.63545853597893298</v>
      </c>
      <c r="AE735">
        <v>1.32345372709861</v>
      </c>
      <c r="AF735">
        <v>2.8946026173795421</v>
      </c>
      <c r="AG735">
        <v>3.6934346403805032</v>
      </c>
      <c r="AH735" s="9" t="s">
        <v>188</v>
      </c>
      <c r="AI735" s="1">
        <v>44409</v>
      </c>
      <c r="AJ735" s="9" t="s">
        <v>41</v>
      </c>
      <c r="AK735">
        <v>30</v>
      </c>
    </row>
    <row r="736" spans="1:37" x14ac:dyDescent="0.25">
      <c r="A736">
        <v>44435</v>
      </c>
      <c r="B736">
        <v>2.450068724942617</v>
      </c>
      <c r="C736">
        <v>2.097294707807202</v>
      </c>
      <c r="D736">
        <v>9.2076188836592863</v>
      </c>
      <c r="E736">
        <v>1.3637094488562811</v>
      </c>
      <c r="F736">
        <v>2.158318543976204</v>
      </c>
      <c r="G736">
        <v>1.701664317261963</v>
      </c>
      <c r="H736">
        <v>0.98335603383938852</v>
      </c>
      <c r="I736">
        <v>0.49343875854885838</v>
      </c>
      <c r="J736">
        <v>0.52375906119932458</v>
      </c>
      <c r="K736">
        <v>0.72257738875451949</v>
      </c>
      <c r="L736">
        <v>0.1462808231329801</v>
      </c>
      <c r="M736">
        <v>9.1588346602928361</v>
      </c>
      <c r="N736">
        <v>2.8555192218853849</v>
      </c>
      <c r="O736">
        <v>0.92049866938255887</v>
      </c>
      <c r="P736">
        <v>1.758158014370133</v>
      </c>
      <c r="Q736">
        <v>0.1985574645304059</v>
      </c>
      <c r="R736">
        <v>2.212248347909445</v>
      </c>
      <c r="S736">
        <v>0.5013514796280768</v>
      </c>
      <c r="T736">
        <v>0.44668936987565411</v>
      </c>
      <c r="U736">
        <v>1.133189502474526</v>
      </c>
      <c r="V736">
        <v>2.5238159392634429</v>
      </c>
      <c r="W736">
        <v>9.5950766767319173</v>
      </c>
      <c r="X736">
        <v>2.957084444230814</v>
      </c>
      <c r="Y736">
        <v>10.70737692405728</v>
      </c>
      <c r="Z736">
        <v>2.3305559299664922</v>
      </c>
      <c r="AA736">
        <v>1.6524037975208969</v>
      </c>
      <c r="AB736">
        <v>1.0795923888103049</v>
      </c>
      <c r="AC736">
        <v>7.9866668011273543</v>
      </c>
      <c r="AD736">
        <v>0.53745629730304711</v>
      </c>
      <c r="AE736">
        <v>1.698678914972561</v>
      </c>
      <c r="AF736">
        <v>3.366542395299212</v>
      </c>
      <c r="AG736">
        <v>1.537606081761056</v>
      </c>
      <c r="AH736" s="9" t="s">
        <v>189</v>
      </c>
      <c r="AI736" s="1">
        <v>44409</v>
      </c>
      <c r="AJ736" s="9" t="s">
        <v>43</v>
      </c>
      <c r="AK736">
        <v>27</v>
      </c>
    </row>
    <row r="737" spans="1:37" x14ac:dyDescent="0.25">
      <c r="A737">
        <v>44434</v>
      </c>
      <c r="B737">
        <v>0.44442363555101488</v>
      </c>
      <c r="C737">
        <v>0.17161628404404281</v>
      </c>
      <c r="D737">
        <v>9.8180173409852488E-3</v>
      </c>
      <c r="E737">
        <v>5.0614124070775507E-2</v>
      </c>
      <c r="F737">
        <v>0.10574077357822349</v>
      </c>
      <c r="G737">
        <v>0.11232087185998101</v>
      </c>
      <c r="H737">
        <v>6.0785488270919168E-2</v>
      </c>
      <c r="I737">
        <v>2.524053792384048</v>
      </c>
      <c r="J737">
        <v>1.283526187994392E-2</v>
      </c>
      <c r="K737">
        <v>0.87361306205274125</v>
      </c>
      <c r="L737">
        <v>9.9109553556795266E-2</v>
      </c>
      <c r="M737">
        <v>0.1773460850391908</v>
      </c>
      <c r="N737">
        <v>0.55439895247016313</v>
      </c>
      <c r="O737">
        <v>2.6198451847323969E-3</v>
      </c>
      <c r="P737">
        <v>0.94368259928605347</v>
      </c>
      <c r="Q737">
        <v>7.8508424905563355E-6</v>
      </c>
      <c r="R737">
        <v>4.6813419623136838E-4</v>
      </c>
      <c r="S737">
        <v>3.377337432470369E-5</v>
      </c>
      <c r="T737">
        <v>0.34417246538890361</v>
      </c>
      <c r="U737">
        <v>0.29767528478793981</v>
      </c>
      <c r="V737">
        <v>5.2064816687635309</v>
      </c>
      <c r="W737">
        <v>0.3642324030052827</v>
      </c>
      <c r="X737">
        <v>0.20676672540032859</v>
      </c>
      <c r="Y737">
        <v>0.1140750150820888</v>
      </c>
      <c r="Z737">
        <v>0.16162208763017261</v>
      </c>
      <c r="AA737">
        <v>0.88385487099970728</v>
      </c>
      <c r="AB737">
        <v>0.45242511951011538</v>
      </c>
      <c r="AC737">
        <v>0.13682523837905561</v>
      </c>
      <c r="AD737">
        <v>1.6542641242843419E-2</v>
      </c>
      <c r="AE737">
        <v>0.24033590720941281</v>
      </c>
      <c r="AF737">
        <v>0.6773233101355417</v>
      </c>
      <c r="AG737">
        <v>0.16643013283882879</v>
      </c>
      <c r="AH737" s="9" t="s">
        <v>189</v>
      </c>
      <c r="AI737" s="1">
        <v>44409</v>
      </c>
      <c r="AJ737" s="9" t="s">
        <v>38</v>
      </c>
      <c r="AK737">
        <v>26</v>
      </c>
    </row>
    <row r="738" spans="1:37" x14ac:dyDescent="0.25">
      <c r="A738">
        <v>44433</v>
      </c>
      <c r="B738">
        <v>1.07175969482509</v>
      </c>
      <c r="C738">
        <v>2.3009103473772431E-2</v>
      </c>
      <c r="D738">
        <v>0.16949900687859709</v>
      </c>
      <c r="E738">
        <v>0.44357993996264289</v>
      </c>
      <c r="F738">
        <v>0.62788083918514548</v>
      </c>
      <c r="G738">
        <v>0.88507193863256894</v>
      </c>
      <c r="H738">
        <v>0.33803631045211052</v>
      </c>
      <c r="I738">
        <v>1.8066816855127379</v>
      </c>
      <c r="J738">
        <v>0.42393215029624931</v>
      </c>
      <c r="K738">
        <v>1.2800072571322061</v>
      </c>
      <c r="L738">
        <v>0.52270370195361104</v>
      </c>
      <c r="M738">
        <v>0.32114145925906262</v>
      </c>
      <c r="N738">
        <v>0.26997337502435431</v>
      </c>
      <c r="O738">
        <v>0.31001544563669609</v>
      </c>
      <c r="P738">
        <v>8.1467892304953384</v>
      </c>
      <c r="Q738">
        <v>0.22246166627527289</v>
      </c>
      <c r="R738">
        <v>0.21213064688989769</v>
      </c>
      <c r="S738">
        <v>2.5685477522794309</v>
      </c>
      <c r="T738">
        <v>1.1765572634983901</v>
      </c>
      <c r="U738">
        <v>0.69358108455899525</v>
      </c>
      <c r="V738">
        <v>0.44040000662560869</v>
      </c>
      <c r="W738">
        <v>0.54585178112264021</v>
      </c>
      <c r="X738">
        <v>0.5945760959410693</v>
      </c>
      <c r="Y738">
        <v>5.8606759663643003E-2</v>
      </c>
      <c r="Z738">
        <v>0.74741968716222251</v>
      </c>
      <c r="AA738">
        <v>1.6380911684698269</v>
      </c>
      <c r="AB738">
        <v>0.58858607856010103</v>
      </c>
      <c r="AC738">
        <v>0.38284064727015171</v>
      </c>
      <c r="AD738">
        <v>0.34597556117000372</v>
      </c>
      <c r="AE738">
        <v>0.67334375149007686</v>
      </c>
      <c r="AF738">
        <v>0.85303551677843481</v>
      </c>
      <c r="AG738">
        <v>1.21982111373132</v>
      </c>
      <c r="AH738" s="9" t="s">
        <v>189</v>
      </c>
      <c r="AI738" s="1">
        <v>44409</v>
      </c>
      <c r="AJ738" s="9" t="s">
        <v>39</v>
      </c>
      <c r="AK738">
        <v>25</v>
      </c>
    </row>
    <row r="739" spans="1:37" x14ac:dyDescent="0.25">
      <c r="A739">
        <v>44432</v>
      </c>
      <c r="B739">
        <v>0.35628935027329528</v>
      </c>
      <c r="C739">
        <v>0.28484998174239379</v>
      </c>
      <c r="D739">
        <v>1.045584955314637</v>
      </c>
      <c r="E739">
        <v>0.16913393814391739</v>
      </c>
      <c r="F739">
        <v>5.3463015272671402E-2</v>
      </c>
      <c r="G739">
        <v>0.13239595244983141</v>
      </c>
      <c r="H739">
        <v>0.30819900016337037</v>
      </c>
      <c r="I739">
        <v>0.68363570745982782</v>
      </c>
      <c r="J739">
        <v>6.9031863014729286E-2</v>
      </c>
      <c r="K739">
        <v>7.4400249105263425E-2</v>
      </c>
      <c r="L739">
        <v>0.89439440750532451</v>
      </c>
      <c r="M739">
        <v>4.4166920235811848E-2</v>
      </c>
      <c r="N739">
        <v>1.7177471836343688E-2</v>
      </c>
      <c r="O739">
        <v>0.16141083793075889</v>
      </c>
      <c r="P739">
        <v>3.6852535609819581</v>
      </c>
      <c r="Q739">
        <v>0.21600727095144359</v>
      </c>
      <c r="R739">
        <v>8.0760802745795195E-4</v>
      </c>
      <c r="S739">
        <v>0.32953908723540332</v>
      </c>
      <c r="T739">
        <v>0.25777418560877852</v>
      </c>
      <c r="U739">
        <v>0.40233113641356538</v>
      </c>
      <c r="V739">
        <v>7.6619251987608952E-2</v>
      </c>
      <c r="W739">
        <v>3.345882046911567E-2</v>
      </c>
      <c r="X739">
        <v>0.31275394460007772</v>
      </c>
      <c r="Y739">
        <v>1.6374370308870831E-3</v>
      </c>
      <c r="Z739">
        <v>0.23631860298785279</v>
      </c>
      <c r="AA739">
        <v>0.45484896445078871</v>
      </c>
      <c r="AB739">
        <v>0.22321071137418319</v>
      </c>
      <c r="AC739">
        <v>0.2302613867429758</v>
      </c>
      <c r="AD739">
        <v>0.1020183753484597</v>
      </c>
      <c r="AE739">
        <v>0.24957289618735351</v>
      </c>
      <c r="AF739">
        <v>0.18056543947692649</v>
      </c>
      <c r="AG739">
        <v>0.86785116240147142</v>
      </c>
      <c r="AH739" s="9" t="s">
        <v>189</v>
      </c>
      <c r="AI739" s="1">
        <v>44409</v>
      </c>
      <c r="AJ739" s="9" t="s">
        <v>40</v>
      </c>
      <c r="AK739">
        <v>24</v>
      </c>
    </row>
    <row r="740" spans="1:37" x14ac:dyDescent="0.25">
      <c r="A740">
        <v>44431</v>
      </c>
      <c r="B740">
        <v>0.73499020673255677</v>
      </c>
      <c r="C740">
        <v>8.5453889305776177E-3</v>
      </c>
      <c r="D740">
        <v>0</v>
      </c>
      <c r="E740">
        <v>0.469633826251658</v>
      </c>
      <c r="F740">
        <v>1.363852142544887E-2</v>
      </c>
      <c r="G740">
        <v>6.9588558603748396</v>
      </c>
      <c r="H740">
        <v>1.334723785346116</v>
      </c>
      <c r="I740">
        <v>1.415602358161679</v>
      </c>
      <c r="J740">
        <v>0</v>
      </c>
      <c r="K740">
        <v>3.1253297223247142E-2</v>
      </c>
      <c r="L740">
        <v>0.39428379798256069</v>
      </c>
      <c r="M740">
        <v>4.7037216441180717E-2</v>
      </c>
      <c r="N740">
        <v>0.15467631110290911</v>
      </c>
      <c r="O740">
        <v>5.9382523628709752E-3</v>
      </c>
      <c r="P740">
        <v>2.5902121670315692</v>
      </c>
      <c r="Q740">
        <v>3.4983353945679131E-3</v>
      </c>
      <c r="R740">
        <v>2.1580302533846401</v>
      </c>
      <c r="S740">
        <v>0.35638463268639181</v>
      </c>
      <c r="T740">
        <v>0.24077690000254359</v>
      </c>
      <c r="U740">
        <v>0</v>
      </c>
      <c r="V740">
        <v>0.37232235271980307</v>
      </c>
      <c r="W740">
        <v>6.7894417324813508E-2</v>
      </c>
      <c r="X740">
        <v>0.25997652222828371</v>
      </c>
      <c r="Y740">
        <v>0.41267475680003191</v>
      </c>
      <c r="Z740">
        <v>1.268656406753268</v>
      </c>
      <c r="AA740">
        <v>0.51196433368806271</v>
      </c>
      <c r="AB740">
        <v>0.1970149169996985</v>
      </c>
      <c r="AC740">
        <v>0.21815254543058671</v>
      </c>
      <c r="AD740">
        <v>2.879010676548516E-3</v>
      </c>
      <c r="AE740">
        <v>0.38224632568541722</v>
      </c>
      <c r="AF740">
        <v>0.6102561792060196</v>
      </c>
      <c r="AG740">
        <v>1.703179173442368</v>
      </c>
      <c r="AH740" s="9" t="s">
        <v>189</v>
      </c>
      <c r="AI740" s="1">
        <v>44409</v>
      </c>
      <c r="AJ740" s="9" t="s">
        <v>41</v>
      </c>
      <c r="AK740">
        <v>23</v>
      </c>
    </row>
    <row r="741" spans="1:37" x14ac:dyDescent="0.25">
      <c r="A741">
        <v>44428</v>
      </c>
      <c r="B741">
        <v>0.59894923428062097</v>
      </c>
      <c r="C741">
        <v>1.727788767803234</v>
      </c>
      <c r="D741">
        <v>0</v>
      </c>
      <c r="E741">
        <v>0.37093433785999391</v>
      </c>
      <c r="F741">
        <v>0.64967376225594253</v>
      </c>
      <c r="G741">
        <v>1.219436062072478</v>
      </c>
      <c r="H741">
        <v>3.4741835717098338E-2</v>
      </c>
      <c r="I741">
        <v>0.63001545200757814</v>
      </c>
      <c r="J741">
        <v>1.884263493962516E-4</v>
      </c>
      <c r="K741">
        <v>0.12124204463989161</v>
      </c>
      <c r="L741">
        <v>3.2015158667889322E-2</v>
      </c>
      <c r="M741">
        <v>9.3215416474433349E-2</v>
      </c>
      <c r="N741">
        <v>1.3626417128525239</v>
      </c>
      <c r="O741">
        <v>2.6016900457047471E-3</v>
      </c>
      <c r="P741">
        <v>0.1866328757245215</v>
      </c>
      <c r="Q741">
        <v>3.5939840062559718E-4</v>
      </c>
      <c r="R741">
        <v>5.6014133814872309E-2</v>
      </c>
      <c r="S741">
        <v>0.2009979112932474</v>
      </c>
      <c r="T741">
        <v>0.58024362805142993</v>
      </c>
      <c r="U741">
        <v>9.2063929585116573E-4</v>
      </c>
      <c r="V741">
        <v>0.18686366652304229</v>
      </c>
      <c r="W741">
        <v>0.11012114640154019</v>
      </c>
      <c r="X741">
        <v>0.54321133216344542</v>
      </c>
      <c r="Y741">
        <v>0.62157591348848318</v>
      </c>
      <c r="Z741">
        <v>0.82077790663175643</v>
      </c>
      <c r="AA741">
        <v>0.59972244538605735</v>
      </c>
      <c r="AB741">
        <v>0.21212542976278401</v>
      </c>
      <c r="AC741">
        <v>0.15748932633766841</v>
      </c>
      <c r="AD741">
        <v>2.698138132020332E-5</v>
      </c>
      <c r="AE741">
        <v>0.2198809056074183</v>
      </c>
      <c r="AF741">
        <v>0.40870898657453569</v>
      </c>
      <c r="AG741">
        <v>1.9505583421895329</v>
      </c>
      <c r="AH741" s="9" t="s">
        <v>190</v>
      </c>
      <c r="AI741" s="1">
        <v>44409</v>
      </c>
      <c r="AJ741" s="9" t="s">
        <v>43</v>
      </c>
      <c r="AK741">
        <v>20</v>
      </c>
    </row>
    <row r="742" spans="1:37" x14ac:dyDescent="0.25">
      <c r="A742">
        <v>44427</v>
      </c>
      <c r="B742">
        <v>2.0234496274183522</v>
      </c>
      <c r="C742">
        <v>0.37159347437050522</v>
      </c>
      <c r="D742">
        <v>0.2048955073130973</v>
      </c>
      <c r="E742">
        <v>0.81242303652220271</v>
      </c>
      <c r="F742">
        <v>0.57707074461991337</v>
      </c>
      <c r="G742">
        <v>7.3023570581596724</v>
      </c>
      <c r="H742">
        <v>0.46791732986417428</v>
      </c>
      <c r="I742">
        <v>1.571192943093795</v>
      </c>
      <c r="J742">
        <v>0.29909210419399662</v>
      </c>
      <c r="K742">
        <v>1.524791085939468</v>
      </c>
      <c r="L742">
        <v>0.70892908482814998</v>
      </c>
      <c r="M742">
        <v>0.82160544237751465</v>
      </c>
      <c r="N742">
        <v>1.7996556960883481</v>
      </c>
      <c r="O742">
        <v>0.45708226080342712</v>
      </c>
      <c r="P742">
        <v>1.0118909817031949</v>
      </c>
      <c r="Q742">
        <v>0.17903821904083789</v>
      </c>
      <c r="R742">
        <v>1.3373153625480689</v>
      </c>
      <c r="S742">
        <v>2.156173375476071</v>
      </c>
      <c r="T742">
        <v>1.400742040402658</v>
      </c>
      <c r="U742">
        <v>1.375161633503196E-2</v>
      </c>
      <c r="V742">
        <v>0.19953664395032869</v>
      </c>
      <c r="W742">
        <v>1.5768224802331561</v>
      </c>
      <c r="X742">
        <v>1.4948723218415469</v>
      </c>
      <c r="Y742">
        <v>1.0020513396086721</v>
      </c>
      <c r="Z742">
        <v>2.8506200789227858</v>
      </c>
      <c r="AA742">
        <v>1.5712503199992629</v>
      </c>
      <c r="AB742">
        <v>0.66496484981904624</v>
      </c>
      <c r="AC742">
        <v>0.96083391070736091</v>
      </c>
      <c r="AD742">
        <v>0.5986899488017956</v>
      </c>
      <c r="AE742">
        <v>0.69509397008225793</v>
      </c>
      <c r="AF742">
        <v>2.0585350462304239</v>
      </c>
      <c r="AG742">
        <v>2.8326640386724802</v>
      </c>
      <c r="AH742" s="9" t="s">
        <v>190</v>
      </c>
      <c r="AI742" s="1">
        <v>44409</v>
      </c>
      <c r="AJ742" s="9" t="s">
        <v>38</v>
      </c>
      <c r="AK742">
        <v>19</v>
      </c>
    </row>
    <row r="743" spans="1:37" x14ac:dyDescent="0.25">
      <c r="A743">
        <v>44426</v>
      </c>
      <c r="B743">
        <v>0.75779651047559793</v>
      </c>
      <c r="C743">
        <v>0.16621449192255541</v>
      </c>
      <c r="D743">
        <v>0.1877304202425408</v>
      </c>
      <c r="E743">
        <v>0.53537878831106667</v>
      </c>
      <c r="F743">
        <v>0.20595596694407059</v>
      </c>
      <c r="G743">
        <v>1.636070997790523</v>
      </c>
      <c r="H743">
        <v>0.51776258499884431</v>
      </c>
      <c r="I743">
        <v>2.247039741336498</v>
      </c>
      <c r="J743">
        <v>0.27954154668355069</v>
      </c>
      <c r="K743">
        <v>0.84013626530234897</v>
      </c>
      <c r="L743">
        <v>0.1145309713004944</v>
      </c>
      <c r="M743">
        <v>0.27259439627398568</v>
      </c>
      <c r="N743">
        <v>0.1124525911634499</v>
      </c>
      <c r="O743">
        <v>0.48260018103365498</v>
      </c>
      <c r="P743">
        <v>8.868211663991013E-2</v>
      </c>
      <c r="Q743">
        <v>3.4118856565754523E-2</v>
      </c>
      <c r="R743">
        <v>0.27840656765916738</v>
      </c>
      <c r="S743">
        <v>0.1344906797419386</v>
      </c>
      <c r="T743">
        <v>0.14390554612726211</v>
      </c>
      <c r="U743">
        <v>0.24290197848152839</v>
      </c>
      <c r="V743">
        <v>0.10242406696142541</v>
      </c>
      <c r="W743">
        <v>0.16572809276731201</v>
      </c>
      <c r="X743">
        <v>0.35274932930612718</v>
      </c>
      <c r="Y743">
        <v>4.9176616675719398</v>
      </c>
      <c r="Z743">
        <v>0.79421755447641584</v>
      </c>
      <c r="AA743">
        <v>0.46149453374873389</v>
      </c>
      <c r="AB743">
        <v>0.21631169368072889</v>
      </c>
      <c r="AC743">
        <v>1.1744034872678899</v>
      </c>
      <c r="AD743">
        <v>3.7502311746484357E-2</v>
      </c>
      <c r="AE743">
        <v>0.46878919344140663</v>
      </c>
      <c r="AF743">
        <v>0.57926026260441177</v>
      </c>
      <c r="AG743">
        <v>1.2921736194595359</v>
      </c>
      <c r="AH743" s="9" t="s">
        <v>190</v>
      </c>
      <c r="AI743" s="1">
        <v>44409</v>
      </c>
      <c r="AJ743" s="9" t="s">
        <v>39</v>
      </c>
      <c r="AK743">
        <v>18</v>
      </c>
    </row>
    <row r="744" spans="1:37" x14ac:dyDescent="0.25">
      <c r="A744">
        <v>44425</v>
      </c>
      <c r="B744">
        <v>0.62267058835897937</v>
      </c>
      <c r="C744">
        <v>0.41174124356263708</v>
      </c>
      <c r="D744">
        <v>1.070351290684133E-2</v>
      </c>
      <c r="E744">
        <v>0.1693702155675762</v>
      </c>
      <c r="F744">
        <v>1.6129633462625081E-2</v>
      </c>
      <c r="G744">
        <v>0.39828984263094658</v>
      </c>
      <c r="H744">
        <v>1.042050126296644</v>
      </c>
      <c r="I744">
        <v>0.13366697244895959</v>
      </c>
      <c r="J744">
        <v>0.27153451919614141</v>
      </c>
      <c r="K744">
        <v>0.40495850553029322</v>
      </c>
      <c r="L744">
        <v>1.328308345648024E-2</v>
      </c>
      <c r="M744">
        <v>9.093728808737675E-2</v>
      </c>
      <c r="N744">
        <v>6.0636463470071907E-2</v>
      </c>
      <c r="O744">
        <v>5.1375060630023749E-2</v>
      </c>
      <c r="P744">
        <v>0.51201560286374914</v>
      </c>
      <c r="Q744">
        <v>3.1328649126517678E-2</v>
      </c>
      <c r="R744">
        <v>1.108810917421523E-2</v>
      </c>
      <c r="S744">
        <v>3.7194735360246209</v>
      </c>
      <c r="T744">
        <v>0.61582606759540259</v>
      </c>
      <c r="U744">
        <v>4.051710437198898E-2</v>
      </c>
      <c r="V744">
        <v>0.59736518101758107</v>
      </c>
      <c r="W744">
        <v>5.9459098616948911E-2</v>
      </c>
      <c r="X744">
        <v>0.11762089452625429</v>
      </c>
      <c r="Y744">
        <v>9.0323324691786553</v>
      </c>
      <c r="Z744">
        <v>0.47258773343451971</v>
      </c>
      <c r="AA744">
        <v>0.30033171344578041</v>
      </c>
      <c r="AB744">
        <v>0.37425224648314243</v>
      </c>
      <c r="AC744">
        <v>0.90617875242846069</v>
      </c>
      <c r="AD744">
        <v>6.0980798607144122E-2</v>
      </c>
      <c r="AE744">
        <v>0.20837440787346859</v>
      </c>
      <c r="AF744">
        <v>0.45882951489971652</v>
      </c>
      <c r="AG744">
        <v>1.2760222734159761</v>
      </c>
      <c r="AH744" s="9" t="s">
        <v>190</v>
      </c>
      <c r="AI744" s="1">
        <v>44409</v>
      </c>
      <c r="AJ744" s="9" t="s">
        <v>40</v>
      </c>
      <c r="AK744">
        <v>17</v>
      </c>
    </row>
    <row r="745" spans="1:37" x14ac:dyDescent="0.25">
      <c r="A745">
        <v>44424</v>
      </c>
      <c r="B745">
        <v>2.8361795253596278</v>
      </c>
      <c r="C745">
        <v>0.85116888367545696</v>
      </c>
      <c r="D745">
        <v>3.0527338666476452E-2</v>
      </c>
      <c r="E745">
        <v>1.4072322281366989</v>
      </c>
      <c r="F745">
        <v>4.0898859434254877</v>
      </c>
      <c r="G745">
        <v>11.986998357252149</v>
      </c>
      <c r="H745">
        <v>3.6268516840430389</v>
      </c>
      <c r="I745">
        <v>1.5217308478567</v>
      </c>
      <c r="J745">
        <v>0.421487211614748</v>
      </c>
      <c r="K745">
        <v>4.2149881143447221</v>
      </c>
      <c r="L745">
        <v>9.4689129453157078E-2</v>
      </c>
      <c r="M745">
        <v>1.1778812086526751</v>
      </c>
      <c r="N745">
        <v>2.1135464158680919</v>
      </c>
      <c r="O745">
        <v>0.41510879069325601</v>
      </c>
      <c r="P745">
        <v>0.65933345746505856</v>
      </c>
      <c r="Q745">
        <v>1.759036184741454</v>
      </c>
      <c r="R745">
        <v>2.6939770732920461</v>
      </c>
      <c r="S745">
        <v>3.8008065004706371</v>
      </c>
      <c r="T745">
        <v>1.5515386348531319</v>
      </c>
      <c r="U745">
        <v>0.2248334625832108</v>
      </c>
      <c r="V745">
        <v>0.3896951442321514</v>
      </c>
      <c r="W745">
        <v>5.7536109299258564</v>
      </c>
      <c r="X745">
        <v>0.71325733684992731</v>
      </c>
      <c r="Y745">
        <v>2.3434750416772059</v>
      </c>
      <c r="Z745">
        <v>3.2493858423539601</v>
      </c>
      <c r="AA745">
        <v>1.856255169309732</v>
      </c>
      <c r="AB745">
        <v>1.8466824471012899</v>
      </c>
      <c r="AC745">
        <v>1.412027629732485</v>
      </c>
      <c r="AD745">
        <v>1.1558799039077841</v>
      </c>
      <c r="AE745">
        <v>1.4454466890274671</v>
      </c>
      <c r="AF745">
        <v>2.9333362850261322</v>
      </c>
      <c r="AG745">
        <v>3.5285673617547322</v>
      </c>
      <c r="AH745" s="9" t="s">
        <v>190</v>
      </c>
      <c r="AI745" s="1">
        <v>44409</v>
      </c>
      <c r="AJ745" s="9" t="s">
        <v>41</v>
      </c>
      <c r="AK745">
        <v>16</v>
      </c>
    </row>
    <row r="746" spans="1:37" x14ac:dyDescent="0.25">
      <c r="A746">
        <v>44421</v>
      </c>
      <c r="B746">
        <v>1.486263804332989</v>
      </c>
      <c r="C746">
        <v>2.0634567345146682</v>
      </c>
      <c r="D746">
        <v>0.1552112225862298</v>
      </c>
      <c r="E746">
        <v>0.8586372390768312</v>
      </c>
      <c r="F746">
        <v>1.4747572572472281</v>
      </c>
      <c r="G746">
        <v>1.5902198973605071</v>
      </c>
      <c r="H746">
        <v>0.4083276558910377</v>
      </c>
      <c r="I746">
        <v>1.2243267148246171</v>
      </c>
      <c r="J746">
        <v>0.30285764999666259</v>
      </c>
      <c r="K746">
        <v>1.5124482012156211</v>
      </c>
      <c r="L746">
        <v>4.450840081174591E-2</v>
      </c>
      <c r="M746">
        <v>0.53708150323472792</v>
      </c>
      <c r="N746">
        <v>0.90386687956703571</v>
      </c>
      <c r="O746">
        <v>3.385403921914051</v>
      </c>
      <c r="P746">
        <v>0.59460180003754004</v>
      </c>
      <c r="Q746">
        <v>0.37914714957904477</v>
      </c>
      <c r="R746">
        <v>5.6774454487659316</v>
      </c>
      <c r="S746">
        <v>0.32012970620322012</v>
      </c>
      <c r="T746">
        <v>0.25704744944255459</v>
      </c>
      <c r="U746">
        <v>12.13202439481041</v>
      </c>
      <c r="V746">
        <v>1.690359708380945</v>
      </c>
      <c r="W746">
        <v>1.161666940590997</v>
      </c>
      <c r="X746">
        <v>0.59888316654749907</v>
      </c>
      <c r="Y746">
        <v>2.6206975169769751E-2</v>
      </c>
      <c r="Z746">
        <v>1.3709063908556109</v>
      </c>
      <c r="AA746">
        <v>1.501634786789795</v>
      </c>
      <c r="AB746">
        <v>1.048643010295633</v>
      </c>
      <c r="AC746">
        <v>0.22543544841531929</v>
      </c>
      <c r="AD746">
        <v>0.41052768600662398</v>
      </c>
      <c r="AE746">
        <v>1.592115469819386</v>
      </c>
      <c r="AF746">
        <v>1.3439974294217409</v>
      </c>
      <c r="AG746">
        <v>0.98890820187721062</v>
      </c>
      <c r="AH746" s="9" t="s">
        <v>191</v>
      </c>
      <c r="AI746" s="1">
        <v>44409</v>
      </c>
      <c r="AJ746" s="9" t="s">
        <v>43</v>
      </c>
      <c r="AK746">
        <v>13</v>
      </c>
    </row>
    <row r="747" spans="1:37" x14ac:dyDescent="0.25">
      <c r="A747">
        <v>44420</v>
      </c>
      <c r="B747">
        <v>1.047152963309216</v>
      </c>
      <c r="C747">
        <v>2.1110085037887831</v>
      </c>
      <c r="D747">
        <v>1.8678458552080319</v>
      </c>
      <c r="E747">
        <v>0.79965391135104502</v>
      </c>
      <c r="F747">
        <v>0.87908882523442677</v>
      </c>
      <c r="G747">
        <v>0.24264948064698519</v>
      </c>
      <c r="H747">
        <v>8.9316241428165924E-2</v>
      </c>
      <c r="I747">
        <v>0.54984541599468362</v>
      </c>
      <c r="J747">
        <v>0.2161678320085102</v>
      </c>
      <c r="K747">
        <v>1.469398186131561</v>
      </c>
      <c r="L747">
        <v>1.3404745761089349</v>
      </c>
      <c r="M747">
        <v>0.34748284994764722</v>
      </c>
      <c r="N747">
        <v>3.5039115516893413E-2</v>
      </c>
      <c r="O747">
        <v>0.10123202907809729</v>
      </c>
      <c r="P747">
        <v>1.5678070211890081</v>
      </c>
      <c r="Q747">
        <v>6.9442093519598239E-3</v>
      </c>
      <c r="R747">
        <v>0.49308684842862849</v>
      </c>
      <c r="S747">
        <v>1.65063444454562</v>
      </c>
      <c r="T747">
        <v>0.16970061208222709</v>
      </c>
      <c r="U747">
        <v>6.7944735039666068E-2</v>
      </c>
      <c r="V747">
        <v>0.76181916238490066</v>
      </c>
      <c r="W747">
        <v>6.0215701488124651</v>
      </c>
      <c r="X747">
        <v>3.3063401377217692</v>
      </c>
      <c r="Y747">
        <v>7.2716696822161586E-2</v>
      </c>
      <c r="Z747">
        <v>1.7850079845250799</v>
      </c>
      <c r="AA747">
        <v>0.53394961501834515</v>
      </c>
      <c r="AB747">
        <v>0.32858779197742821</v>
      </c>
      <c r="AC747">
        <v>0.64700831976201723</v>
      </c>
      <c r="AD747">
        <v>3.1362596445185992E-2</v>
      </c>
      <c r="AE747">
        <v>0.33147930962486782</v>
      </c>
      <c r="AF747">
        <v>1.7795564757303231</v>
      </c>
      <c r="AG747">
        <v>0.91275369180152199</v>
      </c>
      <c r="AH747" s="9" t="s">
        <v>191</v>
      </c>
      <c r="AI747" s="1">
        <v>44409</v>
      </c>
      <c r="AJ747" s="9" t="s">
        <v>38</v>
      </c>
      <c r="AK747">
        <v>12</v>
      </c>
    </row>
    <row r="748" spans="1:37" x14ac:dyDescent="0.25">
      <c r="A748">
        <v>44419</v>
      </c>
      <c r="B748">
        <v>1.127349842214866</v>
      </c>
      <c r="C748">
        <v>9.6379109506809252E-2</v>
      </c>
      <c r="D748">
        <v>2.8711017390992382</v>
      </c>
      <c r="E748">
        <v>4.4941463704337409E-2</v>
      </c>
      <c r="F748">
        <v>0.58506262201039294</v>
      </c>
      <c r="G748">
        <v>4.1106096289374013E-2</v>
      </c>
      <c r="H748">
        <v>0.20271843458040789</v>
      </c>
      <c r="I748">
        <v>0.91948359507517952</v>
      </c>
      <c r="J748">
        <v>0.11058323116032</v>
      </c>
      <c r="K748">
        <v>2.833141934922554</v>
      </c>
      <c r="L748">
        <v>6.2085332895873382E-2</v>
      </c>
      <c r="M748">
        <v>8.2178432469544205E-2</v>
      </c>
      <c r="N748">
        <v>0.63779290567729141</v>
      </c>
      <c r="O748">
        <v>4.5208207644858358E-3</v>
      </c>
      <c r="P748">
        <v>2.8312328362035908</v>
      </c>
      <c r="Q748">
        <v>0.2333911255735521</v>
      </c>
      <c r="R748">
        <v>6.0412527563421818</v>
      </c>
      <c r="S748">
        <v>0.29422831451951792</v>
      </c>
      <c r="T748">
        <v>2.2022403998576499</v>
      </c>
      <c r="U748">
        <v>0</v>
      </c>
      <c r="V748">
        <v>6.466755553272753</v>
      </c>
      <c r="W748">
        <v>1.401701898630058</v>
      </c>
      <c r="X748">
        <v>0.54095268853185308</v>
      </c>
      <c r="Y748">
        <v>0.17719218459775379</v>
      </c>
      <c r="Z748">
        <v>0.58548028962260301</v>
      </c>
      <c r="AA748">
        <v>1.3328990646360319</v>
      </c>
      <c r="AB748">
        <v>1.395208497827169</v>
      </c>
      <c r="AC748">
        <v>0.51794699755336171</v>
      </c>
      <c r="AD748">
        <v>6.7678706078289977E-2</v>
      </c>
      <c r="AE748">
        <v>0.2102582818996733</v>
      </c>
      <c r="AF748">
        <v>1.241242935837547</v>
      </c>
      <c r="AG748">
        <v>2.0081271463641031</v>
      </c>
      <c r="AH748" s="9" t="s">
        <v>191</v>
      </c>
      <c r="AI748" s="1">
        <v>44409</v>
      </c>
      <c r="AJ748" s="9" t="s">
        <v>39</v>
      </c>
      <c r="AK748">
        <v>11</v>
      </c>
    </row>
    <row r="749" spans="1:37" x14ac:dyDescent="0.25">
      <c r="A749">
        <v>44418</v>
      </c>
      <c r="B749">
        <v>2.0687627256512919</v>
      </c>
      <c r="C749">
        <v>0.95777441433528132</v>
      </c>
      <c r="D749">
        <v>6.9433767913563704E-2</v>
      </c>
      <c r="E749">
        <v>0.25780136456943309</v>
      </c>
      <c r="F749">
        <v>1.0433771485193639</v>
      </c>
      <c r="G749">
        <v>0.20404469024644431</v>
      </c>
      <c r="H749">
        <v>8.710353589140904E-2</v>
      </c>
      <c r="I749">
        <v>1.5968153265088261</v>
      </c>
      <c r="J749">
        <v>6.7103333192105534</v>
      </c>
      <c r="K749">
        <v>0.56356151705076785</v>
      </c>
      <c r="L749">
        <v>9.2303995677730594E-2</v>
      </c>
      <c r="M749">
        <v>4.1385917558433292</v>
      </c>
      <c r="N749">
        <v>0.4945043378091209</v>
      </c>
      <c r="O749">
        <v>4.4249016507053458</v>
      </c>
      <c r="P749">
        <v>3.613292446270767</v>
      </c>
      <c r="Q749">
        <v>0.87094561982686014</v>
      </c>
      <c r="R749">
        <v>0.18280065863737779</v>
      </c>
      <c r="S749">
        <v>1.045457144284077</v>
      </c>
      <c r="T749">
        <v>8.5246852205117116E-2</v>
      </c>
      <c r="U749">
        <v>7.2051455036155676E-2</v>
      </c>
      <c r="V749">
        <v>7.4002311700419723</v>
      </c>
      <c r="W749">
        <v>9.0447264488228747</v>
      </c>
      <c r="X749">
        <v>1.653599124937724</v>
      </c>
      <c r="Y749">
        <v>0.84184177749440181</v>
      </c>
      <c r="Z749">
        <v>1.4739848899032659</v>
      </c>
      <c r="AA749">
        <v>2.0187529420907162</v>
      </c>
      <c r="AB749">
        <v>1.647575300735185</v>
      </c>
      <c r="AC749">
        <v>2.2389656834144089</v>
      </c>
      <c r="AD749">
        <v>0.15639683927686601</v>
      </c>
      <c r="AE749">
        <v>1.13548271527193</v>
      </c>
      <c r="AF749">
        <v>2.3498611172012951</v>
      </c>
      <c r="AG749">
        <v>2.0092969291287921</v>
      </c>
      <c r="AH749" s="9" t="s">
        <v>191</v>
      </c>
      <c r="AI749" s="1">
        <v>44409</v>
      </c>
      <c r="AJ749" s="9" t="s">
        <v>40</v>
      </c>
      <c r="AK749">
        <v>10</v>
      </c>
    </row>
    <row r="750" spans="1:37" x14ac:dyDescent="0.25">
      <c r="A750">
        <v>44417</v>
      </c>
      <c r="B750">
        <v>3.333601959311721</v>
      </c>
      <c r="C750">
        <v>1.8996443398757681</v>
      </c>
      <c r="D750">
        <v>5.8061399538294758</v>
      </c>
      <c r="E750">
        <v>1.897173214786543</v>
      </c>
      <c r="F750">
        <v>4.9088696633064979</v>
      </c>
      <c r="G750">
        <v>3.851408357093538</v>
      </c>
      <c r="H750">
        <v>0.80869084616095965</v>
      </c>
      <c r="I750">
        <v>3.5491634396917511</v>
      </c>
      <c r="J750">
        <v>0.30927361473052029</v>
      </c>
      <c r="K750">
        <v>0.86776305309559632</v>
      </c>
      <c r="L750">
        <v>2.581550378355657</v>
      </c>
      <c r="M750">
        <v>1.3259600133445379</v>
      </c>
      <c r="N750">
        <v>3.2652509631837709</v>
      </c>
      <c r="O750">
        <v>3.135496739636968</v>
      </c>
      <c r="P750">
        <v>1.64169416290351</v>
      </c>
      <c r="Q750">
        <v>0.61126515936274828</v>
      </c>
      <c r="R750">
        <v>4.7506179940777793</v>
      </c>
      <c r="S750">
        <v>1.163314557247261</v>
      </c>
      <c r="T750">
        <v>0.64359598513306404</v>
      </c>
      <c r="U750">
        <v>0.88896545787409575</v>
      </c>
      <c r="V750">
        <v>5.9286157413743297</v>
      </c>
      <c r="W750">
        <v>2.066566684365315</v>
      </c>
      <c r="X750">
        <v>4.0864809064748053</v>
      </c>
      <c r="Y750">
        <v>1.8290265946295481</v>
      </c>
      <c r="Z750">
        <v>4.1111936594931997</v>
      </c>
      <c r="AA750">
        <v>2.537749499323283</v>
      </c>
      <c r="AB750">
        <v>2.3863673307710598</v>
      </c>
      <c r="AC750">
        <v>2.5650712749167228</v>
      </c>
      <c r="AD750">
        <v>1.1521330977930559</v>
      </c>
      <c r="AE750">
        <v>2.6828945080642801</v>
      </c>
      <c r="AF750">
        <v>4.4269282954090734</v>
      </c>
      <c r="AG750">
        <v>1.8206795619756799</v>
      </c>
      <c r="AH750" s="9" t="s">
        <v>191</v>
      </c>
      <c r="AI750" s="1">
        <v>44409</v>
      </c>
      <c r="AJ750" s="9" t="s">
        <v>41</v>
      </c>
      <c r="AK750">
        <v>9</v>
      </c>
    </row>
    <row r="751" spans="1:37" x14ac:dyDescent="0.25">
      <c r="A751">
        <v>44414</v>
      </c>
      <c r="B751">
        <v>0.56900987964584893</v>
      </c>
      <c r="C751">
        <v>8.6002991324944808E-2</v>
      </c>
      <c r="D751">
        <v>2.154113827573757E-2</v>
      </c>
      <c r="E751">
        <v>0.76520299544131309</v>
      </c>
      <c r="F751">
        <v>7.9861332352349976E-2</v>
      </c>
      <c r="G751">
        <v>6.8432122854433078E-2</v>
      </c>
      <c r="H751">
        <v>0.61871961457269053</v>
      </c>
      <c r="I751">
        <v>0.24204827217449901</v>
      </c>
      <c r="J751">
        <v>6.0769262652596648E-2</v>
      </c>
      <c r="K751">
        <v>1.484038022612247E-2</v>
      </c>
      <c r="L751">
        <v>0.17157468578692561</v>
      </c>
      <c r="M751">
        <v>0.2030663038725134</v>
      </c>
      <c r="N751">
        <v>0.27548217832515909</v>
      </c>
      <c r="O751">
        <v>0.1037558808214982</v>
      </c>
      <c r="P751">
        <v>0.33898175156884369</v>
      </c>
      <c r="Q751">
        <v>4.930305958761149E-2</v>
      </c>
      <c r="R751">
        <v>5.1587159616858398E-3</v>
      </c>
      <c r="S751">
        <v>1.3065877318548681E-2</v>
      </c>
      <c r="T751">
        <v>0.1958012090572013</v>
      </c>
      <c r="U751">
        <v>0.12546533396596041</v>
      </c>
      <c r="V751">
        <v>1.5244175760782379</v>
      </c>
      <c r="W751">
        <v>0.74079025703682089</v>
      </c>
      <c r="X751">
        <v>0.50980637198379231</v>
      </c>
      <c r="Y751">
        <v>0.27374470724775563</v>
      </c>
      <c r="Z751">
        <v>0.58122870387154646</v>
      </c>
      <c r="AA751">
        <v>0.27543905167746757</v>
      </c>
      <c r="AB751">
        <v>0.51059996090842807</v>
      </c>
      <c r="AC751">
        <v>0.34695450639397279</v>
      </c>
      <c r="AD751">
        <v>4.5973794766018122E-2</v>
      </c>
      <c r="AE751">
        <v>0.1649778527198632</v>
      </c>
      <c r="AF751">
        <v>0.79426094603512343</v>
      </c>
      <c r="AG751">
        <v>0.46648007569478411</v>
      </c>
      <c r="AH751" s="9" t="s">
        <v>192</v>
      </c>
      <c r="AI751" s="1">
        <v>44409</v>
      </c>
      <c r="AJ751" s="9" t="s">
        <v>43</v>
      </c>
      <c r="AK751">
        <v>6</v>
      </c>
    </row>
    <row r="752" spans="1:37" x14ac:dyDescent="0.25">
      <c r="A752">
        <v>44413</v>
      </c>
      <c r="B752">
        <v>2.425217386336981</v>
      </c>
      <c r="C752">
        <v>2.7372571376005239</v>
      </c>
      <c r="D752">
        <v>0.1559559421157522</v>
      </c>
      <c r="E752">
        <v>2.45730396294103</v>
      </c>
      <c r="F752">
        <v>0.73307012918070769</v>
      </c>
      <c r="G752">
        <v>1.1304382162600921</v>
      </c>
      <c r="H752">
        <v>0.47654619019466388</v>
      </c>
      <c r="I752">
        <v>4.1965028031537877</v>
      </c>
      <c r="J752">
        <v>0.41119914797852969</v>
      </c>
      <c r="K752">
        <v>1.310323557406013</v>
      </c>
      <c r="L752">
        <v>10.80179814036136</v>
      </c>
      <c r="M752">
        <v>0.52244929118007244</v>
      </c>
      <c r="N752">
        <v>3.1753309025550451</v>
      </c>
      <c r="O752">
        <v>0.1114606814825448</v>
      </c>
      <c r="P752">
        <v>3.084836616999898</v>
      </c>
      <c r="Q752">
        <v>0.7500055279635518</v>
      </c>
      <c r="R752">
        <v>4.230748022139702E-2</v>
      </c>
      <c r="S752">
        <v>1.8645797874697629</v>
      </c>
      <c r="T752">
        <v>0.30815434149625798</v>
      </c>
      <c r="U752">
        <v>6.0876132394342104</v>
      </c>
      <c r="V752">
        <v>0.82069560282836762</v>
      </c>
      <c r="W752">
        <v>5.6788733817463166</v>
      </c>
      <c r="X752">
        <v>1.1303459700281839</v>
      </c>
      <c r="Y752">
        <v>0.2132505001027403</v>
      </c>
      <c r="Z752">
        <v>2.3306530651225859</v>
      </c>
      <c r="AA752">
        <v>3.1533767216757882</v>
      </c>
      <c r="AB752">
        <v>0.75094731742548038</v>
      </c>
      <c r="AC752">
        <v>2.5019606226339128</v>
      </c>
      <c r="AD752">
        <v>0.80293489255904749</v>
      </c>
      <c r="AE752">
        <v>1.011290998617582</v>
      </c>
      <c r="AF752">
        <v>2.0547485110488339</v>
      </c>
      <c r="AG752">
        <v>3.9619698046517731</v>
      </c>
      <c r="AH752" s="9" t="s">
        <v>192</v>
      </c>
      <c r="AI752" s="1">
        <v>44409</v>
      </c>
      <c r="AJ752" s="9" t="s">
        <v>38</v>
      </c>
      <c r="AK752">
        <v>5</v>
      </c>
    </row>
    <row r="753" spans="1:37" x14ac:dyDescent="0.25">
      <c r="A753">
        <v>44412</v>
      </c>
      <c r="B753">
        <v>1.2634352682733681</v>
      </c>
      <c r="C753">
        <v>7.6876813183381285E-2</v>
      </c>
      <c r="D753">
        <v>0.1633877069519534</v>
      </c>
      <c r="E753">
        <v>1.860343056229611</v>
      </c>
      <c r="F753">
        <v>4.3214631086421762E-2</v>
      </c>
      <c r="G753">
        <v>1.865526653153238</v>
      </c>
      <c r="H753">
        <v>0.29570889790661098</v>
      </c>
      <c r="I753">
        <v>0.57009153990547701</v>
      </c>
      <c r="J753">
        <v>1.728069806464398</v>
      </c>
      <c r="K753">
        <v>0.1154243828064265</v>
      </c>
      <c r="L753">
        <v>0.34383917044336909</v>
      </c>
      <c r="M753">
        <v>0.22314674286856401</v>
      </c>
      <c r="N753">
        <v>0.38734491194159798</v>
      </c>
      <c r="O753">
        <v>0.103848312753582</v>
      </c>
      <c r="P753">
        <v>0.5891026880920085</v>
      </c>
      <c r="Q753">
        <v>0.29800979043723202</v>
      </c>
      <c r="R753">
        <v>1.4952974505371129E-2</v>
      </c>
      <c r="S753">
        <v>0.34601221172232188</v>
      </c>
      <c r="T753">
        <v>0.55544848240873912</v>
      </c>
      <c r="U753">
        <v>0.32941863848299668</v>
      </c>
      <c r="V753">
        <v>8.7284150125251078E-2</v>
      </c>
      <c r="W753">
        <v>3.5368889832739701</v>
      </c>
      <c r="X753">
        <v>0.56201896328890566</v>
      </c>
      <c r="Y753">
        <v>1.26647964054171</v>
      </c>
      <c r="Z753">
        <v>1.787650325447105</v>
      </c>
      <c r="AA753">
        <v>0.82677891892377298</v>
      </c>
      <c r="AB753">
        <v>0.31813799793895459</v>
      </c>
      <c r="AC753">
        <v>0.80085277093711682</v>
      </c>
      <c r="AD753">
        <v>3.5128984747995542E-2</v>
      </c>
      <c r="AE753">
        <v>0.37662834439117138</v>
      </c>
      <c r="AF753">
        <v>1.092593836491633</v>
      </c>
      <c r="AG753">
        <v>2.7075224663332649</v>
      </c>
      <c r="AH753" s="9" t="s">
        <v>192</v>
      </c>
      <c r="AI753" s="1">
        <v>44409</v>
      </c>
      <c r="AJ753" s="9" t="s">
        <v>39</v>
      </c>
      <c r="AK753">
        <v>4</v>
      </c>
    </row>
    <row r="754" spans="1:37" x14ac:dyDescent="0.25">
      <c r="A754">
        <v>44411</v>
      </c>
      <c r="B754">
        <v>1.162913196200388</v>
      </c>
      <c r="C754">
        <v>1.6808853701155611</v>
      </c>
      <c r="D754">
        <v>0.2486236197547442</v>
      </c>
      <c r="E754">
        <v>1.1068450311881111</v>
      </c>
      <c r="F754">
        <v>2.5078906779225938</v>
      </c>
      <c r="G754">
        <v>3.1110677967091251</v>
      </c>
      <c r="H754">
        <v>0.65684970925281427</v>
      </c>
      <c r="I754">
        <v>0.75157279983115155</v>
      </c>
      <c r="J754">
        <v>6.9238423052002757E-2</v>
      </c>
      <c r="K754">
        <v>0.14102725646955269</v>
      </c>
      <c r="L754">
        <v>4.176317565223993</v>
      </c>
      <c r="M754">
        <v>4.5925651757071043E-2</v>
      </c>
      <c r="N754">
        <v>1.101846908889534</v>
      </c>
      <c r="O754">
        <v>0.1574426078673104</v>
      </c>
      <c r="P754">
        <v>0.6024232338756299</v>
      </c>
      <c r="Q754">
        <v>1.4965856248916189</v>
      </c>
      <c r="R754">
        <v>0.43641907966798188</v>
      </c>
      <c r="S754">
        <v>6.6668995572316994E-2</v>
      </c>
      <c r="T754">
        <v>0.19560311299869421</v>
      </c>
      <c r="U754">
        <v>0</v>
      </c>
      <c r="V754">
        <v>0.90291504946630641</v>
      </c>
      <c r="W754">
        <v>0.42732542589864458</v>
      </c>
      <c r="X754">
        <v>0.31268248750188338</v>
      </c>
      <c r="Y754">
        <v>8.2085311047622289E-2</v>
      </c>
      <c r="Z754">
        <v>1.327037020137054</v>
      </c>
      <c r="AA754">
        <v>0.65620029256793577</v>
      </c>
      <c r="AB754">
        <v>1.0698828490029579</v>
      </c>
      <c r="AC754">
        <v>0.46351009363740642</v>
      </c>
      <c r="AD754">
        <v>1.466592475929656</v>
      </c>
      <c r="AE754">
        <v>1.140378607778052</v>
      </c>
      <c r="AF754">
        <v>1.0795434452584161</v>
      </c>
      <c r="AG754">
        <v>0.94460782824905443</v>
      </c>
      <c r="AH754" s="9" t="s">
        <v>192</v>
      </c>
      <c r="AI754" s="1">
        <v>44409</v>
      </c>
      <c r="AJ754" s="9" t="s">
        <v>40</v>
      </c>
      <c r="AK754">
        <v>3</v>
      </c>
    </row>
    <row r="755" spans="1:37" x14ac:dyDescent="0.25">
      <c r="A755">
        <v>44410</v>
      </c>
      <c r="B755">
        <v>1.353439824094433</v>
      </c>
      <c r="C755">
        <v>0.62700391447214399</v>
      </c>
      <c r="D755">
        <v>0.90365155812097409</v>
      </c>
      <c r="E755">
        <v>0.37459529541945902</v>
      </c>
      <c r="F755">
        <v>5.3512646353083603E-3</v>
      </c>
      <c r="G755">
        <v>0.2491672121000115</v>
      </c>
      <c r="H755">
        <v>1.8569972958944261</v>
      </c>
      <c r="I755">
        <v>2.3621798918447849</v>
      </c>
      <c r="J755">
        <v>0.1330885979752551</v>
      </c>
      <c r="K755">
        <v>4.0056060031740959</v>
      </c>
      <c r="L755">
        <v>0.56728158452148347</v>
      </c>
      <c r="M755">
        <v>1.2017330780444999</v>
      </c>
      <c r="N755">
        <v>3.1945812596073528</v>
      </c>
      <c r="O755">
        <v>0.77301150953390507</v>
      </c>
      <c r="P755">
        <v>0.87786662154613482</v>
      </c>
      <c r="Q755">
        <v>0.18013986901437401</v>
      </c>
      <c r="R755">
        <v>1.0057830419203571</v>
      </c>
      <c r="S755">
        <v>0.40627019423983701</v>
      </c>
      <c r="T755">
        <v>0.50502068139532608</v>
      </c>
      <c r="U755">
        <v>3.2000985648818599E-2</v>
      </c>
      <c r="V755">
        <v>2.059691060263126</v>
      </c>
      <c r="W755">
        <v>0.84657473876515699</v>
      </c>
      <c r="X755">
        <v>0.54994564796336898</v>
      </c>
      <c r="Y755">
        <v>1.834111381163816E-3</v>
      </c>
      <c r="Z755">
        <v>0.74885488186029536</v>
      </c>
      <c r="AA755">
        <v>2.590593254084995</v>
      </c>
      <c r="AB755">
        <v>0.88221155543232221</v>
      </c>
      <c r="AC755">
        <v>0.75002364926311238</v>
      </c>
      <c r="AD755">
        <v>0.62370321839617948</v>
      </c>
      <c r="AE755">
        <v>0.3267608649111548</v>
      </c>
      <c r="AF755">
        <v>1.941268486673402</v>
      </c>
      <c r="AG755">
        <v>0.70695465896099452</v>
      </c>
      <c r="AH755" s="9" t="s">
        <v>192</v>
      </c>
      <c r="AI755" s="1">
        <v>44409</v>
      </c>
      <c r="AJ755" s="9" t="s">
        <v>41</v>
      </c>
      <c r="AK755">
        <v>2</v>
      </c>
    </row>
    <row r="756" spans="1:37" x14ac:dyDescent="0.25">
      <c r="A756">
        <v>44407</v>
      </c>
      <c r="C756">
        <v>0.2310294635133773</v>
      </c>
      <c r="D756">
        <v>0.25740931394009248</v>
      </c>
      <c r="F756">
        <v>0.70473947699891959</v>
      </c>
      <c r="G756">
        <v>0.99480815745794249</v>
      </c>
      <c r="H756">
        <v>2.3003061481408991</v>
      </c>
      <c r="I756">
        <v>1.257953079258294</v>
      </c>
      <c r="J756">
        <v>0.25100126583300242</v>
      </c>
      <c r="K756">
        <v>1.095898548112022</v>
      </c>
      <c r="M756">
        <v>5.5279273811017937E-2</v>
      </c>
      <c r="N756">
        <v>1.38121954169635</v>
      </c>
      <c r="P756">
        <v>0.60847331949035155</v>
      </c>
      <c r="Q756">
        <v>3.0258077819549292</v>
      </c>
      <c r="R756">
        <v>0.15295542416514671</v>
      </c>
      <c r="S756">
        <v>0.27699748475037578</v>
      </c>
      <c r="T756">
        <v>0.6278818523526235</v>
      </c>
      <c r="U756">
        <v>0.1139186765137587</v>
      </c>
      <c r="V756">
        <v>5.2328364817492599</v>
      </c>
      <c r="W756">
        <v>2.9801486022253298</v>
      </c>
      <c r="X756">
        <v>0.92237743973227782</v>
      </c>
      <c r="Y756">
        <v>1.847207947703591</v>
      </c>
      <c r="AA756">
        <v>1.138282356677996</v>
      </c>
      <c r="AE756">
        <v>1.37109025617562</v>
      </c>
      <c r="AG756">
        <v>1.3390074918682939</v>
      </c>
      <c r="AH756" s="9" t="s">
        <v>193</v>
      </c>
      <c r="AI756" s="1">
        <v>44378</v>
      </c>
      <c r="AJ756" s="9" t="s">
        <v>43</v>
      </c>
      <c r="AK756">
        <v>30</v>
      </c>
    </row>
    <row r="757" spans="1:37" x14ac:dyDescent="0.25">
      <c r="A757">
        <v>44406</v>
      </c>
      <c r="B757">
        <v>1.1017639898001861</v>
      </c>
      <c r="C757">
        <v>1.6244284735414729</v>
      </c>
      <c r="D757">
        <v>0.15363429755376681</v>
      </c>
      <c r="E757">
        <v>0.75977205939273418</v>
      </c>
      <c r="F757">
        <v>0.28532200563848559</v>
      </c>
      <c r="G757">
        <v>1.676666279769933</v>
      </c>
      <c r="H757">
        <v>0.56774236717566373</v>
      </c>
      <c r="I757">
        <v>1.472423584007412</v>
      </c>
      <c r="J757">
        <v>1.0767960833514869</v>
      </c>
      <c r="K757">
        <v>0.29818477142579419</v>
      </c>
      <c r="L757">
        <v>1.2123031328806739</v>
      </c>
      <c r="M757">
        <v>0.33421314783991818</v>
      </c>
      <c r="N757">
        <v>1.0099807035534469</v>
      </c>
      <c r="O757">
        <v>0.104345409863418</v>
      </c>
      <c r="P757">
        <v>2.1431965882587498</v>
      </c>
      <c r="Q757">
        <v>2.2371562291580762</v>
      </c>
      <c r="R757">
        <v>0.8646070285616313</v>
      </c>
      <c r="S757">
        <v>0.60255375208640616</v>
      </c>
      <c r="T757">
        <v>0.2270087182644025</v>
      </c>
      <c r="U757">
        <v>2.216197223242703E-3</v>
      </c>
      <c r="V757">
        <v>0.95073694598231429</v>
      </c>
      <c r="W757">
        <v>0.34406018178914161</v>
      </c>
      <c r="X757">
        <v>0.41890605588527419</v>
      </c>
      <c r="Y757">
        <v>6.229590733937241E-2</v>
      </c>
      <c r="Z757">
        <v>1.026984041384752</v>
      </c>
      <c r="AA757">
        <v>1.1891116267847279</v>
      </c>
      <c r="AB757">
        <v>0.8499844571743288</v>
      </c>
      <c r="AC757">
        <v>0.41266078456132582</v>
      </c>
      <c r="AD757">
        <v>1.5712589438518429</v>
      </c>
      <c r="AE757">
        <v>1.345616735354831</v>
      </c>
      <c r="AF757">
        <v>0.85009716925167023</v>
      </c>
      <c r="AG757">
        <v>0.90228449490330009</v>
      </c>
      <c r="AH757" s="9" t="s">
        <v>193</v>
      </c>
      <c r="AI757" s="1">
        <v>44378</v>
      </c>
      <c r="AJ757" s="9" t="s">
        <v>38</v>
      </c>
      <c r="AK757">
        <v>29</v>
      </c>
    </row>
    <row r="758" spans="1:37" x14ac:dyDescent="0.25">
      <c r="A758">
        <v>44405</v>
      </c>
      <c r="B758">
        <v>0.45788018519976398</v>
      </c>
      <c r="C758">
        <v>1.6568921085505679E-2</v>
      </c>
      <c r="D758">
        <v>7.0394348094471371E-2</v>
      </c>
      <c r="E758">
        <v>0.22705095448077481</v>
      </c>
      <c r="F758">
        <v>0.15136251805031259</v>
      </c>
      <c r="G758">
        <v>0.1233690131275766</v>
      </c>
      <c r="H758">
        <v>0.81634851799744668</v>
      </c>
      <c r="I758">
        <v>0.21696704931098301</v>
      </c>
      <c r="J758">
        <v>5.3036381062129233E-2</v>
      </c>
      <c r="K758">
        <v>0.22296445998413689</v>
      </c>
      <c r="L758">
        <v>1.664604697857573</v>
      </c>
      <c r="M758">
        <v>0.18935564432028609</v>
      </c>
      <c r="N758">
        <v>0.37573190799125228</v>
      </c>
      <c r="O758">
        <v>1.4607326470294639</v>
      </c>
      <c r="P758">
        <v>9.0376343780704561E-3</v>
      </c>
      <c r="Q758">
        <v>0.33799642176102351</v>
      </c>
      <c r="R758">
        <v>5.4023311410324724E-4</v>
      </c>
      <c r="S758">
        <v>0.73963024773441577</v>
      </c>
      <c r="T758">
        <v>7.0739741910616133E-2</v>
      </c>
      <c r="U758">
        <v>1.205679793341442E-2</v>
      </c>
      <c r="V758">
        <v>0.12630605492286451</v>
      </c>
      <c r="W758">
        <v>1.109293903731954</v>
      </c>
      <c r="X758">
        <v>0.27742262776817128</v>
      </c>
      <c r="Y758">
        <v>0.17152536134700819</v>
      </c>
      <c r="Z758">
        <v>0.37384301880389509</v>
      </c>
      <c r="AA758">
        <v>0.192722619967301</v>
      </c>
      <c r="AB758">
        <v>0.38527066725048648</v>
      </c>
      <c r="AC758">
        <v>0.416813977274683</v>
      </c>
      <c r="AD758">
        <v>0.10337680014984869</v>
      </c>
      <c r="AE758">
        <v>0.1409395233165813</v>
      </c>
      <c r="AF758">
        <v>0.43168192873861061</v>
      </c>
      <c r="AG758">
        <v>0.68685405622138029</v>
      </c>
      <c r="AH758" s="9" t="s">
        <v>193</v>
      </c>
      <c r="AI758" s="1">
        <v>44378</v>
      </c>
      <c r="AJ758" s="9" t="s">
        <v>39</v>
      </c>
      <c r="AK758">
        <v>28</v>
      </c>
    </row>
    <row r="759" spans="1:37" x14ac:dyDescent="0.25">
      <c r="A759">
        <v>44404</v>
      </c>
      <c r="B759">
        <v>0.74621548134862081</v>
      </c>
      <c r="C759">
        <v>0.4347971992936408</v>
      </c>
      <c r="D759">
        <v>7.0867109897277056E-2</v>
      </c>
      <c r="E759">
        <v>0.27404984196797089</v>
      </c>
      <c r="F759">
        <v>1.0711868788473001E-3</v>
      </c>
      <c r="G759">
        <v>0.3286106026695727</v>
      </c>
      <c r="H759">
        <v>1.0338410796343851</v>
      </c>
      <c r="I759">
        <v>0.42228231342871481</v>
      </c>
      <c r="J759">
        <v>2.996634178251631</v>
      </c>
      <c r="K759">
        <v>0.27789168439850481</v>
      </c>
      <c r="L759">
        <v>0.58049223388181426</v>
      </c>
      <c r="M759">
        <v>5.8247546592360887E-2</v>
      </c>
      <c r="N759">
        <v>0.33596297023499772</v>
      </c>
      <c r="O759">
        <v>1.0627558385486771</v>
      </c>
      <c r="P759">
        <v>1.2357530176885769</v>
      </c>
      <c r="Q759">
        <v>0.40317782782947492</v>
      </c>
      <c r="R759">
        <v>0.19870082011813711</v>
      </c>
      <c r="S759">
        <v>9.0654898101440382E-2</v>
      </c>
      <c r="T759">
        <v>0.60901786703193062</v>
      </c>
      <c r="U759">
        <v>0</v>
      </c>
      <c r="V759">
        <v>7.8969412193383506E-2</v>
      </c>
      <c r="W759">
        <v>1.279232093722289</v>
      </c>
      <c r="X759">
        <v>0.44303866063381248</v>
      </c>
      <c r="Y759">
        <v>0.36055542207710412</v>
      </c>
      <c r="Z759">
        <v>0.47461960900329708</v>
      </c>
      <c r="AA759">
        <v>0.87232970291819933</v>
      </c>
      <c r="AB759">
        <v>0.45856437981968662</v>
      </c>
      <c r="AC759">
        <v>0.33871691813095062</v>
      </c>
      <c r="AD759">
        <v>0.16177231928741409</v>
      </c>
      <c r="AE759">
        <v>0.4150510183961349</v>
      </c>
      <c r="AF759">
        <v>0.47564616790976372</v>
      </c>
      <c r="AG759">
        <v>1.1578198772917601</v>
      </c>
      <c r="AH759" s="9" t="s">
        <v>193</v>
      </c>
      <c r="AI759" s="1">
        <v>44378</v>
      </c>
      <c r="AJ759" s="9" t="s">
        <v>40</v>
      </c>
      <c r="AK759">
        <v>27</v>
      </c>
    </row>
    <row r="760" spans="1:37" x14ac:dyDescent="0.25">
      <c r="A760">
        <v>44403</v>
      </c>
      <c r="B760">
        <v>1.905411678667063</v>
      </c>
      <c r="C760">
        <v>2.7558776187998948</v>
      </c>
      <c r="D760">
        <v>0.33252390342691029</v>
      </c>
      <c r="E760">
        <v>1.7364608017988561</v>
      </c>
      <c r="F760">
        <v>1.593263417332313</v>
      </c>
      <c r="G760">
        <v>0.30939447498903111</v>
      </c>
      <c r="H760">
        <v>2.216606702650485</v>
      </c>
      <c r="I760">
        <v>3.1263090027983269</v>
      </c>
      <c r="J760">
        <v>0.60988339960103233</v>
      </c>
      <c r="K760">
        <v>0.37196518410711782</v>
      </c>
      <c r="L760">
        <v>0.1570652705673056</v>
      </c>
      <c r="M760">
        <v>0.46422329192143391</v>
      </c>
      <c r="N760">
        <v>4.7940934495046807</v>
      </c>
      <c r="O760">
        <v>0.23713179085588229</v>
      </c>
      <c r="P760">
        <v>0.4097417116746534</v>
      </c>
      <c r="Q760">
        <v>7.4277202123552349E-2</v>
      </c>
      <c r="R760">
        <v>4.7803960265049433E-2</v>
      </c>
      <c r="S760">
        <v>0.55061165675074308</v>
      </c>
      <c r="T760">
        <v>1.033243863889453</v>
      </c>
      <c r="U760">
        <v>3.647427997400627</v>
      </c>
      <c r="V760">
        <v>2.232994391014421</v>
      </c>
      <c r="W760">
        <v>0.23110957763102169</v>
      </c>
      <c r="X760">
        <v>0.70687626529547054</v>
      </c>
      <c r="Y760">
        <v>0.36026090849476022</v>
      </c>
      <c r="Z760">
        <v>1.4350317107663899</v>
      </c>
      <c r="AA760">
        <v>2.8288291609095979</v>
      </c>
      <c r="AB760">
        <v>1.0264703594242639</v>
      </c>
      <c r="AC760">
        <v>0.42723798260825369</v>
      </c>
      <c r="AD760">
        <v>0.41524561226802642</v>
      </c>
      <c r="AE760">
        <v>1.261441608137067</v>
      </c>
      <c r="AF760">
        <v>2.3672162414871911</v>
      </c>
      <c r="AG760">
        <v>0.65141978278592327</v>
      </c>
      <c r="AH760" s="9" t="s">
        <v>193</v>
      </c>
      <c r="AI760" s="1">
        <v>44378</v>
      </c>
      <c r="AJ760" s="9" t="s">
        <v>41</v>
      </c>
      <c r="AK760">
        <v>26</v>
      </c>
    </row>
    <row r="761" spans="1:37" x14ac:dyDescent="0.25">
      <c r="A761">
        <v>44400</v>
      </c>
      <c r="B761">
        <v>0.3195292611263652</v>
      </c>
      <c r="C761">
        <v>0.15808629843105129</v>
      </c>
      <c r="D761">
        <v>4.9633159699519022E-2</v>
      </c>
      <c r="E761">
        <v>0.1765397473109043</v>
      </c>
      <c r="F761">
        <v>0.30090013526055093</v>
      </c>
      <c r="G761">
        <v>0.32858083043869302</v>
      </c>
      <c r="H761">
        <v>0.23773732798716801</v>
      </c>
      <c r="I761">
        <v>0.53771028079916905</v>
      </c>
      <c r="J761">
        <v>0.30788857666659819</v>
      </c>
      <c r="K761">
        <v>0.47229052199784982</v>
      </c>
      <c r="L761">
        <v>0.41374982366602681</v>
      </c>
      <c r="M761">
        <v>2.1554253420411631E-3</v>
      </c>
      <c r="N761">
        <v>0.68379166227940169</v>
      </c>
      <c r="O761">
        <v>0.19835022140070421</v>
      </c>
      <c r="P761">
        <v>1.401643939165003E-2</v>
      </c>
      <c r="Q761">
        <v>2.9303865400695558E-2</v>
      </c>
      <c r="R761">
        <v>1.056873722162069E-2</v>
      </c>
      <c r="S761">
        <v>9.7821573638543768E-3</v>
      </c>
      <c r="T761">
        <v>3.5687073855481741E-2</v>
      </c>
      <c r="U761">
        <v>0</v>
      </c>
      <c r="V761">
        <v>0.58989975852877552</v>
      </c>
      <c r="W761">
        <v>0.10203778600072019</v>
      </c>
      <c r="X761">
        <v>0.22857214358511499</v>
      </c>
      <c r="Y761">
        <v>6.5180808795281403E-2</v>
      </c>
      <c r="Z761">
        <v>0.22223908573405851</v>
      </c>
      <c r="AA761">
        <v>0.49478863002304918</v>
      </c>
      <c r="AB761">
        <v>0.2422823361774773</v>
      </c>
      <c r="AC761">
        <v>0.1003850042151051</v>
      </c>
      <c r="AD761">
        <v>1.3890244602654399E-5</v>
      </c>
      <c r="AE761">
        <v>0.22143774352594731</v>
      </c>
      <c r="AF761">
        <v>0.32846057480739821</v>
      </c>
      <c r="AG761">
        <v>0.50800383545902572</v>
      </c>
      <c r="AH761" s="9" t="s">
        <v>194</v>
      </c>
      <c r="AI761" s="1">
        <v>44378</v>
      </c>
      <c r="AJ761" s="9" t="s">
        <v>43</v>
      </c>
      <c r="AK761">
        <v>23</v>
      </c>
    </row>
    <row r="762" spans="1:37" x14ac:dyDescent="0.25">
      <c r="A762">
        <v>44399</v>
      </c>
      <c r="B762">
        <v>2.5872913974534311</v>
      </c>
      <c r="C762">
        <v>1.5888790560731081</v>
      </c>
      <c r="D762">
        <v>4.347165910139358</v>
      </c>
      <c r="E762">
        <v>4.4349760559609859</v>
      </c>
      <c r="F762">
        <v>4.4403509737853541</v>
      </c>
      <c r="G762">
        <v>0.75286261237646934</v>
      </c>
      <c r="H762">
        <v>1.038605112337933</v>
      </c>
      <c r="I762">
        <v>1.8116239230727771</v>
      </c>
      <c r="J762">
        <v>1.609856047879598</v>
      </c>
      <c r="K762">
        <v>2.160420464220286</v>
      </c>
      <c r="L762">
        <v>6.3583766148053375E-2</v>
      </c>
      <c r="M762">
        <v>0.42010619416365053</v>
      </c>
      <c r="N762">
        <v>2.063643086598463</v>
      </c>
      <c r="O762">
        <v>0.92230786227504147</v>
      </c>
      <c r="P762">
        <v>2.163905892202969</v>
      </c>
      <c r="Q762">
        <v>1.0848507842530131</v>
      </c>
      <c r="R762">
        <v>0.40983844797201519</v>
      </c>
      <c r="S762">
        <v>1.0496424897238621</v>
      </c>
      <c r="T762">
        <v>1.18845267378366</v>
      </c>
      <c r="U762">
        <v>6.1855915046881726</v>
      </c>
      <c r="V762">
        <v>2.3605182735342809</v>
      </c>
      <c r="W762">
        <v>3.5876932813064082</v>
      </c>
      <c r="X762">
        <v>1.7473930284128021</v>
      </c>
      <c r="Y762">
        <v>0.40352298927809982</v>
      </c>
      <c r="Z762">
        <v>2.6600652124595192</v>
      </c>
      <c r="AA762">
        <v>2.5778178374279119</v>
      </c>
      <c r="AB762">
        <v>1.929658368664648</v>
      </c>
      <c r="AC762">
        <v>1.041146900722244</v>
      </c>
      <c r="AD762">
        <v>1.2095314624398259</v>
      </c>
      <c r="AE762">
        <v>2.5192600197631569</v>
      </c>
      <c r="AF762">
        <v>2.4184605624990509</v>
      </c>
      <c r="AG762">
        <v>2.7738000718262499</v>
      </c>
      <c r="AH762" s="9" t="s">
        <v>194</v>
      </c>
      <c r="AI762" s="1">
        <v>44378</v>
      </c>
      <c r="AJ762" s="9" t="s">
        <v>38</v>
      </c>
      <c r="AK762">
        <v>22</v>
      </c>
    </row>
    <row r="763" spans="1:37" x14ac:dyDescent="0.25">
      <c r="A763">
        <v>44398</v>
      </c>
      <c r="B763">
        <v>0.35118075693550937</v>
      </c>
      <c r="C763">
        <v>1.2698116632871519</v>
      </c>
      <c r="D763">
        <v>1.0644251442694451E-3</v>
      </c>
      <c r="E763">
        <v>0.26314579799507432</v>
      </c>
      <c r="F763">
        <v>0.10911011102296291</v>
      </c>
      <c r="G763">
        <v>2.4541292202618632E-3</v>
      </c>
      <c r="H763">
        <v>2.0226755272804198E-2</v>
      </c>
      <c r="I763">
        <v>0.1094199236648398</v>
      </c>
      <c r="J763">
        <v>4.70923946530784E-2</v>
      </c>
      <c r="K763">
        <v>0.1530167737788217</v>
      </c>
      <c r="L763">
        <v>0.13522886376329971</v>
      </c>
      <c r="M763">
        <v>0.72829704123885497</v>
      </c>
      <c r="N763">
        <v>4.5542438419068527E-2</v>
      </c>
      <c r="O763">
        <v>0.107655017851401</v>
      </c>
      <c r="P763">
        <v>1.028565619573756</v>
      </c>
      <c r="Q763">
        <v>1.434226262677513E-2</v>
      </c>
      <c r="R763">
        <v>0</v>
      </c>
      <c r="S763">
        <v>1.4500896706589059E-3</v>
      </c>
      <c r="T763">
        <v>0.33197461220378532</v>
      </c>
      <c r="U763">
        <v>1.4529116192560901E-3</v>
      </c>
      <c r="V763">
        <v>0.69757671416095512</v>
      </c>
      <c r="W763">
        <v>0.191236970483119</v>
      </c>
      <c r="X763">
        <v>0.57448208267842849</v>
      </c>
      <c r="Y763">
        <v>0.41790633643857811</v>
      </c>
      <c r="Z763">
        <v>0.328935229638879</v>
      </c>
      <c r="AA763">
        <v>0.22633427646532361</v>
      </c>
      <c r="AB763">
        <v>0.2240834791331128</v>
      </c>
      <c r="AC763">
        <v>0.3886264562992976</v>
      </c>
      <c r="AD763">
        <v>6.6005427185088532E-3</v>
      </c>
      <c r="AE763">
        <v>0.18376787463650229</v>
      </c>
      <c r="AF763">
        <v>0.37684476077135409</v>
      </c>
      <c r="AG763">
        <v>0.47064921746540128</v>
      </c>
      <c r="AH763" s="9" t="s">
        <v>194</v>
      </c>
      <c r="AI763" s="1">
        <v>44378</v>
      </c>
      <c r="AJ763" s="9" t="s">
        <v>39</v>
      </c>
      <c r="AK763">
        <v>21</v>
      </c>
    </row>
    <row r="764" spans="1:37" x14ac:dyDescent="0.25">
      <c r="A764">
        <v>44397</v>
      </c>
      <c r="B764">
        <v>2.290702933141409</v>
      </c>
      <c r="C764">
        <v>1.9295953661996981</v>
      </c>
      <c r="D764">
        <v>0.9328808640990961</v>
      </c>
      <c r="E764">
        <v>1.8145619525090491</v>
      </c>
      <c r="F764">
        <v>2.2223024156044029</v>
      </c>
      <c r="G764">
        <v>5.1387680169717269</v>
      </c>
      <c r="H764">
        <v>1.006219758549844</v>
      </c>
      <c r="I764">
        <v>0.5158012406034751</v>
      </c>
      <c r="J764">
        <v>1.0140668676274149</v>
      </c>
      <c r="K764">
        <v>5.4050393910535544</v>
      </c>
      <c r="L764">
        <v>0.3499037839039062</v>
      </c>
      <c r="M764">
        <v>1.4727884952549919</v>
      </c>
      <c r="N764">
        <v>2.736562074200021</v>
      </c>
      <c r="O764">
        <v>1.8084742181995981</v>
      </c>
      <c r="P764">
        <v>3.3509344282109712</v>
      </c>
      <c r="Q764">
        <v>3.0021321000494532</v>
      </c>
      <c r="R764">
        <v>1.4681907512073089</v>
      </c>
      <c r="S764">
        <v>3.77947171018182</v>
      </c>
      <c r="T764">
        <v>0.75915651120990435</v>
      </c>
      <c r="U764">
        <v>3.5730199034572769</v>
      </c>
      <c r="V764">
        <v>1.3946127933966099</v>
      </c>
      <c r="W764">
        <v>0.86018092335755347</v>
      </c>
      <c r="X764">
        <v>1.856970255512465</v>
      </c>
      <c r="Y764">
        <v>2.1055973040510518</v>
      </c>
      <c r="Z764">
        <v>2.6302339640709231</v>
      </c>
      <c r="AA764">
        <v>2.466339325166325</v>
      </c>
      <c r="AB764">
        <v>1.790365085472563</v>
      </c>
      <c r="AC764">
        <v>1.389632328473607</v>
      </c>
      <c r="AD764">
        <v>2.594868341338997</v>
      </c>
      <c r="AE764">
        <v>2.6307867957297431</v>
      </c>
      <c r="AF764">
        <v>2.244655134201341</v>
      </c>
      <c r="AG764">
        <v>1.902285924645295</v>
      </c>
      <c r="AH764" s="9" t="s">
        <v>194</v>
      </c>
      <c r="AI764" s="1">
        <v>44378</v>
      </c>
      <c r="AJ764" s="9" t="s">
        <v>40</v>
      </c>
      <c r="AK764">
        <v>20</v>
      </c>
    </row>
    <row r="765" spans="1:37" x14ac:dyDescent="0.25">
      <c r="A765">
        <v>44396</v>
      </c>
      <c r="B765">
        <v>0.1807025096538829</v>
      </c>
      <c r="C765">
        <v>5.5345938168884959E-2</v>
      </c>
      <c r="D765">
        <v>2.7883999505568021E-2</v>
      </c>
      <c r="E765">
        <v>0.17362467505024121</v>
      </c>
      <c r="F765">
        <v>7.1543471980597878E-2</v>
      </c>
      <c r="G765">
        <v>4.1492197455194569E-3</v>
      </c>
      <c r="H765">
        <v>0</v>
      </c>
      <c r="I765">
        <v>5.2328732701563609E-2</v>
      </c>
      <c r="J765">
        <v>1.6358880745819769E-3</v>
      </c>
      <c r="K765">
        <v>0.1607978771658011</v>
      </c>
      <c r="L765">
        <v>4.0020770418913991E-2</v>
      </c>
      <c r="M765">
        <v>1.879375549286642E-2</v>
      </c>
      <c r="N765">
        <v>1.1177331894276891E-2</v>
      </c>
      <c r="O765">
        <v>8.1536551919642541E-2</v>
      </c>
      <c r="P765">
        <v>0.17313161383967149</v>
      </c>
      <c r="Q765">
        <v>2.074739657321821E-2</v>
      </c>
      <c r="R765">
        <v>0.77133431153297283</v>
      </c>
      <c r="S765">
        <v>2.6555599430067192E-3</v>
      </c>
      <c r="T765">
        <v>8.3288091298200986E-2</v>
      </c>
      <c r="U765">
        <v>6.2067464816636747E-2</v>
      </c>
      <c r="V765">
        <v>9.1063089790795661E-3</v>
      </c>
      <c r="W765">
        <v>0.15939693689564749</v>
      </c>
      <c r="X765">
        <v>0.15505443195443999</v>
      </c>
      <c r="Y765">
        <v>8.3917948403510252</v>
      </c>
      <c r="Z765">
        <v>0.1197714520079598</v>
      </c>
      <c r="AA765">
        <v>5.0198918400049967E-2</v>
      </c>
      <c r="AB765">
        <v>3.7556508262300843E-2</v>
      </c>
      <c r="AC765">
        <v>0.9434161574774067</v>
      </c>
      <c r="AD765">
        <v>5.0127654846440156E-3</v>
      </c>
      <c r="AE765">
        <v>0.162253716398608</v>
      </c>
      <c r="AF765">
        <v>0.12527387898028941</v>
      </c>
      <c r="AG765">
        <v>0.36341006147120553</v>
      </c>
      <c r="AH765" s="9" t="s">
        <v>194</v>
      </c>
      <c r="AI765" s="1">
        <v>44378</v>
      </c>
      <c r="AJ765" s="9" t="s">
        <v>41</v>
      </c>
      <c r="AK765">
        <v>19</v>
      </c>
    </row>
    <row r="766" spans="1:37" x14ac:dyDescent="0.25">
      <c r="A766">
        <v>44393</v>
      </c>
      <c r="B766">
        <v>0.48297203102780051</v>
      </c>
      <c r="C766">
        <v>0.30996938583134509</v>
      </c>
      <c r="D766">
        <v>1.3087201836299421E-4</v>
      </c>
      <c r="E766">
        <v>0.29834974684806742</v>
      </c>
      <c r="F766">
        <v>1.178078623665697</v>
      </c>
      <c r="G766">
        <v>0.14379915541171459</v>
      </c>
      <c r="H766">
        <v>4.2125578898948177E-2</v>
      </c>
      <c r="I766">
        <v>0.17205546570374861</v>
      </c>
      <c r="J766">
        <v>0.12947671496440799</v>
      </c>
      <c r="K766">
        <v>0.56986407424381336</v>
      </c>
      <c r="L766">
        <v>6.8532122875888168E-2</v>
      </c>
      <c r="M766">
        <v>0.58388967822055693</v>
      </c>
      <c r="N766">
        <v>0.1566921573075726</v>
      </c>
      <c r="O766">
        <v>0.46216298851075599</v>
      </c>
      <c r="P766">
        <v>0.5446582701304179</v>
      </c>
      <c r="Q766">
        <v>3.3768494377964087E-2</v>
      </c>
      <c r="R766">
        <v>0</v>
      </c>
      <c r="S766">
        <v>0.56201596405041243</v>
      </c>
      <c r="T766">
        <v>0.29387266548591068</v>
      </c>
      <c r="U766">
        <v>4.2657095581050922E-4</v>
      </c>
      <c r="V766">
        <v>2.2704461308529331</v>
      </c>
      <c r="W766">
        <v>0.40710587759660821</v>
      </c>
      <c r="X766">
        <v>0.58401612928090907</v>
      </c>
      <c r="Y766">
        <v>2.466605970025008E-3</v>
      </c>
      <c r="Z766">
        <v>0.44357019055110353</v>
      </c>
      <c r="AA766">
        <v>0.28579963573724287</v>
      </c>
      <c r="AB766">
        <v>0.53649449885291067</v>
      </c>
      <c r="AC766">
        <v>0.16247667340058181</v>
      </c>
      <c r="AD766">
        <v>0.22273989484590179</v>
      </c>
      <c r="AE766">
        <v>0.24858000719167081</v>
      </c>
      <c r="AF766">
        <v>0.42592560034233379</v>
      </c>
      <c r="AG766">
        <v>0.81600877028264907</v>
      </c>
      <c r="AH766" s="9" t="s">
        <v>195</v>
      </c>
      <c r="AI766" s="1">
        <v>44378</v>
      </c>
      <c r="AJ766" s="9" t="s">
        <v>43</v>
      </c>
      <c r="AK766">
        <v>16</v>
      </c>
    </row>
    <row r="767" spans="1:37" x14ac:dyDescent="0.25">
      <c r="A767">
        <v>44392</v>
      </c>
      <c r="B767">
        <v>0.99354539276140519</v>
      </c>
      <c r="C767">
        <v>0.37295204175415791</v>
      </c>
      <c r="D767">
        <v>0.81576393028823402</v>
      </c>
      <c r="E767">
        <v>0.55527492223417607</v>
      </c>
      <c r="F767">
        <v>0.58417722038525688</v>
      </c>
      <c r="G767">
        <v>1.8529635282949271</v>
      </c>
      <c r="H767">
        <v>0.60517135028824298</v>
      </c>
      <c r="I767">
        <v>0.2003875527095042</v>
      </c>
      <c r="J767">
        <v>0.9635528493766351</v>
      </c>
      <c r="K767">
        <v>0.95652825709116307</v>
      </c>
      <c r="L767">
        <v>0.56526200266422388</v>
      </c>
      <c r="M767">
        <v>0.68923671671315823</v>
      </c>
      <c r="N767">
        <v>0.97512677617712606</v>
      </c>
      <c r="O767">
        <v>0.54517799047124138</v>
      </c>
      <c r="P767">
        <v>0.75489789168666133</v>
      </c>
      <c r="Q767">
        <v>1.007390013056412</v>
      </c>
      <c r="R767">
        <v>0.1118997860492803</v>
      </c>
      <c r="S767">
        <v>0.80972605684546295</v>
      </c>
      <c r="T767">
        <v>0.61214398725184516</v>
      </c>
      <c r="U767">
        <v>1.8386472622990899</v>
      </c>
      <c r="V767">
        <v>0.97240866893690781</v>
      </c>
      <c r="W767">
        <v>0.83684719015658382</v>
      </c>
      <c r="X767">
        <v>2.2091213545228361</v>
      </c>
      <c r="Y767">
        <v>0.1580539839287543</v>
      </c>
      <c r="Z767">
        <v>1.297531461519583</v>
      </c>
      <c r="AA767">
        <v>0.81485570177521871</v>
      </c>
      <c r="AB767">
        <v>0.78449475299688942</v>
      </c>
      <c r="AC767">
        <v>0.53474485222089463</v>
      </c>
      <c r="AD767">
        <v>0.35709625705691189</v>
      </c>
      <c r="AE767">
        <v>1.0156040443834451</v>
      </c>
      <c r="AF767">
        <v>1.072944551468485</v>
      </c>
      <c r="AG767">
        <v>0.98163607357634175</v>
      </c>
      <c r="AH767" s="9" t="s">
        <v>195</v>
      </c>
      <c r="AI767" s="1">
        <v>44378</v>
      </c>
      <c r="AJ767" s="9" t="s">
        <v>38</v>
      </c>
      <c r="AK767">
        <v>15</v>
      </c>
    </row>
    <row r="768" spans="1:37" x14ac:dyDescent="0.25">
      <c r="A768">
        <v>44391</v>
      </c>
      <c r="B768">
        <v>0.2100265073717664</v>
      </c>
      <c r="C768">
        <v>3.8249241664302373E-2</v>
      </c>
      <c r="D768">
        <v>9.3091541658467773E-3</v>
      </c>
      <c r="E768">
        <v>0.30536273323959662</v>
      </c>
      <c r="F768">
        <v>8.2671598807467606E-2</v>
      </c>
      <c r="G768">
        <v>5.6226764201785698E-2</v>
      </c>
      <c r="H768">
        <v>0.1071516229225512</v>
      </c>
      <c r="I768">
        <v>0.1065685448601251</v>
      </c>
      <c r="J768">
        <v>0.20796648879473081</v>
      </c>
      <c r="K768">
        <v>0.1143101210274155</v>
      </c>
      <c r="L768">
        <v>0.11086607177710971</v>
      </c>
      <c r="M768">
        <v>3.499305794011857E-4</v>
      </c>
      <c r="N768">
        <v>0.2337787847638032</v>
      </c>
      <c r="O768">
        <v>0.13126727036105301</v>
      </c>
      <c r="P768">
        <v>0.1404635815469433</v>
      </c>
      <c r="Q768">
        <v>1.48764013623065E-2</v>
      </c>
      <c r="R768">
        <v>4.3982622733168053E-2</v>
      </c>
      <c r="S768">
        <v>8.3741947949681095E-2</v>
      </c>
      <c r="T768">
        <v>8.4235246698548538E-2</v>
      </c>
      <c r="U768">
        <v>9.4444415758174497E-4</v>
      </c>
      <c r="V768">
        <v>3.8467036559354323E-2</v>
      </c>
      <c r="W768">
        <v>7.5382242857670007E-2</v>
      </c>
      <c r="X768">
        <v>0.33554250234443089</v>
      </c>
      <c r="Y768">
        <v>9.6641685140521155E-2</v>
      </c>
      <c r="Z768">
        <v>0.30210375729219768</v>
      </c>
      <c r="AA768">
        <v>0.2295610787386112</v>
      </c>
      <c r="AB768">
        <v>6.9047218306991898E-2</v>
      </c>
      <c r="AC768">
        <v>3.6929104445972388E-2</v>
      </c>
      <c r="AD768">
        <v>3.8010150802454089E-2</v>
      </c>
      <c r="AE768">
        <v>0.1577214751944914</v>
      </c>
      <c r="AF768">
        <v>0.2442783679719753</v>
      </c>
      <c r="AG768">
        <v>0.1799537589999762</v>
      </c>
      <c r="AH768" s="9" t="s">
        <v>195</v>
      </c>
      <c r="AI768" s="1">
        <v>44378</v>
      </c>
      <c r="AJ768" s="9" t="s">
        <v>39</v>
      </c>
      <c r="AK768">
        <v>14</v>
      </c>
    </row>
    <row r="769" spans="1:37" x14ac:dyDescent="0.25">
      <c r="A769">
        <v>44390</v>
      </c>
      <c r="B769">
        <v>1.1065462137095641</v>
      </c>
      <c r="C769">
        <v>0.70874011017304495</v>
      </c>
      <c r="D769">
        <v>9.9960591146180527E-2</v>
      </c>
      <c r="E769">
        <v>0.93653388579329977</v>
      </c>
      <c r="F769">
        <v>1.6943707470308449</v>
      </c>
      <c r="G769">
        <v>1.610521358767053</v>
      </c>
      <c r="H769">
        <v>1.5516692732114259</v>
      </c>
      <c r="I769">
        <v>0.57876145952537361</v>
      </c>
      <c r="J769">
        <v>3.4274591223281061</v>
      </c>
      <c r="K769">
        <v>0.71732630583228274</v>
      </c>
      <c r="L769">
        <v>0.32073529778947918</v>
      </c>
      <c r="M769">
        <v>1.080028038674357</v>
      </c>
      <c r="N769">
        <v>1.2944658174870991</v>
      </c>
      <c r="O769">
        <v>1.006798922929024</v>
      </c>
      <c r="P769">
        <v>1.4429111257564999</v>
      </c>
      <c r="Q769">
        <v>0.16167947197667309</v>
      </c>
      <c r="R769">
        <v>2.8599634245015941E-3</v>
      </c>
      <c r="S769">
        <v>0.41450076626626342</v>
      </c>
      <c r="T769">
        <v>0.4850226066936425</v>
      </c>
      <c r="U769">
        <v>1.020881922229965</v>
      </c>
      <c r="V769">
        <v>1.1889060008344221</v>
      </c>
      <c r="W769">
        <v>0.48934996358356753</v>
      </c>
      <c r="X769">
        <v>0.76134576740186755</v>
      </c>
      <c r="Y769">
        <v>0.45451611958169058</v>
      </c>
      <c r="Z769">
        <v>0.99715303584710602</v>
      </c>
      <c r="AA769">
        <v>1.4654515686395719</v>
      </c>
      <c r="AB769">
        <v>0.90097140437389178</v>
      </c>
      <c r="AC769">
        <v>0.75739577952130521</v>
      </c>
      <c r="AD769">
        <v>0.49753466559938753</v>
      </c>
      <c r="AE769">
        <v>0.91445610276967548</v>
      </c>
      <c r="AF769">
        <v>0.9828085597733095</v>
      </c>
      <c r="AG769">
        <v>1.5921645028184499</v>
      </c>
      <c r="AH769" s="9" t="s">
        <v>195</v>
      </c>
      <c r="AI769" s="1">
        <v>44378</v>
      </c>
      <c r="AJ769" s="9" t="s">
        <v>40</v>
      </c>
      <c r="AK769">
        <v>13</v>
      </c>
    </row>
    <row r="770" spans="1:37" x14ac:dyDescent="0.25">
      <c r="A770">
        <v>44389</v>
      </c>
      <c r="B770">
        <v>0.19239245296885321</v>
      </c>
      <c r="C770">
        <v>7.2736674946055235E-2</v>
      </c>
      <c r="D770">
        <v>3.4929056700634287E-2</v>
      </c>
      <c r="E770">
        <v>2.056749344281978E-2</v>
      </c>
      <c r="F770">
        <v>8.4288771453567765E-3</v>
      </c>
      <c r="G770">
        <v>0.22449417445897971</v>
      </c>
      <c r="H770">
        <v>0.35212442665609378</v>
      </c>
      <c r="I770">
        <v>0.24000800153374</v>
      </c>
      <c r="J770">
        <v>0.33681257495240602</v>
      </c>
      <c r="K770">
        <v>2.797658626882827E-2</v>
      </c>
      <c r="L770">
        <v>3.5883013646735407E-2</v>
      </c>
      <c r="M770">
        <v>0.43083844647738861</v>
      </c>
      <c r="N770">
        <v>4.6815701019980123E-2</v>
      </c>
      <c r="O770">
        <v>1.859792196421221E-2</v>
      </c>
      <c r="P770">
        <v>0.2604473192484974</v>
      </c>
      <c r="Q770">
        <v>5.0401693712692562E-2</v>
      </c>
      <c r="R770">
        <v>7.2151136155399184E-2</v>
      </c>
      <c r="S770">
        <v>3.5067915430804453E-2</v>
      </c>
      <c r="T770">
        <v>7.9607961421355206E-2</v>
      </c>
      <c r="U770">
        <v>0</v>
      </c>
      <c r="V770">
        <v>7.5404673132730748E-2</v>
      </c>
      <c r="W770">
        <v>9.9288937778303124E-2</v>
      </c>
      <c r="X770">
        <v>0.52208669064235291</v>
      </c>
      <c r="Y770">
        <v>6.4846631779378203E-2</v>
      </c>
      <c r="Z770">
        <v>0.25612571365308118</v>
      </c>
      <c r="AA770">
        <v>0.12660519783718771</v>
      </c>
      <c r="AB770">
        <v>8.2480090036702494E-2</v>
      </c>
      <c r="AC770">
        <v>0.17786439719125369</v>
      </c>
      <c r="AD770">
        <v>6.5090110746088836E-2</v>
      </c>
      <c r="AE770">
        <v>0.17055551443512579</v>
      </c>
      <c r="AF770">
        <v>8.6396558953085983E-2</v>
      </c>
      <c r="AG770">
        <v>0.26718240163496049</v>
      </c>
      <c r="AH770" s="9" t="s">
        <v>195</v>
      </c>
      <c r="AI770" s="1">
        <v>44378</v>
      </c>
      <c r="AJ770" s="9" t="s">
        <v>41</v>
      </c>
      <c r="AK770">
        <v>12</v>
      </c>
    </row>
    <row r="771" spans="1:37" x14ac:dyDescent="0.25">
      <c r="A771">
        <v>44386</v>
      </c>
      <c r="B771">
        <v>0.22165903568065001</v>
      </c>
      <c r="C771">
        <v>1.7369113537987441E-2</v>
      </c>
      <c r="D771">
        <v>0.2240865914491024</v>
      </c>
      <c r="E771">
        <v>7.8707708316721539E-2</v>
      </c>
      <c r="F771">
        <v>4.8473360486737338E-2</v>
      </c>
      <c r="G771">
        <v>0.11032580678414459</v>
      </c>
      <c r="H771">
        <v>0.15795579347026409</v>
      </c>
      <c r="I771">
        <v>1.500938494675793E-2</v>
      </c>
      <c r="J771">
        <v>6.5403163964902457E-5</v>
      </c>
      <c r="K771">
        <v>0.15304794949639561</v>
      </c>
      <c r="L771">
        <v>1.1843765960446029E-2</v>
      </c>
      <c r="M771">
        <v>1.918963936108143E-2</v>
      </c>
      <c r="N771">
        <v>0.21565696444612029</v>
      </c>
      <c r="O771">
        <v>5.568776793538411E-2</v>
      </c>
      <c r="P771">
        <v>8.4644889468438941E-3</v>
      </c>
      <c r="Q771">
        <v>7.3525902172601146E-2</v>
      </c>
      <c r="R771">
        <v>0.74370962542764196</v>
      </c>
      <c r="S771">
        <v>4.8907996984440694E-4</v>
      </c>
      <c r="T771">
        <v>0.16855337099757539</v>
      </c>
      <c r="U771">
        <v>1.0862602788836681E-2</v>
      </c>
      <c r="V771">
        <v>0.51453495696796225</v>
      </c>
      <c r="W771">
        <v>4.3518790835216599E-2</v>
      </c>
      <c r="X771">
        <v>0.24969103534359521</v>
      </c>
      <c r="Y771">
        <v>0.31055835394811782</v>
      </c>
      <c r="Z771">
        <v>0.15416810379154591</v>
      </c>
      <c r="AA771">
        <v>9.5969710433002939E-2</v>
      </c>
      <c r="AB771">
        <v>0.2256513030009068</v>
      </c>
      <c r="AC771">
        <v>0.1448372955762868</v>
      </c>
      <c r="AD771">
        <v>9.2809747677744785E-3</v>
      </c>
      <c r="AE771">
        <v>8.3157734664847299E-2</v>
      </c>
      <c r="AF771">
        <v>0.1075618413858483</v>
      </c>
      <c r="AG771">
        <v>0.50672855362316827</v>
      </c>
      <c r="AH771" s="9" t="s">
        <v>196</v>
      </c>
      <c r="AI771" s="1">
        <v>44378</v>
      </c>
      <c r="AJ771" s="9" t="s">
        <v>43</v>
      </c>
      <c r="AK771">
        <v>9</v>
      </c>
    </row>
    <row r="772" spans="1:37" x14ac:dyDescent="0.25">
      <c r="A772">
        <v>44385</v>
      </c>
      <c r="B772">
        <v>0.28611114039827412</v>
      </c>
      <c r="C772">
        <v>2.101970740586498</v>
      </c>
      <c r="D772">
        <v>0.56720715053121351</v>
      </c>
      <c r="E772">
        <v>0.15769860548851561</v>
      </c>
      <c r="F772">
        <v>1.736079158217263E-2</v>
      </c>
      <c r="G772">
        <v>0.12808436970237189</v>
      </c>
      <c r="H772">
        <v>0.17213362427495271</v>
      </c>
      <c r="I772">
        <v>0.12850082747323291</v>
      </c>
      <c r="J772">
        <v>2.512452534087602E-2</v>
      </c>
      <c r="K772">
        <v>2.5096904852113999E-3</v>
      </c>
      <c r="L772">
        <v>0.19477418287361309</v>
      </c>
      <c r="M772">
        <v>2.355116717855936E-2</v>
      </c>
      <c r="N772">
        <v>5.977816333574526E-2</v>
      </c>
      <c r="O772">
        <v>8.0803521765284103E-2</v>
      </c>
      <c r="P772">
        <v>0.74561609855927613</v>
      </c>
      <c r="Q772">
        <v>0.15291434459159989</v>
      </c>
      <c r="R772">
        <v>5.238832486960966E-3</v>
      </c>
      <c r="S772">
        <v>5.2392345173840962E-4</v>
      </c>
      <c r="T772">
        <v>9.446156763477298E-2</v>
      </c>
      <c r="U772">
        <v>0</v>
      </c>
      <c r="V772">
        <v>0.2158567742562861</v>
      </c>
      <c r="W772">
        <v>6.7456031856122964E-2</v>
      </c>
      <c r="X772">
        <v>0.26315344948455122</v>
      </c>
      <c r="Y772">
        <v>0.86580901303471125</v>
      </c>
      <c r="Z772">
        <v>0.27831716894772929</v>
      </c>
      <c r="AA772">
        <v>0.1387675449299873</v>
      </c>
      <c r="AB772">
        <v>0.1781045390054907</v>
      </c>
      <c r="AC772">
        <v>0.27616867263472261</v>
      </c>
      <c r="AD772">
        <v>0.15899026911453609</v>
      </c>
      <c r="AE772">
        <v>0.12122684990555679</v>
      </c>
      <c r="AF772">
        <v>0.15774090300109339</v>
      </c>
      <c r="AG772">
        <v>0.56843852896777136</v>
      </c>
      <c r="AH772" s="9" t="s">
        <v>196</v>
      </c>
      <c r="AI772" s="1">
        <v>44378</v>
      </c>
      <c r="AJ772" s="9" t="s">
        <v>38</v>
      </c>
      <c r="AK772">
        <v>8</v>
      </c>
    </row>
    <row r="773" spans="1:37" x14ac:dyDescent="0.25">
      <c r="A773">
        <v>44384</v>
      </c>
      <c r="B773">
        <v>1.115540323983075</v>
      </c>
      <c r="C773">
        <v>2.8594026814444411</v>
      </c>
      <c r="D773">
        <v>0.19823289196739169</v>
      </c>
      <c r="E773">
        <v>0.45383301851875019</v>
      </c>
      <c r="F773">
        <v>0.92289990398665822</v>
      </c>
      <c r="G773">
        <v>1.4087944983700249</v>
      </c>
      <c r="H773">
        <v>1.544655991059809</v>
      </c>
      <c r="I773">
        <v>0.61411226236239036</v>
      </c>
      <c r="J773">
        <v>0.41984628525714962</v>
      </c>
      <c r="K773">
        <v>0.34726343686771688</v>
      </c>
      <c r="L773">
        <v>1.5759002050211011</v>
      </c>
      <c r="M773">
        <v>0.36628199298631869</v>
      </c>
      <c r="N773">
        <v>1.1932945349186941</v>
      </c>
      <c r="O773">
        <v>1.0800754535875381</v>
      </c>
      <c r="P773">
        <v>1.13004766353256</v>
      </c>
      <c r="Q773">
        <v>2.3272961655347379</v>
      </c>
      <c r="R773">
        <v>0.46074236603373531</v>
      </c>
      <c r="S773">
        <v>0.63524492437407032</v>
      </c>
      <c r="T773">
        <v>0.40437517425155212</v>
      </c>
      <c r="U773">
        <v>0.171812899144655</v>
      </c>
      <c r="V773">
        <v>1.209572325307213</v>
      </c>
      <c r="W773">
        <v>0.1790723702792871</v>
      </c>
      <c r="X773">
        <v>0.30812748639484538</v>
      </c>
      <c r="Y773">
        <v>0.38469913919694299</v>
      </c>
      <c r="Z773">
        <v>0.80520136919073748</v>
      </c>
      <c r="AA773">
        <v>1.000864469570109</v>
      </c>
      <c r="AB773">
        <v>1.4453468883257541</v>
      </c>
      <c r="AC773">
        <v>0.65255718006496177</v>
      </c>
      <c r="AD773">
        <v>3.9599992104429109</v>
      </c>
      <c r="AE773">
        <v>1.736067954449771</v>
      </c>
      <c r="AF773">
        <v>0.57391803013839093</v>
      </c>
      <c r="AG773">
        <v>0.49672094992224008</v>
      </c>
      <c r="AH773" s="9" t="s">
        <v>196</v>
      </c>
      <c r="AI773" s="1">
        <v>44378</v>
      </c>
      <c r="AJ773" s="9" t="s">
        <v>39</v>
      </c>
      <c r="AK773">
        <v>7</v>
      </c>
    </row>
    <row r="774" spans="1:37" x14ac:dyDescent="0.25">
      <c r="A774">
        <v>44383</v>
      </c>
      <c r="B774">
        <v>0.12978479774652149</v>
      </c>
      <c r="C774">
        <v>1.5438137609949981E-4</v>
      </c>
      <c r="D774">
        <v>5.3842115999422548E-2</v>
      </c>
      <c r="E774">
        <v>5.4103067649239528E-2</v>
      </c>
      <c r="F774">
        <v>3.9179940747358826E-3</v>
      </c>
      <c r="G774">
        <v>0.2024655440400131</v>
      </c>
      <c r="H774">
        <v>0.15763105741558731</v>
      </c>
      <c r="I774">
        <v>4.7056931314657649E-4</v>
      </c>
      <c r="J774">
        <v>0</v>
      </c>
      <c r="K774">
        <v>0</v>
      </c>
      <c r="L774">
        <v>1.641481322144513E-2</v>
      </c>
      <c r="M774">
        <v>4.4784539856506278E-4</v>
      </c>
      <c r="N774">
        <v>3.8064400164078353E-2</v>
      </c>
      <c r="O774">
        <v>7.6788034009342684E-2</v>
      </c>
      <c r="P774">
        <v>6.6862118394105221E-3</v>
      </c>
      <c r="Q774">
        <v>5.3305156191603177E-2</v>
      </c>
      <c r="R774">
        <v>1.8342498623022709E-2</v>
      </c>
      <c r="S774">
        <v>8.7520564379617248E-5</v>
      </c>
      <c r="T774">
        <v>7.6694620330719851E-5</v>
      </c>
      <c r="U774">
        <v>0</v>
      </c>
      <c r="V774">
        <v>2.271668902206499E-2</v>
      </c>
      <c r="W774">
        <v>9.9135763437003957E-4</v>
      </c>
      <c r="X774">
        <v>0.10800847461670091</v>
      </c>
      <c r="Y774">
        <v>3.8421230662019531E-5</v>
      </c>
      <c r="Z774">
        <v>0.1609774866071664</v>
      </c>
      <c r="AA774">
        <v>3.9119569763505273E-2</v>
      </c>
      <c r="AB774">
        <v>4.3750391935205718E-2</v>
      </c>
      <c r="AC774">
        <v>5.9999511895411283E-3</v>
      </c>
      <c r="AD774">
        <v>2.2113644878689491E-4</v>
      </c>
      <c r="AE774">
        <v>7.7179850751959642E-2</v>
      </c>
      <c r="AF774">
        <v>1.8231511251507161E-2</v>
      </c>
      <c r="AG774">
        <v>0.3294740137136159</v>
      </c>
      <c r="AH774" s="9" t="s">
        <v>196</v>
      </c>
      <c r="AI774" s="1">
        <v>44378</v>
      </c>
      <c r="AJ774" s="9" t="s">
        <v>40</v>
      </c>
      <c r="AK774">
        <v>6</v>
      </c>
    </row>
    <row r="775" spans="1:37" x14ac:dyDescent="0.25">
      <c r="A775">
        <v>44382</v>
      </c>
      <c r="B775">
        <v>0.3834464972912075</v>
      </c>
      <c r="C775">
        <v>3.025807794018665</v>
      </c>
      <c r="D775">
        <v>7.3027516728240954E-2</v>
      </c>
      <c r="E775">
        <v>4.1289349434446981E-2</v>
      </c>
      <c r="F775">
        <v>0.32704303436542098</v>
      </c>
      <c r="G775">
        <v>0.10587423188787499</v>
      </c>
      <c r="H775">
        <v>9.0511744305353151E-2</v>
      </c>
      <c r="I775">
        <v>5.320021606335814E-2</v>
      </c>
      <c r="J775">
        <v>1.247593828837803E-2</v>
      </c>
      <c r="K775">
        <v>0.20319881009456889</v>
      </c>
      <c r="L775">
        <v>0</v>
      </c>
      <c r="M775">
        <v>5.0422322285142263E-2</v>
      </c>
      <c r="N775">
        <v>2.8935059515605471E-2</v>
      </c>
      <c r="O775">
        <v>0.26922855397349499</v>
      </c>
      <c r="P775">
        <v>0.40530985404196429</v>
      </c>
      <c r="Q775">
        <v>2.263787545991585</v>
      </c>
      <c r="R775">
        <v>0.31893494311912912</v>
      </c>
      <c r="S775">
        <v>0.61028165234796183</v>
      </c>
      <c r="T775">
        <v>0.22458491743721659</v>
      </c>
      <c r="U775">
        <v>0</v>
      </c>
      <c r="V775">
        <v>0.13085041660721011</v>
      </c>
      <c r="W775">
        <v>0.1161306909669727</v>
      </c>
      <c r="X775">
        <v>0.35989804643655132</v>
      </c>
      <c r="Y775">
        <v>1.606258007257081E-3</v>
      </c>
      <c r="Z775">
        <v>0.34656880103549242</v>
      </c>
      <c r="AA775">
        <v>0.10444063290741259</v>
      </c>
      <c r="AB775">
        <v>0.63761357242011485</v>
      </c>
      <c r="AC775">
        <v>5.0821201800372258E-2</v>
      </c>
      <c r="AD775">
        <v>0.80186582503539239</v>
      </c>
      <c r="AE775">
        <v>0.31059439426048041</v>
      </c>
      <c r="AF775">
        <v>0.15852943020992391</v>
      </c>
      <c r="AG775">
        <v>0.4203317319362741</v>
      </c>
      <c r="AH775" s="9" t="s">
        <v>196</v>
      </c>
      <c r="AI775" s="1">
        <v>44378</v>
      </c>
      <c r="AJ775" s="9" t="s">
        <v>41</v>
      </c>
      <c r="AK775">
        <v>5</v>
      </c>
    </row>
    <row r="776" spans="1:37" x14ac:dyDescent="0.25">
      <c r="A776">
        <v>44379</v>
      </c>
      <c r="B776">
        <v>0.66703738702994719</v>
      </c>
      <c r="C776">
        <v>1.285074055676505</v>
      </c>
      <c r="D776">
        <v>0.1220540663711337</v>
      </c>
      <c r="E776">
        <v>5.1467402129930562E-2</v>
      </c>
      <c r="F776">
        <v>0.12116943229353939</v>
      </c>
      <c r="G776">
        <v>2.5673104868663268</v>
      </c>
      <c r="H776">
        <v>0.954908394233977</v>
      </c>
      <c r="I776">
        <v>0.70123699521861516</v>
      </c>
      <c r="J776">
        <v>1.5674675854493369E-3</v>
      </c>
      <c r="K776">
        <v>0.5754407823845662</v>
      </c>
      <c r="L776">
        <v>8.1044591077415549E-3</v>
      </c>
      <c r="M776">
        <v>3.2174804218243112E-2</v>
      </c>
      <c r="N776">
        <v>8.0953517853294313E-2</v>
      </c>
      <c r="O776">
        <v>0.1704481884864345</v>
      </c>
      <c r="P776">
        <v>0.1981703043855178</v>
      </c>
      <c r="Q776">
        <v>0.79337520231446346</v>
      </c>
      <c r="R776">
        <v>5.9808311562734098E-2</v>
      </c>
      <c r="S776">
        <v>0.29087108810384232</v>
      </c>
      <c r="T776">
        <v>0.23603402833677231</v>
      </c>
      <c r="U776">
        <v>4.8717878732076328E-4</v>
      </c>
      <c r="V776">
        <v>2.1689601002866481</v>
      </c>
      <c r="W776">
        <v>2.9875273645943401</v>
      </c>
      <c r="X776">
        <v>0.22767964414415501</v>
      </c>
      <c r="Y776">
        <v>0.54422999598911381</v>
      </c>
      <c r="Z776">
        <v>0.77160134364636024</v>
      </c>
      <c r="AA776">
        <v>0.2301435268600156</v>
      </c>
      <c r="AB776">
        <v>0.71852139944713</v>
      </c>
      <c r="AC776">
        <v>0.15651476559693839</v>
      </c>
      <c r="AD776">
        <v>0.37790730513138282</v>
      </c>
      <c r="AE776">
        <v>0.2788380322548733</v>
      </c>
      <c r="AF776">
        <v>0.78713608815823577</v>
      </c>
      <c r="AG776">
        <v>0.55534084613226609</v>
      </c>
      <c r="AH776" s="9" t="s">
        <v>197</v>
      </c>
      <c r="AI776" s="1">
        <v>44378</v>
      </c>
      <c r="AJ776" s="9" t="s">
        <v>43</v>
      </c>
      <c r="AK776">
        <v>2</v>
      </c>
    </row>
    <row r="777" spans="1:37" x14ac:dyDescent="0.25">
      <c r="A777">
        <v>44378</v>
      </c>
      <c r="B777">
        <v>1.140485271253034</v>
      </c>
      <c r="C777">
        <v>0.25130705100606188</v>
      </c>
      <c r="D777">
        <v>0.33580852314834991</v>
      </c>
      <c r="E777">
        <v>0.60034577100678854</v>
      </c>
      <c r="F777">
        <v>0.33660413625900248</v>
      </c>
      <c r="G777">
        <v>5.8817533740533801</v>
      </c>
      <c r="H777">
        <v>1.5808637652424891</v>
      </c>
      <c r="I777">
        <v>0.79031538013148683</v>
      </c>
      <c r="J777">
        <v>0.32247291725232319</v>
      </c>
      <c r="K777">
        <v>0.27445649434347669</v>
      </c>
      <c r="L777">
        <v>1.5040493010890701</v>
      </c>
      <c r="M777">
        <v>0.5761871461065412</v>
      </c>
      <c r="N777">
        <v>0.41025711358519162</v>
      </c>
      <c r="O777">
        <v>0.58375958596386923</v>
      </c>
      <c r="P777">
        <v>5.6488273195877507E-2</v>
      </c>
      <c r="Q777">
        <v>0.8654243964105075</v>
      </c>
      <c r="R777">
        <v>2.166193540351527E-2</v>
      </c>
      <c r="S777">
        <v>1.9583286233165349</v>
      </c>
      <c r="T777">
        <v>0.67397268255354481</v>
      </c>
      <c r="U777">
        <v>1.0374087954132281E-2</v>
      </c>
      <c r="V777">
        <v>0.93884419664600394</v>
      </c>
      <c r="W777">
        <v>1.277567314908106E-2</v>
      </c>
      <c r="X777">
        <v>0.34392404730260479</v>
      </c>
      <c r="Y777">
        <v>5.245956409763658E-2</v>
      </c>
      <c r="Z777">
        <v>1.5391306569668299</v>
      </c>
      <c r="AA777">
        <v>0.42311969744365741</v>
      </c>
      <c r="AB777">
        <v>0.95947838774470184</v>
      </c>
      <c r="AC777">
        <v>0.69370994409868669</v>
      </c>
      <c r="AD777">
        <v>1.0539196593267219</v>
      </c>
      <c r="AE777">
        <v>1.2930678331287031</v>
      </c>
      <c r="AF777">
        <v>0.94366956734210228</v>
      </c>
      <c r="AG777">
        <v>0.95720584142796261</v>
      </c>
      <c r="AH777" s="9" t="s">
        <v>197</v>
      </c>
      <c r="AI777" s="1">
        <v>44378</v>
      </c>
      <c r="AJ777" s="9" t="s">
        <v>38</v>
      </c>
      <c r="AK777">
        <v>1</v>
      </c>
    </row>
    <row r="778" spans="1:37" x14ac:dyDescent="0.25">
      <c r="A778">
        <v>44377</v>
      </c>
      <c r="B778">
        <v>0.44392976809545348</v>
      </c>
      <c r="C778">
        <v>0.40037621237735621</v>
      </c>
      <c r="D778">
        <v>0</v>
      </c>
      <c r="E778">
        <v>0.14965964256087569</v>
      </c>
      <c r="F778">
        <v>7.3320493550725393E-3</v>
      </c>
      <c r="G778">
        <v>0.14687532272981671</v>
      </c>
      <c r="H778">
        <v>1.0053905618466361</v>
      </c>
      <c r="I778">
        <v>0.88574325583415803</v>
      </c>
      <c r="J778">
        <v>6.5133221918753717E-4</v>
      </c>
      <c r="K778">
        <v>0.1881850747399095</v>
      </c>
      <c r="L778">
        <v>0.14252814193391011</v>
      </c>
      <c r="M778">
        <v>0.18990372623023299</v>
      </c>
      <c r="N778">
        <v>0.1770336399987302</v>
      </c>
      <c r="O778">
        <v>0.1480252093661498</v>
      </c>
      <c r="P778">
        <v>9.7726915300909629E-4</v>
      </c>
      <c r="Q778">
        <v>5.2054139426162292E-2</v>
      </c>
      <c r="R778">
        <v>4.1064939066899918E-2</v>
      </c>
      <c r="S778">
        <v>0.1821186660411076</v>
      </c>
      <c r="T778">
        <v>0.21579168596052031</v>
      </c>
      <c r="U778">
        <v>2.8510177786383439E-2</v>
      </c>
      <c r="V778">
        <v>0.53915045338493917</v>
      </c>
      <c r="W778">
        <v>0.26113520961660919</v>
      </c>
      <c r="X778">
        <v>8.9206934463390217E-2</v>
      </c>
      <c r="Y778">
        <v>0.55306861893069004</v>
      </c>
      <c r="Z778">
        <v>0.27319576085406638</v>
      </c>
      <c r="AA778">
        <v>0.19593275843463051</v>
      </c>
      <c r="AB778">
        <v>0.32621627901790068</v>
      </c>
      <c r="AC778">
        <v>0.17084532031628241</v>
      </c>
      <c r="AD778">
        <v>0.151591787147902</v>
      </c>
      <c r="AE778">
        <v>0.22411588121905041</v>
      </c>
      <c r="AF778">
        <v>0.24590498180967191</v>
      </c>
      <c r="AG778">
        <v>0.53555778128701836</v>
      </c>
      <c r="AH778" s="9" t="s">
        <v>197</v>
      </c>
      <c r="AI778" s="1">
        <v>44348</v>
      </c>
      <c r="AJ778" s="9" t="s">
        <v>39</v>
      </c>
      <c r="AK778">
        <v>30</v>
      </c>
    </row>
    <row r="779" spans="1:37" x14ac:dyDescent="0.25">
      <c r="A779">
        <v>44376</v>
      </c>
      <c r="B779">
        <v>0.32528225401098199</v>
      </c>
      <c r="C779">
        <v>3.0347533636288931E-2</v>
      </c>
      <c r="D779">
        <v>2.7418517244097732E-2</v>
      </c>
      <c r="E779">
        <v>5.7316921249298637E-2</v>
      </c>
      <c r="F779">
        <v>7.6350873946336648E-2</v>
      </c>
      <c r="G779">
        <v>3.7079200186238843E-2</v>
      </c>
      <c r="H779">
        <v>1.5883646922126871</v>
      </c>
      <c r="I779">
        <v>0.1186860219014428</v>
      </c>
      <c r="J779">
        <v>3.1291693769994701E-3</v>
      </c>
      <c r="K779">
        <v>0.22790295200108021</v>
      </c>
      <c r="L779">
        <v>0.84144567236675871</v>
      </c>
      <c r="M779">
        <v>0.1726722785776672</v>
      </c>
      <c r="N779">
        <v>9.5897101140941764E-3</v>
      </c>
      <c r="O779">
        <v>1.8918763552482929E-2</v>
      </c>
      <c r="P779">
        <v>2.5408273949893512</v>
      </c>
      <c r="Q779">
        <v>6.0222640393353538E-2</v>
      </c>
      <c r="R779">
        <v>0.2355848660516211</v>
      </c>
      <c r="S779">
        <v>0.15038537576987709</v>
      </c>
      <c r="T779">
        <v>0.15112638541967061</v>
      </c>
      <c r="U779">
        <v>0.55084083525221439</v>
      </c>
      <c r="V779">
        <v>1.0488394547547251</v>
      </c>
      <c r="W779">
        <v>1.0546250281433481E-2</v>
      </c>
      <c r="X779">
        <v>7.6105266169956345E-2</v>
      </c>
      <c r="Y779">
        <v>6.7148224419661603E-2</v>
      </c>
      <c r="Z779">
        <v>0.1048265102705067</v>
      </c>
      <c r="AA779">
        <v>0.32625708257155361</v>
      </c>
      <c r="AB779">
        <v>0.4334530092854178</v>
      </c>
      <c r="AC779">
        <v>0.19209406449732619</v>
      </c>
      <c r="AD779">
        <v>0.26613714692072837</v>
      </c>
      <c r="AE779">
        <v>5.8429882285079567E-2</v>
      </c>
      <c r="AF779">
        <v>0.2145706027350415</v>
      </c>
      <c r="AG779">
        <v>0.68295188376983362</v>
      </c>
      <c r="AH779" s="9" t="s">
        <v>197</v>
      </c>
      <c r="AI779" s="1">
        <v>44348</v>
      </c>
      <c r="AJ779" s="9" t="s">
        <v>40</v>
      </c>
      <c r="AK779">
        <v>29</v>
      </c>
    </row>
    <row r="780" spans="1:37" x14ac:dyDescent="0.25">
      <c r="A780">
        <v>44375</v>
      </c>
      <c r="B780">
        <v>1.0814060664474869</v>
      </c>
      <c r="C780">
        <v>0.43089584477639009</v>
      </c>
      <c r="D780">
        <v>0.51485743690067665</v>
      </c>
      <c r="E780">
        <v>0.45768130672069252</v>
      </c>
      <c r="F780">
        <v>0.2832490943001757</v>
      </c>
      <c r="G780">
        <v>5.994601007997339E-2</v>
      </c>
      <c r="H780">
        <v>0.21733043638060309</v>
      </c>
      <c r="I780">
        <v>0.2651205930251197</v>
      </c>
      <c r="J780">
        <v>0.1645365753844546</v>
      </c>
      <c r="K780">
        <v>0.33579157830540779</v>
      </c>
      <c r="L780">
        <v>0.49253155874769411</v>
      </c>
      <c r="M780">
        <v>4.7011718506462352E-2</v>
      </c>
      <c r="N780">
        <v>0.4660630513457793</v>
      </c>
      <c r="O780">
        <v>0.19490596350202219</v>
      </c>
      <c r="P780">
        <v>3.12854037829598</v>
      </c>
      <c r="Q780">
        <v>3.0226881500300622</v>
      </c>
      <c r="R780">
        <v>0.17693359248009469</v>
      </c>
      <c r="S780">
        <v>1.738513335116189</v>
      </c>
      <c r="T780">
        <v>0.17421456362379151</v>
      </c>
      <c r="U780">
        <v>5.8260453451557621E-2</v>
      </c>
      <c r="V780">
        <v>0.94859434574447676</v>
      </c>
      <c r="W780">
        <v>0.17970403526656539</v>
      </c>
      <c r="X780">
        <v>0.35486991264940598</v>
      </c>
      <c r="Y780">
        <v>1.5701111699211669</v>
      </c>
      <c r="Z780">
        <v>0.64643740211921907</v>
      </c>
      <c r="AA780">
        <v>0.76644307945316603</v>
      </c>
      <c r="AB780">
        <v>0.90725603821533229</v>
      </c>
      <c r="AC780">
        <v>0.57565852574630816</v>
      </c>
      <c r="AD780">
        <v>1.138220426377424</v>
      </c>
      <c r="AE780">
        <v>0.69211074863752708</v>
      </c>
      <c r="AF780">
        <v>0.98398899170816378</v>
      </c>
      <c r="AG780">
        <v>0.60278960899511325</v>
      </c>
      <c r="AH780" s="9" t="s">
        <v>197</v>
      </c>
      <c r="AI780" s="1">
        <v>44348</v>
      </c>
      <c r="AJ780" s="9" t="s">
        <v>41</v>
      </c>
      <c r="AK780">
        <v>28</v>
      </c>
    </row>
    <row r="781" spans="1:37" x14ac:dyDescent="0.25">
      <c r="A781">
        <v>44372</v>
      </c>
      <c r="B781">
        <v>0.98823840327202206</v>
      </c>
      <c r="C781">
        <v>0.19419313795210821</v>
      </c>
      <c r="D781">
        <v>0.30386153993137771</v>
      </c>
      <c r="E781">
        <v>0.28415499843945791</v>
      </c>
      <c r="F781">
        <v>7.5712765842497559E-2</v>
      </c>
      <c r="G781">
        <v>6.0630645745782754</v>
      </c>
      <c r="H781">
        <v>0.16841385975995871</v>
      </c>
      <c r="I781">
        <v>0.33291463925206949</v>
      </c>
      <c r="J781">
        <v>1.261378861004818</v>
      </c>
      <c r="K781">
        <v>4.8279380017353622E-2</v>
      </c>
      <c r="L781">
        <v>9.6442224731836876E-2</v>
      </c>
      <c r="M781">
        <v>0.20415790360202141</v>
      </c>
      <c r="N781">
        <v>0.22854428733539139</v>
      </c>
      <c r="O781">
        <v>6.1167095375970537E-2</v>
      </c>
      <c r="P781">
        <v>1.5644187057131971</v>
      </c>
      <c r="Q781">
        <v>0.38040519589409533</v>
      </c>
      <c r="R781">
        <v>1.7339710167849531E-2</v>
      </c>
      <c r="S781">
        <v>0.3389910007097785</v>
      </c>
      <c r="T781">
        <v>9.4868523510488412E-2</v>
      </c>
      <c r="U781">
        <v>0.31208176251482811</v>
      </c>
      <c r="V781">
        <v>1.312777132828358</v>
      </c>
      <c r="W781">
        <v>2.0134407336501979E-2</v>
      </c>
      <c r="X781">
        <v>0.57112666579231441</v>
      </c>
      <c r="Y781">
        <v>0.51773320200674289</v>
      </c>
      <c r="Z781">
        <v>1.267667732538764</v>
      </c>
      <c r="AA781">
        <v>0.53648452564264681</v>
      </c>
      <c r="AB781">
        <v>0.36991655142795898</v>
      </c>
      <c r="AC781">
        <v>0.53764099153110512</v>
      </c>
      <c r="AD781">
        <v>0.55186016856923503</v>
      </c>
      <c r="AE781">
        <v>1.4223594806033659</v>
      </c>
      <c r="AF781">
        <v>0.81144677476188631</v>
      </c>
      <c r="AG781">
        <v>0.53534056723416734</v>
      </c>
      <c r="AH781" s="9" t="s">
        <v>198</v>
      </c>
      <c r="AI781" s="1">
        <v>44348</v>
      </c>
      <c r="AJ781" s="9" t="s">
        <v>43</v>
      </c>
      <c r="AK781">
        <v>25</v>
      </c>
    </row>
    <row r="782" spans="1:37" x14ac:dyDescent="0.25">
      <c r="A782">
        <v>44371</v>
      </c>
      <c r="B782">
        <v>0.70396597043859011</v>
      </c>
      <c r="C782">
        <v>3.9783728937934477E-2</v>
      </c>
      <c r="D782">
        <v>0</v>
      </c>
      <c r="E782">
        <v>0.19955203557028101</v>
      </c>
      <c r="F782">
        <v>4.4455305594410903E-2</v>
      </c>
      <c r="G782">
        <v>0.26135549568044258</v>
      </c>
      <c r="H782">
        <v>0.35437483092626249</v>
      </c>
      <c r="I782">
        <v>8.3913977541668294E-2</v>
      </c>
      <c r="J782">
        <v>9.1874425781493553E-3</v>
      </c>
      <c r="K782">
        <v>0.10676897509916609</v>
      </c>
      <c r="L782">
        <v>6.4640045794906092E-2</v>
      </c>
      <c r="M782">
        <v>4.8489094410255208E-2</v>
      </c>
      <c r="N782">
        <v>9.9089182709653972E-2</v>
      </c>
      <c r="O782">
        <v>0.1767485928218048</v>
      </c>
      <c r="P782">
        <v>7.0435852448049438E-2</v>
      </c>
      <c r="Q782">
        <v>1.5615080850732739E-2</v>
      </c>
      <c r="R782">
        <v>1.1485737163884291</v>
      </c>
      <c r="S782">
        <v>9.8980053082894245E-2</v>
      </c>
      <c r="T782">
        <v>2.5129297414620361E-2</v>
      </c>
      <c r="U782">
        <v>0</v>
      </c>
      <c r="V782">
        <v>1.479701850805849</v>
      </c>
      <c r="W782">
        <v>8.1402896967467928E-2</v>
      </c>
      <c r="X782">
        <v>2.1329984216295812</v>
      </c>
      <c r="Y782">
        <v>5.8900825629885564E-4</v>
      </c>
      <c r="Z782">
        <v>1.0173442269125259</v>
      </c>
      <c r="AA782">
        <v>6.7762477689229481E-2</v>
      </c>
      <c r="AB782">
        <v>0.28142737633770232</v>
      </c>
      <c r="AC782">
        <v>5.6209315039120453E-2</v>
      </c>
      <c r="AD782">
        <v>7.9971563259480127E-2</v>
      </c>
      <c r="AE782">
        <v>6.4663372444509343E-2</v>
      </c>
      <c r="AF782">
        <v>0.64884637510323206</v>
      </c>
      <c r="AG782">
        <v>0.71488194140319705</v>
      </c>
      <c r="AH782" s="9" t="s">
        <v>198</v>
      </c>
      <c r="AI782" s="1">
        <v>44348</v>
      </c>
      <c r="AJ782" s="9" t="s">
        <v>38</v>
      </c>
      <c r="AK782">
        <v>24</v>
      </c>
    </row>
    <row r="783" spans="1:37" x14ac:dyDescent="0.25">
      <c r="A783">
        <v>44370</v>
      </c>
      <c r="B783">
        <v>0.32702983143907072</v>
      </c>
      <c r="C783">
        <v>2.673672407047465E-2</v>
      </c>
      <c r="D783">
        <v>0</v>
      </c>
      <c r="E783">
        <v>0.1176007087990842</v>
      </c>
      <c r="F783">
        <v>9.2893750342923187E-2</v>
      </c>
      <c r="G783">
        <v>0.61753303950596494</v>
      </c>
      <c r="H783">
        <v>0.1283349301692229</v>
      </c>
      <c r="I783">
        <v>0.33748153995843189</v>
      </c>
      <c r="J783">
        <v>1.1047791478258279E-3</v>
      </c>
      <c r="K783">
        <v>9.7669974446185654E-3</v>
      </c>
      <c r="L783">
        <v>0.112646315789865</v>
      </c>
      <c r="M783">
        <v>1.2304655325550381E-3</v>
      </c>
      <c r="N783">
        <v>0.12686163440132081</v>
      </c>
      <c r="O783">
        <v>2.3083019894771829E-2</v>
      </c>
      <c r="P783">
        <v>0.21629847364916241</v>
      </c>
      <c r="Q783">
        <v>0.1132027648960961</v>
      </c>
      <c r="R783">
        <v>0.27991201502101692</v>
      </c>
      <c r="S783">
        <v>5.3519387452806363E-3</v>
      </c>
      <c r="T783">
        <v>0.1135041706337942</v>
      </c>
      <c r="U783">
        <v>0.21864966557648771</v>
      </c>
      <c r="V783">
        <v>0.83389694310599727</v>
      </c>
      <c r="W783">
        <v>1.662206921655291E-3</v>
      </c>
      <c r="X783">
        <v>0.33258039913830062</v>
      </c>
      <c r="Y783">
        <v>3.6053923865363803E-2</v>
      </c>
      <c r="Z783">
        <v>0.35329953669883152</v>
      </c>
      <c r="AA783">
        <v>0.16470964598603069</v>
      </c>
      <c r="AB783">
        <v>0.19100810943066099</v>
      </c>
      <c r="AC783">
        <v>3.9564607156940282E-2</v>
      </c>
      <c r="AD783">
        <v>6.5017840306214006E-2</v>
      </c>
      <c r="AE783">
        <v>8.6836812051557521E-2</v>
      </c>
      <c r="AF783">
        <v>0.27389927736686548</v>
      </c>
      <c r="AG783">
        <v>0.802345630525233</v>
      </c>
      <c r="AH783" s="9" t="s">
        <v>198</v>
      </c>
      <c r="AI783" s="1">
        <v>44348</v>
      </c>
      <c r="AJ783" s="9" t="s">
        <v>39</v>
      </c>
      <c r="AK783">
        <v>23</v>
      </c>
    </row>
    <row r="784" spans="1:37" x14ac:dyDescent="0.25">
      <c r="A784">
        <v>44369</v>
      </c>
      <c r="B784">
        <v>0.65015694431096882</v>
      </c>
      <c r="C784">
        <v>4.2978096808015911E-2</v>
      </c>
      <c r="D784">
        <v>2.4916930289599501E-2</v>
      </c>
      <c r="E784">
        <v>0.1565539699743746</v>
      </c>
      <c r="F784">
        <v>5.3349507599224653E-2</v>
      </c>
      <c r="G784">
        <v>0.1697314861595054</v>
      </c>
      <c r="H784">
        <v>0.41817458506559307</v>
      </c>
      <c r="I784">
        <v>0.50847309282247</v>
      </c>
      <c r="J784">
        <v>0.35249159116427831</v>
      </c>
      <c r="K784">
        <v>7.5097236354353253E-2</v>
      </c>
      <c r="L784">
        <v>1.0606007634809269</v>
      </c>
      <c r="M784">
        <v>0.65425006897782712</v>
      </c>
      <c r="N784">
        <v>3.7772809301121868E-2</v>
      </c>
      <c r="O784">
        <v>0.13045890452408609</v>
      </c>
      <c r="P784">
        <v>0.41821350839678922</v>
      </c>
      <c r="Q784">
        <v>0.54078984163181654</v>
      </c>
      <c r="R784">
        <v>9.871809093566805E-4</v>
      </c>
      <c r="S784">
        <v>5.574035866222731E-5</v>
      </c>
      <c r="T784">
        <v>1.4786582318161889</v>
      </c>
      <c r="U784">
        <v>1.073183940377638E-2</v>
      </c>
      <c r="V784">
        <v>0.90778462442773511</v>
      </c>
      <c r="W784">
        <v>0.54579162430796868</v>
      </c>
      <c r="X784">
        <v>0.54427481188627769</v>
      </c>
      <c r="Y784">
        <v>0.1105359034010501</v>
      </c>
      <c r="Z784">
        <v>0.32913849250413968</v>
      </c>
      <c r="AA784">
        <v>0.24988688751730709</v>
      </c>
      <c r="AB784">
        <v>0.7312434780935686</v>
      </c>
      <c r="AC784">
        <v>0.69358372246583089</v>
      </c>
      <c r="AD784">
        <v>0.32622660922748359</v>
      </c>
      <c r="AE784">
        <v>0.1298313743664963</v>
      </c>
      <c r="AF784">
        <v>0.34291018141354218</v>
      </c>
      <c r="AG784">
        <v>1.5647322027091</v>
      </c>
      <c r="AH784" s="9" t="s">
        <v>198</v>
      </c>
      <c r="AI784" s="1">
        <v>44348</v>
      </c>
      <c r="AJ784" s="9" t="s">
        <v>40</v>
      </c>
      <c r="AK784">
        <v>22</v>
      </c>
    </row>
    <row r="785" spans="1:37" x14ac:dyDescent="0.25">
      <c r="A785">
        <v>44368</v>
      </c>
      <c r="B785">
        <v>0.96300300839117148</v>
      </c>
      <c r="C785">
        <v>0.2598314707498004</v>
      </c>
      <c r="D785">
        <v>2.775850445471284E-2</v>
      </c>
      <c r="E785">
        <v>0.61292440018545502</v>
      </c>
      <c r="F785">
        <v>0.1038619399761479</v>
      </c>
      <c r="G785">
        <v>0.3186725721091837</v>
      </c>
      <c r="H785">
        <v>0.65683216400222189</v>
      </c>
      <c r="I785">
        <v>0.86570971027401733</v>
      </c>
      <c r="J785">
        <v>0.60132994988243171</v>
      </c>
      <c r="K785">
        <v>0.46706094948698018</v>
      </c>
      <c r="L785">
        <v>0.55500830630833065</v>
      </c>
      <c r="M785">
        <v>2.0679890583340992</v>
      </c>
      <c r="N785">
        <v>0.32080545127702548</v>
      </c>
      <c r="O785">
        <v>3.9586440348319367E-2</v>
      </c>
      <c r="P785">
        <v>3.4256144794392069</v>
      </c>
      <c r="Q785">
        <v>2.317511236985189E-2</v>
      </c>
      <c r="R785">
        <v>1.2930334961319641</v>
      </c>
      <c r="S785">
        <v>4.4138881377476159E-2</v>
      </c>
      <c r="T785">
        <v>0.68376677598424696</v>
      </c>
      <c r="U785">
        <v>5.7218959493359357E-3</v>
      </c>
      <c r="V785">
        <v>0.1237384034542398</v>
      </c>
      <c r="W785">
        <v>0.35065543657481379</v>
      </c>
      <c r="X785">
        <v>0.86904166566837837</v>
      </c>
      <c r="Y785">
        <v>0.11476422735994229</v>
      </c>
      <c r="Z785">
        <v>0.88220384614052427</v>
      </c>
      <c r="AA785">
        <v>1.0388054903877031</v>
      </c>
      <c r="AB785">
        <v>0.34761063543099258</v>
      </c>
      <c r="AC785">
        <v>0.73318510214224308</v>
      </c>
      <c r="AD785">
        <v>0.18697691272476141</v>
      </c>
      <c r="AE785">
        <v>0.24613564184624989</v>
      </c>
      <c r="AF785">
        <v>0.91274569413670259</v>
      </c>
      <c r="AG785">
        <v>1.7297406220327829</v>
      </c>
      <c r="AH785" s="9" t="s">
        <v>198</v>
      </c>
      <c r="AI785" s="1">
        <v>44348</v>
      </c>
      <c r="AJ785" s="9" t="s">
        <v>41</v>
      </c>
      <c r="AK785">
        <v>21</v>
      </c>
    </row>
    <row r="786" spans="1:37" x14ac:dyDescent="0.25">
      <c r="A786">
        <v>44365</v>
      </c>
      <c r="B786">
        <v>1.5012718940787231</v>
      </c>
      <c r="C786">
        <v>1.536391086934866</v>
      </c>
      <c r="D786">
        <v>0.14835685626156719</v>
      </c>
      <c r="E786">
        <v>0.88588162385623559</v>
      </c>
      <c r="F786">
        <v>3.4453030780212428</v>
      </c>
      <c r="G786">
        <v>8.1983430644869015E-2</v>
      </c>
      <c r="H786">
        <v>0.2303567239695502</v>
      </c>
      <c r="I786">
        <v>1.603806678171414</v>
      </c>
      <c r="J786">
        <v>7.1761100704033104E-2</v>
      </c>
      <c r="K786">
        <v>3.6387570552068258</v>
      </c>
      <c r="L786">
        <v>3.3909190152416807E-2</v>
      </c>
      <c r="M786">
        <v>0.90334886383154234</v>
      </c>
      <c r="N786">
        <v>0.87776035373807093</v>
      </c>
      <c r="O786">
        <v>1.496004218848614</v>
      </c>
      <c r="P786">
        <v>0.35875680584558178</v>
      </c>
      <c r="Q786">
        <v>0.23367467868577529</v>
      </c>
      <c r="R786">
        <v>0.28790324249818833</v>
      </c>
      <c r="S786">
        <v>5.5726579705309662</v>
      </c>
      <c r="T786">
        <v>0.60989036710353195</v>
      </c>
      <c r="U786">
        <v>7.4235062929144002E-2</v>
      </c>
      <c r="V786">
        <v>0.55604022377469353</v>
      </c>
      <c r="W786">
        <v>2.2921091866437662</v>
      </c>
      <c r="X786">
        <v>1.7055397526956579</v>
      </c>
      <c r="Y786">
        <v>0.27098293715080513</v>
      </c>
      <c r="Z786">
        <v>1.7098659357172781</v>
      </c>
      <c r="AA786">
        <v>1.268790561411784</v>
      </c>
      <c r="AB786">
        <v>0.87787476582061919</v>
      </c>
      <c r="AC786">
        <v>0.53878178000680532</v>
      </c>
      <c r="AD786">
        <v>0.31976909879749221</v>
      </c>
      <c r="AE786">
        <v>0.79650215922824497</v>
      </c>
      <c r="AF786">
        <v>1.531892723699301</v>
      </c>
      <c r="AG786">
        <v>1.539601708291686</v>
      </c>
      <c r="AH786" s="9" t="s">
        <v>199</v>
      </c>
      <c r="AI786" s="1">
        <v>44348</v>
      </c>
      <c r="AJ786" s="9" t="s">
        <v>43</v>
      </c>
      <c r="AK786">
        <v>18</v>
      </c>
    </row>
    <row r="787" spans="1:37" x14ac:dyDescent="0.25">
      <c r="A787">
        <v>44364</v>
      </c>
      <c r="B787">
        <v>1.9495618672540009</v>
      </c>
      <c r="C787">
        <v>0.4068151464318846</v>
      </c>
      <c r="D787">
        <v>1.242650615592618</v>
      </c>
      <c r="E787">
        <v>1.268528970763058</v>
      </c>
      <c r="F787">
        <v>0.87828152161301698</v>
      </c>
      <c r="G787">
        <v>1.1726265894017609</v>
      </c>
      <c r="H787">
        <v>0.60724152250494368</v>
      </c>
      <c r="I787">
        <v>3.3135729572844448</v>
      </c>
      <c r="J787">
        <v>2.0338594010287649</v>
      </c>
      <c r="K787">
        <v>2.663250464807835</v>
      </c>
      <c r="L787">
        <v>0.10849483553457639</v>
      </c>
      <c r="M787">
        <v>0.39340529981703309</v>
      </c>
      <c r="N787">
        <v>3.5726619612513182</v>
      </c>
      <c r="O787">
        <v>1.6132475719900941</v>
      </c>
      <c r="P787">
        <v>0.31572749239189157</v>
      </c>
      <c r="Q787">
        <v>0.71257603818447002</v>
      </c>
      <c r="R787">
        <v>7.1251104488226538E-2</v>
      </c>
      <c r="S787">
        <v>0.51852387360111873</v>
      </c>
      <c r="T787">
        <v>0.7990782982206065</v>
      </c>
      <c r="U787">
        <v>3.5253835701295171</v>
      </c>
      <c r="V787">
        <v>1.875220316194153</v>
      </c>
      <c r="W787">
        <v>0.29895958644929771</v>
      </c>
      <c r="X787">
        <v>2.4045054019126648</v>
      </c>
      <c r="Y787">
        <v>5.7319178240005528E-2</v>
      </c>
      <c r="Z787">
        <v>1.5674628138274189</v>
      </c>
      <c r="AA787">
        <v>2.614306215901244</v>
      </c>
      <c r="AB787">
        <v>1.268094208134591</v>
      </c>
      <c r="AC787">
        <v>0.40272790982876588</v>
      </c>
      <c r="AD787">
        <v>0.6702023195473249</v>
      </c>
      <c r="AE787">
        <v>1.3215641650358461</v>
      </c>
      <c r="AF787">
        <v>1.708215909010034</v>
      </c>
      <c r="AG787">
        <v>1.7009371136718661</v>
      </c>
      <c r="AH787" s="9" t="s">
        <v>199</v>
      </c>
      <c r="AI787" s="1">
        <v>44348</v>
      </c>
      <c r="AJ787" s="9" t="s">
        <v>38</v>
      </c>
      <c r="AK787">
        <v>17</v>
      </c>
    </row>
    <row r="788" spans="1:37" x14ac:dyDescent="0.25">
      <c r="A788">
        <v>44363</v>
      </c>
      <c r="B788">
        <v>0.97488595528831168</v>
      </c>
      <c r="C788">
        <v>2.0573683349957669E-2</v>
      </c>
      <c r="D788">
        <v>5.5149948763805398E-2</v>
      </c>
      <c r="E788">
        <v>0.48987783436115689</v>
      </c>
      <c r="F788">
        <v>0.1851945828378794</v>
      </c>
      <c r="G788">
        <v>0.42653301559353018</v>
      </c>
      <c r="H788">
        <v>1.646889081499316E-2</v>
      </c>
      <c r="I788">
        <v>0.67392744015833161</v>
      </c>
      <c r="J788">
        <v>6.645327865123804E-2</v>
      </c>
      <c r="K788">
        <v>0.15934599977041869</v>
      </c>
      <c r="L788">
        <v>2.3595352722526511E-4</v>
      </c>
      <c r="M788">
        <v>1.245400843024328</v>
      </c>
      <c r="N788">
        <v>0.42148096593824919</v>
      </c>
      <c r="O788">
        <v>2.4269395388764998</v>
      </c>
      <c r="P788">
        <v>2.162986944091446</v>
      </c>
      <c r="Q788">
        <v>1.274471871286716E-5</v>
      </c>
      <c r="R788">
        <v>4.3193949426078966</v>
      </c>
      <c r="S788">
        <v>1.13289606843023E-2</v>
      </c>
      <c r="T788">
        <v>1.8649874642202871</v>
      </c>
      <c r="U788">
        <v>0.22499435224739411</v>
      </c>
      <c r="V788">
        <v>0.20801982267525401</v>
      </c>
      <c r="W788">
        <v>2.131618668453275</v>
      </c>
      <c r="X788">
        <v>1.4850320074418699</v>
      </c>
      <c r="Y788">
        <v>0.4211664936471653</v>
      </c>
      <c r="Z788">
        <v>1.010498024371274</v>
      </c>
      <c r="AA788">
        <v>0.56107899217395441</v>
      </c>
      <c r="AB788">
        <v>0.6263226960239231</v>
      </c>
      <c r="AC788">
        <v>0.53804835079345326</v>
      </c>
      <c r="AD788">
        <v>4.0265624794849318E-2</v>
      </c>
      <c r="AE788">
        <v>0.37225178257708602</v>
      </c>
      <c r="AF788">
        <v>1.0022853896857451</v>
      </c>
      <c r="AG788">
        <v>1.4341131518999359</v>
      </c>
      <c r="AH788" s="9" t="s">
        <v>199</v>
      </c>
      <c r="AI788" s="1">
        <v>44348</v>
      </c>
      <c r="AJ788" s="9" t="s">
        <v>39</v>
      </c>
      <c r="AK788">
        <v>16</v>
      </c>
    </row>
    <row r="789" spans="1:37" x14ac:dyDescent="0.25">
      <c r="A789">
        <v>44362</v>
      </c>
      <c r="B789">
        <v>1.320257737062331</v>
      </c>
      <c r="C789">
        <v>0.1338921739550118</v>
      </c>
      <c r="D789">
        <v>1.637631172968357</v>
      </c>
      <c r="E789">
        <v>0.41284237875801011</v>
      </c>
      <c r="F789">
        <v>7.5918355930475192</v>
      </c>
      <c r="G789">
        <v>0.44376831894909841</v>
      </c>
      <c r="H789">
        <v>0.56816188637829224</v>
      </c>
      <c r="I789">
        <v>1.1774198392389419</v>
      </c>
      <c r="J789">
        <v>0.18688627340806779</v>
      </c>
      <c r="K789">
        <v>5.2869299819025342E-2</v>
      </c>
      <c r="L789">
        <v>4.5954422213528121E-2</v>
      </c>
      <c r="M789">
        <v>0.28336171427849671</v>
      </c>
      <c r="N789">
        <v>5.075317026989314</v>
      </c>
      <c r="O789">
        <v>3.8974135524566127E-2</v>
      </c>
      <c r="P789">
        <v>3.5582776184565961</v>
      </c>
      <c r="Q789">
        <v>4.6497664693898627E-2</v>
      </c>
      <c r="R789">
        <v>0.1896913128353642</v>
      </c>
      <c r="S789">
        <v>0.32510891216305832</v>
      </c>
      <c r="T789">
        <v>0.34108400204920353</v>
      </c>
      <c r="U789">
        <v>0.69836192961380905</v>
      </c>
      <c r="V789">
        <v>1.2698204189956861</v>
      </c>
      <c r="W789">
        <v>0.65647916924136462</v>
      </c>
      <c r="X789">
        <v>0.39754186923127099</v>
      </c>
      <c r="Y789">
        <v>8.7860132665043317E-4</v>
      </c>
      <c r="Z789">
        <v>0.5837118738846957</v>
      </c>
      <c r="AA789">
        <v>2.6453428450045959</v>
      </c>
      <c r="AB789">
        <v>1.0268435379807621</v>
      </c>
      <c r="AC789">
        <v>0.24482652958416751</v>
      </c>
      <c r="AD789">
        <v>0.43593460396669742</v>
      </c>
      <c r="AE789">
        <v>1.178105946593323</v>
      </c>
      <c r="AF789">
        <v>1.177896302956899</v>
      </c>
      <c r="AG789">
        <v>1.005390196047756</v>
      </c>
      <c r="AH789" s="9" t="s">
        <v>199</v>
      </c>
      <c r="AI789" s="1">
        <v>44348</v>
      </c>
      <c r="AJ789" s="9" t="s">
        <v>40</v>
      </c>
      <c r="AK789">
        <v>15</v>
      </c>
    </row>
    <row r="790" spans="1:37" x14ac:dyDescent="0.25">
      <c r="A790">
        <v>44361</v>
      </c>
      <c r="B790">
        <v>0.96712788501537938</v>
      </c>
      <c r="C790">
        <v>0.17922495633086741</v>
      </c>
      <c r="D790">
        <v>2.0708443914835239</v>
      </c>
      <c r="E790">
        <v>0.37051663957883579</v>
      </c>
      <c r="F790">
        <v>0.57105414947049027</v>
      </c>
      <c r="G790">
        <v>3.9109599594465458</v>
      </c>
      <c r="H790">
        <v>5.3919257521064037E-2</v>
      </c>
      <c r="I790">
        <v>1.8324579595860231</v>
      </c>
      <c r="J790">
        <v>0.45042086262460901</v>
      </c>
      <c r="K790">
        <v>0.51905858041943165</v>
      </c>
      <c r="L790">
        <v>0.1189395429131696</v>
      </c>
      <c r="M790">
        <v>0.36745476303926178</v>
      </c>
      <c r="N790">
        <v>0.25396827725673199</v>
      </c>
      <c r="O790">
        <v>0.43050846792586139</v>
      </c>
      <c r="P790">
        <v>0.23667806622486329</v>
      </c>
      <c r="Q790">
        <v>4.5304071765112253E-2</v>
      </c>
      <c r="R790">
        <v>0.1071285281784307</v>
      </c>
      <c r="S790">
        <v>0.28748060833785472</v>
      </c>
      <c r="T790">
        <v>0.51290268503476488</v>
      </c>
      <c r="U790">
        <v>0.1308321024055919</v>
      </c>
      <c r="V790">
        <v>2.9177885878225651</v>
      </c>
      <c r="W790">
        <v>1.4208267743389741E-2</v>
      </c>
      <c r="X790">
        <v>0.83148435033127677</v>
      </c>
      <c r="Y790">
        <v>0.33648236311499907</v>
      </c>
      <c r="Z790">
        <v>1.218371265304804</v>
      </c>
      <c r="AA790">
        <v>0.53738235345248575</v>
      </c>
      <c r="AB790">
        <v>0.74221190204921039</v>
      </c>
      <c r="AC790">
        <v>0.51698441170786724</v>
      </c>
      <c r="AD790">
        <v>0.28020971979956538</v>
      </c>
      <c r="AE790">
        <v>0.93180258787773163</v>
      </c>
      <c r="AF790">
        <v>0.95831479921269236</v>
      </c>
      <c r="AG790">
        <v>1.1192618888350709</v>
      </c>
      <c r="AH790" s="9" t="s">
        <v>199</v>
      </c>
      <c r="AI790" s="1">
        <v>44348</v>
      </c>
      <c r="AJ790" s="9" t="s">
        <v>41</v>
      </c>
      <c r="AK790">
        <v>14</v>
      </c>
    </row>
    <row r="791" spans="1:37" x14ac:dyDescent="0.25">
      <c r="A791">
        <v>44358</v>
      </c>
      <c r="B791">
        <v>1.1966151009107251</v>
      </c>
      <c r="C791">
        <v>2.0787137668321329</v>
      </c>
      <c r="D791">
        <v>2.942911019731596</v>
      </c>
      <c r="E791">
        <v>0.77478670505563363</v>
      </c>
      <c r="F791">
        <v>0.96479835627299204</v>
      </c>
      <c r="G791">
        <v>1.42653117139552</v>
      </c>
      <c r="H791">
        <v>0.42656834087832118</v>
      </c>
      <c r="I791">
        <v>0.90770041399501411</v>
      </c>
      <c r="J791">
        <v>0.69701075135013257</v>
      </c>
      <c r="K791">
        <v>2.1437120790808191</v>
      </c>
      <c r="L791">
        <v>2.1667777492176921</v>
      </c>
      <c r="M791">
        <v>0.44067827446992941</v>
      </c>
      <c r="N791">
        <v>0.2168005690497565</v>
      </c>
      <c r="O791">
        <v>0.83393426833949524</v>
      </c>
      <c r="P791">
        <v>0.20474340469727309</v>
      </c>
      <c r="Q791">
        <v>1.885113185835531</v>
      </c>
      <c r="R791">
        <v>1.0573115947832881</v>
      </c>
      <c r="S791">
        <v>0.64479890703997189</v>
      </c>
      <c r="T791">
        <v>0.7003319083852203</v>
      </c>
      <c r="U791">
        <v>0</v>
      </c>
      <c r="V791">
        <v>1.492236728433048</v>
      </c>
      <c r="W791">
        <v>0.14384909279741739</v>
      </c>
      <c r="X791">
        <v>1.678903481563961</v>
      </c>
      <c r="Y791">
        <v>0.68834215697312262</v>
      </c>
      <c r="Z791">
        <v>1.3456229781074971</v>
      </c>
      <c r="AA791">
        <v>0.57259210307562569</v>
      </c>
      <c r="AB791">
        <v>1.3151591166923711</v>
      </c>
      <c r="AC791">
        <v>1.219687335287637</v>
      </c>
      <c r="AD791">
        <v>2.4785381178101642</v>
      </c>
      <c r="AE791">
        <v>1.2809162799107541</v>
      </c>
      <c r="AF791">
        <v>1.068735812890079</v>
      </c>
      <c r="AG791">
        <v>0.76034012300815423</v>
      </c>
      <c r="AH791" s="9" t="s">
        <v>200</v>
      </c>
      <c r="AI791" s="1">
        <v>44348</v>
      </c>
      <c r="AJ791" s="9" t="s">
        <v>43</v>
      </c>
      <c r="AK791">
        <v>11</v>
      </c>
    </row>
    <row r="792" spans="1:37" x14ac:dyDescent="0.25">
      <c r="A792">
        <v>44357</v>
      </c>
      <c r="B792">
        <v>0.82240430030728229</v>
      </c>
      <c r="C792">
        <v>0.31947184662337819</v>
      </c>
      <c r="D792">
        <v>2.9047591615863788</v>
      </c>
      <c r="E792">
        <v>0.25929593319010757</v>
      </c>
      <c r="F792">
        <v>8.7481759391252675E-2</v>
      </c>
      <c r="G792">
        <v>0.41911577587039228</v>
      </c>
      <c r="H792">
        <v>2.225317377831256</v>
      </c>
      <c r="I792">
        <v>0.34799645435897858</v>
      </c>
      <c r="J792">
        <v>1.526222445177179E-2</v>
      </c>
      <c r="K792">
        <v>0.20344305913501601</v>
      </c>
      <c r="L792">
        <v>2.576993543316727E-2</v>
      </c>
      <c r="M792">
        <v>0.12725439763283011</v>
      </c>
      <c r="N792">
        <v>1.4376169829801471</v>
      </c>
      <c r="O792">
        <v>0.68890469803705057</v>
      </c>
      <c r="P792">
        <v>9.5100342229364809E-2</v>
      </c>
      <c r="Q792">
        <v>1.7622659099369161E-2</v>
      </c>
      <c r="R792">
        <v>0.59898182705559677</v>
      </c>
      <c r="S792">
        <v>9.3533772950180394E-2</v>
      </c>
      <c r="T792">
        <v>0.24351950288117519</v>
      </c>
      <c r="U792">
        <v>18.631859080583101</v>
      </c>
      <c r="V792">
        <v>0.21465341648471509</v>
      </c>
      <c r="W792">
        <v>1.173449643840327</v>
      </c>
      <c r="X792">
        <v>0.77916687594693401</v>
      </c>
      <c r="Y792">
        <v>5.9067414861681579E-2</v>
      </c>
      <c r="Z792">
        <v>0.76716114744219288</v>
      </c>
      <c r="AA792">
        <v>1.106736364620319</v>
      </c>
      <c r="AB792">
        <v>0.29307219672981832</v>
      </c>
      <c r="AC792">
        <v>0.35939125001321648</v>
      </c>
      <c r="AD792">
        <v>4.298720566713337E-2</v>
      </c>
      <c r="AE792">
        <v>0.78775029783499695</v>
      </c>
      <c r="AF792">
        <v>1.1180751466906831</v>
      </c>
      <c r="AG792">
        <v>0.22272729312851899</v>
      </c>
      <c r="AH792" s="9" t="s">
        <v>200</v>
      </c>
      <c r="AI792" s="1">
        <v>44348</v>
      </c>
      <c r="AJ792" s="9" t="s">
        <v>38</v>
      </c>
      <c r="AK792">
        <v>10</v>
      </c>
    </row>
    <row r="793" spans="1:37" x14ac:dyDescent="0.25">
      <c r="A793">
        <v>44356</v>
      </c>
      <c r="B793">
        <v>0.8593201549807844</v>
      </c>
      <c r="C793">
        <v>8.7508020323077862E-2</v>
      </c>
      <c r="D793">
        <v>0.3805046000581403</v>
      </c>
      <c r="E793">
        <v>0.28219451198038631</v>
      </c>
      <c r="F793">
        <v>0.16124879147397961</v>
      </c>
      <c r="G793">
        <v>4.6300614148632198</v>
      </c>
      <c r="H793">
        <v>0.86430669391327375</v>
      </c>
      <c r="I793">
        <v>0.32173561537814138</v>
      </c>
      <c r="J793">
        <v>0.44068180608972052</v>
      </c>
      <c r="K793">
        <v>0.49856141846041552</v>
      </c>
      <c r="L793">
        <v>0.13672990724310141</v>
      </c>
      <c r="M793">
        <v>0.43607368229800281</v>
      </c>
      <c r="N793">
        <v>0.44876874641150732</v>
      </c>
      <c r="O793">
        <v>0.1581463942954274</v>
      </c>
      <c r="P793">
        <v>7.4705641961996708E-2</v>
      </c>
      <c r="Q793">
        <v>1.442496306618049</v>
      </c>
      <c r="R793">
        <v>0.41193197155153632</v>
      </c>
      <c r="S793">
        <v>0.22179915612157289</v>
      </c>
      <c r="T793">
        <v>8.6507080770951247E-2</v>
      </c>
      <c r="U793">
        <v>0.46541231368680841</v>
      </c>
      <c r="V793">
        <v>0.1922190127641501</v>
      </c>
      <c r="W793">
        <v>1.345559912402198</v>
      </c>
      <c r="X793">
        <v>0.39523956760148837</v>
      </c>
      <c r="Y793">
        <v>1.5743271568999999</v>
      </c>
      <c r="Z793">
        <v>1.1062899060888389</v>
      </c>
      <c r="AA793">
        <v>0.38637453825541068</v>
      </c>
      <c r="AB793">
        <v>0.50426420621734425</v>
      </c>
      <c r="AC793">
        <v>0.74830237163723534</v>
      </c>
      <c r="AD793">
        <v>0.83441246327177154</v>
      </c>
      <c r="AE793">
        <v>0.78346305851082798</v>
      </c>
      <c r="AF793">
        <v>0.8635230566000448</v>
      </c>
      <c r="AG793">
        <v>0.59791060116151173</v>
      </c>
      <c r="AH793" s="9" t="s">
        <v>200</v>
      </c>
      <c r="AI793" s="1">
        <v>44348</v>
      </c>
      <c r="AJ793" s="9" t="s">
        <v>39</v>
      </c>
      <c r="AK793">
        <v>9</v>
      </c>
    </row>
    <row r="794" spans="1:37" x14ac:dyDescent="0.25">
      <c r="A794">
        <v>44355</v>
      </c>
      <c r="B794">
        <v>0.22491988236754751</v>
      </c>
      <c r="C794">
        <v>4.3173188634055823E-2</v>
      </c>
      <c r="D794">
        <v>5.3527789921619502E-2</v>
      </c>
      <c r="E794">
        <v>5.1722607810856899E-2</v>
      </c>
      <c r="F794">
        <v>8.3815931330016001E-4</v>
      </c>
      <c r="G794">
        <v>0.45613974844907879</v>
      </c>
      <c r="H794">
        <v>3.5658944613864738E-4</v>
      </c>
      <c r="I794">
        <v>0.32978163054881721</v>
      </c>
      <c r="J794">
        <v>2.3543777118236798E-3</v>
      </c>
      <c r="K794">
        <v>0.1746372531734765</v>
      </c>
      <c r="L794">
        <v>1.37272617424762</v>
      </c>
      <c r="M794">
        <v>8.9301021210656858E-3</v>
      </c>
      <c r="N794">
        <v>1.5843028537349969E-2</v>
      </c>
      <c r="O794">
        <v>1.293239944636094</v>
      </c>
      <c r="P794">
        <v>0.5282623772501297</v>
      </c>
      <c r="Q794">
        <v>0.21918421878464911</v>
      </c>
      <c r="R794">
        <v>0.23299391532999661</v>
      </c>
      <c r="S794">
        <v>6.5821962110539922E-3</v>
      </c>
      <c r="T794">
        <v>0.1699000148267405</v>
      </c>
      <c r="U794">
        <v>0</v>
      </c>
      <c r="V794">
        <v>8.8352525743440463E-2</v>
      </c>
      <c r="W794">
        <v>2.8501212067163821E-2</v>
      </c>
      <c r="X794">
        <v>4.2478624881767103E-2</v>
      </c>
      <c r="Y794">
        <v>0.2053250818367354</v>
      </c>
      <c r="Z794">
        <v>0.1153463924759497</v>
      </c>
      <c r="AA794">
        <v>0.1737663864882161</v>
      </c>
      <c r="AB794">
        <v>0.28829950418515071</v>
      </c>
      <c r="AC794">
        <v>0.21532484221449061</v>
      </c>
      <c r="AD794">
        <v>5.8731620308763476E-4</v>
      </c>
      <c r="AE794">
        <v>0.11358042399168369</v>
      </c>
      <c r="AF794">
        <v>0.22383832551458721</v>
      </c>
      <c r="AG794">
        <v>0.35292953106709052</v>
      </c>
      <c r="AH794" s="9" t="s">
        <v>200</v>
      </c>
      <c r="AI794" s="1">
        <v>44348</v>
      </c>
      <c r="AJ794" s="9" t="s">
        <v>40</v>
      </c>
      <c r="AK794">
        <v>8</v>
      </c>
    </row>
    <row r="795" spans="1:37" x14ac:dyDescent="0.25">
      <c r="A795">
        <v>44354</v>
      </c>
      <c r="B795">
        <v>0.72836222677311879</v>
      </c>
      <c r="C795">
        <v>0.1931483420565501</v>
      </c>
      <c r="D795">
        <v>0.69091293783137719</v>
      </c>
      <c r="E795">
        <v>0.27582042038709897</v>
      </c>
      <c r="F795">
        <v>0.29055464450931828</v>
      </c>
      <c r="G795">
        <v>0.15296628232444379</v>
      </c>
      <c r="H795">
        <v>3.0119302443866749</v>
      </c>
      <c r="I795">
        <v>0.33850980387334212</v>
      </c>
      <c r="J795">
        <v>0.49616548196968469</v>
      </c>
      <c r="K795">
        <v>0.21962418456535349</v>
      </c>
      <c r="L795">
        <v>5.8840367036530408</v>
      </c>
      <c r="M795">
        <v>0.22478231291673029</v>
      </c>
      <c r="N795">
        <v>0.53735240862987099</v>
      </c>
      <c r="O795">
        <v>0.44566649662025049</v>
      </c>
      <c r="P795">
        <v>2.072876682689853</v>
      </c>
      <c r="Q795">
        <v>0.16779091876411839</v>
      </c>
      <c r="R795">
        <v>0.14183318018242599</v>
      </c>
      <c r="S795">
        <v>0.68960879928699226</v>
      </c>
      <c r="T795">
        <v>0.153811307890483</v>
      </c>
      <c r="U795">
        <v>0.53353219611646174</v>
      </c>
      <c r="V795">
        <v>0.4038952463951811</v>
      </c>
      <c r="W795">
        <v>1.779308863666618E-2</v>
      </c>
      <c r="X795">
        <v>7.4447679403077838E-2</v>
      </c>
      <c r="Y795">
        <v>1.9593447425144319</v>
      </c>
      <c r="Z795">
        <v>0.29240541725708369</v>
      </c>
      <c r="AA795">
        <v>0.99198019090093503</v>
      </c>
      <c r="AB795">
        <v>0.51067727243978434</v>
      </c>
      <c r="AC795">
        <v>1.9583821487031221</v>
      </c>
      <c r="AD795">
        <v>0.21312085254426319</v>
      </c>
      <c r="AE795">
        <v>0.40204677462815319</v>
      </c>
      <c r="AF795">
        <v>0.66064451332396301</v>
      </c>
      <c r="AG795">
        <v>0.89063828167062353</v>
      </c>
      <c r="AH795" s="9" t="s">
        <v>200</v>
      </c>
      <c r="AI795" s="1">
        <v>44348</v>
      </c>
      <c r="AJ795" s="9" t="s">
        <v>41</v>
      </c>
      <c r="AK795">
        <v>7</v>
      </c>
    </row>
    <row r="796" spans="1:37" x14ac:dyDescent="0.25">
      <c r="A796">
        <v>44351</v>
      </c>
      <c r="B796">
        <v>1.90064816948718</v>
      </c>
      <c r="C796">
        <v>0.56111159579919478</v>
      </c>
      <c r="D796">
        <v>5.4766547858095764</v>
      </c>
      <c r="E796">
        <v>1.394433020003653</v>
      </c>
      <c r="F796">
        <v>3.6004686451697299</v>
      </c>
      <c r="G796">
        <v>0.78834153765336912</v>
      </c>
      <c r="H796">
        <v>1.678898630207468</v>
      </c>
      <c r="I796">
        <v>0.60057968135516482</v>
      </c>
      <c r="J796">
        <v>15.29581860534627</v>
      </c>
      <c r="K796">
        <v>0.14508701442901831</v>
      </c>
      <c r="L796">
        <v>0.48134296606387361</v>
      </c>
      <c r="M796">
        <v>1.135289203471364</v>
      </c>
      <c r="N796">
        <v>0.3835327070748808</v>
      </c>
      <c r="O796">
        <v>0.36848293915514868</v>
      </c>
      <c r="P796">
        <v>1.1536062122359769</v>
      </c>
      <c r="Q796">
        <v>0.74674490704183927</v>
      </c>
      <c r="R796">
        <v>4.0389205046299441</v>
      </c>
      <c r="S796">
        <v>1.433398525728846</v>
      </c>
      <c r="T796">
        <v>0.2079211163880029</v>
      </c>
      <c r="U796">
        <v>0.76244219119089274</v>
      </c>
      <c r="V796">
        <v>1.604139421202722</v>
      </c>
      <c r="W796">
        <v>1.6595243010842879</v>
      </c>
      <c r="X796">
        <v>0.80917037182692719</v>
      </c>
      <c r="Y796">
        <v>7.3722279498839267</v>
      </c>
      <c r="Z796">
        <v>1.696095837127948</v>
      </c>
      <c r="AA796">
        <v>2.0068933580120629</v>
      </c>
      <c r="AB796">
        <v>1.1220097201131141</v>
      </c>
      <c r="AC796">
        <v>3.5229934616980838</v>
      </c>
      <c r="AD796">
        <v>0.53463543041193384</v>
      </c>
      <c r="AE796">
        <v>1.701003618167694</v>
      </c>
      <c r="AF796">
        <v>1.805297912875979</v>
      </c>
      <c r="AG796">
        <v>2.1730798400659102</v>
      </c>
      <c r="AH796" s="9" t="s">
        <v>201</v>
      </c>
      <c r="AI796" s="1">
        <v>44348</v>
      </c>
      <c r="AJ796" s="9" t="s">
        <v>43</v>
      </c>
      <c r="AK796">
        <v>4</v>
      </c>
    </row>
    <row r="797" spans="1:37" x14ac:dyDescent="0.25">
      <c r="A797">
        <v>44350</v>
      </c>
      <c r="B797">
        <v>3.1545592347150668</v>
      </c>
      <c r="C797">
        <v>1.2345753645266111</v>
      </c>
      <c r="D797">
        <v>0.43550822133918848</v>
      </c>
      <c r="E797">
        <v>3.22101915917606</v>
      </c>
      <c r="F797">
        <v>0.34361311793964477</v>
      </c>
      <c r="G797">
        <v>7.7073829076265641</v>
      </c>
      <c r="H797">
        <v>2.0011937362189598</v>
      </c>
      <c r="I797">
        <v>3.3522267329519222</v>
      </c>
      <c r="J797">
        <v>0.29838010368325202</v>
      </c>
      <c r="K797">
        <v>0.88486058662251532</v>
      </c>
      <c r="L797">
        <v>1.892849132690942</v>
      </c>
      <c r="M797">
        <v>2.8486505813399599</v>
      </c>
      <c r="N797">
        <v>2.8194354057469231</v>
      </c>
      <c r="O797">
        <v>1.755450473352143</v>
      </c>
      <c r="P797">
        <v>3.1441851125260571</v>
      </c>
      <c r="Q797">
        <v>2.4172526190194401</v>
      </c>
      <c r="R797">
        <v>6.2476004609192568</v>
      </c>
      <c r="S797">
        <v>9.7040401312346466E-2</v>
      </c>
      <c r="T797">
        <v>2.0425410940767739</v>
      </c>
      <c r="U797">
        <v>3.3448054002389491</v>
      </c>
      <c r="V797">
        <v>2.7445313238784821</v>
      </c>
      <c r="W797">
        <v>0.92012213339356008</v>
      </c>
      <c r="X797">
        <v>3.4583510921820819</v>
      </c>
      <c r="Y797">
        <v>0.48963057871581289</v>
      </c>
      <c r="Z797">
        <v>3.9394728071654588</v>
      </c>
      <c r="AA797">
        <v>2.6579775054055799</v>
      </c>
      <c r="AB797">
        <v>2.2631728550587571</v>
      </c>
      <c r="AC797">
        <v>2.1265979804680848</v>
      </c>
      <c r="AD797">
        <v>1.081389060837695</v>
      </c>
      <c r="AE797">
        <v>2.21393248600554</v>
      </c>
      <c r="AF797">
        <v>2.9233295215142072</v>
      </c>
      <c r="AG797">
        <v>5.0244376707554226</v>
      </c>
      <c r="AH797" s="9" t="s">
        <v>201</v>
      </c>
      <c r="AI797" s="1">
        <v>44348</v>
      </c>
      <c r="AJ797" s="9" t="s">
        <v>38</v>
      </c>
      <c r="AK797">
        <v>3</v>
      </c>
    </row>
    <row r="798" spans="1:37" x14ac:dyDescent="0.25">
      <c r="A798">
        <v>44349</v>
      </c>
      <c r="B798">
        <v>2.6198020216744999</v>
      </c>
      <c r="C798">
        <v>0.39233504738879871</v>
      </c>
      <c r="D798">
        <v>7.4123204948445862E-2</v>
      </c>
      <c r="E798">
        <v>1.2926936731600189</v>
      </c>
      <c r="F798">
        <v>2.7318659625130031</v>
      </c>
      <c r="G798">
        <v>6.9042556290407662</v>
      </c>
      <c r="H798">
        <v>3.5049271958503532</v>
      </c>
      <c r="I798">
        <v>3.1001007875868778</v>
      </c>
      <c r="J798">
        <v>2.998430723655356</v>
      </c>
      <c r="K798">
        <v>3.931884146756162</v>
      </c>
      <c r="L798">
        <v>0.18987148119210229</v>
      </c>
      <c r="M798">
        <v>2.9447309314187651</v>
      </c>
      <c r="N798">
        <v>3.5658954029838661</v>
      </c>
      <c r="O798">
        <v>1.7476183704039441</v>
      </c>
      <c r="P798">
        <v>2.7915282318314771</v>
      </c>
      <c r="Q798">
        <v>0.60543560382309769</v>
      </c>
      <c r="R798">
        <v>1.0778147655514569</v>
      </c>
      <c r="S798">
        <v>0.12983050253947459</v>
      </c>
      <c r="T798">
        <v>1.0302427639141061</v>
      </c>
      <c r="U798">
        <v>1.418537883714605</v>
      </c>
      <c r="V798">
        <v>1.233433251929611</v>
      </c>
      <c r="W798">
        <v>0.94018451332752162</v>
      </c>
      <c r="X798">
        <v>0.79991213478869605</v>
      </c>
      <c r="Y798">
        <v>0.26479684252056079</v>
      </c>
      <c r="Z798">
        <v>2.368861888266105</v>
      </c>
      <c r="AA798">
        <v>3.5471167356972568</v>
      </c>
      <c r="AB798">
        <v>1.7223106199216249</v>
      </c>
      <c r="AC798">
        <v>1.527885606924213</v>
      </c>
      <c r="AD798">
        <v>2.2258773451651761</v>
      </c>
      <c r="AE798">
        <v>1.893230686838677</v>
      </c>
      <c r="AF798">
        <v>2.857748111727453</v>
      </c>
      <c r="AG798">
        <v>1.7742099359096419</v>
      </c>
      <c r="AH798" s="9" t="s">
        <v>201</v>
      </c>
      <c r="AI798" s="1">
        <v>44348</v>
      </c>
      <c r="AJ798" s="9" t="s">
        <v>39</v>
      </c>
      <c r="AK798">
        <v>2</v>
      </c>
    </row>
    <row r="799" spans="1:37" x14ac:dyDescent="0.25">
      <c r="A799">
        <v>44348</v>
      </c>
      <c r="B799">
        <v>0.91641279798002095</v>
      </c>
      <c r="C799">
        <v>0.42710381625630423</v>
      </c>
      <c r="D799">
        <v>1.5723927115783101E-3</v>
      </c>
      <c r="E799">
        <v>0.94112041843276495</v>
      </c>
      <c r="F799">
        <v>0.64003037897530879</v>
      </c>
      <c r="G799">
        <v>2.233863416225514</v>
      </c>
      <c r="H799">
        <v>0.27319751313663299</v>
      </c>
      <c r="I799">
        <v>0.39667847659807998</v>
      </c>
      <c r="J799">
        <v>0.89975085595443682</v>
      </c>
      <c r="K799">
        <v>0.82131597049911753</v>
      </c>
      <c r="L799">
        <v>3.3996105779458448E-2</v>
      </c>
      <c r="M799">
        <v>0.38923487869089862</v>
      </c>
      <c r="N799">
        <v>0.38856792072350171</v>
      </c>
      <c r="O799">
        <v>7.6229691448874051E-2</v>
      </c>
      <c r="P799">
        <v>0.81698670601855616</v>
      </c>
      <c r="Q799">
        <v>0.15366662166803219</v>
      </c>
      <c r="R799">
        <v>1.3411260963182479E-2</v>
      </c>
      <c r="S799">
        <v>0.117058072402327</v>
      </c>
      <c r="T799">
        <v>0.30639382059069681</v>
      </c>
      <c r="U799">
        <v>0</v>
      </c>
      <c r="V799">
        <v>0.23597338081184141</v>
      </c>
      <c r="W799">
        <v>9.3171312428864714E-2</v>
      </c>
      <c r="X799">
        <v>0.84529553690283232</v>
      </c>
      <c r="Y799">
        <v>7.0064245030818678E-2</v>
      </c>
      <c r="Z799">
        <v>1.352449689711184</v>
      </c>
      <c r="AA799">
        <v>0.66692614830076868</v>
      </c>
      <c r="AB799">
        <v>0.35980984320558163</v>
      </c>
      <c r="AC799">
        <v>0.1514210548290533</v>
      </c>
      <c r="AD799">
        <v>0.18985053715988751</v>
      </c>
      <c r="AE799">
        <v>0.32978836506684711</v>
      </c>
      <c r="AF799">
        <v>0.97642041463204687</v>
      </c>
      <c r="AG799">
        <v>1.1029336774280789</v>
      </c>
      <c r="AH799" s="9" t="s">
        <v>201</v>
      </c>
      <c r="AI799" s="1">
        <v>44348</v>
      </c>
      <c r="AJ799" s="9" t="s">
        <v>40</v>
      </c>
      <c r="AK799">
        <v>1</v>
      </c>
    </row>
    <row r="800" spans="1:37" x14ac:dyDescent="0.25">
      <c r="A800">
        <v>44347</v>
      </c>
      <c r="B800">
        <v>2.4237201709672078</v>
      </c>
      <c r="C800">
        <v>0.39473992243989819</v>
      </c>
      <c r="D800">
        <v>0.48416255767225252</v>
      </c>
      <c r="E800">
        <v>0.6933287592346471</v>
      </c>
      <c r="F800">
        <v>0.83159558513920218</v>
      </c>
      <c r="G800">
        <v>17.72915488532076</v>
      </c>
      <c r="H800">
        <v>0.91106003216740061</v>
      </c>
      <c r="I800">
        <v>0.1520493280133261</v>
      </c>
      <c r="J800">
        <v>13.668756773000061</v>
      </c>
      <c r="K800">
        <v>0.45111236430186752</v>
      </c>
      <c r="L800">
        <v>4.183656328721054E-2</v>
      </c>
      <c r="M800">
        <v>0.71845721218861658</v>
      </c>
      <c r="N800">
        <v>0.66574622057077615</v>
      </c>
      <c r="O800">
        <v>1.342005287007866E-2</v>
      </c>
      <c r="P800">
        <v>0.33998188548496833</v>
      </c>
      <c r="Q800">
        <v>4.2544634737997944</v>
      </c>
      <c r="R800">
        <v>0.12233493588992191</v>
      </c>
      <c r="S800">
        <v>1.991956794923315</v>
      </c>
      <c r="T800">
        <v>0.70927241113773487</v>
      </c>
      <c r="U800">
        <v>5.9645484800051308E-4</v>
      </c>
      <c r="V800">
        <v>0.41976983289603348</v>
      </c>
      <c r="W800">
        <v>0.45639986609240202</v>
      </c>
      <c r="X800">
        <v>0.97310001801631818</v>
      </c>
      <c r="Y800">
        <v>0.85197707707966608</v>
      </c>
      <c r="Z800">
        <v>3.2343776916977101</v>
      </c>
      <c r="AA800">
        <v>1.55623696118972</v>
      </c>
      <c r="AB800">
        <v>1.2837216213995859</v>
      </c>
      <c r="AC800">
        <v>0.88277858764571948</v>
      </c>
      <c r="AD800">
        <v>1.917612552583045</v>
      </c>
      <c r="AE800">
        <v>2.669366076035347</v>
      </c>
      <c r="AF800">
        <v>2.121877520243332</v>
      </c>
      <c r="AG800">
        <v>1.3856526992065059</v>
      </c>
      <c r="AH800" s="9" t="s">
        <v>201</v>
      </c>
      <c r="AI800" s="1">
        <v>44317</v>
      </c>
      <c r="AJ800" s="9" t="s">
        <v>41</v>
      </c>
      <c r="AK800">
        <v>31</v>
      </c>
    </row>
    <row r="801" spans="1:37" x14ac:dyDescent="0.25">
      <c r="A801">
        <v>44344</v>
      </c>
      <c r="B801">
        <v>1.6379893438705231</v>
      </c>
      <c r="C801">
        <v>0.59459816801957643</v>
      </c>
      <c r="D801">
        <v>9.3368007992861712E-2</v>
      </c>
      <c r="E801">
        <v>0.37823482694543442</v>
      </c>
      <c r="F801">
        <v>0.82322161833752638</v>
      </c>
      <c r="G801">
        <v>7.5612840152541718</v>
      </c>
      <c r="H801">
        <v>0.4769991936998309</v>
      </c>
      <c r="I801">
        <v>0.96469547079031315</v>
      </c>
      <c r="J801">
        <v>3.5470463775492518</v>
      </c>
      <c r="K801">
        <v>0.9342724786142107</v>
      </c>
      <c r="L801">
        <v>0.1241353828315066</v>
      </c>
      <c r="M801">
        <v>0.44802647117395189</v>
      </c>
      <c r="N801">
        <v>0.9195203154871</v>
      </c>
      <c r="O801">
        <v>0.2932913524663211</v>
      </c>
      <c r="P801">
        <v>1.3565316238133069</v>
      </c>
      <c r="Q801">
        <v>4.0270685733287523</v>
      </c>
      <c r="R801">
        <v>1.65657533194742E-2</v>
      </c>
      <c r="S801">
        <v>0.34984381003247772</v>
      </c>
      <c r="T801">
        <v>1.428057898983631</v>
      </c>
      <c r="U801">
        <v>0.38994962995600652</v>
      </c>
      <c r="V801">
        <v>0.44722389776667038</v>
      </c>
      <c r="W801">
        <v>0.30573632913193088</v>
      </c>
      <c r="X801">
        <v>0.34757429189568229</v>
      </c>
      <c r="Y801">
        <v>1.179240911545762</v>
      </c>
      <c r="Z801">
        <v>1.4991193548618811</v>
      </c>
      <c r="AA801">
        <v>1.5404387650234399</v>
      </c>
      <c r="AB801">
        <v>1.794696295315505</v>
      </c>
      <c r="AC801">
        <v>0.61488063269965976</v>
      </c>
      <c r="AD801">
        <v>1.2735813113096059</v>
      </c>
      <c r="AE801">
        <v>1.779607270445642</v>
      </c>
      <c r="AF801">
        <v>1.1876063535069661</v>
      </c>
      <c r="AG801">
        <v>1.543650782598555</v>
      </c>
      <c r="AH801" s="9" t="s">
        <v>202</v>
      </c>
      <c r="AI801" s="1">
        <v>44317</v>
      </c>
      <c r="AJ801" s="9" t="s">
        <v>43</v>
      </c>
      <c r="AK801">
        <v>28</v>
      </c>
    </row>
    <row r="802" spans="1:37" x14ac:dyDescent="0.25">
      <c r="A802">
        <v>44343</v>
      </c>
      <c r="B802">
        <v>0.36755704870762718</v>
      </c>
      <c r="C802">
        <v>1.5638617508700081E-4</v>
      </c>
      <c r="D802">
        <v>6.8240955813507323E-2</v>
      </c>
      <c r="E802">
        <v>0.1262467743805428</v>
      </c>
      <c r="F802">
        <v>5.8881960423502657E-3</v>
      </c>
      <c r="G802">
        <v>0.2381577384861307</v>
      </c>
      <c r="H802">
        <v>7.5080092372251158E-3</v>
      </c>
      <c r="I802">
        <v>0.61110991842417761</v>
      </c>
      <c r="J802">
        <v>6.7281651290646647E-3</v>
      </c>
      <c r="K802">
        <v>0.11367571816114221</v>
      </c>
      <c r="L802">
        <v>0.2090632872731065</v>
      </c>
      <c r="M802">
        <v>2.6630545639533671E-2</v>
      </c>
      <c r="N802">
        <v>0.4172605043205439</v>
      </c>
      <c r="O802">
        <v>0.14564438858829951</v>
      </c>
      <c r="P802">
        <v>8.6398400302385117E-2</v>
      </c>
      <c r="Q802">
        <v>0.64316094833952642</v>
      </c>
      <c r="R802">
        <v>3.8016872170216251E-2</v>
      </c>
      <c r="S802">
        <v>0.16055186006241781</v>
      </c>
      <c r="T802">
        <v>0.1853171225504722</v>
      </c>
      <c r="U802">
        <v>0</v>
      </c>
      <c r="V802">
        <v>0.1239982435260583</v>
      </c>
      <c r="W802">
        <v>0.34592603108573378</v>
      </c>
      <c r="X802">
        <v>0.22030446270302531</v>
      </c>
      <c r="Y802">
        <v>0.10040730363191699</v>
      </c>
      <c r="Z802">
        <v>0.3193824322185666</v>
      </c>
      <c r="AA802">
        <v>0.3153422752090389</v>
      </c>
      <c r="AB802">
        <v>0.24847164608025621</v>
      </c>
      <c r="AC802">
        <v>7.8349123649632951E-2</v>
      </c>
      <c r="AD802">
        <v>3.0201741470948479E-2</v>
      </c>
      <c r="AE802">
        <v>0.20072836075970599</v>
      </c>
      <c r="AF802">
        <v>0.29779104883176299</v>
      </c>
      <c r="AG802">
        <v>0.57238249283428178</v>
      </c>
      <c r="AH802" s="9" t="s">
        <v>202</v>
      </c>
      <c r="AI802" s="1">
        <v>44317</v>
      </c>
      <c r="AJ802" s="9" t="s">
        <v>38</v>
      </c>
      <c r="AK802">
        <v>27</v>
      </c>
    </row>
    <row r="803" spans="1:37" x14ac:dyDescent="0.25">
      <c r="A803">
        <v>44342</v>
      </c>
      <c r="B803">
        <v>0.59205121525743065</v>
      </c>
      <c r="C803">
        <v>2.996231769505342E-2</v>
      </c>
      <c r="D803">
        <v>6.671043772406339E-2</v>
      </c>
      <c r="E803">
        <v>0.28130657690169808</v>
      </c>
      <c r="F803">
        <v>0.32721618349691989</v>
      </c>
      <c r="G803">
        <v>0.34757577146338531</v>
      </c>
      <c r="H803">
        <v>0.25580058158270608</v>
      </c>
      <c r="I803">
        <v>0.1124349689773209</v>
      </c>
      <c r="J803">
        <v>0.28815373982731002</v>
      </c>
      <c r="K803">
        <v>5.724067620830868E-2</v>
      </c>
      <c r="L803">
        <v>0.1142800180283933</v>
      </c>
      <c r="M803">
        <v>1.066648984675774E-2</v>
      </c>
      <c r="N803">
        <v>0.59077842757089971</v>
      </c>
      <c r="O803">
        <v>0.88942371692603006</v>
      </c>
      <c r="P803">
        <v>0.36697352674505562</v>
      </c>
      <c r="Q803">
        <v>1.8407006368937759</v>
      </c>
      <c r="R803">
        <v>0.38566455334865579</v>
      </c>
      <c r="S803">
        <v>1.1004527920717979E-2</v>
      </c>
      <c r="T803">
        <v>0.49440274022590358</v>
      </c>
      <c r="U803">
        <v>5.3473856550977994E-4</v>
      </c>
      <c r="V803">
        <v>0.24772530377524241</v>
      </c>
      <c r="W803">
        <v>0.33807511426541081</v>
      </c>
      <c r="X803">
        <v>8.4052143820619069E-2</v>
      </c>
      <c r="Y803">
        <v>1.46215303151141</v>
      </c>
      <c r="Z803">
        <v>0.34299475683074959</v>
      </c>
      <c r="AA803">
        <v>0.47154550907324</v>
      </c>
      <c r="AB803">
        <v>0.76267715952428461</v>
      </c>
      <c r="AC803">
        <v>0.27864910200877691</v>
      </c>
      <c r="AD803">
        <v>0.71074612974419527</v>
      </c>
      <c r="AE803">
        <v>0.38524585730114053</v>
      </c>
      <c r="AF803">
        <v>0.45891311670993379</v>
      </c>
      <c r="AG803">
        <v>0.51806360444729838</v>
      </c>
      <c r="AH803" s="9" t="s">
        <v>202</v>
      </c>
      <c r="AI803" s="1">
        <v>44317</v>
      </c>
      <c r="AJ803" s="9" t="s">
        <v>39</v>
      </c>
      <c r="AK803">
        <v>26</v>
      </c>
    </row>
    <row r="804" spans="1:37" x14ac:dyDescent="0.25">
      <c r="A804">
        <v>44341</v>
      </c>
      <c r="B804">
        <v>0.70578606661212118</v>
      </c>
      <c r="C804">
        <v>0.27461174196004728</v>
      </c>
      <c r="D804">
        <v>6.4742570519180109</v>
      </c>
      <c r="E804">
        <v>0.13424576041676231</v>
      </c>
      <c r="F804">
        <v>4.5292584306797723E-2</v>
      </c>
      <c r="G804">
        <v>1.5095896839218439</v>
      </c>
      <c r="H804">
        <v>7.4742036444954446E-2</v>
      </c>
      <c r="I804">
        <v>0.1985701288250723</v>
      </c>
      <c r="J804">
        <v>1.126860045442923</v>
      </c>
      <c r="K804">
        <v>8.0349416489994413E-2</v>
      </c>
      <c r="L804">
        <v>4.0975019854132391E-2</v>
      </c>
      <c r="M804">
        <v>0.35294218354033419</v>
      </c>
      <c r="N804">
        <v>0.36347279191457921</v>
      </c>
      <c r="O804">
        <v>0.28175786767810751</v>
      </c>
      <c r="P804">
        <v>0.43261583570343959</v>
      </c>
      <c r="Q804">
        <v>1.299771091707782</v>
      </c>
      <c r="R804">
        <v>3.1730650312306068E-4</v>
      </c>
      <c r="S804">
        <v>1.713900329832591</v>
      </c>
      <c r="T804">
        <v>0.23259488536440909</v>
      </c>
      <c r="U804">
        <v>4.8386418684619029E-4</v>
      </c>
      <c r="V804">
        <v>0.2211807252940074</v>
      </c>
      <c r="W804">
        <v>0.13212217135112669</v>
      </c>
      <c r="X804">
        <v>0.1761539975670896</v>
      </c>
      <c r="Y804">
        <v>2.4574641800463839</v>
      </c>
      <c r="Z804">
        <v>0.63354210674132805</v>
      </c>
      <c r="AA804">
        <v>0.38428058863764603</v>
      </c>
      <c r="AB804">
        <v>0.46069097738839793</v>
      </c>
      <c r="AC804">
        <v>1.33384861370566</v>
      </c>
      <c r="AD804">
        <v>0.48336908895779351</v>
      </c>
      <c r="AE804">
        <v>0.78111597164295454</v>
      </c>
      <c r="AF804">
        <v>0.61488676087864158</v>
      </c>
      <c r="AG804">
        <v>0.3030970477238053</v>
      </c>
      <c r="AH804" s="9" t="s">
        <v>202</v>
      </c>
      <c r="AI804" s="1">
        <v>44317</v>
      </c>
      <c r="AJ804" s="9" t="s">
        <v>40</v>
      </c>
      <c r="AK804">
        <v>25</v>
      </c>
    </row>
    <row r="805" spans="1:37" x14ac:dyDescent="0.25">
      <c r="A805">
        <v>44340</v>
      </c>
      <c r="B805">
        <v>1.2057916539311311</v>
      </c>
      <c r="C805">
        <v>0.69220555785919613</v>
      </c>
      <c r="D805">
        <v>7.3631012469378504E-2</v>
      </c>
      <c r="E805">
        <v>1.686237936100337</v>
      </c>
      <c r="F805">
        <v>1.8500661461606469</v>
      </c>
      <c r="G805">
        <v>0.38061113816849168</v>
      </c>
      <c r="H805">
        <v>2.891638453597714</v>
      </c>
      <c r="I805">
        <v>0.26238343019086541</v>
      </c>
      <c r="J805">
        <v>0.58486833548719597</v>
      </c>
      <c r="K805">
        <v>1.1186025508105031</v>
      </c>
      <c r="L805">
        <v>4.5576421435635429E-2</v>
      </c>
      <c r="M805">
        <v>0.34719895361189418</v>
      </c>
      <c r="N805">
        <v>3.858154674382237</v>
      </c>
      <c r="O805">
        <v>8.0410953776085203E-2</v>
      </c>
      <c r="P805">
        <v>0.18122229655093941</v>
      </c>
      <c r="Q805">
        <v>0.37724102161722289</v>
      </c>
      <c r="R805">
        <v>0.1096500494504536</v>
      </c>
      <c r="S805">
        <v>9.5439265965985998E-3</v>
      </c>
      <c r="T805">
        <v>0.24565241655417819</v>
      </c>
      <c r="U805">
        <v>7.3967341381459953E-2</v>
      </c>
      <c r="V805">
        <v>0.20394822311707261</v>
      </c>
      <c r="W805">
        <v>1.950940953064126</v>
      </c>
      <c r="X805">
        <v>1.414069534997074</v>
      </c>
      <c r="Y805">
        <v>0.95250127971556742</v>
      </c>
      <c r="Z805">
        <v>1.30945999233988</v>
      </c>
      <c r="AA805">
        <v>1.352802087896861</v>
      </c>
      <c r="AB805">
        <v>0.75201369941406704</v>
      </c>
      <c r="AC805">
        <v>0.29695866951190159</v>
      </c>
      <c r="AD805">
        <v>0.67450616587461454</v>
      </c>
      <c r="AE805">
        <v>1.6049072562832809</v>
      </c>
      <c r="AF805">
        <v>1.2068524164119301</v>
      </c>
      <c r="AG805">
        <v>0.52460585386981884</v>
      </c>
      <c r="AH805" s="9" t="s">
        <v>202</v>
      </c>
      <c r="AI805" s="1">
        <v>44317</v>
      </c>
      <c r="AJ805" s="9" t="s">
        <v>41</v>
      </c>
      <c r="AK805">
        <v>24</v>
      </c>
    </row>
    <row r="806" spans="1:37" x14ac:dyDescent="0.25">
      <c r="A806">
        <v>44337</v>
      </c>
      <c r="B806">
        <v>1.5858597562241721</v>
      </c>
      <c r="C806">
        <v>0.37693330305025913</v>
      </c>
      <c r="D806">
        <v>2.6780201844822508E-3</v>
      </c>
      <c r="E806">
        <v>1.553258231029949</v>
      </c>
      <c r="F806">
        <v>1.9758279358597011</v>
      </c>
      <c r="G806">
        <v>0.93784533002116854</v>
      </c>
      <c r="H806">
        <v>0.51302937581163233</v>
      </c>
      <c r="I806">
        <v>0.46493964895023299</v>
      </c>
      <c r="J806">
        <v>2.868556554469349</v>
      </c>
      <c r="K806">
        <v>1.274347174665351</v>
      </c>
      <c r="L806">
        <v>2.8236880907752759</v>
      </c>
      <c r="M806">
        <v>0.47702966846462491</v>
      </c>
      <c r="N806">
        <v>1.200578943014351</v>
      </c>
      <c r="O806">
        <v>4.2039203966973364</v>
      </c>
      <c r="P806">
        <v>0.67706119977003387</v>
      </c>
      <c r="Q806">
        <v>0.91497517388441851</v>
      </c>
      <c r="R806">
        <v>0.23230890886148101</v>
      </c>
      <c r="S806">
        <v>0.35831438576314478</v>
      </c>
      <c r="T806">
        <v>0.23153510255996659</v>
      </c>
      <c r="U806">
        <v>9.0833484797017388</v>
      </c>
      <c r="V806">
        <v>0.15732713184575431</v>
      </c>
      <c r="W806">
        <v>0.61967855539674832</v>
      </c>
      <c r="X806">
        <v>1.239174526443487</v>
      </c>
      <c r="Y806">
        <v>0.15842676835157379</v>
      </c>
      <c r="Z806">
        <v>1.464263850878315</v>
      </c>
      <c r="AA806">
        <v>1.4941304328972911</v>
      </c>
      <c r="AB806">
        <v>1.040731922560564</v>
      </c>
      <c r="AC806">
        <v>0.78009895575043564</v>
      </c>
      <c r="AD806">
        <v>0.52722308765394577</v>
      </c>
      <c r="AE806">
        <v>1.0697222738824339</v>
      </c>
      <c r="AF806">
        <v>1.6979846119997271</v>
      </c>
      <c r="AG806">
        <v>1.019809978448091</v>
      </c>
      <c r="AH806" s="9" t="s">
        <v>203</v>
      </c>
      <c r="AI806" s="1">
        <v>44317</v>
      </c>
      <c r="AJ806" s="9" t="s">
        <v>43</v>
      </c>
      <c r="AK806">
        <v>21</v>
      </c>
    </row>
    <row r="807" spans="1:37" x14ac:dyDescent="0.25">
      <c r="A807">
        <v>44336</v>
      </c>
      <c r="B807">
        <v>1.2746642390613421</v>
      </c>
      <c r="C807">
        <v>0.74460494745467465</v>
      </c>
      <c r="D807">
        <v>8.3954597838537107E-2</v>
      </c>
      <c r="E807">
        <v>0.50196883321677732</v>
      </c>
      <c r="F807">
        <v>0.1085376487488276</v>
      </c>
      <c r="G807">
        <v>4.4412621182900169</v>
      </c>
      <c r="H807">
        <v>0.82549453116563232</v>
      </c>
      <c r="I807">
        <v>0.91800223886835353</v>
      </c>
      <c r="J807">
        <v>0.30734325549335989</v>
      </c>
      <c r="K807">
        <v>2.7598203851774938</v>
      </c>
      <c r="L807">
        <v>1.0748339377281699</v>
      </c>
      <c r="M807">
        <v>0.18153136888612961</v>
      </c>
      <c r="N807">
        <v>0.30150301183262301</v>
      </c>
      <c r="O807">
        <v>1.574026877607323</v>
      </c>
      <c r="P807">
        <v>0.22474677584396391</v>
      </c>
      <c r="Q807">
        <v>1.822971378122358</v>
      </c>
      <c r="R807">
        <v>2.359597823161717E-2</v>
      </c>
      <c r="S807">
        <v>0.33834237671927297</v>
      </c>
      <c r="T807">
        <v>0.51224906103826651</v>
      </c>
      <c r="U807">
        <v>0.28296315202239503</v>
      </c>
      <c r="V807">
        <v>0.46535751196728969</v>
      </c>
      <c r="W807">
        <v>0.25112210234801241</v>
      </c>
      <c r="X807">
        <v>0.1758032529067064</v>
      </c>
      <c r="Y807">
        <v>0.25873776207665949</v>
      </c>
      <c r="Z807">
        <v>1.032941711431844</v>
      </c>
      <c r="AA807">
        <v>0.72923194839240579</v>
      </c>
      <c r="AB807">
        <v>1.003259354229884</v>
      </c>
      <c r="AC807">
        <v>1.3469626147681859</v>
      </c>
      <c r="AD807">
        <v>1.332595083021294</v>
      </c>
      <c r="AE807">
        <v>1.2255476478415841</v>
      </c>
      <c r="AF807">
        <v>0.86304410268754261</v>
      </c>
      <c r="AG807">
        <v>0.99063692629288835</v>
      </c>
      <c r="AH807" s="9" t="s">
        <v>203</v>
      </c>
      <c r="AI807" s="1">
        <v>44317</v>
      </c>
      <c r="AJ807" s="9" t="s">
        <v>38</v>
      </c>
      <c r="AK807">
        <v>20</v>
      </c>
    </row>
    <row r="808" spans="1:37" x14ac:dyDescent="0.25">
      <c r="A808">
        <v>44335</v>
      </c>
      <c r="B808">
        <v>0.48140907649849551</v>
      </c>
      <c r="C808">
        <v>0.44098358942320359</v>
      </c>
      <c r="D808">
        <v>1.031395705878865E-2</v>
      </c>
      <c r="E808">
        <v>0.31197877445747813</v>
      </c>
      <c r="F808">
        <v>3.562496592979099E-3</v>
      </c>
      <c r="G808">
        <v>0.80060013344296921</v>
      </c>
      <c r="H808">
        <v>0.59702648802073477</v>
      </c>
      <c r="I808">
        <v>0.29098871597196141</v>
      </c>
      <c r="J808">
        <v>7.9751861671256405E-2</v>
      </c>
      <c r="K808">
        <v>0.44852925685151518</v>
      </c>
      <c r="L808">
        <v>0</v>
      </c>
      <c r="M808">
        <v>1.2676718899828529E-2</v>
      </c>
      <c r="N808">
        <v>0.22085158506589031</v>
      </c>
      <c r="O808">
        <v>0.1020664865317447</v>
      </c>
      <c r="P808">
        <v>0.21860215592061169</v>
      </c>
      <c r="Q808">
        <v>1.4829349930405511</v>
      </c>
      <c r="R808">
        <v>6.5846386233114386E-4</v>
      </c>
      <c r="S808">
        <v>0.14978220333231429</v>
      </c>
      <c r="T808">
        <v>0.38822162363870272</v>
      </c>
      <c r="U808">
        <v>4.5757318449096689E-2</v>
      </c>
      <c r="V808">
        <v>4.618552553913776E-2</v>
      </c>
      <c r="W808">
        <v>0.28119339141960797</v>
      </c>
      <c r="X808">
        <v>0.43004740309736739</v>
      </c>
      <c r="Y808">
        <v>0.54097624091488772</v>
      </c>
      <c r="Z808">
        <v>0.53839173198014612</v>
      </c>
      <c r="AA808">
        <v>0.33918232685701488</v>
      </c>
      <c r="AB808">
        <v>0.44966737316027938</v>
      </c>
      <c r="AC808">
        <v>0.12158929502839</v>
      </c>
      <c r="AD808">
        <v>0.74631718292086735</v>
      </c>
      <c r="AE808">
        <v>0.53629424354916588</v>
      </c>
      <c r="AF808">
        <v>0.34388635051796751</v>
      </c>
      <c r="AG808">
        <v>0.35976774956364721</v>
      </c>
      <c r="AH808" s="9" t="s">
        <v>203</v>
      </c>
      <c r="AI808" s="1">
        <v>44317</v>
      </c>
      <c r="AJ808" s="9" t="s">
        <v>39</v>
      </c>
      <c r="AK808">
        <v>19</v>
      </c>
    </row>
    <row r="809" spans="1:37" x14ac:dyDescent="0.25">
      <c r="A809">
        <v>44334</v>
      </c>
      <c r="B809">
        <v>0.45843716107890142</v>
      </c>
      <c r="C809">
        <v>0.31671825632292788</v>
      </c>
      <c r="D809">
        <v>0.1341070657143961</v>
      </c>
      <c r="E809">
        <v>0.33408706120759868</v>
      </c>
      <c r="F809">
        <v>0.14207905407282551</v>
      </c>
      <c r="G809">
        <v>0.2079105233391963</v>
      </c>
      <c r="H809">
        <v>0.29085184991458363</v>
      </c>
      <c r="I809">
        <v>0.59171664866770846</v>
      </c>
      <c r="J809">
        <v>0.76585236335780349</v>
      </c>
      <c r="K809">
        <v>0.4102802768824646</v>
      </c>
      <c r="L809">
        <v>8.8720802590914707E-2</v>
      </c>
      <c r="M809">
        <v>2.2056875244970391E-2</v>
      </c>
      <c r="N809">
        <v>0.21344937963403479</v>
      </c>
      <c r="O809">
        <v>0.12673014405068189</v>
      </c>
      <c r="P809">
        <v>1.2402706532420851</v>
      </c>
      <c r="Q809">
        <v>0.43189215478303511</v>
      </c>
      <c r="R809">
        <v>8.0527652943753136E-2</v>
      </c>
      <c r="S809">
        <v>0.45640564450228321</v>
      </c>
      <c r="T809">
        <v>6.2774113817259308E-2</v>
      </c>
      <c r="U809">
        <v>6.6153455588237667E-3</v>
      </c>
      <c r="V809">
        <v>0.12948841341936229</v>
      </c>
      <c r="W809">
        <v>3.1427150086899891E-2</v>
      </c>
      <c r="X809">
        <v>4.6033717508341003E-2</v>
      </c>
      <c r="Y809">
        <v>2.2951319935108291E-2</v>
      </c>
      <c r="Z809">
        <v>0.34298378896547149</v>
      </c>
      <c r="AA809">
        <v>0.69174810830081712</v>
      </c>
      <c r="AB809">
        <v>0.2239175976168109</v>
      </c>
      <c r="AC809">
        <v>0.1240290550107776</v>
      </c>
      <c r="AD809">
        <v>0.12546182222124999</v>
      </c>
      <c r="AE809">
        <v>0.44581344240065213</v>
      </c>
      <c r="AF809">
        <v>0.28182737238055833</v>
      </c>
      <c r="AG809">
        <v>0.4847757070212978</v>
      </c>
      <c r="AH809" s="9" t="s">
        <v>203</v>
      </c>
      <c r="AI809" s="1">
        <v>44317</v>
      </c>
      <c r="AJ809" s="9" t="s">
        <v>40</v>
      </c>
      <c r="AK809">
        <v>18</v>
      </c>
    </row>
    <row r="810" spans="1:37" x14ac:dyDescent="0.25">
      <c r="A810">
        <v>44333</v>
      </c>
      <c r="B810">
        <v>0.2687655028614217</v>
      </c>
      <c r="C810">
        <v>3.4451831982248022E-4</v>
      </c>
      <c r="D810">
        <v>1.3808849644054999E-4</v>
      </c>
      <c r="E810">
        <v>0.33972688729288503</v>
      </c>
      <c r="F810">
        <v>2.3655774201518109E-2</v>
      </c>
      <c r="G810">
        <v>0.28861104108622138</v>
      </c>
      <c r="H810">
        <v>0.2092791691258481</v>
      </c>
      <c r="I810">
        <v>0.29540087429123041</v>
      </c>
      <c r="J810">
        <v>1.491602232173357E-2</v>
      </c>
      <c r="K810">
        <v>1.7761269395098919E-2</v>
      </c>
      <c r="L810">
        <v>6.1261148174541383E-2</v>
      </c>
      <c r="M810">
        <v>1.4557503209642381E-3</v>
      </c>
      <c r="N810">
        <v>0.17526432270565909</v>
      </c>
      <c r="O810">
        <v>0.68189734056434403</v>
      </c>
      <c r="P810">
        <v>0.22814811981085351</v>
      </c>
      <c r="Q810">
        <v>8.0659013973118351E-2</v>
      </c>
      <c r="R810">
        <v>0.60403902678548249</v>
      </c>
      <c r="S810">
        <v>0.22458604253314901</v>
      </c>
      <c r="T810">
        <v>6.7998211612782834E-3</v>
      </c>
      <c r="U810">
        <v>0.97371955312367131</v>
      </c>
      <c r="V810">
        <v>0.21391851700177841</v>
      </c>
      <c r="W810">
        <v>6.2278805911792523E-2</v>
      </c>
      <c r="X810">
        <v>3.6829819246477602E-2</v>
      </c>
      <c r="Y810">
        <v>0.30321498841244893</v>
      </c>
      <c r="Z810">
        <v>0.2612393442960193</v>
      </c>
      <c r="AA810">
        <v>0.23539187190081989</v>
      </c>
      <c r="AB810">
        <v>0.15997687976035241</v>
      </c>
      <c r="AC810">
        <v>6.0471670153583339E-2</v>
      </c>
      <c r="AD810">
        <v>5.7381058983274891E-3</v>
      </c>
      <c r="AE810">
        <v>0.13733654238590709</v>
      </c>
      <c r="AF810">
        <v>0.28641901603588882</v>
      </c>
      <c r="AG810">
        <v>0.27746954000424762</v>
      </c>
      <c r="AH810" s="9" t="s">
        <v>203</v>
      </c>
      <c r="AI810" s="1">
        <v>44317</v>
      </c>
      <c r="AJ810" s="9" t="s">
        <v>41</v>
      </c>
      <c r="AK810">
        <v>17</v>
      </c>
    </row>
    <row r="811" spans="1:37" x14ac:dyDescent="0.25">
      <c r="A811">
        <v>44330</v>
      </c>
      <c r="B811">
        <v>0.48477143260047828</v>
      </c>
      <c r="C811">
        <v>1.471072483425049</v>
      </c>
      <c r="D811">
        <v>6.4274239325625523E-2</v>
      </c>
      <c r="E811">
        <v>0.29207461444986482</v>
      </c>
      <c r="F811">
        <v>0.19716388450728009</v>
      </c>
      <c r="G811">
        <v>0.1085231282899628</v>
      </c>
      <c r="H811">
        <v>0.48165170728428569</v>
      </c>
      <c r="I811">
        <v>0.26130185963425578</v>
      </c>
      <c r="J811">
        <v>0.10739465854163641</v>
      </c>
      <c r="K811">
        <v>1.531844726455682E-2</v>
      </c>
      <c r="L811">
        <v>2.8018873521608961E-2</v>
      </c>
      <c r="M811">
        <v>9.4444509333083376E-2</v>
      </c>
      <c r="N811">
        <v>1.5926605775856411</v>
      </c>
      <c r="O811">
        <v>8.2963220084740413E-2</v>
      </c>
      <c r="P811">
        <v>0.22775169191271441</v>
      </c>
      <c r="Q811">
        <v>0.73060922582307064</v>
      </c>
      <c r="R811">
        <v>3.7277901623884241E-4</v>
      </c>
      <c r="S811">
        <v>0.66383415510526889</v>
      </c>
      <c r="T811">
        <v>0.28511952255389861</v>
      </c>
      <c r="U811">
        <v>3.1814309767135788E-4</v>
      </c>
      <c r="V811">
        <v>0.1438119873388792</v>
      </c>
      <c r="W811">
        <v>1.3378289081904049E-2</v>
      </c>
      <c r="X811">
        <v>0.1343350093911225</v>
      </c>
      <c r="Y811">
        <v>1.035821331195535E-2</v>
      </c>
      <c r="Z811">
        <v>0.41686660304714601</v>
      </c>
      <c r="AA811">
        <v>0.56643168221334139</v>
      </c>
      <c r="AB811">
        <v>0.38599575523018709</v>
      </c>
      <c r="AC811">
        <v>7.3146116870812919E-2</v>
      </c>
      <c r="AD811">
        <v>0.1581846796025991</v>
      </c>
      <c r="AE811">
        <v>0.46875423841726271</v>
      </c>
      <c r="AF811">
        <v>0.25905480637165168</v>
      </c>
      <c r="AG811">
        <v>0.76017456608200573</v>
      </c>
      <c r="AH811" s="9" t="s">
        <v>204</v>
      </c>
      <c r="AI811" s="1">
        <v>44317</v>
      </c>
      <c r="AJ811" s="9" t="s">
        <v>43</v>
      </c>
      <c r="AK811">
        <v>14</v>
      </c>
    </row>
    <row r="812" spans="1:37" x14ac:dyDescent="0.25">
      <c r="A812">
        <v>44329</v>
      </c>
      <c r="B812">
        <v>0.39708578170316511</v>
      </c>
      <c r="C812">
        <v>0.60645126116764358</v>
      </c>
      <c r="D812">
        <v>0.57379727167023242</v>
      </c>
      <c r="E812">
        <v>0.1799828462549358</v>
      </c>
      <c r="F812">
        <v>4.8627516135361641E-2</v>
      </c>
      <c r="G812">
        <v>0.88592662026794622</v>
      </c>
      <c r="H812">
        <v>6.4188793678094519E-2</v>
      </c>
      <c r="I812">
        <v>2.2735651436736989E-2</v>
      </c>
      <c r="J812">
        <v>6.5720541388537652E-3</v>
      </c>
      <c r="K812">
        <v>7.7841123627505907E-2</v>
      </c>
      <c r="L812">
        <v>0</v>
      </c>
      <c r="M812">
        <v>0.1157136997857381</v>
      </c>
      <c r="N812">
        <v>0.13392769812300639</v>
      </c>
      <c r="O812">
        <v>0.11832265593956751</v>
      </c>
      <c r="P812">
        <v>3.482891365204023</v>
      </c>
      <c r="Q812">
        <v>0.2021395316981347</v>
      </c>
      <c r="R812">
        <v>0.22744623597018571</v>
      </c>
      <c r="S812">
        <v>0.2667971142058822</v>
      </c>
      <c r="T812">
        <v>7.2473459016318437E-2</v>
      </c>
      <c r="U812">
        <v>5.9875307001360824E-4</v>
      </c>
      <c r="V812">
        <v>3.9658477226819061E-2</v>
      </c>
      <c r="W812">
        <v>0.11071627753314681</v>
      </c>
      <c r="X812">
        <v>0.1004862059437331</v>
      </c>
      <c r="Y812">
        <v>9.3579588774816126E-5</v>
      </c>
      <c r="Z812">
        <v>0.43343117127089659</v>
      </c>
      <c r="AA812">
        <v>0.32748604391052982</v>
      </c>
      <c r="AB812">
        <v>0.1184481727463462</v>
      </c>
      <c r="AC812">
        <v>7.887540986436696E-2</v>
      </c>
      <c r="AD812">
        <v>7.8517289871909465E-2</v>
      </c>
      <c r="AE812">
        <v>0.20905838056468129</v>
      </c>
      <c r="AF812">
        <v>0.4123247742999509</v>
      </c>
      <c r="AG812">
        <v>0.36302200900666182</v>
      </c>
      <c r="AH812" s="9" t="s">
        <v>204</v>
      </c>
      <c r="AI812" s="1">
        <v>44317</v>
      </c>
      <c r="AJ812" s="9" t="s">
        <v>38</v>
      </c>
      <c r="AK812">
        <v>13</v>
      </c>
    </row>
    <row r="813" spans="1:37" x14ac:dyDescent="0.25">
      <c r="A813">
        <v>44328</v>
      </c>
      <c r="B813">
        <v>1.563423081594395</v>
      </c>
      <c r="C813">
        <v>0.55864952432092441</v>
      </c>
      <c r="D813">
        <v>0.61189872559926428</v>
      </c>
      <c r="E813">
        <v>0.84395381563157457</v>
      </c>
      <c r="F813">
        <v>2.6144282206244731</v>
      </c>
      <c r="G813">
        <v>0.83470907924276327</v>
      </c>
      <c r="H813">
        <v>0.49646053682608599</v>
      </c>
      <c r="I813">
        <v>0.1458761471674053</v>
      </c>
      <c r="J813">
        <v>0.38820640551152658</v>
      </c>
      <c r="K813">
        <v>6.0356442333180569</v>
      </c>
      <c r="L813">
        <v>4.3090875072813208E-2</v>
      </c>
      <c r="M813">
        <v>0.39405304508995581</v>
      </c>
      <c r="N813">
        <v>2.9510638723841991</v>
      </c>
      <c r="O813">
        <v>3.8165351252445001</v>
      </c>
      <c r="P813">
        <v>0.5724210025800015</v>
      </c>
      <c r="Q813">
        <v>1.1666469449156389</v>
      </c>
      <c r="R813">
        <v>3.4784065253641201E-3</v>
      </c>
      <c r="S813">
        <v>1.7157432132597159</v>
      </c>
      <c r="T813">
        <v>2.35046788904969</v>
      </c>
      <c r="U813">
        <v>4.902682652649883</v>
      </c>
      <c r="V813">
        <v>0.3375122682447142</v>
      </c>
      <c r="W813">
        <v>0.46048366648585559</v>
      </c>
      <c r="X813">
        <v>1.2789274476069861</v>
      </c>
      <c r="Y813">
        <v>0.26703242862664212</v>
      </c>
      <c r="Z813">
        <v>1.1651177993932611</v>
      </c>
      <c r="AA813">
        <v>2.072358249097606</v>
      </c>
      <c r="AB813">
        <v>1.770322651748262</v>
      </c>
      <c r="AC813">
        <v>0.34876206231913598</v>
      </c>
      <c r="AD813">
        <v>0.96682751187789362</v>
      </c>
      <c r="AE813">
        <v>1.436715054228473</v>
      </c>
      <c r="AF813">
        <v>1.4477401397232481</v>
      </c>
      <c r="AG813">
        <v>1.3809715666327349</v>
      </c>
      <c r="AH813" s="9" t="s">
        <v>204</v>
      </c>
      <c r="AI813" s="1">
        <v>44317</v>
      </c>
      <c r="AJ813" s="9" t="s">
        <v>39</v>
      </c>
      <c r="AK813">
        <v>12</v>
      </c>
    </row>
    <row r="814" spans="1:37" x14ac:dyDescent="0.25">
      <c r="A814">
        <v>44327</v>
      </c>
      <c r="B814">
        <v>0.45388762518715708</v>
      </c>
      <c r="C814">
        <v>0.75925816346452568</v>
      </c>
      <c r="D814">
        <v>1.1788106253058079E-2</v>
      </c>
      <c r="E814">
        <v>0.23020977687270819</v>
      </c>
      <c r="F814">
        <v>0.21633308793653949</v>
      </c>
      <c r="G814">
        <v>2.7905732437034619E-2</v>
      </c>
      <c r="H814">
        <v>0.21674765743748861</v>
      </c>
      <c r="I814">
        <v>0.88700217906609158</v>
      </c>
      <c r="J814">
        <v>5.1847859153066209E-2</v>
      </c>
      <c r="K814">
        <v>7.5408436200164894E-2</v>
      </c>
      <c r="L814">
        <v>1.1654907758346511</v>
      </c>
      <c r="M814">
        <v>8.0817805238826507E-2</v>
      </c>
      <c r="N814">
        <v>0.1493003769965032</v>
      </c>
      <c r="O814">
        <v>1.348316694967608E-2</v>
      </c>
      <c r="P814">
        <v>0.83041780861021597</v>
      </c>
      <c r="Q814">
        <v>5.1027784279508152E-2</v>
      </c>
      <c r="R814">
        <v>0.222867784227645</v>
      </c>
      <c r="S814">
        <v>3.0345198942645639E-2</v>
      </c>
      <c r="T814">
        <v>0.98113644075501194</v>
      </c>
      <c r="U814">
        <v>0.66369499416443456</v>
      </c>
      <c r="V814">
        <v>0.39594757431661221</v>
      </c>
      <c r="W814">
        <v>0.34736683779003191</v>
      </c>
      <c r="X814">
        <v>0.59773272742312777</v>
      </c>
      <c r="Y814">
        <v>0.85818209721972627</v>
      </c>
      <c r="Z814">
        <v>0.33732620061352869</v>
      </c>
      <c r="AA814">
        <v>0.45029050843241059</v>
      </c>
      <c r="AB814">
        <v>0.31408190790848639</v>
      </c>
      <c r="AC814">
        <v>0.37471874579179598</v>
      </c>
      <c r="AD814">
        <v>2.7785633804934241E-2</v>
      </c>
      <c r="AE814">
        <v>0.1494526557973947</v>
      </c>
      <c r="AF814">
        <v>0.53382988093392192</v>
      </c>
      <c r="AG814">
        <v>0.61003836759340446</v>
      </c>
      <c r="AH814" s="9" t="s">
        <v>204</v>
      </c>
      <c r="AI814" s="1">
        <v>44317</v>
      </c>
      <c r="AJ814" s="9" t="s">
        <v>40</v>
      </c>
      <c r="AK814">
        <v>11</v>
      </c>
    </row>
    <row r="815" spans="1:37" x14ac:dyDescent="0.25">
      <c r="A815">
        <v>44326</v>
      </c>
      <c r="B815">
        <v>1.2817826646824719</v>
      </c>
      <c r="C815">
        <v>0.40927904415589111</v>
      </c>
      <c r="D815">
        <v>0.8407976200564562</v>
      </c>
      <c r="E815">
        <v>0.23144458321001701</v>
      </c>
      <c r="F815">
        <v>0.26326442065915018</v>
      </c>
      <c r="G815">
        <v>4.3476590283951744</v>
      </c>
      <c r="H815">
        <v>2.4042106318836849</v>
      </c>
      <c r="I815">
        <v>0.51347283886560235</v>
      </c>
      <c r="J815">
        <v>1.4870631112672861</v>
      </c>
      <c r="K815">
        <v>1.3169493322734509</v>
      </c>
      <c r="L815">
        <v>0.2348257704005273</v>
      </c>
      <c r="M815">
        <v>0.27590442731544312</v>
      </c>
      <c r="N815">
        <v>1.036708150092513</v>
      </c>
      <c r="O815">
        <v>0.32493632582407111</v>
      </c>
      <c r="P815">
        <v>1.4312908915037501</v>
      </c>
      <c r="Q815">
        <v>1.404542181151734</v>
      </c>
      <c r="R815">
        <v>0.22474951642501281</v>
      </c>
      <c r="S815">
        <v>7.7891345358040702</v>
      </c>
      <c r="T815">
        <v>1.201068476168758</v>
      </c>
      <c r="U815">
        <v>0.12830800758995259</v>
      </c>
      <c r="V815">
        <v>2.2076533228757498</v>
      </c>
      <c r="W815">
        <v>2.166760797838799</v>
      </c>
      <c r="X815">
        <v>0.16738760892717339</v>
      </c>
      <c r="Y815">
        <v>5.1331574401995969E-2</v>
      </c>
      <c r="Z815">
        <v>1.368390913087588</v>
      </c>
      <c r="AA815">
        <v>1.1080789651106631</v>
      </c>
      <c r="AB815">
        <v>1.441160259347261</v>
      </c>
      <c r="AC815">
        <v>0.32841715061855342</v>
      </c>
      <c r="AD815">
        <v>1.951682639409563</v>
      </c>
      <c r="AE815">
        <v>1.845272300811799</v>
      </c>
      <c r="AF815">
        <v>1.0643678053114221</v>
      </c>
      <c r="AG815">
        <v>0.82093820216289148</v>
      </c>
      <c r="AH815" s="9" t="s">
        <v>204</v>
      </c>
      <c r="AI815" s="1">
        <v>44317</v>
      </c>
      <c r="AJ815" s="9" t="s">
        <v>41</v>
      </c>
      <c r="AK815">
        <v>10</v>
      </c>
    </row>
    <row r="816" spans="1:37" x14ac:dyDescent="0.25">
      <c r="A816">
        <v>44323</v>
      </c>
      <c r="B816">
        <v>0.29240973625767491</v>
      </c>
      <c r="C816">
        <v>2.4092070884005379E-2</v>
      </c>
      <c r="D816">
        <v>9.3533083927426156E-3</v>
      </c>
      <c r="E816">
        <v>7.7583311481694672E-2</v>
      </c>
      <c r="F816">
        <v>0.2581791801017051</v>
      </c>
      <c r="G816">
        <v>0.14516526999840579</v>
      </c>
      <c r="H816">
        <v>0.14786940748951971</v>
      </c>
      <c r="I816">
        <v>0.1667384096990864</v>
      </c>
      <c r="J816">
        <v>9.2132576101888408E-2</v>
      </c>
      <c r="K816">
        <v>0.1079058670566596</v>
      </c>
      <c r="L816">
        <v>6.023914387518383E-2</v>
      </c>
      <c r="M816">
        <v>6.8809417714483109E-2</v>
      </c>
      <c r="N816">
        <v>0.28013414354106692</v>
      </c>
      <c r="O816">
        <v>0.17038557365339321</v>
      </c>
      <c r="P816">
        <v>0.83472115269677105</v>
      </c>
      <c r="Q816">
        <v>0.5024961929540448</v>
      </c>
      <c r="R816">
        <v>6.5907008928557276E-2</v>
      </c>
      <c r="S816">
        <v>5.6062238525645496</v>
      </c>
      <c r="T816">
        <v>8.5497658433179427E-2</v>
      </c>
      <c r="U816">
        <v>0</v>
      </c>
      <c r="V816">
        <v>0.1551118358308502</v>
      </c>
      <c r="W816">
        <v>0.19298683020999671</v>
      </c>
      <c r="X816">
        <v>9.4619719074883993E-2</v>
      </c>
      <c r="Y816">
        <v>6.1075104111927406E-5</v>
      </c>
      <c r="Z816">
        <v>0.31351807937753001</v>
      </c>
      <c r="AA816">
        <v>0.27795584071908902</v>
      </c>
      <c r="AB816">
        <v>0.22222603283761619</v>
      </c>
      <c r="AC816">
        <v>3.9142731144177503E-2</v>
      </c>
      <c r="AD816">
        <v>0.29000767466853811</v>
      </c>
      <c r="AE816">
        <v>0.2039033592000622</v>
      </c>
      <c r="AF816">
        <v>0.26491485638252299</v>
      </c>
      <c r="AG816">
        <v>0.28738949163429572</v>
      </c>
      <c r="AH816" s="9" t="s">
        <v>205</v>
      </c>
      <c r="AI816" s="1">
        <v>44317</v>
      </c>
      <c r="AJ816" s="9" t="s">
        <v>43</v>
      </c>
      <c r="AK816">
        <v>7</v>
      </c>
    </row>
    <row r="817" spans="1:37" x14ac:dyDescent="0.25">
      <c r="A817">
        <v>44322</v>
      </c>
      <c r="B817">
        <v>0.35550502859597233</v>
      </c>
      <c r="C817">
        <v>0.23709341035331349</v>
      </c>
      <c r="D817">
        <v>0</v>
      </c>
      <c r="E817">
        <v>0.1806096213257809</v>
      </c>
      <c r="F817">
        <v>1.147915602591318E-3</v>
      </c>
      <c r="G817">
        <v>0.36179636171910817</v>
      </c>
      <c r="H817">
        <v>1.3058730658752671</v>
      </c>
      <c r="I817">
        <v>0.58731359009662831</v>
      </c>
      <c r="J817">
        <v>7.382186656670071E-4</v>
      </c>
      <c r="K817">
        <v>0.40408201102666808</v>
      </c>
      <c r="L817">
        <v>0.1906027456531717</v>
      </c>
      <c r="M817">
        <v>3.2527652154305108E-2</v>
      </c>
      <c r="N817">
        <v>1.7359926527717819E-2</v>
      </c>
      <c r="O817">
        <v>6.9337480223176734E-2</v>
      </c>
      <c r="P817">
        <v>0.36609281230555152</v>
      </c>
      <c r="Q817">
        <v>0.69910153115371876</v>
      </c>
      <c r="R817">
        <v>0</v>
      </c>
      <c r="S817">
        <v>0.73291690783534202</v>
      </c>
      <c r="T817">
        <v>0.10666732102864521</v>
      </c>
      <c r="U817">
        <v>0.21572879294751809</v>
      </c>
      <c r="V817">
        <v>4.1882946433608487E-2</v>
      </c>
      <c r="W817">
        <v>9.5793628059251575E-3</v>
      </c>
      <c r="X817">
        <v>5.8359007672928613E-2</v>
      </c>
      <c r="Y817">
        <v>0.1636896238941834</v>
      </c>
      <c r="Z817">
        <v>0.33176080211487369</v>
      </c>
      <c r="AA817">
        <v>0.23359701749065021</v>
      </c>
      <c r="AB817">
        <v>0.31464863473803989</v>
      </c>
      <c r="AC817">
        <v>6.7069070735691169E-2</v>
      </c>
      <c r="AD817">
        <v>6.2257318472068147E-2</v>
      </c>
      <c r="AE817">
        <v>0.20297360495259509</v>
      </c>
      <c r="AF817">
        <v>0.2380195739609656</v>
      </c>
      <c r="AG817">
        <v>0.65529625880428188</v>
      </c>
      <c r="AH817" s="9" t="s">
        <v>205</v>
      </c>
      <c r="AI817" s="1">
        <v>44317</v>
      </c>
      <c r="AJ817" s="9" t="s">
        <v>38</v>
      </c>
      <c r="AK817">
        <v>6</v>
      </c>
    </row>
    <row r="818" spans="1:37" x14ac:dyDescent="0.25">
      <c r="A818">
        <v>44321</v>
      </c>
      <c r="B818">
        <v>1.500289873186319</v>
      </c>
      <c r="C818">
        <v>1.0646996680418761</v>
      </c>
      <c r="D818">
        <v>0.80794468234372652</v>
      </c>
      <c r="E818">
        <v>0.67667542008581605</v>
      </c>
      <c r="F818">
        <v>0.83741983619532501</v>
      </c>
      <c r="G818">
        <v>2.0576055950932139</v>
      </c>
      <c r="H818">
        <v>3.634293643968507</v>
      </c>
      <c r="I818">
        <v>1.414630034064398</v>
      </c>
      <c r="J818">
        <v>10.80724796439714</v>
      </c>
      <c r="K818">
        <v>0.34837074915022398</v>
      </c>
      <c r="L818">
        <v>0.52767440283783063</v>
      </c>
      <c r="M818">
        <v>0.86106699181712976</v>
      </c>
      <c r="N818">
        <v>0.99109567438788027</v>
      </c>
      <c r="O818">
        <v>0.50088933885321074</v>
      </c>
      <c r="P818">
        <v>1.0995129832407109</v>
      </c>
      <c r="Q818">
        <v>1.4059652253848971</v>
      </c>
      <c r="R818">
        <v>3.5602727344107507E-2</v>
      </c>
      <c r="S818">
        <v>9.7852075076380752E-5</v>
      </c>
      <c r="T818">
        <v>1.5380565733500839</v>
      </c>
      <c r="U818">
        <v>0.58539707288331733</v>
      </c>
      <c r="V818">
        <v>2.2766659904006779</v>
      </c>
      <c r="W818">
        <v>0.33348653306224701</v>
      </c>
      <c r="X818">
        <v>1.3470997756375269</v>
      </c>
      <c r="Y818">
        <v>0.14441621649441941</v>
      </c>
      <c r="Z818">
        <v>1.0579789913996971</v>
      </c>
      <c r="AA818">
        <v>2.153490424163246</v>
      </c>
      <c r="AB818">
        <v>1.837416083763705</v>
      </c>
      <c r="AC818">
        <v>0.63994237599982307</v>
      </c>
      <c r="AD818">
        <v>1.2314773475222871</v>
      </c>
      <c r="AE818">
        <v>1.5466864164005021</v>
      </c>
      <c r="AF818">
        <v>1.095441182135394</v>
      </c>
      <c r="AG818">
        <v>1.9373299664864709</v>
      </c>
      <c r="AH818" s="9" t="s">
        <v>205</v>
      </c>
      <c r="AI818" s="1">
        <v>44317</v>
      </c>
      <c r="AJ818" s="9" t="s">
        <v>39</v>
      </c>
      <c r="AK818">
        <v>5</v>
      </c>
    </row>
    <row r="819" spans="1:37" x14ac:dyDescent="0.25">
      <c r="A819">
        <v>44320</v>
      </c>
      <c r="B819">
        <v>1.152079282093782</v>
      </c>
      <c r="C819">
        <v>1.8684855810113179</v>
      </c>
      <c r="D819">
        <v>2.0390138124880629E-2</v>
      </c>
      <c r="E819">
        <v>0.54124896532448152</v>
      </c>
      <c r="F819">
        <v>0.35725767762881172</v>
      </c>
      <c r="G819">
        <v>0.90395431185030373</v>
      </c>
      <c r="H819">
        <v>0.29408088729429088</v>
      </c>
      <c r="I819">
        <v>0.64104574873173137</v>
      </c>
      <c r="J819">
        <v>0.22139355888574169</v>
      </c>
      <c r="K819">
        <v>1.615194460766366</v>
      </c>
      <c r="L819">
        <v>3.4240344771622667E-2</v>
      </c>
      <c r="M819">
        <v>0.40812716706277852</v>
      </c>
      <c r="N819">
        <v>2.5136884923113612</v>
      </c>
      <c r="O819">
        <v>0.83088617264283249</v>
      </c>
      <c r="P819">
        <v>0.41289505563481849</v>
      </c>
      <c r="Q819">
        <v>1.5471961290973819</v>
      </c>
      <c r="R819">
        <v>1.2271459245165171</v>
      </c>
      <c r="S819">
        <v>3.606255737453762</v>
      </c>
      <c r="T819">
        <v>0.31006426986286673</v>
      </c>
      <c r="U819">
        <v>1.7091549919699121</v>
      </c>
      <c r="V819">
        <v>0.63798762769072925</v>
      </c>
      <c r="W819">
        <v>0.15379420104327421</v>
      </c>
      <c r="X819">
        <v>0.35362261476964268</v>
      </c>
      <c r="Y819">
        <v>0.47787031867448743</v>
      </c>
      <c r="Z819">
        <v>0.90655386301786922</v>
      </c>
      <c r="AA819">
        <v>1.500251822747519</v>
      </c>
      <c r="AB819">
        <v>0.89927837991305859</v>
      </c>
      <c r="AC819">
        <v>0.32838550600658512</v>
      </c>
      <c r="AD819">
        <v>1.150825342555132</v>
      </c>
      <c r="AE819">
        <v>0.9410811799770703</v>
      </c>
      <c r="AF819">
        <v>1.020465280877354</v>
      </c>
      <c r="AG819">
        <v>0.84635836698265798</v>
      </c>
      <c r="AH819" s="9" t="s">
        <v>205</v>
      </c>
      <c r="AI819" s="1">
        <v>44317</v>
      </c>
      <c r="AJ819" s="9" t="s">
        <v>40</v>
      </c>
      <c r="AK819">
        <v>4</v>
      </c>
    </row>
    <row r="820" spans="1:37" x14ac:dyDescent="0.25">
      <c r="A820">
        <v>44315</v>
      </c>
      <c r="B820">
        <v>0.42803556614425958</v>
      </c>
      <c r="C820">
        <v>1.520119267519961E-2</v>
      </c>
      <c r="D820">
        <v>3.5032621216585652E-2</v>
      </c>
      <c r="E820">
        <v>0.24829681070761381</v>
      </c>
      <c r="F820">
        <v>0.25309479613938463</v>
      </c>
      <c r="G820">
        <v>5.444922279974939E-2</v>
      </c>
      <c r="H820">
        <v>3.4071595167352079E-3</v>
      </c>
      <c r="I820">
        <v>0.5664205032381221</v>
      </c>
      <c r="J820">
        <v>0.14516301869653581</v>
      </c>
      <c r="K820">
        <v>0.80170870622844259</v>
      </c>
      <c r="L820">
        <v>6.1572875194033212E-2</v>
      </c>
      <c r="M820">
        <v>0.18710667694650079</v>
      </c>
      <c r="N820">
        <v>8.0529341926058706E-2</v>
      </c>
      <c r="O820">
        <v>0.28130191797346937</v>
      </c>
      <c r="P820">
        <v>3.4832766081835928E-2</v>
      </c>
      <c r="Q820">
        <v>1.078033885965578</v>
      </c>
      <c r="R820">
        <v>4.2492925195109318E-2</v>
      </c>
      <c r="S820">
        <v>0.16899827701088069</v>
      </c>
      <c r="T820">
        <v>0.24514207284900519</v>
      </c>
      <c r="U820">
        <v>2.0086674400357329E-2</v>
      </c>
      <c r="V820">
        <v>0.38523588232810818</v>
      </c>
      <c r="W820">
        <v>0</v>
      </c>
      <c r="X820">
        <v>0.17744690762805529</v>
      </c>
      <c r="Y820">
        <v>3.6263559952596922</v>
      </c>
      <c r="Z820">
        <v>0.23291786472477569</v>
      </c>
      <c r="AA820">
        <v>0.26951137954192012</v>
      </c>
      <c r="AB820">
        <v>0.5436020121956463</v>
      </c>
      <c r="AC820">
        <v>0.47872171354636561</v>
      </c>
      <c r="AD820">
        <v>0.82321444681208022</v>
      </c>
      <c r="AE820">
        <v>0.2275174049021568</v>
      </c>
      <c r="AF820">
        <v>0.28249864474313457</v>
      </c>
      <c r="AG820">
        <v>0.41893992051358192</v>
      </c>
      <c r="AH820" s="9" t="s">
        <v>206</v>
      </c>
      <c r="AI820" s="1">
        <v>44287</v>
      </c>
      <c r="AJ820" s="9" t="s">
        <v>38</v>
      </c>
      <c r="AK820">
        <v>29</v>
      </c>
    </row>
    <row r="821" spans="1:37" x14ac:dyDescent="0.25">
      <c r="A821">
        <v>44314</v>
      </c>
      <c r="B821">
        <v>0.86627290736842777</v>
      </c>
      <c r="C821">
        <v>0.19321817637041819</v>
      </c>
      <c r="D821">
        <v>4.6721694753189782E-2</v>
      </c>
      <c r="E821">
        <v>0.45242454003237209</v>
      </c>
      <c r="F821">
        <v>0.47219827631768541</v>
      </c>
      <c r="G821">
        <v>0.25417665950022228</v>
      </c>
      <c r="H821">
        <v>0.22690217480607511</v>
      </c>
      <c r="I821">
        <v>0.52819336607005907</v>
      </c>
      <c r="J821">
        <v>0.31769278055990208</v>
      </c>
      <c r="K821">
        <v>0.51960717348842256</v>
      </c>
      <c r="L821">
        <v>0.86540710071940996</v>
      </c>
      <c r="M821">
        <v>9.3187020304443605E-2</v>
      </c>
      <c r="N821">
        <v>1.3687426330218651</v>
      </c>
      <c r="O821">
        <v>4.0120696453671796</v>
      </c>
      <c r="P821">
        <v>0.61449787618041962</v>
      </c>
      <c r="Q821">
        <v>0.80540270479152387</v>
      </c>
      <c r="R821">
        <v>0</v>
      </c>
      <c r="S821">
        <v>7.8410390513483613E-2</v>
      </c>
      <c r="T821">
        <v>0.15490064611715651</v>
      </c>
      <c r="U821">
        <v>0.92007899097824997</v>
      </c>
      <c r="V821">
        <v>1.6202040797752491</v>
      </c>
      <c r="W821">
        <v>0.19608885807232829</v>
      </c>
      <c r="X821">
        <v>0.40532796063760151</v>
      </c>
      <c r="Y821">
        <v>3.4652512998723168E-4</v>
      </c>
      <c r="Z821">
        <v>0.41048753885371708</v>
      </c>
      <c r="AA821">
        <v>0.9384057019968135</v>
      </c>
      <c r="AB821">
        <v>1.4395269730720961</v>
      </c>
      <c r="AC821">
        <v>9.0246530046136017E-2</v>
      </c>
      <c r="AD821">
        <v>0.1815553886149375</v>
      </c>
      <c r="AE821">
        <v>0.56864379694669631</v>
      </c>
      <c r="AF821">
        <v>0.79534920838550005</v>
      </c>
      <c r="AG821">
        <v>0.74508020430733202</v>
      </c>
      <c r="AH821" s="9" t="s">
        <v>206</v>
      </c>
      <c r="AI821" s="1">
        <v>44287</v>
      </c>
      <c r="AJ821" s="9" t="s">
        <v>39</v>
      </c>
      <c r="AK821">
        <v>28</v>
      </c>
    </row>
    <row r="822" spans="1:37" x14ac:dyDescent="0.25">
      <c r="A822">
        <v>44313</v>
      </c>
      <c r="B822">
        <v>0.41192537552138109</v>
      </c>
      <c r="C822">
        <v>3.220324524875201E-2</v>
      </c>
      <c r="D822">
        <v>6.8941462210567878E-2</v>
      </c>
      <c r="E822">
        <v>0.27716404703537129</v>
      </c>
      <c r="F822">
        <v>2.8309538184031559E-2</v>
      </c>
      <c r="G822">
        <v>0.14234660215415379</v>
      </c>
      <c r="H822">
        <v>0.1402146356938791</v>
      </c>
      <c r="I822">
        <v>0.27702248184215189</v>
      </c>
      <c r="J822">
        <v>1.417624531180546</v>
      </c>
      <c r="K822">
        <v>0.23338494836795559</v>
      </c>
      <c r="L822">
        <v>1.796963165256198E-2</v>
      </c>
      <c r="M822">
        <v>0.1174192149504424</v>
      </c>
      <c r="N822">
        <v>0.92082569587824914</v>
      </c>
      <c r="O822">
        <v>0.83868923657727312</v>
      </c>
      <c r="P822">
        <v>0.13724123281726261</v>
      </c>
      <c r="Q822">
        <v>0.20637477500800791</v>
      </c>
      <c r="R822">
        <v>6.1993713865559123E-2</v>
      </c>
      <c r="S822">
        <v>0.248263280503497</v>
      </c>
      <c r="T822">
        <v>9.0501961054722024E-2</v>
      </c>
      <c r="U822">
        <v>1.6832248706394149E-2</v>
      </c>
      <c r="V822">
        <v>0.29325098005101419</v>
      </c>
      <c r="W822">
        <v>0.25975242515317443</v>
      </c>
      <c r="X822">
        <v>0.32014826676899039</v>
      </c>
      <c r="Y822">
        <v>0.1002558920190148</v>
      </c>
      <c r="Z822">
        <v>0.31494598984654132</v>
      </c>
      <c r="AA822">
        <v>0.68053835516395011</v>
      </c>
      <c r="AB822">
        <v>0.2194185450022875</v>
      </c>
      <c r="AC822">
        <v>0.12966681204253561</v>
      </c>
      <c r="AD822">
        <v>0.1564596663891781</v>
      </c>
      <c r="AE822">
        <v>0.25209403856331652</v>
      </c>
      <c r="AF822">
        <v>0.28608519931171411</v>
      </c>
      <c r="AG822">
        <v>0.59333256409622082</v>
      </c>
      <c r="AH822" s="9" t="s">
        <v>206</v>
      </c>
      <c r="AI822" s="1">
        <v>44287</v>
      </c>
      <c r="AJ822" s="9" t="s">
        <v>40</v>
      </c>
      <c r="AK822">
        <v>27</v>
      </c>
    </row>
    <row r="823" spans="1:37" x14ac:dyDescent="0.25">
      <c r="A823">
        <v>44312</v>
      </c>
      <c r="B823">
        <v>0.1276860245633793</v>
      </c>
      <c r="C823">
        <v>0.29630588367373489</v>
      </c>
      <c r="D823">
        <v>5.9600228832755904E-3</v>
      </c>
      <c r="E823">
        <v>0.14886908758339279</v>
      </c>
      <c r="F823">
        <v>1.7882664885939849E-4</v>
      </c>
      <c r="G823">
        <v>0.12522753204115289</v>
      </c>
      <c r="H823">
        <v>7.9321415294002738E-3</v>
      </c>
      <c r="I823">
        <v>7.5670359510807026E-3</v>
      </c>
      <c r="J823">
        <v>1.0301992581950919E-2</v>
      </c>
      <c r="K823">
        <v>1.1108708839023689E-2</v>
      </c>
      <c r="L823">
        <v>0.32647639301762099</v>
      </c>
      <c r="M823">
        <v>1.276872749418511E-3</v>
      </c>
      <c r="N823">
        <v>0.15237730610372671</v>
      </c>
      <c r="O823">
        <v>5.0863284210139166E-3</v>
      </c>
      <c r="P823">
        <v>8.5943549553768442E-2</v>
      </c>
      <c r="Q823">
        <v>0.1647638053319431</v>
      </c>
      <c r="R823">
        <v>0</v>
      </c>
      <c r="S823">
        <v>0.19544607719879961</v>
      </c>
      <c r="T823">
        <v>0.20553021290504561</v>
      </c>
      <c r="U823">
        <v>0</v>
      </c>
      <c r="V823">
        <v>4.819912596342258E-2</v>
      </c>
      <c r="W823">
        <v>6.0575191039115251E-3</v>
      </c>
      <c r="X823">
        <v>9.578592768666E-2</v>
      </c>
      <c r="Y823">
        <v>0</v>
      </c>
      <c r="Z823">
        <v>0.19075164576150411</v>
      </c>
      <c r="AA823">
        <v>5.923967153374686E-2</v>
      </c>
      <c r="AB823">
        <v>7.523740520444569E-2</v>
      </c>
      <c r="AC823">
        <v>3.9158249362491841E-2</v>
      </c>
      <c r="AD823">
        <v>3.4330522756111703E-2</v>
      </c>
      <c r="AE823">
        <v>9.0529469119652317E-2</v>
      </c>
      <c r="AF823">
        <v>8.3318795628885861E-2</v>
      </c>
      <c r="AG823">
        <v>0.25227963240521989</v>
      </c>
      <c r="AH823" s="9" t="s">
        <v>206</v>
      </c>
      <c r="AI823" s="1">
        <v>44287</v>
      </c>
      <c r="AJ823" s="9" t="s">
        <v>41</v>
      </c>
      <c r="AK823">
        <v>26</v>
      </c>
    </row>
    <row r="824" spans="1:37" x14ac:dyDescent="0.25">
      <c r="A824">
        <v>44309</v>
      </c>
      <c r="B824">
        <v>1.53575644169062</v>
      </c>
      <c r="C824">
        <v>2.0961696137963162</v>
      </c>
      <c r="D824">
        <v>0.57248781289265005</v>
      </c>
      <c r="E824">
        <v>1.214675319471741</v>
      </c>
      <c r="F824">
        <v>3.712731784870257</v>
      </c>
      <c r="G824">
        <v>2.0358494170036949</v>
      </c>
      <c r="H824">
        <v>1.4961358061341961</v>
      </c>
      <c r="I824">
        <v>0.7946580904980789</v>
      </c>
      <c r="J824">
        <v>0.88878343718023434</v>
      </c>
      <c r="K824">
        <v>1.2279990382429129</v>
      </c>
      <c r="L824">
        <v>2.5065270022454711</v>
      </c>
      <c r="M824">
        <v>0.4045134141511334</v>
      </c>
      <c r="N824">
        <v>1.348863225248472</v>
      </c>
      <c r="O824">
        <v>1.705527064517526</v>
      </c>
      <c r="P824">
        <v>1.5602336655164839</v>
      </c>
      <c r="Q824">
        <v>2.584492009930218</v>
      </c>
      <c r="R824">
        <v>4.6173451374383993E-2</v>
      </c>
      <c r="S824">
        <v>1.493736459506805</v>
      </c>
      <c r="T824">
        <v>0.76151858285665386</v>
      </c>
      <c r="U824">
        <v>2.3359417598425831</v>
      </c>
      <c r="V824">
        <v>0.98019448449278779</v>
      </c>
      <c r="W824">
        <v>1.9204664421893609</v>
      </c>
      <c r="X824">
        <v>1.1845514636186161</v>
      </c>
      <c r="Y824">
        <v>0.32479486075822012</v>
      </c>
      <c r="Z824">
        <v>1.5908827180339149</v>
      </c>
      <c r="AA824">
        <v>1.2591882142988511</v>
      </c>
      <c r="AB824">
        <v>1.8240899458692019</v>
      </c>
      <c r="AC824">
        <v>0.5908738525002063</v>
      </c>
      <c r="AD824">
        <v>2.4938647557618729</v>
      </c>
      <c r="AE824">
        <v>1.6629739367275691</v>
      </c>
      <c r="AF824">
        <v>1.2778612516373129</v>
      </c>
      <c r="AG824">
        <v>1.4543003544547251</v>
      </c>
      <c r="AH824" s="9" t="s">
        <v>207</v>
      </c>
      <c r="AI824" s="1">
        <v>44287</v>
      </c>
      <c r="AJ824" s="9" t="s">
        <v>43</v>
      </c>
      <c r="AK824">
        <v>23</v>
      </c>
    </row>
    <row r="825" spans="1:37" x14ac:dyDescent="0.25">
      <c r="A825">
        <v>44308</v>
      </c>
      <c r="B825">
        <v>8.5802665029747122E-2</v>
      </c>
      <c r="C825">
        <v>3.6394928382587483E-4</v>
      </c>
      <c r="D825">
        <v>9.5046708985746043E-4</v>
      </c>
      <c r="E825">
        <v>2.5009934771112921E-2</v>
      </c>
      <c r="F825">
        <v>2.4926976474101151E-2</v>
      </c>
      <c r="G825">
        <v>0.19085866251198069</v>
      </c>
      <c r="H825">
        <v>0.119852319932662</v>
      </c>
      <c r="I825">
        <v>7.5632836431199099E-2</v>
      </c>
      <c r="J825">
        <v>2.1505108688895229E-4</v>
      </c>
      <c r="K825">
        <v>5.6554566402638097E-2</v>
      </c>
      <c r="L825">
        <v>0.15802981805462821</v>
      </c>
      <c r="M825">
        <v>4.9027040003454519E-3</v>
      </c>
      <c r="N825">
        <v>6.6977692106723913E-2</v>
      </c>
      <c r="O825">
        <v>9.9521986022268905E-3</v>
      </c>
      <c r="P825">
        <v>0.33079817302885989</v>
      </c>
      <c r="Q825">
        <v>5.9001174189100983E-3</v>
      </c>
      <c r="R825">
        <v>7.0590207279296879E-2</v>
      </c>
      <c r="S825">
        <v>0.1140834150318511</v>
      </c>
      <c r="T825">
        <v>3.2570777359163562E-2</v>
      </c>
      <c r="U825">
        <v>0</v>
      </c>
      <c r="V825">
        <v>6.9773594850524776E-4</v>
      </c>
      <c r="W825">
        <v>0</v>
      </c>
      <c r="X825">
        <v>0.18965289695504109</v>
      </c>
      <c r="Y825">
        <v>1.8182400858840202E-2</v>
      </c>
      <c r="Z825">
        <v>0.1074904246065516</v>
      </c>
      <c r="AA825">
        <v>9.671433684577975E-2</v>
      </c>
      <c r="AB825">
        <v>3.1667565032992333E-2</v>
      </c>
      <c r="AC825">
        <v>3.7519808752007847E-2</v>
      </c>
      <c r="AD825">
        <v>1.3358585773675111E-3</v>
      </c>
      <c r="AE825">
        <v>7.4807928622291561E-2</v>
      </c>
      <c r="AF825">
        <v>2.2208072706124359E-2</v>
      </c>
      <c r="AG825">
        <v>0.36944973910291751</v>
      </c>
      <c r="AH825" s="9" t="s">
        <v>207</v>
      </c>
      <c r="AI825" s="1">
        <v>44287</v>
      </c>
      <c r="AJ825" s="9" t="s">
        <v>38</v>
      </c>
      <c r="AK825">
        <v>22</v>
      </c>
    </row>
    <row r="826" spans="1:37" x14ac:dyDescent="0.25">
      <c r="A826">
        <v>44306</v>
      </c>
      <c r="B826">
        <v>0.42813553765132478</v>
      </c>
      <c r="C826">
        <v>0.43811932540101162</v>
      </c>
      <c r="D826">
        <v>0</v>
      </c>
      <c r="E826">
        <v>0.13662149945768581</v>
      </c>
      <c r="F826">
        <v>0.1291178436843464</v>
      </c>
      <c r="G826">
        <v>0.78986501729514502</v>
      </c>
      <c r="H826">
        <v>4.5963105040890666E-3</v>
      </c>
      <c r="I826">
        <v>0.12286978493486481</v>
      </c>
      <c r="J826">
        <v>2.0776252559903181E-2</v>
      </c>
      <c r="K826">
        <v>1.6340982994384599E-2</v>
      </c>
      <c r="L826">
        <v>0.81814580430607753</v>
      </c>
      <c r="M826">
        <v>1.7072103348362368E-2</v>
      </c>
      <c r="N826">
        <v>0.52664777983716926</v>
      </c>
      <c r="O826">
        <v>0.40140994001585611</v>
      </c>
      <c r="P826">
        <v>0.58186129502881401</v>
      </c>
      <c r="Q826">
        <v>0.30222563630680632</v>
      </c>
      <c r="R826">
        <v>8.6216812252983138E-2</v>
      </c>
      <c r="S826">
        <v>0.19330914039464739</v>
      </c>
      <c r="T826">
        <v>0.26539521499801672</v>
      </c>
      <c r="U826">
        <v>8.1437539943732869E-3</v>
      </c>
      <c r="V826">
        <v>5.7083088203079058E-2</v>
      </c>
      <c r="W826">
        <v>0.33480887333836817</v>
      </c>
      <c r="X826">
        <v>0.12602986711851241</v>
      </c>
      <c r="Y826">
        <v>0.18594418278677141</v>
      </c>
      <c r="Z826">
        <v>0.41593579326255581</v>
      </c>
      <c r="AA826">
        <v>0.35071411689201393</v>
      </c>
      <c r="AB826">
        <v>0.28099214302210501</v>
      </c>
      <c r="AC826">
        <v>0.13384157153571871</v>
      </c>
      <c r="AD826">
        <v>0.24577817256178239</v>
      </c>
      <c r="AE826">
        <v>0.1097424940528149</v>
      </c>
      <c r="AF826">
        <v>0.50706015436286145</v>
      </c>
      <c r="AG826">
        <v>0.48452293056289342</v>
      </c>
      <c r="AH826" s="9" t="s">
        <v>207</v>
      </c>
      <c r="AI826" s="1">
        <v>44287</v>
      </c>
      <c r="AJ826" s="9" t="s">
        <v>40</v>
      </c>
      <c r="AK826">
        <v>20</v>
      </c>
    </row>
    <row r="827" spans="1:37" x14ac:dyDescent="0.25">
      <c r="A827">
        <v>44305</v>
      </c>
      <c r="B827">
        <v>1.262840379676075</v>
      </c>
      <c r="C827">
        <v>2.1061772859626959</v>
      </c>
      <c r="D827">
        <v>0.3080239532395026</v>
      </c>
      <c r="E827">
        <v>0.88541222792055174</v>
      </c>
      <c r="F827">
        <v>0.13459475043849919</v>
      </c>
      <c r="G827">
        <v>0.45321739280865259</v>
      </c>
      <c r="H827">
        <v>0.21292083160653791</v>
      </c>
      <c r="I827">
        <v>2.1286362073830252</v>
      </c>
      <c r="J827">
        <v>0.1056706069652877</v>
      </c>
      <c r="K827">
        <v>0.76467483494500876</v>
      </c>
      <c r="L827">
        <v>9.7002681840321653E-2</v>
      </c>
      <c r="M827">
        <v>0.1053397081365023</v>
      </c>
      <c r="N827">
        <v>0.58952937771753444</v>
      </c>
      <c r="O827">
        <v>2.915429792540182</v>
      </c>
      <c r="P827">
        <v>1.570308485999101</v>
      </c>
      <c r="Q827">
        <v>0.96657997190379819</v>
      </c>
      <c r="R827">
        <v>4.0085388958981831E-2</v>
      </c>
      <c r="S827">
        <v>10.813842184244249</v>
      </c>
      <c r="T827">
        <v>0.50937349753045924</v>
      </c>
      <c r="U827">
        <v>6.2185735321227807E-2</v>
      </c>
      <c r="V827">
        <v>2.292627860708861</v>
      </c>
      <c r="W827">
        <v>0.1084927347197058</v>
      </c>
      <c r="X827">
        <v>0.3988073248906373</v>
      </c>
      <c r="Y827">
        <v>0.1747290381355335</v>
      </c>
      <c r="Z827">
        <v>1.264691217048493</v>
      </c>
      <c r="AA827">
        <v>0.9242425573841736</v>
      </c>
      <c r="AB827">
        <v>1.1620343596758029</v>
      </c>
      <c r="AC827">
        <v>0.26001500667433419</v>
      </c>
      <c r="AD827">
        <v>1.4917070282255609</v>
      </c>
      <c r="AE827">
        <v>0.99969202856546802</v>
      </c>
      <c r="AF827">
        <v>1.485461012224583</v>
      </c>
      <c r="AG827">
        <v>0.67795109284897681</v>
      </c>
      <c r="AH827" s="9" t="s">
        <v>207</v>
      </c>
      <c r="AI827" s="1">
        <v>44287</v>
      </c>
      <c r="AJ827" s="9" t="s">
        <v>41</v>
      </c>
      <c r="AK827">
        <v>19</v>
      </c>
    </row>
    <row r="828" spans="1:37" x14ac:dyDescent="0.25">
      <c r="A828">
        <v>44302</v>
      </c>
      <c r="B828">
        <v>0.27608817422473081</v>
      </c>
      <c r="C828">
        <v>4.7594327683172732E-2</v>
      </c>
      <c r="D828">
        <v>1.727911601176698E-3</v>
      </c>
      <c r="E828">
        <v>0.1904944525672406</v>
      </c>
      <c r="F828">
        <v>0.48663153291758332</v>
      </c>
      <c r="G828">
        <v>0.22041119933353009</v>
      </c>
      <c r="H828">
        <v>3.5159270199660191E-2</v>
      </c>
      <c r="I828">
        <v>0.39303895188449012</v>
      </c>
      <c r="J828">
        <v>7.3781834509708794E-2</v>
      </c>
      <c r="K828">
        <v>4.4820272443765852E-2</v>
      </c>
      <c r="L828">
        <v>1.1077328273654951E-3</v>
      </c>
      <c r="M828">
        <v>6.9227324120399711E-2</v>
      </c>
      <c r="N828">
        <v>0.137294275215911</v>
      </c>
      <c r="O828">
        <v>5.4170719587063723E-2</v>
      </c>
      <c r="P828">
        <v>0.1188878467412323</v>
      </c>
      <c r="Q828">
        <v>3.2809275075432291E-2</v>
      </c>
      <c r="R828">
        <v>2.4583243076996282</v>
      </c>
      <c r="S828">
        <v>0.37403256814030639</v>
      </c>
      <c r="T828">
        <v>0.16236438735289929</v>
      </c>
      <c r="U828">
        <v>0</v>
      </c>
      <c r="V828">
        <v>0.3525161797909801</v>
      </c>
      <c r="W828">
        <v>6.5304018031424493E-2</v>
      </c>
      <c r="X828">
        <v>9.9578131744896367E-2</v>
      </c>
      <c r="Y828">
        <v>6.6322016083810914E-2</v>
      </c>
      <c r="Z828">
        <v>0.32046744718787168</v>
      </c>
      <c r="AA828">
        <v>0.18784979926303191</v>
      </c>
      <c r="AB828">
        <v>0.21046725499558341</v>
      </c>
      <c r="AC828">
        <v>4.1801375555893423E-2</v>
      </c>
      <c r="AD828">
        <v>8.9657175176656792E-2</v>
      </c>
      <c r="AE828">
        <v>9.6736599043731428E-2</v>
      </c>
      <c r="AF828">
        <v>0.32106156445994932</v>
      </c>
      <c r="AG828">
        <v>0.26819086760124561</v>
      </c>
      <c r="AH828" s="9" t="s">
        <v>208</v>
      </c>
      <c r="AI828" s="1">
        <v>44287</v>
      </c>
      <c r="AJ828" s="9" t="s">
        <v>43</v>
      </c>
      <c r="AK828">
        <v>16</v>
      </c>
    </row>
    <row r="829" spans="1:37" x14ac:dyDescent="0.25">
      <c r="A829">
        <v>44301</v>
      </c>
      <c r="B829">
        <v>0.22265240969609329</v>
      </c>
      <c r="C829">
        <v>1.7518718193842181E-2</v>
      </c>
      <c r="D829">
        <v>0.7722563652519695</v>
      </c>
      <c r="E829">
        <v>0.18431906553624131</v>
      </c>
      <c r="F829">
        <v>3.9734229603223488E-2</v>
      </c>
      <c r="G829">
        <v>9.5453897711294908E-2</v>
      </c>
      <c r="H829">
        <v>5.6143159847645771E-2</v>
      </c>
      <c r="I829">
        <v>8.7722462415816674E-2</v>
      </c>
      <c r="J829">
        <v>9.5804365762238225E-5</v>
      </c>
      <c r="K829">
        <v>1.2535526960708841E-2</v>
      </c>
      <c r="L829">
        <v>7.4468760341743143E-3</v>
      </c>
      <c r="M829">
        <v>7.4968196518391504E-3</v>
      </c>
      <c r="N829">
        <v>0.13585675943332601</v>
      </c>
      <c r="O829">
        <v>0.40643079617380329</v>
      </c>
      <c r="P829">
        <v>0.1198871860455379</v>
      </c>
      <c r="Q829">
        <v>4.4113917405152379E-2</v>
      </c>
      <c r="R829">
        <v>1.483710744276753</v>
      </c>
      <c r="S829">
        <v>2.06634854244873</v>
      </c>
      <c r="T829">
        <v>3.9143381433819811E-2</v>
      </c>
      <c r="U829">
        <v>0</v>
      </c>
      <c r="V829">
        <v>1.4290290267745021</v>
      </c>
      <c r="W829">
        <v>2.8990127015812039E-4</v>
      </c>
      <c r="X829">
        <v>0.1158886722235539</v>
      </c>
      <c r="Y829">
        <v>1.8990827644851539E-2</v>
      </c>
      <c r="Z829">
        <v>0.25810822697699798</v>
      </c>
      <c r="AA829">
        <v>8.2126666392520364E-2</v>
      </c>
      <c r="AB829">
        <v>0.2279212719104364</v>
      </c>
      <c r="AC829">
        <v>8.6816614610455631E-2</v>
      </c>
      <c r="AD829">
        <v>6.31765013044365E-3</v>
      </c>
      <c r="AE829">
        <v>7.3866101305725879E-2</v>
      </c>
      <c r="AF829">
        <v>0.28604447544250461</v>
      </c>
      <c r="AG829">
        <v>0.38605655000094458</v>
      </c>
      <c r="AH829" s="9" t="s">
        <v>208</v>
      </c>
      <c r="AI829" s="1">
        <v>44287</v>
      </c>
      <c r="AJ829" s="9" t="s">
        <v>38</v>
      </c>
      <c r="AK829">
        <v>15</v>
      </c>
    </row>
    <row r="830" spans="1:37" x14ac:dyDescent="0.25">
      <c r="A830">
        <v>44300</v>
      </c>
      <c r="B830">
        <v>1.3700458757871099</v>
      </c>
      <c r="C830">
        <v>1.7446317679324961</v>
      </c>
      <c r="D830">
        <v>0.1362092982180759</v>
      </c>
      <c r="E830">
        <v>1.2162169079966481</v>
      </c>
      <c r="F830">
        <v>0.53918689336178705</v>
      </c>
      <c r="G830">
        <v>1.174354851502692</v>
      </c>
      <c r="H830">
        <v>0.59154226455649783</v>
      </c>
      <c r="I830">
        <v>0.49274685686239039</v>
      </c>
      <c r="J830">
        <v>2.1711721741529191</v>
      </c>
      <c r="K830">
        <v>0.85369065525538523</v>
      </c>
      <c r="L830">
        <v>1.276063100874864</v>
      </c>
      <c r="M830">
        <v>0.6808302378898069</v>
      </c>
      <c r="N830">
        <v>1.271821271285712</v>
      </c>
      <c r="O830">
        <v>1.213728619164782</v>
      </c>
      <c r="P830">
        <v>1.085519278598353</v>
      </c>
      <c r="Q830">
        <v>0.39322616376611191</v>
      </c>
      <c r="R830">
        <v>6.1159119633109903E-2</v>
      </c>
      <c r="S830">
        <v>4.2867810610311414</v>
      </c>
      <c r="T830">
        <v>0.22482218775096349</v>
      </c>
      <c r="U830">
        <v>0.2126119450455822</v>
      </c>
      <c r="V830">
        <v>2.2704805652058839</v>
      </c>
      <c r="W830">
        <v>7.113043398804085E-2</v>
      </c>
      <c r="X830">
        <v>1.223311854673941</v>
      </c>
      <c r="Y830">
        <v>0.26146258997805061</v>
      </c>
      <c r="Z830">
        <v>1.6376493024948999</v>
      </c>
      <c r="AA830">
        <v>1.179375071004656</v>
      </c>
      <c r="AB830">
        <v>0.92720275695228949</v>
      </c>
      <c r="AC830">
        <v>0.653401620260188</v>
      </c>
      <c r="AD830">
        <v>0.92352208373304023</v>
      </c>
      <c r="AE830">
        <v>0.63750355681657833</v>
      </c>
      <c r="AF830">
        <v>1.227522575015259</v>
      </c>
      <c r="AG830">
        <v>2.156248923961019</v>
      </c>
      <c r="AH830" s="9" t="s">
        <v>208</v>
      </c>
      <c r="AI830" s="1">
        <v>44287</v>
      </c>
      <c r="AJ830" s="9" t="s">
        <v>39</v>
      </c>
      <c r="AK830">
        <v>14</v>
      </c>
    </row>
    <row r="831" spans="1:37" x14ac:dyDescent="0.25">
      <c r="A831">
        <v>44299</v>
      </c>
      <c r="B831">
        <v>0.17578418400598861</v>
      </c>
      <c r="C831">
        <v>7.1733161113124777E-2</v>
      </c>
      <c r="D831">
        <v>0</v>
      </c>
      <c r="E831">
        <v>8.4273072444651487E-2</v>
      </c>
      <c r="F831">
        <v>3.4511166170601043E-2</v>
      </c>
      <c r="G831">
        <v>0.10383705798275859</v>
      </c>
      <c r="H831">
        <v>0.47931113222281962</v>
      </c>
      <c r="I831">
        <v>0.1200066345085541</v>
      </c>
      <c r="J831">
        <v>5.1452108754929032E-2</v>
      </c>
      <c r="K831">
        <v>7.5851501611616046E-3</v>
      </c>
      <c r="L831">
        <v>1.2071034354733711E-3</v>
      </c>
      <c r="M831">
        <v>3.2086439675335057E-4</v>
      </c>
      <c r="N831">
        <v>2.5457009139895091E-2</v>
      </c>
      <c r="O831">
        <v>0.57258998652001725</v>
      </c>
      <c r="P831">
        <v>0.1215142591865286</v>
      </c>
      <c r="Q831">
        <v>3.4224909655960763E-2</v>
      </c>
      <c r="R831">
        <v>0.20375714555487121</v>
      </c>
      <c r="S831">
        <v>0.32363743569878689</v>
      </c>
      <c r="T831">
        <v>0.13606766897366829</v>
      </c>
      <c r="U831">
        <v>0</v>
      </c>
      <c r="V831">
        <v>7.5645590233544599E-2</v>
      </c>
      <c r="W831">
        <v>1.9483383313513979E-2</v>
      </c>
      <c r="X831">
        <v>5.4715838873777289E-2</v>
      </c>
      <c r="Y831">
        <v>7.2575013509759679E-5</v>
      </c>
      <c r="Z831">
        <v>0.16031320119121811</v>
      </c>
      <c r="AA831">
        <v>8.3628632256196309E-2</v>
      </c>
      <c r="AB831">
        <v>0.19604695277479711</v>
      </c>
      <c r="AC831">
        <v>2.7526857012051997E-4</v>
      </c>
      <c r="AD831">
        <v>0.1128055743467101</v>
      </c>
      <c r="AE831">
        <v>1.5091440796065159E-2</v>
      </c>
      <c r="AF831">
        <v>0.20140405586987439</v>
      </c>
      <c r="AG831">
        <v>0.20558896039484881</v>
      </c>
      <c r="AH831" s="9" t="s">
        <v>208</v>
      </c>
      <c r="AI831" s="1">
        <v>44287</v>
      </c>
      <c r="AJ831" s="9" t="s">
        <v>40</v>
      </c>
      <c r="AK831">
        <v>13</v>
      </c>
    </row>
    <row r="832" spans="1:37" x14ac:dyDescent="0.25">
      <c r="A832">
        <v>44298</v>
      </c>
      <c r="B832">
        <v>1.7384851375586039</v>
      </c>
      <c r="C832">
        <v>1.9805088857943469</v>
      </c>
      <c r="D832">
        <v>6.2404806860470938E-3</v>
      </c>
      <c r="E832">
        <v>2.7477794798662809</v>
      </c>
      <c r="F832">
        <v>0.12833124317132599</v>
      </c>
      <c r="G832">
        <v>3.245097093188523</v>
      </c>
      <c r="H832">
        <v>1.746121201348988</v>
      </c>
      <c r="I832">
        <v>2.2262951014222541</v>
      </c>
      <c r="J832">
        <v>0.22774005891914409</v>
      </c>
      <c r="K832">
        <v>6.4124486528114047E-2</v>
      </c>
      <c r="L832">
        <v>0.63684192054444722</v>
      </c>
      <c r="M832">
        <v>0.28800613728486218</v>
      </c>
      <c r="N832">
        <v>0.51425412012567417</v>
      </c>
      <c r="O832">
        <v>0.7045635004850419</v>
      </c>
      <c r="P832">
        <v>0.42838236353563441</v>
      </c>
      <c r="Q832">
        <v>2.3107660652287199</v>
      </c>
      <c r="R832">
        <v>4.372412724854648</v>
      </c>
      <c r="S832">
        <v>0.25781373285818843</v>
      </c>
      <c r="T832">
        <v>1.330423585355029</v>
      </c>
      <c r="U832">
        <v>0.29806446297243189</v>
      </c>
      <c r="V832">
        <v>1.548265325111736</v>
      </c>
      <c r="W832">
        <v>0.42559653303700501</v>
      </c>
      <c r="X832">
        <v>0.98764605078164003</v>
      </c>
      <c r="Y832">
        <v>0.69084329711221371</v>
      </c>
      <c r="Z832">
        <v>2.419395201691763</v>
      </c>
      <c r="AA832">
        <v>0.64028494478862674</v>
      </c>
      <c r="AB832">
        <v>1.717118777272356</v>
      </c>
      <c r="AC832">
        <v>0.4303447518731861</v>
      </c>
      <c r="AD832">
        <v>1.1095773366793551</v>
      </c>
      <c r="AE832">
        <v>0.98828353497709753</v>
      </c>
      <c r="AF832">
        <v>1.218869113848525</v>
      </c>
      <c r="AG832">
        <v>3.366099177237067</v>
      </c>
      <c r="AH832" s="9" t="s">
        <v>208</v>
      </c>
      <c r="AI832" s="1">
        <v>44287</v>
      </c>
      <c r="AJ832" s="9" t="s">
        <v>41</v>
      </c>
      <c r="AK832">
        <v>12</v>
      </c>
    </row>
    <row r="833" spans="1:37" x14ac:dyDescent="0.25">
      <c r="A833">
        <v>44295</v>
      </c>
      <c r="B833">
        <v>0.86734312664683533</v>
      </c>
      <c r="C833">
        <v>0.90881847362073254</v>
      </c>
      <c r="D833">
        <v>1.1323871480349501E-3</v>
      </c>
      <c r="E833">
        <v>1.4608923021206179</v>
      </c>
      <c r="F833">
        <v>0.1039769521928995</v>
      </c>
      <c r="G833">
        <v>0.38033372764168583</v>
      </c>
      <c r="H833">
        <v>0.40432836936551192</v>
      </c>
      <c r="I833">
        <v>0.46149772985645471</v>
      </c>
      <c r="J833">
        <v>0.20750756020821459</v>
      </c>
      <c r="K833">
        <v>0.14633066504009071</v>
      </c>
      <c r="L833">
        <v>0.1623494482231467</v>
      </c>
      <c r="M833">
        <v>0.47464701521321229</v>
      </c>
      <c r="N833">
        <v>0.24343983576460371</v>
      </c>
      <c r="O833">
        <v>0.48567426519750351</v>
      </c>
      <c r="P833">
        <v>0.44254969063581501</v>
      </c>
      <c r="Q833">
        <v>0.27645796475857209</v>
      </c>
      <c r="R833">
        <v>1.7151618136571869</v>
      </c>
      <c r="S833">
        <v>1.9346634401376459</v>
      </c>
      <c r="T833">
        <v>0.13575386819666399</v>
      </c>
      <c r="U833">
        <v>0.10084285650735759</v>
      </c>
      <c r="V833">
        <v>1.56622152143858</v>
      </c>
      <c r="W833">
        <v>0.34971760512067579</v>
      </c>
      <c r="X833">
        <v>0.5642794840100801</v>
      </c>
      <c r="Y833">
        <v>0.5531587932942974</v>
      </c>
      <c r="Z833">
        <v>1.3970348296237129</v>
      </c>
      <c r="AA833">
        <v>0.37657695321200652</v>
      </c>
      <c r="AB833">
        <v>0.41679586066225183</v>
      </c>
      <c r="AC833">
        <v>0.4151021342545268</v>
      </c>
      <c r="AD833">
        <v>0.14675087202448889</v>
      </c>
      <c r="AE833">
        <v>0.38966239849898349</v>
      </c>
      <c r="AF833">
        <v>0.69373312173530377</v>
      </c>
      <c r="AG833">
        <v>1.6585290999238731</v>
      </c>
      <c r="AH833" s="9" t="s">
        <v>209</v>
      </c>
      <c r="AI833" s="1">
        <v>44287</v>
      </c>
      <c r="AJ833" s="9" t="s">
        <v>43</v>
      </c>
      <c r="AK833">
        <v>9</v>
      </c>
    </row>
    <row r="834" spans="1:37" x14ac:dyDescent="0.25">
      <c r="A834">
        <v>44294</v>
      </c>
      <c r="B834">
        <v>0.54514565806651227</v>
      </c>
      <c r="C834">
        <v>0.18506440421768269</v>
      </c>
      <c r="D834">
        <v>0.12808597691932161</v>
      </c>
      <c r="E834">
        <v>0.67652347226721554</v>
      </c>
      <c r="F834">
        <v>0.51103101923924787</v>
      </c>
      <c r="G834">
        <v>0.12025784108930231</v>
      </c>
      <c r="H834">
        <v>3.7948684031969583E-2</v>
      </c>
      <c r="I834">
        <v>0.45978412460581231</v>
      </c>
      <c r="J834">
        <v>0.13418115401469069</v>
      </c>
      <c r="K834">
        <v>6.9933820327686275E-2</v>
      </c>
      <c r="L834">
        <v>9.9866564467207125E-3</v>
      </c>
      <c r="M834">
        <v>0.13911478452623441</v>
      </c>
      <c r="N834">
        <v>0.16472451610600611</v>
      </c>
      <c r="O834">
        <v>0.41090753014858222</v>
      </c>
      <c r="P834">
        <v>0.11205991961212761</v>
      </c>
      <c r="Q834">
        <v>2.4077605379374839E-2</v>
      </c>
      <c r="R834">
        <v>6.9380552188016184E-2</v>
      </c>
      <c r="S834">
        <v>3.4526530035346163E-2</v>
      </c>
      <c r="T834">
        <v>0.1443130263034948</v>
      </c>
      <c r="U834">
        <v>8.1273825850477335E-2</v>
      </c>
      <c r="V834">
        <v>4.7296700765465702E-2</v>
      </c>
      <c r="W834">
        <v>0.1884294912007051</v>
      </c>
      <c r="X834">
        <v>0.65653781975812719</v>
      </c>
      <c r="Y834">
        <v>1.06088068968111</v>
      </c>
      <c r="Z834">
        <v>0.67211859827692466</v>
      </c>
      <c r="AA834">
        <v>0.30935744086263228</v>
      </c>
      <c r="AB834">
        <v>0.16343020601175101</v>
      </c>
      <c r="AC834">
        <v>0.29852240842509858</v>
      </c>
      <c r="AD834">
        <v>1.5519953291416781E-2</v>
      </c>
      <c r="AE834">
        <v>0.17021548987975391</v>
      </c>
      <c r="AF834">
        <v>0.48846218087841142</v>
      </c>
      <c r="AG834">
        <v>0.69033678445485802</v>
      </c>
      <c r="AH834" s="9" t="s">
        <v>209</v>
      </c>
      <c r="AI834" s="1">
        <v>44287</v>
      </c>
      <c r="AJ834" s="9" t="s">
        <v>38</v>
      </c>
      <c r="AK834">
        <v>8</v>
      </c>
    </row>
    <row r="835" spans="1:37" x14ac:dyDescent="0.25">
      <c r="A835">
        <v>44293</v>
      </c>
      <c r="B835">
        <v>1.9252884523896809</v>
      </c>
      <c r="C835">
        <v>2.980445753596451</v>
      </c>
      <c r="D835">
        <v>1.1076414094405591</v>
      </c>
      <c r="E835">
        <v>1.6687506784672861</v>
      </c>
      <c r="F835">
        <v>1.358643383127857</v>
      </c>
      <c r="G835">
        <v>1.2915662343842651</v>
      </c>
      <c r="H835">
        <v>3.5277742968221348</v>
      </c>
      <c r="I835">
        <v>2.9937947508415741</v>
      </c>
      <c r="J835">
        <v>0.12324069056401139</v>
      </c>
      <c r="K835">
        <v>0.26976665289936202</v>
      </c>
      <c r="L835">
        <v>8.220820537677441E-2</v>
      </c>
      <c r="M835">
        <v>0.3743357436927473</v>
      </c>
      <c r="N835">
        <v>0.87213866581189725</v>
      </c>
      <c r="O835">
        <v>4.6712172138512047</v>
      </c>
      <c r="P835">
        <v>1.2024683314395399</v>
      </c>
      <c r="Q835">
        <v>0.27707986114304939</v>
      </c>
      <c r="R835">
        <v>0.16125177751571099</v>
      </c>
      <c r="S835">
        <v>2.7694477866514489</v>
      </c>
      <c r="T835">
        <v>0.45055221554544878</v>
      </c>
      <c r="U835">
        <v>5.759567019521792E-2</v>
      </c>
      <c r="V835">
        <v>2.0833660774076641</v>
      </c>
      <c r="W835">
        <v>1.26903947644355</v>
      </c>
      <c r="X835">
        <v>0.88010806782840123</v>
      </c>
      <c r="Y835">
        <v>0.71831118527744087</v>
      </c>
      <c r="Z835">
        <v>2.1104275359315041</v>
      </c>
      <c r="AA835">
        <v>1.471505453611575</v>
      </c>
      <c r="AB835">
        <v>1.707305037490717</v>
      </c>
      <c r="AC835">
        <v>0.62706646360492013</v>
      </c>
      <c r="AD835">
        <v>0.12571484812324121</v>
      </c>
      <c r="AE835">
        <v>0.9749783810591458</v>
      </c>
      <c r="AF835">
        <v>1.8238815952508569</v>
      </c>
      <c r="AG835">
        <v>2.8166578413718839</v>
      </c>
      <c r="AH835" s="9" t="s">
        <v>209</v>
      </c>
      <c r="AI835" s="1">
        <v>44287</v>
      </c>
      <c r="AJ835" s="9" t="s">
        <v>39</v>
      </c>
      <c r="AK835">
        <v>7</v>
      </c>
    </row>
    <row r="836" spans="1:37" x14ac:dyDescent="0.25">
      <c r="A836">
        <v>44292</v>
      </c>
      <c r="B836">
        <v>1.263006485759181</v>
      </c>
      <c r="C836">
        <v>1.2046144868198809</v>
      </c>
      <c r="D836">
        <v>0.13630054513133161</v>
      </c>
      <c r="E836">
        <v>1.550396738073194</v>
      </c>
      <c r="F836">
        <v>0.4006190274318247</v>
      </c>
      <c r="G836">
        <v>0.46209335414019359</v>
      </c>
      <c r="H836">
        <v>9.6026202163601304E-2</v>
      </c>
      <c r="I836">
        <v>3.2097500244658161</v>
      </c>
      <c r="J836">
        <v>2.4902002733506459</v>
      </c>
      <c r="K836">
        <v>1.529711956101233E-2</v>
      </c>
      <c r="L836">
        <v>0.91538255785595413</v>
      </c>
      <c r="M836">
        <v>0.17915906471965079</v>
      </c>
      <c r="N836">
        <v>0.43511534390106088</v>
      </c>
      <c r="O836">
        <v>0.26582375943107001</v>
      </c>
      <c r="P836">
        <v>0.72337912752022515</v>
      </c>
      <c r="Q836">
        <v>0.49913421988148199</v>
      </c>
      <c r="R836">
        <v>0.45058978046396631</v>
      </c>
      <c r="S836">
        <v>8.9946437203317672E-2</v>
      </c>
      <c r="T836">
        <v>0.14285809662055779</v>
      </c>
      <c r="U836">
        <v>0.56393616680631697</v>
      </c>
      <c r="V836">
        <v>0.82553050119243954</v>
      </c>
      <c r="W836">
        <v>0.1904872257216931</v>
      </c>
      <c r="X836">
        <v>0.42908208748741539</v>
      </c>
      <c r="Y836">
        <v>0.2032999328125781</v>
      </c>
      <c r="Z836">
        <v>1.582348015044343</v>
      </c>
      <c r="AA836">
        <v>1.1807067904664601</v>
      </c>
      <c r="AB836">
        <v>0.49132978930867682</v>
      </c>
      <c r="AC836">
        <v>0.39246700007297652</v>
      </c>
      <c r="AD836">
        <v>0.2155901510955629</v>
      </c>
      <c r="AE836">
        <v>0.42872275195795628</v>
      </c>
      <c r="AF836">
        <v>0.86192589818192522</v>
      </c>
      <c r="AG836">
        <v>2.363522642238514</v>
      </c>
      <c r="AH836" s="9" t="s">
        <v>209</v>
      </c>
      <c r="AI836" s="1">
        <v>44287</v>
      </c>
      <c r="AJ836" s="9" t="s">
        <v>40</v>
      </c>
      <c r="AK836">
        <v>6</v>
      </c>
    </row>
    <row r="837" spans="1:37" x14ac:dyDescent="0.25">
      <c r="A837">
        <v>44291</v>
      </c>
      <c r="B837">
        <v>1.0184768489290399</v>
      </c>
      <c r="C837">
        <v>2.2433981891118698E-2</v>
      </c>
      <c r="D837">
        <v>0.2001301647104744</v>
      </c>
      <c r="E837">
        <v>0.50896963993140054</v>
      </c>
      <c r="F837">
        <v>8.1691124326087369E-2</v>
      </c>
      <c r="G837">
        <v>0.19200835126671981</v>
      </c>
      <c r="H837">
        <v>1.778311302438256</v>
      </c>
      <c r="I837">
        <v>2.9505988393383031</v>
      </c>
      <c r="J837">
        <v>0.120663703347943</v>
      </c>
      <c r="K837">
        <v>0.15418350992593541</v>
      </c>
      <c r="L837">
        <v>1.051191285132814</v>
      </c>
      <c r="M837">
        <v>0.1505365085593818</v>
      </c>
      <c r="N837">
        <v>0.3580855728994079</v>
      </c>
      <c r="O837">
        <v>0.1981374368067802</v>
      </c>
      <c r="P837">
        <v>0.79187070391935765</v>
      </c>
      <c r="Q837">
        <v>2.0637360045643351</v>
      </c>
      <c r="R837">
        <v>7.1511357495764774E-2</v>
      </c>
      <c r="S837">
        <v>5.0438523863006408E-2</v>
      </c>
      <c r="T837">
        <v>3.4315459481377243E-2</v>
      </c>
      <c r="U837">
        <v>8.1790054741103721E-3</v>
      </c>
      <c r="V837">
        <v>0.17201795471603901</v>
      </c>
      <c r="W837">
        <v>2.8632961755777728</v>
      </c>
      <c r="X837">
        <v>1.6394371445648299</v>
      </c>
      <c r="Y837">
        <v>6.3525697375151596E-2</v>
      </c>
      <c r="Z837">
        <v>1.1903675832747691</v>
      </c>
      <c r="AA837">
        <v>0.67348290732688643</v>
      </c>
      <c r="AB837">
        <v>0.70429539357844961</v>
      </c>
      <c r="AC837">
        <v>0.36815822710757379</v>
      </c>
      <c r="AD837">
        <v>0.1977919724994045</v>
      </c>
      <c r="AE837">
        <v>0.36937169615424797</v>
      </c>
      <c r="AF837">
        <v>0.3001700242930751</v>
      </c>
      <c r="AG837">
        <v>3.900555421767224</v>
      </c>
      <c r="AH837" s="9" t="s">
        <v>209</v>
      </c>
      <c r="AI837" s="1">
        <v>44287</v>
      </c>
      <c r="AJ837" s="9" t="s">
        <v>41</v>
      </c>
      <c r="AK837">
        <v>5</v>
      </c>
    </row>
    <row r="838" spans="1:37" x14ac:dyDescent="0.25">
      <c r="A838">
        <v>44288</v>
      </c>
      <c r="B838">
        <v>0.51146304444154811</v>
      </c>
      <c r="C838">
        <v>0.24877202189774481</v>
      </c>
      <c r="D838">
        <v>2.415313694584832E-3</v>
      </c>
      <c r="E838">
        <v>0.38242660268744683</v>
      </c>
      <c r="F838">
        <v>0.1065055098743143</v>
      </c>
      <c r="G838">
        <v>0.29872955378514432</v>
      </c>
      <c r="H838">
        <v>4.2666216332279218E-2</v>
      </c>
      <c r="I838">
        <v>0.54562930114921182</v>
      </c>
      <c r="J838">
        <v>0.1058920132064002</v>
      </c>
      <c r="K838">
        <v>0.18968121255026649</v>
      </c>
      <c r="L838">
        <v>0.1472448198092183</v>
      </c>
      <c r="M838">
        <v>0.1076822981396173</v>
      </c>
      <c r="N838">
        <v>0.31487583667226438</v>
      </c>
      <c r="O838">
        <v>0.26242233809834842</v>
      </c>
      <c r="P838">
        <v>0.14375922280933451</v>
      </c>
      <c r="Q838">
        <v>1.497232645203636</v>
      </c>
      <c r="R838">
        <v>3.7267792016027238E-4</v>
      </c>
      <c r="S838">
        <v>6.8262236179225527E-2</v>
      </c>
      <c r="T838">
        <v>0.12838947152541999</v>
      </c>
      <c r="U838">
        <v>0</v>
      </c>
      <c r="V838">
        <v>0.1151870782898886</v>
      </c>
      <c r="W838">
        <v>3.2361019242478188E-2</v>
      </c>
      <c r="X838">
        <v>0.1480819186720306</v>
      </c>
      <c r="Y838">
        <v>0.47645852125557581</v>
      </c>
      <c r="Z838">
        <v>0.36211549002279331</v>
      </c>
      <c r="AA838">
        <v>0.36758631297665872</v>
      </c>
      <c r="AB838">
        <v>0.4835413688623324</v>
      </c>
      <c r="AC838">
        <v>0.22889962998365479</v>
      </c>
      <c r="AD838">
        <v>0.13418463503030759</v>
      </c>
      <c r="AE838">
        <v>0.13055362337726839</v>
      </c>
      <c r="AF838">
        <v>0.43673269288802691</v>
      </c>
      <c r="AG838">
        <v>0.81074462837705019</v>
      </c>
      <c r="AH838" s="9" t="s">
        <v>210</v>
      </c>
      <c r="AI838" s="1">
        <v>44287</v>
      </c>
      <c r="AJ838" s="9" t="s">
        <v>43</v>
      </c>
      <c r="AK838">
        <v>2</v>
      </c>
    </row>
    <row r="839" spans="1:37" x14ac:dyDescent="0.25">
      <c r="A839">
        <v>44287</v>
      </c>
      <c r="B839">
        <v>2.5576627716989591</v>
      </c>
      <c r="C839">
        <v>2.3314677851569079</v>
      </c>
      <c r="D839">
        <v>1.682602525063686</v>
      </c>
      <c r="E839">
        <v>1.5312401743992961</v>
      </c>
      <c r="F839">
        <v>1.0845118503146169</v>
      </c>
      <c r="G839">
        <v>13.61270166465426</v>
      </c>
      <c r="H839">
        <v>0.69334393991226595</v>
      </c>
      <c r="I839">
        <v>0.28929731741507902</v>
      </c>
      <c r="J839">
        <v>1.5844358922025059</v>
      </c>
      <c r="K839">
        <v>0.27836802438228853</v>
      </c>
      <c r="L839">
        <v>3.1247454758369182</v>
      </c>
      <c r="M839">
        <v>1.4479868447379489</v>
      </c>
      <c r="N839">
        <v>0.91715763935778505</v>
      </c>
      <c r="O839">
        <v>0.68715133932376637</v>
      </c>
      <c r="P839">
        <v>1.7890448237140091</v>
      </c>
      <c r="Q839">
        <v>1.796648782280458</v>
      </c>
      <c r="R839">
        <v>0.160082310012789</v>
      </c>
      <c r="S839">
        <v>0.84946637224735544</v>
      </c>
      <c r="T839">
        <v>0.91002026275985581</v>
      </c>
      <c r="U839">
        <v>2.2689156038214668</v>
      </c>
      <c r="V839">
        <v>0.69037548478890254</v>
      </c>
      <c r="W839">
        <v>2.2968392518579668</v>
      </c>
      <c r="X839">
        <v>0.63266143923138107</v>
      </c>
      <c r="Y839">
        <v>0.1776897146191683</v>
      </c>
      <c r="Z839">
        <v>3.5242921884357949</v>
      </c>
      <c r="AA839">
        <v>1.1861464903291019</v>
      </c>
      <c r="AB839">
        <v>1.152883007588841</v>
      </c>
      <c r="AC839">
        <v>1.413343539032841</v>
      </c>
      <c r="AD839">
        <v>2.1587813343292739</v>
      </c>
      <c r="AE839">
        <v>2.3254885113606938</v>
      </c>
      <c r="AF839">
        <v>2.152058847355268</v>
      </c>
      <c r="AG839">
        <v>2.0778437143038611</v>
      </c>
      <c r="AH839" s="9" t="s">
        <v>210</v>
      </c>
      <c r="AI839" s="1">
        <v>44287</v>
      </c>
      <c r="AJ839" s="9" t="s">
        <v>38</v>
      </c>
      <c r="AK839">
        <v>1</v>
      </c>
    </row>
    <row r="840" spans="1:37" x14ac:dyDescent="0.25">
      <c r="A840">
        <v>44286</v>
      </c>
      <c r="B840">
        <v>0.92390856554785161</v>
      </c>
      <c r="C840">
        <v>1.102812877820905</v>
      </c>
      <c r="D840">
        <v>5.351114933074267E-2</v>
      </c>
      <c r="E840">
        <v>0.39946771138326642</v>
      </c>
      <c r="F840">
        <v>9.8260447316210586E-2</v>
      </c>
      <c r="G840">
        <v>1.4068429069075079</v>
      </c>
      <c r="H840">
        <v>0.1834783201621894</v>
      </c>
      <c r="I840">
        <v>9.6554515667010857E-2</v>
      </c>
      <c r="J840">
        <v>0.74477129932514541</v>
      </c>
      <c r="K840">
        <v>0.30461652778861131</v>
      </c>
      <c r="L840">
        <v>2.0081766179918122E-3</v>
      </c>
      <c r="M840">
        <v>0.34019074411975042</v>
      </c>
      <c r="N840">
        <v>0.39789114652226171</v>
      </c>
      <c r="O840">
        <v>0.67838755625354807</v>
      </c>
      <c r="P840">
        <v>0.7467378856836101</v>
      </c>
      <c r="Q840">
        <v>0.53749248622287549</v>
      </c>
      <c r="R840">
        <v>1.5620771912591541E-2</v>
      </c>
      <c r="S840">
        <v>3.1816788529360278</v>
      </c>
      <c r="T840">
        <v>0.97330252616120827</v>
      </c>
      <c r="U840">
        <v>2.2623012998155511E-2</v>
      </c>
      <c r="V840">
        <v>4.3107197745490627E-2</v>
      </c>
      <c r="W840">
        <v>0.83184414198682</v>
      </c>
      <c r="X840">
        <v>0.34315584238403768</v>
      </c>
      <c r="Y840">
        <v>7.8348816237798404E-3</v>
      </c>
      <c r="Z840">
        <v>1.202853716946819</v>
      </c>
      <c r="AA840">
        <v>0.45849062617721792</v>
      </c>
      <c r="AB840">
        <v>0.560003843805707</v>
      </c>
      <c r="AC840">
        <v>0.103146422741153</v>
      </c>
      <c r="AD840">
        <v>0.37464567668584758</v>
      </c>
      <c r="AE840">
        <v>0.23350871558644951</v>
      </c>
      <c r="AF840">
        <v>1.0152348876070381</v>
      </c>
      <c r="AG840">
        <v>0.85466621433598822</v>
      </c>
      <c r="AH840" s="9" t="s">
        <v>210</v>
      </c>
      <c r="AI840" s="1">
        <v>44256</v>
      </c>
      <c r="AJ840" s="9" t="s">
        <v>39</v>
      </c>
      <c r="AK840">
        <v>31</v>
      </c>
    </row>
    <row r="841" spans="1:37" x14ac:dyDescent="0.25">
      <c r="A841">
        <v>44285</v>
      </c>
      <c r="B841">
        <v>1.3831310880191801</v>
      </c>
      <c r="C841">
        <v>0.75491860783624298</v>
      </c>
      <c r="D841">
        <v>8.0497739378854516E-2</v>
      </c>
      <c r="E841">
        <v>0.44545185177351743</v>
      </c>
      <c r="F841">
        <v>0.53607191753912442</v>
      </c>
      <c r="G841">
        <v>6.0951597632011536</v>
      </c>
      <c r="H841">
        <v>7.0985882709881959E-2</v>
      </c>
      <c r="I841">
        <v>0.23755105331275511</v>
      </c>
      <c r="J841">
        <v>0.29026393776078419</v>
      </c>
      <c r="K841">
        <v>1.5952071761655651</v>
      </c>
      <c r="L841">
        <v>5.5728448999556382E-2</v>
      </c>
      <c r="M841">
        <v>0.27524664641941099</v>
      </c>
      <c r="N841">
        <v>0.43200898521505438</v>
      </c>
      <c r="O841">
        <v>1.4975454174899929</v>
      </c>
      <c r="P841">
        <v>2.8958152232212782</v>
      </c>
      <c r="Q841">
        <v>1.869458807770658</v>
      </c>
      <c r="R841">
        <v>0.82969454039349255</v>
      </c>
      <c r="S841">
        <v>0.56287908297733713</v>
      </c>
      <c r="T841">
        <v>0.36988552585155787</v>
      </c>
      <c r="U841">
        <v>9.6013120854793049E-3</v>
      </c>
      <c r="V841">
        <v>0.33556642001737469</v>
      </c>
      <c r="W841">
        <v>0.26837921962116001</v>
      </c>
      <c r="X841">
        <v>0.38207474894588189</v>
      </c>
      <c r="Y841">
        <v>0.1047748749361954</v>
      </c>
      <c r="Z841">
        <v>1.5987889071775121</v>
      </c>
      <c r="AA841">
        <v>0.82895458804772559</v>
      </c>
      <c r="AB841">
        <v>1.009449904677505</v>
      </c>
      <c r="AC841">
        <v>0.1773953416848299</v>
      </c>
      <c r="AD841">
        <v>0.36874069669431359</v>
      </c>
      <c r="AE841">
        <v>0.51816296133641992</v>
      </c>
      <c r="AF841">
        <v>1.245943337630836</v>
      </c>
      <c r="AG841">
        <v>1.983365547551075</v>
      </c>
      <c r="AH841" s="9" t="s">
        <v>210</v>
      </c>
      <c r="AI841" s="1">
        <v>44256</v>
      </c>
      <c r="AJ841" s="9" t="s">
        <v>40</v>
      </c>
      <c r="AK841">
        <v>30</v>
      </c>
    </row>
    <row r="842" spans="1:37" x14ac:dyDescent="0.25">
      <c r="A842">
        <v>44284</v>
      </c>
      <c r="B842">
        <v>1.9025364912497511</v>
      </c>
      <c r="C842">
        <v>0.62299551247571205</v>
      </c>
      <c r="D842">
        <v>0.71721667488439733</v>
      </c>
      <c r="E842">
        <v>1.657284508341305</v>
      </c>
      <c r="F842">
        <v>0.38776988391982242</v>
      </c>
      <c r="G842">
        <v>0.91426464436055499</v>
      </c>
      <c r="H842">
        <v>0.49160660351904423</v>
      </c>
      <c r="I842">
        <v>2.0857360356804948</v>
      </c>
      <c r="J842">
        <v>0.18539202615294079</v>
      </c>
      <c r="K842">
        <v>3.2295916112679381</v>
      </c>
      <c r="L842">
        <v>0.80987341144320557</v>
      </c>
      <c r="M842">
        <v>0.43466994235536438</v>
      </c>
      <c r="N842">
        <v>1.6590341037241561</v>
      </c>
      <c r="O842">
        <v>2.5078271670368508</v>
      </c>
      <c r="P842">
        <v>2.6868044977832741</v>
      </c>
      <c r="Q842">
        <v>1.141662565522477</v>
      </c>
      <c r="R842">
        <v>0.74385162727838439</v>
      </c>
      <c r="S842">
        <v>1.0562394177100569</v>
      </c>
      <c r="T842">
        <v>1.404493614520093</v>
      </c>
      <c r="U842">
        <v>0.78698579967334359</v>
      </c>
      <c r="V842">
        <v>1.2402083887128319</v>
      </c>
      <c r="W842">
        <v>0.50495585790041997</v>
      </c>
      <c r="X842">
        <v>3.5023923710152189</v>
      </c>
      <c r="Y842">
        <v>8.8896721857741501E-2</v>
      </c>
      <c r="Z842">
        <v>2.216366779644193</v>
      </c>
      <c r="AA842">
        <v>1.754483326086685</v>
      </c>
      <c r="AB842">
        <v>1.457930489117272</v>
      </c>
      <c r="AC842">
        <v>0.59328879043990912</v>
      </c>
      <c r="AD842">
        <v>0.4306119513124485</v>
      </c>
      <c r="AE842">
        <v>1.066503842719108</v>
      </c>
      <c r="AF842">
        <v>1.863322858776407</v>
      </c>
      <c r="AG842">
        <v>2.8722766232014911</v>
      </c>
      <c r="AH842" s="9" t="s">
        <v>210</v>
      </c>
      <c r="AI842" s="1">
        <v>44256</v>
      </c>
      <c r="AJ842" s="9" t="s">
        <v>41</v>
      </c>
      <c r="AK842">
        <v>29</v>
      </c>
    </row>
    <row r="843" spans="1:37" x14ac:dyDescent="0.25">
      <c r="A843">
        <v>44281</v>
      </c>
      <c r="B843">
        <v>0.99188100724072592</v>
      </c>
      <c r="C843">
        <v>0.73377465684912013</v>
      </c>
      <c r="D843">
        <v>0.13443196323196069</v>
      </c>
      <c r="E843">
        <v>0.40932421819110248</v>
      </c>
      <c r="F843">
        <v>0.76543106904894032</v>
      </c>
      <c r="G843">
        <v>2.3417600260855811</v>
      </c>
      <c r="H843">
        <v>0.32672407602902259</v>
      </c>
      <c r="I843">
        <v>0.41129367429685582</v>
      </c>
      <c r="J843">
        <v>0.79270890888267165</v>
      </c>
      <c r="K843">
        <v>1.42756249624024</v>
      </c>
      <c r="L843">
        <v>0.20240503793440609</v>
      </c>
      <c r="M843">
        <v>0.28908288404886001</v>
      </c>
      <c r="N843">
        <v>0.52990301342733859</v>
      </c>
      <c r="O843">
        <v>0.81049069333874724</v>
      </c>
      <c r="P843">
        <v>0.92810684456858694</v>
      </c>
      <c r="Q843">
        <v>0.20885936792304899</v>
      </c>
      <c r="R843">
        <v>0.58997656178616553</v>
      </c>
      <c r="S843">
        <v>1.3580972474569919</v>
      </c>
      <c r="T843">
        <v>0.23837018553467451</v>
      </c>
      <c r="U843">
        <v>0.43251815516824987</v>
      </c>
      <c r="V843">
        <v>0.18937715462403579</v>
      </c>
      <c r="W843">
        <v>1.1462069947554629</v>
      </c>
      <c r="X843">
        <v>0.85722792053582098</v>
      </c>
      <c r="Y843">
        <v>0.19581719178969481</v>
      </c>
      <c r="Z843">
        <v>1.306026740694991</v>
      </c>
      <c r="AA843">
        <v>0.91307920913766849</v>
      </c>
      <c r="AB843">
        <v>0.38725239306148329</v>
      </c>
      <c r="AC843">
        <v>0.24768906293072429</v>
      </c>
      <c r="AD843">
        <v>0.6266051171571837</v>
      </c>
      <c r="AE843">
        <v>0.51452961106969974</v>
      </c>
      <c r="AF843">
        <v>0.95816830833858402</v>
      </c>
      <c r="AG843">
        <v>1.1311639913713529</v>
      </c>
      <c r="AH843" s="9" t="s">
        <v>211</v>
      </c>
      <c r="AI843" s="1">
        <v>44256</v>
      </c>
      <c r="AJ843" s="9" t="s">
        <v>43</v>
      </c>
      <c r="AK843">
        <v>26</v>
      </c>
    </row>
    <row r="844" spans="1:37" x14ac:dyDescent="0.25">
      <c r="A844">
        <v>44280</v>
      </c>
      <c r="B844">
        <v>0.44305871465088992</v>
      </c>
      <c r="C844">
        <v>6.1323733633375233E-2</v>
      </c>
      <c r="D844">
        <v>0.10999615024928749</v>
      </c>
      <c r="E844">
        <v>0.25570353193488338</v>
      </c>
      <c r="F844">
        <v>5.4225403957500681E-2</v>
      </c>
      <c r="G844">
        <v>0.24254726891858949</v>
      </c>
      <c r="H844">
        <v>0.12044383346636819</v>
      </c>
      <c r="I844">
        <v>0.26118238979555941</v>
      </c>
      <c r="J844">
        <v>7.7753807031700328E-3</v>
      </c>
      <c r="K844">
        <v>0.2072218745328564</v>
      </c>
      <c r="L844">
        <v>1.404347236135934E-2</v>
      </c>
      <c r="M844">
        <v>0.114758598145023</v>
      </c>
      <c r="N844">
        <v>0.17445672247889549</v>
      </c>
      <c r="O844">
        <v>0.47409065406671103</v>
      </c>
      <c r="P844">
        <v>1.953071623988935</v>
      </c>
      <c r="Q844">
        <v>1.56965675622017E-2</v>
      </c>
      <c r="R844">
        <v>2.8826642484367309E-3</v>
      </c>
      <c r="S844">
        <v>3.3810828613985871E-3</v>
      </c>
      <c r="T844">
        <v>4.4440960914961483E-2</v>
      </c>
      <c r="U844">
        <v>3.1147811628575321E-2</v>
      </c>
      <c r="V844">
        <v>9.1658204314052111E-2</v>
      </c>
      <c r="W844">
        <v>0.2611879562599736</v>
      </c>
      <c r="X844">
        <v>0.85641991802473605</v>
      </c>
      <c r="Y844">
        <v>1.2693208660384821E-2</v>
      </c>
      <c r="Z844">
        <v>0.5473597618333419</v>
      </c>
      <c r="AA844">
        <v>0.39554746175393452</v>
      </c>
      <c r="AB844">
        <v>9.4827862423378317E-2</v>
      </c>
      <c r="AC844">
        <v>6.2967250706375599E-2</v>
      </c>
      <c r="AD844">
        <v>4.4211916801953029E-2</v>
      </c>
      <c r="AE844">
        <v>7.8969760238684641E-2</v>
      </c>
      <c r="AF844">
        <v>0.3346547842858536</v>
      </c>
      <c r="AG844">
        <v>0.97906370241001883</v>
      </c>
      <c r="AH844" s="9" t="s">
        <v>211</v>
      </c>
      <c r="AI844" s="1">
        <v>44256</v>
      </c>
      <c r="AJ844" s="9" t="s">
        <v>38</v>
      </c>
      <c r="AK844">
        <v>25</v>
      </c>
    </row>
    <row r="845" spans="1:37" x14ac:dyDescent="0.25">
      <c r="A845">
        <v>44279</v>
      </c>
      <c r="B845">
        <v>0.43501549344004031</v>
      </c>
      <c r="C845">
        <v>0.59244487144044689</v>
      </c>
      <c r="D845">
        <v>3.9569112954182658E-4</v>
      </c>
      <c r="E845">
        <v>0.13828500674666119</v>
      </c>
      <c r="F845">
        <v>2.2015220042590052E-2</v>
      </c>
      <c r="G845">
        <v>0.33977340054474109</v>
      </c>
      <c r="H845">
        <v>8.6892575306097258E-2</v>
      </c>
      <c r="I845">
        <v>0.1105017004508783</v>
      </c>
      <c r="J845">
        <v>0.61981535586134251</v>
      </c>
      <c r="K845">
        <v>0.52426530202095312</v>
      </c>
      <c r="L845">
        <v>1.3935729353448879E-4</v>
      </c>
      <c r="M845">
        <v>5.0740243966072227E-2</v>
      </c>
      <c r="N845">
        <v>0.1891647592452772</v>
      </c>
      <c r="O845">
        <v>0.54034464071396859</v>
      </c>
      <c r="P845">
        <v>0.24051190901410011</v>
      </c>
      <c r="Q845">
        <v>6.9846380258824184E-2</v>
      </c>
      <c r="R845">
        <v>0.14828377747879601</v>
      </c>
      <c r="S845">
        <v>2.0955764776187311E-2</v>
      </c>
      <c r="T845">
        <v>0.11461312032716239</v>
      </c>
      <c r="U845">
        <v>0</v>
      </c>
      <c r="V845">
        <v>1.856229563618994E-2</v>
      </c>
      <c r="W845">
        <v>0.44217426174394742</v>
      </c>
      <c r="X845">
        <v>2.499311838540391</v>
      </c>
      <c r="Y845">
        <v>2.6291236733689681E-2</v>
      </c>
      <c r="Z845">
        <v>0.75532932829967225</v>
      </c>
      <c r="AA845">
        <v>0.29453170223702613</v>
      </c>
      <c r="AB845">
        <v>0.10507988078684501</v>
      </c>
      <c r="AC845">
        <v>3.0480549192460561E-2</v>
      </c>
      <c r="AD845">
        <v>0.1073568399810183</v>
      </c>
      <c r="AE845">
        <v>0.1076589682819819</v>
      </c>
      <c r="AF845">
        <v>0.23841474635789681</v>
      </c>
      <c r="AG845">
        <v>1.19085638512813</v>
      </c>
      <c r="AH845" s="9" t="s">
        <v>211</v>
      </c>
      <c r="AI845" s="1">
        <v>44256</v>
      </c>
      <c r="AJ845" s="9" t="s">
        <v>39</v>
      </c>
      <c r="AK845">
        <v>24</v>
      </c>
    </row>
    <row r="846" spans="1:37" x14ac:dyDescent="0.25">
      <c r="A846">
        <v>44278</v>
      </c>
      <c r="B846">
        <v>0.53401117926909314</v>
      </c>
      <c r="C846">
        <v>1.704020821988263E-4</v>
      </c>
      <c r="D846">
        <v>4.3192121642416981E-2</v>
      </c>
      <c r="E846">
        <v>7.943826322303682E-2</v>
      </c>
      <c r="F846">
        <v>0.51022975611483057</v>
      </c>
      <c r="G846">
        <v>0.17506016271948119</v>
      </c>
      <c r="H846">
        <v>0.1050731078195371</v>
      </c>
      <c r="I846">
        <v>3.2058248414677061E-2</v>
      </c>
      <c r="J846">
        <v>0.51945438554831203</v>
      </c>
      <c r="K846">
        <v>0.35981196719722841</v>
      </c>
      <c r="L846">
        <v>0.38579886343749747</v>
      </c>
      <c r="M846">
        <v>0.17963780477446839</v>
      </c>
      <c r="N846">
        <v>0.31379958869889052</v>
      </c>
      <c r="O846">
        <v>0.16803031580973979</v>
      </c>
      <c r="P846">
        <v>1.969321613049992</v>
      </c>
      <c r="Q846">
        <v>1.753076127291197E-2</v>
      </c>
      <c r="R846">
        <v>0.12976097980282489</v>
      </c>
      <c r="S846">
        <v>0.1574866428009396</v>
      </c>
      <c r="T846">
        <v>0.14039037024240189</v>
      </c>
      <c r="U846">
        <v>4.0562015680850093E-3</v>
      </c>
      <c r="V846">
        <v>0.19435909768072571</v>
      </c>
      <c r="W846">
        <v>0.19188760060901389</v>
      </c>
      <c r="X846">
        <v>0.56089199984007376</v>
      </c>
      <c r="Y846">
        <v>2.4473617577520319E-2</v>
      </c>
      <c r="Z846">
        <v>0.35107340144774762</v>
      </c>
      <c r="AA846">
        <v>0.79052319208251853</v>
      </c>
      <c r="AB846">
        <v>0.1903546930097425</v>
      </c>
      <c r="AC846">
        <v>0.17973384259360611</v>
      </c>
      <c r="AD846">
        <v>3.7965195342935437E-2</v>
      </c>
      <c r="AE846">
        <v>0.12029224066631571</v>
      </c>
      <c r="AF846">
        <v>0.20707644488218971</v>
      </c>
      <c r="AG846">
        <v>1.6844225538241899</v>
      </c>
      <c r="AH846" s="9" t="s">
        <v>211</v>
      </c>
      <c r="AI846" s="1">
        <v>44256</v>
      </c>
      <c r="AJ846" s="9" t="s">
        <v>40</v>
      </c>
      <c r="AK846">
        <v>23</v>
      </c>
    </row>
    <row r="847" spans="1:37" x14ac:dyDescent="0.25">
      <c r="A847">
        <v>44277</v>
      </c>
      <c r="B847">
        <v>0.78417551672849894</v>
      </c>
      <c r="C847">
        <v>1.1484433273864061</v>
      </c>
      <c r="D847">
        <v>0</v>
      </c>
      <c r="E847">
        <v>0.52499559203409529</v>
      </c>
      <c r="F847">
        <v>0.2266719769603564</v>
      </c>
      <c r="G847">
        <v>0.16290897297284809</v>
      </c>
      <c r="H847">
        <v>3.922221434101781E-2</v>
      </c>
      <c r="I847">
        <v>2.897452071492738E-3</v>
      </c>
      <c r="J847">
        <v>0.1311794770520798</v>
      </c>
      <c r="K847">
        <v>2.911923880308644E-2</v>
      </c>
      <c r="L847">
        <v>0.30467490288237331</v>
      </c>
      <c r="M847">
        <v>9.1027662122663042E-2</v>
      </c>
      <c r="N847">
        <v>0.48855259593483907</v>
      </c>
      <c r="O847">
        <v>0.59707647061755142</v>
      </c>
      <c r="P847">
        <v>2.9914040487445481</v>
      </c>
      <c r="Q847">
        <v>8.6954168677350493E-2</v>
      </c>
      <c r="R847">
        <v>3.8599421108787182E-2</v>
      </c>
      <c r="S847">
        <v>0.3965122179927279</v>
      </c>
      <c r="T847">
        <v>0.29512481364241477</v>
      </c>
      <c r="U847">
        <v>0</v>
      </c>
      <c r="V847">
        <v>0.7028141033281885</v>
      </c>
      <c r="W847">
        <v>2.2291819993462771E-2</v>
      </c>
      <c r="X847">
        <v>0.96605726114374479</v>
      </c>
      <c r="Y847">
        <v>1.247893139138672E-2</v>
      </c>
      <c r="Z847">
        <v>0.84771670067266391</v>
      </c>
      <c r="AA847">
        <v>0.62810374832834703</v>
      </c>
      <c r="AB847">
        <v>0.32002891547459539</v>
      </c>
      <c r="AC847">
        <v>0.15758894100598619</v>
      </c>
      <c r="AD847">
        <v>6.3109402341438789E-2</v>
      </c>
      <c r="AE847">
        <v>0.10521989310460909</v>
      </c>
      <c r="AF847">
        <v>0.72525294804754958</v>
      </c>
      <c r="AG847">
        <v>1.742264675822544</v>
      </c>
      <c r="AH847" s="9" t="s">
        <v>211</v>
      </c>
      <c r="AI847" s="1">
        <v>44256</v>
      </c>
      <c r="AJ847" s="9" t="s">
        <v>41</v>
      </c>
      <c r="AK847">
        <v>22</v>
      </c>
    </row>
    <row r="848" spans="1:37" x14ac:dyDescent="0.25">
      <c r="A848">
        <v>44274</v>
      </c>
      <c r="B848">
        <v>0.74026682713073366</v>
      </c>
      <c r="C848">
        <v>0.23452414196106941</v>
      </c>
      <c r="D848">
        <v>0.20558349116309019</v>
      </c>
      <c r="E848">
        <v>0.35435608442223548</v>
      </c>
      <c r="F848">
        <v>0.80814546413586652</v>
      </c>
      <c r="G848">
        <v>0.45970075957580248</v>
      </c>
      <c r="H848">
        <v>0.71683902903955921</v>
      </c>
      <c r="I848">
        <v>1.495286696033205</v>
      </c>
      <c r="J848">
        <v>0.98795361694859474</v>
      </c>
      <c r="K848">
        <v>0.12734818371572029</v>
      </c>
      <c r="L848">
        <v>0.5922131888569071</v>
      </c>
      <c r="M848">
        <v>0.35428019819747569</v>
      </c>
      <c r="N848">
        <v>0.36857299256279502</v>
      </c>
      <c r="O848">
        <v>1.1409218207714109</v>
      </c>
      <c r="P848">
        <v>0.68506084859433902</v>
      </c>
      <c r="Q848">
        <v>0.17630423232124559</v>
      </c>
      <c r="R848">
        <v>2.300315966967359E-2</v>
      </c>
      <c r="S848">
        <v>0.20502258595163911</v>
      </c>
      <c r="T848">
        <v>0.3161537418553147</v>
      </c>
      <c r="U848">
        <v>4.4469404259069728E-4</v>
      </c>
      <c r="V848">
        <v>0.29673315254771471</v>
      </c>
      <c r="W848">
        <v>1.087787606131178</v>
      </c>
      <c r="X848">
        <v>0.82787672477892549</v>
      </c>
      <c r="Y848">
        <v>3.3164887009511389E-2</v>
      </c>
      <c r="Z848">
        <v>0.63523746486030663</v>
      </c>
      <c r="AA848">
        <v>0.67235654208746964</v>
      </c>
      <c r="AB848">
        <v>0.58430289971047888</v>
      </c>
      <c r="AC848">
        <v>0.27887841633407912</v>
      </c>
      <c r="AD848">
        <v>0.30423200212242218</v>
      </c>
      <c r="AE848">
        <v>0.70963255617423249</v>
      </c>
      <c r="AF848">
        <v>0.46811989153121802</v>
      </c>
      <c r="AG848">
        <v>0.80452659244847113</v>
      </c>
      <c r="AH848" s="9" t="s">
        <v>212</v>
      </c>
      <c r="AI848" s="1">
        <v>44256</v>
      </c>
      <c r="AJ848" s="9" t="s">
        <v>43</v>
      </c>
      <c r="AK848">
        <v>19</v>
      </c>
    </row>
    <row r="849" spans="1:37" x14ac:dyDescent="0.25">
      <c r="A849">
        <v>44273</v>
      </c>
      <c r="B849">
        <v>0.67748990852824653</v>
      </c>
      <c r="C849">
        <v>3.0021179313774859E-2</v>
      </c>
      <c r="D849">
        <v>6.264775695585377E-2</v>
      </c>
      <c r="E849">
        <v>0.26074112127473142</v>
      </c>
      <c r="F849">
        <v>0.14920307304480721</v>
      </c>
      <c r="G849">
        <v>0.53324509342540494</v>
      </c>
      <c r="H849">
        <v>0.18588578807517009</v>
      </c>
      <c r="I849">
        <v>0.66927559747347187</v>
      </c>
      <c r="J849">
        <v>3.3679790289448349E-3</v>
      </c>
      <c r="K849">
        <v>0.26761048309202368</v>
      </c>
      <c r="L849">
        <v>0.67263300653298508</v>
      </c>
      <c r="M849">
        <v>7.4929835690927052E-2</v>
      </c>
      <c r="N849">
        <v>0.38891037025095943</v>
      </c>
      <c r="O849">
        <v>0.30108096518336241</v>
      </c>
      <c r="P849">
        <v>0.59794760469796848</v>
      </c>
      <c r="Q849">
        <v>0.93327557658388127</v>
      </c>
      <c r="R849">
        <v>0.1275500324276653</v>
      </c>
      <c r="S849">
        <v>5.1447967922837769E-2</v>
      </c>
      <c r="T849">
        <v>0.35541415315853803</v>
      </c>
      <c r="U849">
        <v>4.6827013432938561E-3</v>
      </c>
      <c r="V849">
        <v>0.1128834819207586</v>
      </c>
      <c r="W849">
        <v>0.31810183990039492</v>
      </c>
      <c r="X849">
        <v>0.40288178958614168</v>
      </c>
      <c r="Y849">
        <v>1.8676913314020199E-2</v>
      </c>
      <c r="Z849">
        <v>0.44265901467418561</v>
      </c>
      <c r="AA849">
        <v>0.49376998855134618</v>
      </c>
      <c r="AB849">
        <v>0.62423778795409246</v>
      </c>
      <c r="AC849">
        <v>0.41644775367523229</v>
      </c>
      <c r="AD849">
        <v>1.352774971217938</v>
      </c>
      <c r="AE849">
        <v>0.3223803926218316</v>
      </c>
      <c r="AF849">
        <v>0.46796943759178222</v>
      </c>
      <c r="AG849">
        <v>0.82927104272526753</v>
      </c>
      <c r="AH849" s="9" t="s">
        <v>212</v>
      </c>
      <c r="AI849" s="1">
        <v>44256</v>
      </c>
      <c r="AJ849" s="9" t="s">
        <v>38</v>
      </c>
      <c r="AK849">
        <v>18</v>
      </c>
    </row>
    <row r="850" spans="1:37" x14ac:dyDescent="0.25">
      <c r="A850">
        <v>44272</v>
      </c>
      <c r="B850">
        <v>1.2006254182107181</v>
      </c>
      <c r="C850">
        <v>3.1860790683957889</v>
      </c>
      <c r="D850">
        <v>4.4247411265781612E-2</v>
      </c>
      <c r="E850">
        <v>0.59090791748402594</v>
      </c>
      <c r="F850">
        <v>0.58159120323175095</v>
      </c>
      <c r="G850">
        <v>0.27706602365299859</v>
      </c>
      <c r="H850">
        <v>1.7683989174617789</v>
      </c>
      <c r="I850">
        <v>4.8387389299425836</v>
      </c>
      <c r="J850">
        <v>1.130549400581065</v>
      </c>
      <c r="K850">
        <v>0.38858036426824721</v>
      </c>
      <c r="L850">
        <v>0.14469371485302779</v>
      </c>
      <c r="M850">
        <v>0.14202394746820299</v>
      </c>
      <c r="N850">
        <v>3.0543823230802731</v>
      </c>
      <c r="O850">
        <v>0.30902363193057147</v>
      </c>
      <c r="P850">
        <v>0.30594045597148262</v>
      </c>
      <c r="Q850">
        <v>1.672652204445757</v>
      </c>
      <c r="R850">
        <v>2.6821956742597739E-3</v>
      </c>
      <c r="S850">
        <v>0.23565977132394469</v>
      </c>
      <c r="T850">
        <v>0.1013409496283455</v>
      </c>
      <c r="U850">
        <v>1.610634948483601E-3</v>
      </c>
      <c r="V850">
        <v>1.9201626662832729</v>
      </c>
      <c r="W850">
        <v>0.63772417571087403</v>
      </c>
      <c r="X850">
        <v>0.78893101184754622</v>
      </c>
      <c r="Y850">
        <v>3.057594873080732E-2</v>
      </c>
      <c r="Z850">
        <v>0.8917234905256507</v>
      </c>
      <c r="AA850">
        <v>1.915789816545888</v>
      </c>
      <c r="AB850">
        <v>1.0247477925879489</v>
      </c>
      <c r="AC850">
        <v>0.10729597680799929</v>
      </c>
      <c r="AD850">
        <v>0.67031326289271387</v>
      </c>
      <c r="AE850">
        <v>0.81745849163905371</v>
      </c>
      <c r="AF850">
        <v>0.84888714863290005</v>
      </c>
      <c r="AG850">
        <v>1.5301803210691041</v>
      </c>
      <c r="AH850" s="9" t="s">
        <v>212</v>
      </c>
      <c r="AI850" s="1">
        <v>44256</v>
      </c>
      <c r="AJ850" s="9" t="s">
        <v>39</v>
      </c>
      <c r="AK850">
        <v>17</v>
      </c>
    </row>
    <row r="851" spans="1:37" x14ac:dyDescent="0.25">
      <c r="A851">
        <v>44271</v>
      </c>
      <c r="B851">
        <v>1.066590186363833</v>
      </c>
      <c r="C851">
        <v>2.0834158879464049</v>
      </c>
      <c r="D851">
        <v>1.6548624223829089E-2</v>
      </c>
      <c r="E851">
        <v>0.38515348078093509</v>
      </c>
      <c r="F851">
        <v>4.6243901010502693E-2</v>
      </c>
      <c r="G851">
        <v>0.43037483728269038</v>
      </c>
      <c r="H851">
        <v>1.3817539729538451</v>
      </c>
      <c r="I851">
        <v>0.37636341764306008</v>
      </c>
      <c r="J851">
        <v>0.37571100170638733</v>
      </c>
      <c r="K851">
        <v>0.28088956144383098</v>
      </c>
      <c r="L851">
        <v>2.5819348033651331E-2</v>
      </c>
      <c r="M851">
        <v>0.45668447604866369</v>
      </c>
      <c r="N851">
        <v>0.30297168761568538</v>
      </c>
      <c r="O851">
        <v>9.1365407037881985E-2</v>
      </c>
      <c r="P851">
        <v>0.20272078406697619</v>
      </c>
      <c r="Q851">
        <v>0.61439488096814199</v>
      </c>
      <c r="R851">
        <v>0.19887061075096929</v>
      </c>
      <c r="S851">
        <v>0.38095016324922798</v>
      </c>
      <c r="T851">
        <v>0.65936310441365098</v>
      </c>
      <c r="U851">
        <v>1.06058283987485E-3</v>
      </c>
      <c r="V851">
        <v>0.20642797863420809</v>
      </c>
      <c r="W851">
        <v>0.14672968708281289</v>
      </c>
      <c r="X851">
        <v>1.1417082434643191</v>
      </c>
      <c r="Y851">
        <v>8.4431979360657494E-2</v>
      </c>
      <c r="Z851">
        <v>1.3025289826849991</v>
      </c>
      <c r="AA851">
        <v>0.48548937908628997</v>
      </c>
      <c r="AB851">
        <v>0.60678544375180432</v>
      </c>
      <c r="AC851">
        <v>0.18190680848571039</v>
      </c>
      <c r="AD851">
        <v>0.1059894996075135</v>
      </c>
      <c r="AE851">
        <v>0.47957989988929361</v>
      </c>
      <c r="AF851">
        <v>0.64049940627856905</v>
      </c>
      <c r="AG851">
        <v>1.9115360243943631</v>
      </c>
      <c r="AH851" s="9" t="s">
        <v>212</v>
      </c>
      <c r="AI851" s="1">
        <v>44256</v>
      </c>
      <c r="AJ851" s="9" t="s">
        <v>40</v>
      </c>
      <c r="AK851">
        <v>16</v>
      </c>
    </row>
    <row r="852" spans="1:37" x14ac:dyDescent="0.25">
      <c r="A852">
        <v>44270</v>
      </c>
      <c r="B852">
        <v>1.396708658178573</v>
      </c>
      <c r="C852">
        <v>1.3254010933448179</v>
      </c>
      <c r="D852">
        <v>8.0915737991667527E-2</v>
      </c>
      <c r="E852">
        <v>0.93919357967209072</v>
      </c>
      <c r="F852">
        <v>0.13301967402376699</v>
      </c>
      <c r="G852">
        <v>0.86073622638219516</v>
      </c>
      <c r="H852">
        <v>8.8771337510850215E-2</v>
      </c>
      <c r="I852">
        <v>0.91760500263291489</v>
      </c>
      <c r="J852">
        <v>0.19941392394313179</v>
      </c>
      <c r="K852">
        <v>8.0341981065680367E-3</v>
      </c>
      <c r="L852">
        <v>7.4116760146344191E-2</v>
      </c>
      <c r="M852">
        <v>0.1182952162618033</v>
      </c>
      <c r="N852">
        <v>0.88633624143365286</v>
      </c>
      <c r="O852">
        <v>0.81939077610855082</v>
      </c>
      <c r="P852">
        <v>1.7359766604661411</v>
      </c>
      <c r="Q852">
        <v>0.50973137236053756</v>
      </c>
      <c r="R852">
        <v>0.34361927898158989</v>
      </c>
      <c r="S852">
        <v>0.12761997584273521</v>
      </c>
      <c r="T852">
        <v>0.56744748579242521</v>
      </c>
      <c r="U852">
        <v>0.43443595282851288</v>
      </c>
      <c r="V852">
        <v>0.79441444762567837</v>
      </c>
      <c r="W852">
        <v>9.5918645410864284E-2</v>
      </c>
      <c r="X852">
        <v>1.940977016417033</v>
      </c>
      <c r="Y852">
        <v>2.08543638491164</v>
      </c>
      <c r="Z852">
        <v>1.7578490148609811</v>
      </c>
      <c r="AA852">
        <v>0.92518914658315576</v>
      </c>
      <c r="AB852">
        <v>0.72519713033444022</v>
      </c>
      <c r="AC852">
        <v>0.60544405181688121</v>
      </c>
      <c r="AD852">
        <v>0.1171064043484369</v>
      </c>
      <c r="AE852">
        <v>0.34175525723617312</v>
      </c>
      <c r="AF852">
        <v>1.009587825028077</v>
      </c>
      <c r="AG852">
        <v>3.2220155023789032</v>
      </c>
      <c r="AH852" s="9" t="s">
        <v>212</v>
      </c>
      <c r="AI852" s="1">
        <v>44256</v>
      </c>
      <c r="AJ852" s="9" t="s">
        <v>41</v>
      </c>
      <c r="AK852">
        <v>15</v>
      </c>
    </row>
    <row r="853" spans="1:37" x14ac:dyDescent="0.25">
      <c r="A853">
        <v>44267</v>
      </c>
      <c r="B853">
        <v>0.45835736023343221</v>
      </c>
      <c r="C853">
        <v>6.243596658643974E-2</v>
      </c>
      <c r="D853">
        <v>5.6105989647462964E-3</v>
      </c>
      <c r="E853">
        <v>0.40145481753175771</v>
      </c>
      <c r="F853">
        <v>2.636087783753684E-2</v>
      </c>
      <c r="G853">
        <v>0.1386109146862784</v>
      </c>
      <c r="H853">
        <v>1.89272220300029E-2</v>
      </c>
      <c r="I853">
        <v>1.3370401304335059E-2</v>
      </c>
      <c r="J853">
        <v>0.15966758528985611</v>
      </c>
      <c r="K853">
        <v>1.248356885547496E-2</v>
      </c>
      <c r="L853">
        <v>8.0399776012134105E-2</v>
      </c>
      <c r="M853">
        <v>2.2897212617039191E-2</v>
      </c>
      <c r="N853">
        <v>0.15900933038699661</v>
      </c>
      <c r="O853">
        <v>0.18955405453874799</v>
      </c>
      <c r="P853">
        <v>0.27763125389699028</v>
      </c>
      <c r="Q853">
        <v>0.1051015686722893</v>
      </c>
      <c r="R853">
        <v>0.47876595154907831</v>
      </c>
      <c r="S853">
        <v>0.44699434257276649</v>
      </c>
      <c r="T853">
        <v>1.139072562957405</v>
      </c>
      <c r="U853">
        <v>0</v>
      </c>
      <c r="V853">
        <v>0.56306184860415465</v>
      </c>
      <c r="W853">
        <v>0.40734306369537793</v>
      </c>
      <c r="X853">
        <v>0.45091217699834529</v>
      </c>
      <c r="Y853">
        <v>5.0911507729480873E-2</v>
      </c>
      <c r="Z853">
        <v>0.55272176037496867</v>
      </c>
      <c r="AA853">
        <v>0.18699683362715419</v>
      </c>
      <c r="AB853">
        <v>0.39597823128162513</v>
      </c>
      <c r="AC853">
        <v>4.7477234576380839E-2</v>
      </c>
      <c r="AD853">
        <v>0.14141336048529121</v>
      </c>
      <c r="AE853">
        <v>0.1257774503045741</v>
      </c>
      <c r="AF853">
        <v>0.43872733327399799</v>
      </c>
      <c r="AG853">
        <v>0.82003247460349937</v>
      </c>
      <c r="AH853" s="9" t="s">
        <v>213</v>
      </c>
      <c r="AI853" s="1">
        <v>44256</v>
      </c>
      <c r="AJ853" s="9" t="s">
        <v>43</v>
      </c>
      <c r="AK853">
        <v>12</v>
      </c>
    </row>
    <row r="854" spans="1:37" x14ac:dyDescent="0.25">
      <c r="A854">
        <v>44266</v>
      </c>
      <c r="B854">
        <v>0.82723397506947616</v>
      </c>
      <c r="C854">
        <v>0.36429189034653969</v>
      </c>
      <c r="D854">
        <v>3.0054789138931101E-2</v>
      </c>
      <c r="E854">
        <v>0.25485902122450421</v>
      </c>
      <c r="F854">
        <v>0.82911309608536432</v>
      </c>
      <c r="G854">
        <v>2.1709224738746</v>
      </c>
      <c r="H854">
        <v>0.54309986126363907</v>
      </c>
      <c r="I854">
        <v>0.48617879259616648</v>
      </c>
      <c r="J854">
        <v>0.22520075979599311</v>
      </c>
      <c r="K854">
        <v>1.7125745465051021</v>
      </c>
      <c r="L854">
        <v>0.84303061103097465</v>
      </c>
      <c r="M854">
        <v>6.3003792085556745E-2</v>
      </c>
      <c r="N854">
        <v>0.28755870194003291</v>
      </c>
      <c r="O854">
        <v>1.103263830213772E-2</v>
      </c>
      <c r="P854">
        <v>1.129531317432799</v>
      </c>
      <c r="Q854">
        <v>0.41761004680772718</v>
      </c>
      <c r="R854">
        <v>2.9344994818903238E-4</v>
      </c>
      <c r="S854">
        <v>1.732336532214406</v>
      </c>
      <c r="T854">
        <v>0.1194706570423831</v>
      </c>
      <c r="U854">
        <v>0.1672363715046766</v>
      </c>
      <c r="V854">
        <v>0.44848297901425288</v>
      </c>
      <c r="W854">
        <v>0.33919273514557369</v>
      </c>
      <c r="X854">
        <v>0.46978965714478399</v>
      </c>
      <c r="Y854">
        <v>3.7520053960915338E-2</v>
      </c>
      <c r="Z854">
        <v>0.85210424237027349</v>
      </c>
      <c r="AA854">
        <v>0.74076804494304715</v>
      </c>
      <c r="AB854">
        <v>0.50545561759009638</v>
      </c>
      <c r="AC854">
        <v>0.13917410655726081</v>
      </c>
      <c r="AD854">
        <v>0.35878366507229748</v>
      </c>
      <c r="AE854">
        <v>0.30061393892971022</v>
      </c>
      <c r="AF854">
        <v>0.91604512041994224</v>
      </c>
      <c r="AG854">
        <v>0.88144052745982027</v>
      </c>
      <c r="AH854" s="9" t="s">
        <v>213</v>
      </c>
      <c r="AI854" s="1">
        <v>44256</v>
      </c>
      <c r="AJ854" s="9" t="s">
        <v>38</v>
      </c>
      <c r="AK854">
        <v>11</v>
      </c>
    </row>
    <row r="855" spans="1:37" x14ac:dyDescent="0.25">
      <c r="A855">
        <v>44265</v>
      </c>
      <c r="B855">
        <v>1.7804363672761561</v>
      </c>
      <c r="C855">
        <v>0.198322922453566</v>
      </c>
      <c r="D855">
        <v>0.62889037564707706</v>
      </c>
      <c r="E855">
        <v>0.87382508158123329</v>
      </c>
      <c r="F855">
        <v>0.73687257041401866</v>
      </c>
      <c r="G855">
        <v>2.0838308200906859</v>
      </c>
      <c r="H855">
        <v>0.17855724586413271</v>
      </c>
      <c r="I855">
        <v>0.62085191889238101</v>
      </c>
      <c r="J855">
        <v>0.25001953214146899</v>
      </c>
      <c r="K855">
        <v>0.47121382300695441</v>
      </c>
      <c r="L855">
        <v>0.80210231613716054</v>
      </c>
      <c r="M855">
        <v>0.32730339563104799</v>
      </c>
      <c r="N855">
        <v>1.904854707933975</v>
      </c>
      <c r="O855">
        <v>0.27759125234737131</v>
      </c>
      <c r="P855">
        <v>0.52456150730680406</v>
      </c>
      <c r="Q855">
        <v>0.38959474197216809</v>
      </c>
      <c r="R855">
        <v>7.6332965744203993E-2</v>
      </c>
      <c r="S855">
        <v>0.78584803261048786</v>
      </c>
      <c r="T855">
        <v>0.93354967258190413</v>
      </c>
      <c r="U855">
        <v>0.18113871084522651</v>
      </c>
      <c r="V855">
        <v>0.36081572168882331</v>
      </c>
      <c r="W855">
        <v>1.3916375730113031</v>
      </c>
      <c r="X855">
        <v>0.63548024465707853</v>
      </c>
      <c r="Y855">
        <v>3.2234017981582173E-2</v>
      </c>
      <c r="Z855">
        <v>1.6028490966051629</v>
      </c>
      <c r="AA855">
        <v>1.0435387296380689</v>
      </c>
      <c r="AB855">
        <v>1.047967976498468</v>
      </c>
      <c r="AC855">
        <v>1.4414442130033009</v>
      </c>
      <c r="AD855">
        <v>0.39770370790614029</v>
      </c>
      <c r="AE855">
        <v>0.56452131431629715</v>
      </c>
      <c r="AF855">
        <v>1.8724159468061019</v>
      </c>
      <c r="AG855">
        <v>1.7285579399636939</v>
      </c>
      <c r="AH855" s="9" t="s">
        <v>213</v>
      </c>
      <c r="AI855" s="1">
        <v>44256</v>
      </c>
      <c r="AJ855" s="9" t="s">
        <v>39</v>
      </c>
      <c r="AK855">
        <v>10</v>
      </c>
    </row>
    <row r="856" spans="1:37" x14ac:dyDescent="0.25">
      <c r="A856">
        <v>44264</v>
      </c>
      <c r="B856">
        <v>1.537148584716133</v>
      </c>
      <c r="C856">
        <v>1.7312816569050871E-2</v>
      </c>
      <c r="D856">
        <v>0.1009103379228125</v>
      </c>
      <c r="E856">
        <v>1.508858249451358</v>
      </c>
      <c r="F856">
        <v>0.80827572816343218</v>
      </c>
      <c r="G856">
        <v>0.75140575206923199</v>
      </c>
      <c r="H856">
        <v>0.44400313083928139</v>
      </c>
      <c r="I856">
        <v>1.202749784316864</v>
      </c>
      <c r="J856">
        <v>2.0490219642112288</v>
      </c>
      <c r="K856">
        <v>0.98617186338108986</v>
      </c>
      <c r="L856">
        <v>1.972104935913418</v>
      </c>
      <c r="M856">
        <v>0.29051446928789049</v>
      </c>
      <c r="N856">
        <v>8.780516989924679E-2</v>
      </c>
      <c r="O856">
        <v>0.38235588125729841</v>
      </c>
      <c r="P856">
        <v>2.6400793072069182</v>
      </c>
      <c r="Q856">
        <v>0.8715941063758138</v>
      </c>
      <c r="R856">
        <v>0.21283036752656179</v>
      </c>
      <c r="S856">
        <v>0.15151314734347679</v>
      </c>
      <c r="T856">
        <v>0.3383295412989874</v>
      </c>
      <c r="U856">
        <v>1.8230546902522859E-2</v>
      </c>
      <c r="V856">
        <v>1.7178913786696071</v>
      </c>
      <c r="W856">
        <v>5.664273298935389</v>
      </c>
      <c r="X856">
        <v>1.6117843945355359</v>
      </c>
      <c r="Y856">
        <v>2.2884480423292511E-2</v>
      </c>
      <c r="Z856">
        <v>1.700245353868336</v>
      </c>
      <c r="AA856">
        <v>1.325208279487708</v>
      </c>
      <c r="AB856">
        <v>1.1364228453210761</v>
      </c>
      <c r="AC856">
        <v>0.49477604703721911</v>
      </c>
      <c r="AD856">
        <v>7.881722277645084E-2</v>
      </c>
      <c r="AE856">
        <v>1.023041018776822</v>
      </c>
      <c r="AF856">
        <v>1.569534599992348</v>
      </c>
      <c r="AG856">
        <v>1.8343691428261879</v>
      </c>
      <c r="AH856" s="9" t="s">
        <v>213</v>
      </c>
      <c r="AI856" s="1">
        <v>44256</v>
      </c>
      <c r="AJ856" s="9" t="s">
        <v>40</v>
      </c>
      <c r="AK856">
        <v>9</v>
      </c>
    </row>
    <row r="857" spans="1:37" x14ac:dyDescent="0.25">
      <c r="A857">
        <v>44263</v>
      </c>
      <c r="B857">
        <v>1.806410772404998</v>
      </c>
      <c r="C857">
        <v>0.1250738312964691</v>
      </c>
      <c r="D857">
        <v>3.4531803201368449E-2</v>
      </c>
      <c r="E857">
        <v>1.5948867686059109</v>
      </c>
      <c r="F857">
        <v>2.068821391734883</v>
      </c>
      <c r="G857">
        <v>0.58381523273821523</v>
      </c>
      <c r="H857">
        <v>1.3288920572990079</v>
      </c>
      <c r="I857">
        <v>0.95897006837739507</v>
      </c>
      <c r="J857">
        <v>1.1722745108845321</v>
      </c>
      <c r="K857">
        <v>1.5960391991856999</v>
      </c>
      <c r="L857">
        <v>0.10870675773290341</v>
      </c>
      <c r="M857">
        <v>5.0292234380058041</v>
      </c>
      <c r="N857">
        <v>0.57951778716114366</v>
      </c>
      <c r="O857">
        <v>1.0742720097048619</v>
      </c>
      <c r="P857">
        <v>1.23833824523192</v>
      </c>
      <c r="Q857">
        <v>5.2872790793878181E-2</v>
      </c>
      <c r="R857">
        <v>0.69564437214259955</v>
      </c>
      <c r="S857">
        <v>3.4062795855440999</v>
      </c>
      <c r="T857">
        <v>0.33786466550394562</v>
      </c>
      <c r="U857">
        <v>0.53736465768478014</v>
      </c>
      <c r="V857">
        <v>2.9930341930449229</v>
      </c>
      <c r="W857">
        <v>0.19736409097408081</v>
      </c>
      <c r="X857">
        <v>3.4039312776145292</v>
      </c>
      <c r="Y857">
        <v>1.9001822366408141</v>
      </c>
      <c r="Z857">
        <v>1.9700481675099839</v>
      </c>
      <c r="AA857">
        <v>1.2194121452650371</v>
      </c>
      <c r="AB857">
        <v>1.162301871531324</v>
      </c>
      <c r="AC857">
        <v>1.9261995815499331</v>
      </c>
      <c r="AD857">
        <v>5.4594395974487649E-3</v>
      </c>
      <c r="AE857">
        <v>0.38975512784729149</v>
      </c>
      <c r="AF857">
        <v>1.883745519777194</v>
      </c>
      <c r="AG857">
        <v>4.3436630175044133</v>
      </c>
      <c r="AH857" s="9" t="s">
        <v>213</v>
      </c>
      <c r="AI857" s="1">
        <v>44256</v>
      </c>
      <c r="AJ857" s="9" t="s">
        <v>41</v>
      </c>
      <c r="AK857">
        <v>8</v>
      </c>
    </row>
    <row r="858" spans="1:37" x14ac:dyDescent="0.25">
      <c r="A858">
        <v>44260</v>
      </c>
      <c r="B858">
        <v>2.3121282517020778</v>
      </c>
      <c r="C858">
        <v>4.5556955555661371</v>
      </c>
      <c r="D858">
        <v>5.0066548769860081E-2</v>
      </c>
      <c r="E858">
        <v>1.383878740194773</v>
      </c>
      <c r="F858">
        <v>0.2091647358036795</v>
      </c>
      <c r="G858">
        <v>2.7167135400516669</v>
      </c>
      <c r="H858">
        <v>1.2117348207779639</v>
      </c>
      <c r="I858">
        <v>2.1599588924626301</v>
      </c>
      <c r="J858">
        <v>4.1980131009355279</v>
      </c>
      <c r="K858">
        <v>1.337632201751398</v>
      </c>
      <c r="L858">
        <v>0.33947838273447473</v>
      </c>
      <c r="M858">
        <v>6.0429678936717801</v>
      </c>
      <c r="N858">
        <v>1.86405158011748</v>
      </c>
      <c r="O858">
        <v>1.835619288186054</v>
      </c>
      <c r="P858">
        <v>3.4472555567717178</v>
      </c>
      <c r="Q858">
        <v>0.30039367990869242</v>
      </c>
      <c r="R858">
        <v>0.73171790508974355</v>
      </c>
      <c r="S858">
        <v>1.3986990641856389</v>
      </c>
      <c r="T858">
        <v>0.3601866885986737</v>
      </c>
      <c r="U858">
        <v>0.22660213915756841</v>
      </c>
      <c r="V858">
        <v>0.28677222624811549</v>
      </c>
      <c r="W858">
        <v>0.63494355022736726</v>
      </c>
      <c r="X858">
        <v>1.26415258967681</v>
      </c>
      <c r="Y858">
        <v>3.3899808879391653E-2</v>
      </c>
      <c r="Z858">
        <v>2.4063105618132248</v>
      </c>
      <c r="AA858">
        <v>2.715253565751711</v>
      </c>
      <c r="AB858">
        <v>0.59361386215901812</v>
      </c>
      <c r="AC858">
        <v>2.0316921691050291</v>
      </c>
      <c r="AD858">
        <v>0.28385417198934032</v>
      </c>
      <c r="AE858">
        <v>1.7060929440650929</v>
      </c>
      <c r="AF858">
        <v>1.663164538134295</v>
      </c>
      <c r="AG858">
        <v>3.139743079464095</v>
      </c>
      <c r="AH858" s="9" t="s">
        <v>214</v>
      </c>
      <c r="AI858" s="1">
        <v>44256</v>
      </c>
      <c r="AJ858" s="9" t="s">
        <v>43</v>
      </c>
      <c r="AK858">
        <v>5</v>
      </c>
    </row>
    <row r="859" spans="1:37" x14ac:dyDescent="0.25">
      <c r="A859">
        <v>44259</v>
      </c>
      <c r="B859">
        <v>0.89778923708787139</v>
      </c>
      <c r="C859">
        <v>0.1085862253099137</v>
      </c>
      <c r="D859">
        <v>1.8345776575885951E-2</v>
      </c>
      <c r="E859">
        <v>0.39508531218907228</v>
      </c>
      <c r="F859">
        <v>1.7203271916631908E-2</v>
      </c>
      <c r="G859">
        <v>0.53311082740652105</v>
      </c>
      <c r="H859">
        <v>0.12927576238340191</v>
      </c>
      <c r="I859">
        <v>7.4803617045846836E-3</v>
      </c>
      <c r="J859">
        <v>21.669391156673399</v>
      </c>
      <c r="K859">
        <v>7.8011164595614496E-2</v>
      </c>
      <c r="L859">
        <v>1.556545437107167E-3</v>
      </c>
      <c r="M859">
        <v>1.7372921726491922E-2</v>
      </c>
      <c r="N859">
        <v>0.84935735037576332</v>
      </c>
      <c r="O859">
        <v>0.2262368862850537</v>
      </c>
      <c r="P859">
        <v>1.7169823150532479</v>
      </c>
      <c r="Q859">
        <v>4.542827861434829E-2</v>
      </c>
      <c r="R859">
        <v>0.35839003034844152</v>
      </c>
      <c r="S859">
        <v>0.27381359836462049</v>
      </c>
      <c r="T859">
        <v>0.1338443267449424</v>
      </c>
      <c r="U859">
        <v>1.5863857946674851E-3</v>
      </c>
      <c r="V859">
        <v>2.2766335938676791E-2</v>
      </c>
      <c r="W859">
        <v>0.29778396990687012</v>
      </c>
      <c r="X859">
        <v>0.11314299787374919</v>
      </c>
      <c r="Y859">
        <v>7.2904321921121146E-2</v>
      </c>
      <c r="Z859">
        <v>0.52466436701538433</v>
      </c>
      <c r="AA859">
        <v>1.71789789630978</v>
      </c>
      <c r="AB859">
        <v>0.10104171737348321</v>
      </c>
      <c r="AC859">
        <v>2.7499366849791099E-2</v>
      </c>
      <c r="AD859">
        <v>0.31584284985069982</v>
      </c>
      <c r="AE859">
        <v>0.21221700429885179</v>
      </c>
      <c r="AF859">
        <v>0.63159423822560345</v>
      </c>
      <c r="AG859">
        <v>0.60582152826393387</v>
      </c>
      <c r="AH859" s="9" t="s">
        <v>214</v>
      </c>
      <c r="AI859" s="1">
        <v>44256</v>
      </c>
      <c r="AJ859" s="9" t="s">
        <v>38</v>
      </c>
      <c r="AK859">
        <v>4</v>
      </c>
    </row>
    <row r="860" spans="1:37" x14ac:dyDescent="0.25">
      <c r="A860">
        <v>44258</v>
      </c>
      <c r="B860">
        <v>2.823838797525374</v>
      </c>
      <c r="C860">
        <v>0.66176842509274025</v>
      </c>
      <c r="D860">
        <v>0.12948180929560951</v>
      </c>
      <c r="E860">
        <v>2.5316148706017669</v>
      </c>
      <c r="F860">
        <v>1.4096422459055951</v>
      </c>
      <c r="G860">
        <v>2.4817779469941472</v>
      </c>
      <c r="H860">
        <v>0.49894589084704161</v>
      </c>
      <c r="I860">
        <v>2.5370924442275871</v>
      </c>
      <c r="J860">
        <v>0.21431131010569821</v>
      </c>
      <c r="K860">
        <v>0.20935627872176299</v>
      </c>
      <c r="L860">
        <v>0.32923810560220501</v>
      </c>
      <c r="M860">
        <v>0.43596061213477288</v>
      </c>
      <c r="N860">
        <v>4.2244538927774427</v>
      </c>
      <c r="O860">
        <v>2.925839204231178</v>
      </c>
      <c r="P860">
        <v>2.8365843472234529</v>
      </c>
      <c r="Q860">
        <v>0.29581090265711318</v>
      </c>
      <c r="R860">
        <v>0.24970472908534461</v>
      </c>
      <c r="S860">
        <v>2.508675204155093</v>
      </c>
      <c r="T860">
        <v>0.59507352619443876</v>
      </c>
      <c r="U860">
        <v>15.668995301201541</v>
      </c>
      <c r="V860">
        <v>2.0343933221530688</v>
      </c>
      <c r="W860">
        <v>1.824695569646499</v>
      </c>
      <c r="X860">
        <v>2.22013808949472</v>
      </c>
      <c r="Y860">
        <v>4.6959392207389676</v>
      </c>
      <c r="Z860">
        <v>2.4379283285610018</v>
      </c>
      <c r="AA860">
        <v>3.3962155570060131</v>
      </c>
      <c r="AB860">
        <v>1.5382960268444901</v>
      </c>
      <c r="AC860">
        <v>2.0049392953202791</v>
      </c>
      <c r="AD860">
        <v>0.14090952036542809</v>
      </c>
      <c r="AE860">
        <v>1.29534570318963</v>
      </c>
      <c r="AF860">
        <v>2.7812985132793662</v>
      </c>
      <c r="AG860">
        <v>4.3813109169177054</v>
      </c>
      <c r="AH860" s="9" t="s">
        <v>214</v>
      </c>
      <c r="AI860" s="1">
        <v>44256</v>
      </c>
      <c r="AJ860" s="9" t="s">
        <v>39</v>
      </c>
      <c r="AK860">
        <v>3</v>
      </c>
    </row>
    <row r="861" spans="1:37" x14ac:dyDescent="0.25">
      <c r="A861">
        <v>44257</v>
      </c>
      <c r="B861">
        <v>1.3939246287977569</v>
      </c>
      <c r="C861">
        <v>0.77287943460398467</v>
      </c>
      <c r="D861">
        <v>1.2193631536373191E-2</v>
      </c>
      <c r="E861">
        <v>0.69439525571293259</v>
      </c>
      <c r="F861">
        <v>0.72056498967346538</v>
      </c>
      <c r="G861">
        <v>0.35534551324403713</v>
      </c>
      <c r="H861">
        <v>0.19379520123575941</v>
      </c>
      <c r="I861">
        <v>1.101746363906041E-2</v>
      </c>
      <c r="J861">
        <v>4.6995215197594888E-3</v>
      </c>
      <c r="K861">
        <v>0.5856127467672142</v>
      </c>
      <c r="L861">
        <v>4.9057748371196648E-2</v>
      </c>
      <c r="M861">
        <v>9.2745772902835838E-2</v>
      </c>
      <c r="N861">
        <v>3.9092447353073232</v>
      </c>
      <c r="O861">
        <v>0.85692941944875756</v>
      </c>
      <c r="P861">
        <v>1.864540032527175</v>
      </c>
      <c r="Q861">
        <v>0.23056036029679361</v>
      </c>
      <c r="R861">
        <v>7.3485090216217547E-2</v>
      </c>
      <c r="S861">
        <v>0.87767079577887475</v>
      </c>
      <c r="T861">
        <v>1.8756658040629659</v>
      </c>
      <c r="U861">
        <v>0.94325003546492758</v>
      </c>
      <c r="V861">
        <v>0.50187383833974797</v>
      </c>
      <c r="W861">
        <v>1.723211120403211</v>
      </c>
      <c r="X861">
        <v>0.45085909472321412</v>
      </c>
      <c r="Y861">
        <v>4.4493279753921866E-3</v>
      </c>
      <c r="Z861">
        <v>0.98028133108455306</v>
      </c>
      <c r="AA861">
        <v>1.7112313887040571</v>
      </c>
      <c r="AB861">
        <v>1.1067397067101019</v>
      </c>
      <c r="AC861">
        <v>8.2254575087475565E-2</v>
      </c>
      <c r="AD861">
        <v>4.0504304358452682E-2</v>
      </c>
      <c r="AE861">
        <v>0.35795579495463697</v>
      </c>
      <c r="AF861">
        <v>1.5440157135781141</v>
      </c>
      <c r="AG861">
        <v>1.7078452193881339</v>
      </c>
      <c r="AH861" s="9" t="s">
        <v>214</v>
      </c>
      <c r="AI861" s="1">
        <v>44256</v>
      </c>
      <c r="AJ861" s="9" t="s">
        <v>40</v>
      </c>
      <c r="AK861">
        <v>2</v>
      </c>
    </row>
    <row r="862" spans="1:37" x14ac:dyDescent="0.25">
      <c r="A862">
        <v>44256</v>
      </c>
      <c r="B862">
        <v>2.0529124675350912</v>
      </c>
      <c r="C862">
        <v>0.87924313183043989</v>
      </c>
      <c r="D862">
        <v>1.325122106632441</v>
      </c>
      <c r="E862">
        <v>0.87964118537664016</v>
      </c>
      <c r="F862">
        <v>0.99981160561503224</v>
      </c>
      <c r="G862">
        <v>2.1269654666949238</v>
      </c>
      <c r="H862">
        <v>2.140795257685796</v>
      </c>
      <c r="I862">
        <v>1.4914810666928029</v>
      </c>
      <c r="J862">
        <v>7.8113860081423967</v>
      </c>
      <c r="K862">
        <v>0.47846111762515731</v>
      </c>
      <c r="L862">
        <v>1.200978202027069</v>
      </c>
      <c r="M862">
        <v>1.4367657328751711</v>
      </c>
      <c r="N862">
        <v>3.0184699240388002</v>
      </c>
      <c r="O862">
        <v>0.80633051121986155</v>
      </c>
      <c r="P862">
        <v>1.0630301054682889</v>
      </c>
      <c r="Q862">
        <v>1.4223725533659071</v>
      </c>
      <c r="R862">
        <v>2.790984607252518</v>
      </c>
      <c r="S862">
        <v>1.0179735773191561</v>
      </c>
      <c r="T862">
        <v>1.208078382581095</v>
      </c>
      <c r="U862">
        <v>0.27455675965022419</v>
      </c>
      <c r="V862">
        <v>1.068331902275792</v>
      </c>
      <c r="W862">
        <v>0.44993030435278231</v>
      </c>
      <c r="X862">
        <v>1.390449436911444</v>
      </c>
      <c r="Y862">
        <v>0.1968773421259454</v>
      </c>
      <c r="Z862">
        <v>1.4155632699322711</v>
      </c>
      <c r="AA862">
        <v>2.735395449889932</v>
      </c>
      <c r="AB862">
        <v>1.6171874701805851</v>
      </c>
      <c r="AC862">
        <v>1.228090099994394</v>
      </c>
      <c r="AD862">
        <v>2.2347679302272372</v>
      </c>
      <c r="AE862">
        <v>1.8795757789723591</v>
      </c>
      <c r="AF862">
        <v>1.9712451898211989</v>
      </c>
      <c r="AG862">
        <v>1.113181296177066</v>
      </c>
      <c r="AH862" s="9" t="s">
        <v>214</v>
      </c>
      <c r="AI862" s="1">
        <v>44256</v>
      </c>
      <c r="AJ862" s="9" t="s">
        <v>41</v>
      </c>
      <c r="AK862">
        <v>1</v>
      </c>
    </row>
    <row r="863" spans="1:37" x14ac:dyDescent="0.25">
      <c r="A863">
        <v>44253</v>
      </c>
      <c r="C863">
        <v>0.1234020158027114</v>
      </c>
      <c r="D863">
        <v>0.15587503166846089</v>
      </c>
      <c r="E863">
        <v>1.193771415761832</v>
      </c>
      <c r="F863">
        <v>0.45923218280522932</v>
      </c>
      <c r="G863">
        <v>0.6260876294079506</v>
      </c>
      <c r="H863">
        <v>0.31388790806551409</v>
      </c>
      <c r="J863">
        <v>0.1616502419230979</v>
      </c>
      <c r="K863">
        <v>7.488235174578894</v>
      </c>
      <c r="L863">
        <v>7.8741691039626083E-2</v>
      </c>
      <c r="M863">
        <v>0.31107670930973019</v>
      </c>
      <c r="N863">
        <v>0.39707907099325512</v>
      </c>
      <c r="O863">
        <v>0.76926521745660825</v>
      </c>
      <c r="P863">
        <v>0.73296546958175424</v>
      </c>
      <c r="Q863">
        <v>0.41288797711189401</v>
      </c>
      <c r="R863">
        <v>0.58763751182573798</v>
      </c>
      <c r="S863">
        <v>7.1104538102603536</v>
      </c>
      <c r="T863">
        <v>0.60595180720347053</v>
      </c>
      <c r="U863">
        <v>0.13911050108852391</v>
      </c>
      <c r="V863">
        <v>0.93392047872343886</v>
      </c>
      <c r="W863">
        <v>0.57424653772648249</v>
      </c>
      <c r="X863">
        <v>2.1688031521475959</v>
      </c>
      <c r="Y863">
        <v>0.1768289366073745</v>
      </c>
      <c r="Z863">
        <v>2.1577806069245828</v>
      </c>
      <c r="AB863">
        <v>0.7596693584415547</v>
      </c>
      <c r="AC863">
        <v>0.28968512354018872</v>
      </c>
      <c r="AD863">
        <v>0.50083559242323294</v>
      </c>
      <c r="AE863">
        <v>0.83050669492125084</v>
      </c>
      <c r="AF863">
        <v>1.4409108049047821</v>
      </c>
      <c r="AH863" s="9" t="s">
        <v>215</v>
      </c>
      <c r="AI863" s="1">
        <v>44228</v>
      </c>
      <c r="AJ863" s="9" t="s">
        <v>43</v>
      </c>
      <c r="AK863">
        <v>26</v>
      </c>
    </row>
    <row r="864" spans="1:37" x14ac:dyDescent="0.25">
      <c r="A864">
        <v>44252</v>
      </c>
      <c r="B864">
        <v>0.95500061430203453</v>
      </c>
      <c r="C864">
        <v>3.9479910750539027E-2</v>
      </c>
      <c r="D864">
        <v>3.0998521183244642E-4</v>
      </c>
      <c r="E864">
        <v>0.2399286971374992</v>
      </c>
      <c r="F864">
        <v>0.16152542187530169</v>
      </c>
      <c r="G864">
        <v>0.76583127176762822</v>
      </c>
      <c r="H864">
        <v>0.27148121248599261</v>
      </c>
      <c r="I864">
        <v>0.1723410600561891</v>
      </c>
      <c r="J864">
        <v>0.1816116253482476</v>
      </c>
      <c r="K864">
        <v>0.1610593941418374</v>
      </c>
      <c r="L864">
        <v>0.12350120870064719</v>
      </c>
      <c r="M864">
        <v>0.13961497502927711</v>
      </c>
      <c r="N864">
        <v>0.54937958562478084</v>
      </c>
      <c r="O864">
        <v>0.9633852582475998</v>
      </c>
      <c r="P864">
        <v>1.0507637423732661</v>
      </c>
      <c r="Q864">
        <v>0.20383654071889129</v>
      </c>
      <c r="R864">
        <v>8.8835445263660023E-2</v>
      </c>
      <c r="S864">
        <v>4.1461739902137458</v>
      </c>
      <c r="T864">
        <v>0.1004470067126296</v>
      </c>
      <c r="U864">
        <v>2.5367897483007339E-2</v>
      </c>
      <c r="V864">
        <v>0.94769148592406827</v>
      </c>
      <c r="W864">
        <v>0.18920934972714101</v>
      </c>
      <c r="X864">
        <v>1.0473036738127961</v>
      </c>
      <c r="Y864">
        <v>5.6387946385862447E-2</v>
      </c>
      <c r="Z864">
        <v>1.0927728764965881</v>
      </c>
      <c r="AA864">
        <v>0.57107350014268332</v>
      </c>
      <c r="AB864">
        <v>0.41487025130615057</v>
      </c>
      <c r="AC864">
        <v>0.12205105894247149</v>
      </c>
      <c r="AD864">
        <v>0.25295208106718697</v>
      </c>
      <c r="AE864">
        <v>0.34894197071903887</v>
      </c>
      <c r="AF864">
        <v>0.8909190681531719</v>
      </c>
      <c r="AG864">
        <v>1.256688142992898</v>
      </c>
      <c r="AH864" s="9" t="s">
        <v>215</v>
      </c>
      <c r="AI864" s="1">
        <v>44228</v>
      </c>
      <c r="AJ864" s="9" t="s">
        <v>38</v>
      </c>
      <c r="AK864">
        <v>25</v>
      </c>
    </row>
    <row r="865" spans="1:37" x14ac:dyDescent="0.25">
      <c r="A865">
        <v>44251</v>
      </c>
      <c r="B865">
        <v>0.75663021839918976</v>
      </c>
      <c r="C865">
        <v>3.7767360296424961E-2</v>
      </c>
      <c r="D865">
        <v>0</v>
      </c>
      <c r="E865">
        <v>4.3304206739154603E-2</v>
      </c>
      <c r="F865">
        <v>3.9484185481343213E-2</v>
      </c>
      <c r="G865">
        <v>1.0442809217410529</v>
      </c>
      <c r="H865">
        <v>0.18355577480317969</v>
      </c>
      <c r="I865">
        <v>0.21300113389493891</v>
      </c>
      <c r="J865">
        <v>1.3665352664361341E-2</v>
      </c>
      <c r="K865">
        <v>0.20376950488033799</v>
      </c>
      <c r="L865">
        <v>0.13816415464679899</v>
      </c>
      <c r="M865">
        <v>0.91921001142222991</v>
      </c>
      <c r="N865">
        <v>2.5541486808066258E-2</v>
      </c>
      <c r="O865">
        <v>0.48659686692896148</v>
      </c>
      <c r="P865">
        <v>0.33661075187191009</v>
      </c>
      <c r="Q865">
        <v>1.4218550417571391E-2</v>
      </c>
      <c r="R865">
        <v>1.4418245083604609E-3</v>
      </c>
      <c r="S865">
        <v>1.9025097189895951E-2</v>
      </c>
      <c r="T865">
        <v>0.64166340171673786</v>
      </c>
      <c r="U865">
        <v>0.15418052172328739</v>
      </c>
      <c r="V865">
        <v>8.6331017639239352E-2</v>
      </c>
      <c r="W865">
        <v>2.9645405361106679E-2</v>
      </c>
      <c r="X865">
        <v>1.4325729578994859</v>
      </c>
      <c r="Y865">
        <v>0.15550071555992809</v>
      </c>
      <c r="Z865">
        <v>0.71872909650328665</v>
      </c>
      <c r="AA865">
        <v>0.12880827792895819</v>
      </c>
      <c r="AB865">
        <v>0.28586508432317281</v>
      </c>
      <c r="AC865">
        <v>0.33801226049345051</v>
      </c>
      <c r="AD865">
        <v>3.3474066880283059E-4</v>
      </c>
      <c r="AE865">
        <v>0.19059818350163649</v>
      </c>
      <c r="AF865">
        <v>0.37249520088204008</v>
      </c>
      <c r="AG865">
        <v>1.6599507939856719</v>
      </c>
      <c r="AH865" s="9" t="s">
        <v>215</v>
      </c>
      <c r="AI865" s="1">
        <v>44228</v>
      </c>
      <c r="AJ865" s="9" t="s">
        <v>39</v>
      </c>
      <c r="AK865">
        <v>24</v>
      </c>
    </row>
    <row r="866" spans="1:37" x14ac:dyDescent="0.25">
      <c r="A866">
        <v>44250</v>
      </c>
      <c r="B866">
        <v>1.1164470413206351</v>
      </c>
      <c r="C866">
        <v>6.686689732503924E-2</v>
      </c>
      <c r="D866">
        <v>9.0044270156485126E-2</v>
      </c>
      <c r="E866">
        <v>0.30112437811447279</v>
      </c>
      <c r="F866">
        <v>1.020046464064488</v>
      </c>
      <c r="G866">
        <v>1.1429505897791761</v>
      </c>
      <c r="H866">
        <v>0.210344021775206</v>
      </c>
      <c r="I866">
        <v>0.25244022241496789</v>
      </c>
      <c r="J866">
        <v>0.24503338345222861</v>
      </c>
      <c r="K866">
        <v>0.15803152108532231</v>
      </c>
      <c r="L866">
        <v>2.45627808544547</v>
      </c>
      <c r="M866">
        <v>0.24520827053877231</v>
      </c>
      <c r="N866">
        <v>0.7728659824376215</v>
      </c>
      <c r="O866">
        <v>0.87418101239069113</v>
      </c>
      <c r="P866">
        <v>1.910021041812018</v>
      </c>
      <c r="Q866">
        <v>0.36380012469608453</v>
      </c>
      <c r="R866">
        <v>2.127959215645689</v>
      </c>
      <c r="S866">
        <v>0.10447581579979751</v>
      </c>
      <c r="T866">
        <v>1.146298931556385</v>
      </c>
      <c r="U866">
        <v>0.12742311236196241</v>
      </c>
      <c r="V866">
        <v>0.36910158070628468</v>
      </c>
      <c r="W866">
        <v>8.6902091589064798E-2</v>
      </c>
      <c r="X866">
        <v>1.3469648182335101</v>
      </c>
      <c r="Y866">
        <v>0.15939485630790029</v>
      </c>
      <c r="Z866">
        <v>0.83068140698597759</v>
      </c>
      <c r="AA866">
        <v>0.75335232198277935</v>
      </c>
      <c r="AB866">
        <v>0.77006260044412977</v>
      </c>
      <c r="AC866">
        <v>0.90029513312685627</v>
      </c>
      <c r="AD866">
        <v>0.34113003299733408</v>
      </c>
      <c r="AE866">
        <v>0.19955115296218781</v>
      </c>
      <c r="AF866">
        <v>1.0954873441035651</v>
      </c>
      <c r="AG866">
        <v>1.7931282044394341</v>
      </c>
      <c r="AH866" s="9" t="s">
        <v>215</v>
      </c>
      <c r="AI866" s="1">
        <v>44228</v>
      </c>
      <c r="AJ866" s="9" t="s">
        <v>40</v>
      </c>
      <c r="AK866">
        <v>23</v>
      </c>
    </row>
    <row r="867" spans="1:37" x14ac:dyDescent="0.25">
      <c r="A867">
        <v>44249</v>
      </c>
      <c r="B867">
        <v>0.64621308027684854</v>
      </c>
      <c r="C867">
        <v>9.6348105910739543E-2</v>
      </c>
      <c r="D867">
        <v>0.1047923811067453</v>
      </c>
      <c r="E867">
        <v>0.59967068443528215</v>
      </c>
      <c r="F867">
        <v>1.832545248185424E-2</v>
      </c>
      <c r="G867">
        <v>0.48611381469995429</v>
      </c>
      <c r="H867">
        <v>0.50497059329939586</v>
      </c>
      <c r="I867">
        <v>3.5916887326159053E-2</v>
      </c>
      <c r="J867">
        <v>0.35490310673846948</v>
      </c>
      <c r="K867">
        <v>0.26041598279786637</v>
      </c>
      <c r="L867">
        <v>0.92413217878280496</v>
      </c>
      <c r="M867">
        <v>5.5543732538937657E-2</v>
      </c>
      <c r="N867">
        <v>0.32326403651287478</v>
      </c>
      <c r="O867">
        <v>4.1778733017517471</v>
      </c>
      <c r="P867">
        <v>0.29784322546463132</v>
      </c>
      <c r="Q867">
        <v>8.120753199432526E-2</v>
      </c>
      <c r="R867">
        <v>0.6511880614147415</v>
      </c>
      <c r="S867">
        <v>0.13665083659596111</v>
      </c>
      <c r="T867">
        <v>0.27293186316701162</v>
      </c>
      <c r="U867">
        <v>0</v>
      </c>
      <c r="V867">
        <v>0.26099968715984062</v>
      </c>
      <c r="W867">
        <v>1.0958387558004949</v>
      </c>
      <c r="X867">
        <v>0.77983732793540794</v>
      </c>
      <c r="Y867">
        <v>0.54697857957042806</v>
      </c>
      <c r="Z867">
        <v>0.73725406881704747</v>
      </c>
      <c r="AA867">
        <v>0.28382754055349929</v>
      </c>
      <c r="AB867">
        <v>0.45743985048979069</v>
      </c>
      <c r="AC867">
        <v>0.29529007406155139</v>
      </c>
      <c r="AD867">
        <v>0.15868282275803949</v>
      </c>
      <c r="AE867">
        <v>0.2786543600962067</v>
      </c>
      <c r="AF867">
        <v>0.67224734224794558</v>
      </c>
      <c r="AG867">
        <v>0.75606127187492134</v>
      </c>
      <c r="AH867" s="9" t="s">
        <v>215</v>
      </c>
      <c r="AI867" s="1">
        <v>44228</v>
      </c>
      <c r="AJ867" s="9" t="s">
        <v>41</v>
      </c>
      <c r="AK867">
        <v>22</v>
      </c>
    </row>
    <row r="868" spans="1:37" x14ac:dyDescent="0.25">
      <c r="A868">
        <v>44246</v>
      </c>
      <c r="B868">
        <v>1.528451501760564</v>
      </c>
      <c r="C868">
        <v>0.35810033241707939</v>
      </c>
      <c r="D868">
        <v>0.14756715482583349</v>
      </c>
      <c r="E868">
        <v>1.2058457644296481</v>
      </c>
      <c r="F868">
        <v>0.60071567397486303</v>
      </c>
      <c r="G868">
        <v>2.8123014599847171</v>
      </c>
      <c r="H868">
        <v>0.20039202796484679</v>
      </c>
      <c r="I868">
        <v>0.29910522496863451</v>
      </c>
      <c r="J868">
        <v>1.826506660271671E-2</v>
      </c>
      <c r="K868">
        <v>0.22201345424820551</v>
      </c>
      <c r="L868">
        <v>0.1545528005965863</v>
      </c>
      <c r="M868">
        <v>0.33693331851983771</v>
      </c>
      <c r="N868">
        <v>0.66608412764144098</v>
      </c>
      <c r="O868">
        <v>0.35461970342305388</v>
      </c>
      <c r="P868">
        <v>9.1025844538112841E-2</v>
      </c>
      <c r="Q868">
        <v>0.86782405208210944</v>
      </c>
      <c r="R868">
        <v>0.68809594439291988</v>
      </c>
      <c r="S868">
        <v>6.3067791674973446</v>
      </c>
      <c r="T868">
        <v>1.7672163086458501</v>
      </c>
      <c r="U868">
        <v>0.4886340791988345</v>
      </c>
      <c r="V868">
        <v>0.46928538141442622</v>
      </c>
      <c r="W868">
        <v>1.8690391927878069</v>
      </c>
      <c r="X868">
        <v>1.3915764540684969</v>
      </c>
      <c r="Y868">
        <v>8.1955066168997184E-2</v>
      </c>
      <c r="Z868">
        <v>2.3365285677265479</v>
      </c>
      <c r="AA868">
        <v>0.35015422857883599</v>
      </c>
      <c r="AB868">
        <v>1.0174802230789479</v>
      </c>
      <c r="AC868">
        <v>0.2381260018522956</v>
      </c>
      <c r="AD868">
        <v>0.25247100954096058</v>
      </c>
      <c r="AE868">
        <v>0.60530637040745772</v>
      </c>
      <c r="AF868">
        <v>1.8038458453444119</v>
      </c>
      <c r="AG868">
        <v>1.399165025384878</v>
      </c>
      <c r="AH868" s="9" t="s">
        <v>216</v>
      </c>
      <c r="AI868" s="1">
        <v>44228</v>
      </c>
      <c r="AJ868" s="9" t="s">
        <v>43</v>
      </c>
      <c r="AK868">
        <v>19</v>
      </c>
    </row>
    <row r="869" spans="1:37" x14ac:dyDescent="0.25">
      <c r="A869">
        <v>44245</v>
      </c>
      <c r="B869">
        <v>1.54854333304141</v>
      </c>
      <c r="C869">
        <v>0.4136497818161613</v>
      </c>
      <c r="D869">
        <v>1.5967613918278001</v>
      </c>
      <c r="E869">
        <v>1.499127038573332</v>
      </c>
      <c r="F869">
        <v>2.6953725491869052</v>
      </c>
      <c r="G869">
        <v>1.3221609779719921</v>
      </c>
      <c r="H869">
        <v>1.773039418350189</v>
      </c>
      <c r="I869">
        <v>0.4455957617575011</v>
      </c>
      <c r="J869">
        <v>1.920762403465416</v>
      </c>
      <c r="K869">
        <v>0.61660808711965942</v>
      </c>
      <c r="L869">
        <v>0.52921956231228617</v>
      </c>
      <c r="M869">
        <v>0.49472743303706351</v>
      </c>
      <c r="N869">
        <v>2.1611875141387289</v>
      </c>
      <c r="O869">
        <v>1.3170749938310251</v>
      </c>
      <c r="P869">
        <v>0.71219837473975611</v>
      </c>
      <c r="Q869">
        <v>0.46311590982959627</v>
      </c>
      <c r="R869">
        <v>6.1176029142565883E-2</v>
      </c>
      <c r="S869">
        <v>0.17894728768314391</v>
      </c>
      <c r="T869">
        <v>1.3788579666886029</v>
      </c>
      <c r="U869">
        <v>0.50658165067463135</v>
      </c>
      <c r="V869">
        <v>0.13991428360599981</v>
      </c>
      <c r="W869">
        <v>8.3300623698293524E-2</v>
      </c>
      <c r="X869">
        <v>0.81883721653417163</v>
      </c>
      <c r="Y869">
        <v>0.60265512723689607</v>
      </c>
      <c r="Z869">
        <v>1.384843335805521</v>
      </c>
      <c r="AA869">
        <v>1.457761118740152</v>
      </c>
      <c r="AB869">
        <v>1.1165553187923689</v>
      </c>
      <c r="AC869">
        <v>0.85275060277971082</v>
      </c>
      <c r="AD869">
        <v>1.3797889244420909</v>
      </c>
      <c r="AE869">
        <v>1.2491527092451971</v>
      </c>
      <c r="AF869">
        <v>1.3168513067231431</v>
      </c>
      <c r="AG869">
        <v>1.229056739528642</v>
      </c>
      <c r="AH869" s="9" t="s">
        <v>216</v>
      </c>
      <c r="AI869" s="1">
        <v>44228</v>
      </c>
      <c r="AJ869" s="9" t="s">
        <v>38</v>
      </c>
      <c r="AK869">
        <v>18</v>
      </c>
    </row>
    <row r="870" spans="1:37" x14ac:dyDescent="0.25">
      <c r="A870">
        <v>44244</v>
      </c>
      <c r="B870">
        <v>3.6402986109650608</v>
      </c>
      <c r="C870">
        <v>8.5531678335498267</v>
      </c>
      <c r="D870">
        <v>2.8047684660158589</v>
      </c>
      <c r="E870">
        <v>3.6833090320574371</v>
      </c>
      <c r="F870">
        <v>2.853053987890795</v>
      </c>
      <c r="G870">
        <v>2.2681239482153219</v>
      </c>
      <c r="H870">
        <v>2.864372251913164</v>
      </c>
      <c r="I870">
        <v>1.7506711980066021</v>
      </c>
      <c r="J870">
        <v>17.564301974485041</v>
      </c>
      <c r="K870">
        <v>2.718830588425786</v>
      </c>
      <c r="L870">
        <v>1.336250969724156</v>
      </c>
      <c r="M870">
        <v>4.9528065987193122</v>
      </c>
      <c r="N870">
        <v>3.1506581250258701</v>
      </c>
      <c r="O870">
        <v>2.0612821838272528</v>
      </c>
      <c r="P870">
        <v>5.3370188783893129</v>
      </c>
      <c r="Q870">
        <v>2.4172538056857018</v>
      </c>
      <c r="R870">
        <v>0.98509414569320985</v>
      </c>
      <c r="S870">
        <v>1.685555874034959</v>
      </c>
      <c r="T870">
        <v>3.0087471806263508</v>
      </c>
      <c r="U870">
        <v>4.9335852845043258</v>
      </c>
      <c r="V870">
        <v>3.0499973473783188</v>
      </c>
      <c r="W870">
        <v>2.2255970388904531</v>
      </c>
      <c r="X870">
        <v>3.816099887549897</v>
      </c>
      <c r="Y870">
        <v>0.47488422529992291</v>
      </c>
      <c r="Z870">
        <v>3.5663126485340109</v>
      </c>
      <c r="AA870">
        <v>5.1060199051992354</v>
      </c>
      <c r="AB870">
        <v>2.7318562109033828</v>
      </c>
      <c r="AC870">
        <v>2.700761741694953</v>
      </c>
      <c r="AD870">
        <v>4.0453085760234284</v>
      </c>
      <c r="AE870">
        <v>3.6519487162550748</v>
      </c>
      <c r="AF870">
        <v>3.7594903696413469</v>
      </c>
      <c r="AG870">
        <v>2.9999663822919098</v>
      </c>
      <c r="AH870" s="9" t="s">
        <v>216</v>
      </c>
      <c r="AI870" s="1">
        <v>44228</v>
      </c>
      <c r="AJ870" s="9" t="s">
        <v>39</v>
      </c>
      <c r="AK870">
        <v>17</v>
      </c>
    </row>
    <row r="871" spans="1:37" x14ac:dyDescent="0.25">
      <c r="A871">
        <v>44236</v>
      </c>
      <c r="B871">
        <v>1.752815079848951</v>
      </c>
      <c r="C871">
        <v>1.1865551829186449</v>
      </c>
      <c r="D871">
        <v>2.0430889129632339</v>
      </c>
      <c r="E871">
        <v>1.8341377654838771</v>
      </c>
      <c r="F871">
        <v>2.0564269636182182</v>
      </c>
      <c r="G871">
        <v>1.716804344714463</v>
      </c>
      <c r="H871">
        <v>1.0174878392856881</v>
      </c>
      <c r="I871">
        <v>1.2703424876373071</v>
      </c>
      <c r="J871">
        <v>2.2922835757526849</v>
      </c>
      <c r="K871">
        <v>3.0059613934968619</v>
      </c>
      <c r="L871">
        <v>2.2491935789369859</v>
      </c>
      <c r="M871">
        <v>0.92275552243695169</v>
      </c>
      <c r="N871">
        <v>1.8628191286603379</v>
      </c>
      <c r="O871">
        <v>2.2130520216151939</v>
      </c>
      <c r="P871">
        <v>1.0110007654110089</v>
      </c>
      <c r="Q871">
        <v>2.0602770663199572</v>
      </c>
      <c r="R871">
        <v>0.39009417718436268</v>
      </c>
      <c r="S871">
        <v>0.83962724149841705</v>
      </c>
      <c r="T871">
        <v>2.2303736708843371</v>
      </c>
      <c r="U871">
        <v>1.2072233202628411</v>
      </c>
      <c r="V871">
        <v>0.95805718050279154</v>
      </c>
      <c r="W871">
        <v>4.3533832811709043</v>
      </c>
      <c r="X871">
        <v>0.65711945255414728</v>
      </c>
      <c r="Y871">
        <v>0.2561270404407347</v>
      </c>
      <c r="Z871">
        <v>1.6592273120579739</v>
      </c>
      <c r="AA871">
        <v>1.809765631662662</v>
      </c>
      <c r="AB871">
        <v>1.9495464683389481</v>
      </c>
      <c r="AC871">
        <v>1.064330841146838</v>
      </c>
      <c r="AD871">
        <v>2.8836074381002939</v>
      </c>
      <c r="AE871">
        <v>1.5984358106839409</v>
      </c>
      <c r="AF871">
        <v>1.7685650798479149</v>
      </c>
      <c r="AG871">
        <v>1.3826673180493441</v>
      </c>
      <c r="AH871" s="9" t="s">
        <v>217</v>
      </c>
      <c r="AI871" s="1">
        <v>44228</v>
      </c>
      <c r="AJ871" s="9" t="s">
        <v>40</v>
      </c>
      <c r="AK871">
        <v>9</v>
      </c>
    </row>
    <row r="872" spans="1:37" x14ac:dyDescent="0.25">
      <c r="A872">
        <v>44235</v>
      </c>
      <c r="B872">
        <v>0.20833528042641539</v>
      </c>
      <c r="C872">
        <v>0.1361452170605339</v>
      </c>
      <c r="D872">
        <v>0</v>
      </c>
      <c r="E872">
        <v>6.5599206604601057E-2</v>
      </c>
      <c r="F872">
        <v>0.1248135471110304</v>
      </c>
      <c r="G872">
        <v>9.199300273690765E-2</v>
      </c>
      <c r="H872">
        <v>1.748307588259863E-2</v>
      </c>
      <c r="I872">
        <v>2.1230839679059609E-2</v>
      </c>
      <c r="J872">
        <v>1.679180056293083E-2</v>
      </c>
      <c r="K872">
        <v>1.243081391441319</v>
      </c>
      <c r="L872">
        <v>6.1268145037775397E-2</v>
      </c>
      <c r="M872">
        <v>1.9461713892619231E-3</v>
      </c>
      <c r="N872">
        <v>0.22586673830095119</v>
      </c>
      <c r="O872">
        <v>2.6399176768350959E-2</v>
      </c>
      <c r="P872">
        <v>4.2681910271850032E-2</v>
      </c>
      <c r="Q872">
        <v>7.8126419582150303E-2</v>
      </c>
      <c r="R872">
        <v>0</v>
      </c>
      <c r="S872">
        <v>0.1554193076492173</v>
      </c>
      <c r="T872">
        <v>0.1430829469216999</v>
      </c>
      <c r="U872">
        <v>3.4132443718449368E-2</v>
      </c>
      <c r="V872">
        <v>7.8739254934007116E-2</v>
      </c>
      <c r="W872">
        <v>2.3724665960662299E-2</v>
      </c>
      <c r="X872">
        <v>0.27031331392392077</v>
      </c>
      <c r="Y872">
        <v>0.10778839836369231</v>
      </c>
      <c r="Z872">
        <v>0.16048799222806681</v>
      </c>
      <c r="AA872">
        <v>0.2242965162577106</v>
      </c>
      <c r="AB872">
        <v>8.589904951994172E-2</v>
      </c>
      <c r="AC872">
        <v>4.2174603915414298E-2</v>
      </c>
      <c r="AD872">
        <v>2.3729759727184479E-2</v>
      </c>
      <c r="AE872">
        <v>5.89772217457483E-2</v>
      </c>
      <c r="AF872">
        <v>0.25886866284033899</v>
      </c>
      <c r="AG872">
        <v>0.1432642796204068</v>
      </c>
      <c r="AH872" s="9" t="s">
        <v>217</v>
      </c>
      <c r="AI872" s="1">
        <v>44228</v>
      </c>
      <c r="AJ872" s="9" t="s">
        <v>41</v>
      </c>
      <c r="AK872">
        <v>8</v>
      </c>
    </row>
    <row r="873" spans="1:37" x14ac:dyDescent="0.25">
      <c r="A873">
        <v>44232</v>
      </c>
      <c r="B873">
        <v>1.665463907535699</v>
      </c>
      <c r="C873">
        <v>0.96881498207983263</v>
      </c>
      <c r="D873">
        <v>0.73861167977344322</v>
      </c>
      <c r="E873">
        <v>1.152465141486539</v>
      </c>
      <c r="F873">
        <v>1.640272541932472</v>
      </c>
      <c r="G873">
        <v>1.3131509167442239</v>
      </c>
      <c r="H873">
        <v>0.17640869453761099</v>
      </c>
      <c r="I873">
        <v>0.3497558699195143</v>
      </c>
      <c r="J873">
        <v>0.2221054429033274</v>
      </c>
      <c r="K873">
        <v>0.1980152159427209</v>
      </c>
      <c r="L873">
        <v>0.45107289012399782</v>
      </c>
      <c r="M873">
        <v>0.18503406545748249</v>
      </c>
      <c r="N873">
        <v>0.91521877144654951</v>
      </c>
      <c r="O873">
        <v>0.51710584603642729</v>
      </c>
      <c r="P873">
        <v>1.0609264948263</v>
      </c>
      <c r="Q873">
        <v>2.21540804014611</v>
      </c>
      <c r="R873">
        <v>8.6964755038001565E-3</v>
      </c>
      <c r="S873">
        <v>0.10399605344448939</v>
      </c>
      <c r="T873">
        <v>1.9780410094793499</v>
      </c>
      <c r="U873">
        <v>8.455802899898732E-3</v>
      </c>
      <c r="V873">
        <v>0.35145702979476279</v>
      </c>
      <c r="W873">
        <v>4.2745581362295084</v>
      </c>
      <c r="X873">
        <v>2.027361191032035</v>
      </c>
      <c r="Y873">
        <v>4.2813378502893393E-2</v>
      </c>
      <c r="Z873">
        <v>1.7855394962509961</v>
      </c>
      <c r="AA873">
        <v>0.7680698070136639</v>
      </c>
      <c r="AB873">
        <v>1.364343756796931</v>
      </c>
      <c r="AC873">
        <v>0.2770487490093394</v>
      </c>
      <c r="AD873">
        <v>1.1290446268020331</v>
      </c>
      <c r="AE873">
        <v>1.191002457834625</v>
      </c>
      <c r="AF873">
        <v>1.413741244199791</v>
      </c>
      <c r="AG873">
        <v>1.3144024214243919</v>
      </c>
      <c r="AH873" s="9" t="s">
        <v>218</v>
      </c>
      <c r="AI873" s="1">
        <v>44228</v>
      </c>
      <c r="AJ873" s="9" t="s">
        <v>43</v>
      </c>
      <c r="AK873">
        <v>5</v>
      </c>
    </row>
    <row r="874" spans="1:37" x14ac:dyDescent="0.25">
      <c r="A874">
        <v>44231</v>
      </c>
      <c r="B874">
        <v>0.72653477767173424</v>
      </c>
      <c r="C874">
        <v>0.15832152459655471</v>
      </c>
      <c r="D874">
        <v>1.27393638665821E-3</v>
      </c>
      <c r="E874">
        <v>0.52152553754939202</v>
      </c>
      <c r="F874">
        <v>0.2041084803638632</v>
      </c>
      <c r="G874">
        <v>1.321770860778593</v>
      </c>
      <c r="H874">
        <v>0.57374522916970327</v>
      </c>
      <c r="I874">
        <v>1.2165870958912981</v>
      </c>
      <c r="J874">
        <v>0.6921717701735276</v>
      </c>
      <c r="K874">
        <v>0.11375224736945599</v>
      </c>
      <c r="L874">
        <v>0.18148057882022439</v>
      </c>
      <c r="M874">
        <v>8.6373031844958773E-2</v>
      </c>
      <c r="N874">
        <v>0.34853079371008089</v>
      </c>
      <c r="O874">
        <v>0.1040500964059053</v>
      </c>
      <c r="P874">
        <v>0.99321736075421285</v>
      </c>
      <c r="Q874">
        <v>0.10934399778448781</v>
      </c>
      <c r="R874">
        <v>8.504631808473781E-2</v>
      </c>
      <c r="S874">
        <v>1.0047501008284769</v>
      </c>
      <c r="T874">
        <v>0.38767121426446288</v>
      </c>
      <c r="U874">
        <v>0.14563516414115371</v>
      </c>
      <c r="V874">
        <v>0.53651000032656371</v>
      </c>
      <c r="W874">
        <v>1.004975399148698</v>
      </c>
      <c r="X874">
        <v>0.1635376223361043</v>
      </c>
      <c r="Y874">
        <v>6.8157494724254142E-3</v>
      </c>
      <c r="Z874">
        <v>0.73237987025247686</v>
      </c>
      <c r="AA874">
        <v>0.83795284116379132</v>
      </c>
      <c r="AB874">
        <v>0.41918883882240332</v>
      </c>
      <c r="AC874">
        <v>7.5134238279969193E-2</v>
      </c>
      <c r="AD874">
        <v>0.24030911024640689</v>
      </c>
      <c r="AE874">
        <v>0.1240534027536619</v>
      </c>
      <c r="AF874">
        <v>1.0012997325968409</v>
      </c>
      <c r="AG874">
        <v>0.67270130818403928</v>
      </c>
      <c r="AH874" s="9" t="s">
        <v>218</v>
      </c>
      <c r="AI874" s="1">
        <v>44228</v>
      </c>
      <c r="AJ874" s="9" t="s">
        <v>38</v>
      </c>
      <c r="AK874">
        <v>4</v>
      </c>
    </row>
    <row r="875" spans="1:37" x14ac:dyDescent="0.25">
      <c r="A875">
        <v>44230</v>
      </c>
      <c r="B875">
        <v>2.514330291740889</v>
      </c>
      <c r="C875">
        <v>2.732185585546087</v>
      </c>
      <c r="D875">
        <v>3.639969817277573</v>
      </c>
      <c r="E875">
        <v>2.2436652029504769</v>
      </c>
      <c r="F875">
        <v>2.1994357933570861</v>
      </c>
      <c r="G875">
        <v>4.5211879288369952</v>
      </c>
      <c r="H875">
        <v>2.5885113258788799</v>
      </c>
      <c r="I875">
        <v>1.582707892066338</v>
      </c>
      <c r="J875">
        <v>7.9095837639373716</v>
      </c>
      <c r="K875">
        <v>2.3038816970859339</v>
      </c>
      <c r="L875">
        <v>0.94165713370347459</v>
      </c>
      <c r="M875">
        <v>2.5750161600197221</v>
      </c>
      <c r="N875">
        <v>2.3315622182159519</v>
      </c>
      <c r="O875">
        <v>1.7143881607169189</v>
      </c>
      <c r="P875">
        <v>2.0388091483850519</v>
      </c>
      <c r="Q875">
        <v>2.8194674362455809</v>
      </c>
      <c r="R875">
        <v>0.83321959050330863</v>
      </c>
      <c r="S875">
        <v>1.432359677010512</v>
      </c>
      <c r="T875">
        <v>2.21386176154641</v>
      </c>
      <c r="U875">
        <v>2.83384349062201</v>
      </c>
      <c r="V875">
        <v>1.462654935234238</v>
      </c>
      <c r="W875">
        <v>1.278124393888171</v>
      </c>
      <c r="X875">
        <v>1.352656587087598</v>
      </c>
      <c r="Y875">
        <v>1.856914195707873</v>
      </c>
      <c r="Z875">
        <v>2.4041281466290281</v>
      </c>
      <c r="AA875">
        <v>3.0891311642225938</v>
      </c>
      <c r="AB875">
        <v>2.311150033644823</v>
      </c>
      <c r="AC875">
        <v>2.321211041060228</v>
      </c>
      <c r="AD875">
        <v>3.4384336580445698</v>
      </c>
      <c r="AE875">
        <v>3.070996097559108</v>
      </c>
      <c r="AF875">
        <v>2.4415652700633612</v>
      </c>
      <c r="AG875">
        <v>1.860555505501778</v>
      </c>
      <c r="AH875" s="9" t="s">
        <v>218</v>
      </c>
      <c r="AI875" s="1">
        <v>44228</v>
      </c>
      <c r="AJ875" s="9" t="s">
        <v>39</v>
      </c>
      <c r="AK875">
        <v>3</v>
      </c>
    </row>
    <row r="876" spans="1:37" x14ac:dyDescent="0.25">
      <c r="A876">
        <v>44229</v>
      </c>
      <c r="B876">
        <v>1.0804023353052119</v>
      </c>
      <c r="C876">
        <v>0.90354575953874028</v>
      </c>
      <c r="D876">
        <v>0.33358968926960958</v>
      </c>
      <c r="E876">
        <v>1.2631594038088121</v>
      </c>
      <c r="F876">
        <v>1.751941091348725</v>
      </c>
      <c r="G876">
        <v>1.031382045404311</v>
      </c>
      <c r="H876">
        <v>0.97337241715751444</v>
      </c>
      <c r="I876">
        <v>1.711622185663032</v>
      </c>
      <c r="J876">
        <v>2.2632110797529381</v>
      </c>
      <c r="K876">
        <v>1.0628067330690369</v>
      </c>
      <c r="L876">
        <v>0.4455849463214821</v>
      </c>
      <c r="M876">
        <v>0.55598009957600125</v>
      </c>
      <c r="N876">
        <v>1.307167586392898</v>
      </c>
      <c r="O876">
        <v>0.47010610767523042</v>
      </c>
      <c r="P876">
        <v>0.56843557451056381</v>
      </c>
      <c r="Q876">
        <v>1.522096352281058</v>
      </c>
      <c r="R876">
        <v>0.66890264323267412</v>
      </c>
      <c r="S876">
        <v>0.43709658272803542</v>
      </c>
      <c r="T876">
        <v>1.091506902969299</v>
      </c>
      <c r="U876">
        <v>0.34919321900588551</v>
      </c>
      <c r="V876">
        <v>0.28881897996114131</v>
      </c>
      <c r="W876">
        <v>0.67770558942431181</v>
      </c>
      <c r="X876">
        <v>0.82342356376210413</v>
      </c>
      <c r="Y876">
        <v>0.16135229486840211</v>
      </c>
      <c r="Z876">
        <v>1.0723007688492361</v>
      </c>
      <c r="AA876">
        <v>1.294634804647069</v>
      </c>
      <c r="AB876">
        <v>1.0281253211226089</v>
      </c>
      <c r="AC876">
        <v>0.42798539978926481</v>
      </c>
      <c r="AD876">
        <v>2.7529422624096571</v>
      </c>
      <c r="AE876">
        <v>1.606875492257775</v>
      </c>
      <c r="AF876">
        <v>0.82554244737547244</v>
      </c>
      <c r="AG876">
        <v>0.54007864289787455</v>
      </c>
      <c r="AH876" s="9" t="s">
        <v>218</v>
      </c>
      <c r="AI876" s="1">
        <v>44228</v>
      </c>
      <c r="AJ876" s="9" t="s">
        <v>40</v>
      </c>
      <c r="AK876">
        <v>2</v>
      </c>
    </row>
    <row r="877" spans="1:37" x14ac:dyDescent="0.25">
      <c r="A877">
        <v>44228</v>
      </c>
      <c r="C877">
        <v>7.2259344322979865E-5</v>
      </c>
      <c r="D877">
        <v>1.043520202894776E-2</v>
      </c>
      <c r="E877">
        <v>1.9253342624002481E-2</v>
      </c>
      <c r="F877">
        <v>5.4611892669852212E-4</v>
      </c>
      <c r="G877">
        <v>2.502065016892557E-2</v>
      </c>
      <c r="H877">
        <v>4.1360341459039301E-2</v>
      </c>
      <c r="I877">
        <v>9.9935979947397821E-2</v>
      </c>
      <c r="J877">
        <v>0</v>
      </c>
      <c r="K877">
        <v>3.4330912959935893E-2</v>
      </c>
      <c r="L877">
        <v>5.0501475581580741E-3</v>
      </c>
      <c r="M877">
        <v>9.2781250358725989E-2</v>
      </c>
      <c r="N877">
        <v>0.1057865493787041</v>
      </c>
      <c r="O877">
        <v>7.3621637544382321E-2</v>
      </c>
      <c r="P877">
        <v>2.1955118445012691E-5</v>
      </c>
      <c r="Q877">
        <v>2.601465400920059E-2</v>
      </c>
      <c r="R877">
        <v>0.46554719163875641</v>
      </c>
      <c r="S877">
        <v>0</v>
      </c>
      <c r="T877">
        <v>4.6949663978690707E-2</v>
      </c>
      <c r="U877">
        <v>0</v>
      </c>
      <c r="V877">
        <v>0.1411426855371416</v>
      </c>
      <c r="W877">
        <v>2.6088387221605731E-2</v>
      </c>
      <c r="Y877">
        <v>8.9291809008851045E-3</v>
      </c>
      <c r="AA877">
        <v>4.8678922988094349E-2</v>
      </c>
      <c r="AB877">
        <v>5.4125098380415973E-2</v>
      </c>
      <c r="AC877">
        <v>4.0609077350768838E-2</v>
      </c>
      <c r="AD877">
        <v>2.8431087120805889E-3</v>
      </c>
      <c r="AE877">
        <v>1.314357747516149E-2</v>
      </c>
      <c r="AF877">
        <v>6.2469742669064493E-2</v>
      </c>
      <c r="AH877" s="9" t="s">
        <v>218</v>
      </c>
      <c r="AI877" s="1">
        <v>44228</v>
      </c>
      <c r="AJ877" s="9" t="s">
        <v>41</v>
      </c>
      <c r="AK877">
        <v>1</v>
      </c>
    </row>
    <row r="878" spans="1:37" x14ac:dyDescent="0.25">
      <c r="A878">
        <v>44225</v>
      </c>
      <c r="B878">
        <v>1.933384870908345</v>
      </c>
      <c r="C878">
        <v>2.3703089177259922</v>
      </c>
      <c r="D878">
        <v>2.2971212955326479</v>
      </c>
      <c r="E878">
        <v>1.4285977897197559</v>
      </c>
      <c r="F878">
        <v>2.7012514026941021</v>
      </c>
      <c r="G878">
        <v>2.9349832093798831</v>
      </c>
      <c r="H878">
        <v>2.67473009362782</v>
      </c>
      <c r="I878">
        <v>2.025254861497817</v>
      </c>
      <c r="J878">
        <v>3.8481331483656658</v>
      </c>
      <c r="K878">
        <v>0.80818600592501333</v>
      </c>
      <c r="L878">
        <v>0.42757552207505201</v>
      </c>
      <c r="M878">
        <v>1.25901845678835</v>
      </c>
      <c r="N878">
        <v>1.425553366683727</v>
      </c>
      <c r="O878">
        <v>2.026731333209757</v>
      </c>
      <c r="P878">
        <v>1.292830131607589</v>
      </c>
      <c r="Q878">
        <v>1.500465452799145</v>
      </c>
      <c r="R878">
        <v>1.3536255443872121</v>
      </c>
      <c r="S878">
        <v>3.5255651423275438</v>
      </c>
      <c r="T878">
        <v>2.1258522012704231</v>
      </c>
      <c r="U878">
        <v>0.14487975180071819</v>
      </c>
      <c r="V878">
        <v>0.74765631379296282</v>
      </c>
      <c r="W878">
        <v>0.30678611287045648</v>
      </c>
      <c r="X878">
        <v>1.692849960982638</v>
      </c>
      <c r="Y878">
        <v>0.92205023118189222</v>
      </c>
      <c r="Z878">
        <v>2.177044227986209</v>
      </c>
      <c r="AA878">
        <v>1.7974925569938021</v>
      </c>
      <c r="AB878">
        <v>1.833079426124318</v>
      </c>
      <c r="AC878">
        <v>1.1498403264999211</v>
      </c>
      <c r="AD878">
        <v>2.8004215279880378</v>
      </c>
      <c r="AE878">
        <v>2.468729092783049</v>
      </c>
      <c r="AF878">
        <v>1.737591843867089</v>
      </c>
      <c r="AG878">
        <v>1.407650668037959</v>
      </c>
      <c r="AH878" s="9" t="s">
        <v>219</v>
      </c>
      <c r="AI878" s="1">
        <v>44197</v>
      </c>
      <c r="AJ878" s="9" t="s">
        <v>43</v>
      </c>
      <c r="AK878">
        <v>29</v>
      </c>
    </row>
    <row r="879" spans="1:37" x14ac:dyDescent="0.25">
      <c r="A879">
        <v>44224</v>
      </c>
      <c r="B879">
        <v>2.8517319911200781E-2</v>
      </c>
      <c r="C879">
        <v>3.1956306872425663E-2</v>
      </c>
      <c r="D879">
        <v>0</v>
      </c>
      <c r="E879">
        <v>4.0690104394707299E-2</v>
      </c>
      <c r="F879">
        <v>9.107409703584193E-3</v>
      </c>
      <c r="G879">
        <v>9.1378231475517154E-3</v>
      </c>
      <c r="H879">
        <v>0.10227700793306831</v>
      </c>
      <c r="I879">
        <v>8.3485771009715951E-3</v>
      </c>
      <c r="J879">
        <v>0</v>
      </c>
      <c r="K879">
        <v>0</v>
      </c>
      <c r="L879">
        <v>0</v>
      </c>
      <c r="M879">
        <v>3.4199723942983898E-3</v>
      </c>
      <c r="N879">
        <v>5.2364042682840192E-3</v>
      </c>
      <c r="O879">
        <v>5.4859975007395158E-5</v>
      </c>
      <c r="P879">
        <v>3.4728020865958449E-2</v>
      </c>
      <c r="Q879">
        <v>4.5240803655723742E-2</v>
      </c>
      <c r="R879">
        <v>0.12189607931098249</v>
      </c>
      <c r="S879">
        <v>0.35839687309041718</v>
      </c>
      <c r="T879">
        <v>1.236353429944017E-3</v>
      </c>
      <c r="U879">
        <v>0</v>
      </c>
      <c r="V879">
        <v>2.7152796340429949E-3</v>
      </c>
      <c r="W879">
        <v>2.28214040057996E-2</v>
      </c>
      <c r="X879">
        <v>3.2417606451775598E-2</v>
      </c>
      <c r="Y879">
        <v>1.4207998243728511E-2</v>
      </c>
      <c r="Z879">
        <v>5.2650673209050668E-2</v>
      </c>
      <c r="AA879">
        <v>7.321800847951576E-3</v>
      </c>
      <c r="AB879">
        <v>2.0343436556552321E-2</v>
      </c>
      <c r="AC879">
        <v>3.3050827160778949E-3</v>
      </c>
      <c r="AD879">
        <v>0</v>
      </c>
      <c r="AE879">
        <v>4.3732256010290391E-2</v>
      </c>
      <c r="AF879">
        <v>1.5070837083989061E-2</v>
      </c>
      <c r="AG879">
        <v>6.1693697971539153E-2</v>
      </c>
      <c r="AH879" s="9" t="s">
        <v>219</v>
      </c>
      <c r="AI879" s="1">
        <v>44197</v>
      </c>
      <c r="AJ879" s="9" t="s">
        <v>38</v>
      </c>
      <c r="AK879">
        <v>28</v>
      </c>
    </row>
    <row r="880" spans="1:37" x14ac:dyDescent="0.25">
      <c r="A880">
        <v>44223</v>
      </c>
      <c r="B880">
        <v>0.14823507594493579</v>
      </c>
      <c r="C880">
        <v>2.7634862643250921E-2</v>
      </c>
      <c r="D880">
        <v>0</v>
      </c>
      <c r="E880">
        <v>4.3123194548730863E-2</v>
      </c>
      <c r="F880">
        <v>2.101373221548414</v>
      </c>
      <c r="G880">
        <v>7.9006488429840385E-2</v>
      </c>
      <c r="H880">
        <v>0.73015085289741344</v>
      </c>
      <c r="I880">
        <v>0.35562703823782632</v>
      </c>
      <c r="J880">
        <v>0</v>
      </c>
      <c r="K880">
        <v>1.2488696130024001E-2</v>
      </c>
      <c r="L880">
        <v>5.2595708895591831E-3</v>
      </c>
      <c r="M880">
        <v>4.7644548699035643E-5</v>
      </c>
      <c r="N880">
        <v>0.20381884861952321</v>
      </c>
      <c r="O880">
        <v>0.1144274301116863</v>
      </c>
      <c r="P880">
        <v>6.4322989822226768E-3</v>
      </c>
      <c r="Q880">
        <v>2.8751386900084781E-2</v>
      </c>
      <c r="R880">
        <v>1.316341326490756E-3</v>
      </c>
      <c r="S880">
        <v>0.35407325075145701</v>
      </c>
      <c r="T880">
        <v>1.0227411130605119E-2</v>
      </c>
      <c r="U880">
        <v>0</v>
      </c>
      <c r="V880">
        <v>4.6544445556748436E-3</v>
      </c>
      <c r="W880">
        <v>7.7253966578478004E-3</v>
      </c>
      <c r="X880">
        <v>0.36773947768457621</v>
      </c>
      <c r="Y880">
        <v>1.9518997516145269E-3</v>
      </c>
      <c r="Z880">
        <v>0.1607930968516173</v>
      </c>
      <c r="AA880">
        <v>0.10633417603622559</v>
      </c>
      <c r="AB880">
        <v>0.2327754572065806</v>
      </c>
      <c r="AC880">
        <v>1.006565161130888E-3</v>
      </c>
      <c r="AD880">
        <v>1.0151786068246099E-2</v>
      </c>
      <c r="AE880">
        <v>0.1423916023405396</v>
      </c>
      <c r="AF880">
        <v>0.22157076603978429</v>
      </c>
      <c r="AG880">
        <v>7.5194604823149908E-2</v>
      </c>
      <c r="AH880" s="9" t="s">
        <v>219</v>
      </c>
      <c r="AI880" s="1">
        <v>44197</v>
      </c>
      <c r="AJ880" s="9" t="s">
        <v>39</v>
      </c>
      <c r="AK880">
        <v>27</v>
      </c>
    </row>
    <row r="881" spans="1:37" x14ac:dyDescent="0.25">
      <c r="A881">
        <v>44222</v>
      </c>
      <c r="B881">
        <v>0.3165900992037059</v>
      </c>
      <c r="C881">
        <v>1.0600359369385189E-3</v>
      </c>
      <c r="D881">
        <v>0</v>
      </c>
      <c r="E881">
        <v>5.7807210237078292E-2</v>
      </c>
      <c r="F881">
        <v>0.4416153251123095</v>
      </c>
      <c r="G881">
        <v>5.3789301139434854E-3</v>
      </c>
      <c r="H881">
        <v>0.39885705632241197</v>
      </c>
      <c r="I881">
        <v>0.54355931980911498</v>
      </c>
      <c r="J881">
        <v>1.208286800396011E-3</v>
      </c>
      <c r="K881">
        <v>1.6041866309058599</v>
      </c>
      <c r="L881">
        <v>0</v>
      </c>
      <c r="M881">
        <v>1.8565893640092181E-2</v>
      </c>
      <c r="N881">
        <v>0.14671967758052429</v>
      </c>
      <c r="O881">
        <v>8.2185242641436354E-2</v>
      </c>
      <c r="P881">
        <v>0.17933035051998469</v>
      </c>
      <c r="Q881">
        <v>8.1136649949186804E-2</v>
      </c>
      <c r="R881">
        <v>1.4359516703933179</v>
      </c>
      <c r="S881">
        <v>0.20278220046644099</v>
      </c>
      <c r="T881">
        <v>0.13528407940902701</v>
      </c>
      <c r="U881">
        <v>0</v>
      </c>
      <c r="V881">
        <v>6.7244830655840719E-3</v>
      </c>
      <c r="W881">
        <v>0.22004980160100621</v>
      </c>
      <c r="X881">
        <v>0.66952158220469771</v>
      </c>
      <c r="Y881">
        <v>5.5798737220209123E-2</v>
      </c>
      <c r="Z881">
        <v>0.35051568550603662</v>
      </c>
      <c r="AA881">
        <v>0.36430827679561062</v>
      </c>
      <c r="AB881">
        <v>0.1810916918565057</v>
      </c>
      <c r="AC881">
        <v>1.876845285841406E-2</v>
      </c>
      <c r="AD881">
        <v>6.7880702765434328E-2</v>
      </c>
      <c r="AE881">
        <v>4.118159459221498E-2</v>
      </c>
      <c r="AF881">
        <v>0.52966097172373605</v>
      </c>
      <c r="AG881">
        <v>0.21366149998614789</v>
      </c>
      <c r="AH881" s="9" t="s">
        <v>219</v>
      </c>
      <c r="AI881" s="1">
        <v>44197</v>
      </c>
      <c r="AJ881" s="9" t="s">
        <v>40</v>
      </c>
      <c r="AK881">
        <v>26</v>
      </c>
    </row>
    <row r="882" spans="1:37" x14ac:dyDescent="0.25">
      <c r="A882">
        <v>44221</v>
      </c>
      <c r="B882">
        <v>1.2558131834989059</v>
      </c>
      <c r="C882">
        <v>0.22257430191482189</v>
      </c>
      <c r="D882">
        <v>6.4642658523845573E-3</v>
      </c>
      <c r="E882">
        <v>2.030867957139161</v>
      </c>
      <c r="F882">
        <v>2.6771448295194391</v>
      </c>
      <c r="G882">
        <v>7.5825527440006465E-2</v>
      </c>
      <c r="H882">
        <v>0.25298119394489532</v>
      </c>
      <c r="I882">
        <v>0.19551507947867561</v>
      </c>
      <c r="J882">
        <v>1.254052103274318E-2</v>
      </c>
      <c r="K882">
        <v>11.692546867454499</v>
      </c>
      <c r="L882">
        <v>0.13166421743923509</v>
      </c>
      <c r="M882">
        <v>0.16685387821036241</v>
      </c>
      <c r="N882">
        <v>1.9978423365236611</v>
      </c>
      <c r="O882">
        <v>1.7361830442188919</v>
      </c>
      <c r="P882">
        <v>0.15548692947705911</v>
      </c>
      <c r="Q882">
        <v>7.7873230642540509E-2</v>
      </c>
      <c r="R882">
        <v>0.54574579056975336</v>
      </c>
      <c r="S882">
        <v>0.41743127991531848</v>
      </c>
      <c r="T882">
        <v>0.122063923532767</v>
      </c>
      <c r="U882">
        <v>0.22011632963357131</v>
      </c>
      <c r="V882">
        <v>0.52765125565225668</v>
      </c>
      <c r="W882">
        <v>3.2778946857160249E-2</v>
      </c>
      <c r="X882">
        <v>0.95096634899194654</v>
      </c>
      <c r="Y882">
        <v>5.4354171245464757E-5</v>
      </c>
      <c r="Z882">
        <v>1.324731029551339</v>
      </c>
      <c r="AA882">
        <v>1.839543971443983</v>
      </c>
      <c r="AB882">
        <v>0.69812639462184578</v>
      </c>
      <c r="AC882">
        <v>0.1537331441229674</v>
      </c>
      <c r="AD882">
        <v>9.7230787357452178E-2</v>
      </c>
      <c r="AE882">
        <v>0.63685567234393869</v>
      </c>
      <c r="AF882">
        <v>1.9006121886221341</v>
      </c>
      <c r="AG882">
        <v>0.66972770733477771</v>
      </c>
      <c r="AH882" s="9" t="s">
        <v>219</v>
      </c>
      <c r="AI882" s="1">
        <v>44197</v>
      </c>
      <c r="AJ882" s="9" t="s">
        <v>41</v>
      </c>
      <c r="AK882">
        <v>25</v>
      </c>
    </row>
    <row r="883" spans="1:37" x14ac:dyDescent="0.25">
      <c r="A883">
        <v>44218</v>
      </c>
      <c r="B883">
        <v>0.87899645603528997</v>
      </c>
      <c r="C883">
        <v>0.19959368448277501</v>
      </c>
      <c r="D883">
        <v>7.4983465207581858E-4</v>
      </c>
      <c r="E883">
        <v>0.81432888492442823</v>
      </c>
      <c r="F883">
        <v>2.5887132443113332</v>
      </c>
      <c r="G883">
        <v>0.44940954397884231</v>
      </c>
      <c r="H883">
        <v>0.20941923899986931</v>
      </c>
      <c r="I883">
        <v>0.56294436933875081</v>
      </c>
      <c r="J883">
        <v>0.14783456058665961</v>
      </c>
      <c r="K883">
        <v>4.0365946119326654</v>
      </c>
      <c r="L883">
        <v>0.33359971762275198</v>
      </c>
      <c r="M883">
        <v>1.299684814516243</v>
      </c>
      <c r="N883">
        <v>0.52613824966061873</v>
      </c>
      <c r="O883">
        <v>0.44525309314378259</v>
      </c>
      <c r="P883">
        <v>0.35637418487510453</v>
      </c>
      <c r="Q883">
        <v>5.9049429779819189E-2</v>
      </c>
      <c r="R883">
        <v>2.4317649627495102</v>
      </c>
      <c r="S883">
        <v>9.3188719719799223E-2</v>
      </c>
      <c r="T883">
        <v>0.21288126601064841</v>
      </c>
      <c r="U883">
        <v>0</v>
      </c>
      <c r="V883">
        <v>0.78749375093582619</v>
      </c>
      <c r="W883">
        <v>6.7429364613785778E-2</v>
      </c>
      <c r="X883">
        <v>0.49358195363737539</v>
      </c>
      <c r="Y883">
        <v>1.09905488757489</v>
      </c>
      <c r="Z883">
        <v>0.7918469379229004</v>
      </c>
      <c r="AA883">
        <v>0.75644623764328822</v>
      </c>
      <c r="AB883">
        <v>0.60067193056037271</v>
      </c>
      <c r="AC883">
        <v>0.98982500405298035</v>
      </c>
      <c r="AD883">
        <v>0.12293881355872679</v>
      </c>
      <c r="AE883">
        <v>0.61226082191495457</v>
      </c>
      <c r="AF883">
        <v>0.92281324039614199</v>
      </c>
      <c r="AG883">
        <v>1.023371672947746</v>
      </c>
      <c r="AH883" s="9" t="s">
        <v>220</v>
      </c>
      <c r="AI883" s="1">
        <v>44197</v>
      </c>
      <c r="AJ883" s="9" t="s">
        <v>43</v>
      </c>
      <c r="AK883">
        <v>22</v>
      </c>
    </row>
    <row r="884" spans="1:37" x14ac:dyDescent="0.25">
      <c r="A884">
        <v>44217</v>
      </c>
      <c r="B884">
        <v>2.1300096750214168</v>
      </c>
      <c r="C884">
        <v>2.0916378516450171</v>
      </c>
      <c r="D884">
        <v>1.2465238110855441</v>
      </c>
      <c r="E884">
        <v>2.894394953238995</v>
      </c>
      <c r="F884">
        <v>3.663663866359578</v>
      </c>
      <c r="G884">
        <v>1.416913730543939</v>
      </c>
      <c r="H884">
        <v>1.4511642143373109</v>
      </c>
      <c r="I884">
        <v>2.2892643715076391</v>
      </c>
      <c r="J884">
        <v>1.719033869069472</v>
      </c>
      <c r="K884">
        <v>3.7715251653033812</v>
      </c>
      <c r="L884">
        <v>0.69761610768055093</v>
      </c>
      <c r="M884">
        <v>2.4954185259708881</v>
      </c>
      <c r="N884">
        <v>1.2467482777881971</v>
      </c>
      <c r="O884">
        <v>1.5707551685474741</v>
      </c>
      <c r="P884">
        <v>1.6458074631456201</v>
      </c>
      <c r="Q884">
        <v>1.2926972046527361</v>
      </c>
      <c r="R884">
        <v>0.66364246030552254</v>
      </c>
      <c r="S884">
        <v>3.1825292533944012</v>
      </c>
      <c r="T884">
        <v>1.5658998390815579</v>
      </c>
      <c r="U884">
        <v>7.4283424889497879E-2</v>
      </c>
      <c r="V884">
        <v>2.4136743910144398</v>
      </c>
      <c r="W884">
        <v>0.58747211846265468</v>
      </c>
      <c r="X884">
        <v>2.1135248348909661</v>
      </c>
      <c r="Y884">
        <v>0.1966712387708531</v>
      </c>
      <c r="Z884">
        <v>2.359663494358244</v>
      </c>
      <c r="AA884">
        <v>1.794642600252998</v>
      </c>
      <c r="AB884">
        <v>2.0253534567819069</v>
      </c>
      <c r="AC884">
        <v>1.313031064671593</v>
      </c>
      <c r="AD884">
        <v>1.7331308823270981</v>
      </c>
      <c r="AE884">
        <v>1.824603783262809</v>
      </c>
      <c r="AF884">
        <v>2.0232955747353638</v>
      </c>
      <c r="AG884">
        <v>2.5876906755455038</v>
      </c>
      <c r="AH884" s="9" t="s">
        <v>220</v>
      </c>
      <c r="AI884" s="1">
        <v>44197</v>
      </c>
      <c r="AJ884" s="9" t="s">
        <v>38</v>
      </c>
      <c r="AK884">
        <v>21</v>
      </c>
    </row>
    <row r="885" spans="1:37" x14ac:dyDescent="0.25">
      <c r="A885">
        <v>44216</v>
      </c>
      <c r="B885">
        <v>0.84939197280142065</v>
      </c>
      <c r="C885">
        <v>0.44869670597467021</v>
      </c>
      <c r="D885">
        <v>0.54015875573292693</v>
      </c>
      <c r="E885">
        <v>0.5477349911652506</v>
      </c>
      <c r="F885">
        <v>0.1240285940666343</v>
      </c>
      <c r="G885">
        <v>1.008220216613458</v>
      </c>
      <c r="H885">
        <v>0.90637077759712081</v>
      </c>
      <c r="I885">
        <v>0.37037832059447617</v>
      </c>
      <c r="J885">
        <v>0.71139965470996402</v>
      </c>
      <c r="K885">
        <v>0.8236450341779048</v>
      </c>
      <c r="L885">
        <v>0.18567591876096121</v>
      </c>
      <c r="M885">
        <v>0.6557933510773436</v>
      </c>
      <c r="N885">
        <v>0.46791939695851548</v>
      </c>
      <c r="O885">
        <v>1.3739708697067701</v>
      </c>
      <c r="P885">
        <v>1.039052931906848</v>
      </c>
      <c r="Q885">
        <v>0.28529974797364188</v>
      </c>
      <c r="R885">
        <v>1.3505507551961691</v>
      </c>
      <c r="S885">
        <v>1.4813035806263091</v>
      </c>
      <c r="T885">
        <v>0.24655357574348119</v>
      </c>
      <c r="U885">
        <v>0.17823180090367419</v>
      </c>
      <c r="V885">
        <v>0.28380070003201668</v>
      </c>
      <c r="W885">
        <v>1.5110831088753811</v>
      </c>
      <c r="X885">
        <v>1.3309626129736869</v>
      </c>
      <c r="Y885">
        <v>0.15444302730166601</v>
      </c>
      <c r="Z885">
        <v>1.13991946001975</v>
      </c>
      <c r="AA885">
        <v>0.70794889264246308</v>
      </c>
      <c r="AB885">
        <v>0.46436188779498772</v>
      </c>
      <c r="AC885">
        <v>0.40146417622198888</v>
      </c>
      <c r="AD885">
        <v>0.77670399005412294</v>
      </c>
      <c r="AE885">
        <v>0.62087824834299121</v>
      </c>
      <c r="AF885">
        <v>0.74440023925084042</v>
      </c>
      <c r="AG885">
        <v>1.045361257696297</v>
      </c>
      <c r="AH885" s="9" t="s">
        <v>220</v>
      </c>
      <c r="AI885" s="1">
        <v>44197</v>
      </c>
      <c r="AJ885" s="9" t="s">
        <v>39</v>
      </c>
      <c r="AK885">
        <v>20</v>
      </c>
    </row>
    <row r="886" spans="1:37" x14ac:dyDescent="0.25">
      <c r="A886">
        <v>44215</v>
      </c>
      <c r="B886">
        <v>0.1842226394093415</v>
      </c>
      <c r="C886">
        <v>0</v>
      </c>
      <c r="D886">
        <v>0</v>
      </c>
      <c r="E886">
        <v>0.23843971109653539</v>
      </c>
      <c r="F886">
        <v>8.6235465364247352E-2</v>
      </c>
      <c r="G886">
        <v>0.37125733867545141</v>
      </c>
      <c r="H886">
        <v>0.1244299096949216</v>
      </c>
      <c r="I886">
        <v>0.81631076507544942</v>
      </c>
      <c r="J886">
        <v>0</v>
      </c>
      <c r="K886">
        <v>0.1407125316096883</v>
      </c>
      <c r="L886">
        <v>8.6553795213265866E-2</v>
      </c>
      <c r="M886">
        <v>1.4132629644365039E-2</v>
      </c>
      <c r="N886">
        <v>3.5335773943115482E-2</v>
      </c>
      <c r="O886">
        <v>3.1290137696865241E-3</v>
      </c>
      <c r="P886">
        <v>0.1124467021207408</v>
      </c>
      <c r="Q886">
        <v>8.7869497893425241E-3</v>
      </c>
      <c r="R886">
        <v>0</v>
      </c>
      <c r="S886">
        <v>0.14369744578244631</v>
      </c>
      <c r="T886">
        <v>2.3134643345082782E-2</v>
      </c>
      <c r="U886">
        <v>0</v>
      </c>
      <c r="V886">
        <v>1.3693957856699621E-2</v>
      </c>
      <c r="W886">
        <v>5.6473437095050087E-2</v>
      </c>
      <c r="X886">
        <v>0.3148300074739675</v>
      </c>
      <c r="Y886">
        <v>0.1747111658406339</v>
      </c>
      <c r="Z886">
        <v>0.35120062341066932</v>
      </c>
      <c r="AA886">
        <v>0.10631364369743899</v>
      </c>
      <c r="AB886">
        <v>3.0753131024626481E-2</v>
      </c>
      <c r="AC886">
        <v>5.2011202093649039E-2</v>
      </c>
      <c r="AD886">
        <v>7.5634547256528363E-3</v>
      </c>
      <c r="AE886">
        <v>0.1263118687215935</v>
      </c>
      <c r="AF886">
        <v>0.1962425157997488</v>
      </c>
      <c r="AG886">
        <v>0.2218841185101634</v>
      </c>
      <c r="AH886" s="9" t="s">
        <v>220</v>
      </c>
      <c r="AI886" s="1">
        <v>44197</v>
      </c>
      <c r="AJ886" s="9" t="s">
        <v>40</v>
      </c>
      <c r="AK886">
        <v>19</v>
      </c>
    </row>
    <row r="887" spans="1:37" x14ac:dyDescent="0.25">
      <c r="A887">
        <v>44214</v>
      </c>
      <c r="B887">
        <v>1.8082809153608299</v>
      </c>
      <c r="C887">
        <v>0.43119350425786701</v>
      </c>
      <c r="D887">
        <v>0.1167774236975288</v>
      </c>
      <c r="E887">
        <v>1.0264692407168139</v>
      </c>
      <c r="F887">
        <v>0.1642405165288692</v>
      </c>
      <c r="G887">
        <v>5.4531752568696961</v>
      </c>
      <c r="H887">
        <v>1.2057367586931751</v>
      </c>
      <c r="I887">
        <v>1.5846310466312259</v>
      </c>
      <c r="J887">
        <v>0.25477516056499938</v>
      </c>
      <c r="K887">
        <v>3.476258176643737</v>
      </c>
      <c r="L887">
        <v>0.1032700358723932</v>
      </c>
      <c r="M887">
        <v>9.6406754998160371E-2</v>
      </c>
      <c r="N887">
        <v>1.5297431912894039</v>
      </c>
      <c r="O887">
        <v>2.302571513178449</v>
      </c>
      <c r="P887">
        <v>0.81397556453846398</v>
      </c>
      <c r="Q887">
        <v>5.8930353615095937E-2</v>
      </c>
      <c r="R887">
        <v>4.8964026907874852E-2</v>
      </c>
      <c r="S887">
        <v>3.4103715494347608</v>
      </c>
      <c r="T887">
        <v>0.66857355332062895</v>
      </c>
      <c r="U887">
        <v>0.3438062886468356</v>
      </c>
      <c r="V887">
        <v>2.7116956872326652</v>
      </c>
      <c r="W887">
        <v>1.59475394216374</v>
      </c>
      <c r="X887">
        <v>0.86603837500705638</v>
      </c>
      <c r="Y887">
        <v>0.37881419549086981</v>
      </c>
      <c r="Z887">
        <v>2.2403250352826229</v>
      </c>
      <c r="AA887">
        <v>1.4150844628085739</v>
      </c>
      <c r="AB887">
        <v>0.98517123871557188</v>
      </c>
      <c r="AC887">
        <v>0.28896521110711759</v>
      </c>
      <c r="AD887">
        <v>4.754867708090299E-2</v>
      </c>
      <c r="AE887">
        <v>0.34992390643962867</v>
      </c>
      <c r="AF887">
        <v>2.3615041302006792</v>
      </c>
      <c r="AG887">
        <v>2.8162251826318521</v>
      </c>
      <c r="AH887" s="9" t="s">
        <v>220</v>
      </c>
      <c r="AI887" s="1">
        <v>44197</v>
      </c>
      <c r="AJ887" s="9" t="s">
        <v>41</v>
      </c>
      <c r="AK887">
        <v>18</v>
      </c>
    </row>
    <row r="888" spans="1:37" x14ac:dyDescent="0.25">
      <c r="A888">
        <v>44211</v>
      </c>
      <c r="B888">
        <v>1.313458236232496</v>
      </c>
      <c r="C888">
        <v>0.62029695359690962</v>
      </c>
      <c r="D888">
        <v>2.371248377556276E-3</v>
      </c>
      <c r="E888">
        <v>0.5558016749436907</v>
      </c>
      <c r="F888">
        <v>1.981685642359859</v>
      </c>
      <c r="G888">
        <v>5.8213718958479967</v>
      </c>
      <c r="H888">
        <v>0.64752737143087313</v>
      </c>
      <c r="I888">
        <v>6.0649878673360601E-2</v>
      </c>
      <c r="J888">
        <v>2.165067530853479</v>
      </c>
      <c r="K888">
        <v>4.6587093641091242</v>
      </c>
      <c r="L888">
        <v>0.21583408131500631</v>
      </c>
      <c r="M888">
        <v>0.21008877251739411</v>
      </c>
      <c r="N888">
        <v>0.37440302053034052</v>
      </c>
      <c r="O888">
        <v>1.126844971353941</v>
      </c>
      <c r="P888">
        <v>2.5844952526445222</v>
      </c>
      <c r="Q888">
        <v>0.69862941579754634</v>
      </c>
      <c r="R888">
        <v>0.26059581327931958</v>
      </c>
      <c r="S888">
        <v>1.098762157447434</v>
      </c>
      <c r="T888">
        <v>0.7538105697993609</v>
      </c>
      <c r="U888">
        <v>0</v>
      </c>
      <c r="V888">
        <v>1.9930857036957379</v>
      </c>
      <c r="W888">
        <v>2.0799718158517999</v>
      </c>
      <c r="X888">
        <v>0.37099860841256288</v>
      </c>
      <c r="Y888">
        <v>9.5257059546010395E-2</v>
      </c>
      <c r="Z888">
        <v>1.5723857272717709</v>
      </c>
      <c r="AA888">
        <v>1.278758341687058</v>
      </c>
      <c r="AB888">
        <v>1.2128406189015259</v>
      </c>
      <c r="AC888">
        <v>0.1725385235189206</v>
      </c>
      <c r="AD888">
        <v>0.14418746766969451</v>
      </c>
      <c r="AE888">
        <v>1.0421115463403869</v>
      </c>
      <c r="AF888">
        <v>1.4473456369377931</v>
      </c>
      <c r="AG888">
        <v>1.4451786302643439</v>
      </c>
      <c r="AH888" s="9" t="s">
        <v>221</v>
      </c>
      <c r="AI888" s="1">
        <v>44197</v>
      </c>
      <c r="AJ888" s="9" t="s">
        <v>43</v>
      </c>
      <c r="AK888">
        <v>15</v>
      </c>
    </row>
    <row r="889" spans="1:37" x14ac:dyDescent="0.25">
      <c r="A889">
        <v>44210</v>
      </c>
      <c r="B889">
        <v>1.3329660094633859</v>
      </c>
      <c r="C889">
        <v>1.38691976291288</v>
      </c>
      <c r="D889">
        <v>1.2347781118001071</v>
      </c>
      <c r="E889">
        <v>1.798557566116461</v>
      </c>
      <c r="F889">
        <v>0.98039013650722895</v>
      </c>
      <c r="G889">
        <v>5.9962157198465436</v>
      </c>
      <c r="H889">
        <v>0.69829428469128307</v>
      </c>
      <c r="I889">
        <v>0.28969715009280861</v>
      </c>
      <c r="J889">
        <v>0.15407161347539269</v>
      </c>
      <c r="K889">
        <v>3.0556983087176999</v>
      </c>
      <c r="L889">
        <v>3.7243921076665451E-2</v>
      </c>
      <c r="M889">
        <v>0.40241053747403338</v>
      </c>
      <c r="N889">
        <v>0.12644788930136691</v>
      </c>
      <c r="O889">
        <v>0.1244879673059815</v>
      </c>
      <c r="P889">
        <v>0.13910063632795519</v>
      </c>
      <c r="Q889">
        <v>0.46846463256944199</v>
      </c>
      <c r="R889">
        <v>2.7596790673992162</v>
      </c>
      <c r="S889">
        <v>1.804227584848107E-2</v>
      </c>
      <c r="T889">
        <v>0.31329065458176258</v>
      </c>
      <c r="U889">
        <v>6.7480806184659931E-2</v>
      </c>
      <c r="V889">
        <v>1.027796570215773</v>
      </c>
      <c r="W889">
        <v>0.26823888784576683</v>
      </c>
      <c r="X889">
        <v>0.88108401833143124</v>
      </c>
      <c r="Y889">
        <v>4.8321540333970464E-3</v>
      </c>
      <c r="Z889">
        <v>2.201970095463794</v>
      </c>
      <c r="AA889">
        <v>0.3212766261766507</v>
      </c>
      <c r="AB889">
        <v>0.59347170114206305</v>
      </c>
      <c r="AC889">
        <v>0.41790439443993238</v>
      </c>
      <c r="AD889">
        <v>0.29232592450677231</v>
      </c>
      <c r="AE889">
        <v>1.653457912247382</v>
      </c>
      <c r="AF889">
        <v>1.2356991751687529</v>
      </c>
      <c r="AG889">
        <v>1.161027588277102</v>
      </c>
      <c r="AH889" s="9" t="s">
        <v>221</v>
      </c>
      <c r="AI889" s="1">
        <v>44197</v>
      </c>
      <c r="AJ889" s="9" t="s">
        <v>38</v>
      </c>
      <c r="AK889">
        <v>14</v>
      </c>
    </row>
    <row r="890" spans="1:37" x14ac:dyDescent="0.25">
      <c r="A890">
        <v>44209</v>
      </c>
      <c r="B890">
        <v>1.0381517909916591</v>
      </c>
      <c r="C890">
        <v>7.353751459897355E-3</v>
      </c>
      <c r="D890">
        <v>1.9110585170084439E-2</v>
      </c>
      <c r="E890">
        <v>0.6011834660123756</v>
      </c>
      <c r="F890">
        <v>0.1226309741901865</v>
      </c>
      <c r="G890">
        <v>1.243148315884159</v>
      </c>
      <c r="H890">
        <v>1.2272532402700691</v>
      </c>
      <c r="I890">
        <v>0.3384084846549576</v>
      </c>
      <c r="J890">
        <v>0.36187132458360521</v>
      </c>
      <c r="K890">
        <v>0.37735027607150418</v>
      </c>
      <c r="L890">
        <v>0</v>
      </c>
      <c r="M890">
        <v>0.18881801172302959</v>
      </c>
      <c r="N890">
        <v>1.4862240628645129</v>
      </c>
      <c r="O890">
        <v>0.24009129413044791</v>
      </c>
      <c r="P890">
        <v>1.4542231177173179</v>
      </c>
      <c r="Q890">
        <v>0.1408987522457526</v>
      </c>
      <c r="R890">
        <v>1.6637076817706119E-2</v>
      </c>
      <c r="S890">
        <v>0.26844550999029948</v>
      </c>
      <c r="T890">
        <v>0.1311011906323889</v>
      </c>
      <c r="U890">
        <v>6.5155480684896681E-4</v>
      </c>
      <c r="V890">
        <v>9.9689819263858212E-2</v>
      </c>
      <c r="W890">
        <v>3.9627700545693818E-4</v>
      </c>
      <c r="X890">
        <v>0.62400380879776274</v>
      </c>
      <c r="Y890">
        <v>0.16403226755505279</v>
      </c>
      <c r="Z890">
        <v>0.80415253833612199</v>
      </c>
      <c r="AA890">
        <v>1.125521740193909</v>
      </c>
      <c r="AB890">
        <v>0.35563931701974449</v>
      </c>
      <c r="AC890">
        <v>0.1531425075737276</v>
      </c>
      <c r="AD890">
        <v>3.2152962898554967E-2</v>
      </c>
      <c r="AE890">
        <v>0.2738841011628404</v>
      </c>
      <c r="AF890">
        <v>0.8292122052100015</v>
      </c>
      <c r="AG890">
        <v>1.400761847559238</v>
      </c>
      <c r="AH890" s="9" t="s">
        <v>221</v>
      </c>
      <c r="AI890" s="1">
        <v>44197</v>
      </c>
      <c r="AJ890" s="9" t="s">
        <v>39</v>
      </c>
      <c r="AK890">
        <v>13</v>
      </c>
    </row>
    <row r="891" spans="1:37" x14ac:dyDescent="0.25">
      <c r="A891">
        <v>44208</v>
      </c>
      <c r="B891">
        <v>1.842364346668135</v>
      </c>
      <c r="C891">
        <v>0.41417684380281539</v>
      </c>
      <c r="D891">
        <v>7.8374391119593115E-2</v>
      </c>
      <c r="E891">
        <v>0.82630222708895029</v>
      </c>
      <c r="F891">
        <v>0.33365904034365418</v>
      </c>
      <c r="G891">
        <v>0.87183454466025734</v>
      </c>
      <c r="H891">
        <v>0.38687247825851773</v>
      </c>
      <c r="I891">
        <v>0.44582210706912989</v>
      </c>
      <c r="J891">
        <v>1.725627421001507</v>
      </c>
      <c r="K891">
        <v>3.321345731970438</v>
      </c>
      <c r="L891">
        <v>0.5820844445996729</v>
      </c>
      <c r="M891">
        <v>0.46262167234038631</v>
      </c>
      <c r="N891">
        <v>1.9030373008343391</v>
      </c>
      <c r="O891">
        <v>3.723801317103141</v>
      </c>
      <c r="P891">
        <v>1.1223271860489199</v>
      </c>
      <c r="Q891">
        <v>9.1856572443434634E-2</v>
      </c>
      <c r="R891">
        <v>9.1445396486665276E-2</v>
      </c>
      <c r="S891">
        <v>9.4435731948495736</v>
      </c>
      <c r="T891">
        <v>0.41080803263028259</v>
      </c>
      <c r="U891">
        <v>0.48417353222270509</v>
      </c>
      <c r="V891">
        <v>3.1328497795849208</v>
      </c>
      <c r="W891">
        <v>1.1700888647439791</v>
      </c>
      <c r="X891">
        <v>1.8637982629483221</v>
      </c>
      <c r="Y891">
        <v>0.37301890495358908</v>
      </c>
      <c r="Z891">
        <v>2.1083226368016219</v>
      </c>
      <c r="AA891">
        <v>1.7568423189094049</v>
      </c>
      <c r="AB891">
        <v>1.306510699395262</v>
      </c>
      <c r="AC891">
        <v>0.65082373569642482</v>
      </c>
      <c r="AD891">
        <v>0.43391387384120839</v>
      </c>
      <c r="AE891">
        <v>1.482319299251015</v>
      </c>
      <c r="AF891">
        <v>1.8881406033806341</v>
      </c>
      <c r="AG891">
        <v>1.9422859259776351</v>
      </c>
      <c r="AH891" s="9" t="s">
        <v>221</v>
      </c>
      <c r="AI891" s="1">
        <v>44197</v>
      </c>
      <c r="AJ891" s="9" t="s">
        <v>40</v>
      </c>
      <c r="AK891">
        <v>12</v>
      </c>
    </row>
    <row r="892" spans="1:37" x14ac:dyDescent="0.25">
      <c r="A892">
        <v>44207</v>
      </c>
      <c r="B892">
        <v>1.779423497903313</v>
      </c>
      <c r="C892">
        <v>1.4295566060923639</v>
      </c>
      <c r="D892">
        <v>1.902271564130633E-2</v>
      </c>
      <c r="E892">
        <v>2.0255585974815742</v>
      </c>
      <c r="F892">
        <v>1.352423030817103</v>
      </c>
      <c r="G892">
        <v>2.0651389103654898</v>
      </c>
      <c r="H892">
        <v>2.113891275557553</v>
      </c>
      <c r="I892">
        <v>2.4782583657282591</v>
      </c>
      <c r="J892">
        <v>4.4940268834736603</v>
      </c>
      <c r="K892">
        <v>6.7393542174998302</v>
      </c>
      <c r="L892">
        <v>2.0508402344653098</v>
      </c>
      <c r="M892">
        <v>1.2853786811783661</v>
      </c>
      <c r="N892">
        <v>1.7153401367355241</v>
      </c>
      <c r="O892">
        <v>0.33383649263217191</v>
      </c>
      <c r="P892">
        <v>7.0451504342535526E-2</v>
      </c>
      <c r="Q892">
        <v>4.7920343115143644E-3</v>
      </c>
      <c r="R892">
        <v>1.4309807007734059</v>
      </c>
      <c r="S892">
        <v>0.33859170520405402</v>
      </c>
      <c r="T892">
        <v>1.2023315668325729</v>
      </c>
      <c r="U892">
        <v>0.16595066491328839</v>
      </c>
      <c r="V892">
        <v>1.5669786030099171</v>
      </c>
      <c r="W892">
        <v>3.7490020197098368</v>
      </c>
      <c r="X892">
        <v>1.5679937439713161</v>
      </c>
      <c r="Y892">
        <v>0.46137404628462581</v>
      </c>
      <c r="Z892">
        <v>2.0938680439181918</v>
      </c>
      <c r="AA892">
        <v>2.103086543976274</v>
      </c>
      <c r="AB892">
        <v>0.92990741557561796</v>
      </c>
      <c r="AC892">
        <v>1.116599963133363</v>
      </c>
      <c r="AD892">
        <v>1.4745498297816391</v>
      </c>
      <c r="AE892">
        <v>1.0683921513481991</v>
      </c>
      <c r="AF892">
        <v>1.594958645190286</v>
      </c>
      <c r="AG892">
        <v>2.6452657381437712</v>
      </c>
      <c r="AH892" s="9" t="s">
        <v>221</v>
      </c>
      <c r="AI892" s="1">
        <v>44197</v>
      </c>
      <c r="AJ892" s="9" t="s">
        <v>41</v>
      </c>
      <c r="AK892">
        <v>11</v>
      </c>
    </row>
    <row r="893" spans="1:37" x14ac:dyDescent="0.25">
      <c r="A893">
        <v>44204</v>
      </c>
      <c r="B893">
        <v>1.1314918521473289</v>
      </c>
      <c r="C893">
        <v>0.23775267418246751</v>
      </c>
      <c r="D893">
        <v>6.8862931473274339E-2</v>
      </c>
      <c r="E893">
        <v>0.70471398921718975</v>
      </c>
      <c r="F893">
        <v>1.2332899098979071</v>
      </c>
      <c r="G893">
        <v>1.8810803367686659</v>
      </c>
      <c r="H893">
        <v>1.658781064945402</v>
      </c>
      <c r="I893">
        <v>0.73445014441314604</v>
      </c>
      <c r="J893">
        <v>1.787214302108028</v>
      </c>
      <c r="K893">
        <v>1.7733607106766569</v>
      </c>
      <c r="L893">
        <v>0.33652448963928122</v>
      </c>
      <c r="M893">
        <v>0.91309296768188963</v>
      </c>
      <c r="N893">
        <v>0.17454424114029049</v>
      </c>
      <c r="O893">
        <v>0.1235735748184099</v>
      </c>
      <c r="P893">
        <v>0.23872015950249501</v>
      </c>
      <c r="Q893">
        <v>0.35363577015467912</v>
      </c>
      <c r="R893">
        <v>2.9268229365201028</v>
      </c>
      <c r="S893">
        <v>0.54001280726722356</v>
      </c>
      <c r="T893">
        <v>1.385351710973685</v>
      </c>
      <c r="U893">
        <v>0</v>
      </c>
      <c r="V893">
        <v>1.605727844228986</v>
      </c>
      <c r="W893">
        <v>1.3092388273227731</v>
      </c>
      <c r="X893">
        <v>0.36588234970795691</v>
      </c>
      <c r="Y893">
        <v>2.5229957982593568E-4</v>
      </c>
      <c r="Z893">
        <v>1.187790322325295</v>
      </c>
      <c r="AA893">
        <v>0.61439844636389584</v>
      </c>
      <c r="AB893">
        <v>1.2122678533588911</v>
      </c>
      <c r="AC893">
        <v>0.28383479601229489</v>
      </c>
      <c r="AD893">
        <v>0.65778803212337633</v>
      </c>
      <c r="AE893">
        <v>0.61519094880661562</v>
      </c>
      <c r="AF893">
        <v>0.76136028818816681</v>
      </c>
      <c r="AG893">
        <v>1.7372011945981729</v>
      </c>
      <c r="AH893" s="9" t="s">
        <v>222</v>
      </c>
      <c r="AI893" s="1">
        <v>44197</v>
      </c>
      <c r="AJ893" s="9" t="s">
        <v>43</v>
      </c>
      <c r="AK893">
        <v>8</v>
      </c>
    </row>
    <row r="894" spans="1:37" x14ac:dyDescent="0.25">
      <c r="A894">
        <v>44203</v>
      </c>
      <c r="B894">
        <v>1.848827473673484</v>
      </c>
      <c r="C894">
        <v>0.24500306314390199</v>
      </c>
      <c r="D894">
        <v>8.4928326094382695E-2</v>
      </c>
      <c r="E894">
        <v>1.8296005052168911</v>
      </c>
      <c r="F894">
        <v>0.82576995444107082</v>
      </c>
      <c r="G894">
        <v>3.534366219135082</v>
      </c>
      <c r="H894">
        <v>3.3323546213227511</v>
      </c>
      <c r="I894">
        <v>0.76530991797703873</v>
      </c>
      <c r="J894">
        <v>2.3998580830709808</v>
      </c>
      <c r="K894">
        <v>1.087059720365364</v>
      </c>
      <c r="L894">
        <v>9.2611786946138835E-2</v>
      </c>
      <c r="M894">
        <v>0.58640187270262611</v>
      </c>
      <c r="N894">
        <v>1.2062444645936941</v>
      </c>
      <c r="O894">
        <v>3.0731972149339968</v>
      </c>
      <c r="P894">
        <v>2.855863829945215</v>
      </c>
      <c r="Q894">
        <v>0.65907142592952805</v>
      </c>
      <c r="R894">
        <v>2.3264977598957019E-2</v>
      </c>
      <c r="S894">
        <v>4.8181255286301627E-2</v>
      </c>
      <c r="T894">
        <v>2.7205893978309721</v>
      </c>
      <c r="U894">
        <v>2.1555231031385809</v>
      </c>
      <c r="V894">
        <v>1.243300140391105</v>
      </c>
      <c r="W894">
        <v>3.2255064410597361</v>
      </c>
      <c r="X894">
        <v>0.68686987897040641</v>
      </c>
      <c r="Y894">
        <v>0.2573417803000454</v>
      </c>
      <c r="Z894">
        <v>1.812488003622482</v>
      </c>
      <c r="AA894">
        <v>2.0626328651716341</v>
      </c>
      <c r="AB894">
        <v>1.8990556824393861</v>
      </c>
      <c r="AC894">
        <v>0.38476421373037162</v>
      </c>
      <c r="AD894">
        <v>0.94373814716910698</v>
      </c>
      <c r="AE894">
        <v>1.1452764654812</v>
      </c>
      <c r="AF894">
        <v>2.0005569922380899</v>
      </c>
      <c r="AG894">
        <v>2.045299345570768</v>
      </c>
      <c r="AH894" s="9" t="s">
        <v>222</v>
      </c>
      <c r="AI894" s="1">
        <v>44197</v>
      </c>
      <c r="AJ894" s="9" t="s">
        <v>38</v>
      </c>
      <c r="AK894">
        <v>7</v>
      </c>
    </row>
    <row r="895" spans="1:37" x14ac:dyDescent="0.25">
      <c r="A895">
        <v>44202</v>
      </c>
      <c r="B895">
        <v>1.5659209392190181</v>
      </c>
      <c r="C895">
        <v>5.0442047409333876E-3</v>
      </c>
      <c r="D895">
        <v>6.3412431013381643E-3</v>
      </c>
      <c r="E895">
        <v>0.73370522529021565</v>
      </c>
      <c r="F895">
        <v>0.65561850638735952</v>
      </c>
      <c r="G895">
        <v>4.0749725268715142</v>
      </c>
      <c r="H895">
        <v>3.010037112324651</v>
      </c>
      <c r="I895">
        <v>3.9360612176940859</v>
      </c>
      <c r="J895">
        <v>0.13161770601265471</v>
      </c>
      <c r="K895">
        <v>0.1019637789656275</v>
      </c>
      <c r="L895">
        <v>3.742227219761983E-2</v>
      </c>
      <c r="M895">
        <v>8.1762373194916929E-2</v>
      </c>
      <c r="N895">
        <v>0.15734435781241801</v>
      </c>
      <c r="O895">
        <v>0.29088515617458099</v>
      </c>
      <c r="P895">
        <v>0.56500837964202411</v>
      </c>
      <c r="Q895">
        <v>0.82376730422335309</v>
      </c>
      <c r="R895">
        <v>0.1508282632540752</v>
      </c>
      <c r="S895">
        <v>5.9373948615675097E-2</v>
      </c>
      <c r="T895">
        <v>1.833668208159789</v>
      </c>
      <c r="U895">
        <v>0</v>
      </c>
      <c r="V895">
        <v>0.2265568899968663</v>
      </c>
      <c r="W895">
        <v>0.35180434338999439</v>
      </c>
      <c r="X895">
        <v>1.518884011540049</v>
      </c>
      <c r="Y895">
        <v>7.4528623663089408E-4</v>
      </c>
      <c r="Z895">
        <v>2.1695199690058509</v>
      </c>
      <c r="AA895">
        <v>0.70173655547295322</v>
      </c>
      <c r="AB895">
        <v>1.1404498885060519</v>
      </c>
      <c r="AC895">
        <v>7.4549899379287285E-2</v>
      </c>
      <c r="AD895">
        <v>0.52788639851725094</v>
      </c>
      <c r="AE895">
        <v>0.16925650509431411</v>
      </c>
      <c r="AF895">
        <v>1.7352320020084551</v>
      </c>
      <c r="AG895">
        <v>2.453997850041429</v>
      </c>
      <c r="AH895" s="9" t="s">
        <v>222</v>
      </c>
      <c r="AI895" s="1">
        <v>44197</v>
      </c>
      <c r="AJ895" s="9" t="s">
        <v>39</v>
      </c>
      <c r="AK895">
        <v>6</v>
      </c>
    </row>
    <row r="896" spans="1:37" x14ac:dyDescent="0.25">
      <c r="A896">
        <v>44201</v>
      </c>
      <c r="B896">
        <v>1.378203444408886</v>
      </c>
      <c r="C896">
        <v>1.620453814787826</v>
      </c>
      <c r="D896">
        <v>0.53539880663979622</v>
      </c>
      <c r="E896">
        <v>1.5450125479234089</v>
      </c>
      <c r="F896">
        <v>1.980187140254337</v>
      </c>
      <c r="G896">
        <v>1.030720479082307</v>
      </c>
      <c r="H896">
        <v>4.6126736912807544</v>
      </c>
      <c r="I896">
        <v>2.1469118111686409</v>
      </c>
      <c r="J896">
        <v>6.0300971146341554E-3</v>
      </c>
      <c r="K896">
        <v>1.6895884704531621</v>
      </c>
      <c r="L896">
        <v>0.26040438440730518</v>
      </c>
      <c r="M896">
        <v>0.15294655479647379</v>
      </c>
      <c r="N896">
        <v>0.38087535981854559</v>
      </c>
      <c r="O896">
        <v>0.52920978862601253</v>
      </c>
      <c r="P896">
        <v>1.179675945117558</v>
      </c>
      <c r="Q896">
        <v>1.333983109562501</v>
      </c>
      <c r="R896">
        <v>0.14930681128146109</v>
      </c>
      <c r="S896">
        <v>5.4954109334713327E-2</v>
      </c>
      <c r="T896">
        <v>0.94152416111785886</v>
      </c>
      <c r="U896">
        <v>0.17566513729469799</v>
      </c>
      <c r="V896">
        <v>1.6189157125218021</v>
      </c>
      <c r="W896">
        <v>1.6990850577831531</v>
      </c>
      <c r="X896">
        <v>0.28597167750860569</v>
      </c>
      <c r="Y896">
        <v>6.9285908428034387E-4</v>
      </c>
      <c r="Z896">
        <v>1.3920772558960419</v>
      </c>
      <c r="AA896">
        <v>1.008390424758451</v>
      </c>
      <c r="AB896">
        <v>1.8976062132965219</v>
      </c>
      <c r="AC896">
        <v>0.1747048206174088</v>
      </c>
      <c r="AD896">
        <v>1.2610434640621551</v>
      </c>
      <c r="AE896">
        <v>0.58532034933728261</v>
      </c>
      <c r="AF896">
        <v>1.3359642548971811</v>
      </c>
      <c r="AG896">
        <v>1.7903572052555989</v>
      </c>
      <c r="AH896" s="9" t="s">
        <v>222</v>
      </c>
      <c r="AI896" s="1">
        <v>44197</v>
      </c>
      <c r="AJ896" s="9" t="s">
        <v>40</v>
      </c>
      <c r="AK896">
        <v>5</v>
      </c>
    </row>
    <row r="897" spans="1:37" x14ac:dyDescent="0.25">
      <c r="A897">
        <v>44200</v>
      </c>
      <c r="B897">
        <v>1.080448404371009</v>
      </c>
      <c r="C897">
        <v>0.45524434290899229</v>
      </c>
      <c r="D897">
        <v>1.356784509885409</v>
      </c>
      <c r="E897">
        <v>0.88979127381457257</v>
      </c>
      <c r="F897">
        <v>1.6220031952629319</v>
      </c>
      <c r="G897">
        <v>0.99759299921512701</v>
      </c>
      <c r="H897">
        <v>2.5632512958305331</v>
      </c>
      <c r="I897">
        <v>0.93079194339340854</v>
      </c>
      <c r="J897">
        <v>0.79345422808624455</v>
      </c>
      <c r="K897">
        <v>0.4824588344165579</v>
      </c>
      <c r="L897">
        <v>0.56708036021698638</v>
      </c>
      <c r="M897">
        <v>0.83392469486493481</v>
      </c>
      <c r="N897">
        <v>0.54260939150363907</v>
      </c>
      <c r="O897">
        <v>0.56336328949512715</v>
      </c>
      <c r="P897">
        <v>0.32335998288808798</v>
      </c>
      <c r="Q897">
        <v>1.1652114765425079</v>
      </c>
      <c r="R897">
        <v>0.62856710107557423</v>
      </c>
      <c r="S897">
        <v>1.35417741141609</v>
      </c>
      <c r="T897">
        <v>0.41589846315510293</v>
      </c>
      <c r="U897">
        <v>0.1939356104555704</v>
      </c>
      <c r="V897">
        <v>0.63068524076032006</v>
      </c>
      <c r="W897">
        <v>1.8693208624462569</v>
      </c>
      <c r="X897">
        <v>0.88545253729943618</v>
      </c>
      <c r="Y897">
        <v>8.3484454847467058E-3</v>
      </c>
      <c r="Z897">
        <v>1.184195717928189</v>
      </c>
      <c r="AA897">
        <v>0.79475629897539335</v>
      </c>
      <c r="AB897">
        <v>1.07366882303054</v>
      </c>
      <c r="AC897">
        <v>0.61992495835664785</v>
      </c>
      <c r="AD897">
        <v>1.3034729865920041</v>
      </c>
      <c r="AE897">
        <v>1.2116473114615121</v>
      </c>
      <c r="AF897">
        <v>0.6388918869417971</v>
      </c>
      <c r="AG897">
        <v>1.702814375896095</v>
      </c>
      <c r="AH897" s="9" t="s">
        <v>222</v>
      </c>
      <c r="AI897" s="1">
        <v>44197</v>
      </c>
      <c r="AJ897" s="9" t="s">
        <v>41</v>
      </c>
      <c r="AK897">
        <v>4</v>
      </c>
    </row>
    <row r="898" spans="1:37" x14ac:dyDescent="0.25">
      <c r="A898">
        <v>44196</v>
      </c>
      <c r="B898">
        <v>1.0433983060286689</v>
      </c>
      <c r="C898">
        <v>9.0199480076542521E-2</v>
      </c>
      <c r="D898">
        <v>4.8356031719562528E-2</v>
      </c>
      <c r="E898">
        <v>0.75136690438059783</v>
      </c>
      <c r="F898">
        <v>1.075421481639266</v>
      </c>
      <c r="G898">
        <v>1.3515668482424279</v>
      </c>
      <c r="H898">
        <v>0.71587119402421207</v>
      </c>
      <c r="I898">
        <v>1.900503813713895</v>
      </c>
      <c r="J898">
        <v>0.5967799014974442</v>
      </c>
      <c r="K898">
        <v>0.37925725709820313</v>
      </c>
      <c r="L898">
        <v>3.3807176000399272E-2</v>
      </c>
      <c r="M898">
        <v>0.23633030154692991</v>
      </c>
      <c r="N898">
        <v>0.50577610619755797</v>
      </c>
      <c r="O898">
        <v>0.31574376642404572</v>
      </c>
      <c r="P898">
        <v>1.380044265137822</v>
      </c>
      <c r="Q898">
        <v>0.36631885080599808</v>
      </c>
      <c r="R898">
        <v>9.4695864986832703E-3</v>
      </c>
      <c r="S898">
        <v>0.90807267753325926</v>
      </c>
      <c r="T898">
        <v>0.28107153798646017</v>
      </c>
      <c r="U898">
        <v>10.271159028492599</v>
      </c>
      <c r="V898">
        <v>0.46812542260004142</v>
      </c>
      <c r="W898">
        <v>1.4435276723834489</v>
      </c>
      <c r="X898">
        <v>0.2408244550502574</v>
      </c>
      <c r="Y898">
        <v>0.11973593059881391</v>
      </c>
      <c r="Z898">
        <v>0.77380547312050574</v>
      </c>
      <c r="AA898">
        <v>1.4550640870904019</v>
      </c>
      <c r="AB898">
        <v>0.80092584869896843</v>
      </c>
      <c r="AC898">
        <v>0.2121256810592326</v>
      </c>
      <c r="AD898">
        <v>1.0859847101562929</v>
      </c>
      <c r="AE898">
        <v>0.471101577944045</v>
      </c>
      <c r="AF898">
        <v>0.93510512578796978</v>
      </c>
      <c r="AG898">
        <v>1.3465710212794999</v>
      </c>
      <c r="AH898" s="9" t="s">
        <v>223</v>
      </c>
      <c r="AI898" s="1">
        <v>44166</v>
      </c>
      <c r="AJ898" s="9" t="s">
        <v>38</v>
      </c>
      <c r="AK898">
        <v>31</v>
      </c>
    </row>
    <row r="899" spans="1:37" x14ac:dyDescent="0.25">
      <c r="A899">
        <v>44195</v>
      </c>
      <c r="B899">
        <v>0.59477503782335928</v>
      </c>
      <c r="C899">
        <v>0.40480159400242272</v>
      </c>
      <c r="D899">
        <v>0</v>
      </c>
      <c r="E899">
        <v>0.81875703276805334</v>
      </c>
      <c r="F899">
        <v>6.1699464234834321E-2</v>
      </c>
      <c r="G899">
        <v>0.98765217165250452</v>
      </c>
      <c r="H899">
        <v>0.101239613182581</v>
      </c>
      <c r="I899">
        <v>7.4672464842845149E-2</v>
      </c>
      <c r="J899">
        <v>5.5788250967740314E-3</v>
      </c>
      <c r="K899">
        <v>1.6571684580848341E-2</v>
      </c>
      <c r="L899">
        <v>1.1030302618280091E-2</v>
      </c>
      <c r="M899">
        <v>0.35759206274033939</v>
      </c>
      <c r="N899">
        <v>0.36920833347118448</v>
      </c>
      <c r="O899">
        <v>1.3156748279842421</v>
      </c>
      <c r="P899">
        <v>7.2994778043771982E-2</v>
      </c>
      <c r="Q899">
        <v>8.5964778457382124E-2</v>
      </c>
      <c r="R899">
        <v>2.0165663346733139E-4</v>
      </c>
      <c r="S899">
        <v>4.9821922108193243E-4</v>
      </c>
      <c r="T899">
        <v>4.6365404707949247E-2</v>
      </c>
      <c r="U899">
        <v>0.17325011389058781</v>
      </c>
      <c r="V899">
        <v>3.5420092581068051E-3</v>
      </c>
      <c r="W899">
        <v>2.877482633371538</v>
      </c>
      <c r="X899">
        <v>0.57213340045468974</v>
      </c>
      <c r="Y899">
        <v>9.0820490043680389E-3</v>
      </c>
      <c r="Z899">
        <v>0.98523775479356968</v>
      </c>
      <c r="AA899">
        <v>0.22538053227646129</v>
      </c>
      <c r="AB899">
        <v>0.1636704388190339</v>
      </c>
      <c r="AC899">
        <v>6.9059543827364955E-2</v>
      </c>
      <c r="AD899">
        <v>2.12156205483095E-2</v>
      </c>
      <c r="AE899">
        <v>0.20041413905404881</v>
      </c>
      <c r="AF899">
        <v>0.46191011129785609</v>
      </c>
      <c r="AG899">
        <v>1.534512446539555</v>
      </c>
      <c r="AH899" s="9" t="s">
        <v>223</v>
      </c>
      <c r="AI899" s="1">
        <v>44166</v>
      </c>
      <c r="AJ899" s="9" t="s">
        <v>39</v>
      </c>
      <c r="AK899">
        <v>30</v>
      </c>
    </row>
    <row r="900" spans="1:37" x14ac:dyDescent="0.25">
      <c r="A900">
        <v>44194</v>
      </c>
      <c r="B900">
        <v>1.524305172528718</v>
      </c>
      <c r="C900">
        <v>2.21625039259407E-3</v>
      </c>
      <c r="D900">
        <v>6.0609163637431047</v>
      </c>
      <c r="E900">
        <v>1.3317611171811421</v>
      </c>
      <c r="F900">
        <v>0.3348991427061056</v>
      </c>
      <c r="G900">
        <v>2.1475067835126969</v>
      </c>
      <c r="H900">
        <v>0.41887463343177028</v>
      </c>
      <c r="I900">
        <v>1.4609573492874619</v>
      </c>
      <c r="J900">
        <v>0.12723066697980731</v>
      </c>
      <c r="K900">
        <v>1.741765395822827</v>
      </c>
      <c r="L900">
        <v>0.2276137839583576</v>
      </c>
      <c r="M900">
        <v>1.7777755835987901</v>
      </c>
      <c r="N900">
        <v>0.74024101570890777</v>
      </c>
      <c r="O900">
        <v>0.35893050845130953</v>
      </c>
      <c r="P900">
        <v>0.2317149344872278</v>
      </c>
      <c r="Q900">
        <v>9.3541413328297116E-2</v>
      </c>
      <c r="R900">
        <v>2.0412539893249911E-3</v>
      </c>
      <c r="S900">
        <v>1.0764614897785731E-3</v>
      </c>
      <c r="T900">
        <v>0.34202071542652118</v>
      </c>
      <c r="U900">
        <v>3.8928479858059688E-2</v>
      </c>
      <c r="V900">
        <v>0.97465545116677932</v>
      </c>
      <c r="W900">
        <v>2.8336368308685809</v>
      </c>
      <c r="X900">
        <v>1.430925258334556</v>
      </c>
      <c r="Y900">
        <v>7.7767238645725822E-2</v>
      </c>
      <c r="Z900">
        <v>1.4264954176786</v>
      </c>
      <c r="AA900">
        <v>0.9370779030528672</v>
      </c>
      <c r="AB900">
        <v>0.53420347143762659</v>
      </c>
      <c r="AC900">
        <v>1.815813630896675</v>
      </c>
      <c r="AD900">
        <v>0.2295099752210969</v>
      </c>
      <c r="AE900">
        <v>0.96958954629151273</v>
      </c>
      <c r="AF900">
        <v>1.00713935738234</v>
      </c>
      <c r="AG900">
        <v>2.455253513051554</v>
      </c>
      <c r="AH900" s="9" t="s">
        <v>223</v>
      </c>
      <c r="AI900" s="1">
        <v>44166</v>
      </c>
      <c r="AJ900" s="9" t="s">
        <v>40</v>
      </c>
      <c r="AK900">
        <v>29</v>
      </c>
    </row>
    <row r="901" spans="1:37" x14ac:dyDescent="0.25">
      <c r="A901">
        <v>44193</v>
      </c>
      <c r="B901">
        <v>1.7546640560614519</v>
      </c>
      <c r="C901">
        <v>0.36117556941073231</v>
      </c>
      <c r="D901">
        <v>0.77754519543764933</v>
      </c>
      <c r="E901">
        <v>1.698701525243842</v>
      </c>
      <c r="F901">
        <v>0.99637589101815038</v>
      </c>
      <c r="G901">
        <v>2.0151364896159092</v>
      </c>
      <c r="H901">
        <v>0.94731134991965271</v>
      </c>
      <c r="I901">
        <v>2.1372405700007491</v>
      </c>
      <c r="J901">
        <v>8.2844371969249888</v>
      </c>
      <c r="K901">
        <v>0.24793644449056529</v>
      </c>
      <c r="L901">
        <v>2.7177900714563032E-2</v>
      </c>
      <c r="M901">
        <v>0.47982434031551913</v>
      </c>
      <c r="N901">
        <v>0.22959843303773159</v>
      </c>
      <c r="O901">
        <v>3.8740401797708303E-2</v>
      </c>
      <c r="P901">
        <v>8.905727025567968E-2</v>
      </c>
      <c r="Q901">
        <v>1.8656336641188341E-2</v>
      </c>
      <c r="R901">
        <v>0.71171291014298022</v>
      </c>
      <c r="S901">
        <v>5.3256497276319434E-3</v>
      </c>
      <c r="T901">
        <v>0.13198969090050949</v>
      </c>
      <c r="U901">
        <v>2.644611721992882E-2</v>
      </c>
      <c r="V901">
        <v>2.778636829931691</v>
      </c>
      <c r="W901">
        <v>2.6353143125466398</v>
      </c>
      <c r="X901">
        <v>0.60231226076066735</v>
      </c>
      <c r="Y901">
        <v>3.821824162968519</v>
      </c>
      <c r="Z901">
        <v>1.4580861376981531</v>
      </c>
      <c r="AA901">
        <v>1.6062570312554521</v>
      </c>
      <c r="AB901">
        <v>0.62388102927589439</v>
      </c>
      <c r="AC901">
        <v>2.0511585058944108</v>
      </c>
      <c r="AD901">
        <v>0.12601086070788101</v>
      </c>
      <c r="AE901">
        <v>1.0289906961107369</v>
      </c>
      <c r="AF901">
        <v>1.451631179380269</v>
      </c>
      <c r="AG901">
        <v>2.0695444744930729</v>
      </c>
      <c r="AH901" s="9" t="s">
        <v>223</v>
      </c>
      <c r="AI901" s="1">
        <v>44166</v>
      </c>
      <c r="AJ901" s="9" t="s">
        <v>41</v>
      </c>
      <c r="AK901">
        <v>28</v>
      </c>
    </row>
    <row r="902" spans="1:37" x14ac:dyDescent="0.25">
      <c r="A902">
        <v>44190</v>
      </c>
      <c r="C902">
        <v>0.2317491499093613</v>
      </c>
      <c r="D902">
        <v>0.87439874869411527</v>
      </c>
      <c r="E902">
        <v>1.850059741110879</v>
      </c>
      <c r="F902">
        <v>2.7485065952476688</v>
      </c>
      <c r="G902">
        <v>5.3154523581248432</v>
      </c>
      <c r="H902">
        <v>0.60978040327109073</v>
      </c>
      <c r="I902">
        <v>0.70590563756907931</v>
      </c>
      <c r="J902">
        <v>0.43001312429109029</v>
      </c>
      <c r="K902">
        <v>0.97588354281039535</v>
      </c>
      <c r="L902">
        <v>0.90842627837612822</v>
      </c>
      <c r="M902">
        <v>0.48523434193070242</v>
      </c>
      <c r="N902">
        <v>0.98690381269044458</v>
      </c>
      <c r="O902">
        <v>0.68898222123128139</v>
      </c>
      <c r="P902">
        <v>0.68061365385340056</v>
      </c>
      <c r="Q902">
        <v>1.2523783791678329</v>
      </c>
      <c r="R902">
        <v>0.40723587069095207</v>
      </c>
      <c r="S902">
        <v>1.68859360608853</v>
      </c>
      <c r="T902">
        <v>1.320507621394591</v>
      </c>
      <c r="U902">
        <v>5.5290290401231807</v>
      </c>
      <c r="W902">
        <v>1.5116760072406199</v>
      </c>
      <c r="X902">
        <v>2.0742548767202531</v>
      </c>
      <c r="Y902">
        <v>0.79103932455912218</v>
      </c>
      <c r="Z902">
        <v>3.102889198643735</v>
      </c>
      <c r="AA902">
        <v>1.2358755455911421</v>
      </c>
      <c r="AC902">
        <v>0.85049596077417211</v>
      </c>
      <c r="AD902">
        <v>1.321852358505591</v>
      </c>
      <c r="AE902">
        <v>1.6122182132445371</v>
      </c>
      <c r="AF902">
        <v>2.228221818726781</v>
      </c>
      <c r="AH902" s="9" t="s">
        <v>224</v>
      </c>
      <c r="AI902" s="1">
        <v>44166</v>
      </c>
      <c r="AJ902" s="9" t="s">
        <v>43</v>
      </c>
      <c r="AK902">
        <v>25</v>
      </c>
    </row>
    <row r="903" spans="1:37" x14ac:dyDescent="0.25">
      <c r="A903">
        <v>44189</v>
      </c>
      <c r="B903">
        <v>0.88446568886433441</v>
      </c>
      <c r="C903">
        <v>0.13781442635350211</v>
      </c>
      <c r="D903">
        <v>0.10935760252350531</v>
      </c>
      <c r="E903">
        <v>0.49129667438140939</v>
      </c>
      <c r="F903">
        <v>0.553531407342849</v>
      </c>
      <c r="G903">
        <v>0.39576111568079869</v>
      </c>
      <c r="H903">
        <v>0.19442961481910279</v>
      </c>
      <c r="I903">
        <v>0.14071706755195251</v>
      </c>
      <c r="J903">
        <v>0.55167080298739968</v>
      </c>
      <c r="K903">
        <v>0.88459237508853328</v>
      </c>
      <c r="L903">
        <v>7.9668717237515355E-2</v>
      </c>
      <c r="M903">
        <v>9.7465899303024031E-2</v>
      </c>
      <c r="N903">
        <v>0.2241099906995534</v>
      </c>
      <c r="O903">
        <v>0.30918076259848709</v>
      </c>
      <c r="P903">
        <v>6.5872753556083269E-2</v>
      </c>
      <c r="Q903">
        <v>0.28973428939291263</v>
      </c>
      <c r="R903">
        <v>0.65336227828141324</v>
      </c>
      <c r="S903">
        <v>8.7801737616050465E-2</v>
      </c>
      <c r="T903">
        <v>4.8499718934451763E-2</v>
      </c>
      <c r="U903">
        <v>2.228060473855863E-2</v>
      </c>
      <c r="V903">
        <v>0.21353303981557931</v>
      </c>
      <c r="W903">
        <v>0.29538214103275068</v>
      </c>
      <c r="X903">
        <v>0.4181656715564171</v>
      </c>
      <c r="Y903">
        <v>0.40529696851458441</v>
      </c>
      <c r="Z903">
        <v>0.71567112069516814</v>
      </c>
      <c r="AA903">
        <v>0.47138954363349922</v>
      </c>
      <c r="AB903">
        <v>0.37869857975772397</v>
      </c>
      <c r="AC903">
        <v>0.17495810033542819</v>
      </c>
      <c r="AD903">
        <v>9.8420076933960876E-2</v>
      </c>
      <c r="AE903">
        <v>0.47743497469524893</v>
      </c>
      <c r="AF903">
        <v>0.90350762003214091</v>
      </c>
      <c r="AG903">
        <v>0.39433950193303319</v>
      </c>
      <c r="AH903" s="9" t="s">
        <v>224</v>
      </c>
      <c r="AI903" s="1">
        <v>44166</v>
      </c>
      <c r="AJ903" s="9" t="s">
        <v>38</v>
      </c>
      <c r="AK903">
        <v>24</v>
      </c>
    </row>
    <row r="904" spans="1:37" x14ac:dyDescent="0.25">
      <c r="A904">
        <v>44188</v>
      </c>
      <c r="B904">
        <v>1.174597618375218</v>
      </c>
      <c r="C904">
        <v>0.52437934496854266</v>
      </c>
      <c r="D904">
        <v>0.32972516165180671</v>
      </c>
      <c r="E904">
        <v>1.5426555587572091</v>
      </c>
      <c r="F904">
        <v>0.29492185610719329</v>
      </c>
      <c r="G904">
        <v>0.73742554752976142</v>
      </c>
      <c r="H904">
        <v>0.14878002985364089</v>
      </c>
      <c r="I904">
        <v>3.2269155446702289</v>
      </c>
      <c r="J904">
        <v>0.21985973902927841</v>
      </c>
      <c r="K904">
        <v>9.4823553836383384E-2</v>
      </c>
      <c r="L904">
        <v>1.159215475038216</v>
      </c>
      <c r="M904">
        <v>0.12972504739526131</v>
      </c>
      <c r="N904">
        <v>2.0302956540507049E-2</v>
      </c>
      <c r="O904">
        <v>0.23998147283444049</v>
      </c>
      <c r="P904">
        <v>0.39777988671220132</v>
      </c>
      <c r="Q904">
        <v>2.405367956507377E-3</v>
      </c>
      <c r="R904">
        <v>1.9528420189668849</v>
      </c>
      <c r="S904">
        <v>0.21710500003649519</v>
      </c>
      <c r="T904">
        <v>4.9725390478451807E-2</v>
      </c>
      <c r="U904">
        <v>0</v>
      </c>
      <c r="V904">
        <v>1.7662486368206529</v>
      </c>
      <c r="W904">
        <v>0.86566678500956884</v>
      </c>
      <c r="X904">
        <v>1.5036034319861979</v>
      </c>
      <c r="Y904">
        <v>1.366017137246633E-4</v>
      </c>
      <c r="Z904">
        <v>1.525235212778739</v>
      </c>
      <c r="AA904">
        <v>0.67093045341713542</v>
      </c>
      <c r="AB904">
        <v>0.32020705462040733</v>
      </c>
      <c r="AC904">
        <v>0.35605321938096912</v>
      </c>
      <c r="AD904">
        <v>4.4218424147733859E-2</v>
      </c>
      <c r="AE904">
        <v>0.26464544852892752</v>
      </c>
      <c r="AF904">
        <v>0.8597772355738057</v>
      </c>
      <c r="AG904">
        <v>2.361285292348974</v>
      </c>
      <c r="AH904" s="9" t="s">
        <v>224</v>
      </c>
      <c r="AI904" s="1">
        <v>44166</v>
      </c>
      <c r="AJ904" s="9" t="s">
        <v>39</v>
      </c>
      <c r="AK904">
        <v>23</v>
      </c>
    </row>
    <row r="905" spans="1:37" x14ac:dyDescent="0.25">
      <c r="A905">
        <v>44187</v>
      </c>
      <c r="C905">
        <v>0.8226579460207204</v>
      </c>
      <c r="D905">
        <v>0.2427447634069026</v>
      </c>
      <c r="E905">
        <v>3.0525480405740248</v>
      </c>
      <c r="F905">
        <v>6.1255709922011734</v>
      </c>
      <c r="G905">
        <v>3.063493905256454</v>
      </c>
      <c r="H905">
        <v>0.76292660085380914</v>
      </c>
      <c r="I905">
        <v>2.9908237760309109</v>
      </c>
      <c r="J905">
        <v>5.3131932955734928</v>
      </c>
      <c r="K905">
        <v>0.1920049832274226</v>
      </c>
      <c r="L905">
        <v>1.3309701577303939E-2</v>
      </c>
      <c r="M905">
        <v>0.79657298242168662</v>
      </c>
      <c r="N905">
        <v>3.185456579754979</v>
      </c>
      <c r="O905">
        <v>1.2884061066597801</v>
      </c>
      <c r="P905">
        <v>1.084771752612459</v>
      </c>
      <c r="Q905">
        <v>0.46860977362051282</v>
      </c>
      <c r="R905">
        <v>1.671054657304629</v>
      </c>
      <c r="S905">
        <v>1.050653548152197</v>
      </c>
      <c r="T905">
        <v>1.181371616401693</v>
      </c>
      <c r="U905">
        <v>0.21261166136130361</v>
      </c>
      <c r="W905">
        <v>5.0565112165077037</v>
      </c>
      <c r="X905">
        <v>3.0726139576438172</v>
      </c>
      <c r="Y905">
        <v>0.11987676158386711</v>
      </c>
      <c r="Z905">
        <v>3.342952436468916</v>
      </c>
      <c r="AA905">
        <v>2.581695237701946</v>
      </c>
      <c r="AC905">
        <v>0.54049454000111863</v>
      </c>
      <c r="AD905">
        <v>0.50966424992340698</v>
      </c>
      <c r="AE905">
        <v>2.0164468502074171</v>
      </c>
      <c r="AG905">
        <v>3.7239270810849101</v>
      </c>
      <c r="AH905" s="9" t="s">
        <v>224</v>
      </c>
      <c r="AI905" s="1">
        <v>44166</v>
      </c>
      <c r="AJ905" s="9" t="s">
        <v>40</v>
      </c>
      <c r="AK905">
        <v>22</v>
      </c>
    </row>
    <row r="906" spans="1:37" x14ac:dyDescent="0.25">
      <c r="A906">
        <v>44186</v>
      </c>
      <c r="B906">
        <v>2.4127437045731579</v>
      </c>
      <c r="C906">
        <v>0.14965058695998901</v>
      </c>
      <c r="D906">
        <v>1.572445329674593E-3</v>
      </c>
      <c r="E906">
        <v>2.2347398124054658</v>
      </c>
      <c r="F906">
        <v>4.2225012816184444</v>
      </c>
      <c r="G906">
        <v>6.6555118799897812</v>
      </c>
      <c r="H906">
        <v>3.101288886955643</v>
      </c>
      <c r="I906">
        <v>0.25295124086214082</v>
      </c>
      <c r="J906">
        <v>3.097622331458548</v>
      </c>
      <c r="K906">
        <v>0.63337904108071541</v>
      </c>
      <c r="L906">
        <v>0.1050238660938678</v>
      </c>
      <c r="M906">
        <v>2.9362323828607249</v>
      </c>
      <c r="N906">
        <v>1.7492355934459349</v>
      </c>
      <c r="O906">
        <v>0.42404248488430502</v>
      </c>
      <c r="P906">
        <v>4.3149645973863606</v>
      </c>
      <c r="Q906">
        <v>1.0875288825069489</v>
      </c>
      <c r="R906">
        <v>2.2088557772613801E-2</v>
      </c>
      <c r="S906">
        <v>2.699499541526491E-2</v>
      </c>
      <c r="T906">
        <v>0.33708715558393038</v>
      </c>
      <c r="U906">
        <v>0.27021778741317648</v>
      </c>
      <c r="V906">
        <v>0.3883447962013033</v>
      </c>
      <c r="W906">
        <v>0.20631104207746739</v>
      </c>
      <c r="X906">
        <v>0.86666636078972048</v>
      </c>
      <c r="Y906">
        <v>0.78269882175227434</v>
      </c>
      <c r="Z906">
        <v>2.3861840599012978</v>
      </c>
      <c r="AA906">
        <v>2.211907821971328</v>
      </c>
      <c r="AB906">
        <v>1.4505579282194601</v>
      </c>
      <c r="AC906">
        <v>1.209045549346087</v>
      </c>
      <c r="AD906">
        <v>0.77774842955081425</v>
      </c>
      <c r="AE906">
        <v>2.1934603759035332</v>
      </c>
      <c r="AF906">
        <v>2.161131488985633</v>
      </c>
      <c r="AG906">
        <v>2.2290748268027509</v>
      </c>
      <c r="AH906" s="9" t="s">
        <v>224</v>
      </c>
      <c r="AI906" s="1">
        <v>44166</v>
      </c>
      <c r="AJ906" s="9" t="s">
        <v>41</v>
      </c>
      <c r="AK906">
        <v>21</v>
      </c>
    </row>
    <row r="907" spans="1:37" x14ac:dyDescent="0.25">
      <c r="A907">
        <v>44183</v>
      </c>
      <c r="C907">
        <v>1.0323620158683591</v>
      </c>
      <c r="D907">
        <v>3.2987022381589737E-2</v>
      </c>
      <c r="E907">
        <v>1.379392270508635</v>
      </c>
      <c r="F907">
        <v>1.7085215547254411</v>
      </c>
      <c r="G907">
        <v>3.2268391680661108</v>
      </c>
      <c r="H907">
        <v>0.70840666082616444</v>
      </c>
      <c r="J907">
        <v>1.6199462052603231</v>
      </c>
      <c r="K907">
        <v>0.1945246451305909</v>
      </c>
      <c r="L907">
        <v>3.4879684601298458E-3</v>
      </c>
      <c r="M907">
        <v>0.78716403331655138</v>
      </c>
      <c r="N907">
        <v>0.35161475635518608</v>
      </c>
      <c r="O907">
        <v>0.46187250022950388</v>
      </c>
      <c r="P907">
        <v>2.8098740680350609</v>
      </c>
      <c r="Q907">
        <v>1.440794840877806</v>
      </c>
      <c r="R907">
        <v>0.3183275562912487</v>
      </c>
      <c r="S907">
        <v>1.4045312116518121</v>
      </c>
      <c r="T907">
        <v>0.46431328883910472</v>
      </c>
      <c r="U907">
        <v>0.40946591537927118</v>
      </c>
      <c r="V907">
        <v>0.20777285575169779</v>
      </c>
      <c r="W907">
        <v>2.0567105271038102</v>
      </c>
      <c r="X907">
        <v>1.5649428427973291</v>
      </c>
      <c r="Y907">
        <v>8.6320596443138029E-3</v>
      </c>
      <c r="Z907">
        <v>2.286720458338372</v>
      </c>
      <c r="AB907">
        <v>0.84332961452670885</v>
      </c>
      <c r="AC907">
        <v>0.33910014398698229</v>
      </c>
      <c r="AD907">
        <v>1.595061723254531</v>
      </c>
      <c r="AE907">
        <v>1.3701045688509319</v>
      </c>
      <c r="AF907">
        <v>1.4000248670148969</v>
      </c>
      <c r="AH907" s="9" t="s">
        <v>225</v>
      </c>
      <c r="AI907" s="1">
        <v>44166</v>
      </c>
      <c r="AJ907" s="9" t="s">
        <v>43</v>
      </c>
      <c r="AK907">
        <v>18</v>
      </c>
    </row>
    <row r="908" spans="1:37" x14ac:dyDescent="0.25">
      <c r="A908">
        <v>44182</v>
      </c>
      <c r="B908">
        <v>0.73139703504990172</v>
      </c>
      <c r="C908">
        <v>0.25639196610341158</v>
      </c>
      <c r="D908">
        <v>0</v>
      </c>
      <c r="E908">
        <v>0.74406465752135653</v>
      </c>
      <c r="F908">
        <v>1.368559296134443</v>
      </c>
      <c r="G908">
        <v>0.56297685578860857</v>
      </c>
      <c r="H908">
        <v>9.9939874554340169E-2</v>
      </c>
      <c r="I908">
        <v>0.17973124131756599</v>
      </c>
      <c r="J908">
        <v>0.37947634639663169</v>
      </c>
      <c r="K908">
        <v>0.44606049611069759</v>
      </c>
      <c r="L908">
        <v>1.113707931575089E-2</v>
      </c>
      <c r="M908">
        <v>0.3552822780194933</v>
      </c>
      <c r="N908">
        <v>3.4391001378364587E-2</v>
      </c>
      <c r="O908">
        <v>1.750276373484406E-3</v>
      </c>
      <c r="P908">
        <v>1.508531530929397</v>
      </c>
      <c r="Q908">
        <v>0.16196654358370871</v>
      </c>
      <c r="R908">
        <v>0.18162844739938239</v>
      </c>
      <c r="S908">
        <v>0.52301518978521211</v>
      </c>
      <c r="T908">
        <v>0.1041670737646454</v>
      </c>
      <c r="U908">
        <v>0.22471784374653611</v>
      </c>
      <c r="V908">
        <v>1.0894607280393129E-2</v>
      </c>
      <c r="W908">
        <v>0.66863546728309586</v>
      </c>
      <c r="X908">
        <v>0.54286072458795243</v>
      </c>
      <c r="Y908">
        <v>1.3042668371001271E-4</v>
      </c>
      <c r="Z908">
        <v>1.170749297039489</v>
      </c>
      <c r="AA908">
        <v>0.40982326732148611</v>
      </c>
      <c r="AB908">
        <v>0.30999047531641227</v>
      </c>
      <c r="AC908">
        <v>6.9293279837241817E-2</v>
      </c>
      <c r="AD908">
        <v>5.0705330979897573E-2</v>
      </c>
      <c r="AE908">
        <v>0.47850122121917132</v>
      </c>
      <c r="AF908">
        <v>0.63408349955734045</v>
      </c>
      <c r="AG908">
        <v>0.98000982829983008</v>
      </c>
      <c r="AH908" s="9" t="s">
        <v>225</v>
      </c>
      <c r="AI908" s="1">
        <v>44166</v>
      </c>
      <c r="AJ908" s="9" t="s">
        <v>38</v>
      </c>
      <c r="AK908">
        <v>17</v>
      </c>
    </row>
    <row r="909" spans="1:37" x14ac:dyDescent="0.25">
      <c r="A909">
        <v>44181</v>
      </c>
      <c r="B909">
        <v>1.181587773214831</v>
      </c>
      <c r="C909">
        <v>5.9347933679136919E-2</v>
      </c>
      <c r="D909">
        <v>0.27077973803151112</v>
      </c>
      <c r="E909">
        <v>0.95700939305546551</v>
      </c>
      <c r="F909">
        <v>0.2299803256492032</v>
      </c>
      <c r="G909">
        <v>0.60231375846202695</v>
      </c>
      <c r="H909">
        <v>0.1799278444637426</v>
      </c>
      <c r="I909">
        <v>3.9490338954645633E-2</v>
      </c>
      <c r="J909">
        <v>1.60995003739495</v>
      </c>
      <c r="K909">
        <v>1.277944007740602E-2</v>
      </c>
      <c r="L909">
        <v>0.73963393719243009</v>
      </c>
      <c r="M909">
        <v>9.2001791482506316E-3</v>
      </c>
      <c r="N909">
        <v>8.8972726070262867E-2</v>
      </c>
      <c r="O909">
        <v>0.30681022211946801</v>
      </c>
      <c r="P909">
        <v>0.87829730272327411</v>
      </c>
      <c r="Q909">
        <v>1.1042353540400409</v>
      </c>
      <c r="R909">
        <v>0.1218715565973804</v>
      </c>
      <c r="S909">
        <v>1.2593954874402451</v>
      </c>
      <c r="T909">
        <v>1.1165235236973361</v>
      </c>
      <c r="U909">
        <v>4.7738346920007287E-2</v>
      </c>
      <c r="V909">
        <v>1.338476187702025</v>
      </c>
      <c r="W909">
        <v>3.8185104489607302</v>
      </c>
      <c r="X909">
        <v>1.383617932491787</v>
      </c>
      <c r="Y909">
        <v>0.13463623140290851</v>
      </c>
      <c r="Z909">
        <v>1.6224329070971151</v>
      </c>
      <c r="AA909">
        <v>0.40935840135026602</v>
      </c>
      <c r="AB909">
        <v>0.89942834036213459</v>
      </c>
      <c r="AC909">
        <v>0.192353956476946</v>
      </c>
      <c r="AD909">
        <v>0.70391473174940966</v>
      </c>
      <c r="AE909">
        <v>0.53209950783574911</v>
      </c>
      <c r="AF909">
        <v>0.92205492796165722</v>
      </c>
      <c r="AG909">
        <v>1.7928017614173479</v>
      </c>
      <c r="AH909" s="9" t="s">
        <v>225</v>
      </c>
      <c r="AI909" s="1">
        <v>44166</v>
      </c>
      <c r="AJ909" s="9" t="s">
        <v>39</v>
      </c>
      <c r="AK909">
        <v>16</v>
      </c>
    </row>
    <row r="910" spans="1:37" x14ac:dyDescent="0.25">
      <c r="A910">
        <v>44180</v>
      </c>
      <c r="B910">
        <v>0.90426546575058175</v>
      </c>
      <c r="C910">
        <v>0.47268102088388309</v>
      </c>
      <c r="D910">
        <v>1.9229162757935431E-2</v>
      </c>
      <c r="E910">
        <v>0.44910075118591869</v>
      </c>
      <c r="F910">
        <v>1.5698430942513011</v>
      </c>
      <c r="G910">
        <v>0.97762713358298703</v>
      </c>
      <c r="H910">
        <v>0.29509656128100609</v>
      </c>
      <c r="I910">
        <v>2.6155783411863712E-2</v>
      </c>
      <c r="J910">
        <v>0.10677994070767149</v>
      </c>
      <c r="K910">
        <v>0.96843857973990433</v>
      </c>
      <c r="L910">
        <v>4.4600883302623661E-3</v>
      </c>
      <c r="M910">
        <v>0.11794240660897071</v>
      </c>
      <c r="N910">
        <v>0.3909596441644243</v>
      </c>
      <c r="O910">
        <v>2.8715843323470731E-2</v>
      </c>
      <c r="P910">
        <v>0.21910270912179011</v>
      </c>
      <c r="Q910">
        <v>3.1166770871067642E-2</v>
      </c>
      <c r="R910">
        <v>0.36447214706843328</v>
      </c>
      <c r="S910">
        <v>3.370765853780172E-3</v>
      </c>
      <c r="T910">
        <v>0.46936422453892479</v>
      </c>
      <c r="U910">
        <v>0.1001729940579701</v>
      </c>
      <c r="V910">
        <v>1.141997045179117</v>
      </c>
      <c r="W910">
        <v>0.43770289278379582</v>
      </c>
      <c r="X910">
        <v>1.692758474838348</v>
      </c>
      <c r="Y910">
        <v>3.127151253198051E-2</v>
      </c>
      <c r="Z910">
        <v>1.2129147928326001</v>
      </c>
      <c r="AA910">
        <v>0.46330944907403288</v>
      </c>
      <c r="AB910">
        <v>0.52109512659845836</v>
      </c>
      <c r="AC910">
        <v>0.1109959396360144</v>
      </c>
      <c r="AD910">
        <v>2.1143514541067068E-2</v>
      </c>
      <c r="AE910">
        <v>0.51418708714037209</v>
      </c>
      <c r="AF910">
        <v>0.8563022139116977</v>
      </c>
      <c r="AG910">
        <v>1.1988645479581239</v>
      </c>
      <c r="AH910" s="9" t="s">
        <v>225</v>
      </c>
      <c r="AI910" s="1">
        <v>44166</v>
      </c>
      <c r="AJ910" s="9" t="s">
        <v>40</v>
      </c>
      <c r="AK910">
        <v>15</v>
      </c>
    </row>
    <row r="911" spans="1:37" x14ac:dyDescent="0.25">
      <c r="A911">
        <v>44179</v>
      </c>
      <c r="B911">
        <v>2.4599860533047599</v>
      </c>
      <c r="C911">
        <v>2.2293427025859329</v>
      </c>
      <c r="D911">
        <v>0.1939083325369014</v>
      </c>
      <c r="E911">
        <v>1.344614132134071</v>
      </c>
      <c r="F911">
        <v>0.65713020759101082</v>
      </c>
      <c r="G911">
        <v>7.1176641076340577</v>
      </c>
      <c r="H911">
        <v>0.1029932264886211</v>
      </c>
      <c r="I911">
        <v>3.6981157660043028E-2</v>
      </c>
      <c r="J911">
        <v>1.7915062902489189</v>
      </c>
      <c r="K911">
        <v>3.3368566367040531</v>
      </c>
      <c r="L911">
        <v>1.189251051686848</v>
      </c>
      <c r="M911">
        <v>1.467165496841651</v>
      </c>
      <c r="N911">
        <v>0.42400043023876971</v>
      </c>
      <c r="O911">
        <v>0.55860804449623624</v>
      </c>
      <c r="P911">
        <v>0.66954227859094451</v>
      </c>
      <c r="Q911">
        <v>0.26295759412412678</v>
      </c>
      <c r="R911">
        <v>0.1134866128918345</v>
      </c>
      <c r="S911">
        <v>0.1199141355332973</v>
      </c>
      <c r="T911">
        <v>1.0829984376357371</v>
      </c>
      <c r="U911">
        <v>0</v>
      </c>
      <c r="V911">
        <v>5.8131121826629821E-2</v>
      </c>
      <c r="W911">
        <v>0.4288807878195014</v>
      </c>
      <c r="X911">
        <v>0.63847718187043201</v>
      </c>
      <c r="Y911">
        <v>7.0899240517175919</v>
      </c>
      <c r="Z911">
        <v>2.5411722279727291</v>
      </c>
      <c r="AA911">
        <v>1.061402785725585</v>
      </c>
      <c r="AB911">
        <v>0.44018380937880708</v>
      </c>
      <c r="AC911">
        <v>2.5493607579674582</v>
      </c>
      <c r="AD911">
        <v>1.3100131909960731</v>
      </c>
      <c r="AE911">
        <v>1.2212123234547629</v>
      </c>
      <c r="AF911">
        <v>1.983558748996439</v>
      </c>
      <c r="AG911">
        <v>2.0184249323200172</v>
      </c>
      <c r="AH911" s="9" t="s">
        <v>225</v>
      </c>
      <c r="AI911" s="1">
        <v>44166</v>
      </c>
      <c r="AJ911" s="9" t="s">
        <v>41</v>
      </c>
      <c r="AK911">
        <v>14</v>
      </c>
    </row>
    <row r="912" spans="1:37" x14ac:dyDescent="0.25">
      <c r="A912">
        <v>44176</v>
      </c>
      <c r="B912">
        <v>1.2258356073329111</v>
      </c>
      <c r="C912">
        <v>0.3265408532083246</v>
      </c>
      <c r="D912">
        <v>6.2025824566460663E-2</v>
      </c>
      <c r="E912">
        <v>0.34906310686852488</v>
      </c>
      <c r="F912">
        <v>0.1917073627532826</v>
      </c>
      <c r="G912">
        <v>2.4261571704963178</v>
      </c>
      <c r="H912">
        <v>0.30098857792280292</v>
      </c>
      <c r="I912">
        <v>0.8713663861906088</v>
      </c>
      <c r="J912">
        <v>0.8504038689203911</v>
      </c>
      <c r="K912">
        <v>1.006559833330873</v>
      </c>
      <c r="L912">
        <v>1.832093363970464</v>
      </c>
      <c r="M912">
        <v>1.3114300436411379</v>
      </c>
      <c r="N912">
        <v>0.61413084659700967</v>
      </c>
      <c r="O912">
        <v>1.048626793804383</v>
      </c>
      <c r="P912">
        <v>0.9991724174722203</v>
      </c>
      <c r="Q912">
        <v>0.38428760216471408</v>
      </c>
      <c r="R912">
        <v>3.5712310744135292</v>
      </c>
      <c r="S912">
        <v>0.94009312193037398</v>
      </c>
      <c r="T912">
        <v>1.412167504512523</v>
      </c>
      <c r="U912">
        <v>3.9566268017888713E-2</v>
      </c>
      <c r="V912">
        <v>0.58297681481649155</v>
      </c>
      <c r="W912">
        <v>2.012184515305619</v>
      </c>
      <c r="X912">
        <v>0.36429235554810152</v>
      </c>
      <c r="Y912">
        <v>0.1095674130603292</v>
      </c>
      <c r="Z912">
        <v>1.264686428086139</v>
      </c>
      <c r="AA912">
        <v>0.86107817391258035</v>
      </c>
      <c r="AB912">
        <v>0.70609197557928416</v>
      </c>
      <c r="AC912">
        <v>1.0037752768202071</v>
      </c>
      <c r="AD912">
        <v>1.574577698339509</v>
      </c>
      <c r="AE912">
        <v>1.0468367223116759</v>
      </c>
      <c r="AF912">
        <v>0.91981967728696679</v>
      </c>
      <c r="AG912">
        <v>0.66571637053468335</v>
      </c>
      <c r="AH912" s="9" t="s">
        <v>226</v>
      </c>
      <c r="AI912" s="1">
        <v>44166</v>
      </c>
      <c r="AJ912" s="9" t="s">
        <v>43</v>
      </c>
      <c r="AK912">
        <v>11</v>
      </c>
    </row>
    <row r="913" spans="1:37" x14ac:dyDescent="0.25">
      <c r="A913">
        <v>44175</v>
      </c>
      <c r="B913">
        <v>0.46300535019550781</v>
      </c>
      <c r="C913">
        <v>0.38412892098105489</v>
      </c>
      <c r="D913">
        <v>5.0331943852694209E-4</v>
      </c>
      <c r="E913">
        <v>4.4966437701621627E-2</v>
      </c>
      <c r="F913">
        <v>2.7009149138389092E-2</v>
      </c>
      <c r="G913">
        <v>1.228299359246477</v>
      </c>
      <c r="H913">
        <v>3.3411510634047778E-2</v>
      </c>
      <c r="I913">
        <v>0.11039766453196651</v>
      </c>
      <c r="J913">
        <v>3.3218977567736299E-4</v>
      </c>
      <c r="K913">
        <v>1.3409011138550571</v>
      </c>
      <c r="L913">
        <v>2.2764212774494409E-2</v>
      </c>
      <c r="M913">
        <v>4.5525454725717257E-2</v>
      </c>
      <c r="N913">
        <v>8.7662885407572E-3</v>
      </c>
      <c r="O913">
        <v>7.937676896852151E-3</v>
      </c>
      <c r="P913">
        <v>4.6790626556428072E-4</v>
      </c>
      <c r="Q913">
        <v>1.324773426577483E-2</v>
      </c>
      <c r="R913">
        <v>1.5655462251016941</v>
      </c>
      <c r="S913">
        <v>2.2521153291357211E-3</v>
      </c>
      <c r="T913">
        <v>0.28504572767805952</v>
      </c>
      <c r="U913">
        <v>0</v>
      </c>
      <c r="V913">
        <v>0.70110264067818273</v>
      </c>
      <c r="W913">
        <v>0.91692247111804703</v>
      </c>
      <c r="X913">
        <v>0.2422556110403023</v>
      </c>
      <c r="Y913">
        <v>7.8588738556936488E-5</v>
      </c>
      <c r="Z913">
        <v>0.85163320587395253</v>
      </c>
      <c r="AA913">
        <v>7.6439921779478864E-2</v>
      </c>
      <c r="AB913">
        <v>0.18562791173910989</v>
      </c>
      <c r="AC913">
        <v>1.9742985885571641E-2</v>
      </c>
      <c r="AD913">
        <v>1.1332180073759159E-2</v>
      </c>
      <c r="AE913">
        <v>5.6543658197354768E-2</v>
      </c>
      <c r="AF913">
        <v>0.31271803780731522</v>
      </c>
      <c r="AG913">
        <v>0.83562260179417669</v>
      </c>
      <c r="AH913" s="9" t="s">
        <v>226</v>
      </c>
      <c r="AI913" s="1">
        <v>44166</v>
      </c>
      <c r="AJ913" s="9" t="s">
        <v>38</v>
      </c>
      <c r="AK913">
        <v>10</v>
      </c>
    </row>
    <row r="914" spans="1:37" x14ac:dyDescent="0.25">
      <c r="A914">
        <v>44174</v>
      </c>
      <c r="B914">
        <v>1.256462967515686</v>
      </c>
      <c r="C914">
        <v>4.1612174982393304</v>
      </c>
      <c r="D914">
        <v>0.21538408453330329</v>
      </c>
      <c r="E914">
        <v>0.56127458874874703</v>
      </c>
      <c r="F914">
        <v>0.129162454766381</v>
      </c>
      <c r="G914">
        <v>4.7344193406967987</v>
      </c>
      <c r="H914">
        <v>0.37137476731317759</v>
      </c>
      <c r="I914">
        <v>0.1767113443857822</v>
      </c>
      <c r="J914">
        <v>1.365475389880453</v>
      </c>
      <c r="K914">
        <v>1.471077300001566</v>
      </c>
      <c r="L914">
        <v>0.41402541946946958</v>
      </c>
      <c r="M914">
        <v>5.1622800170821333E-2</v>
      </c>
      <c r="N914">
        <v>0.1868113589013157</v>
      </c>
      <c r="O914">
        <v>0.1178059561767054</v>
      </c>
      <c r="P914">
        <v>0.1200493457292601</v>
      </c>
      <c r="Q914">
        <v>0.42701732320242758</v>
      </c>
      <c r="R914">
        <v>1.6065470531648929E-3</v>
      </c>
      <c r="S914">
        <v>8.4701201769177715E-3</v>
      </c>
      <c r="T914">
        <v>0.1196762783512355</v>
      </c>
      <c r="U914">
        <v>3.4670683843186612</v>
      </c>
      <c r="V914">
        <v>0.65806094541758564</v>
      </c>
      <c r="W914">
        <v>1.1059808507135049</v>
      </c>
      <c r="X914">
        <v>1.316206147007779</v>
      </c>
      <c r="Y914">
        <v>4.3668067328443943E-5</v>
      </c>
      <c r="Z914">
        <v>2.3626992194398171</v>
      </c>
      <c r="AA914">
        <v>0.59427281869981796</v>
      </c>
      <c r="AB914">
        <v>0.38387339369113921</v>
      </c>
      <c r="AC914">
        <v>0.1139704455210486</v>
      </c>
      <c r="AD914">
        <v>0.85775393940000411</v>
      </c>
      <c r="AE914">
        <v>0.5796160410059088</v>
      </c>
      <c r="AF914">
        <v>0.74443760000262205</v>
      </c>
      <c r="AG914">
        <v>2.2698299765964829</v>
      </c>
      <c r="AH914" s="9" t="s">
        <v>226</v>
      </c>
      <c r="AI914" s="1">
        <v>44166</v>
      </c>
      <c r="AJ914" s="9" t="s">
        <v>39</v>
      </c>
      <c r="AK914">
        <v>9</v>
      </c>
    </row>
    <row r="915" spans="1:37" x14ac:dyDescent="0.25">
      <c r="A915">
        <v>44173</v>
      </c>
      <c r="B915">
        <v>1.168705003386511</v>
      </c>
      <c r="C915">
        <v>9.4667239678191073E-2</v>
      </c>
      <c r="D915">
        <v>0.39139032679638242</v>
      </c>
      <c r="E915">
        <v>0.24349631438979941</v>
      </c>
      <c r="F915">
        <v>0.23307828099534869</v>
      </c>
      <c r="G915">
        <v>3.229257531115524</v>
      </c>
      <c r="H915">
        <v>0.58698516577462456</v>
      </c>
      <c r="I915">
        <v>0.96713030142496736</v>
      </c>
      <c r="J915">
        <v>2.254140993424928E-2</v>
      </c>
      <c r="K915">
        <v>0.68197483353900967</v>
      </c>
      <c r="L915">
        <v>0.1196718973299479</v>
      </c>
      <c r="M915">
        <v>2.5927979799470119E-2</v>
      </c>
      <c r="N915">
        <v>0.59138786172538638</v>
      </c>
      <c r="O915">
        <v>0.57151228120419884</v>
      </c>
      <c r="P915">
        <v>2.525729171097011E-2</v>
      </c>
      <c r="Q915">
        <v>8.0282743767006212E-2</v>
      </c>
      <c r="R915">
        <v>0.3797623394083226</v>
      </c>
      <c r="S915">
        <v>4.3670146394157693E-2</v>
      </c>
      <c r="T915">
        <v>0.4707495577896959</v>
      </c>
      <c r="U915">
        <v>5.7131878170234671E-2</v>
      </c>
      <c r="V915">
        <v>0.42650676747029492</v>
      </c>
      <c r="W915">
        <v>0.3911566162217231</v>
      </c>
      <c r="X915">
        <v>1.1521362279888969</v>
      </c>
      <c r="Y915">
        <v>0.39812398856006742</v>
      </c>
      <c r="Z915">
        <v>1.3432792956883941</v>
      </c>
      <c r="AA915">
        <v>0.63576442986705972</v>
      </c>
      <c r="AB915">
        <v>0.426188188020312</v>
      </c>
      <c r="AC915">
        <v>0.21510535175069689</v>
      </c>
      <c r="AD915">
        <v>5.7192025269313551E-2</v>
      </c>
      <c r="AE915">
        <v>1.1575192519978761</v>
      </c>
      <c r="AF915">
        <v>0.6147617356273064</v>
      </c>
      <c r="AG915">
        <v>1.1115440594308099</v>
      </c>
      <c r="AH915" s="9" t="s">
        <v>226</v>
      </c>
      <c r="AI915" s="1">
        <v>44166</v>
      </c>
      <c r="AJ915" s="9" t="s">
        <v>40</v>
      </c>
      <c r="AK915">
        <v>8</v>
      </c>
    </row>
    <row r="916" spans="1:37" x14ac:dyDescent="0.25">
      <c r="A916">
        <v>44172</v>
      </c>
      <c r="B916">
        <v>1.485231157541498</v>
      </c>
      <c r="C916">
        <v>5.5062349078024091E-2</v>
      </c>
      <c r="D916">
        <v>7.4300471686316413E-2</v>
      </c>
      <c r="E916">
        <v>1.3502212285286019</v>
      </c>
      <c r="F916">
        <v>7.5895243071134516E-2</v>
      </c>
      <c r="G916">
        <v>0.81782104041644887</v>
      </c>
      <c r="H916">
        <v>0.90549344318623104</v>
      </c>
      <c r="I916">
        <v>0.37226113142222872</v>
      </c>
      <c r="J916">
        <v>2.2465100690492821</v>
      </c>
      <c r="K916">
        <v>0.55793214106985367</v>
      </c>
      <c r="L916">
        <v>4.9342433988662657E-2</v>
      </c>
      <c r="M916">
        <v>4.1016251472934542E-2</v>
      </c>
      <c r="N916">
        <v>0.47765727679559428</v>
      </c>
      <c r="O916">
        <v>0.2672869165167106</v>
      </c>
      <c r="P916">
        <v>1.40646303615382</v>
      </c>
      <c r="Q916">
        <v>9.844834218038713E-2</v>
      </c>
      <c r="R916">
        <v>6.5064613720422946</v>
      </c>
      <c r="S916">
        <v>3.2525385731325169</v>
      </c>
      <c r="T916">
        <v>0.38638396480065612</v>
      </c>
      <c r="U916">
        <v>1.7777290804748089E-3</v>
      </c>
      <c r="V916">
        <v>0.28228089992948341</v>
      </c>
      <c r="W916">
        <v>8.0086652228721693</v>
      </c>
      <c r="X916">
        <v>1.48103393590466</v>
      </c>
      <c r="Y916">
        <v>0.74177106693012562</v>
      </c>
      <c r="Z916">
        <v>2.293580008986035</v>
      </c>
      <c r="AA916">
        <v>0.87005436624570986</v>
      </c>
      <c r="AB916">
        <v>0.38922124836561539</v>
      </c>
      <c r="AC916">
        <v>0.21444296059112669</v>
      </c>
      <c r="AD916">
        <v>0.50068566289262828</v>
      </c>
      <c r="AE916">
        <v>0.40687422890495822</v>
      </c>
      <c r="AF916">
        <v>1.793996865937959</v>
      </c>
      <c r="AG916">
        <v>1.358037792045321</v>
      </c>
      <c r="AH916" s="9" t="s">
        <v>226</v>
      </c>
      <c r="AI916" s="1">
        <v>44166</v>
      </c>
      <c r="AJ916" s="9" t="s">
        <v>41</v>
      </c>
      <c r="AK916">
        <v>7</v>
      </c>
    </row>
    <row r="917" spans="1:37" x14ac:dyDescent="0.25">
      <c r="A917">
        <v>44169</v>
      </c>
      <c r="B917">
        <v>0.82421602953999218</v>
      </c>
      <c r="C917">
        <v>0.49280241658588619</v>
      </c>
      <c r="D917">
        <v>9.7137024675295253E-2</v>
      </c>
      <c r="E917">
        <v>1.0761910859044159</v>
      </c>
      <c r="F917">
        <v>0.1355129447288845</v>
      </c>
      <c r="G917">
        <v>0.1505327106942016</v>
      </c>
      <c r="H917">
        <v>0.59805759958042537</v>
      </c>
      <c r="I917">
        <v>2.5628264385980312E-2</v>
      </c>
      <c r="J917">
        <v>0.57511523808820364</v>
      </c>
      <c r="K917">
        <v>5.6917983873638722E-2</v>
      </c>
      <c r="L917">
        <v>0.39874634122194169</v>
      </c>
      <c r="M917">
        <v>0.21531559213202531</v>
      </c>
      <c r="N917">
        <v>0.33435269808315882</v>
      </c>
      <c r="O917">
        <v>0.1081486044599206</v>
      </c>
      <c r="P917">
        <v>0.54902392926073973</v>
      </c>
      <c r="Q917">
        <v>0.1124405705870815</v>
      </c>
      <c r="R917">
        <v>1.834107889595225</v>
      </c>
      <c r="S917">
        <v>1.4663460885874191</v>
      </c>
      <c r="T917">
        <v>1.0718144909277521</v>
      </c>
      <c r="U917">
        <v>6.6596721033278683E-4</v>
      </c>
      <c r="V917">
        <v>0.23307390095493419</v>
      </c>
      <c r="W917">
        <v>0.51077905632715126</v>
      </c>
      <c r="X917">
        <v>0.22507077013140819</v>
      </c>
      <c r="Y917">
        <v>1.508202614390907E-3</v>
      </c>
      <c r="Z917">
        <v>1.182661852855293</v>
      </c>
      <c r="AA917">
        <v>0.35441208991963202</v>
      </c>
      <c r="AB917">
        <v>0.41841762352229411</v>
      </c>
      <c r="AC917">
        <v>0.16843090244951309</v>
      </c>
      <c r="AD917">
        <v>0.43811800281678631</v>
      </c>
      <c r="AE917">
        <v>0.20359072552766599</v>
      </c>
      <c r="AF917">
        <v>0.99495825172184094</v>
      </c>
      <c r="AG917">
        <v>0.75677311852266038</v>
      </c>
      <c r="AH917" s="9" t="s">
        <v>227</v>
      </c>
      <c r="AI917" s="1">
        <v>44166</v>
      </c>
      <c r="AJ917" s="9" t="s">
        <v>43</v>
      </c>
      <c r="AK917">
        <v>4</v>
      </c>
    </row>
    <row r="918" spans="1:37" x14ac:dyDescent="0.25">
      <c r="A918">
        <v>44168</v>
      </c>
      <c r="B918">
        <v>1.185390339030862</v>
      </c>
      <c r="C918">
        <v>0.60339535581811621</v>
      </c>
      <c r="D918">
        <v>1.145035900625482E-2</v>
      </c>
      <c r="E918">
        <v>1.5709092832866589</v>
      </c>
      <c r="F918">
        <v>0.87291720701631303</v>
      </c>
      <c r="G918">
        <v>0.45165695674785539</v>
      </c>
      <c r="H918">
        <v>0.42191779306732868</v>
      </c>
      <c r="I918">
        <v>1.7339872455258771E-2</v>
      </c>
      <c r="J918">
        <v>0.77327379961263942</v>
      </c>
      <c r="K918">
        <v>3.077707992021482</v>
      </c>
      <c r="L918">
        <v>5.6790066380024932E-3</v>
      </c>
      <c r="M918">
        <v>1.92364119194279</v>
      </c>
      <c r="N918">
        <v>0.73502353220028016</v>
      </c>
      <c r="O918">
        <v>0.18342491527442309</v>
      </c>
      <c r="P918">
        <v>0.57232872787787215</v>
      </c>
      <c r="Q918">
        <v>9.7115484742744618E-2</v>
      </c>
      <c r="R918">
        <v>2.6420568893898551E-2</v>
      </c>
      <c r="S918">
        <v>1.293538474558114</v>
      </c>
      <c r="T918">
        <v>0.1746638931564814</v>
      </c>
      <c r="U918">
        <v>0.33645657981065252</v>
      </c>
      <c r="V918">
        <v>0.40724775571207211</v>
      </c>
      <c r="W918">
        <v>1.556353151103667E-3</v>
      </c>
      <c r="X918">
        <v>0.86404233219418403</v>
      </c>
      <c r="Y918">
        <v>8.8274154554209158E-2</v>
      </c>
      <c r="Z918">
        <v>1.22652912339968</v>
      </c>
      <c r="AA918">
        <v>0.95728578875515957</v>
      </c>
      <c r="AB918">
        <v>0.46403589565500442</v>
      </c>
      <c r="AC918">
        <v>0.58200884439347533</v>
      </c>
      <c r="AD918">
        <v>0.2332223119901313</v>
      </c>
      <c r="AE918">
        <v>0.94538469256752244</v>
      </c>
      <c r="AF918">
        <v>1.5623695920897891</v>
      </c>
      <c r="AG918">
        <v>0.56212088257647641</v>
      </c>
      <c r="AH918" s="9" t="s">
        <v>227</v>
      </c>
      <c r="AI918" s="1">
        <v>44166</v>
      </c>
      <c r="AJ918" s="9" t="s">
        <v>38</v>
      </c>
      <c r="AK918">
        <v>3</v>
      </c>
    </row>
    <row r="919" spans="1:37" x14ac:dyDescent="0.25">
      <c r="A919">
        <v>44167</v>
      </c>
      <c r="B919">
        <v>0.90576286709864828</v>
      </c>
      <c r="C919">
        <v>0.17670407978865191</v>
      </c>
      <c r="D919">
        <v>5.5034761228266317E-2</v>
      </c>
      <c r="E919">
        <v>0.24557998098353631</v>
      </c>
      <c r="F919">
        <v>0.38271120723692809</v>
      </c>
      <c r="G919">
        <v>2.2827008086450311</v>
      </c>
      <c r="H919">
        <v>0.59689026615062135</v>
      </c>
      <c r="I919">
        <v>0.7705687777322684</v>
      </c>
      <c r="J919">
        <v>1.5450715499200089</v>
      </c>
      <c r="K919">
        <v>10.12167033021038</v>
      </c>
      <c r="L919">
        <v>0.2176983997683391</v>
      </c>
      <c r="M919">
        <v>0.49910877642711871</v>
      </c>
      <c r="N919">
        <v>0.90629918813250598</v>
      </c>
      <c r="O919">
        <v>0.94036655167870908</v>
      </c>
      <c r="P919">
        <v>0.18485705520469509</v>
      </c>
      <c r="Q919">
        <v>0.26028778313608492</v>
      </c>
      <c r="R919">
        <v>0.20711662530974551</v>
      </c>
      <c r="S919">
        <v>6.8794984526366516E-3</v>
      </c>
      <c r="T919">
        <v>0.25036652027573042</v>
      </c>
      <c r="U919">
        <v>2.291525421683006E-2</v>
      </c>
      <c r="V919">
        <v>0.2238008197232226</v>
      </c>
      <c r="W919">
        <v>0.1089094413983949</v>
      </c>
      <c r="X919">
        <v>0.35327506586323598</v>
      </c>
      <c r="Y919">
        <v>2.9827262574796291E-2</v>
      </c>
      <c r="Z919">
        <v>0.73342031575430433</v>
      </c>
      <c r="AA919">
        <v>1.098501589648051</v>
      </c>
      <c r="AB919">
        <v>0.48730078019661222</v>
      </c>
      <c r="AC919">
        <v>0.21327108658837499</v>
      </c>
      <c r="AD919">
        <v>0.39692550936936799</v>
      </c>
      <c r="AE919">
        <v>0.79243223921829797</v>
      </c>
      <c r="AF919">
        <v>0.60448445073029544</v>
      </c>
      <c r="AG919">
        <v>0.9371780960941376</v>
      </c>
      <c r="AH919" s="9" t="s">
        <v>227</v>
      </c>
      <c r="AI919" s="1">
        <v>44166</v>
      </c>
      <c r="AJ919" s="9" t="s">
        <v>39</v>
      </c>
      <c r="AK919">
        <v>2</v>
      </c>
    </row>
    <row r="920" spans="1:37" x14ac:dyDescent="0.25">
      <c r="A920">
        <v>44166</v>
      </c>
      <c r="B920">
        <v>1.392478578478463</v>
      </c>
      <c r="C920">
        <v>2.3969620909918461E-2</v>
      </c>
      <c r="D920">
        <v>0.62603654613287518</v>
      </c>
      <c r="E920">
        <v>0.79204305978338707</v>
      </c>
      <c r="F920">
        <v>1.98833862763291</v>
      </c>
      <c r="G920">
        <v>1.1587130388906639</v>
      </c>
      <c r="H920">
        <v>0.44131738885050159</v>
      </c>
      <c r="I920">
        <v>0.30285662171430527</v>
      </c>
      <c r="J920">
        <v>0.5885037612670293</v>
      </c>
      <c r="K920">
        <v>1.5212504725188261</v>
      </c>
      <c r="L920">
        <v>0.87883084121056654</v>
      </c>
      <c r="M920">
        <v>0.1393534653238358</v>
      </c>
      <c r="N920">
        <v>0.38375319187344581</v>
      </c>
      <c r="O920">
        <v>0.25044138383446618</v>
      </c>
      <c r="P920">
        <v>0.2339158548004025</v>
      </c>
      <c r="Q920">
        <v>1.198148211430057</v>
      </c>
      <c r="R920">
        <v>0.26923859689488627</v>
      </c>
      <c r="S920">
        <v>0.56507962534097311</v>
      </c>
      <c r="T920">
        <v>1.0269370028150171</v>
      </c>
      <c r="U920">
        <v>0.1945390382507261</v>
      </c>
      <c r="V920">
        <v>3.853245621890844</v>
      </c>
      <c r="W920">
        <v>1.317573979790895</v>
      </c>
      <c r="X920">
        <v>1.346267549406436</v>
      </c>
      <c r="Y920">
        <v>0.21066287197051889</v>
      </c>
      <c r="Z920">
        <v>1.234518566341164</v>
      </c>
      <c r="AA920">
        <v>0.49137626286313302</v>
      </c>
      <c r="AB920">
        <v>1.617610134349855</v>
      </c>
      <c r="AC920">
        <v>0.55637547613511229</v>
      </c>
      <c r="AD920">
        <v>1.1207993738629769</v>
      </c>
      <c r="AE920">
        <v>1.229127102786459</v>
      </c>
      <c r="AF920">
        <v>1.2389839007933721</v>
      </c>
      <c r="AG920">
        <v>0.92155601354882466</v>
      </c>
      <c r="AH920" s="9" t="s">
        <v>227</v>
      </c>
      <c r="AI920" s="1">
        <v>44166</v>
      </c>
      <c r="AJ920" s="9" t="s">
        <v>40</v>
      </c>
      <c r="AK920">
        <v>1</v>
      </c>
    </row>
    <row r="921" spans="1:37" x14ac:dyDescent="0.25">
      <c r="A921">
        <v>44165</v>
      </c>
      <c r="B921">
        <v>0.47251935628965769</v>
      </c>
      <c r="C921">
        <v>0.7077205255187129</v>
      </c>
      <c r="D921">
        <v>9.5996655701837366E-2</v>
      </c>
      <c r="E921">
        <v>0.25977397519143741</v>
      </c>
      <c r="F921">
        <v>6.8752554295940405E-2</v>
      </c>
      <c r="G921">
        <v>0.40067134379841879</v>
      </c>
      <c r="H921">
        <v>0.22071260934391509</v>
      </c>
      <c r="I921">
        <v>0.43261365062365309</v>
      </c>
      <c r="J921">
        <v>0</v>
      </c>
      <c r="K921">
        <v>0.1989649718660027</v>
      </c>
      <c r="L921">
        <v>0.14871009067606239</v>
      </c>
      <c r="M921">
        <v>0.46738632147130599</v>
      </c>
      <c r="N921">
        <v>0.17943331575048521</v>
      </c>
      <c r="O921">
        <v>5.080051567504739E-2</v>
      </c>
      <c r="P921">
        <v>8.4630019863604189E-2</v>
      </c>
      <c r="Q921">
        <v>0.12687239035513001</v>
      </c>
      <c r="R921">
        <v>5.342388251345441E-3</v>
      </c>
      <c r="S921">
        <v>1.6067903998938481E-5</v>
      </c>
      <c r="T921">
        <v>8.6277288565431515E-2</v>
      </c>
      <c r="U921">
        <v>0</v>
      </c>
      <c r="V921">
        <v>0.56284806447482016</v>
      </c>
      <c r="W921">
        <v>6.4256337599203781E-2</v>
      </c>
      <c r="X921">
        <v>0.33767288366293657</v>
      </c>
      <c r="Y921">
        <v>7.1556377269986074E-3</v>
      </c>
      <c r="Z921">
        <v>0.49200369265696609</v>
      </c>
      <c r="AA921">
        <v>0.1624467284687342</v>
      </c>
      <c r="AB921">
        <v>0.2209598883741335</v>
      </c>
      <c r="AC921">
        <v>0.16582986565991861</v>
      </c>
      <c r="AD921">
        <v>1.9334574396662741E-2</v>
      </c>
      <c r="AE921">
        <v>0.26081014218574811</v>
      </c>
      <c r="AF921">
        <v>0.46737339920014059</v>
      </c>
      <c r="AG921">
        <v>0.28050459642156939</v>
      </c>
      <c r="AH921" s="9" t="s">
        <v>227</v>
      </c>
      <c r="AI921" s="1">
        <v>44136</v>
      </c>
      <c r="AJ921" s="9" t="s">
        <v>41</v>
      </c>
      <c r="AK921">
        <v>30</v>
      </c>
    </row>
    <row r="922" spans="1:37" x14ac:dyDescent="0.25">
      <c r="A922">
        <v>44162</v>
      </c>
      <c r="B922">
        <v>0.91031888186897314</v>
      </c>
      <c r="C922">
        <v>1.095287920799445</v>
      </c>
      <c r="D922">
        <v>0.19917550985884239</v>
      </c>
      <c r="E922">
        <v>0.24695273296019099</v>
      </c>
      <c r="F922">
        <v>0.72060043081219205</v>
      </c>
      <c r="G922">
        <v>1.260060635527628</v>
      </c>
      <c r="H922">
        <v>1.1065004527491491</v>
      </c>
      <c r="I922">
        <v>0.72819036229038392</v>
      </c>
      <c r="J922">
        <v>5.1168064941605237E-2</v>
      </c>
      <c r="K922">
        <v>0.18202467218618301</v>
      </c>
      <c r="L922">
        <v>6.63947058411842E-3</v>
      </c>
      <c r="M922">
        <v>0.18304064579830739</v>
      </c>
      <c r="N922">
        <v>0.51815911606304743</v>
      </c>
      <c r="O922">
        <v>0.67206167988955157</v>
      </c>
      <c r="P922">
        <v>0.47199522256540699</v>
      </c>
      <c r="Q922">
        <v>0.38659022707938018</v>
      </c>
      <c r="R922">
        <v>6.7607898672503774E-2</v>
      </c>
      <c r="S922">
        <v>0.62166420635383979</v>
      </c>
      <c r="T922">
        <v>0.31997699071102442</v>
      </c>
      <c r="U922">
        <v>4.8221038048050252E-2</v>
      </c>
      <c r="V922">
        <v>7.1576530341404654</v>
      </c>
      <c r="W922">
        <v>5.065652036120933E-2</v>
      </c>
      <c r="X922">
        <v>0.39397209816864748</v>
      </c>
      <c r="Y922">
        <v>3.9712206866896124E-3</v>
      </c>
      <c r="Z922">
        <v>0.59985435721918945</v>
      </c>
      <c r="AA922">
        <v>0.473681463527516</v>
      </c>
      <c r="AB922">
        <v>1.5566260184862419</v>
      </c>
      <c r="AC922">
        <v>0.11305168837071131</v>
      </c>
      <c r="AD922">
        <v>1.0465849900403721</v>
      </c>
      <c r="AE922">
        <v>0.80671171848952439</v>
      </c>
      <c r="AF922">
        <v>0.65402081458903472</v>
      </c>
      <c r="AG922">
        <v>0.61419198923244078</v>
      </c>
      <c r="AH922" s="9" t="s">
        <v>228</v>
      </c>
      <c r="AI922" s="1">
        <v>44136</v>
      </c>
      <c r="AJ922" s="9" t="s">
        <v>43</v>
      </c>
      <c r="AK922">
        <v>27</v>
      </c>
    </row>
    <row r="923" spans="1:37" x14ac:dyDescent="0.25">
      <c r="A923">
        <v>44161</v>
      </c>
      <c r="C923">
        <v>0.64372315671845226</v>
      </c>
      <c r="D923">
        <v>6.5805066482965122E-2</v>
      </c>
      <c r="E923">
        <v>0.63012442699237869</v>
      </c>
      <c r="F923">
        <v>1.898472476662765</v>
      </c>
      <c r="G923">
        <v>0.53926833287182452</v>
      </c>
      <c r="H923">
        <v>0.19178730053337359</v>
      </c>
      <c r="I923">
        <v>0.4674306112270909</v>
      </c>
      <c r="J923">
        <v>0.14985355460538749</v>
      </c>
      <c r="K923">
        <v>0.14856007218599529</v>
      </c>
      <c r="L923">
        <v>3.8522990733187587E-2</v>
      </c>
      <c r="M923">
        <v>9.7572713948692685E-2</v>
      </c>
      <c r="N923">
        <v>0.50128157698273512</v>
      </c>
      <c r="O923">
        <v>0.1345589546971655</v>
      </c>
      <c r="P923">
        <v>0.57348454027046014</v>
      </c>
      <c r="Q923">
        <v>0.2394122415904455</v>
      </c>
      <c r="R923">
        <v>2.869733138539781E-3</v>
      </c>
      <c r="S923">
        <v>1.089531097570575</v>
      </c>
      <c r="T923">
        <v>0.43119714396094011</v>
      </c>
      <c r="U923">
        <v>9.4469200313327728E-2</v>
      </c>
      <c r="V923">
        <v>1.2945715810218741</v>
      </c>
      <c r="W923">
        <v>1.3345919712434571</v>
      </c>
      <c r="Y923">
        <v>0.14281538556230161</v>
      </c>
      <c r="AA923">
        <v>1.1174654717300381</v>
      </c>
      <c r="AB923">
        <v>0.84675840019919368</v>
      </c>
      <c r="AC923">
        <v>0.1017340775275251</v>
      </c>
      <c r="AD923">
        <v>0.82440374831359475</v>
      </c>
      <c r="AE923">
        <v>0.37712840193316338</v>
      </c>
      <c r="AF923">
        <v>1.113156129745478</v>
      </c>
      <c r="AH923" s="9" t="s">
        <v>228</v>
      </c>
      <c r="AI923" s="1">
        <v>44136</v>
      </c>
      <c r="AJ923" s="9" t="s">
        <v>38</v>
      </c>
      <c r="AK923">
        <v>26</v>
      </c>
    </row>
    <row r="924" spans="1:37" x14ac:dyDescent="0.25">
      <c r="A924">
        <v>44160</v>
      </c>
      <c r="B924">
        <v>0.66342449714956475</v>
      </c>
      <c r="C924">
        <v>0.90190491625427316</v>
      </c>
      <c r="D924">
        <v>8.1980498285813566E-2</v>
      </c>
      <c r="E924">
        <v>9.6778624490003726E-2</v>
      </c>
      <c r="F924">
        <v>2.4256177777385641</v>
      </c>
      <c r="G924">
        <v>0.55216197087768726</v>
      </c>
      <c r="H924">
        <v>0.18366370967856269</v>
      </c>
      <c r="I924">
        <v>0.17208269867299969</v>
      </c>
      <c r="J924">
        <v>0.1170363975783614</v>
      </c>
      <c r="K924">
        <v>0.230712781993681</v>
      </c>
      <c r="L924">
        <v>1.7066501054130801E-3</v>
      </c>
      <c r="M924">
        <v>0.27695954081672219</v>
      </c>
      <c r="N924">
        <v>0.1663337870266364</v>
      </c>
      <c r="O924">
        <v>0.1076224239981055</v>
      </c>
      <c r="P924">
        <v>1.814852689703695</v>
      </c>
      <c r="Q924">
        <v>0.19319261943038901</v>
      </c>
      <c r="R924">
        <v>0.11437139166275589</v>
      </c>
      <c r="S924">
        <v>7.6283102933029451E-2</v>
      </c>
      <c r="T924">
        <v>0.37296788869024311</v>
      </c>
      <c r="U924">
        <v>0</v>
      </c>
      <c r="V924">
        <v>1.2282660604885041</v>
      </c>
      <c r="W924">
        <v>4.3044926669112789</v>
      </c>
      <c r="X924">
        <v>0.17035889983183991</v>
      </c>
      <c r="Y924">
        <v>0.14879997881779011</v>
      </c>
      <c r="Z924">
        <v>0.48362317124081278</v>
      </c>
      <c r="AA924">
        <v>0.43300430287648739</v>
      </c>
      <c r="AB924">
        <v>0.76233933115340846</v>
      </c>
      <c r="AC924">
        <v>0.23380357196377019</v>
      </c>
      <c r="AD924">
        <v>0.3066626094543482</v>
      </c>
      <c r="AE924">
        <v>0.12865457459015431</v>
      </c>
      <c r="AF924">
        <v>0.64174462919735564</v>
      </c>
      <c r="AG924">
        <v>1.063934611653254</v>
      </c>
      <c r="AH924" s="9" t="s">
        <v>228</v>
      </c>
      <c r="AI924" s="1">
        <v>44136</v>
      </c>
      <c r="AJ924" s="9" t="s">
        <v>39</v>
      </c>
      <c r="AK924">
        <v>25</v>
      </c>
    </row>
    <row r="925" spans="1:37" x14ac:dyDescent="0.25">
      <c r="A925">
        <v>44159</v>
      </c>
      <c r="C925">
        <v>0.13387617665509319</v>
      </c>
      <c r="D925">
        <v>0.45106436331762523</v>
      </c>
      <c r="E925">
        <v>0.44621492800180168</v>
      </c>
      <c r="F925">
        <v>8.6911291806703109E-2</v>
      </c>
      <c r="G925">
        <v>0.82692702388686545</v>
      </c>
      <c r="H925">
        <v>5.7552452721054317E-2</v>
      </c>
      <c r="I925">
        <v>0.2361419802390389</v>
      </c>
      <c r="J925">
        <v>0.27199557281714198</v>
      </c>
      <c r="K925">
        <v>0.47168065834934392</v>
      </c>
      <c r="L925">
        <v>1.669177662185423E-2</v>
      </c>
      <c r="M925">
        <v>3.6361540556883991</v>
      </c>
      <c r="N925">
        <v>0.39654532502002171</v>
      </c>
      <c r="O925">
        <v>1.9481035467814529</v>
      </c>
      <c r="P925">
        <v>6.0247920510281602E-3</v>
      </c>
      <c r="Q925">
        <v>0.2237791992115658</v>
      </c>
      <c r="R925">
        <v>0.52716855285957565</v>
      </c>
      <c r="S925">
        <v>0.63901568472916237</v>
      </c>
      <c r="T925">
        <v>0.22722551672189159</v>
      </c>
      <c r="U925">
        <v>1.3669256937075989E-2</v>
      </c>
      <c r="V925">
        <v>1.2770535527242739</v>
      </c>
      <c r="X925">
        <v>0.17304674697114811</v>
      </c>
      <c r="Y925">
        <v>4.6621833322744631E-2</v>
      </c>
      <c r="AA925">
        <v>0.35010103681296662</v>
      </c>
      <c r="AB925">
        <v>0.60063325531897316</v>
      </c>
      <c r="AC925">
        <v>1.211317756509948</v>
      </c>
      <c r="AD925">
        <v>0.18521337720099551</v>
      </c>
      <c r="AE925">
        <v>0.59673029540441302</v>
      </c>
      <c r="AF925">
        <v>0.73758040817248638</v>
      </c>
      <c r="AH925" s="9" t="s">
        <v>228</v>
      </c>
      <c r="AI925" s="1">
        <v>44136</v>
      </c>
      <c r="AJ925" s="9" t="s">
        <v>40</v>
      </c>
      <c r="AK925">
        <v>24</v>
      </c>
    </row>
    <row r="926" spans="1:37" x14ac:dyDescent="0.25">
      <c r="A926">
        <v>44158</v>
      </c>
      <c r="B926">
        <v>0.87339865166283059</v>
      </c>
      <c r="C926">
        <v>1.3327123479961589</v>
      </c>
      <c r="D926">
        <v>1.1365236443898559E-2</v>
      </c>
      <c r="E926">
        <v>0.49339998709867411</v>
      </c>
      <c r="F926">
        <v>1.6146780450478491</v>
      </c>
      <c r="G926">
        <v>0.22770191087934091</v>
      </c>
      <c r="H926">
        <v>0.56176151633891336</v>
      </c>
      <c r="I926">
        <v>2.1673913587970022</v>
      </c>
      <c r="J926">
        <v>0.32608250804420108</v>
      </c>
      <c r="K926">
        <v>0.46637176296432142</v>
      </c>
      <c r="L926">
        <v>0.11952019583564311</v>
      </c>
      <c r="M926">
        <v>0.5263438704422515</v>
      </c>
      <c r="N926">
        <v>0.1555784233839024</v>
      </c>
      <c r="O926">
        <v>2.6823570804827241</v>
      </c>
      <c r="P926">
        <v>0.21361138655466561</v>
      </c>
      <c r="Q926">
        <v>5.1830252017782408E-2</v>
      </c>
      <c r="R926">
        <v>0.9620915931747962</v>
      </c>
      <c r="S926">
        <v>0.24184082223318659</v>
      </c>
      <c r="T926">
        <v>0.21493150234516051</v>
      </c>
      <c r="U926">
        <v>0.40471801328161622</v>
      </c>
      <c r="V926">
        <v>0.37126048696914549</v>
      </c>
      <c r="W926">
        <v>0.47597068681454408</v>
      </c>
      <c r="X926">
        <v>0.3306687220152959</v>
      </c>
      <c r="Y926">
        <v>1.102341128258111</v>
      </c>
      <c r="Z926">
        <v>0.59384924477031498</v>
      </c>
      <c r="AA926">
        <v>0.54595881855822348</v>
      </c>
      <c r="AB926">
        <v>0.90084687445896949</v>
      </c>
      <c r="AC926">
        <v>0.70928230487919208</v>
      </c>
      <c r="AD926">
        <v>0.67692165510054048</v>
      </c>
      <c r="AE926">
        <v>0.57652596455083038</v>
      </c>
      <c r="AF926">
        <v>0.82203489942455443</v>
      </c>
      <c r="AG926">
        <v>0.67222662904064356</v>
      </c>
      <c r="AH926" s="9" t="s">
        <v>228</v>
      </c>
      <c r="AI926" s="1">
        <v>44136</v>
      </c>
      <c r="AJ926" s="9" t="s">
        <v>41</v>
      </c>
      <c r="AK926">
        <v>23</v>
      </c>
    </row>
    <row r="927" spans="1:37" x14ac:dyDescent="0.25">
      <c r="A927">
        <v>44155</v>
      </c>
      <c r="B927">
        <v>1.377932435772131</v>
      </c>
      <c r="C927">
        <v>1.282031479786877</v>
      </c>
      <c r="D927">
        <v>6.1582974587201439E-2</v>
      </c>
      <c r="E927">
        <v>1.8690384504967641</v>
      </c>
      <c r="F927">
        <v>1.6012558016032059</v>
      </c>
      <c r="G927">
        <v>0.15825254196070959</v>
      </c>
      <c r="H927">
        <v>9.463913984665357</v>
      </c>
      <c r="I927">
        <v>0.67964011555780868</v>
      </c>
      <c r="J927">
        <v>0.16439798208944159</v>
      </c>
      <c r="K927">
        <v>1.6044388861806149</v>
      </c>
      <c r="L927">
        <v>1.4498712643757641</v>
      </c>
      <c r="M927">
        <v>0.14206397191096651</v>
      </c>
      <c r="N927">
        <v>0.39537590562059838</v>
      </c>
      <c r="O927">
        <v>0.89363513375631343</v>
      </c>
      <c r="P927">
        <v>0.29807723086979898</v>
      </c>
      <c r="Q927">
        <v>0.30178462634151609</v>
      </c>
      <c r="R927">
        <v>0.27759644287053592</v>
      </c>
      <c r="S927">
        <v>0.21868300881307781</v>
      </c>
      <c r="T927">
        <v>1.2629425367214</v>
      </c>
      <c r="U927">
        <v>8.0506163195341995E-3</v>
      </c>
      <c r="V927">
        <v>3.7419467761549829</v>
      </c>
      <c r="W927">
        <v>5.4989755592304797E-2</v>
      </c>
      <c r="X927">
        <v>0.50008669496516778</v>
      </c>
      <c r="Y927">
        <v>0.33060655526597771</v>
      </c>
      <c r="Z927">
        <v>1.0497577311920541</v>
      </c>
      <c r="AA927">
        <v>0.48213319626015089</v>
      </c>
      <c r="AB927">
        <v>2.9872190532781122</v>
      </c>
      <c r="AC927">
        <v>0.35771869745873958</v>
      </c>
      <c r="AD927">
        <v>0.53238079987525777</v>
      </c>
      <c r="AE927">
        <v>1.1368349495336301</v>
      </c>
      <c r="AF927">
        <v>1.0780696505150811</v>
      </c>
      <c r="AG927">
        <v>1.353211106787513</v>
      </c>
      <c r="AH927" s="9" t="s">
        <v>229</v>
      </c>
      <c r="AI927" s="1">
        <v>44136</v>
      </c>
      <c r="AJ927" s="9" t="s">
        <v>43</v>
      </c>
      <c r="AK927">
        <v>20</v>
      </c>
    </row>
    <row r="928" spans="1:37" x14ac:dyDescent="0.25">
      <c r="A928">
        <v>44154</v>
      </c>
      <c r="B928">
        <v>1.3878653207073639</v>
      </c>
      <c r="C928">
        <v>0.42589045708780138</v>
      </c>
      <c r="D928">
        <v>0.15228204354097671</v>
      </c>
      <c r="E928">
        <v>0.31122106604714961</v>
      </c>
      <c r="F928">
        <v>0.1158681468131802</v>
      </c>
      <c r="G928">
        <v>0.33268183893767278</v>
      </c>
      <c r="H928">
        <v>10.92785749257806</v>
      </c>
      <c r="I928">
        <v>6.9598375823401629E-2</v>
      </c>
      <c r="J928">
        <v>1.0523028788482589</v>
      </c>
      <c r="K928">
        <v>1.0720855853618021</v>
      </c>
      <c r="L928">
        <v>3.7267051677272491E-2</v>
      </c>
      <c r="M928">
        <v>0.57831243712209812</v>
      </c>
      <c r="N928">
        <v>4.1339298960801996</v>
      </c>
      <c r="O928">
        <v>0.16272282484507961</v>
      </c>
      <c r="P928">
        <v>0.24513979179743561</v>
      </c>
      <c r="Q928">
        <v>0.40869333792400098</v>
      </c>
      <c r="R928">
        <v>2.065865356100403E-2</v>
      </c>
      <c r="S928">
        <v>0.49834227359026251</v>
      </c>
      <c r="T928">
        <v>1.026185447542153</v>
      </c>
      <c r="U928">
        <v>4.8448994976143897E-2</v>
      </c>
      <c r="V928">
        <v>1.854779687180429</v>
      </c>
      <c r="W928">
        <v>0.51008167311562047</v>
      </c>
      <c r="X928">
        <v>2.4443383106786638</v>
      </c>
      <c r="Y928">
        <v>5.6923087512762384E-3</v>
      </c>
      <c r="Z928">
        <v>1.142214552649137</v>
      </c>
      <c r="AA928">
        <v>1.423966451449737</v>
      </c>
      <c r="AB928">
        <v>1.281746547250824</v>
      </c>
      <c r="AC928">
        <v>0.32648357286748197</v>
      </c>
      <c r="AD928">
        <v>1.354167323179104</v>
      </c>
      <c r="AE928">
        <v>0.62347879736472711</v>
      </c>
      <c r="AF928">
        <v>1.1771920116899821</v>
      </c>
      <c r="AG928">
        <v>1.711450591951388</v>
      </c>
      <c r="AH928" s="9" t="s">
        <v>229</v>
      </c>
      <c r="AI928" s="1">
        <v>44136</v>
      </c>
      <c r="AJ928" s="9" t="s">
        <v>38</v>
      </c>
      <c r="AK928">
        <v>19</v>
      </c>
    </row>
    <row r="929" spans="1:37" x14ac:dyDescent="0.25">
      <c r="A929">
        <v>44153</v>
      </c>
      <c r="B929">
        <v>1.5578693392588641</v>
      </c>
      <c r="C929">
        <v>2.5419724988034712E-3</v>
      </c>
      <c r="D929">
        <v>0.29402337892821001</v>
      </c>
      <c r="E929">
        <v>0.51749888981293513</v>
      </c>
      <c r="F929">
        <v>4.5489266763096783</v>
      </c>
      <c r="G929">
        <v>3.616388649329159</v>
      </c>
      <c r="H929">
        <v>1.8091139127069979E-2</v>
      </c>
      <c r="I929">
        <v>0.2280338136784914</v>
      </c>
      <c r="J929">
        <v>0.6441003625238565</v>
      </c>
      <c r="K929">
        <v>4.6973726123292838</v>
      </c>
      <c r="L929">
        <v>0.21887566959402441</v>
      </c>
      <c r="M929">
        <v>0.46621442425336512</v>
      </c>
      <c r="N929">
        <v>0.61071676142877174</v>
      </c>
      <c r="O929">
        <v>0.19687094476455111</v>
      </c>
      <c r="P929">
        <v>0.3013255713478456</v>
      </c>
      <c r="Q929">
        <v>8.1624842186419064E-2</v>
      </c>
      <c r="R929">
        <v>0.55994715260728434</v>
      </c>
      <c r="S929">
        <v>6.224200867463364</v>
      </c>
      <c r="T929">
        <v>0.29857278197686682</v>
      </c>
      <c r="U929">
        <v>0.97128094291273503</v>
      </c>
      <c r="V929">
        <v>0.20023926966704311</v>
      </c>
      <c r="W929">
        <v>1.394811395139913</v>
      </c>
      <c r="X929">
        <v>0.61303594754843271</v>
      </c>
      <c r="Y929">
        <v>0.21755134436377471</v>
      </c>
      <c r="Z929">
        <v>1.988874449635857</v>
      </c>
      <c r="AA929">
        <v>0.80932698922338953</v>
      </c>
      <c r="AB929">
        <v>0.68102638165298146</v>
      </c>
      <c r="AC929">
        <v>0.5029370031114111</v>
      </c>
      <c r="AD929">
        <v>0.5973199711190591</v>
      </c>
      <c r="AE929">
        <v>1.0935697566932261</v>
      </c>
      <c r="AF929">
        <v>1.9841225751975451</v>
      </c>
      <c r="AG929">
        <v>0.52558374519785966</v>
      </c>
      <c r="AH929" s="9" t="s">
        <v>229</v>
      </c>
      <c r="AI929" s="1">
        <v>44136</v>
      </c>
      <c r="AJ929" s="9" t="s">
        <v>39</v>
      </c>
      <c r="AK929">
        <v>18</v>
      </c>
    </row>
    <row r="930" spans="1:37" x14ac:dyDescent="0.25">
      <c r="A930">
        <v>44152</v>
      </c>
      <c r="B930">
        <v>2.429005541599822</v>
      </c>
      <c r="C930">
        <v>0.88492812448902058</v>
      </c>
      <c r="D930">
        <v>0.3051105368789519</v>
      </c>
      <c r="E930">
        <v>1.456794950954688</v>
      </c>
      <c r="F930">
        <v>1.031061899033227</v>
      </c>
      <c r="G930">
        <v>1.199950041945848</v>
      </c>
      <c r="H930">
        <v>0.77838878488576768</v>
      </c>
      <c r="I930">
        <v>0.38228544028568451</v>
      </c>
      <c r="J930">
        <v>3.7264926854426101</v>
      </c>
      <c r="K930">
        <v>6.9188548258836491</v>
      </c>
      <c r="L930">
        <v>0.36723010774434189</v>
      </c>
      <c r="M930">
        <v>0.43985781663978751</v>
      </c>
      <c r="N930">
        <v>1.725321123478827</v>
      </c>
      <c r="O930">
        <v>0.7723305873973666</v>
      </c>
      <c r="P930">
        <v>0.27550299841646159</v>
      </c>
      <c r="Q930">
        <v>0.59092390392993188</v>
      </c>
      <c r="R930">
        <v>0.67111462315984594</v>
      </c>
      <c r="S930">
        <v>13.06209403860978</v>
      </c>
      <c r="T930">
        <v>0.16158291809201181</v>
      </c>
      <c r="U930">
        <v>0.73572049308584464</v>
      </c>
      <c r="V930">
        <v>0.64742142481130416</v>
      </c>
      <c r="W930">
        <v>0.31173865678865648</v>
      </c>
      <c r="X930">
        <v>2.4511899052948589</v>
      </c>
      <c r="Y930">
        <v>0.1641348604539121</v>
      </c>
      <c r="Z930">
        <v>2.7055070344342478</v>
      </c>
      <c r="AA930">
        <v>2.109027030717566</v>
      </c>
      <c r="AB930">
        <v>0.87619793801584123</v>
      </c>
      <c r="AC930">
        <v>0.69980591342679022</v>
      </c>
      <c r="AD930">
        <v>1.973714331902255</v>
      </c>
      <c r="AE930">
        <v>1.4995217513652681</v>
      </c>
      <c r="AF930">
        <v>2.7252725480882289</v>
      </c>
      <c r="AG930">
        <v>1.6223091041601669</v>
      </c>
      <c r="AH930" s="9" t="s">
        <v>229</v>
      </c>
      <c r="AI930" s="1">
        <v>44136</v>
      </c>
      <c r="AJ930" s="9" t="s">
        <v>40</v>
      </c>
      <c r="AK930">
        <v>17</v>
      </c>
    </row>
    <row r="931" spans="1:37" x14ac:dyDescent="0.25">
      <c r="A931">
        <v>44151</v>
      </c>
      <c r="B931">
        <v>0.54039921612425978</v>
      </c>
      <c r="C931">
        <v>9.6289567383272864E-2</v>
      </c>
      <c r="D931">
        <v>7.3857849698611528E-4</v>
      </c>
      <c r="E931">
        <v>0.13412537914829639</v>
      </c>
      <c r="F931">
        <v>2.8463078810665041E-2</v>
      </c>
      <c r="G931">
        <v>0.81085790082754716</v>
      </c>
      <c r="H931">
        <v>2.6997774264489141E-2</v>
      </c>
      <c r="I931">
        <v>0.41995784842263989</v>
      </c>
      <c r="J931">
        <v>3.87664303915096E-2</v>
      </c>
      <c r="K931">
        <v>0.11037854391086779</v>
      </c>
      <c r="L931">
        <v>4.3786278657470652E-2</v>
      </c>
      <c r="M931">
        <v>5.5319886967652179E-2</v>
      </c>
      <c r="N931">
        <v>3.9949246178104213E-3</v>
      </c>
      <c r="O931">
        <v>0.43019911585347897</v>
      </c>
      <c r="P931">
        <v>6.9434860117268349E-2</v>
      </c>
      <c r="Q931">
        <v>1.066848164755191E-2</v>
      </c>
      <c r="R931">
        <v>0.43482077217235121</v>
      </c>
      <c r="S931">
        <v>0.49107465552187951</v>
      </c>
      <c r="T931">
        <v>3.5414997196406887E-2</v>
      </c>
      <c r="U931">
        <v>1.8229550316004729E-3</v>
      </c>
      <c r="V931">
        <v>0.24067081192811979</v>
      </c>
      <c r="W931">
        <v>0.1306587629940025</v>
      </c>
      <c r="X931">
        <v>1.654368138551249</v>
      </c>
      <c r="Y931">
        <v>2.1299371542127669E-4</v>
      </c>
      <c r="Z931">
        <v>0.80296415179715852</v>
      </c>
      <c r="AA931">
        <v>8.3386176875198531E-2</v>
      </c>
      <c r="AB931">
        <v>9.5229099350917723E-2</v>
      </c>
      <c r="AC931">
        <v>2.3677268369029541E-2</v>
      </c>
      <c r="AD931">
        <v>4.6596799629350814E-3</v>
      </c>
      <c r="AE931">
        <v>0.1004073211723312</v>
      </c>
      <c r="AF931">
        <v>0.70539215452553594</v>
      </c>
      <c r="AG931">
        <v>0.30568910326954901</v>
      </c>
      <c r="AH931" s="9" t="s">
        <v>229</v>
      </c>
      <c r="AI931" s="1">
        <v>44136</v>
      </c>
      <c r="AJ931" s="9" t="s">
        <v>41</v>
      </c>
      <c r="AK931">
        <v>16</v>
      </c>
    </row>
    <row r="932" spans="1:37" x14ac:dyDescent="0.25">
      <c r="A932">
        <v>44148</v>
      </c>
      <c r="C932">
        <v>0.22027303210806379</v>
      </c>
      <c r="D932">
        <v>0.12114513076343621</v>
      </c>
      <c r="E932">
        <v>0.92282983398916063</v>
      </c>
      <c r="F932">
        <v>0.92184328529873305</v>
      </c>
      <c r="G932">
        <v>0.20315628573919359</v>
      </c>
      <c r="H932">
        <v>0.15387847577832989</v>
      </c>
      <c r="I932">
        <v>4.7890429885214107</v>
      </c>
      <c r="J932">
        <v>0.27187623290762442</v>
      </c>
      <c r="K932">
        <v>0.56313158407705022</v>
      </c>
      <c r="L932">
        <v>0.31396523345698152</v>
      </c>
      <c r="M932">
        <v>0.38832754109994322</v>
      </c>
      <c r="N932">
        <v>0.1376877684548192</v>
      </c>
      <c r="O932">
        <v>1.0935163558508021</v>
      </c>
      <c r="P932">
        <v>1.064650487188453</v>
      </c>
      <c r="Q932">
        <v>1.0588690585138161</v>
      </c>
      <c r="R932">
        <v>0.18107531855442999</v>
      </c>
      <c r="S932">
        <v>0.23851539824994089</v>
      </c>
      <c r="T932">
        <v>0.30721003059284979</v>
      </c>
      <c r="U932">
        <v>0.78218001543350746</v>
      </c>
      <c r="W932">
        <v>0.73889390883751405</v>
      </c>
      <c r="X932">
        <v>0.41376782470093698</v>
      </c>
      <c r="Y932">
        <v>5.0161250373139697E-2</v>
      </c>
      <c r="Z932">
        <v>0.77719614441204643</v>
      </c>
      <c r="AA932">
        <v>1.2060526458705629</v>
      </c>
      <c r="AC932">
        <v>0.26331787429971371</v>
      </c>
      <c r="AD932">
        <v>1.2480494256955439</v>
      </c>
      <c r="AE932">
        <v>0.28094867038881588</v>
      </c>
      <c r="AG932">
        <v>0.44735468804583589</v>
      </c>
      <c r="AH932" s="9" t="s">
        <v>230</v>
      </c>
      <c r="AI932" s="1">
        <v>44136</v>
      </c>
      <c r="AJ932" s="9" t="s">
        <v>43</v>
      </c>
      <c r="AK932">
        <v>13</v>
      </c>
    </row>
    <row r="933" spans="1:37" x14ac:dyDescent="0.25">
      <c r="A933">
        <v>44147</v>
      </c>
      <c r="B933">
        <v>0.86417162030714301</v>
      </c>
      <c r="C933">
        <v>1.897348050670923</v>
      </c>
      <c r="D933">
        <v>0.60003387489272486</v>
      </c>
      <c r="E933">
        <v>0.37591567780084628</v>
      </c>
      <c r="F933">
        <v>0.17511028102865309</v>
      </c>
      <c r="G933">
        <v>0.20928100547588299</v>
      </c>
      <c r="H933">
        <v>0.16823536245263401</v>
      </c>
      <c r="I933">
        <v>2.5331200869007668</v>
      </c>
      <c r="J933">
        <v>0.20382290433841629</v>
      </c>
      <c r="K933">
        <v>4.9280469898874642E-2</v>
      </c>
      <c r="L933">
        <v>6.578459136094976E-2</v>
      </c>
      <c r="M933">
        <v>0.26415414531624742</v>
      </c>
      <c r="N933">
        <v>0.62383738079296502</v>
      </c>
      <c r="O933">
        <v>0.15290069601667619</v>
      </c>
      <c r="P933">
        <v>0.2023052802753387</v>
      </c>
      <c r="Q933">
        <v>0.33231275166020058</v>
      </c>
      <c r="R933">
        <v>0.22503660095159</v>
      </c>
      <c r="S933">
        <v>2.9343751533706781</v>
      </c>
      <c r="T933">
        <v>0.1833283944106453</v>
      </c>
      <c r="U933">
        <v>3.055833311464403</v>
      </c>
      <c r="V933">
        <v>1.3188811788902659</v>
      </c>
      <c r="W933">
        <v>0.27614279922114648</v>
      </c>
      <c r="X933">
        <v>0.57032861572868154</v>
      </c>
      <c r="Y933">
        <v>4.5836755885364018E-2</v>
      </c>
      <c r="Z933">
        <v>0.7877437566446347</v>
      </c>
      <c r="AA933">
        <v>0.84929220233273695</v>
      </c>
      <c r="AB933">
        <v>0.57164974550680803</v>
      </c>
      <c r="AC933">
        <v>0.24164564415032461</v>
      </c>
      <c r="AD933">
        <v>0.61897099976484971</v>
      </c>
      <c r="AE933">
        <v>1.0775348558032081</v>
      </c>
      <c r="AF933">
        <v>0.89603194881425341</v>
      </c>
      <c r="AG933">
        <v>0.29717344026599313</v>
      </c>
      <c r="AH933" s="9" t="s">
        <v>230</v>
      </c>
      <c r="AI933" s="1">
        <v>44136</v>
      </c>
      <c r="AJ933" s="9" t="s">
        <v>38</v>
      </c>
      <c r="AK933">
        <v>12</v>
      </c>
    </row>
    <row r="934" spans="1:37" x14ac:dyDescent="0.25">
      <c r="A934">
        <v>44146</v>
      </c>
      <c r="B934">
        <v>0.5022811035232837</v>
      </c>
      <c r="C934">
        <v>1.7118677384044141</v>
      </c>
      <c r="D934">
        <v>2.3353172798462749E-2</v>
      </c>
      <c r="E934">
        <v>0.10911361567222751</v>
      </c>
      <c r="F934">
        <v>0.40160717960382308</v>
      </c>
      <c r="G934">
        <v>4.5122112864531883E-2</v>
      </c>
      <c r="H934">
        <v>1.1837621027911921E-2</v>
      </c>
      <c r="I934">
        <v>0.24872440328085529</v>
      </c>
      <c r="J934">
        <v>2.0024389233463018</v>
      </c>
      <c r="K934">
        <v>0.80955404941485654</v>
      </c>
      <c r="L934">
        <v>0.1534112527586681</v>
      </c>
      <c r="M934">
        <v>0.46997524290533288</v>
      </c>
      <c r="N934">
        <v>0.36187123975960722</v>
      </c>
      <c r="O934">
        <v>0.21979297589679331</v>
      </c>
      <c r="P934">
        <v>1.096507905297061</v>
      </c>
      <c r="Q934">
        <v>0.1588375052825314</v>
      </c>
      <c r="R934">
        <v>2.0485344462873932E-3</v>
      </c>
      <c r="S934">
        <v>7.0805045576482453</v>
      </c>
      <c r="T934">
        <v>0.16934665227760251</v>
      </c>
      <c r="U934">
        <v>1.8667488718507229E-2</v>
      </c>
      <c r="V934">
        <v>0.13832251140157001</v>
      </c>
      <c r="W934">
        <v>0.23196944182346599</v>
      </c>
      <c r="X934">
        <v>0.25020697921947271</v>
      </c>
      <c r="Y934">
        <v>3.590834398911402E-3</v>
      </c>
      <c r="Z934">
        <v>0.44162320851423009</v>
      </c>
      <c r="AA934">
        <v>0.74812267512643316</v>
      </c>
      <c r="AB934">
        <v>0.21597340481601029</v>
      </c>
      <c r="AC934">
        <v>0.25367708351412382</v>
      </c>
      <c r="AD934">
        <v>0.23433954779121091</v>
      </c>
      <c r="AE934">
        <v>0.42149822650715002</v>
      </c>
      <c r="AF934">
        <v>0.40229642544051419</v>
      </c>
      <c r="AG934">
        <v>0.45505666112760068</v>
      </c>
      <c r="AH934" s="9" t="s">
        <v>230</v>
      </c>
      <c r="AI934" s="1">
        <v>44136</v>
      </c>
      <c r="AJ934" s="9" t="s">
        <v>39</v>
      </c>
      <c r="AK934">
        <v>11</v>
      </c>
    </row>
    <row r="935" spans="1:37" x14ac:dyDescent="0.25">
      <c r="A935">
        <v>44145</v>
      </c>
      <c r="C935">
        <v>0.3585499331224774</v>
      </c>
      <c r="D935">
        <v>9.760433487056104E-4</v>
      </c>
      <c r="E935">
        <v>7.1277652702260899E-2</v>
      </c>
      <c r="F935">
        <v>2.096586602884868E-2</v>
      </c>
      <c r="H935">
        <v>0.19412389246330219</v>
      </c>
      <c r="I935">
        <v>0.22630960874341349</v>
      </c>
      <c r="J935">
        <v>0.53585655180397629</v>
      </c>
      <c r="K935">
        <v>1.0109792174146219E-2</v>
      </c>
      <c r="L935">
        <v>1.798620808366324</v>
      </c>
      <c r="M935">
        <v>0.20097464058655781</v>
      </c>
      <c r="N935">
        <v>0.58829494871067312</v>
      </c>
      <c r="O935">
        <v>0.1652973019669618</v>
      </c>
      <c r="P935">
        <v>3.5186431793165593E-2</v>
      </c>
      <c r="Q935">
        <v>7.0070307084277453E-3</v>
      </c>
      <c r="R935">
        <v>5.9098153066768917E-2</v>
      </c>
      <c r="S935">
        <v>2.528260198300044E-3</v>
      </c>
      <c r="T935">
        <v>0.26749457288417611</v>
      </c>
      <c r="U935">
        <v>8.0919594800951786E-4</v>
      </c>
      <c r="V935">
        <v>0.1177926735159448</v>
      </c>
      <c r="W935">
        <v>8.8921795557579023E-2</v>
      </c>
      <c r="X935">
        <v>0.12732945072473539</v>
      </c>
      <c r="Y935">
        <v>0.32380263162944689</v>
      </c>
      <c r="AA935">
        <v>0.31983101763187521</v>
      </c>
      <c r="AB935">
        <v>0.14435361923259121</v>
      </c>
      <c r="AC935">
        <v>0.46755935977032781</v>
      </c>
      <c r="AD935">
        <v>8.1832756052766215E-2</v>
      </c>
      <c r="AE935">
        <v>0.61498754855293936</v>
      </c>
      <c r="AG935">
        <v>0.221050466684659</v>
      </c>
      <c r="AH935" s="9" t="s">
        <v>230</v>
      </c>
      <c r="AI935" s="1">
        <v>44136</v>
      </c>
      <c r="AJ935" s="9" t="s">
        <v>40</v>
      </c>
      <c r="AK935">
        <v>10</v>
      </c>
    </row>
    <row r="936" spans="1:37" x14ac:dyDescent="0.25">
      <c r="A936">
        <v>44144</v>
      </c>
      <c r="B936">
        <v>2.0565655166879231</v>
      </c>
      <c r="C936">
        <v>3.6817133185138888</v>
      </c>
      <c r="D936">
        <v>0.77562454215259369</v>
      </c>
      <c r="E936">
        <v>0.87609458531204287</v>
      </c>
      <c r="F936">
        <v>0.40630138823658252</v>
      </c>
      <c r="G936">
        <v>0.49194158651730552</v>
      </c>
      <c r="H936">
        <v>1.05158960475554</v>
      </c>
      <c r="I936">
        <v>3.798278215309153</v>
      </c>
      <c r="J936">
        <v>1.103865949764695</v>
      </c>
      <c r="K936">
        <v>15.84158597137481</v>
      </c>
      <c r="L936">
        <v>0.31150806718109408</v>
      </c>
      <c r="M936">
        <v>1.065283737309408</v>
      </c>
      <c r="N936">
        <v>1.5791625142183301</v>
      </c>
      <c r="O936">
        <v>1.743259550963657</v>
      </c>
      <c r="P936">
        <v>1.5632076766030321</v>
      </c>
      <c r="Q936">
        <v>0.40510292475629101</v>
      </c>
      <c r="R936">
        <v>2.6374892700991291E-3</v>
      </c>
      <c r="S936">
        <v>1.779981141298594</v>
      </c>
      <c r="T936">
        <v>0.68416760837223956</v>
      </c>
      <c r="U936">
        <v>5.8350012034677654</v>
      </c>
      <c r="V936">
        <v>1.3309460791616989</v>
      </c>
      <c r="W936">
        <v>1.319365150633361</v>
      </c>
      <c r="X936">
        <v>1.3415505623080659</v>
      </c>
      <c r="Y936">
        <v>2.6820063612766579E-2</v>
      </c>
      <c r="Z936">
        <v>1.62904835385751</v>
      </c>
      <c r="AA936">
        <v>4.0131411755090269</v>
      </c>
      <c r="AB936">
        <v>1.084097491441858</v>
      </c>
      <c r="AC936">
        <v>0.65008988268206691</v>
      </c>
      <c r="AD936">
        <v>1.695912371908012</v>
      </c>
      <c r="AE936">
        <v>2.8202194277793731</v>
      </c>
      <c r="AF936">
        <v>1.532138582467901</v>
      </c>
      <c r="AG936">
        <v>1.8263870506401749</v>
      </c>
      <c r="AH936" s="9" t="s">
        <v>230</v>
      </c>
      <c r="AI936" s="1">
        <v>44136</v>
      </c>
      <c r="AJ936" s="9" t="s">
        <v>41</v>
      </c>
      <c r="AK936">
        <v>9</v>
      </c>
    </row>
    <row r="937" spans="1:37" x14ac:dyDescent="0.25">
      <c r="A937">
        <v>44141</v>
      </c>
      <c r="B937">
        <v>0.49324521957440748</v>
      </c>
      <c r="C937">
        <v>2.5231365941872381</v>
      </c>
      <c r="D937">
        <v>5.955491174383714E-2</v>
      </c>
      <c r="E937">
        <v>0.24752316654615469</v>
      </c>
      <c r="F937">
        <v>8.4687681521277425E-2</v>
      </c>
      <c r="G937">
        <v>0.47136950947168738</v>
      </c>
      <c r="H937">
        <v>1.3852637207538361E-2</v>
      </c>
      <c r="I937">
        <v>0.1253153961224425</v>
      </c>
      <c r="J937">
        <v>0.10468869174148961</v>
      </c>
      <c r="K937">
        <v>5.0544462995626862</v>
      </c>
      <c r="L937">
        <v>0.57127762322093878</v>
      </c>
      <c r="M937">
        <v>0.1159070990107826</v>
      </c>
      <c r="N937">
        <v>0.23722993700772341</v>
      </c>
      <c r="O937">
        <v>0.19054827307971681</v>
      </c>
      <c r="P937">
        <v>0.1364202399585546</v>
      </c>
      <c r="Q937">
        <v>6.5849876308493066E-2</v>
      </c>
      <c r="R937">
        <v>0.49600408975962818</v>
      </c>
      <c r="S937">
        <v>1.3427398109648321</v>
      </c>
      <c r="T937">
        <v>0.5076502436181034</v>
      </c>
      <c r="U937">
        <v>1.3935056135981601E-3</v>
      </c>
      <c r="V937">
        <v>0.22646143772515909</v>
      </c>
      <c r="W937">
        <v>1.989302709483888E-2</v>
      </c>
      <c r="X937">
        <v>0.2406151027748962</v>
      </c>
      <c r="Y937">
        <v>7.5992797357756587E-3</v>
      </c>
      <c r="Z937">
        <v>0.59514412283707085</v>
      </c>
      <c r="AA937">
        <v>0.35672644063349812</v>
      </c>
      <c r="AB937">
        <v>0.1919320376271493</v>
      </c>
      <c r="AC937">
        <v>0.13661870837938811</v>
      </c>
      <c r="AD937">
        <v>4.7333039798400998E-2</v>
      </c>
      <c r="AE937">
        <v>0.3217999383662794</v>
      </c>
      <c r="AF937">
        <v>0.47700631770432511</v>
      </c>
      <c r="AG937">
        <v>0.4528684559463077</v>
      </c>
      <c r="AH937" s="9" t="s">
        <v>231</v>
      </c>
      <c r="AI937" s="1">
        <v>44136</v>
      </c>
      <c r="AJ937" s="9" t="s">
        <v>43</v>
      </c>
      <c r="AK937">
        <v>6</v>
      </c>
    </row>
    <row r="938" spans="1:37" x14ac:dyDescent="0.25">
      <c r="A938">
        <v>44140</v>
      </c>
      <c r="C938">
        <v>5.3651358472750668E-2</v>
      </c>
      <c r="D938">
        <v>4.9779030879718078E-2</v>
      </c>
      <c r="E938">
        <v>0.47925823211345259</v>
      </c>
      <c r="F938">
        <v>1.190432737705753E-2</v>
      </c>
      <c r="G938">
        <v>5.2907940752290251E-2</v>
      </c>
      <c r="H938">
        <v>1.65045160112019E-4</v>
      </c>
      <c r="I938">
        <v>7.1572594747257023E-3</v>
      </c>
      <c r="J938">
        <v>1.650631779395371E-3</v>
      </c>
      <c r="K938">
        <v>0.18897960023668661</v>
      </c>
      <c r="L938">
        <v>8.4598959514722641E-3</v>
      </c>
      <c r="M938">
        <v>8.441134393003516E-2</v>
      </c>
      <c r="N938">
        <v>3.4928386719809877E-2</v>
      </c>
      <c r="O938">
        <v>9.0892332653776456E-2</v>
      </c>
      <c r="P938">
        <v>0.22876323271142671</v>
      </c>
      <c r="Q938">
        <v>1.4424947883444681E-2</v>
      </c>
      <c r="R938">
        <v>0.26176367205440659</v>
      </c>
      <c r="S938">
        <v>8.7810657309451822E-3</v>
      </c>
      <c r="T938">
        <v>0.32408672778046571</v>
      </c>
      <c r="U938">
        <v>9.841663651018902E-4</v>
      </c>
      <c r="W938">
        <v>0.7444231839666221</v>
      </c>
      <c r="X938">
        <v>0.1215060647651027</v>
      </c>
      <c r="Y938">
        <v>5.087951381539077E-2</v>
      </c>
      <c r="Z938">
        <v>0.32189526006099078</v>
      </c>
      <c r="AA938">
        <v>6.5184642169211049E-2</v>
      </c>
      <c r="AC938">
        <v>7.5762429261906572E-2</v>
      </c>
      <c r="AD938">
        <v>3.2827188565987819E-2</v>
      </c>
      <c r="AE938">
        <v>5.9494672827605621E-2</v>
      </c>
      <c r="AG938">
        <v>0.26627696704357329</v>
      </c>
      <c r="AH938" s="9" t="s">
        <v>231</v>
      </c>
      <c r="AI938" s="1">
        <v>44136</v>
      </c>
      <c r="AJ938" s="9" t="s">
        <v>38</v>
      </c>
      <c r="AK938">
        <v>5</v>
      </c>
    </row>
    <row r="939" spans="1:37" x14ac:dyDescent="0.25">
      <c r="A939">
        <v>44139</v>
      </c>
      <c r="B939">
        <v>2.061881739439555</v>
      </c>
      <c r="C939">
        <v>0.26243758858739591</v>
      </c>
      <c r="D939">
        <v>0.66290405100385297</v>
      </c>
      <c r="E939">
        <v>1.0691359376057661</v>
      </c>
      <c r="F939">
        <v>3.3419335274017019</v>
      </c>
      <c r="G939">
        <v>0.2764585978398707</v>
      </c>
      <c r="H939">
        <v>1.464097174337843</v>
      </c>
      <c r="I939">
        <v>1.558516740972222</v>
      </c>
      <c r="J939">
        <v>0.51625294259455312</v>
      </c>
      <c r="K939">
        <v>0.36216145916031123</v>
      </c>
      <c r="L939">
        <v>0.42565809321436721</v>
      </c>
      <c r="M939">
        <v>0.14904270142532661</v>
      </c>
      <c r="N939">
        <v>0.51074923516371151</v>
      </c>
      <c r="O939">
        <v>1.014563056921403</v>
      </c>
      <c r="P939">
        <v>0.29865918334223368</v>
      </c>
      <c r="Q939">
        <v>6.155924437979108E-2</v>
      </c>
      <c r="R939">
        <v>1.067523596642298</v>
      </c>
      <c r="S939">
        <v>5.6756620555102437E-2</v>
      </c>
      <c r="T939">
        <v>0.68406796227217437</v>
      </c>
      <c r="U939">
        <v>1.733378871663497</v>
      </c>
      <c r="V939">
        <v>1.3177975226225369</v>
      </c>
      <c r="W939">
        <v>1.716111523780417</v>
      </c>
      <c r="X939">
        <v>0.99764585822977692</v>
      </c>
      <c r="Y939">
        <v>0.12287562054460111</v>
      </c>
      <c r="Z939">
        <v>1.1546187197913429</v>
      </c>
      <c r="AA939">
        <v>0.99747697579705996</v>
      </c>
      <c r="AB939">
        <v>1.513912781211344</v>
      </c>
      <c r="AC939">
        <v>0.26943149261213961</v>
      </c>
      <c r="AD939">
        <v>9.3743788168754671E-2</v>
      </c>
      <c r="AE939">
        <v>0.64501424698173804</v>
      </c>
      <c r="AF939">
        <v>2.1741029350225811</v>
      </c>
      <c r="AG939">
        <v>1.250486999175288</v>
      </c>
      <c r="AH939" s="9" t="s">
        <v>231</v>
      </c>
      <c r="AI939" s="1">
        <v>44136</v>
      </c>
      <c r="AJ939" s="9" t="s">
        <v>39</v>
      </c>
      <c r="AK939">
        <v>4</v>
      </c>
    </row>
    <row r="940" spans="1:37" x14ac:dyDescent="0.25">
      <c r="A940">
        <v>44138</v>
      </c>
      <c r="B940">
        <v>0.82316727097641185</v>
      </c>
      <c r="C940">
        <v>2.1703687204161959</v>
      </c>
      <c r="D940">
        <v>0.38700558218002012</v>
      </c>
      <c r="E940">
        <v>0.70791078540310348</v>
      </c>
      <c r="F940">
        <v>0.171565704382663</v>
      </c>
      <c r="G940">
        <v>0.25594231503061687</v>
      </c>
      <c r="H940">
        <v>0.30521355755839591</v>
      </c>
      <c r="I940">
        <v>0.39677683585138518</v>
      </c>
      <c r="J940">
        <v>0.1490296831096411</v>
      </c>
      <c r="K940">
        <v>0.37246806707710989</v>
      </c>
      <c r="L940">
        <v>0.1879527994023141</v>
      </c>
      <c r="M940">
        <v>0.15521383183667201</v>
      </c>
      <c r="N940">
        <v>0.31649569499581182</v>
      </c>
      <c r="O940">
        <v>5.5285928624914743E-2</v>
      </c>
      <c r="P940">
        <v>0.43735276897649639</v>
      </c>
      <c r="Q940">
        <v>9.7311031945391549E-2</v>
      </c>
      <c r="R940">
        <v>0.2428963626856353</v>
      </c>
      <c r="S940">
        <v>0.16496447612596321</v>
      </c>
      <c r="T940">
        <v>0.29662451371815268</v>
      </c>
      <c r="U940">
        <v>1.945247325072712</v>
      </c>
      <c r="V940">
        <v>0.16500528221653171</v>
      </c>
      <c r="W940">
        <v>1.2228966176001121E-2</v>
      </c>
      <c r="X940">
        <v>0.21430835917605101</v>
      </c>
      <c r="Y940">
        <v>1.5935260464689821E-2</v>
      </c>
      <c r="Z940">
        <v>0.86790057004640542</v>
      </c>
      <c r="AA940">
        <v>0.52115065080607303</v>
      </c>
      <c r="AB940">
        <v>0.25137415167563593</v>
      </c>
      <c r="AC940">
        <v>0.14659866295538429</v>
      </c>
      <c r="AD940">
        <v>0.15798475968257869</v>
      </c>
      <c r="AE940">
        <v>0.44807023177439531</v>
      </c>
      <c r="AF940">
        <v>0.63831745663923678</v>
      </c>
      <c r="AG940">
        <v>0.58063296530086395</v>
      </c>
      <c r="AH940" s="9" t="s">
        <v>231</v>
      </c>
      <c r="AI940" s="1">
        <v>44136</v>
      </c>
      <c r="AJ940" s="9" t="s">
        <v>40</v>
      </c>
      <c r="AK940">
        <v>3</v>
      </c>
    </row>
    <row r="941" spans="1:37" x14ac:dyDescent="0.25">
      <c r="A941">
        <v>44137</v>
      </c>
      <c r="C941">
        <v>0.44364504164228102</v>
      </c>
      <c r="D941">
        <v>8.6790917061264752E-2</v>
      </c>
      <c r="E941">
        <v>0.46166982566596593</v>
      </c>
      <c r="F941">
        <v>0.45928600916141987</v>
      </c>
      <c r="G941">
        <v>0.17359276528267639</v>
      </c>
      <c r="H941">
        <v>0.1005766443752191</v>
      </c>
      <c r="I941">
        <v>0.24556968068672649</v>
      </c>
      <c r="J941">
        <v>0.2449438137305161</v>
      </c>
      <c r="K941">
        <v>0.338931679680468</v>
      </c>
      <c r="L941">
        <v>6.3433490383695654E-2</v>
      </c>
      <c r="M941">
        <v>0.1657763126992817</v>
      </c>
      <c r="N941">
        <v>2.4067281180314741</v>
      </c>
      <c r="O941">
        <v>0.41879862282546781</v>
      </c>
      <c r="P941">
        <v>0.98223251241434928</v>
      </c>
      <c r="Q941">
        <v>0.17562874607752579</v>
      </c>
      <c r="S941">
        <v>0.1716150272670143</v>
      </c>
      <c r="T941">
        <v>0.17326618961734599</v>
      </c>
      <c r="U941">
        <v>9.0473330636175464E-2</v>
      </c>
      <c r="V941">
        <v>0.52096348328484721</v>
      </c>
      <c r="W941">
        <v>0.27974914507419413</v>
      </c>
      <c r="X941">
        <v>0.86177944209268098</v>
      </c>
      <c r="Y941">
        <v>2.9964476521826141E-3</v>
      </c>
      <c r="AA941">
        <v>1.247776964446786</v>
      </c>
      <c r="AB941">
        <v>0.34757327540884481</v>
      </c>
      <c r="AC941">
        <v>0.1573241347045948</v>
      </c>
      <c r="AD941">
        <v>0.36079309070909099</v>
      </c>
      <c r="AE941">
        <v>0.44491207651410469</v>
      </c>
      <c r="AG941">
        <v>0.91729298484828092</v>
      </c>
      <c r="AH941" s="9" t="s">
        <v>231</v>
      </c>
      <c r="AI941" s="1">
        <v>44136</v>
      </c>
      <c r="AJ941" s="9" t="s">
        <v>41</v>
      </c>
      <c r="AK941">
        <v>2</v>
      </c>
    </row>
    <row r="942" spans="1:37" x14ac:dyDescent="0.25">
      <c r="A942">
        <v>44134</v>
      </c>
      <c r="B942">
        <v>0.38936403170430811</v>
      </c>
      <c r="C942">
        <v>5.681457633292808E-2</v>
      </c>
      <c r="D942">
        <v>0.1976371018908471</v>
      </c>
      <c r="E942">
        <v>0.38622337164155363</v>
      </c>
      <c r="F942">
        <v>7.6238409403561538E-2</v>
      </c>
      <c r="G942">
        <v>0.9636029895895678</v>
      </c>
      <c r="H942">
        <v>0.28043386658895442</v>
      </c>
      <c r="I942">
        <v>7.9663123768809782E-2</v>
      </c>
      <c r="J942">
        <v>0.45580097790174351</v>
      </c>
      <c r="K942">
        <v>0.55621409245283027</v>
      </c>
      <c r="L942">
        <v>0.22415450032477319</v>
      </c>
      <c r="M942">
        <v>5.9623311063580493E-2</v>
      </c>
      <c r="N942">
        <v>0.47897046660098391</v>
      </c>
      <c r="O942">
        <v>0.2385295955367521</v>
      </c>
      <c r="P942">
        <v>8.3388126806925103E-2</v>
      </c>
      <c r="Q942">
        <v>8.4574982709595292E-2</v>
      </c>
      <c r="R942">
        <v>0.32578872653055507</v>
      </c>
      <c r="S942">
        <v>0.25992777250620719</v>
      </c>
      <c r="T942">
        <v>0.14689715091145941</v>
      </c>
      <c r="U942">
        <v>1.0868300431138419E-2</v>
      </c>
      <c r="V942">
        <v>0.2317519734244278</v>
      </c>
      <c r="W942">
        <v>3.3665631246302057E-2</v>
      </c>
      <c r="X942">
        <v>0.23379507354060811</v>
      </c>
      <c r="Y942">
        <v>3.6591673638252859E-3</v>
      </c>
      <c r="Z942">
        <v>0.535184157587694</v>
      </c>
      <c r="AA942">
        <v>0.3351025984836038</v>
      </c>
      <c r="AB942">
        <v>0.1680487801906464</v>
      </c>
      <c r="AC942">
        <v>8.4404417715840896E-2</v>
      </c>
      <c r="AD942">
        <v>0.35861301660506451</v>
      </c>
      <c r="AE942">
        <v>0.26423935523756392</v>
      </c>
      <c r="AF942">
        <v>0.39280632196632009</v>
      </c>
      <c r="AG942">
        <v>0.26302194331118778</v>
      </c>
      <c r="AH942" s="9" t="s">
        <v>232</v>
      </c>
      <c r="AI942" s="1">
        <v>44105</v>
      </c>
      <c r="AJ942" s="9" t="s">
        <v>43</v>
      </c>
      <c r="AK942">
        <v>30</v>
      </c>
    </row>
    <row r="943" spans="1:37" x14ac:dyDescent="0.25">
      <c r="A943">
        <v>44133</v>
      </c>
      <c r="B943">
        <v>0.79937326452885304</v>
      </c>
      <c r="C943">
        <v>0.79703149841139453</v>
      </c>
      <c r="D943">
        <v>0.34002598685566149</v>
      </c>
      <c r="E943">
        <v>0.22973697753950559</v>
      </c>
      <c r="F943">
        <v>0.59195179129931264</v>
      </c>
      <c r="G943">
        <v>0.17202604405121441</v>
      </c>
      <c r="H943">
        <v>5.9256687655310281E-2</v>
      </c>
      <c r="I943">
        <v>0.42378138427926382</v>
      </c>
      <c r="J943">
        <v>0.10279342410107301</v>
      </c>
      <c r="K943">
        <v>0.91002233959413381</v>
      </c>
      <c r="L943">
        <v>0.1423761596213409</v>
      </c>
      <c r="M943">
        <v>0.114994693577312</v>
      </c>
      <c r="N943">
        <v>0.48788139676533088</v>
      </c>
      <c r="O943">
        <v>1.6342226407796929</v>
      </c>
      <c r="P943">
        <v>7.2029872986480933E-2</v>
      </c>
      <c r="Q943">
        <v>0.35499742156356362</v>
      </c>
      <c r="R943">
        <v>4.682103271079692E-2</v>
      </c>
      <c r="S943">
        <v>0.27692240346341362</v>
      </c>
      <c r="T943">
        <v>0.2429078410434318</v>
      </c>
      <c r="U943">
        <v>0.71693622707573579</v>
      </c>
      <c r="V943">
        <v>0.19631240252317181</v>
      </c>
      <c r="W943">
        <v>0.2216321132588755</v>
      </c>
      <c r="X943">
        <v>0.85349258290333019</v>
      </c>
      <c r="Y943">
        <v>0.20407088332364079</v>
      </c>
      <c r="Z943">
        <v>0.61803674055022684</v>
      </c>
      <c r="AA943">
        <v>0.81823184228217549</v>
      </c>
      <c r="AB943">
        <v>0.48448083673641301</v>
      </c>
      <c r="AC943">
        <v>0.23007844480253459</v>
      </c>
      <c r="AD943">
        <v>0.27761305961755678</v>
      </c>
      <c r="AE943">
        <v>0.35779488166902917</v>
      </c>
      <c r="AF943">
        <v>0.6472579668933216</v>
      </c>
      <c r="AG943">
        <v>0.72606545447218251</v>
      </c>
      <c r="AH943" s="9" t="s">
        <v>232</v>
      </c>
      <c r="AI943" s="1">
        <v>44105</v>
      </c>
      <c r="AJ943" s="9" t="s">
        <v>38</v>
      </c>
      <c r="AK943">
        <v>29</v>
      </c>
    </row>
    <row r="944" spans="1:37" x14ac:dyDescent="0.25">
      <c r="A944">
        <v>44132</v>
      </c>
      <c r="B944">
        <v>0.12451724420241191</v>
      </c>
      <c r="C944">
        <v>1.3815927298872609E-2</v>
      </c>
      <c r="D944">
        <v>4.048195170671577E-4</v>
      </c>
      <c r="E944">
        <v>4.1707541011082358E-2</v>
      </c>
      <c r="F944">
        <v>3.4796045559526999E-2</v>
      </c>
      <c r="G944">
        <v>0.2091196704049787</v>
      </c>
      <c r="H944">
        <v>2.585679264311763E-3</v>
      </c>
      <c r="I944">
        <v>8.9099526507215882E-3</v>
      </c>
      <c r="J944">
        <v>3.9714280905938298E-4</v>
      </c>
      <c r="K944">
        <v>1.4430641288488521E-2</v>
      </c>
      <c r="L944">
        <v>4.2128877793308032E-3</v>
      </c>
      <c r="M944">
        <v>9.7337026468164313E-4</v>
      </c>
      <c r="N944">
        <v>2.505780687781033E-2</v>
      </c>
      <c r="O944">
        <v>3.4955933939432637E-2</v>
      </c>
      <c r="P944">
        <v>0.38482107278956118</v>
      </c>
      <c r="Q944">
        <v>7.1206661903294888E-2</v>
      </c>
      <c r="R944">
        <v>2.238626521154528E-4</v>
      </c>
      <c r="S944">
        <v>7.8331721779805075E-2</v>
      </c>
      <c r="T944">
        <v>3.3953100125247791E-2</v>
      </c>
      <c r="U944">
        <v>3.6703547440757668E-4</v>
      </c>
      <c r="V944">
        <v>0.24721518390370459</v>
      </c>
      <c r="W944">
        <v>1.6116618104127251E-2</v>
      </c>
      <c r="X944">
        <v>6.6416525873332286E-2</v>
      </c>
      <c r="Y944">
        <v>1.030620848568966E-4</v>
      </c>
      <c r="Z944">
        <v>0.1198516977426082</v>
      </c>
      <c r="AA944">
        <v>6.3421812727026516E-2</v>
      </c>
      <c r="AB944">
        <v>9.8055181421993889E-2</v>
      </c>
      <c r="AC944">
        <v>1.1146948197376929E-3</v>
      </c>
      <c r="AD944">
        <v>2.5393890517073359E-2</v>
      </c>
      <c r="AE944">
        <v>1.506390013336046E-2</v>
      </c>
      <c r="AF944">
        <v>0.114045399727408</v>
      </c>
      <c r="AG944">
        <v>0.1430446690247805</v>
      </c>
      <c r="AH944" s="9" t="s">
        <v>232</v>
      </c>
      <c r="AI944" s="1">
        <v>44105</v>
      </c>
      <c r="AJ944" s="9" t="s">
        <v>39</v>
      </c>
      <c r="AK944">
        <v>28</v>
      </c>
    </row>
    <row r="945" spans="1:37" x14ac:dyDescent="0.25">
      <c r="A945">
        <v>44131</v>
      </c>
      <c r="B945">
        <v>0.33243880112662377</v>
      </c>
      <c r="C945">
        <v>4.8316765175098154E-3</v>
      </c>
      <c r="D945">
        <v>0.1669054068724245</v>
      </c>
      <c r="E945">
        <v>9.6911029284660416E-2</v>
      </c>
      <c r="F945">
        <v>5.85894997273455E-2</v>
      </c>
      <c r="G945">
        <v>0.33480880472971503</v>
      </c>
      <c r="H945">
        <v>2.2210604351355009E-2</v>
      </c>
      <c r="I945">
        <v>0.20514964424244889</v>
      </c>
      <c r="J945">
        <v>0.3258377752338858</v>
      </c>
      <c r="K945">
        <v>1.8577023781462859E-4</v>
      </c>
      <c r="L945">
        <v>1.347018530763011E-2</v>
      </c>
      <c r="M945">
        <v>1.9148683893848929E-2</v>
      </c>
      <c r="N945">
        <v>9.8551063699758423E-3</v>
      </c>
      <c r="O945">
        <v>1.8422186046617991E-2</v>
      </c>
      <c r="P945">
        <v>0.42694876781370089</v>
      </c>
      <c r="Q945">
        <v>5.1925734178511658E-2</v>
      </c>
      <c r="R945">
        <v>0.1121017332292548</v>
      </c>
      <c r="S945">
        <v>1.610730155802629</v>
      </c>
      <c r="T945">
        <v>3.9533506891863773E-2</v>
      </c>
      <c r="U945">
        <v>1.8324172615443301E-3</v>
      </c>
      <c r="V945">
        <v>6.8726316269551418E-2</v>
      </c>
      <c r="W945">
        <v>2.5018906304416361E-2</v>
      </c>
      <c r="X945">
        <v>0.20554241649728711</v>
      </c>
      <c r="Y945">
        <v>2.221119489102483E-3</v>
      </c>
      <c r="Z945">
        <v>0.35696392591114678</v>
      </c>
      <c r="AA945">
        <v>0.13015493898913369</v>
      </c>
      <c r="AB945">
        <v>4.8346814093202739E-2</v>
      </c>
      <c r="AC945">
        <v>6.3455106457178001E-2</v>
      </c>
      <c r="AD945">
        <v>4.9145415884551583E-2</v>
      </c>
      <c r="AE945">
        <v>0.16755258633018821</v>
      </c>
      <c r="AF945">
        <v>0.1038416271950337</v>
      </c>
      <c r="AG945">
        <v>0.3789584723910947</v>
      </c>
      <c r="AH945" s="9" t="s">
        <v>232</v>
      </c>
      <c r="AI945" s="1">
        <v>44105</v>
      </c>
      <c r="AJ945" s="9" t="s">
        <v>40</v>
      </c>
      <c r="AK945">
        <v>27</v>
      </c>
    </row>
    <row r="946" spans="1:37" x14ac:dyDescent="0.25">
      <c r="A946">
        <v>44130</v>
      </c>
      <c r="B946">
        <v>0.23056914215222529</v>
      </c>
      <c r="C946">
        <v>0.37605427416198622</v>
      </c>
      <c r="D946">
        <v>1.5716100003420309E-2</v>
      </c>
      <c r="E946">
        <v>2.9916590168235089E-2</v>
      </c>
      <c r="F946">
        <v>6.4679100515426344E-2</v>
      </c>
      <c r="G946">
        <v>0.2430539264840979</v>
      </c>
      <c r="H946">
        <v>0.1153575023378948</v>
      </c>
      <c r="I946">
        <v>0.45656291920261022</v>
      </c>
      <c r="J946">
        <v>6.0517640539150472E-2</v>
      </c>
      <c r="K946">
        <v>0.43919267784352012</v>
      </c>
      <c r="L946">
        <v>1.9499959898376449E-3</v>
      </c>
      <c r="M946">
        <v>3.446440084570789E-3</v>
      </c>
      <c r="N946">
        <v>0.1780702470538757</v>
      </c>
      <c r="O946">
        <v>4.2135791888062582E-3</v>
      </c>
      <c r="P946">
        <v>0.15328707619749471</v>
      </c>
      <c r="Q946">
        <v>7.5635528420306374E-3</v>
      </c>
      <c r="R946">
        <v>6.4323308143518683E-4</v>
      </c>
      <c r="S946">
        <v>7.6564222939229251E-2</v>
      </c>
      <c r="T946">
        <v>5.737563444610224E-2</v>
      </c>
      <c r="U946">
        <v>0</v>
      </c>
      <c r="V946">
        <v>0.1858677502201985</v>
      </c>
      <c r="W946">
        <v>0.87370008478293648</v>
      </c>
      <c r="X946">
        <v>0.17555540176908899</v>
      </c>
      <c r="Y946">
        <v>9.9025695971596342E-3</v>
      </c>
      <c r="Z946">
        <v>0.24535824527573441</v>
      </c>
      <c r="AA946">
        <v>0.36905093459806332</v>
      </c>
      <c r="AB946">
        <v>6.0103822386177307E-2</v>
      </c>
      <c r="AC946">
        <v>8.3967648146044335E-3</v>
      </c>
      <c r="AD946">
        <v>2.1344937239018359E-2</v>
      </c>
      <c r="AE946">
        <v>4.7382437731995589E-2</v>
      </c>
      <c r="AF946">
        <v>0.14321333574810449</v>
      </c>
      <c r="AG946">
        <v>0.63501772070074658</v>
      </c>
      <c r="AH946" s="9" t="s">
        <v>232</v>
      </c>
      <c r="AI946" s="1">
        <v>44105</v>
      </c>
      <c r="AJ946" s="9" t="s">
        <v>41</v>
      </c>
      <c r="AK946">
        <v>26</v>
      </c>
    </row>
    <row r="947" spans="1:37" x14ac:dyDescent="0.25">
      <c r="A947">
        <v>44127</v>
      </c>
      <c r="B947">
        <v>0.80359586994352461</v>
      </c>
      <c r="C947">
        <v>0.55071396494640468</v>
      </c>
      <c r="D947">
        <v>3.3786261726499359E-2</v>
      </c>
      <c r="E947">
        <v>0.34932909055714129</v>
      </c>
      <c r="F947">
        <v>0.33091704669625821</v>
      </c>
      <c r="G947">
        <v>0.19761482421233639</v>
      </c>
      <c r="H947">
        <v>0.45821024790080039</v>
      </c>
      <c r="I947">
        <v>0.1119616564929747</v>
      </c>
      <c r="J947">
        <v>0.41339685601559512</v>
      </c>
      <c r="K947">
        <v>0.1135080383754844</v>
      </c>
      <c r="L947">
        <v>0.2236112439605891</v>
      </c>
      <c r="M947">
        <v>6.2158636722648097E-2</v>
      </c>
      <c r="N947">
        <v>1.5196075482872271</v>
      </c>
      <c r="O947">
        <v>1.431031829555427</v>
      </c>
      <c r="P947">
        <v>1.5932011424482779</v>
      </c>
      <c r="Q947">
        <v>0.1132681566700745</v>
      </c>
      <c r="R947">
        <v>1.157501083610131E-3</v>
      </c>
      <c r="S947">
        <v>0.68854069115213745</v>
      </c>
      <c r="T947">
        <v>0.61067369883992351</v>
      </c>
      <c r="U947">
        <v>6.1278754024249059E-2</v>
      </c>
      <c r="V947">
        <v>0.35976544604702709</v>
      </c>
      <c r="W947">
        <v>0.39515354794619562</v>
      </c>
      <c r="X947">
        <v>0.61672811121745874</v>
      </c>
      <c r="Y947">
        <v>0.14368461109321939</v>
      </c>
      <c r="Z947">
        <v>0.49927470511477229</v>
      </c>
      <c r="AA947">
        <v>1.0696838004624869</v>
      </c>
      <c r="AB947">
        <v>0.52163526092382062</v>
      </c>
      <c r="AC947">
        <v>0.15430364501490379</v>
      </c>
      <c r="AD947">
        <v>1.280157207206335</v>
      </c>
      <c r="AE947">
        <v>0.26338663783326471</v>
      </c>
      <c r="AF947">
        <v>0.50311493270016039</v>
      </c>
      <c r="AG947">
        <v>1.096579697089622</v>
      </c>
      <c r="AH947" s="9" t="s">
        <v>233</v>
      </c>
      <c r="AI947" s="1">
        <v>44105</v>
      </c>
      <c r="AJ947" s="9" t="s">
        <v>43</v>
      </c>
      <c r="AK947">
        <v>23</v>
      </c>
    </row>
    <row r="948" spans="1:37" x14ac:dyDescent="0.25">
      <c r="A948">
        <v>44126</v>
      </c>
      <c r="B948">
        <v>1.044312536657126</v>
      </c>
      <c r="C948">
        <v>0.5645394272976425</v>
      </c>
      <c r="D948">
        <v>0.7411162206418026</v>
      </c>
      <c r="E948">
        <v>0.55484852908454918</v>
      </c>
      <c r="F948">
        <v>7.1004972791421705E-2</v>
      </c>
      <c r="G948">
        <v>1.215477885689302</v>
      </c>
      <c r="H948">
        <v>1.6341338413235951</v>
      </c>
      <c r="I948">
        <v>0.13448761415608901</v>
      </c>
      <c r="J948">
        <v>0.20875655904349441</v>
      </c>
      <c r="K948">
        <v>3.9953365303243768E-2</v>
      </c>
      <c r="L948">
        <v>0.21441951159121819</v>
      </c>
      <c r="M948">
        <v>0.11916193194713651</v>
      </c>
      <c r="N948">
        <v>1.7654825513354571</v>
      </c>
      <c r="O948">
        <v>1.015037835189655</v>
      </c>
      <c r="P948">
        <v>0.21740910085566259</v>
      </c>
      <c r="Q948">
        <v>0.43792171774066718</v>
      </c>
      <c r="R948">
        <v>3.2123379895146872E-3</v>
      </c>
      <c r="S948">
        <v>0.20383079066623799</v>
      </c>
      <c r="T948">
        <v>0.31320707529042691</v>
      </c>
      <c r="U948">
        <v>1.229623950514908</v>
      </c>
      <c r="V948">
        <v>6.3586059266942191E-2</v>
      </c>
      <c r="W948">
        <v>0.2705768687233564</v>
      </c>
      <c r="X948">
        <v>0.27239538995460011</v>
      </c>
      <c r="Y948">
        <v>0.11278933072131909</v>
      </c>
      <c r="Z948">
        <v>0.94665023208652976</v>
      </c>
      <c r="AA948">
        <v>0.6925675543160722</v>
      </c>
      <c r="AB948">
        <v>0.63844261455360529</v>
      </c>
      <c r="AC948">
        <v>0.27638412963702308</v>
      </c>
      <c r="AD948">
        <v>1.1167180907262799</v>
      </c>
      <c r="AE948">
        <v>0.32336547962675288</v>
      </c>
      <c r="AF948">
        <v>1.1525778655945651</v>
      </c>
      <c r="AG948">
        <v>0.77683612074230379</v>
      </c>
      <c r="AH948" s="9" t="s">
        <v>233</v>
      </c>
      <c r="AI948" s="1">
        <v>44105</v>
      </c>
      <c r="AJ948" s="9" t="s">
        <v>38</v>
      </c>
      <c r="AK948">
        <v>22</v>
      </c>
    </row>
    <row r="949" spans="1:37" x14ac:dyDescent="0.25">
      <c r="A949">
        <v>44125</v>
      </c>
      <c r="C949">
        <v>6.8814991763562166E-5</v>
      </c>
      <c r="D949">
        <v>3.3511007888901941E-2</v>
      </c>
      <c r="E949">
        <v>0.22127872220324599</v>
      </c>
      <c r="F949">
        <v>0.38667737647678929</v>
      </c>
      <c r="G949">
        <v>0.19908687287508639</v>
      </c>
      <c r="I949">
        <v>0.37010697340265858</v>
      </c>
      <c r="J949">
        <v>0.2215835367482773</v>
      </c>
      <c r="K949">
        <v>5.1994108107439513E-2</v>
      </c>
      <c r="L949">
        <v>5.0547766458350539E-2</v>
      </c>
      <c r="M949">
        <v>5.9137013184797187E-5</v>
      </c>
      <c r="N949">
        <v>0.68180085413782099</v>
      </c>
      <c r="O949">
        <v>4.1225413031708368E-2</v>
      </c>
      <c r="P949">
        <v>5.378408865490527E-2</v>
      </c>
      <c r="Q949">
        <v>5.3727195691828641E-2</v>
      </c>
      <c r="R949">
        <v>0.50907880627722091</v>
      </c>
      <c r="S949">
        <v>4.3160502163668749E-2</v>
      </c>
      <c r="T949">
        <v>8.1231869801593665E-2</v>
      </c>
      <c r="U949">
        <v>0</v>
      </c>
      <c r="V949">
        <v>3.8629650896103873E-2</v>
      </c>
      <c r="W949">
        <v>1.144453793308241</v>
      </c>
      <c r="X949">
        <v>4.0551624264619668E-2</v>
      </c>
      <c r="Y949">
        <v>0.13459674954891271</v>
      </c>
      <c r="Z949">
        <v>0.25377363293818611</v>
      </c>
      <c r="AA949">
        <v>0.36027574140257568</v>
      </c>
      <c r="AC949">
        <v>4.0996651348495193E-2</v>
      </c>
      <c r="AD949">
        <v>3.0948460907576188E-2</v>
      </c>
      <c r="AE949">
        <v>6.2216177441751133E-2</v>
      </c>
      <c r="AF949">
        <v>0.43676058676128149</v>
      </c>
      <c r="AH949" s="9" t="s">
        <v>233</v>
      </c>
      <c r="AI949" s="1">
        <v>44105</v>
      </c>
      <c r="AJ949" s="9" t="s">
        <v>39</v>
      </c>
      <c r="AK949">
        <v>21</v>
      </c>
    </row>
    <row r="950" spans="1:37" x14ac:dyDescent="0.25">
      <c r="A950">
        <v>44124</v>
      </c>
      <c r="B950">
        <v>0.76693827358995648</v>
      </c>
      <c r="C950">
        <v>4.0387243326436388E-3</v>
      </c>
      <c r="D950">
        <v>1.980175040321255E-2</v>
      </c>
      <c r="E950">
        <v>0.36953636712917509</v>
      </c>
      <c r="F950">
        <v>0.16973444681592381</v>
      </c>
      <c r="G950">
        <v>1.2195060933859689</v>
      </c>
      <c r="H950">
        <v>0.1847425604408795</v>
      </c>
      <c r="I950">
        <v>3.2183600988938479</v>
      </c>
      <c r="J950">
        <v>0.44138605489529492</v>
      </c>
      <c r="K950">
        <v>1.9867714062142501</v>
      </c>
      <c r="L950">
        <v>4.6288163118893158E-4</v>
      </c>
      <c r="M950">
        <v>0.2578223412889582</v>
      </c>
      <c r="N950">
        <v>0.2418843889455779</v>
      </c>
      <c r="O950">
        <v>0.47150827656511152</v>
      </c>
      <c r="P950">
        <v>0.32756333236665042</v>
      </c>
      <c r="Q950">
        <v>0.46771076444189091</v>
      </c>
      <c r="R950">
        <v>1.6611168613053021E-3</v>
      </c>
      <c r="S950">
        <v>0.3464049667645312</v>
      </c>
      <c r="T950">
        <v>0.10535209133270169</v>
      </c>
      <c r="U950">
        <v>7.5726728933081522E-2</v>
      </c>
      <c r="V950">
        <v>0.1329896639408889</v>
      </c>
      <c r="W950">
        <v>0.42281464899930082</v>
      </c>
      <c r="X950">
        <v>0.44184851385622881</v>
      </c>
      <c r="Y950">
        <v>2.2802013573811949E-2</v>
      </c>
      <c r="Z950">
        <v>0.79042255048256826</v>
      </c>
      <c r="AA950">
        <v>0.98411929071972004</v>
      </c>
      <c r="AB950">
        <v>0.27718109278524078</v>
      </c>
      <c r="AC950">
        <v>0.1018810225890112</v>
      </c>
      <c r="AD950">
        <v>0.54048455423461406</v>
      </c>
      <c r="AE950">
        <v>0.41891191895986302</v>
      </c>
      <c r="AF950">
        <v>0.72178031333893744</v>
      </c>
      <c r="AG950">
        <v>0.58568208240444208</v>
      </c>
      <c r="AH950" s="9" t="s">
        <v>233</v>
      </c>
      <c r="AI950" s="1">
        <v>44105</v>
      </c>
      <c r="AJ950" s="9" t="s">
        <v>40</v>
      </c>
      <c r="AK950">
        <v>20</v>
      </c>
    </row>
    <row r="951" spans="1:37" x14ac:dyDescent="0.25">
      <c r="A951">
        <v>44123</v>
      </c>
      <c r="B951">
        <v>0.56371123407651325</v>
      </c>
      <c r="C951">
        <v>2.5857733517033129E-2</v>
      </c>
      <c r="D951">
        <v>6.8370020163609452E-4</v>
      </c>
      <c r="E951">
        <v>0.23683253481507671</v>
      </c>
      <c r="F951">
        <v>4.4264038169702258E-2</v>
      </c>
      <c r="G951">
        <v>0.72613643793700133</v>
      </c>
      <c r="H951">
        <v>1.4278986760148931</v>
      </c>
      <c r="I951">
        <v>1.2480627665664219</v>
      </c>
      <c r="J951">
        <v>1.442993975273683E-3</v>
      </c>
      <c r="K951">
        <v>0.32519646258620682</v>
      </c>
      <c r="L951">
        <v>6.6853767042317378E-3</v>
      </c>
      <c r="M951">
        <v>0.16159530674011249</v>
      </c>
      <c r="N951">
        <v>0.42383750667775871</v>
      </c>
      <c r="O951">
        <v>0.56986854448239088</v>
      </c>
      <c r="P951">
        <v>4.755791688051713E-2</v>
      </c>
      <c r="Q951">
        <v>0.12353891149199051</v>
      </c>
      <c r="R951">
        <v>1.7759641213170071E-2</v>
      </c>
      <c r="S951">
        <v>5.1638494055166073E-2</v>
      </c>
      <c r="T951">
        <v>0.356154433354059</v>
      </c>
      <c r="U951">
        <v>0.12885031101863181</v>
      </c>
      <c r="V951">
        <v>0.13873228972612489</v>
      </c>
      <c r="W951">
        <v>0.25342962531400609</v>
      </c>
      <c r="X951">
        <v>0.2382948796856173</v>
      </c>
      <c r="Y951">
        <v>1.314420873378417E-2</v>
      </c>
      <c r="Z951">
        <v>0.35822840794546801</v>
      </c>
      <c r="AA951">
        <v>0.45907222641710099</v>
      </c>
      <c r="AB951">
        <v>0.39427452964762127</v>
      </c>
      <c r="AC951">
        <v>7.4889942145946881E-2</v>
      </c>
      <c r="AD951">
        <v>0.10583017872100101</v>
      </c>
      <c r="AE951">
        <v>0.27743872991514529</v>
      </c>
      <c r="AF951">
        <v>0.6032743346671533</v>
      </c>
      <c r="AG951">
        <v>0.44917786684258559</v>
      </c>
      <c r="AH951" s="9" t="s">
        <v>233</v>
      </c>
      <c r="AI951" s="1">
        <v>44105</v>
      </c>
      <c r="AJ951" s="9" t="s">
        <v>41</v>
      </c>
      <c r="AK951">
        <v>19</v>
      </c>
    </row>
    <row r="952" spans="1:37" x14ac:dyDescent="0.25">
      <c r="A952">
        <v>44120</v>
      </c>
      <c r="B952">
        <v>0.47800961071508552</v>
      </c>
      <c r="C952">
        <v>0.2060659103396118</v>
      </c>
      <c r="D952">
        <v>2.132932815106826E-2</v>
      </c>
      <c r="E952">
        <v>0.17420711744524711</v>
      </c>
      <c r="F952">
        <v>0.32909389282438428</v>
      </c>
      <c r="G952">
        <v>0.12347448925846299</v>
      </c>
      <c r="H952">
        <v>0.22889480306105431</v>
      </c>
      <c r="I952">
        <v>0.34704244920131999</v>
      </c>
      <c r="J952">
        <v>0.23847195652984199</v>
      </c>
      <c r="K952">
        <v>0.57320247943916713</v>
      </c>
      <c r="L952">
        <v>6.8443553104681337E-2</v>
      </c>
      <c r="M952">
        <v>3.9649337324745189E-2</v>
      </c>
      <c r="N952">
        <v>0.41808595289018102</v>
      </c>
      <c r="O952">
        <v>1.249595850645387</v>
      </c>
      <c r="P952">
        <v>6.4504226123056216E-2</v>
      </c>
      <c r="Q952">
        <v>0.19487428433414561</v>
      </c>
      <c r="R952">
        <v>9.1299281025205611E-2</v>
      </c>
      <c r="S952">
        <v>0.1338548583422132</v>
      </c>
      <c r="T952">
        <v>9.1453928033480625E-2</v>
      </c>
      <c r="U952">
        <v>0.53002303262742856</v>
      </c>
      <c r="V952">
        <v>1.5059777736021509</v>
      </c>
      <c r="W952">
        <v>0.12534648016157049</v>
      </c>
      <c r="X952">
        <v>0.19209775052739311</v>
      </c>
      <c r="Y952">
        <v>1.3730137790597571E-4</v>
      </c>
      <c r="Z952">
        <v>0.39842998898948989</v>
      </c>
      <c r="AA952">
        <v>0.35254308699916997</v>
      </c>
      <c r="AB952">
        <v>0.52736240765218778</v>
      </c>
      <c r="AC952">
        <v>2.4657145395621791E-2</v>
      </c>
      <c r="AD952">
        <v>0.44424304714832158</v>
      </c>
      <c r="AE952">
        <v>0.26828044981985422</v>
      </c>
      <c r="AF952">
        <v>0.60611282987117987</v>
      </c>
      <c r="AG952">
        <v>0.118573633746025</v>
      </c>
      <c r="AH952" s="9" t="s">
        <v>234</v>
      </c>
      <c r="AI952" s="1">
        <v>44105</v>
      </c>
      <c r="AJ952" s="9" t="s">
        <v>43</v>
      </c>
      <c r="AK952">
        <v>16</v>
      </c>
    </row>
    <row r="953" spans="1:37" x14ac:dyDescent="0.25">
      <c r="A953">
        <v>44119</v>
      </c>
      <c r="B953">
        <v>0.54259765697840912</v>
      </c>
      <c r="C953">
        <v>1.134945106405234E-2</v>
      </c>
      <c r="D953">
        <v>3.1823685197781841E-3</v>
      </c>
      <c r="E953">
        <v>8.9252931750118197E-2</v>
      </c>
      <c r="F953">
        <v>0.43072874464277872</v>
      </c>
      <c r="G953">
        <v>0.35710926760074357</v>
      </c>
      <c r="H953">
        <v>0.15627741981743709</v>
      </c>
      <c r="I953">
        <v>0.18208313238495599</v>
      </c>
      <c r="J953">
        <v>5.0108248935212189E-4</v>
      </c>
      <c r="K953">
        <v>4.219244505758799E-3</v>
      </c>
      <c r="L953">
        <v>0.53581451514247436</v>
      </c>
      <c r="M953">
        <v>3.2945143537053703E-2</v>
      </c>
      <c r="N953">
        <v>3.4710626589923119E-2</v>
      </c>
      <c r="O953">
        <v>0.22665674365421751</v>
      </c>
      <c r="P953">
        <v>0.44727462529269357</v>
      </c>
      <c r="Q953">
        <v>0.59099354212866195</v>
      </c>
      <c r="R953">
        <v>4.4578885893450833E-2</v>
      </c>
      <c r="S953">
        <v>5.0137273781368838</v>
      </c>
      <c r="T953">
        <v>0.45143897615391099</v>
      </c>
      <c r="U953">
        <v>1.3167239202991661E-2</v>
      </c>
      <c r="V953">
        <v>6.2370197762666127E-2</v>
      </c>
      <c r="W953">
        <v>0</v>
      </c>
      <c r="X953">
        <v>0.16448949028223581</v>
      </c>
      <c r="Y953">
        <v>8.0913726624683172E-2</v>
      </c>
      <c r="Z953">
        <v>0.33772269284762058</v>
      </c>
      <c r="AA953">
        <v>0.1067063754446175</v>
      </c>
      <c r="AB953">
        <v>0.47805988703644342</v>
      </c>
      <c r="AC953">
        <v>0.1061251522739895</v>
      </c>
      <c r="AD953">
        <v>0.35416717677627818</v>
      </c>
      <c r="AE953">
        <v>0.99259780570490175</v>
      </c>
      <c r="AF953">
        <v>0.20572323006322921</v>
      </c>
      <c r="AG953">
        <v>0.12348042817721119</v>
      </c>
      <c r="AH953" s="9" t="s">
        <v>234</v>
      </c>
      <c r="AI953" s="1">
        <v>44105</v>
      </c>
      <c r="AJ953" s="9" t="s">
        <v>38</v>
      </c>
      <c r="AK953">
        <v>15</v>
      </c>
    </row>
    <row r="954" spans="1:37" x14ac:dyDescent="0.25">
      <c r="A954">
        <v>44118</v>
      </c>
      <c r="B954">
        <v>0.39366967978417827</v>
      </c>
      <c r="C954">
        <v>3.979244963574434E-2</v>
      </c>
      <c r="D954">
        <v>0.2721040472270374</v>
      </c>
      <c r="E954">
        <v>0.15804752934481281</v>
      </c>
      <c r="F954">
        <v>0.1432537171194834</v>
      </c>
      <c r="G954">
        <v>1.0287206958364019</v>
      </c>
      <c r="H954">
        <v>4.2801579339429963E-2</v>
      </c>
      <c r="I954">
        <v>0.29217006934245182</v>
      </c>
      <c r="J954">
        <v>5.0149242702352638E-2</v>
      </c>
      <c r="K954">
        <v>0.40070443376538928</v>
      </c>
      <c r="L954">
        <v>5.8940312775946904E-3</v>
      </c>
      <c r="M954">
        <v>4.9040538444000067E-2</v>
      </c>
      <c r="N954">
        <v>8.3597466198233508E-2</v>
      </c>
      <c r="O954">
        <v>0.26567827797305948</v>
      </c>
      <c r="P954">
        <v>0.1269512144391613</v>
      </c>
      <c r="Q954">
        <v>0.74800430748665159</v>
      </c>
      <c r="R954">
        <v>1.6610982942771271E-2</v>
      </c>
      <c r="S954">
        <v>9.2555875840383703E-2</v>
      </c>
      <c r="T954">
        <v>0.13137903438310591</v>
      </c>
      <c r="U954">
        <v>7.5058027214453807E-4</v>
      </c>
      <c r="V954">
        <v>1.6870084635142609E-2</v>
      </c>
      <c r="W954">
        <v>0.98037243768974569</v>
      </c>
      <c r="X954">
        <v>0.31926691856968131</v>
      </c>
      <c r="Y954">
        <v>1.7787979409323699E-2</v>
      </c>
      <c r="Z954">
        <v>0.47972318309019862</v>
      </c>
      <c r="AA954">
        <v>0.15527199431307409</v>
      </c>
      <c r="AB954">
        <v>0.29077665887342852</v>
      </c>
      <c r="AC954">
        <v>5.7879441549104897E-2</v>
      </c>
      <c r="AD954">
        <v>1.4903312400009889</v>
      </c>
      <c r="AE954">
        <v>0.2379352587947014</v>
      </c>
      <c r="AF954">
        <v>0.27243746025920668</v>
      </c>
      <c r="AG954">
        <v>0.24701108426023219</v>
      </c>
      <c r="AH954" s="9" t="s">
        <v>234</v>
      </c>
      <c r="AI954" s="1">
        <v>44105</v>
      </c>
      <c r="AJ954" s="9" t="s">
        <v>39</v>
      </c>
      <c r="AK954">
        <v>14</v>
      </c>
    </row>
    <row r="955" spans="1:37" x14ac:dyDescent="0.25">
      <c r="A955">
        <v>44117</v>
      </c>
      <c r="B955">
        <v>0.58271118112413989</v>
      </c>
      <c r="C955">
        <v>8.2119396365231495E-2</v>
      </c>
      <c r="D955">
        <v>2.011225148700746E-2</v>
      </c>
      <c r="E955">
        <v>0.14456628934338631</v>
      </c>
      <c r="F955">
        <v>3.9810531917397363E-2</v>
      </c>
      <c r="G955">
        <v>0.64673871179705256</v>
      </c>
      <c r="H955">
        <v>5.3694978601523162E-2</v>
      </c>
      <c r="I955">
        <v>0.22741894902020079</v>
      </c>
      <c r="J955">
        <v>4.1906005448576013E-2</v>
      </c>
      <c r="K955">
        <v>0.3141569251674684</v>
      </c>
      <c r="L955">
        <v>7.5782912567899832E-2</v>
      </c>
      <c r="M955">
        <v>6.1481114842852777E-2</v>
      </c>
      <c r="N955">
        <v>0.2036651561279138</v>
      </c>
      <c r="O955">
        <v>0.53481234493694429</v>
      </c>
      <c r="P955">
        <v>3.480070935648207E-3</v>
      </c>
      <c r="Q955">
        <v>0.22480004405689549</v>
      </c>
      <c r="R955">
        <v>0.1163130137695102</v>
      </c>
      <c r="S955">
        <v>9.4162569071239172E-3</v>
      </c>
      <c r="T955">
        <v>0.22071236957657331</v>
      </c>
      <c r="U955">
        <v>8.9957229335039246E-2</v>
      </c>
      <c r="V955">
        <v>0.13634036191779961</v>
      </c>
      <c r="W955">
        <v>0.80282395895555148</v>
      </c>
      <c r="X955">
        <v>0.30269095413339608</v>
      </c>
      <c r="Y955">
        <v>2.4297927593910119E-2</v>
      </c>
      <c r="Z955">
        <v>0.99100031006755585</v>
      </c>
      <c r="AA955">
        <v>0.1547043684220335</v>
      </c>
      <c r="AB955">
        <v>0.21101260267914129</v>
      </c>
      <c r="AC955">
        <v>7.0727882788297461E-2</v>
      </c>
      <c r="AD955">
        <v>0.27611339336820179</v>
      </c>
      <c r="AE955">
        <v>0.1313316554564031</v>
      </c>
      <c r="AF955">
        <v>0.99486132237966107</v>
      </c>
      <c r="AG955">
        <v>0.17293518065233421</v>
      </c>
      <c r="AH955" s="9" t="s">
        <v>234</v>
      </c>
      <c r="AI955" s="1">
        <v>44105</v>
      </c>
      <c r="AJ955" s="9" t="s">
        <v>40</v>
      </c>
      <c r="AK955">
        <v>13</v>
      </c>
    </row>
    <row r="956" spans="1:37" x14ac:dyDescent="0.25">
      <c r="A956">
        <v>44116</v>
      </c>
      <c r="B956">
        <v>0.2247337969676812</v>
      </c>
      <c r="C956">
        <v>5.8050457423546552E-3</v>
      </c>
      <c r="D956">
        <v>1.32159979861314</v>
      </c>
      <c r="E956">
        <v>9.6758760043660616E-2</v>
      </c>
      <c r="F956">
        <v>1.808941541450599E-2</v>
      </c>
      <c r="G956">
        <v>0.19649402303140229</v>
      </c>
      <c r="H956">
        <v>6.690680057791526E-2</v>
      </c>
      <c r="I956">
        <v>0.1119046379298118</v>
      </c>
      <c r="J956">
        <v>7.5105991115515891E-4</v>
      </c>
      <c r="K956">
        <v>1.120199088375682E-2</v>
      </c>
      <c r="L956">
        <v>3.1474750393705307E-2</v>
      </c>
      <c r="M956">
        <v>6.8711838784210277E-2</v>
      </c>
      <c r="N956">
        <v>1.87356350535955E-2</v>
      </c>
      <c r="O956">
        <v>0.29942913871135668</v>
      </c>
      <c r="P956">
        <v>0.2390720302082818</v>
      </c>
      <c r="Q956">
        <v>0.1772840603367728</v>
      </c>
      <c r="R956">
        <v>3.8541276038970762E-3</v>
      </c>
      <c r="S956">
        <v>3.2688154894161908E-2</v>
      </c>
      <c r="T956">
        <v>6.0455649377857107E-2</v>
      </c>
      <c r="U956">
        <v>1.2869180526577871E-2</v>
      </c>
      <c r="V956">
        <v>7.451520035067315E-3</v>
      </c>
      <c r="W956">
        <v>1.7140185106996641E-3</v>
      </c>
      <c r="X956">
        <v>6.2308631256085822E-2</v>
      </c>
      <c r="Y956">
        <v>1.801187927270562E-4</v>
      </c>
      <c r="Z956">
        <v>0.1346555907537616</v>
      </c>
      <c r="AA956">
        <v>0.13323253173451061</v>
      </c>
      <c r="AB956">
        <v>0.1206026713626228</v>
      </c>
      <c r="AC956">
        <v>0.30663815780178671</v>
      </c>
      <c r="AD956">
        <v>0.19572497381028769</v>
      </c>
      <c r="AE956">
        <v>0.1173843203073803</v>
      </c>
      <c r="AF956">
        <v>0.1144704950071201</v>
      </c>
      <c r="AG956">
        <v>0.28495805520063822</v>
      </c>
      <c r="AH956" s="9" t="s">
        <v>234</v>
      </c>
      <c r="AI956" s="1">
        <v>44105</v>
      </c>
      <c r="AJ956" s="9" t="s">
        <v>41</v>
      </c>
      <c r="AK956">
        <v>12</v>
      </c>
    </row>
    <row r="957" spans="1:37" x14ac:dyDescent="0.25">
      <c r="A957">
        <v>44113</v>
      </c>
      <c r="B957">
        <v>1.004413512306285</v>
      </c>
      <c r="C957">
        <v>1.3427105868045881</v>
      </c>
      <c r="D957">
        <v>4.9858205190760292E-2</v>
      </c>
      <c r="E957">
        <v>0.43494799785260257</v>
      </c>
      <c r="F957">
        <v>0.15970296181822499</v>
      </c>
      <c r="G957">
        <v>0.82080092128277771</v>
      </c>
      <c r="H957">
        <v>4.0254396043810543E-2</v>
      </c>
      <c r="I957">
        <v>1.782221539472844</v>
      </c>
      <c r="J957">
        <v>0.29630309707144348</v>
      </c>
      <c r="K957">
        <v>0.2222954957167888</v>
      </c>
      <c r="L957">
        <v>3.0341258602551161E-2</v>
      </c>
      <c r="M957">
        <v>2.1191346790822619E-2</v>
      </c>
      <c r="N957">
        <v>0.40175151456621228</v>
      </c>
      <c r="O957">
        <v>2.0202037683661089</v>
      </c>
      <c r="P957">
        <v>0.23097086862209179</v>
      </c>
      <c r="Q957">
        <v>0.21429656373683131</v>
      </c>
      <c r="R957">
        <v>0.71857412160689482</v>
      </c>
      <c r="S957">
        <v>0.99624804213928375</v>
      </c>
      <c r="T957">
        <v>0.49181042040343048</v>
      </c>
      <c r="U957">
        <v>0.11276808551348499</v>
      </c>
      <c r="V957">
        <v>3.3238177732476313E-4</v>
      </c>
      <c r="W957">
        <v>0.36930348717972028</v>
      </c>
      <c r="X957">
        <v>0.28139944035790959</v>
      </c>
      <c r="Y957">
        <v>4.7859648773871527E-2</v>
      </c>
      <c r="Z957">
        <v>0.92401410141963713</v>
      </c>
      <c r="AA957">
        <v>0.65220431559056902</v>
      </c>
      <c r="AB957">
        <v>0.5321978360127898</v>
      </c>
      <c r="AC957">
        <v>5.7833288386383262E-2</v>
      </c>
      <c r="AD957">
        <v>0.65263583045079243</v>
      </c>
      <c r="AE957">
        <v>0.52913517719694148</v>
      </c>
      <c r="AF957">
        <v>1.082160939574133</v>
      </c>
      <c r="AG957">
        <v>0.43036018073463811</v>
      </c>
      <c r="AH957" s="9" t="s">
        <v>235</v>
      </c>
      <c r="AI957" s="1">
        <v>44105</v>
      </c>
      <c r="AJ957" s="9" t="s">
        <v>43</v>
      </c>
      <c r="AK957">
        <v>9</v>
      </c>
    </row>
    <row r="958" spans="1:37" x14ac:dyDescent="0.25">
      <c r="A958">
        <v>44112</v>
      </c>
      <c r="B958">
        <v>0.27488218835452871</v>
      </c>
      <c r="C958">
        <v>0.42127279184429761</v>
      </c>
      <c r="D958">
        <v>0.24164795227026889</v>
      </c>
      <c r="E958">
        <v>7.9119342596838352E-2</v>
      </c>
      <c r="F958">
        <v>4.5209941945659499E-2</v>
      </c>
      <c r="G958">
        <v>7.3452610894642181E-2</v>
      </c>
      <c r="H958">
        <v>8.3146101611171891E-2</v>
      </c>
      <c r="I958">
        <v>0.18012820277786251</v>
      </c>
      <c r="J958">
        <v>1.9254990983836179E-2</v>
      </c>
      <c r="K958">
        <v>7.1891236381302112E-2</v>
      </c>
      <c r="L958">
        <v>1.5877271802608811E-2</v>
      </c>
      <c r="M958">
        <v>7.2401791648004209E-3</v>
      </c>
      <c r="N958">
        <v>0.5171442033306809</v>
      </c>
      <c r="O958">
        <v>1.760297110606063</v>
      </c>
      <c r="P958">
        <v>0.23634432528413241</v>
      </c>
      <c r="Q958">
        <v>1.664133928956503E-2</v>
      </c>
      <c r="R958">
        <v>6.717672019465315E-2</v>
      </c>
      <c r="S958">
        <v>8.8966667087770956E-2</v>
      </c>
      <c r="T958">
        <v>4.4896331327139598E-2</v>
      </c>
      <c r="U958">
        <v>4.4819673113236048E-4</v>
      </c>
      <c r="V958">
        <v>3.7045727908636021E-2</v>
      </c>
      <c r="W958">
        <v>7.8942677343889892E-2</v>
      </c>
      <c r="X958">
        <v>0.2392855312789568</v>
      </c>
      <c r="Y958">
        <v>2.2959124306703049E-2</v>
      </c>
      <c r="Z958">
        <v>0.2279525135596196</v>
      </c>
      <c r="AA958">
        <v>0.30967722139688741</v>
      </c>
      <c r="AB958">
        <v>0.157001507112039</v>
      </c>
      <c r="AC958">
        <v>3.532805045920652E-2</v>
      </c>
      <c r="AD958">
        <v>0.34544009290864308</v>
      </c>
      <c r="AE958">
        <v>0.1783642760246566</v>
      </c>
      <c r="AF958">
        <v>0.33328145623980637</v>
      </c>
      <c r="AG958">
        <v>6.3215157105020861E-2</v>
      </c>
      <c r="AH958" s="9" t="s">
        <v>235</v>
      </c>
      <c r="AI958" s="1">
        <v>44105</v>
      </c>
      <c r="AJ958" s="9" t="s">
        <v>38</v>
      </c>
      <c r="AK958">
        <v>8</v>
      </c>
    </row>
    <row r="959" spans="1:37" x14ac:dyDescent="0.25">
      <c r="A959">
        <v>44111</v>
      </c>
      <c r="B959">
        <v>0.48282314598828169</v>
      </c>
      <c r="C959">
        <v>1.028783276669933</v>
      </c>
      <c r="D959">
        <v>5.5651747872752087E-2</v>
      </c>
      <c r="E959">
        <v>0.55687817178240462</v>
      </c>
      <c r="F959">
        <v>6.077693249092278E-2</v>
      </c>
      <c r="G959">
        <v>6.3132848279567597E-2</v>
      </c>
      <c r="H959">
        <v>2.6716494518453131E-2</v>
      </c>
      <c r="I959">
        <v>0.12764001923861429</v>
      </c>
      <c r="J959">
        <v>3.9592906763544116E-3</v>
      </c>
      <c r="K959">
        <v>0.26691672818020368</v>
      </c>
      <c r="L959">
        <v>0.20005606126574541</v>
      </c>
      <c r="M959">
        <v>0.30115721324992278</v>
      </c>
      <c r="N959">
        <v>3.3842096304233647E-2</v>
      </c>
      <c r="O959">
        <v>1.1523143905635</v>
      </c>
      <c r="P959">
        <v>0.20480170178421281</v>
      </c>
      <c r="Q959">
        <v>0.13464045758154369</v>
      </c>
      <c r="R959">
        <v>3.3576636183501132E-4</v>
      </c>
      <c r="S959">
        <v>0.1194348000232474</v>
      </c>
      <c r="T959">
        <v>0.39894533276843908</v>
      </c>
      <c r="U959">
        <v>0</v>
      </c>
      <c r="V959">
        <v>0.39384742207692641</v>
      </c>
      <c r="W959">
        <v>0.32806890263443161</v>
      </c>
      <c r="X959">
        <v>0.32906400314409939</v>
      </c>
      <c r="Y959">
        <v>0.86812489111474989</v>
      </c>
      <c r="Z959">
        <v>0.54765801938445691</v>
      </c>
      <c r="AA959">
        <v>0.1196029394668242</v>
      </c>
      <c r="AB959">
        <v>0.34695956774314213</v>
      </c>
      <c r="AC959">
        <v>0.51008610924657238</v>
      </c>
      <c r="AD959">
        <v>0.40456694559222472</v>
      </c>
      <c r="AE959">
        <v>0.17321390292529179</v>
      </c>
      <c r="AF959">
        <v>0.50434359360845304</v>
      </c>
      <c r="AG959">
        <v>0.4859808571626168</v>
      </c>
      <c r="AH959" s="9" t="s">
        <v>235</v>
      </c>
      <c r="AI959" s="1">
        <v>44105</v>
      </c>
      <c r="AJ959" s="9" t="s">
        <v>39</v>
      </c>
      <c r="AK959">
        <v>7</v>
      </c>
    </row>
    <row r="960" spans="1:37" x14ac:dyDescent="0.25">
      <c r="A960">
        <v>44110</v>
      </c>
      <c r="B960">
        <v>0.67949217109110027</v>
      </c>
      <c r="C960">
        <v>1.059924290171778</v>
      </c>
      <c r="D960">
        <v>8.0011449018200648E-2</v>
      </c>
      <c r="E960">
        <v>0.73707877710462411</v>
      </c>
      <c r="F960">
        <v>1.552703282112593</v>
      </c>
      <c r="G960">
        <v>0.44176013145358273</v>
      </c>
      <c r="H960">
        <v>9.8183946791969109E-2</v>
      </c>
      <c r="I960">
        <v>0.67971353408179214</v>
      </c>
      <c r="J960">
        <v>0.51190237476588174</v>
      </c>
      <c r="K960">
        <v>0.65233118886757013</v>
      </c>
      <c r="L960">
        <v>1.528774857781548E-2</v>
      </c>
      <c r="M960">
        <v>5.8101600214754072E-2</v>
      </c>
      <c r="N960">
        <v>0.66768748857794147</v>
      </c>
      <c r="O960">
        <v>0.15947116263706251</v>
      </c>
      <c r="P960">
        <v>0.14646453775231211</v>
      </c>
      <c r="Q960">
        <v>0.11075585353477981</v>
      </c>
      <c r="R960">
        <v>2.8974200877882121</v>
      </c>
      <c r="S960">
        <v>0.12534182311966999</v>
      </c>
      <c r="T960">
        <v>0.12837067529757229</v>
      </c>
      <c r="U960">
        <v>5.0758878689867988</v>
      </c>
      <c r="V960">
        <v>0.38515345375545912</v>
      </c>
      <c r="W960">
        <v>6.024678040925138E-4</v>
      </c>
      <c r="X960">
        <v>0.23260518641904421</v>
      </c>
      <c r="Y960">
        <v>2.6255135163988069E-3</v>
      </c>
      <c r="Z960">
        <v>0.80091784957746071</v>
      </c>
      <c r="AA960">
        <v>0.81974756880645094</v>
      </c>
      <c r="AB960">
        <v>0.4385242120197404</v>
      </c>
      <c r="AC960">
        <v>3.8272686793850853E-2</v>
      </c>
      <c r="AD960">
        <v>0.16618037895385979</v>
      </c>
      <c r="AE960">
        <v>0.36053609481300919</v>
      </c>
      <c r="AF960">
        <v>1.0056539876565851</v>
      </c>
      <c r="AG960">
        <v>0.33294560933972012</v>
      </c>
      <c r="AH960" s="9" t="s">
        <v>235</v>
      </c>
      <c r="AI960" s="1">
        <v>44105</v>
      </c>
      <c r="AJ960" s="9" t="s">
        <v>40</v>
      </c>
      <c r="AK960">
        <v>6</v>
      </c>
    </row>
    <row r="961" spans="1:37" x14ac:dyDescent="0.25">
      <c r="A961">
        <v>44109</v>
      </c>
      <c r="B961">
        <v>1.381434567998854</v>
      </c>
      <c r="C961">
        <v>0.29020208342839388</v>
      </c>
      <c r="D961">
        <v>2.7031234866189531E-2</v>
      </c>
      <c r="E961">
        <v>1.3778544193551481</v>
      </c>
      <c r="F961">
        <v>6.7499998317433816</v>
      </c>
      <c r="G961">
        <v>0.68656114995846207</v>
      </c>
      <c r="H961">
        <v>0.48208069913876611</v>
      </c>
      <c r="I961">
        <v>7.4034606428492009E-2</v>
      </c>
      <c r="J961">
        <v>2.6065250290334601</v>
      </c>
      <c r="K961">
        <v>0.98302172465460225</v>
      </c>
      <c r="L961">
        <v>1.6633148368135141E-2</v>
      </c>
      <c r="M961">
        <v>0.30177605469001639</v>
      </c>
      <c r="N961">
        <v>0.62244804317579672</v>
      </c>
      <c r="O961">
        <v>0.83251650585201498</v>
      </c>
      <c r="P961">
        <v>0.78756097921107826</v>
      </c>
      <c r="Q961">
        <v>0.30456225493624067</v>
      </c>
      <c r="R961">
        <v>1.4733919759235299E-2</v>
      </c>
      <c r="S961">
        <v>0.16553197220222429</v>
      </c>
      <c r="T961">
        <v>0.93501085354032409</v>
      </c>
      <c r="U961">
        <v>4.6694305652081409</v>
      </c>
      <c r="V961">
        <v>0.23279462706597639</v>
      </c>
      <c r="W961">
        <v>1.5539456219674641</v>
      </c>
      <c r="X961">
        <v>1.819605369103493</v>
      </c>
      <c r="Y961">
        <v>1.118898232425777E-2</v>
      </c>
      <c r="Z961">
        <v>1.529957903378776</v>
      </c>
      <c r="AA961">
        <v>1.324756185412336</v>
      </c>
      <c r="AB961">
        <v>1.1410836372344391</v>
      </c>
      <c r="AC961">
        <v>0.20637598157590609</v>
      </c>
      <c r="AD961">
        <v>0.87749279616387799</v>
      </c>
      <c r="AE961">
        <v>1.1328612233650139</v>
      </c>
      <c r="AF961">
        <v>1.5076503776448831</v>
      </c>
      <c r="AG961">
        <v>0.96719563956077192</v>
      </c>
      <c r="AH961" s="9" t="s">
        <v>235</v>
      </c>
      <c r="AI961" s="1">
        <v>44105</v>
      </c>
      <c r="AJ961" s="9" t="s">
        <v>41</v>
      </c>
      <c r="AK961">
        <v>5</v>
      </c>
    </row>
    <row r="962" spans="1:37" x14ac:dyDescent="0.25">
      <c r="A962">
        <v>44106</v>
      </c>
      <c r="B962">
        <v>1.023644268051686</v>
      </c>
      <c r="C962">
        <v>0.1547598944618197</v>
      </c>
      <c r="D962">
        <v>6.6516708465840055E-2</v>
      </c>
      <c r="E962">
        <v>1.26302969136978</v>
      </c>
      <c r="F962">
        <v>0.26657519763174559</v>
      </c>
      <c r="G962">
        <v>0.47006672916312781</v>
      </c>
      <c r="H962">
        <v>0.1266532358014861</v>
      </c>
      <c r="I962">
        <v>7.1826831901790525E-2</v>
      </c>
      <c r="J962">
        <v>9.5199454181448859E-2</v>
      </c>
      <c r="K962">
        <v>0.25750857715539349</v>
      </c>
      <c r="L962">
        <v>7.1252530031271591E-2</v>
      </c>
      <c r="M962">
        <v>0.19073451369060521</v>
      </c>
      <c r="N962">
        <v>0.3458770641914094</v>
      </c>
      <c r="O962">
        <v>0.82931284596969512</v>
      </c>
      <c r="P962">
        <v>9.7468080719405478E-2</v>
      </c>
      <c r="Q962">
        <v>0.27961526658145941</v>
      </c>
      <c r="R962">
        <v>6.6754408024951744</v>
      </c>
      <c r="S962">
        <v>0.38777536604256219</v>
      </c>
      <c r="T962">
        <v>0.1828045462488751</v>
      </c>
      <c r="U962">
        <v>3.2649023554331663E-2</v>
      </c>
      <c r="V962">
        <v>0.89322586072319099</v>
      </c>
      <c r="W962">
        <v>0.19627884880556709</v>
      </c>
      <c r="X962">
        <v>0.73928516237111341</v>
      </c>
      <c r="Y962">
        <v>2.4336914080086902E-3</v>
      </c>
      <c r="Z962">
        <v>1.491001907735209</v>
      </c>
      <c r="AA962">
        <v>0.2536288141936765</v>
      </c>
      <c r="AB962">
        <v>0.52424315540633826</v>
      </c>
      <c r="AC962">
        <v>0.1056331274382997</v>
      </c>
      <c r="AD962">
        <v>0.25710056065518239</v>
      </c>
      <c r="AE962">
        <v>0.3727035116466782</v>
      </c>
      <c r="AF962">
        <v>0.86200622661411075</v>
      </c>
      <c r="AG962">
        <v>1.075116493968858</v>
      </c>
      <c r="AH962" s="9" t="s">
        <v>236</v>
      </c>
      <c r="AI962" s="1">
        <v>44105</v>
      </c>
      <c r="AJ962" s="9" t="s">
        <v>43</v>
      </c>
      <c r="AK962">
        <v>2</v>
      </c>
    </row>
    <row r="963" spans="1:37" x14ac:dyDescent="0.25">
      <c r="A963">
        <v>44105</v>
      </c>
      <c r="B963">
        <v>0.94305454199618921</v>
      </c>
      <c r="C963">
        <v>0.30412341155970701</v>
      </c>
      <c r="D963">
        <v>1.5210199583546099E-2</v>
      </c>
      <c r="E963">
        <v>1.2700767793665679</v>
      </c>
      <c r="F963">
        <v>0.30687378446252361</v>
      </c>
      <c r="G963">
        <v>2.6114649428754748</v>
      </c>
      <c r="H963">
        <v>2.0712605776725739</v>
      </c>
      <c r="I963">
        <v>0.41533890861704631</v>
      </c>
      <c r="J963">
        <v>0.13492439119409019</v>
      </c>
      <c r="K963">
        <v>1.9026548675264361</v>
      </c>
      <c r="L963">
        <v>2.0950398606751248</v>
      </c>
      <c r="M963">
        <v>0.45249736132438417</v>
      </c>
      <c r="N963">
        <v>0.22422582346302061</v>
      </c>
      <c r="O963">
        <v>0.43236340830361469</v>
      </c>
      <c r="P963">
        <v>0.19059372495158219</v>
      </c>
      <c r="Q963">
        <v>0.1034121370585574</v>
      </c>
      <c r="R963">
        <v>0.51889788614361299</v>
      </c>
      <c r="S963">
        <v>0.16147487345336009</v>
      </c>
      <c r="T963">
        <v>0.21005270868060891</v>
      </c>
      <c r="U963">
        <v>5.0118713854681113E-2</v>
      </c>
      <c r="V963">
        <v>9.0166021530363766E-2</v>
      </c>
      <c r="W963">
        <v>0.26691943310202149</v>
      </c>
      <c r="X963">
        <v>1.327064933132343</v>
      </c>
      <c r="Y963">
        <v>0.1163055688318685</v>
      </c>
      <c r="Z963">
        <v>1.437287566622075</v>
      </c>
      <c r="AA963">
        <v>0.38169878386232381</v>
      </c>
      <c r="AB963">
        <v>0.4421161652901564</v>
      </c>
      <c r="AC963">
        <v>0.45128942369145669</v>
      </c>
      <c r="AD963">
        <v>0.52902198756103425</v>
      </c>
      <c r="AE963">
        <v>1.172801116588061</v>
      </c>
      <c r="AF963">
        <v>0.63474213664959511</v>
      </c>
      <c r="AG963">
        <v>1.0927788111218819</v>
      </c>
      <c r="AH963" s="9" t="s">
        <v>236</v>
      </c>
      <c r="AI963" s="1">
        <v>44105</v>
      </c>
      <c r="AJ963" s="9" t="s">
        <v>38</v>
      </c>
      <c r="AK963">
        <v>1</v>
      </c>
    </row>
    <row r="964" spans="1:37" x14ac:dyDescent="0.25">
      <c r="A964">
        <v>44104</v>
      </c>
      <c r="B964">
        <v>0.81199705900786034</v>
      </c>
      <c r="C964">
        <v>0.11824395855189369</v>
      </c>
      <c r="D964">
        <v>0.14246058710317289</v>
      </c>
      <c r="E964">
        <v>0.7357520836324708</v>
      </c>
      <c r="F964">
        <v>0.84692194848353397</v>
      </c>
      <c r="G964">
        <v>0.25287162157975562</v>
      </c>
      <c r="H964">
        <v>6.4717101697995716E-2</v>
      </c>
      <c r="I964">
        <v>0.2383599943241389</v>
      </c>
      <c r="J964">
        <v>8.8892832263429922E-2</v>
      </c>
      <c r="K964">
        <v>0.97170784454641879</v>
      </c>
      <c r="L964">
        <v>0.17401472770490531</v>
      </c>
      <c r="M964">
        <v>8.0502785831390922E-2</v>
      </c>
      <c r="N964">
        <v>1.2956049588912739</v>
      </c>
      <c r="O964">
        <v>0.38997469334946211</v>
      </c>
      <c r="P964">
        <v>0.39066637748401239</v>
      </c>
      <c r="Q964">
        <v>9.8267983098385608E-2</v>
      </c>
      <c r="R964">
        <v>2.9388222201688029E-2</v>
      </c>
      <c r="S964">
        <v>0.30738456702433908</v>
      </c>
      <c r="T964">
        <v>0.20812806048152929</v>
      </c>
      <c r="U964">
        <v>1.3761842817250729</v>
      </c>
      <c r="V964">
        <v>0.37168195816751121</v>
      </c>
      <c r="W964">
        <v>0.39341633660033992</v>
      </c>
      <c r="X964">
        <v>1.108106810211301</v>
      </c>
      <c r="Y964">
        <v>1.423101424069232E-2</v>
      </c>
      <c r="Z964">
        <v>0.82691418848433129</v>
      </c>
      <c r="AA964">
        <v>0.88741431296493078</v>
      </c>
      <c r="AB964">
        <v>0.36861316405299882</v>
      </c>
      <c r="AC964">
        <v>8.3954988570363751E-2</v>
      </c>
      <c r="AD964">
        <v>0.18654131328709639</v>
      </c>
      <c r="AE964">
        <v>0.50924942806211326</v>
      </c>
      <c r="AF964">
        <v>0.84229654497779238</v>
      </c>
      <c r="AG964">
        <v>0.47435210002809142</v>
      </c>
      <c r="AH964" s="9" t="s">
        <v>236</v>
      </c>
      <c r="AI964" s="1">
        <v>44075</v>
      </c>
      <c r="AJ964" s="9" t="s">
        <v>39</v>
      </c>
      <c r="AK964">
        <v>30</v>
      </c>
    </row>
    <row r="965" spans="1:37" x14ac:dyDescent="0.25">
      <c r="A965">
        <v>44103</v>
      </c>
      <c r="B965">
        <v>0.23277493490714121</v>
      </c>
      <c r="C965">
        <v>5.0196468846912885E-4</v>
      </c>
      <c r="D965">
        <v>0.53320474345966407</v>
      </c>
      <c r="E965">
        <v>0.12735023683545829</v>
      </c>
      <c r="F965">
        <v>4.9788279332114273E-3</v>
      </c>
      <c r="G965">
        <v>0.12513243902605559</v>
      </c>
      <c r="H965">
        <v>5.7981659946126293E-2</v>
      </c>
      <c r="I965">
        <v>0.32131449451514521</v>
      </c>
      <c r="J965">
        <v>0.1124690541310945</v>
      </c>
      <c r="K965">
        <v>2.065268473932774E-3</v>
      </c>
      <c r="L965">
        <v>4.2979766356571469E-2</v>
      </c>
      <c r="M965">
        <v>0.20896208682307901</v>
      </c>
      <c r="N965">
        <v>0.12381046325910471</v>
      </c>
      <c r="O965">
        <v>0.13733319224942661</v>
      </c>
      <c r="P965">
        <v>5.0177601346884197E-2</v>
      </c>
      <c r="Q965">
        <v>4.1661597592553078E-2</v>
      </c>
      <c r="R965">
        <v>6.2392495083940221E-4</v>
      </c>
      <c r="S965">
        <v>4.0124723777682398E-4</v>
      </c>
      <c r="T965">
        <v>2.2514072345479648E-3</v>
      </c>
      <c r="U965">
        <v>3.0709559553431569E-2</v>
      </c>
      <c r="V965">
        <v>0.16600412760932781</v>
      </c>
      <c r="W965">
        <v>2.7811600026161839E-2</v>
      </c>
      <c r="X965">
        <v>7.4318244525519814E-2</v>
      </c>
      <c r="Y965">
        <v>1.9255633838975508E-2</v>
      </c>
      <c r="Z965">
        <v>0.14574714231746499</v>
      </c>
      <c r="AA965">
        <v>0.14012972048967151</v>
      </c>
      <c r="AB965">
        <v>0.13122764163982051</v>
      </c>
      <c r="AC965">
        <v>0.13488907424557051</v>
      </c>
      <c r="AD965">
        <v>2.962619875896845E-2</v>
      </c>
      <c r="AE965">
        <v>0.1508904506100773</v>
      </c>
      <c r="AF965">
        <v>0.171857323947816</v>
      </c>
      <c r="AG965">
        <v>0.1058873211257562</v>
      </c>
      <c r="AH965" s="9" t="s">
        <v>236</v>
      </c>
      <c r="AI965" s="1">
        <v>44075</v>
      </c>
      <c r="AJ965" s="9" t="s">
        <v>40</v>
      </c>
      <c r="AK965">
        <v>29</v>
      </c>
    </row>
    <row r="966" spans="1:37" x14ac:dyDescent="0.25">
      <c r="A966">
        <v>44102</v>
      </c>
      <c r="B966">
        <v>1.1388476008484261</v>
      </c>
      <c r="C966">
        <v>0.38243054086624922</v>
      </c>
      <c r="D966">
        <v>4.4866274868948362E-2</v>
      </c>
      <c r="E966">
        <v>0.6138275060224293</v>
      </c>
      <c r="F966">
        <v>0.2166107521335052</v>
      </c>
      <c r="G966">
        <v>0.82782697555472684</v>
      </c>
      <c r="H966">
        <v>0.38882206201050751</v>
      </c>
      <c r="I966">
        <v>0.3667697961928793</v>
      </c>
      <c r="J966">
        <v>2.2916536692867928</v>
      </c>
      <c r="K966">
        <v>0.26919848562800042</v>
      </c>
      <c r="L966">
        <v>6.3844720796194299E-2</v>
      </c>
      <c r="M966">
        <v>5.4114404240556573E-2</v>
      </c>
      <c r="N966">
        <v>0.94541467201652152</v>
      </c>
      <c r="O966">
        <v>0.96710941814161655</v>
      </c>
      <c r="P966">
        <v>0.22495736182063439</v>
      </c>
      <c r="Q966">
        <v>0.61931382150200909</v>
      </c>
      <c r="R966">
        <v>0.30502163618685157</v>
      </c>
      <c r="S966">
        <v>3.5504039511365488</v>
      </c>
      <c r="T966">
        <v>0.16875001232086809</v>
      </c>
      <c r="U966">
        <v>7.6761274367786255E-4</v>
      </c>
      <c r="V966">
        <v>0.73444209354047807</v>
      </c>
      <c r="W966">
        <v>0.84744857001593321</v>
      </c>
      <c r="X966">
        <v>0.27509234749024958</v>
      </c>
      <c r="Y966">
        <v>0</v>
      </c>
      <c r="Z966">
        <v>1.428875639268294</v>
      </c>
      <c r="AA966">
        <v>0.80851394106776409</v>
      </c>
      <c r="AB966">
        <v>0.60766239467390792</v>
      </c>
      <c r="AC966">
        <v>6.6108995740701157E-2</v>
      </c>
      <c r="AD966">
        <v>1.740141805770324</v>
      </c>
      <c r="AE966">
        <v>0.67562846852693315</v>
      </c>
      <c r="AF966">
        <v>0.74327601689063494</v>
      </c>
      <c r="AG966">
        <v>1.0403944428549901</v>
      </c>
      <c r="AH966" s="9" t="s">
        <v>236</v>
      </c>
      <c r="AI966" s="1">
        <v>44075</v>
      </c>
      <c r="AJ966" s="9" t="s">
        <v>41</v>
      </c>
      <c r="AK966">
        <v>28</v>
      </c>
    </row>
    <row r="967" spans="1:37" x14ac:dyDescent="0.25">
      <c r="A967">
        <v>44099</v>
      </c>
      <c r="B967">
        <v>0.53323763216409714</v>
      </c>
      <c r="C967">
        <v>5.9997864352510061E-2</v>
      </c>
      <c r="D967">
        <v>9.6232466704917891E-2</v>
      </c>
      <c r="E967">
        <v>0.1032131167605253</v>
      </c>
      <c r="F967">
        <v>0.12136910079577889</v>
      </c>
      <c r="G967">
        <v>0.1170223507564663</v>
      </c>
      <c r="H967">
        <v>0.16172767045659561</v>
      </c>
      <c r="I967">
        <v>0.1720037884069392</v>
      </c>
      <c r="J967">
        <v>0.29217436691035109</v>
      </c>
      <c r="K967">
        <v>0.18549965067226221</v>
      </c>
      <c r="L967">
        <v>2.0834128923879609E-2</v>
      </c>
      <c r="M967">
        <v>5.9135517561036757E-2</v>
      </c>
      <c r="N967">
        <v>0.2203868424963723</v>
      </c>
      <c r="O967">
        <v>0.39314701865977109</v>
      </c>
      <c r="P967">
        <v>0.15349171801226921</v>
      </c>
      <c r="Q967">
        <v>0.14582048531060141</v>
      </c>
      <c r="R967">
        <v>8.0369022606598242E-2</v>
      </c>
      <c r="S967">
        <v>0.47981299664058352</v>
      </c>
      <c r="T967">
        <v>9.1925198699278773E-2</v>
      </c>
      <c r="U967">
        <v>1.921685098054109E-2</v>
      </c>
      <c r="V967">
        <v>1.053885305690071</v>
      </c>
      <c r="W967">
        <v>0.17773792025802279</v>
      </c>
      <c r="X967">
        <v>0.1350175401808226</v>
      </c>
      <c r="Y967">
        <v>4.1103599861974666E-3</v>
      </c>
      <c r="Z967">
        <v>0.29261027313485111</v>
      </c>
      <c r="AA967">
        <v>0.42437183737125461</v>
      </c>
      <c r="AB967">
        <v>0.40344770129718283</v>
      </c>
      <c r="AC967">
        <v>0.27949528750438229</v>
      </c>
      <c r="AD967">
        <v>0.13881912898054671</v>
      </c>
      <c r="AE967">
        <v>0.21298759186096261</v>
      </c>
      <c r="AF967">
        <v>0.42654302678271339</v>
      </c>
      <c r="AG967">
        <v>0.38778579169543859</v>
      </c>
      <c r="AH967" s="9" t="s">
        <v>237</v>
      </c>
      <c r="AI967" s="1">
        <v>44075</v>
      </c>
      <c r="AJ967" s="9" t="s">
        <v>43</v>
      </c>
      <c r="AK967">
        <v>25</v>
      </c>
    </row>
    <row r="968" spans="1:37" x14ac:dyDescent="0.25">
      <c r="A968">
        <v>44098</v>
      </c>
      <c r="B968">
        <v>0.44404748728071908</v>
      </c>
      <c r="C968">
        <v>5.8697586434371132E-2</v>
      </c>
      <c r="D968">
        <v>2.2642075857310619E-2</v>
      </c>
      <c r="E968">
        <v>0.37895878816076539</v>
      </c>
      <c r="F968">
        <v>8.9098881121847398E-2</v>
      </c>
      <c r="G968">
        <v>8.4627046694490088E-2</v>
      </c>
      <c r="H968">
        <v>2.2565868962358499E-4</v>
      </c>
      <c r="I968">
        <v>0.14264173156889601</v>
      </c>
      <c r="J968">
        <v>3.862872383145196E-3</v>
      </c>
      <c r="K968">
        <v>0.12650117851030229</v>
      </c>
      <c r="L968">
        <v>3.7854591292750303E-2</v>
      </c>
      <c r="M968">
        <v>2.6963505915135581E-2</v>
      </c>
      <c r="N968">
        <v>1.9564280545113218E-2</v>
      </c>
      <c r="O968">
        <v>0.16053529435691541</v>
      </c>
      <c r="P968">
        <v>7.0332961752615303E-2</v>
      </c>
      <c r="Q968">
        <v>0.17091210769725079</v>
      </c>
      <c r="R968">
        <v>5.1182969567283012E-3</v>
      </c>
      <c r="S968">
        <v>1.222654761932376</v>
      </c>
      <c r="T968">
        <v>3.1473732459482699E-2</v>
      </c>
      <c r="U968">
        <v>0</v>
      </c>
      <c r="V968">
        <v>0.1073087727868081</v>
      </c>
      <c r="W968">
        <v>7.4271108811263795E-2</v>
      </c>
      <c r="X968">
        <v>0.1018088887436802</v>
      </c>
      <c r="Y968">
        <v>1.9260571304368401E-4</v>
      </c>
      <c r="Z968">
        <v>0.61742840379804276</v>
      </c>
      <c r="AA968">
        <v>4.920197775417736E-2</v>
      </c>
      <c r="AB968">
        <v>0.13371744559252871</v>
      </c>
      <c r="AC968">
        <v>4.7015796113915681E-2</v>
      </c>
      <c r="AD968">
        <v>0.1131733889215036</v>
      </c>
      <c r="AE968">
        <v>0.1954528734348433</v>
      </c>
      <c r="AF968">
        <v>0.17181631068771869</v>
      </c>
      <c r="AG968">
        <v>0.48996120225113909</v>
      </c>
      <c r="AH968" s="9" t="s">
        <v>237</v>
      </c>
      <c r="AI968" s="1">
        <v>44075</v>
      </c>
      <c r="AJ968" s="9" t="s">
        <v>38</v>
      </c>
      <c r="AK968">
        <v>24</v>
      </c>
    </row>
    <row r="969" spans="1:37" x14ac:dyDescent="0.25">
      <c r="A969">
        <v>44097</v>
      </c>
      <c r="B969">
        <v>0.4144082549927669</v>
      </c>
      <c r="C969">
        <v>0.20793553686434779</v>
      </c>
      <c r="D969">
        <v>8.591101262762818E-2</v>
      </c>
      <c r="E969">
        <v>0.20071848305363399</v>
      </c>
      <c r="F969">
        <v>0.79738844227792971</v>
      </c>
      <c r="G969">
        <v>0.18236560124893561</v>
      </c>
      <c r="H969">
        <v>1.074633261165141</v>
      </c>
      <c r="I969">
        <v>7.6023061723505633E-2</v>
      </c>
      <c r="J969">
        <v>0.63939903510295992</v>
      </c>
      <c r="K969">
        <v>0.4269668784789758</v>
      </c>
      <c r="L969">
        <v>4.2907222432239198E-2</v>
      </c>
      <c r="M969">
        <v>0.10010465775670919</v>
      </c>
      <c r="N969">
        <v>0.29126212079555702</v>
      </c>
      <c r="O969">
        <v>0.68334368143731627</v>
      </c>
      <c r="P969">
        <v>0.62966120722326036</v>
      </c>
      <c r="Q969">
        <v>0.11707417767022379</v>
      </c>
      <c r="R969">
        <v>3.367247997940919E-3</v>
      </c>
      <c r="S969">
        <v>2.590343635441102E-2</v>
      </c>
      <c r="T969">
        <v>0.33225840809970708</v>
      </c>
      <c r="U969">
        <v>0</v>
      </c>
      <c r="V969">
        <v>0.26827572510142511</v>
      </c>
      <c r="W969">
        <v>0.20667120411676981</v>
      </c>
      <c r="X969">
        <v>0.2016825351044001</v>
      </c>
      <c r="Y969">
        <v>2.730239460356353E-2</v>
      </c>
      <c r="Z969">
        <v>0.31795750623386237</v>
      </c>
      <c r="AA969">
        <v>0.42356032978369201</v>
      </c>
      <c r="AB969">
        <v>0.4800084530349929</v>
      </c>
      <c r="AC969">
        <v>0.13392911686198219</v>
      </c>
      <c r="AD969">
        <v>0.40603239671501551</v>
      </c>
      <c r="AE969">
        <v>0.28605932465520661</v>
      </c>
      <c r="AF969">
        <v>0.3208363203911539</v>
      </c>
      <c r="AG969">
        <v>0.53150794371998433</v>
      </c>
      <c r="AH969" s="9" t="s">
        <v>237</v>
      </c>
      <c r="AI969" s="1">
        <v>44075</v>
      </c>
      <c r="AJ969" s="9" t="s">
        <v>39</v>
      </c>
      <c r="AK969">
        <v>23</v>
      </c>
    </row>
    <row r="970" spans="1:37" x14ac:dyDescent="0.25">
      <c r="A970">
        <v>44096</v>
      </c>
      <c r="B970">
        <v>0.38831806315605472</v>
      </c>
      <c r="C970">
        <v>0.2452330367544088</v>
      </c>
      <c r="D970">
        <v>0.25903338153704591</v>
      </c>
      <c r="E970">
        <v>0.2029611861242788</v>
      </c>
      <c r="F970">
        <v>7.8907549352396286E-2</v>
      </c>
      <c r="G970">
        <v>0.57713072745776461</v>
      </c>
      <c r="H970">
        <v>3.2502392404676193E-2</v>
      </c>
      <c r="I970">
        <v>6.879371482676909E-2</v>
      </c>
      <c r="J970">
        <v>1.118326656338984</v>
      </c>
      <c r="K970">
        <v>0.15454211801669249</v>
      </c>
      <c r="L970">
        <v>4.5309660624507413E-2</v>
      </c>
      <c r="M970">
        <v>0.1111138608049808</v>
      </c>
      <c r="N970">
        <v>9.9687628960036453E-2</v>
      </c>
      <c r="O970">
        <v>0.12857417166733279</v>
      </c>
      <c r="P970">
        <v>0.46950033200823438</v>
      </c>
      <c r="Q970">
        <v>0.29546408543154901</v>
      </c>
      <c r="R970">
        <v>0.45242880599710023</v>
      </c>
      <c r="S970">
        <v>0.1031296033181768</v>
      </c>
      <c r="T970">
        <v>2.494687288441369E-2</v>
      </c>
      <c r="U970">
        <v>0.66264099034251411</v>
      </c>
      <c r="V970">
        <v>0.2208089073836188</v>
      </c>
      <c r="W970">
        <v>0.15201716666444731</v>
      </c>
      <c r="X970">
        <v>0.209214057387238</v>
      </c>
      <c r="Y970">
        <v>6.239980399963765E-4</v>
      </c>
      <c r="Z970">
        <v>0.37479622694756681</v>
      </c>
      <c r="AA970">
        <v>0.28516307518845979</v>
      </c>
      <c r="AB970">
        <v>0.17288669664018669</v>
      </c>
      <c r="AC970">
        <v>0.46463092932706301</v>
      </c>
      <c r="AD970">
        <v>0.2210412705207602</v>
      </c>
      <c r="AE970">
        <v>0.37923486080733487</v>
      </c>
      <c r="AF970">
        <v>0.33005926316253442</v>
      </c>
      <c r="AG970">
        <v>0.1477340187767478</v>
      </c>
      <c r="AH970" s="9" t="s">
        <v>237</v>
      </c>
      <c r="AI970" s="1">
        <v>44075</v>
      </c>
      <c r="AJ970" s="9" t="s">
        <v>40</v>
      </c>
      <c r="AK970">
        <v>22</v>
      </c>
    </row>
    <row r="971" spans="1:37" x14ac:dyDescent="0.25">
      <c r="A971">
        <v>44095</v>
      </c>
      <c r="B971">
        <v>0.58434613042568317</v>
      </c>
      <c r="C971">
        <v>0.33146398574653763</v>
      </c>
      <c r="D971">
        <v>3.5503703646307852E-2</v>
      </c>
      <c r="E971">
        <v>0.15942631801301249</v>
      </c>
      <c r="F971">
        <v>4.7503842538357599E-2</v>
      </c>
      <c r="G971">
        <v>0.58611487523267058</v>
      </c>
      <c r="H971">
        <v>0.4893630752160078</v>
      </c>
      <c r="I971">
        <v>0.25973347235157268</v>
      </c>
      <c r="J971">
        <v>0.51032059523803874</v>
      </c>
      <c r="K971">
        <v>0.36662138103215908</v>
      </c>
      <c r="L971">
        <v>0.28435830175786159</v>
      </c>
      <c r="M971">
        <v>7.3357562272198806E-2</v>
      </c>
      <c r="N971">
        <v>0.41987706968373451</v>
      </c>
      <c r="O971">
        <v>1.291135321505622</v>
      </c>
      <c r="P971">
        <v>0.1372128874848936</v>
      </c>
      <c r="Q971">
        <v>9.3823515685432207E-2</v>
      </c>
      <c r="R971">
        <v>0.1107823221849782</v>
      </c>
      <c r="S971">
        <v>0.23218216782486359</v>
      </c>
      <c r="T971">
        <v>8.598628804512623E-2</v>
      </c>
      <c r="U971">
        <v>0</v>
      </c>
      <c r="V971">
        <v>0.26780996575178528</v>
      </c>
      <c r="W971">
        <v>0.78898708250427241</v>
      </c>
      <c r="X971">
        <v>0.90516693843221641</v>
      </c>
      <c r="Y971">
        <v>9.4626203043621343E-5</v>
      </c>
      <c r="Z971">
        <v>0.80040578575056121</v>
      </c>
      <c r="AA971">
        <v>0.33496756533928151</v>
      </c>
      <c r="AB971">
        <v>0.27217642762653749</v>
      </c>
      <c r="AC971">
        <v>6.88858374417224E-2</v>
      </c>
      <c r="AD971">
        <v>0.64690114812620914</v>
      </c>
      <c r="AE971">
        <v>0.12311385377256311</v>
      </c>
      <c r="AF971">
        <v>0.41815537287948429</v>
      </c>
      <c r="AG971">
        <v>0.85596171300019486</v>
      </c>
      <c r="AH971" s="9" t="s">
        <v>237</v>
      </c>
      <c r="AI971" s="1">
        <v>44075</v>
      </c>
      <c r="AJ971" s="9" t="s">
        <v>41</v>
      </c>
      <c r="AK971">
        <v>21</v>
      </c>
    </row>
    <row r="972" spans="1:37" x14ac:dyDescent="0.25">
      <c r="A972">
        <v>44092</v>
      </c>
      <c r="B972">
        <v>0.78384988752634766</v>
      </c>
      <c r="C972">
        <v>7.1407769942222102E-2</v>
      </c>
      <c r="D972">
        <v>1.5613637270751239E-3</v>
      </c>
      <c r="E972">
        <v>0.29419333830153671</v>
      </c>
      <c r="F972">
        <v>9.5578774055656346E-2</v>
      </c>
      <c r="G972">
        <v>0.5518155042053271</v>
      </c>
      <c r="H972">
        <v>0.16056340254675119</v>
      </c>
      <c r="I972">
        <v>0.83418045491951831</v>
      </c>
      <c r="J972">
        <v>0.42550476743443111</v>
      </c>
      <c r="K972">
        <v>0.1551565027640889</v>
      </c>
      <c r="L972">
        <v>3.7909928635120993E-2</v>
      </c>
      <c r="M972">
        <v>9.5997050766327863E-2</v>
      </c>
      <c r="N972">
        <v>0.107713025849934</v>
      </c>
      <c r="O972">
        <v>0.19944877301756439</v>
      </c>
      <c r="P972">
        <v>0.2780674815275534</v>
      </c>
      <c r="Q972">
        <v>0.97089199049621122</v>
      </c>
      <c r="R972">
        <v>0.38411625680876721</v>
      </c>
      <c r="S972">
        <v>0.66497280130833125</v>
      </c>
      <c r="T972">
        <v>0.34328935006886452</v>
      </c>
      <c r="U972">
        <v>0.1056326835308518</v>
      </c>
      <c r="V972">
        <v>0.62699434485153815</v>
      </c>
      <c r="W972">
        <v>0.64152293661625148</v>
      </c>
      <c r="X972">
        <v>0.45024682403612792</v>
      </c>
      <c r="Y972">
        <v>1.2874620091918511E-2</v>
      </c>
      <c r="Z972">
        <v>0.7102422617002716</v>
      </c>
      <c r="AA972">
        <v>0.5110682627338492</v>
      </c>
      <c r="AB972">
        <v>0.53802392401599497</v>
      </c>
      <c r="AC972">
        <v>0.15983013351913661</v>
      </c>
      <c r="AD972">
        <v>0.87529252525035839</v>
      </c>
      <c r="AE972">
        <v>0.47441072410476298</v>
      </c>
      <c r="AF972">
        <v>0.73182209904586715</v>
      </c>
      <c r="AG972">
        <v>0.51088584737755416</v>
      </c>
      <c r="AH972" s="9" t="s">
        <v>238</v>
      </c>
      <c r="AI972" s="1">
        <v>44075</v>
      </c>
      <c r="AJ972" s="9" t="s">
        <v>43</v>
      </c>
      <c r="AK972">
        <v>18</v>
      </c>
    </row>
    <row r="973" spans="1:37" x14ac:dyDescent="0.25">
      <c r="A973">
        <v>44091</v>
      </c>
      <c r="B973">
        <v>0.57266203131408311</v>
      </c>
      <c r="C973">
        <v>0.123200685001546</v>
      </c>
      <c r="D973">
        <v>6.2669618840191885E-2</v>
      </c>
      <c r="E973">
        <v>0.2023655151518578</v>
      </c>
      <c r="F973">
        <v>2.923686200113133E-2</v>
      </c>
      <c r="G973">
        <v>0.38735859586274363</v>
      </c>
      <c r="H973">
        <v>1.0106428727328599E-3</v>
      </c>
      <c r="I973">
        <v>5.0148589601878867E-2</v>
      </c>
      <c r="J973">
        <v>0.41838341327932688</v>
      </c>
      <c r="K973">
        <v>0.78890763693854982</v>
      </c>
      <c r="L973">
        <v>3.786689626896135E-2</v>
      </c>
      <c r="M973">
        <v>3.0387298243522531E-3</v>
      </c>
      <c r="N973">
        <v>0.15697105056711991</v>
      </c>
      <c r="O973">
        <v>0.21785819979758361</v>
      </c>
      <c r="P973">
        <v>0.29551751125747311</v>
      </c>
      <c r="Q973">
        <v>2.6851026674238311E-2</v>
      </c>
      <c r="R973">
        <v>0.27863283580247789</v>
      </c>
      <c r="S973">
        <v>0.14449685187920319</v>
      </c>
      <c r="T973">
        <v>2.6680612772522072</v>
      </c>
      <c r="U973">
        <v>0.42845703837216598</v>
      </c>
      <c r="V973">
        <v>4.5794936003701762E-2</v>
      </c>
      <c r="W973">
        <v>0.38214565873837808</v>
      </c>
      <c r="X973">
        <v>0.66021388411864879</v>
      </c>
      <c r="Y973">
        <v>6.0855369386855849E-4</v>
      </c>
      <c r="Z973">
        <v>0.54623103767857861</v>
      </c>
      <c r="AA973">
        <v>0.34010108491368568</v>
      </c>
      <c r="AB973">
        <v>0.27084891558745011</v>
      </c>
      <c r="AC973">
        <v>9.9871347588487668E-3</v>
      </c>
      <c r="AD973">
        <v>5.7733808385879291E-2</v>
      </c>
      <c r="AE973">
        <v>9.874678549667372E-2</v>
      </c>
      <c r="AF973">
        <v>1.026978869066373</v>
      </c>
      <c r="AG973">
        <v>0.21375464616309309</v>
      </c>
      <c r="AH973" s="9" t="s">
        <v>238</v>
      </c>
      <c r="AI973" s="1">
        <v>44075</v>
      </c>
      <c r="AJ973" s="9" t="s">
        <v>38</v>
      </c>
      <c r="AK973">
        <v>17</v>
      </c>
    </row>
    <row r="974" spans="1:37" x14ac:dyDescent="0.25">
      <c r="A974">
        <v>44090</v>
      </c>
      <c r="B974">
        <v>0.77411166824454303</v>
      </c>
      <c r="C974">
        <v>1.082692032464134</v>
      </c>
      <c r="D974">
        <v>3.8265332667472188E-2</v>
      </c>
      <c r="E974">
        <v>0.32291821895411399</v>
      </c>
      <c r="F974">
        <v>0.25565180406742632</v>
      </c>
      <c r="G974">
        <v>0.16953948028606761</v>
      </c>
      <c r="H974">
        <v>0.31825121577277538</v>
      </c>
      <c r="I974">
        <v>0.34130637366111882</v>
      </c>
      <c r="J974">
        <v>7.9091739681374964</v>
      </c>
      <c r="K974">
        <v>1.041455049190174E-4</v>
      </c>
      <c r="L974">
        <v>3.7656291989031799E-4</v>
      </c>
      <c r="M974">
        <v>8.2462416055078619E-2</v>
      </c>
      <c r="N974">
        <v>0.11978923254774031</v>
      </c>
      <c r="O974">
        <v>8.9833247277661996E-2</v>
      </c>
      <c r="P974">
        <v>8.7962969130505789E-2</v>
      </c>
      <c r="Q974">
        <v>0.13716513909682901</v>
      </c>
      <c r="R974">
        <v>0.70423590176643547</v>
      </c>
      <c r="S974">
        <v>0.26199546279052338</v>
      </c>
      <c r="T974">
        <v>3.8434256574977628E-2</v>
      </c>
      <c r="U974">
        <v>0.1142603529528701</v>
      </c>
      <c r="V974">
        <v>0.14518096578088241</v>
      </c>
      <c r="W974">
        <v>2.522892495057185E-3</v>
      </c>
      <c r="X974">
        <v>1.007519656788477</v>
      </c>
      <c r="Y974">
        <v>1.635060763431672E-2</v>
      </c>
      <c r="Z974">
        <v>0.82650813520705024</v>
      </c>
      <c r="AA974">
        <v>0.85504588800147108</v>
      </c>
      <c r="AB974">
        <v>0.19837169059199089</v>
      </c>
      <c r="AC974">
        <v>6.0307234729241467E-2</v>
      </c>
      <c r="AD974">
        <v>9.3135780928062142E-2</v>
      </c>
      <c r="AE974">
        <v>0.51735722615960789</v>
      </c>
      <c r="AF974">
        <v>0.8492909423740681</v>
      </c>
      <c r="AG974">
        <v>0.2334096082561021</v>
      </c>
      <c r="AH974" s="9" t="s">
        <v>238</v>
      </c>
      <c r="AI974" s="1">
        <v>44075</v>
      </c>
      <c r="AJ974" s="9" t="s">
        <v>39</v>
      </c>
      <c r="AK974">
        <v>16</v>
      </c>
    </row>
    <row r="975" spans="1:37" x14ac:dyDescent="0.25">
      <c r="A975">
        <v>44089</v>
      </c>
      <c r="B975">
        <v>0.43570339526976981</v>
      </c>
      <c r="C975">
        <v>0.41671166438538232</v>
      </c>
      <c r="D975">
        <v>1.3537051568193929E-3</v>
      </c>
      <c r="E975">
        <v>0.28284951114073731</v>
      </c>
      <c r="F975">
        <v>8.1602104843226914E-2</v>
      </c>
      <c r="G975">
        <v>0.80009664760744237</v>
      </c>
      <c r="H975">
        <v>0.31265009457847082</v>
      </c>
      <c r="I975">
        <v>0.6058467033296927</v>
      </c>
      <c r="J975">
        <v>0.1233236022245674</v>
      </c>
      <c r="K975">
        <v>0.1543495746118598</v>
      </c>
      <c r="L975">
        <v>0.16984095935860899</v>
      </c>
      <c r="M975">
        <v>0.22095544868098849</v>
      </c>
      <c r="N975">
        <v>4.0688718296922582E-2</v>
      </c>
      <c r="O975">
        <v>0.50440040110751816</v>
      </c>
      <c r="P975">
        <v>1.6988145076494779E-2</v>
      </c>
      <c r="Q975">
        <v>2.6911247057153389E-2</v>
      </c>
      <c r="R975">
        <v>7.7752667557044654E-4</v>
      </c>
      <c r="S975">
        <v>0.24346761958376029</v>
      </c>
      <c r="T975">
        <v>0.11370184418967751</v>
      </c>
      <c r="U975">
        <v>8.297545017311379E-4</v>
      </c>
      <c r="V975">
        <v>0.16538975243451151</v>
      </c>
      <c r="W975">
        <v>0.45956819672004767</v>
      </c>
      <c r="X975">
        <v>0.53792332863665149</v>
      </c>
      <c r="Y975">
        <v>2.2911609944790329E-2</v>
      </c>
      <c r="Z975">
        <v>0.67728425263794378</v>
      </c>
      <c r="AA975">
        <v>0.19525649015138391</v>
      </c>
      <c r="AB975">
        <v>0.16613184384899271</v>
      </c>
      <c r="AC975">
        <v>0.13745460764663189</v>
      </c>
      <c r="AD975">
        <v>0.14859939941861561</v>
      </c>
      <c r="AE975">
        <v>0.27411978504116569</v>
      </c>
      <c r="AF975">
        <v>0.15763484138316741</v>
      </c>
      <c r="AG975">
        <v>1.1999514961875859</v>
      </c>
      <c r="AH975" s="9" t="s">
        <v>238</v>
      </c>
      <c r="AI975" s="1">
        <v>44075</v>
      </c>
      <c r="AJ975" s="9" t="s">
        <v>40</v>
      </c>
      <c r="AK975">
        <v>15</v>
      </c>
    </row>
    <row r="976" spans="1:37" x14ac:dyDescent="0.25">
      <c r="A976">
        <v>44088</v>
      </c>
      <c r="B976">
        <v>1.4189830494980069</v>
      </c>
      <c r="C976">
        <v>0.81621765084938747</v>
      </c>
      <c r="D976">
        <v>8.5860530286674171E-3</v>
      </c>
      <c r="E976">
        <v>0.68785041755046028</v>
      </c>
      <c r="F976">
        <v>0.77414405565712618</v>
      </c>
      <c r="G976">
        <v>2.73360306341718</v>
      </c>
      <c r="H976">
        <v>8.0554086812863621E-2</v>
      </c>
      <c r="I976">
        <v>2.2488329595665761</v>
      </c>
      <c r="J976">
        <v>0.89738928950676566</v>
      </c>
      <c r="K976">
        <v>0.1053263444832694</v>
      </c>
      <c r="L976">
        <v>6.6623530862471183</v>
      </c>
      <c r="M976">
        <v>1.061576370011976</v>
      </c>
      <c r="N976">
        <v>1.6081157039847409</v>
      </c>
      <c r="O976">
        <v>0.2463349224140863</v>
      </c>
      <c r="P976">
        <v>0.24167179258595231</v>
      </c>
      <c r="Q976">
        <v>0.1546859424651269</v>
      </c>
      <c r="R976">
        <v>6.2547145926430967E-3</v>
      </c>
      <c r="S976">
        <v>3.2030046645114778</v>
      </c>
      <c r="T976">
        <v>0.13066186517726419</v>
      </c>
      <c r="U976">
        <v>0.68670337069842802</v>
      </c>
      <c r="V976">
        <v>0.95625571204722493</v>
      </c>
      <c r="W976">
        <v>0.82039242856625216</v>
      </c>
      <c r="X976">
        <v>0.61156451089711961</v>
      </c>
      <c r="Y976">
        <v>0.1196872034142676</v>
      </c>
      <c r="Z976">
        <v>1.580165277304286</v>
      </c>
      <c r="AA976">
        <v>1.1656340160183849</v>
      </c>
      <c r="AB976">
        <v>0.43055566584089028</v>
      </c>
      <c r="AC976">
        <v>1.2219843837604749</v>
      </c>
      <c r="AD976">
        <v>0.30540239675718661</v>
      </c>
      <c r="AE976">
        <v>0.7354270913914408</v>
      </c>
      <c r="AF976">
        <v>1.5925011946226459</v>
      </c>
      <c r="AG976">
        <v>0.86874440036503664</v>
      </c>
      <c r="AH976" s="9" t="s">
        <v>238</v>
      </c>
      <c r="AI976" s="1">
        <v>44075</v>
      </c>
      <c r="AJ976" s="9" t="s">
        <v>41</v>
      </c>
      <c r="AK976">
        <v>14</v>
      </c>
    </row>
    <row r="977" spans="1:37" x14ac:dyDescent="0.25">
      <c r="A977">
        <v>44085</v>
      </c>
      <c r="C977">
        <v>0.27878863578347829</v>
      </c>
      <c r="D977">
        <v>1.42570580986352E-2</v>
      </c>
      <c r="E977">
        <v>1.6789911392912651</v>
      </c>
      <c r="F977">
        <v>0.15371824013187749</v>
      </c>
      <c r="G977">
        <v>1.734671779661985</v>
      </c>
      <c r="H977">
        <v>0.1932799154754456</v>
      </c>
      <c r="I977">
        <v>0.21794453177109499</v>
      </c>
      <c r="J977">
        <v>0.43228403673891669</v>
      </c>
      <c r="K977">
        <v>0.209609988570958</v>
      </c>
      <c r="L977">
        <v>6.5777928510752676E-2</v>
      </c>
      <c r="M977">
        <v>0.62310985055100809</v>
      </c>
      <c r="N977">
        <v>0.28743589060018843</v>
      </c>
      <c r="O977">
        <v>6.9036723040977313E-2</v>
      </c>
      <c r="P977">
        <v>1.7051196334363621E-2</v>
      </c>
      <c r="Q977">
        <v>8.9546209129886409E-2</v>
      </c>
      <c r="R977">
        <v>0</v>
      </c>
      <c r="S977">
        <v>2.6615280383021031E-3</v>
      </c>
      <c r="T977">
        <v>0.57742922644610695</v>
      </c>
      <c r="U977">
        <v>0.55290831239862814</v>
      </c>
      <c r="V977">
        <v>0.32475511322805128</v>
      </c>
      <c r="W977">
        <v>5.5463467295217332E-2</v>
      </c>
      <c r="Y977">
        <v>2.444507818383649E-2</v>
      </c>
      <c r="AA977">
        <v>0.47766831746219679</v>
      </c>
      <c r="AB977">
        <v>0.38004721672213182</v>
      </c>
      <c r="AC977">
        <v>0.2349768490230133</v>
      </c>
      <c r="AD977">
        <v>8.9440081645579025E-2</v>
      </c>
      <c r="AE977">
        <v>0.2219133991888112</v>
      </c>
      <c r="AG977">
        <v>0.97907944125010571</v>
      </c>
      <c r="AH977" s="9" t="s">
        <v>239</v>
      </c>
      <c r="AI977" s="1">
        <v>44075</v>
      </c>
      <c r="AJ977" s="9" t="s">
        <v>43</v>
      </c>
      <c r="AK977">
        <v>11</v>
      </c>
    </row>
    <row r="978" spans="1:37" x14ac:dyDescent="0.25">
      <c r="A978">
        <v>44084</v>
      </c>
      <c r="B978">
        <v>1.222727392166054</v>
      </c>
      <c r="C978">
        <v>1.1206244307976829</v>
      </c>
      <c r="D978">
        <v>0.35447199519536182</v>
      </c>
      <c r="E978">
        <v>1.335677331048694</v>
      </c>
      <c r="F978">
        <v>1.1060121738915769</v>
      </c>
      <c r="G978">
        <v>0.36183591164057333</v>
      </c>
      <c r="H978">
        <v>5.4254851159208042E-5</v>
      </c>
      <c r="I978">
        <v>0.34248512193785291</v>
      </c>
      <c r="J978">
        <v>0.11648043529908771</v>
      </c>
      <c r="K978">
        <v>7.681815960033124E-2</v>
      </c>
      <c r="L978">
        <v>8.0316215704038046E-2</v>
      </c>
      <c r="M978">
        <v>0.25604618407501178</v>
      </c>
      <c r="N978">
        <v>0.19804512230389751</v>
      </c>
      <c r="O978">
        <v>0.60452654930392202</v>
      </c>
      <c r="P978">
        <v>2.062829799013759</v>
      </c>
      <c r="Q978">
        <v>2.289450250659562E-2</v>
      </c>
      <c r="R978">
        <v>1.1895972671933821</v>
      </c>
      <c r="S978">
        <v>3.7731603250817981E-3</v>
      </c>
      <c r="T978">
        <v>4.085865301689947E-2</v>
      </c>
      <c r="U978">
        <v>0.25395210153463732</v>
      </c>
      <c r="V978">
        <v>0.45228631751793519</v>
      </c>
      <c r="W978">
        <v>0.24083720250302351</v>
      </c>
      <c r="X978">
        <v>0.91489391400110021</v>
      </c>
      <c r="Y978">
        <v>9.5274635105802603E-3</v>
      </c>
      <c r="Z978">
        <v>1.7003798047239569</v>
      </c>
      <c r="AA978">
        <v>0.75218529165290859</v>
      </c>
      <c r="AB978">
        <v>0.24317051475625751</v>
      </c>
      <c r="AC978">
        <v>0.39216426473845017</v>
      </c>
      <c r="AD978">
        <v>0.16090791980843561</v>
      </c>
      <c r="AE978">
        <v>0.34443947378243972</v>
      </c>
      <c r="AF978">
        <v>1.4289580864744991</v>
      </c>
      <c r="AG978">
        <v>1.0071719999407831</v>
      </c>
      <c r="AH978" s="9" t="s">
        <v>239</v>
      </c>
      <c r="AI978" s="1">
        <v>44075</v>
      </c>
      <c r="AJ978" s="9" t="s">
        <v>38</v>
      </c>
      <c r="AK978">
        <v>10</v>
      </c>
    </row>
    <row r="979" spans="1:37" x14ac:dyDescent="0.25">
      <c r="A979">
        <v>44083</v>
      </c>
      <c r="B979">
        <v>1.042309449876498</v>
      </c>
      <c r="C979">
        <v>0.60238543150171209</v>
      </c>
      <c r="D979">
        <v>6.5826109887719558E-2</v>
      </c>
      <c r="E979">
        <v>0.66135842395218813</v>
      </c>
      <c r="F979">
        <v>0.28711717412955667</v>
      </c>
      <c r="G979">
        <v>0.21484594359919271</v>
      </c>
      <c r="H979">
        <v>0.1217269919140522</v>
      </c>
      <c r="I979">
        <v>0.62163553105369773</v>
      </c>
      <c r="J979">
        <v>0.29179568109397958</v>
      </c>
      <c r="K979">
        <v>0.61871291808027729</v>
      </c>
      <c r="L979">
        <v>0.23366518237402431</v>
      </c>
      <c r="M979">
        <v>0.85949097119740481</v>
      </c>
      <c r="N979">
        <v>2.6130162833770458</v>
      </c>
      <c r="O979">
        <v>1.2134301498894591</v>
      </c>
      <c r="P979">
        <v>1.1942562487488539</v>
      </c>
      <c r="Q979">
        <v>5.4433016572453481E-2</v>
      </c>
      <c r="R979">
        <v>0.40689503998593879</v>
      </c>
      <c r="S979">
        <v>0.3452622855612677</v>
      </c>
      <c r="T979">
        <v>0.63173268182519227</v>
      </c>
      <c r="U979">
        <v>7.918244646366715E-2</v>
      </c>
      <c r="V979">
        <v>0.68200792090777751</v>
      </c>
      <c r="W979">
        <v>1.511132576213426</v>
      </c>
      <c r="X979">
        <v>0.94165431051472726</v>
      </c>
      <c r="Y979">
        <v>1.1882089109654451E-2</v>
      </c>
      <c r="Z979">
        <v>0.94279831076963705</v>
      </c>
      <c r="AA979">
        <v>1.6682495783492559</v>
      </c>
      <c r="AB979">
        <v>0.46593504232401689</v>
      </c>
      <c r="AC979">
        <v>0.3650111491431044</v>
      </c>
      <c r="AD979">
        <v>0.13560652968944331</v>
      </c>
      <c r="AE979">
        <v>0.74764897941101016</v>
      </c>
      <c r="AF979">
        <v>1.3495263920417371</v>
      </c>
      <c r="AG979">
        <v>0.6327370387289154</v>
      </c>
      <c r="AH979" s="9" t="s">
        <v>239</v>
      </c>
      <c r="AI979" s="1">
        <v>44075</v>
      </c>
      <c r="AJ979" s="9" t="s">
        <v>39</v>
      </c>
      <c r="AK979">
        <v>9</v>
      </c>
    </row>
    <row r="980" spans="1:37" x14ac:dyDescent="0.25">
      <c r="A980">
        <v>44082</v>
      </c>
      <c r="B980">
        <v>0.66881759679420827</v>
      </c>
      <c r="C980">
        <v>0.62520530308023159</v>
      </c>
      <c r="D980">
        <v>0.34811945109286468</v>
      </c>
      <c r="E980">
        <v>0.42242925302812001</v>
      </c>
      <c r="F980">
        <v>0.2404401692233834</v>
      </c>
      <c r="G980">
        <v>1.086836694468635</v>
      </c>
      <c r="H980">
        <v>1.0853729616865271</v>
      </c>
      <c r="I980">
        <v>0.96945529841861078</v>
      </c>
      <c r="J980">
        <v>0.17523967047142641</v>
      </c>
      <c r="K980">
        <v>0.1915179127682525</v>
      </c>
      <c r="L980">
        <v>1.3542206456622741E-2</v>
      </c>
      <c r="M980">
        <v>0.32217282946829678</v>
      </c>
      <c r="N980">
        <v>0.22070348978829021</v>
      </c>
      <c r="O980">
        <v>0.70081734540527496</v>
      </c>
      <c r="P980">
        <v>0.32741546467860971</v>
      </c>
      <c r="Q980">
        <v>0.2587913883920287</v>
      </c>
      <c r="R980">
        <v>0.88210808197031998</v>
      </c>
      <c r="S980">
        <v>8.8012150839382908E-2</v>
      </c>
      <c r="T980">
        <v>6.9950729554355787E-2</v>
      </c>
      <c r="U980">
        <v>9.0005452735748503E-2</v>
      </c>
      <c r="V980">
        <v>0.68950319526558268</v>
      </c>
      <c r="W980">
        <v>0.86193166728297221</v>
      </c>
      <c r="X980">
        <v>0.47324930850421082</v>
      </c>
      <c r="Y980">
        <v>2.1756337280239482E-2</v>
      </c>
      <c r="Z980">
        <v>0.78032089880860067</v>
      </c>
      <c r="AA980">
        <v>0.43122593261155839</v>
      </c>
      <c r="AB980">
        <v>0.42022598979183018</v>
      </c>
      <c r="AC980">
        <v>0.15460984408856621</v>
      </c>
      <c r="AD980">
        <v>0.28335970391191462</v>
      </c>
      <c r="AE980">
        <v>0.35918321347502108</v>
      </c>
      <c r="AF980">
        <v>0.6559718037381731</v>
      </c>
      <c r="AG980">
        <v>0.60470717696556464</v>
      </c>
      <c r="AH980" s="9" t="s">
        <v>239</v>
      </c>
      <c r="AI980" s="1">
        <v>44075</v>
      </c>
      <c r="AJ980" s="9" t="s">
        <v>40</v>
      </c>
      <c r="AK980">
        <v>8</v>
      </c>
    </row>
    <row r="981" spans="1:37" x14ac:dyDescent="0.25">
      <c r="A981">
        <v>44081</v>
      </c>
      <c r="B981">
        <v>0.31357972140475832</v>
      </c>
      <c r="C981">
        <v>6.5244010039959582E-2</v>
      </c>
      <c r="D981">
        <v>1.788489963411529E-3</v>
      </c>
      <c r="E981">
        <v>9.1356380796167161E-2</v>
      </c>
      <c r="F981">
        <v>0.27410181888802088</v>
      </c>
      <c r="G981">
        <v>0.28506421122316328</v>
      </c>
      <c r="H981">
        <v>6.8357146842212904E-3</v>
      </c>
      <c r="I981">
        <v>1.359189965630011</v>
      </c>
      <c r="J981">
        <v>6.380740972085676E-3</v>
      </c>
      <c r="K981">
        <v>1.235520353532756E-3</v>
      </c>
      <c r="L981">
        <v>7.6295299768976586E-3</v>
      </c>
      <c r="M981">
        <v>1.7183971753158931E-4</v>
      </c>
      <c r="N981">
        <v>2.406478282336593E-3</v>
      </c>
      <c r="O981">
        <v>0.25172438542910819</v>
      </c>
      <c r="P981">
        <v>0.54765348992560159</v>
      </c>
      <c r="Q981">
        <v>2.226589837520802E-2</v>
      </c>
      <c r="R981">
        <v>0.33434530040261079</v>
      </c>
      <c r="S981">
        <v>5.1342995199989757E-5</v>
      </c>
      <c r="T981">
        <v>1.029264707174143</v>
      </c>
      <c r="U981">
        <v>14.818545712939571</v>
      </c>
      <c r="V981">
        <v>0.24646376533506209</v>
      </c>
      <c r="W981">
        <v>1.7014575669587979</v>
      </c>
      <c r="X981">
        <v>2.8846543903794129E-2</v>
      </c>
      <c r="Y981">
        <v>1.330722952094418E-2</v>
      </c>
      <c r="Z981">
        <v>0.1904043618444935</v>
      </c>
      <c r="AA981">
        <v>0.44484763966271518</v>
      </c>
      <c r="AB981">
        <v>0.33126869221408561</v>
      </c>
      <c r="AC981">
        <v>6.6011207306510148E-3</v>
      </c>
      <c r="AD981">
        <v>7.9856388790876712E-2</v>
      </c>
      <c r="AE981">
        <v>7.4468948495106407E-2</v>
      </c>
      <c r="AF981">
        <v>0.28511570923380969</v>
      </c>
      <c r="AG981">
        <v>0.65621144097143613</v>
      </c>
      <c r="AH981" s="9" t="s">
        <v>239</v>
      </c>
      <c r="AI981" s="1">
        <v>44075</v>
      </c>
      <c r="AJ981" s="9" t="s">
        <v>41</v>
      </c>
      <c r="AK981">
        <v>7</v>
      </c>
    </row>
    <row r="982" spans="1:37" x14ac:dyDescent="0.25">
      <c r="A982">
        <v>44078</v>
      </c>
      <c r="B982">
        <v>1.104304767661251</v>
      </c>
      <c r="C982">
        <v>0.56383778350037872</v>
      </c>
      <c r="D982">
        <v>0.2411198038375667</v>
      </c>
      <c r="E982">
        <v>1.3113374083553351</v>
      </c>
      <c r="F982">
        <v>0.58502033885897919</v>
      </c>
      <c r="G982">
        <v>0.91328283076058503</v>
      </c>
      <c r="H982">
        <v>0.34278243355352128</v>
      </c>
      <c r="I982">
        <v>0.19281591165643</v>
      </c>
      <c r="J982">
        <v>0.14193468504358869</v>
      </c>
      <c r="K982">
        <v>0.59029464302793877</v>
      </c>
      <c r="L982">
        <v>0.2449404618626676</v>
      </c>
      <c r="M982">
        <v>5.6348328876559037E-2</v>
      </c>
      <c r="N982">
        <v>0.22813220536844669</v>
      </c>
      <c r="O982">
        <v>0.31168035119386789</v>
      </c>
      <c r="P982">
        <v>1.0678943193300561</v>
      </c>
      <c r="Q982">
        <v>8.657577197431264E-2</v>
      </c>
      <c r="R982">
        <v>0.20340057822046911</v>
      </c>
      <c r="S982">
        <v>0.1184665143347594</v>
      </c>
      <c r="T982">
        <v>0.26558415307308247</v>
      </c>
      <c r="U982">
        <v>0.66141622308424952</v>
      </c>
      <c r="V982">
        <v>0.1040854798754873</v>
      </c>
      <c r="W982">
        <v>0.35128229093157609</v>
      </c>
      <c r="X982">
        <v>0.4396309566854113</v>
      </c>
      <c r="Y982">
        <v>8.8991714093259205E-2</v>
      </c>
      <c r="Z982">
        <v>1.3347490800579871</v>
      </c>
      <c r="AA982">
        <v>0.58921578264417951</v>
      </c>
      <c r="AB982">
        <v>0.33273527800624858</v>
      </c>
      <c r="AC982">
        <v>0.1177636522689197</v>
      </c>
      <c r="AD982">
        <v>0.34200792477262743</v>
      </c>
      <c r="AE982">
        <v>1.034465926651422</v>
      </c>
      <c r="AF982">
        <v>0.52487879806060511</v>
      </c>
      <c r="AG982">
        <v>0.79370383516286847</v>
      </c>
      <c r="AH982" s="9" t="s">
        <v>240</v>
      </c>
      <c r="AI982" s="1">
        <v>44075</v>
      </c>
      <c r="AJ982" s="9" t="s">
        <v>43</v>
      </c>
      <c r="AK982">
        <v>4</v>
      </c>
    </row>
    <row r="983" spans="1:37" x14ac:dyDescent="0.25">
      <c r="A983">
        <v>44077</v>
      </c>
      <c r="B983">
        <v>0.54453532634311985</v>
      </c>
      <c r="C983">
        <v>0.15836142914965931</v>
      </c>
      <c r="D983">
        <v>4.7961531246027214</v>
      </c>
      <c r="E983">
        <v>0.15236095955051429</v>
      </c>
      <c r="F983">
        <v>0.32955013999774863</v>
      </c>
      <c r="G983">
        <v>0.20030616423959399</v>
      </c>
      <c r="H983">
        <v>2.151130846802507</v>
      </c>
      <c r="I983">
        <v>1.5253039462160889</v>
      </c>
      <c r="J983">
        <v>0.3538558129160384</v>
      </c>
      <c r="K983">
        <v>3.4896328870599969</v>
      </c>
      <c r="L983">
        <v>0.2344561851510461</v>
      </c>
      <c r="M983">
        <v>0.35627942022484671</v>
      </c>
      <c r="N983">
        <v>0.2253242919649556</v>
      </c>
      <c r="O983">
        <v>0.11622573836763531</v>
      </c>
      <c r="P983">
        <v>0.32734403929856659</v>
      </c>
      <c r="Q983">
        <v>0.52624179144276206</v>
      </c>
      <c r="R983">
        <v>2.7936700070305462E-4</v>
      </c>
      <c r="S983">
        <v>7.1937901719932608E-4</v>
      </c>
      <c r="T983">
        <v>0.36707021291026082</v>
      </c>
      <c r="U983">
        <v>0.1117698804921146</v>
      </c>
      <c r="V983">
        <v>0.1783998584676979</v>
      </c>
      <c r="W983">
        <v>8.3214363871835423E-2</v>
      </c>
      <c r="X983">
        <v>0.34614791036022569</v>
      </c>
      <c r="Y983">
        <v>3.3143157732318483E-2</v>
      </c>
      <c r="Z983">
        <v>0.30560345870413308</v>
      </c>
      <c r="AA983">
        <v>0.69259523028876158</v>
      </c>
      <c r="AB983">
        <v>0.55707629289352056</v>
      </c>
      <c r="AC983">
        <v>0.59725362811303251</v>
      </c>
      <c r="AD983">
        <v>0.68884871261362435</v>
      </c>
      <c r="AE983">
        <v>0.60210564533297617</v>
      </c>
      <c r="AF983">
        <v>0.38224796832733682</v>
      </c>
      <c r="AG983">
        <v>0.44483461044206579</v>
      </c>
      <c r="AH983" s="9" t="s">
        <v>240</v>
      </c>
      <c r="AI983" s="1">
        <v>44075</v>
      </c>
      <c r="AJ983" s="9" t="s">
        <v>38</v>
      </c>
      <c r="AK983">
        <v>3</v>
      </c>
    </row>
    <row r="984" spans="1:37" x14ac:dyDescent="0.25">
      <c r="A984">
        <v>44075</v>
      </c>
      <c r="B984">
        <v>0.77173759119764562</v>
      </c>
      <c r="C984">
        <v>1.857156324169821</v>
      </c>
      <c r="D984">
        <v>7.1969661131555257E-2</v>
      </c>
      <c r="E984">
        <v>0.32343409798342648</v>
      </c>
      <c r="F984">
        <v>0.123204559665374</v>
      </c>
      <c r="G984">
        <v>0.84121285877044805</v>
      </c>
      <c r="H984">
        <v>0.27131455234196677</v>
      </c>
      <c r="I984">
        <v>1.179280736768338</v>
      </c>
      <c r="J984">
        <v>0.7162347449526788</v>
      </c>
      <c r="K984">
        <v>0.18001903987400569</v>
      </c>
      <c r="L984">
        <v>1.339594472077495</v>
      </c>
      <c r="M984">
        <v>0.46177490276363697</v>
      </c>
      <c r="N984">
        <v>0.68843705407038658</v>
      </c>
      <c r="O984">
        <v>0.24773136535719481</v>
      </c>
      <c r="P984">
        <v>0.80035748287078612</v>
      </c>
      <c r="Q984">
        <v>0.38067331140137978</v>
      </c>
      <c r="R984">
        <v>2.1340413406155379</v>
      </c>
      <c r="S984">
        <v>0.1138081327123803</v>
      </c>
      <c r="T984">
        <v>0.27168531337770879</v>
      </c>
      <c r="U984">
        <v>0.291013735611024</v>
      </c>
      <c r="V984">
        <v>0.22637707306300039</v>
      </c>
      <c r="W984">
        <v>4.6482787932426168</v>
      </c>
      <c r="X984">
        <v>0.1121982807574682</v>
      </c>
      <c r="Y984">
        <v>5.8500583219168407E-2</v>
      </c>
      <c r="Z984">
        <v>0.82709327022255541</v>
      </c>
      <c r="AA984">
        <v>0.81917750896654473</v>
      </c>
      <c r="AB984">
        <v>0.28987629601386239</v>
      </c>
      <c r="AC984">
        <v>0.61739821384167792</v>
      </c>
      <c r="AD984">
        <v>0.71051842575021895</v>
      </c>
      <c r="AE984">
        <v>0.6347044791093881</v>
      </c>
      <c r="AF984">
        <v>0.65696056012756865</v>
      </c>
      <c r="AG984">
        <v>0.81779508452064031</v>
      </c>
      <c r="AH984" s="9" t="s">
        <v>240</v>
      </c>
      <c r="AI984" s="1">
        <v>44075</v>
      </c>
      <c r="AJ984" s="9" t="s">
        <v>40</v>
      </c>
      <c r="AK984">
        <v>1</v>
      </c>
    </row>
    <row r="985" spans="1:37" x14ac:dyDescent="0.25">
      <c r="A985">
        <v>44074</v>
      </c>
      <c r="B985">
        <v>0.86496848871369714</v>
      </c>
      <c r="C985">
        <v>1.0695669225955769E-2</v>
      </c>
      <c r="D985">
        <v>0.13517071319089061</v>
      </c>
      <c r="E985">
        <v>0.16728358505370039</v>
      </c>
      <c r="F985">
        <v>2.552374239837352E-2</v>
      </c>
      <c r="G985">
        <v>8.9823659731925229E-2</v>
      </c>
      <c r="H985">
        <v>0.54459594626300878</v>
      </c>
      <c r="I985">
        <v>0.14377291441179671</v>
      </c>
      <c r="J985">
        <v>0.1471090067060386</v>
      </c>
      <c r="K985">
        <v>1.6857058916247919E-2</v>
      </c>
      <c r="L985">
        <v>2.137542241861039</v>
      </c>
      <c r="M985">
        <v>1.2465225749294969E-3</v>
      </c>
      <c r="N985">
        <v>0.83488291705760653</v>
      </c>
      <c r="O985">
        <v>0.90340193555081783</v>
      </c>
      <c r="P985">
        <v>0.5497913794653736</v>
      </c>
      <c r="Q985">
        <v>8.2745910731723635E-3</v>
      </c>
      <c r="R985">
        <v>3.497903172923988</v>
      </c>
      <c r="S985">
        <v>4.0972201952310328E-2</v>
      </c>
      <c r="T985">
        <v>0.57806505811538134</v>
      </c>
      <c r="U985">
        <v>0</v>
      </c>
      <c r="V985">
        <v>0.34372096194089208</v>
      </c>
      <c r="W985">
        <v>0.38732190424366741</v>
      </c>
      <c r="X985">
        <v>0.97950286034796896</v>
      </c>
      <c r="Y985">
        <v>0.14212511469610009</v>
      </c>
      <c r="Z985">
        <v>0.51282127634179486</v>
      </c>
      <c r="AA985">
        <v>0.46465500289093198</v>
      </c>
      <c r="AB985">
        <v>0.68252889402885097</v>
      </c>
      <c r="AC985">
        <v>0.41994681070763529</v>
      </c>
      <c r="AD985">
        <v>0.45963710655627132</v>
      </c>
      <c r="AE985">
        <v>5.3105923216128177E-2</v>
      </c>
      <c r="AF985">
        <v>0.88592983092610711</v>
      </c>
      <c r="AG985">
        <v>1.413713670366207</v>
      </c>
      <c r="AH985" s="9" t="s">
        <v>240</v>
      </c>
      <c r="AI985" s="1">
        <v>44044</v>
      </c>
      <c r="AJ985" s="9" t="s">
        <v>41</v>
      </c>
      <c r="AK985">
        <v>31</v>
      </c>
    </row>
    <row r="986" spans="1:37" x14ac:dyDescent="0.25">
      <c r="A986">
        <v>44071</v>
      </c>
      <c r="B986">
        <v>1.1770223362824379</v>
      </c>
      <c r="C986">
        <v>1.8707458765810849</v>
      </c>
      <c r="D986">
        <v>0.36089130137706249</v>
      </c>
      <c r="E986">
        <v>0.63800109266247251</v>
      </c>
      <c r="F986">
        <v>8.1379528684413641E-4</v>
      </c>
      <c r="G986">
        <v>1.862521233452852</v>
      </c>
      <c r="H986">
        <v>2.879844206561839</v>
      </c>
      <c r="I986">
        <v>0.8249334624522221</v>
      </c>
      <c r="J986">
        <v>1.9125669878649811E-3</v>
      </c>
      <c r="K986">
        <v>4.5125492941892872E-2</v>
      </c>
      <c r="L986">
        <v>0.25446724468543802</v>
      </c>
      <c r="M986">
        <v>0.1224936281255215</v>
      </c>
      <c r="N986">
        <v>0.3349621708907532</v>
      </c>
      <c r="O986">
        <v>0.1409368147993445</v>
      </c>
      <c r="P986">
        <v>0.22112794067085079</v>
      </c>
      <c r="Q986">
        <v>0.190553477124697</v>
      </c>
      <c r="R986">
        <v>4.8376464798466828E-4</v>
      </c>
      <c r="S986">
        <v>9.2980634802833292E-2</v>
      </c>
      <c r="T986">
        <v>0.55908423166776988</v>
      </c>
      <c r="U986">
        <v>4.2582279832834729E-4</v>
      </c>
      <c r="V986">
        <v>1.713344220296001</v>
      </c>
      <c r="W986">
        <v>2.21180369479689</v>
      </c>
      <c r="X986">
        <v>0.57728248543780425</v>
      </c>
      <c r="Y986">
        <v>0.12527074357172821</v>
      </c>
      <c r="Z986">
        <v>1.321046227631095</v>
      </c>
      <c r="AA986">
        <v>0.33797850323751383</v>
      </c>
      <c r="AB986">
        <v>0.88131700485507214</v>
      </c>
      <c r="AC986">
        <v>0.40538010252847712</v>
      </c>
      <c r="AD986">
        <v>0.27995255519791662</v>
      </c>
      <c r="AE986">
        <v>0.19881180244033231</v>
      </c>
      <c r="AF986">
        <v>0.62826066009316706</v>
      </c>
      <c r="AG986">
        <v>3.0326410395235959</v>
      </c>
      <c r="AH986" s="9" t="s">
        <v>241</v>
      </c>
      <c r="AI986" s="1">
        <v>44044</v>
      </c>
      <c r="AJ986" s="9" t="s">
        <v>43</v>
      </c>
      <c r="AK986">
        <v>28</v>
      </c>
    </row>
    <row r="987" spans="1:37" x14ac:dyDescent="0.25">
      <c r="A987">
        <v>44070</v>
      </c>
      <c r="C987">
        <v>0.33297149864683512</v>
      </c>
      <c r="D987">
        <v>1.5576037397780111E-3</v>
      </c>
      <c r="E987">
        <v>0.87400638917409945</v>
      </c>
      <c r="F987">
        <v>1.7680244707815931</v>
      </c>
      <c r="G987">
        <v>1.5126620688382071</v>
      </c>
      <c r="H987">
        <v>7.1845510863944089</v>
      </c>
      <c r="I987">
        <v>0.65885363242143635</v>
      </c>
      <c r="J987">
        <v>0.26412127780759909</v>
      </c>
      <c r="K987">
        <v>0.45760292090115978</v>
      </c>
      <c r="L987">
        <v>1.5894839275289001E-2</v>
      </c>
      <c r="M987">
        <v>7.0311466497014613E-2</v>
      </c>
      <c r="N987">
        <v>1.051038961474053</v>
      </c>
      <c r="O987">
        <v>0.13256630641156461</v>
      </c>
      <c r="P987">
        <v>3.2352866466134347E-2</v>
      </c>
      <c r="Q987">
        <v>7.6307244249319867E-2</v>
      </c>
      <c r="S987">
        <v>3.7114149937551348E-2</v>
      </c>
      <c r="T987">
        <v>0.21488167818651341</v>
      </c>
      <c r="U987">
        <v>5.0384291367275097E-2</v>
      </c>
      <c r="V987">
        <v>2.508900335703693</v>
      </c>
      <c r="W987">
        <v>2.881393137297231</v>
      </c>
      <c r="X987">
        <v>2.158937579926826</v>
      </c>
      <c r="Y987">
        <v>3.6046434853829038E-3</v>
      </c>
      <c r="AA987">
        <v>0.54109646052118221</v>
      </c>
      <c r="AB987">
        <v>1.286674665107471</v>
      </c>
      <c r="AC987">
        <v>2.970784741857898E-2</v>
      </c>
      <c r="AD987">
        <v>0.373929190133101</v>
      </c>
      <c r="AE987">
        <v>0.46854350113532928</v>
      </c>
      <c r="AG987">
        <v>1.2400117403628881</v>
      </c>
      <c r="AH987" s="9" t="s">
        <v>241</v>
      </c>
      <c r="AI987" s="1">
        <v>44044</v>
      </c>
      <c r="AJ987" s="9" t="s">
        <v>38</v>
      </c>
      <c r="AK987">
        <v>27</v>
      </c>
    </row>
    <row r="988" spans="1:37" x14ac:dyDescent="0.25">
      <c r="A988">
        <v>44069</v>
      </c>
      <c r="C988">
        <v>0.20827096446853849</v>
      </c>
      <c r="D988">
        <v>8.9505976147745258E-3</v>
      </c>
      <c r="E988">
        <v>0.86794809844951504</v>
      </c>
      <c r="F988">
        <v>2.407085986714431</v>
      </c>
      <c r="G988">
        <v>0.56320808630502761</v>
      </c>
      <c r="H988">
        <v>0.76223345410213672</v>
      </c>
      <c r="I988">
        <v>0.18097391479894651</v>
      </c>
      <c r="J988">
        <v>8.6436572674114753</v>
      </c>
      <c r="K988">
        <v>0.41866737692728778</v>
      </c>
      <c r="L988">
        <v>0.43235339802684142</v>
      </c>
      <c r="M988">
        <v>0.20864292011679161</v>
      </c>
      <c r="N988">
        <v>0.35647420274428909</v>
      </c>
      <c r="O988">
        <v>0.20857873665280921</v>
      </c>
      <c r="P988">
        <v>6.0499319997131221E-2</v>
      </c>
      <c r="Q988">
        <v>7.7349136915929274E-3</v>
      </c>
      <c r="R988">
        <v>0.27507005525539641</v>
      </c>
      <c r="S988">
        <v>1.4414044409753271</v>
      </c>
      <c r="T988">
        <v>5.7130102655164341E-2</v>
      </c>
      <c r="U988">
        <v>0.130140987688764</v>
      </c>
      <c r="V988">
        <v>5.3230078256686504</v>
      </c>
      <c r="X988">
        <v>0.67929940261010557</v>
      </c>
      <c r="Y988">
        <v>9.9372364436590768E-2</v>
      </c>
      <c r="AA988">
        <v>0.99109902310929077</v>
      </c>
      <c r="AB988">
        <v>1.2436815485791051</v>
      </c>
      <c r="AC988">
        <v>0.42338763747338198</v>
      </c>
      <c r="AD988">
        <v>3.1870997893414812E-2</v>
      </c>
      <c r="AE988">
        <v>1.1634651154240681</v>
      </c>
      <c r="AG988">
        <v>2.2058339214484479</v>
      </c>
      <c r="AH988" s="9" t="s">
        <v>241</v>
      </c>
      <c r="AI988" s="1">
        <v>44044</v>
      </c>
      <c r="AJ988" s="9" t="s">
        <v>39</v>
      </c>
      <c r="AK988">
        <v>26</v>
      </c>
    </row>
    <row r="989" spans="1:37" x14ac:dyDescent="0.25">
      <c r="A989">
        <v>44068</v>
      </c>
      <c r="B989">
        <v>1.08463959425506</v>
      </c>
      <c r="C989">
        <v>0.61156055670426579</v>
      </c>
      <c r="D989">
        <v>0.34518606589525258</v>
      </c>
      <c r="E989">
        <v>0.73859605345702795</v>
      </c>
      <c r="F989">
        <v>0.24197287868216891</v>
      </c>
      <c r="G989">
        <v>0.32996369766288192</v>
      </c>
      <c r="H989">
        <v>5.49394417794387E-2</v>
      </c>
      <c r="I989">
        <v>1.601204928946955</v>
      </c>
      <c r="J989">
        <v>1.5818090422639479</v>
      </c>
      <c r="K989">
        <v>2.0862529517527939</v>
      </c>
      <c r="L989">
        <v>0.267833721437987</v>
      </c>
      <c r="M989">
        <v>9.031672178552573E-3</v>
      </c>
      <c r="N989">
        <v>1.2177584069641569</v>
      </c>
      <c r="O989">
        <v>1.344340186933817</v>
      </c>
      <c r="P989">
        <v>0.10729976741485429</v>
      </c>
      <c r="Q989">
        <v>7.4534994613976419E-2</v>
      </c>
      <c r="R989">
        <v>5.3513183162711333E-3</v>
      </c>
      <c r="S989">
        <v>2.8338803662494101</v>
      </c>
      <c r="T989">
        <v>0.76089794213762685</v>
      </c>
      <c r="U989">
        <v>8.5305983864005582E-4</v>
      </c>
      <c r="V989">
        <v>0.32600512347407529</v>
      </c>
      <c r="W989">
        <v>0.22275642572267271</v>
      </c>
      <c r="X989">
        <v>1.6936236754628831</v>
      </c>
      <c r="Y989">
        <v>2.1863443052745082E-3</v>
      </c>
      <c r="Z989">
        <v>1.382699318710253</v>
      </c>
      <c r="AA989">
        <v>1.125154285664167</v>
      </c>
      <c r="AB989">
        <v>0.4156801532067439</v>
      </c>
      <c r="AC989">
        <v>5.9366124725286469E-2</v>
      </c>
      <c r="AD989">
        <v>0.26991303386726467</v>
      </c>
      <c r="AE989">
        <v>0.55538341403370461</v>
      </c>
      <c r="AF989">
        <v>0.76239198532705243</v>
      </c>
      <c r="AG989">
        <v>2.0503870267597</v>
      </c>
      <c r="AH989" s="9" t="s">
        <v>241</v>
      </c>
      <c r="AI989" s="1">
        <v>44044</v>
      </c>
      <c r="AJ989" s="9" t="s">
        <v>40</v>
      </c>
      <c r="AK989">
        <v>25</v>
      </c>
    </row>
    <row r="990" spans="1:37" x14ac:dyDescent="0.25">
      <c r="A990">
        <v>44067</v>
      </c>
      <c r="B990">
        <v>2.1303400007558411</v>
      </c>
      <c r="C990">
        <v>2.7839617639740308</v>
      </c>
      <c r="D990">
        <v>1.0692418380058279</v>
      </c>
      <c r="E990">
        <v>1.5319130284599869</v>
      </c>
      <c r="F990">
        <v>0.33020101088223941</v>
      </c>
      <c r="G990">
        <v>1.1245343714259499</v>
      </c>
      <c r="H990">
        <v>1.8087277452531541</v>
      </c>
      <c r="I990">
        <v>0.53534181282813276</v>
      </c>
      <c r="J990">
        <v>4.6123424690760242</v>
      </c>
      <c r="K990">
        <v>1.8878261983800551</v>
      </c>
      <c r="L990">
        <v>4.6340404027707817E-2</v>
      </c>
      <c r="M990">
        <v>0.31797809768528801</v>
      </c>
      <c r="N990">
        <v>2.3780900717865019</v>
      </c>
      <c r="O990">
        <v>0.94700657533090971</v>
      </c>
      <c r="P990">
        <v>2.233539230957355</v>
      </c>
      <c r="Q990">
        <v>1.1463217119083069</v>
      </c>
      <c r="R990">
        <v>6.3535703605758793E-3</v>
      </c>
      <c r="S990">
        <v>5.7057444188561783E-2</v>
      </c>
      <c r="T990">
        <v>1.923938151220681</v>
      </c>
      <c r="U990">
        <v>4.1952820657881792E-2</v>
      </c>
      <c r="V990">
        <v>1.847408529810973</v>
      </c>
      <c r="W990">
        <v>0.69672650238461109</v>
      </c>
      <c r="X990">
        <v>0.90529076060391689</v>
      </c>
      <c r="Y990">
        <v>0</v>
      </c>
      <c r="Z990">
        <v>1.713095813885908</v>
      </c>
      <c r="AA990">
        <v>2.846051701092521</v>
      </c>
      <c r="AB990">
        <v>1.908853557874054</v>
      </c>
      <c r="AC990">
        <v>0.18952407803851129</v>
      </c>
      <c r="AD990">
        <v>1.533900041815039</v>
      </c>
      <c r="AE990">
        <v>1.451705302741642</v>
      </c>
      <c r="AF990">
        <v>1.1088443794001119</v>
      </c>
      <c r="AG990">
        <v>3.6630037218301998</v>
      </c>
      <c r="AH990" s="9" t="s">
        <v>241</v>
      </c>
      <c r="AI990" s="1">
        <v>44044</v>
      </c>
      <c r="AJ990" s="9" t="s">
        <v>41</v>
      </c>
      <c r="AK990">
        <v>24</v>
      </c>
    </row>
    <row r="991" spans="1:37" x14ac:dyDescent="0.25">
      <c r="A991">
        <v>44064</v>
      </c>
      <c r="B991">
        <v>1.1398358168788041</v>
      </c>
      <c r="C991">
        <v>4.687485848435298E-2</v>
      </c>
      <c r="D991">
        <v>0.74296708789089538</v>
      </c>
      <c r="E991">
        <v>0.83286273135507682</v>
      </c>
      <c r="F991">
        <v>0.29977606717524458</v>
      </c>
      <c r="G991">
        <v>0.68505062687451235</v>
      </c>
      <c r="H991">
        <v>0.35594926472481148</v>
      </c>
      <c r="I991">
        <v>1.2216018671355029</v>
      </c>
      <c r="J991">
        <v>0.83215194357402544</v>
      </c>
      <c r="K991">
        <v>1.6563435593138649</v>
      </c>
      <c r="L991">
        <v>0.20462640360349729</v>
      </c>
      <c r="M991">
        <v>1.0074414983762769</v>
      </c>
      <c r="N991">
        <v>1.9151897207532751</v>
      </c>
      <c r="O991">
        <v>0.32138448637071898</v>
      </c>
      <c r="P991">
        <v>0.59622906737144987</v>
      </c>
      <c r="Q991">
        <v>1.169967305803159</v>
      </c>
      <c r="R991">
        <v>0.20165456937343959</v>
      </c>
      <c r="S991">
        <v>0.42598736399171999</v>
      </c>
      <c r="T991">
        <v>0.56479232859186335</v>
      </c>
      <c r="U991">
        <v>1.207722426613445</v>
      </c>
      <c r="V991">
        <v>0.41108389955288971</v>
      </c>
      <c r="W991">
        <v>7.2449359322233023E-2</v>
      </c>
      <c r="X991">
        <v>1.6091167894147931</v>
      </c>
      <c r="Y991">
        <v>0.13118882030524129</v>
      </c>
      <c r="Z991">
        <v>0.99481322185220111</v>
      </c>
      <c r="AA991">
        <v>1.5761903229153</v>
      </c>
      <c r="AB991">
        <v>0.66213368732894762</v>
      </c>
      <c r="AC991">
        <v>0.63612820404175274</v>
      </c>
      <c r="AD991">
        <v>0.72589100656583039</v>
      </c>
      <c r="AE991">
        <v>1.735879443507319</v>
      </c>
      <c r="AF991">
        <v>0.6062891089535557</v>
      </c>
      <c r="AG991">
        <v>1.144267356424298</v>
      </c>
      <c r="AH991" s="9" t="s">
        <v>242</v>
      </c>
      <c r="AI991" s="1">
        <v>44044</v>
      </c>
      <c r="AJ991" s="9" t="s">
        <v>43</v>
      </c>
      <c r="AK991">
        <v>21</v>
      </c>
    </row>
    <row r="992" spans="1:37" x14ac:dyDescent="0.25">
      <c r="A992">
        <v>44063</v>
      </c>
      <c r="C992">
        <v>0.31722786669655589</v>
      </c>
      <c r="D992">
        <v>5.8352155413340608E-2</v>
      </c>
      <c r="E992">
        <v>0.48014435603168532</v>
      </c>
      <c r="F992">
        <v>3.8277882376572159E-3</v>
      </c>
      <c r="G992">
        <v>1.527032758246045E-2</v>
      </c>
      <c r="H992">
        <v>0.74013399588173689</v>
      </c>
      <c r="I992">
        <v>0.1958181722791725</v>
      </c>
      <c r="J992">
        <v>0.2024215370092137</v>
      </c>
      <c r="K992">
        <v>2.397289536098222</v>
      </c>
      <c r="L992">
        <v>2.8774814470282999E-2</v>
      </c>
      <c r="M992">
        <v>5.9816142460500807E-2</v>
      </c>
      <c r="N992">
        <v>0.12828392960439791</v>
      </c>
      <c r="O992">
        <v>0.94223267492326523</v>
      </c>
      <c r="P992">
        <v>0.74955307047416542</v>
      </c>
      <c r="Q992">
        <v>0.2103612742993109</v>
      </c>
      <c r="R992">
        <v>3.8909493754690949E-3</v>
      </c>
      <c r="S992">
        <v>6.7580576055925462E-2</v>
      </c>
      <c r="T992">
        <v>0.58266922371590002</v>
      </c>
      <c r="U992">
        <v>1.097202300314323E-2</v>
      </c>
      <c r="W992">
        <v>7.278537414241551E-2</v>
      </c>
      <c r="X992">
        <v>0.70362097888338759</v>
      </c>
      <c r="Y992">
        <v>5.2372415355836355E-4</v>
      </c>
      <c r="Z992">
        <v>0.95840744968560976</v>
      </c>
      <c r="AA992">
        <v>0.47219151770542228</v>
      </c>
      <c r="AC992">
        <v>5.3451631364718741E-2</v>
      </c>
      <c r="AD992">
        <v>2.8254614766238591E-2</v>
      </c>
      <c r="AE992">
        <v>0.38398948634102409</v>
      </c>
      <c r="AF992">
        <v>0.43338994844022588</v>
      </c>
      <c r="AH992" s="9" t="s">
        <v>242</v>
      </c>
      <c r="AI992" s="1">
        <v>44044</v>
      </c>
      <c r="AJ992" s="9" t="s">
        <v>38</v>
      </c>
      <c r="AK992">
        <v>20</v>
      </c>
    </row>
    <row r="993" spans="1:37" x14ac:dyDescent="0.25">
      <c r="A993">
        <v>44062</v>
      </c>
      <c r="B993">
        <v>1.5175231759524821</v>
      </c>
      <c r="C993">
        <v>0.87959621663723109</v>
      </c>
      <c r="D993">
        <v>0.3630502393545279</v>
      </c>
      <c r="E993">
        <v>0.54788510624796027</v>
      </c>
      <c r="F993">
        <v>0.63187796027388032</v>
      </c>
      <c r="G993">
        <v>2.0176435669815711</v>
      </c>
      <c r="H993">
        <v>1.683000071206799</v>
      </c>
      <c r="I993">
        <v>0.50483701301838024</v>
      </c>
      <c r="J993">
        <v>0.19489528368010769</v>
      </c>
      <c r="K993">
        <v>0.36594914294361902</v>
      </c>
      <c r="L993">
        <v>0.1199866792057238</v>
      </c>
      <c r="M993">
        <v>0.88437111206880914</v>
      </c>
      <c r="N993">
        <v>1.01122975950717</v>
      </c>
      <c r="O993">
        <v>9.3628303657126905E-2</v>
      </c>
      <c r="P993">
        <v>0.72172009875527998</v>
      </c>
      <c r="Q993">
        <v>6.3883315687322043E-2</v>
      </c>
      <c r="R993">
        <v>1.30855001425297</v>
      </c>
      <c r="S993">
        <v>2.1559611961154089E-4</v>
      </c>
      <c r="T993">
        <v>0.82638773470072235</v>
      </c>
      <c r="U993">
        <v>1.927405977366994E-2</v>
      </c>
      <c r="V993">
        <v>0.16405553633965911</v>
      </c>
      <c r="W993">
        <v>0.26898725388657679</v>
      </c>
      <c r="X993">
        <v>0.8102216978893243</v>
      </c>
      <c r="Y993">
        <v>6.5894048022069968E-2</v>
      </c>
      <c r="Z993">
        <v>1.3966849617362509</v>
      </c>
      <c r="AA993">
        <v>0.9368034125739112</v>
      </c>
      <c r="AB993">
        <v>0.80673024745101241</v>
      </c>
      <c r="AC993">
        <v>0.64143573382759211</v>
      </c>
      <c r="AD993">
        <v>0.26031693954334162</v>
      </c>
      <c r="AE993">
        <v>1.0408199939694971</v>
      </c>
      <c r="AF993">
        <v>0.60123116160345513</v>
      </c>
      <c r="AG993">
        <v>3.1076724126432138</v>
      </c>
      <c r="AH993" s="9" t="s">
        <v>242</v>
      </c>
      <c r="AI993" s="1">
        <v>44044</v>
      </c>
      <c r="AJ993" s="9" t="s">
        <v>39</v>
      </c>
      <c r="AK993">
        <v>19</v>
      </c>
    </row>
    <row r="994" spans="1:37" x14ac:dyDescent="0.25">
      <c r="A994">
        <v>44061</v>
      </c>
      <c r="B994">
        <v>1.1588383783108831</v>
      </c>
      <c r="C994">
        <v>0.18779291425319219</v>
      </c>
      <c r="D994">
        <v>0.94097567247523084</v>
      </c>
      <c r="E994">
        <v>0.38077001263479388</v>
      </c>
      <c r="F994">
        <v>0.5402885841330145</v>
      </c>
      <c r="G994">
        <v>0.17724074171391971</v>
      </c>
      <c r="H994">
        <v>1.1011640137220211</v>
      </c>
      <c r="I994">
        <v>1.34812897375804</v>
      </c>
      <c r="J994">
        <v>0.27696578975525582</v>
      </c>
      <c r="K994">
        <v>8.7983336320930139E-2</v>
      </c>
      <c r="L994">
        <v>1.121324269786878E-2</v>
      </c>
      <c r="M994">
        <v>0.52243078415183297</v>
      </c>
      <c r="N994">
        <v>0.33822666353844932</v>
      </c>
      <c r="O994">
        <v>0.82771780141121309</v>
      </c>
      <c r="P994">
        <v>2.8069257847204111E-3</v>
      </c>
      <c r="Q994">
        <v>0.1113513786615293</v>
      </c>
      <c r="R994">
        <v>0.52784318646269612</v>
      </c>
      <c r="S994">
        <v>0.162680713101263</v>
      </c>
      <c r="T994">
        <v>5.8768530253616433E-2</v>
      </c>
      <c r="U994">
        <v>0.39099118752679429</v>
      </c>
      <c r="V994">
        <v>0.43593354162544568</v>
      </c>
      <c r="W994">
        <v>0.93234486896457169</v>
      </c>
      <c r="X994">
        <v>0.4719474005725659</v>
      </c>
      <c r="Y994">
        <v>1.327830477245836</v>
      </c>
      <c r="Z994">
        <v>0.61474872025092542</v>
      </c>
      <c r="AA994">
        <v>0.36381519522292921</v>
      </c>
      <c r="AB994">
        <v>0.76898175444510564</v>
      </c>
      <c r="AC994">
        <v>1.501614961350187</v>
      </c>
      <c r="AD994">
        <v>6.4204349034708119E-2</v>
      </c>
      <c r="AE994">
        <v>0.30573714886930081</v>
      </c>
      <c r="AF994">
        <v>0.93864021985006829</v>
      </c>
      <c r="AG994">
        <v>1.100195525484434</v>
      </c>
      <c r="AH994" s="9" t="s">
        <v>242</v>
      </c>
      <c r="AI994" s="1">
        <v>44044</v>
      </c>
      <c r="AJ994" s="9" t="s">
        <v>40</v>
      </c>
      <c r="AK994">
        <v>18</v>
      </c>
    </row>
    <row r="995" spans="1:37" x14ac:dyDescent="0.25">
      <c r="A995">
        <v>44060</v>
      </c>
      <c r="B995">
        <v>1.1093144432480471</v>
      </c>
      <c r="C995">
        <v>0.51958070828622938</v>
      </c>
      <c r="D995">
        <v>9.4574111961200844E-2</v>
      </c>
      <c r="E995">
        <v>0.46158370045443048</v>
      </c>
      <c r="F995">
        <v>1.515114485832733</v>
      </c>
      <c r="G995">
        <v>0.73279689171284823</v>
      </c>
      <c r="H995">
        <v>0.1860568541445321</v>
      </c>
      <c r="I995">
        <v>0.1209301922345091</v>
      </c>
      <c r="J995">
        <v>0.3492978449702589</v>
      </c>
      <c r="K995">
        <v>5.181151882743136E-2</v>
      </c>
      <c r="L995">
        <v>3.6052509412544211E-2</v>
      </c>
      <c r="M995">
        <v>6.2598967201374978E-2</v>
      </c>
      <c r="N995">
        <v>0.69929927474081854</v>
      </c>
      <c r="O995">
        <v>1.2271951489861039</v>
      </c>
      <c r="P995">
        <v>0.75418041356545806</v>
      </c>
      <c r="Q995">
        <v>8.1574217213380151E-2</v>
      </c>
      <c r="R995">
        <v>1.2752493969969671E-2</v>
      </c>
      <c r="S995">
        <v>0.53359523433594014</v>
      </c>
      <c r="T995">
        <v>0.17908118100821149</v>
      </c>
      <c r="U995">
        <v>7.1649902332537319E-2</v>
      </c>
      <c r="V995">
        <v>1.8946036205986989</v>
      </c>
      <c r="W995">
        <v>0.2296521737566502</v>
      </c>
      <c r="X995">
        <v>1.112818030202791</v>
      </c>
      <c r="Y995">
        <v>4.9834143811488349</v>
      </c>
      <c r="Z995">
        <v>0.94458092245241243</v>
      </c>
      <c r="AA995">
        <v>0.57214099936501472</v>
      </c>
      <c r="AB995">
        <v>0.75635413556696962</v>
      </c>
      <c r="AC995">
        <v>0.69617824584573784</v>
      </c>
      <c r="AD995">
        <v>0.19809469359379989</v>
      </c>
      <c r="AE995">
        <v>0.54123360208918636</v>
      </c>
      <c r="AF995">
        <v>1.192968028333393</v>
      </c>
      <c r="AG995">
        <v>0.64731649479923026</v>
      </c>
      <c r="AH995" s="9" t="s">
        <v>242</v>
      </c>
      <c r="AI995" s="1">
        <v>44044</v>
      </c>
      <c r="AJ995" s="9" t="s">
        <v>41</v>
      </c>
      <c r="AK995">
        <v>17</v>
      </c>
    </row>
    <row r="996" spans="1:37" x14ac:dyDescent="0.25">
      <c r="A996">
        <v>44057</v>
      </c>
      <c r="C996">
        <v>2.7573281641378351E-2</v>
      </c>
      <c r="D996">
        <v>0.55760939359277817</v>
      </c>
      <c r="E996">
        <v>7.5200871404427147E-2</v>
      </c>
      <c r="F996">
        <v>0.14308651976681949</v>
      </c>
      <c r="H996">
        <v>0.97801019672964229</v>
      </c>
      <c r="I996">
        <v>0.2012193140425724</v>
      </c>
      <c r="J996">
        <v>7.8524770478721785E-3</v>
      </c>
      <c r="K996">
        <v>0.52331303162729959</v>
      </c>
      <c r="L996">
        <v>4.7962428700051183E-3</v>
      </c>
      <c r="M996">
        <v>1.8526563637300739E-2</v>
      </c>
      <c r="N996">
        <v>0.12527402549540789</v>
      </c>
      <c r="O996">
        <v>0.13876747408423709</v>
      </c>
      <c r="P996">
        <v>0.36778152753682097</v>
      </c>
      <c r="Q996">
        <v>8.3820387396972507E-2</v>
      </c>
      <c r="R996">
        <v>7.0034405360377944E-2</v>
      </c>
      <c r="S996">
        <v>0.42927884907354269</v>
      </c>
      <c r="T996">
        <v>1.951455866176802E-2</v>
      </c>
      <c r="U996">
        <v>6.3983120575250704E-4</v>
      </c>
      <c r="V996">
        <v>7.9875071558989694E-2</v>
      </c>
      <c r="W996">
        <v>8.3914015000853368E-2</v>
      </c>
      <c r="X996">
        <v>0.73430427222374128</v>
      </c>
      <c r="Y996">
        <v>2.9505309516187839E-2</v>
      </c>
      <c r="AA996">
        <v>0.37458288588303612</v>
      </c>
      <c r="AB996">
        <v>0.16293722786775841</v>
      </c>
      <c r="AC996">
        <v>0.12853607040147871</v>
      </c>
      <c r="AD996">
        <v>2.2881895210514491E-2</v>
      </c>
      <c r="AE996">
        <v>0.17538449857210611</v>
      </c>
      <c r="AG996">
        <v>0.79284595828097326</v>
      </c>
      <c r="AH996" s="9" t="s">
        <v>243</v>
      </c>
      <c r="AI996" s="1">
        <v>44044</v>
      </c>
      <c r="AJ996" s="9" t="s">
        <v>43</v>
      </c>
      <c r="AK996">
        <v>14</v>
      </c>
    </row>
    <row r="997" spans="1:37" x14ac:dyDescent="0.25">
      <c r="A997">
        <v>44056</v>
      </c>
      <c r="B997">
        <v>2.075317292650233</v>
      </c>
      <c r="C997">
        <v>1.0370103055916291</v>
      </c>
      <c r="D997">
        <v>1.054777589743584</v>
      </c>
      <c r="E997">
        <v>3.4282536655084259</v>
      </c>
      <c r="F997">
        <v>4.5617921219798134</v>
      </c>
      <c r="G997">
        <v>0.6922359453982837</v>
      </c>
      <c r="H997">
        <v>0.27070225389932678</v>
      </c>
      <c r="I997">
        <v>0.80694084071822603</v>
      </c>
      <c r="J997">
        <v>6.8486304003992318E-2</v>
      </c>
      <c r="K997">
        <v>0.44185208732167691</v>
      </c>
      <c r="L997">
        <v>0.6522753833720536</v>
      </c>
      <c r="M997">
        <v>0.70286170412172355</v>
      </c>
      <c r="N997">
        <v>0.93753119528447015</v>
      </c>
      <c r="O997">
        <v>0.54278776737949075</v>
      </c>
      <c r="P997">
        <v>1.574216916367736</v>
      </c>
      <c r="Q997">
        <v>8.7298345605840405E-2</v>
      </c>
      <c r="R997">
        <v>5.4728626581383743E-4</v>
      </c>
      <c r="S997">
        <v>4.5590568198651822E-2</v>
      </c>
      <c r="T997">
        <v>0.26961344623416489</v>
      </c>
      <c r="U997">
        <v>0.25644605061171888</v>
      </c>
      <c r="V997">
        <v>1.476550690220785</v>
      </c>
      <c r="W997">
        <v>2.052217873111704</v>
      </c>
      <c r="X997">
        <v>1.467602020853856</v>
      </c>
      <c r="Y997">
        <v>1.540670120630645</v>
      </c>
      <c r="Z997">
        <v>2.7335256496439189</v>
      </c>
      <c r="AA997">
        <v>1.121295814454941</v>
      </c>
      <c r="AB997">
        <v>0.91251351319995033</v>
      </c>
      <c r="AC997">
        <v>1.025291342643339</v>
      </c>
      <c r="AD997">
        <v>0.69448903363566517</v>
      </c>
      <c r="AE997">
        <v>0.49642021463137992</v>
      </c>
      <c r="AF997">
        <v>2.4982598868946782</v>
      </c>
      <c r="AG997">
        <v>1.3303117770770121</v>
      </c>
      <c r="AH997" s="9" t="s">
        <v>243</v>
      </c>
      <c r="AI997" s="1">
        <v>44044</v>
      </c>
      <c r="AJ997" s="9" t="s">
        <v>38</v>
      </c>
      <c r="AK997">
        <v>13</v>
      </c>
    </row>
    <row r="998" spans="1:37" x14ac:dyDescent="0.25">
      <c r="A998">
        <v>44055</v>
      </c>
      <c r="C998">
        <v>6.4114706532760538E-2</v>
      </c>
      <c r="D998">
        <v>3.225512241577709E-2</v>
      </c>
      <c r="E998">
        <v>0.37050405635278261</v>
      </c>
      <c r="F998">
        <v>0.24490413603472599</v>
      </c>
      <c r="G998">
        <v>9.1461476220948149E-2</v>
      </c>
      <c r="H998">
        <v>0.29734361943594878</v>
      </c>
      <c r="I998">
        <v>0.70805466991843014</v>
      </c>
      <c r="J998">
        <v>2.1636642876158669</v>
      </c>
      <c r="K998">
        <v>0.16750209977116159</v>
      </c>
      <c r="L998">
        <v>0.54414689121742232</v>
      </c>
      <c r="N998">
        <v>0.39784171267131552</v>
      </c>
      <c r="O998">
        <v>1.66293311054866</v>
      </c>
      <c r="P998">
        <v>5.5484100419727907E-2</v>
      </c>
      <c r="Q998">
        <v>0.45490409096231021</v>
      </c>
      <c r="R998">
        <v>0.21616544332092999</v>
      </c>
      <c r="S998">
        <v>9.7812561817207447E-2</v>
      </c>
      <c r="T998">
        <v>0.1407509169986835</v>
      </c>
      <c r="U998">
        <v>0</v>
      </c>
      <c r="V998">
        <v>0.41296188266216433</v>
      </c>
      <c r="W998">
        <v>6.0294648159296296</v>
      </c>
      <c r="X998">
        <v>0.18129615353367809</v>
      </c>
      <c r="Y998">
        <v>5.5831231503759182E-2</v>
      </c>
      <c r="Z998">
        <v>0.40313816143050801</v>
      </c>
      <c r="AA998">
        <v>0.53177145609136922</v>
      </c>
      <c r="AB998">
        <v>0.58357130868596097</v>
      </c>
      <c r="AD998">
        <v>0.42924575118987368</v>
      </c>
      <c r="AE998">
        <v>0.51220034512805512</v>
      </c>
      <c r="AF998">
        <v>0.44033467296022399</v>
      </c>
      <c r="AH998" s="9" t="s">
        <v>243</v>
      </c>
      <c r="AI998" s="1">
        <v>44044</v>
      </c>
      <c r="AJ998" s="9" t="s">
        <v>39</v>
      </c>
      <c r="AK998">
        <v>12</v>
      </c>
    </row>
    <row r="999" spans="1:37" x14ac:dyDescent="0.25">
      <c r="A999">
        <v>44054</v>
      </c>
      <c r="B999">
        <v>0.44374480673618188</v>
      </c>
      <c r="C999">
        <v>5.02249958516448E-3</v>
      </c>
      <c r="D999">
        <v>9.3049780801431919E-2</v>
      </c>
      <c r="E999">
        <v>0.78901677323118014</v>
      </c>
      <c r="F999">
        <v>1.7928069517541789</v>
      </c>
      <c r="G999">
        <v>0.27075842606696648</v>
      </c>
      <c r="H999">
        <v>2.737060222874343E-3</v>
      </c>
      <c r="I999">
        <v>0.37755088123423669</v>
      </c>
      <c r="J999">
        <v>0.30328761583235331</v>
      </c>
      <c r="K999">
        <v>0.21307602328583011</v>
      </c>
      <c r="L999">
        <v>2.1475774962225771E-2</v>
      </c>
      <c r="M999">
        <v>1.3320022151902921E-4</v>
      </c>
      <c r="N999">
        <v>0.15237834498521691</v>
      </c>
      <c r="O999">
        <v>0.53811673943402016</v>
      </c>
      <c r="P999">
        <v>0.2279419589400718</v>
      </c>
      <c r="Q999">
        <v>0.2399540636614591</v>
      </c>
      <c r="R999">
        <v>0.58484891741950062</v>
      </c>
      <c r="S999">
        <v>8.745563968702073E-3</v>
      </c>
      <c r="T999">
        <v>6.4835104986927516E-2</v>
      </c>
      <c r="U999">
        <v>1.533920080519267E-2</v>
      </c>
      <c r="V999">
        <v>0.25421062290425378</v>
      </c>
      <c r="W999">
        <v>1.04418303703363</v>
      </c>
      <c r="X999">
        <v>5.90117219459333E-2</v>
      </c>
      <c r="Y999">
        <v>9.3391416114184514E-2</v>
      </c>
      <c r="Z999">
        <v>0.49445611604347189</v>
      </c>
      <c r="AA999">
        <v>0.28167837696336678</v>
      </c>
      <c r="AB999">
        <v>0.37598603440240869</v>
      </c>
      <c r="AC999">
        <v>3.7037931777413068E-2</v>
      </c>
      <c r="AD999">
        <v>0.1197188655518462</v>
      </c>
      <c r="AE999">
        <v>0.1911620835239552</v>
      </c>
      <c r="AF999">
        <v>0.49393781609214132</v>
      </c>
      <c r="AG999">
        <v>0.56218446004883371</v>
      </c>
      <c r="AH999" s="9" t="s">
        <v>243</v>
      </c>
      <c r="AI999" s="1">
        <v>44044</v>
      </c>
      <c r="AJ999" s="9" t="s">
        <v>40</v>
      </c>
      <c r="AK999">
        <v>11</v>
      </c>
    </row>
    <row r="1000" spans="1:37" x14ac:dyDescent="0.25">
      <c r="A1000">
        <v>44053</v>
      </c>
      <c r="B1000">
        <v>0.68930404490831843</v>
      </c>
      <c r="C1000">
        <v>4.4818486495390039E-2</v>
      </c>
      <c r="D1000">
        <v>5.9215862037117839E-3</v>
      </c>
      <c r="E1000">
        <v>1.0310383793714211</v>
      </c>
      <c r="F1000">
        <v>1.485161723622888</v>
      </c>
      <c r="G1000">
        <v>0.1157802894692509</v>
      </c>
      <c r="H1000">
        <v>0.66494807902851105</v>
      </c>
      <c r="I1000">
        <v>0.19763441346792709</v>
      </c>
      <c r="J1000">
        <v>0.38524531800454181</v>
      </c>
      <c r="K1000">
        <v>0.1383428784248098</v>
      </c>
      <c r="L1000">
        <v>0.87681579450791569</v>
      </c>
      <c r="M1000">
        <v>0.35678967886069912</v>
      </c>
      <c r="N1000">
        <v>1.125613806303551</v>
      </c>
      <c r="O1000">
        <v>0.7655847848245837</v>
      </c>
      <c r="P1000">
        <v>0.27569771182359182</v>
      </c>
      <c r="Q1000">
        <v>0.1068239138667756</v>
      </c>
      <c r="R1000">
        <v>0.23053882947815391</v>
      </c>
      <c r="S1000">
        <v>0.1918643151574394</v>
      </c>
      <c r="T1000">
        <v>0.48049914473667332</v>
      </c>
      <c r="U1000">
        <v>0.2841261440708206</v>
      </c>
      <c r="V1000">
        <v>6.323925200379503E-2</v>
      </c>
      <c r="W1000">
        <v>4.4042907514376957E-2</v>
      </c>
      <c r="X1000">
        <v>0.6699609203806639</v>
      </c>
      <c r="Y1000">
        <v>5.6511626053384431E-2</v>
      </c>
      <c r="Z1000">
        <v>0.71168929984482709</v>
      </c>
      <c r="AA1000">
        <v>0.5834586063250522</v>
      </c>
      <c r="AB1000">
        <v>0.50219798633639057</v>
      </c>
      <c r="AC1000">
        <v>0.32662459625292112</v>
      </c>
      <c r="AD1000">
        <v>0.24231465380087211</v>
      </c>
      <c r="AE1000">
        <v>0.24857138519583841</v>
      </c>
      <c r="AF1000">
        <v>0.77605322402706001</v>
      </c>
      <c r="AG1000">
        <v>0.84223567292601997</v>
      </c>
      <c r="AH1000" s="9" t="s">
        <v>243</v>
      </c>
      <c r="AI1000" s="1">
        <v>44044</v>
      </c>
      <c r="AJ1000" s="9" t="s">
        <v>41</v>
      </c>
      <c r="AK1000">
        <v>10</v>
      </c>
    </row>
    <row r="1001" spans="1:37" x14ac:dyDescent="0.25">
      <c r="A1001">
        <v>44050</v>
      </c>
      <c r="B1001">
        <v>0.61760820992984466</v>
      </c>
      <c r="C1001">
        <v>3.8683796775776789E-2</v>
      </c>
      <c r="D1001">
        <v>1.9324225635640489E-2</v>
      </c>
      <c r="E1001">
        <v>0.2069844191418648</v>
      </c>
      <c r="F1001">
        <v>0.28610577861019248</v>
      </c>
      <c r="G1001">
        <v>0.1313807231762934</v>
      </c>
      <c r="H1001">
        <v>1.039500526730148</v>
      </c>
      <c r="I1001">
        <v>0.8005427842336359</v>
      </c>
      <c r="J1001">
        <v>7.8253385460560362E-2</v>
      </c>
      <c r="K1001">
        <v>0.18315675383452379</v>
      </c>
      <c r="L1001">
        <v>5.0193838446451963E-2</v>
      </c>
      <c r="M1001">
        <v>4.396341303765032E-2</v>
      </c>
      <c r="N1001">
        <v>0.37761529040862868</v>
      </c>
      <c r="O1001">
        <v>0.2080727857725527</v>
      </c>
      <c r="P1001">
        <v>0.93316571837828532</v>
      </c>
      <c r="Q1001">
        <v>4.8418413374296532E-2</v>
      </c>
      <c r="R1001">
        <v>3.0576779878018691E-2</v>
      </c>
      <c r="S1001">
        <v>0.78610456053774247</v>
      </c>
      <c r="T1001">
        <v>5.6310617429683893E-2</v>
      </c>
      <c r="U1001">
        <v>0.1194098578115084</v>
      </c>
      <c r="V1001">
        <v>0.29178656363474259</v>
      </c>
      <c r="W1001">
        <v>0.85707621387719635</v>
      </c>
      <c r="X1001">
        <v>0.31532413176536062</v>
      </c>
      <c r="Y1001">
        <v>3.1745211445324099E-2</v>
      </c>
      <c r="Z1001">
        <v>0.41047344141240188</v>
      </c>
      <c r="AA1001">
        <v>0.56435600185188906</v>
      </c>
      <c r="AB1001">
        <v>0.43297837378573689</v>
      </c>
      <c r="AC1001">
        <v>4.0213840324989029E-2</v>
      </c>
      <c r="AD1001">
        <v>7.8524208058865647E-2</v>
      </c>
      <c r="AE1001">
        <v>0.39895096074030623</v>
      </c>
      <c r="AF1001">
        <v>0.42333825426517879</v>
      </c>
      <c r="AG1001">
        <v>0.48962311959523591</v>
      </c>
      <c r="AH1001" s="9" t="s">
        <v>244</v>
      </c>
      <c r="AI1001" s="1">
        <v>44044</v>
      </c>
      <c r="AJ1001" s="9" t="s">
        <v>43</v>
      </c>
      <c r="AK1001">
        <v>7</v>
      </c>
    </row>
    <row r="1002" spans="1:37" x14ac:dyDescent="0.25">
      <c r="A1002">
        <v>44049</v>
      </c>
      <c r="B1002">
        <v>0.68611955619896603</v>
      </c>
      <c r="C1002">
        <v>0.14631897851017281</v>
      </c>
      <c r="D1002">
        <v>0.7331023494028116</v>
      </c>
      <c r="E1002">
        <v>0.32868588863962611</v>
      </c>
      <c r="F1002">
        <v>0.68923758353426157</v>
      </c>
      <c r="G1002">
        <v>1.0339638584732931</v>
      </c>
      <c r="H1002">
        <v>0.10592856784260569</v>
      </c>
      <c r="I1002">
        <v>0.57570240574569542</v>
      </c>
      <c r="J1002">
        <v>1.078187533691787</v>
      </c>
      <c r="K1002">
        <v>7.571740062815327E-2</v>
      </c>
      <c r="L1002">
        <v>6.3260614182060707E-2</v>
      </c>
      <c r="M1002">
        <v>0.1813577773435511</v>
      </c>
      <c r="N1002">
        <v>0.4316565969053498</v>
      </c>
      <c r="O1002">
        <v>0.22090200570693189</v>
      </c>
      <c r="P1002">
        <v>4.5317123616102108E-2</v>
      </c>
      <c r="Q1002">
        <v>0.1724098471984333</v>
      </c>
      <c r="R1002">
        <v>0.36670408996814841</v>
      </c>
      <c r="S1002">
        <v>0.1190946330922172</v>
      </c>
      <c r="T1002">
        <v>0.57185141834488895</v>
      </c>
      <c r="U1002">
        <v>1.0476119702730709E-2</v>
      </c>
      <c r="V1002">
        <v>0.22933111279554391</v>
      </c>
      <c r="W1002">
        <v>1.9635618062785291E-3</v>
      </c>
      <c r="X1002">
        <v>0.18184619455225531</v>
      </c>
      <c r="Y1002">
        <v>3.2507057123811467E-2</v>
      </c>
      <c r="Z1002">
        <v>0.79171309973840365</v>
      </c>
      <c r="AA1002">
        <v>0.50742900280152703</v>
      </c>
      <c r="AB1002">
        <v>0.37226505529858211</v>
      </c>
      <c r="AC1002">
        <v>0.19337301390038791</v>
      </c>
      <c r="AD1002">
        <v>0.27311335062790321</v>
      </c>
      <c r="AE1002">
        <v>0.2466335305321293</v>
      </c>
      <c r="AF1002">
        <v>0.59624492994332778</v>
      </c>
      <c r="AG1002">
        <v>0.70887936498357984</v>
      </c>
      <c r="AH1002" s="9" t="s">
        <v>244</v>
      </c>
      <c r="AI1002" s="1">
        <v>44044</v>
      </c>
      <c r="AJ1002" s="9" t="s">
        <v>38</v>
      </c>
      <c r="AK1002">
        <v>6</v>
      </c>
    </row>
    <row r="1003" spans="1:37" x14ac:dyDescent="0.25">
      <c r="A1003">
        <v>44048</v>
      </c>
      <c r="B1003">
        <v>1.5410332117650061</v>
      </c>
      <c r="C1003">
        <v>0.78587373902699253</v>
      </c>
      <c r="D1003">
        <v>0.37435316147345232</v>
      </c>
      <c r="E1003">
        <v>0.8376132600887457</v>
      </c>
      <c r="F1003">
        <v>0.47335781074290362</v>
      </c>
      <c r="G1003">
        <v>1.7936510393895719</v>
      </c>
      <c r="H1003">
        <v>0.1135612357341631</v>
      </c>
      <c r="I1003">
        <v>1.9603756326390811</v>
      </c>
      <c r="J1003">
        <v>1.662749890672802</v>
      </c>
      <c r="K1003">
        <v>2.1119628882905359</v>
      </c>
      <c r="L1003">
        <v>1.826598462977761</v>
      </c>
      <c r="M1003">
        <v>1.675869296523314</v>
      </c>
      <c r="N1003">
        <v>1.84718618017972</v>
      </c>
      <c r="O1003">
        <v>1.2221761646371021</v>
      </c>
      <c r="P1003">
        <v>0.82690439000749338</v>
      </c>
      <c r="Q1003">
        <v>0.61542862256142605</v>
      </c>
      <c r="R1003">
        <v>6.786690764920611E-2</v>
      </c>
      <c r="S1003">
        <v>1.1776877940538151</v>
      </c>
      <c r="T1003">
        <v>0.3127170106563435</v>
      </c>
      <c r="U1003">
        <v>1.1409753949306911E-2</v>
      </c>
      <c r="V1003">
        <v>3.3317479428039909</v>
      </c>
      <c r="W1003">
        <v>0.39102700429967552</v>
      </c>
      <c r="X1003">
        <v>1.488910195551902</v>
      </c>
      <c r="Y1003">
        <v>1.5921740185165581E-2</v>
      </c>
      <c r="Z1003">
        <v>1.451139386625989</v>
      </c>
      <c r="AA1003">
        <v>1.7272999519982191</v>
      </c>
      <c r="AB1003">
        <v>0.86806202705114999</v>
      </c>
      <c r="AC1003">
        <v>1.0013786542299099</v>
      </c>
      <c r="AD1003">
        <v>1.6491190975153771</v>
      </c>
      <c r="AE1003">
        <v>1.0407157630652391</v>
      </c>
      <c r="AF1003">
        <v>1.635814187856607</v>
      </c>
      <c r="AG1003">
        <v>0.97864081548643933</v>
      </c>
      <c r="AH1003" s="9" t="s">
        <v>244</v>
      </c>
      <c r="AI1003" s="1">
        <v>44044</v>
      </c>
      <c r="AJ1003" s="9" t="s">
        <v>39</v>
      </c>
      <c r="AK1003">
        <v>5</v>
      </c>
    </row>
    <row r="1004" spans="1:37" x14ac:dyDescent="0.25">
      <c r="A1004">
        <v>44047</v>
      </c>
      <c r="B1004">
        <v>1.383370066164</v>
      </c>
      <c r="C1004">
        <v>0.50793726090498892</v>
      </c>
      <c r="D1004">
        <v>0.78231057132130033</v>
      </c>
      <c r="E1004">
        <v>0.72258634372114727</v>
      </c>
      <c r="F1004">
        <v>6.727532218608645E-2</v>
      </c>
      <c r="G1004">
        <v>1.6793521511903799</v>
      </c>
      <c r="H1004">
        <v>1.1758701530372651</v>
      </c>
      <c r="I1004">
        <v>2.947738880564605</v>
      </c>
      <c r="J1004">
        <v>0.2419322219483438</v>
      </c>
      <c r="K1004">
        <v>3.7170441028297811</v>
      </c>
      <c r="L1004">
        <v>0.56739538369139397</v>
      </c>
      <c r="M1004">
        <v>0.24724383350132501</v>
      </c>
      <c r="N1004">
        <v>0.97572490267131307</v>
      </c>
      <c r="O1004">
        <v>0.52968682884516405</v>
      </c>
      <c r="P1004">
        <v>0.97292817476668658</v>
      </c>
      <c r="Q1004">
        <v>0.23850464725335699</v>
      </c>
      <c r="R1004">
        <v>2.4883975161719691</v>
      </c>
      <c r="S1004">
        <v>2.7116834951192029E-4</v>
      </c>
      <c r="T1004">
        <v>0.25417021210102769</v>
      </c>
      <c r="U1004">
        <v>0.80086926246082246</v>
      </c>
      <c r="V1004">
        <v>1.3921654654284801</v>
      </c>
      <c r="W1004">
        <v>0.53021607356852718</v>
      </c>
      <c r="X1004">
        <v>1.08655679904006</v>
      </c>
      <c r="Y1004">
        <v>1.7768311159300849E-2</v>
      </c>
      <c r="Z1004">
        <v>1.6238936419898149</v>
      </c>
      <c r="AA1004">
        <v>1.5219789224496989</v>
      </c>
      <c r="AB1004">
        <v>0.49393387390062199</v>
      </c>
      <c r="AC1004">
        <v>0.30090239239110039</v>
      </c>
      <c r="AD1004">
        <v>0.4722464556934603</v>
      </c>
      <c r="AE1004">
        <v>0.58787905998864753</v>
      </c>
      <c r="AF1004">
        <v>1.4106669723301779</v>
      </c>
      <c r="AG1004">
        <v>1.3403817021355491</v>
      </c>
      <c r="AH1004" s="9" t="s">
        <v>244</v>
      </c>
      <c r="AI1004" s="1">
        <v>44044</v>
      </c>
      <c r="AJ1004" s="9" t="s">
        <v>40</v>
      </c>
      <c r="AK1004">
        <v>4</v>
      </c>
    </row>
    <row r="1005" spans="1:37" x14ac:dyDescent="0.25">
      <c r="A1005">
        <v>44046</v>
      </c>
      <c r="B1005">
        <v>1.5970816408366451</v>
      </c>
      <c r="C1005">
        <v>0.6513601718756874</v>
      </c>
      <c r="D1005">
        <v>0.98870887304803068</v>
      </c>
      <c r="E1005">
        <v>1.8958482564466319</v>
      </c>
      <c r="F1005">
        <v>4.1894838815559146</v>
      </c>
      <c r="G1005">
        <v>1.553794041854758</v>
      </c>
      <c r="H1005">
        <v>0.54758524654884977</v>
      </c>
      <c r="I1005">
        <v>1.833133060362814</v>
      </c>
      <c r="J1005">
        <v>1.8299211176959911</v>
      </c>
      <c r="K1005">
        <v>2.034487153613183</v>
      </c>
      <c r="L1005">
        <v>0.65874512999564616</v>
      </c>
      <c r="M1005">
        <v>0.48218863219603519</v>
      </c>
      <c r="N1005">
        <v>1.725553557905235</v>
      </c>
      <c r="O1005">
        <v>0.92607183279471994</v>
      </c>
      <c r="P1005">
        <v>0.3333584344849459</v>
      </c>
      <c r="Q1005">
        <v>0.49211288325858771</v>
      </c>
      <c r="R1005">
        <v>3.6612486161341091</v>
      </c>
      <c r="S1005">
        <v>3.244216957515595</v>
      </c>
      <c r="T1005">
        <v>1.711152842847</v>
      </c>
      <c r="U1005">
        <v>0.36177479150385172</v>
      </c>
      <c r="V1005">
        <v>0.37034680670415471</v>
      </c>
      <c r="W1005">
        <v>1.3639029909780229</v>
      </c>
      <c r="X1005">
        <v>1.6324954640585949</v>
      </c>
      <c r="Y1005">
        <v>9.4598503690873734E-2</v>
      </c>
      <c r="Z1005">
        <v>2.0544579048851408</v>
      </c>
      <c r="AA1005">
        <v>1.410363247686484</v>
      </c>
      <c r="AB1005">
        <v>1.1532238473095451</v>
      </c>
      <c r="AC1005">
        <v>0.47069921981696911</v>
      </c>
      <c r="AD1005">
        <v>1.2984171241342151</v>
      </c>
      <c r="AE1005">
        <v>2.026354802007726</v>
      </c>
      <c r="AF1005">
        <v>1.290415415378944</v>
      </c>
      <c r="AG1005">
        <v>1.3283447911514239</v>
      </c>
      <c r="AH1005" s="9" t="s">
        <v>244</v>
      </c>
      <c r="AI1005" s="1">
        <v>44044</v>
      </c>
      <c r="AJ1005" s="9" t="s">
        <v>41</v>
      </c>
      <c r="AK1005">
        <v>3</v>
      </c>
    </row>
    <row r="1006" spans="1:37" x14ac:dyDescent="0.25">
      <c r="A1006">
        <v>44043</v>
      </c>
      <c r="C1006">
        <v>7.8345381242248598E-3</v>
      </c>
      <c r="D1006">
        <v>0.1153755441311918</v>
      </c>
      <c r="E1006">
        <v>0.53566819794659792</v>
      </c>
      <c r="F1006">
        <v>2.4418468877928919E-2</v>
      </c>
      <c r="G1006">
        <v>0.55608951619573144</v>
      </c>
      <c r="H1006">
        <v>0.76367488144953588</v>
      </c>
      <c r="I1006">
        <v>0.25553363555738268</v>
      </c>
      <c r="J1006">
        <v>9.0335809350231458E-2</v>
      </c>
      <c r="K1006">
        <v>0.31203781455885682</v>
      </c>
      <c r="L1006">
        <v>3.262351506817316E-2</v>
      </c>
      <c r="M1006">
        <v>5.2416961395214429E-2</v>
      </c>
      <c r="N1006">
        <v>0.22780510339214469</v>
      </c>
      <c r="O1006">
        <v>0.2057512924156509</v>
      </c>
      <c r="P1006">
        <v>6.5784130237459951E-2</v>
      </c>
      <c r="Q1006">
        <v>0.30147274244075772</v>
      </c>
      <c r="S1006">
        <v>0.1394781153312307</v>
      </c>
      <c r="T1006">
        <v>0.12527999304445489</v>
      </c>
      <c r="U1006">
        <v>8.374088304330006E-2</v>
      </c>
      <c r="V1006">
        <v>0.39970110331320352</v>
      </c>
      <c r="W1006">
        <v>8.8244296148772827E-2</v>
      </c>
      <c r="X1006">
        <v>0.11888556758459549</v>
      </c>
      <c r="Y1006">
        <v>6.2432162969616407E-2</v>
      </c>
      <c r="AA1006">
        <v>0.25473949663646112</v>
      </c>
      <c r="AB1006">
        <v>0.37729963217797241</v>
      </c>
      <c r="AC1006">
        <v>7.4948045764484619E-2</v>
      </c>
      <c r="AD1006">
        <v>0.16610066146246211</v>
      </c>
      <c r="AE1006">
        <v>0.2766677886014331</v>
      </c>
      <c r="AG1006">
        <v>0.43919878510381111</v>
      </c>
      <c r="AH1006" s="9" t="s">
        <v>245</v>
      </c>
      <c r="AI1006" s="1">
        <v>44013</v>
      </c>
      <c r="AJ1006" s="9" t="s">
        <v>43</v>
      </c>
      <c r="AK1006">
        <v>31</v>
      </c>
    </row>
    <row r="1007" spans="1:37" x14ac:dyDescent="0.25">
      <c r="A1007">
        <v>44042</v>
      </c>
      <c r="B1007">
        <v>0.40816831854892521</v>
      </c>
      <c r="C1007">
        <v>9.9088428626364009E-2</v>
      </c>
      <c r="D1007">
        <v>1.212540460267254E-2</v>
      </c>
      <c r="E1007">
        <v>0.3197400202133765</v>
      </c>
      <c r="F1007">
        <v>5.2743142174443543E-2</v>
      </c>
      <c r="G1007">
        <v>9.4275049001656286E-2</v>
      </c>
      <c r="H1007">
        <v>0.91699877180503453</v>
      </c>
      <c r="I1007">
        <v>0.27291946040397508</v>
      </c>
      <c r="J1007">
        <v>0.2220569274083416</v>
      </c>
      <c r="K1007">
        <v>0.39928598755104627</v>
      </c>
      <c r="L1007">
        <v>2.770447042715278E-2</v>
      </c>
      <c r="M1007">
        <v>6.646893771700034E-2</v>
      </c>
      <c r="N1007">
        <v>0.4202198351871011</v>
      </c>
      <c r="O1007">
        <v>1.258731014758266</v>
      </c>
      <c r="P1007">
        <v>0.1018925211760754</v>
      </c>
      <c r="Q1007">
        <v>0.1583815368595661</v>
      </c>
      <c r="R1007">
        <v>4.7373564367520209E-4</v>
      </c>
      <c r="S1007">
        <v>1.9502797860368948E-2</v>
      </c>
      <c r="T1007">
        <v>0.19569908353967161</v>
      </c>
      <c r="U1007">
        <v>1.7509517554824851E-2</v>
      </c>
      <c r="V1007">
        <v>0.44987907156511592</v>
      </c>
      <c r="W1007">
        <v>0.41621255929649442</v>
      </c>
      <c r="X1007">
        <v>0.1930671539804199</v>
      </c>
      <c r="Y1007">
        <v>0.15681664756517749</v>
      </c>
      <c r="Z1007">
        <v>0.30212664664238559</v>
      </c>
      <c r="AA1007">
        <v>0.34612519058157692</v>
      </c>
      <c r="AB1007">
        <v>0.49037577011484867</v>
      </c>
      <c r="AC1007">
        <v>9.9358006209372157E-2</v>
      </c>
      <c r="AD1007">
        <v>0.19604578665446351</v>
      </c>
      <c r="AE1007">
        <v>0.17975575465498339</v>
      </c>
      <c r="AF1007">
        <v>0.30918365989590613</v>
      </c>
      <c r="AG1007">
        <v>0.69102699510092325</v>
      </c>
      <c r="AH1007" s="9" t="s">
        <v>245</v>
      </c>
      <c r="AI1007" s="1">
        <v>44013</v>
      </c>
      <c r="AJ1007" s="9" t="s">
        <v>38</v>
      </c>
      <c r="AK1007">
        <v>30</v>
      </c>
    </row>
    <row r="1008" spans="1:37" x14ac:dyDescent="0.25">
      <c r="A1008">
        <v>44041</v>
      </c>
      <c r="B1008">
        <v>0.46900256289303432</v>
      </c>
      <c r="C1008">
        <v>0.1886304736118862</v>
      </c>
      <c r="D1008">
        <v>0.1796712439540841</v>
      </c>
      <c r="E1008">
        <v>0.27481381604575322</v>
      </c>
      <c r="F1008">
        <v>2.651517646942779</v>
      </c>
      <c r="G1008">
        <v>0.42399695185264152</v>
      </c>
      <c r="H1008">
        <v>0.45218160711896299</v>
      </c>
      <c r="I1008">
        <v>0.1243393488222362</v>
      </c>
      <c r="J1008">
        <v>6.8386979158995831E-2</v>
      </c>
      <c r="K1008">
        <v>0.25275572413677377</v>
      </c>
      <c r="L1008">
        <v>0</v>
      </c>
      <c r="M1008">
        <v>0.55370250221312145</v>
      </c>
      <c r="N1008">
        <v>9.5232202139582015E-2</v>
      </c>
      <c r="O1008">
        <v>0.13566261374113209</v>
      </c>
      <c r="P1008">
        <v>0.1041094216854951</v>
      </c>
      <c r="Q1008">
        <v>0.31481350353465087</v>
      </c>
      <c r="R1008">
        <v>0.15158368905725031</v>
      </c>
      <c r="S1008">
        <v>5.874340417013945E-2</v>
      </c>
      <c r="T1008">
        <v>0.1479537326511785</v>
      </c>
      <c r="U1008">
        <v>0.60741240025218179</v>
      </c>
      <c r="V1008">
        <v>0.41733025077154129</v>
      </c>
      <c r="W1008">
        <v>0.51160120092352435</v>
      </c>
      <c r="X1008">
        <v>0.34983692607340988</v>
      </c>
      <c r="Y1008">
        <v>0.18434468753291339</v>
      </c>
      <c r="Z1008">
        <v>0.42300203678620668</v>
      </c>
      <c r="AA1008">
        <v>0.1320580621397939</v>
      </c>
      <c r="AB1008">
        <v>0.68059971030745148</v>
      </c>
      <c r="AC1008">
        <v>0.24547511275958059</v>
      </c>
      <c r="AD1008">
        <v>0.16151830570891179</v>
      </c>
      <c r="AE1008">
        <v>0.43773656776986819</v>
      </c>
      <c r="AF1008">
        <v>0.36386428379921137</v>
      </c>
      <c r="AG1008">
        <v>0.48080365155880889</v>
      </c>
      <c r="AH1008" s="9" t="s">
        <v>245</v>
      </c>
      <c r="AI1008" s="1">
        <v>44013</v>
      </c>
      <c r="AJ1008" s="9" t="s">
        <v>39</v>
      </c>
      <c r="AK1008">
        <v>29</v>
      </c>
    </row>
    <row r="1009" spans="1:37" x14ac:dyDescent="0.25">
      <c r="A1009">
        <v>44040</v>
      </c>
      <c r="B1009">
        <v>2.133167094224508</v>
      </c>
      <c r="C1009">
        <v>3.2066094515033958</v>
      </c>
      <c r="D1009">
        <v>0.73926805048009758</v>
      </c>
      <c r="E1009">
        <v>1.8633535123999481</v>
      </c>
      <c r="F1009">
        <v>3.0232421479962972</v>
      </c>
      <c r="G1009">
        <v>1.8015999592717149</v>
      </c>
      <c r="H1009">
        <v>1.8537668768099469</v>
      </c>
      <c r="I1009">
        <v>2.0934310226722208</v>
      </c>
      <c r="J1009">
        <v>3.481805231181756</v>
      </c>
      <c r="K1009">
        <v>1.582711392727681</v>
      </c>
      <c r="L1009">
        <v>1.3858141334694649</v>
      </c>
      <c r="M1009">
        <v>1.499156366276774</v>
      </c>
      <c r="N1009">
        <v>3.0470138593715959</v>
      </c>
      <c r="O1009">
        <v>6.4436873919055948</v>
      </c>
      <c r="P1009">
        <v>1.374709280050094</v>
      </c>
      <c r="Q1009">
        <v>1.855716126790155</v>
      </c>
      <c r="R1009">
        <v>0.1577639963971138</v>
      </c>
      <c r="S1009">
        <v>1.445862662198242</v>
      </c>
      <c r="T1009">
        <v>1.3302203032147639</v>
      </c>
      <c r="U1009">
        <v>3.6778055896756929</v>
      </c>
      <c r="V1009">
        <v>1.758203576379872</v>
      </c>
      <c r="W1009">
        <v>1.7392937538317259</v>
      </c>
      <c r="X1009">
        <v>2.0032959661964109</v>
      </c>
      <c r="Y1009">
        <v>1.4612584859910029</v>
      </c>
      <c r="Z1009">
        <v>1.9418405346926551</v>
      </c>
      <c r="AA1009">
        <v>2.6040535537598082</v>
      </c>
      <c r="AB1009">
        <v>2.3585446047789809</v>
      </c>
      <c r="AC1009">
        <v>1.388706858392003</v>
      </c>
      <c r="AD1009">
        <v>3.565652231841292</v>
      </c>
      <c r="AE1009">
        <v>2.568662583288329</v>
      </c>
      <c r="AF1009">
        <v>1.6258516046175551</v>
      </c>
      <c r="AG1009">
        <v>2.3563040560699</v>
      </c>
      <c r="AH1009" s="9" t="s">
        <v>245</v>
      </c>
      <c r="AI1009" s="1">
        <v>44013</v>
      </c>
      <c r="AJ1009" s="9" t="s">
        <v>40</v>
      </c>
      <c r="AK1009">
        <v>28</v>
      </c>
    </row>
    <row r="1010" spans="1:37" x14ac:dyDescent="0.25">
      <c r="A1010">
        <v>44039</v>
      </c>
      <c r="B1010">
        <v>0.40381505136517548</v>
      </c>
      <c r="C1010">
        <v>0</v>
      </c>
      <c r="D1010">
        <v>8.2218506131549599E-4</v>
      </c>
      <c r="E1010">
        <v>0.14154249364646479</v>
      </c>
      <c r="F1010">
        <v>1.9672791221724131E-2</v>
      </c>
      <c r="G1010">
        <v>0.96816627389568255</v>
      </c>
      <c r="H1010">
        <v>4.7244924616923436</v>
      </c>
      <c r="I1010">
        <v>2.4797403363519929E-2</v>
      </c>
      <c r="J1010">
        <v>0</v>
      </c>
      <c r="K1010">
        <v>1.3342257874165659</v>
      </c>
      <c r="L1010">
        <v>0</v>
      </c>
      <c r="M1010">
        <v>2.1099878445404341E-2</v>
      </c>
      <c r="N1010">
        <v>5.4086551469190357E-2</v>
      </c>
      <c r="O1010">
        <v>8.8073185744311083E-2</v>
      </c>
      <c r="P1010">
        <v>1.1895598909885889</v>
      </c>
      <c r="Q1010">
        <v>1.7234366281802239E-2</v>
      </c>
      <c r="R1010">
        <v>5.3234523712101872E-4</v>
      </c>
      <c r="S1010">
        <v>0.62235233674934665</v>
      </c>
      <c r="T1010">
        <v>0.2015060122124008</v>
      </c>
      <c r="U1010">
        <v>0</v>
      </c>
      <c r="V1010">
        <v>6.7771297918945749E-3</v>
      </c>
      <c r="W1010">
        <v>0.16084719550445381</v>
      </c>
      <c r="X1010">
        <v>0.191292738538694</v>
      </c>
      <c r="Y1010">
        <v>1.845766831446825E-2</v>
      </c>
      <c r="Z1010">
        <v>0.35548547089941518</v>
      </c>
      <c r="AA1010">
        <v>0.24034607724000731</v>
      </c>
      <c r="AB1010">
        <v>0.2679197675328242</v>
      </c>
      <c r="AC1010">
        <v>1.3232824274416371E-2</v>
      </c>
      <c r="AD1010">
        <v>2.4072273880756671E-2</v>
      </c>
      <c r="AE1010">
        <v>8.0046930410069467E-2</v>
      </c>
      <c r="AF1010">
        <v>0.27071249115642798</v>
      </c>
      <c r="AG1010">
        <v>0.55914509045910255</v>
      </c>
      <c r="AH1010" s="9" t="s">
        <v>245</v>
      </c>
      <c r="AI1010" s="1">
        <v>44013</v>
      </c>
      <c r="AJ1010" s="9" t="s">
        <v>41</v>
      </c>
      <c r="AK1010">
        <v>27</v>
      </c>
    </row>
    <row r="1011" spans="1:37" x14ac:dyDescent="0.25">
      <c r="A1011">
        <v>44036</v>
      </c>
      <c r="B1011">
        <v>0.45345622055670609</v>
      </c>
      <c r="C1011">
        <v>8.0075540148688996E-3</v>
      </c>
      <c r="D1011">
        <v>0.15701898157841801</v>
      </c>
      <c r="E1011">
        <v>0.26422245520392551</v>
      </c>
      <c r="F1011">
        <v>0.61197706193043677</v>
      </c>
      <c r="G1011">
        <v>0.2877552084531611</v>
      </c>
      <c r="H1011">
        <v>5.2970854314126764E-3</v>
      </c>
      <c r="I1011">
        <v>1.7863735528774669E-2</v>
      </c>
      <c r="J1011">
        <v>4.279600097738747E-2</v>
      </c>
      <c r="K1011">
        <v>2.5434465079434022E-2</v>
      </c>
      <c r="L1011">
        <v>3.5204273426110218E-2</v>
      </c>
      <c r="M1011">
        <v>4.2413936241400371E-2</v>
      </c>
      <c r="N1011">
        <v>9.7394878184338292E-3</v>
      </c>
      <c r="O1011">
        <v>1.2018906979917281</v>
      </c>
      <c r="P1011">
        <v>0.1040905674716415</v>
      </c>
      <c r="Q1011">
        <v>0.21927652286484511</v>
      </c>
      <c r="R1011">
        <v>8.9822981643600502E-4</v>
      </c>
      <c r="S1011">
        <v>7.4659810915700855E-2</v>
      </c>
      <c r="T1011">
        <v>2.853922395047457E-2</v>
      </c>
      <c r="U1011">
        <v>0</v>
      </c>
      <c r="V1011">
        <v>0.71488192305277498</v>
      </c>
      <c r="W1011">
        <v>4.6161211343879058E-2</v>
      </c>
      <c r="X1011">
        <v>0.1592881980478692</v>
      </c>
      <c r="Y1011">
        <v>3.0609587442107151E-3</v>
      </c>
      <c r="Z1011">
        <v>0.29633031371885032</v>
      </c>
      <c r="AA1011">
        <v>2.8437554261732941E-2</v>
      </c>
      <c r="AB1011">
        <v>0.41048042725045392</v>
      </c>
      <c r="AC1011">
        <v>3.918688057824847E-2</v>
      </c>
      <c r="AD1011">
        <v>0.16836861522163341</v>
      </c>
      <c r="AE1011">
        <v>8.0897510789240623E-2</v>
      </c>
      <c r="AF1011">
        <v>0.2403026635107296</v>
      </c>
      <c r="AG1011">
        <v>0.46735714425323432</v>
      </c>
      <c r="AH1011" s="9" t="s">
        <v>246</v>
      </c>
      <c r="AI1011" s="1">
        <v>44013</v>
      </c>
      <c r="AJ1011" s="9" t="s">
        <v>43</v>
      </c>
      <c r="AK1011">
        <v>24</v>
      </c>
    </row>
    <row r="1012" spans="1:37" x14ac:dyDescent="0.25">
      <c r="A1012">
        <v>44035</v>
      </c>
      <c r="B1012">
        <v>0.44547721082385822</v>
      </c>
      <c r="C1012">
        <v>3.5537705269696677E-2</v>
      </c>
      <c r="D1012">
        <v>5.7342991634320656E-3</v>
      </c>
      <c r="E1012">
        <v>1.202847364797349</v>
      </c>
      <c r="F1012">
        <v>0.99507183226862272</v>
      </c>
      <c r="G1012">
        <v>8.0479512099505962E-2</v>
      </c>
      <c r="H1012">
        <v>0.120200117428029</v>
      </c>
      <c r="I1012">
        <v>0.69531021683959493</v>
      </c>
      <c r="J1012">
        <v>0.45181929101386481</v>
      </c>
      <c r="K1012">
        <v>4.8475346302265182E-3</v>
      </c>
      <c r="L1012">
        <v>4.4623321709917341E-2</v>
      </c>
      <c r="M1012">
        <v>7.0706673738065176E-2</v>
      </c>
      <c r="N1012">
        <v>1.9358338230936901E-2</v>
      </c>
      <c r="O1012">
        <v>0.31753842999345261</v>
      </c>
      <c r="P1012">
        <v>0.67128602335831256</v>
      </c>
      <c r="Q1012">
        <v>7.2525932048642647E-2</v>
      </c>
      <c r="R1012">
        <v>3.8989839587380268E-2</v>
      </c>
      <c r="S1012">
        <v>6.6666477261477702E-2</v>
      </c>
      <c r="T1012">
        <v>9.8922154094432002E-2</v>
      </c>
      <c r="U1012">
        <v>0.23336033969762751</v>
      </c>
      <c r="V1012">
        <v>0.1568831612382694</v>
      </c>
      <c r="W1012">
        <v>4.0309920967955923E-2</v>
      </c>
      <c r="X1012">
        <v>0.20352511449185759</v>
      </c>
      <c r="Y1012">
        <v>3.9872173670607677E-2</v>
      </c>
      <c r="Z1012">
        <v>0.51059487229301115</v>
      </c>
      <c r="AA1012">
        <v>0.3201698643141952</v>
      </c>
      <c r="AB1012">
        <v>0.295971144584188</v>
      </c>
      <c r="AC1012">
        <v>0.1231906098493389</v>
      </c>
      <c r="AD1012">
        <v>0.22022738143413881</v>
      </c>
      <c r="AE1012">
        <v>0.24737259705407591</v>
      </c>
      <c r="AF1012">
        <v>0.43894820478173707</v>
      </c>
      <c r="AG1012">
        <v>0.27971122999485448</v>
      </c>
      <c r="AH1012" s="9" t="s">
        <v>246</v>
      </c>
      <c r="AI1012" s="1">
        <v>44013</v>
      </c>
      <c r="AJ1012" s="9" t="s">
        <v>38</v>
      </c>
      <c r="AK1012">
        <v>23</v>
      </c>
    </row>
    <row r="1013" spans="1:37" x14ac:dyDescent="0.25">
      <c r="A1013">
        <v>44034</v>
      </c>
      <c r="B1013">
        <v>0.26348879470202402</v>
      </c>
      <c r="C1013">
        <v>1.4997872385483339E-3</v>
      </c>
      <c r="D1013">
        <v>0</v>
      </c>
      <c r="E1013">
        <v>9.3992516409597493E-2</v>
      </c>
      <c r="F1013">
        <v>0.13880938807479851</v>
      </c>
      <c r="G1013">
        <v>0.37378365882353909</v>
      </c>
      <c r="H1013">
        <v>0.27756944942541778</v>
      </c>
      <c r="I1013">
        <v>0.86771530827356225</v>
      </c>
      <c r="J1013">
        <v>4.2492255234759357E-2</v>
      </c>
      <c r="K1013">
        <v>4.828154325158633E-3</v>
      </c>
      <c r="L1013">
        <v>0</v>
      </c>
      <c r="M1013">
        <v>0.120952237837907</v>
      </c>
      <c r="N1013">
        <v>9.1392409427159139E-3</v>
      </c>
      <c r="O1013">
        <v>0.26436503275283552</v>
      </c>
      <c r="P1013">
        <v>7.2223041648939543E-2</v>
      </c>
      <c r="Q1013">
        <v>4.4068900991495859E-2</v>
      </c>
      <c r="R1013">
        <v>1.5043782980775029E-2</v>
      </c>
      <c r="S1013">
        <v>1.2669052894735439E-3</v>
      </c>
      <c r="T1013">
        <v>0.1547336674336228</v>
      </c>
      <c r="U1013">
        <v>9.7434833121324681E-4</v>
      </c>
      <c r="V1013">
        <v>0.19399970912079381</v>
      </c>
      <c r="W1013">
        <v>5.919337089778854E-2</v>
      </c>
      <c r="X1013">
        <v>0.16383929531010499</v>
      </c>
      <c r="Y1013">
        <v>2.118710769991149E-2</v>
      </c>
      <c r="Z1013">
        <v>0.2449371090255297</v>
      </c>
      <c r="AA1013">
        <v>0.12463217728593071</v>
      </c>
      <c r="AB1013">
        <v>0.25090228212076371</v>
      </c>
      <c r="AC1013">
        <v>5.8721167456762521E-2</v>
      </c>
      <c r="AD1013">
        <v>2.1199643427912531E-3</v>
      </c>
      <c r="AE1013">
        <v>0.12461935998713</v>
      </c>
      <c r="AF1013">
        <v>0.30702854203974772</v>
      </c>
      <c r="AG1013">
        <v>0.20926717577882811</v>
      </c>
      <c r="AH1013" s="9" t="s">
        <v>246</v>
      </c>
      <c r="AI1013" s="1">
        <v>44013</v>
      </c>
      <c r="AJ1013" s="9" t="s">
        <v>39</v>
      </c>
      <c r="AK1013">
        <v>22</v>
      </c>
    </row>
    <row r="1014" spans="1:37" x14ac:dyDescent="0.25">
      <c r="A1014">
        <v>44033</v>
      </c>
      <c r="B1014">
        <v>0.3255879578735375</v>
      </c>
      <c r="C1014">
        <v>0.29013941322042569</v>
      </c>
      <c r="D1014">
        <v>0.2108367275236811</v>
      </c>
      <c r="E1014">
        <v>0.3304780192980305</v>
      </c>
      <c r="F1014">
        <v>0.39313878097798971</v>
      </c>
      <c r="G1014">
        <v>6.4192866954437794E-2</v>
      </c>
      <c r="H1014">
        <v>6.2668786783643987E-2</v>
      </c>
      <c r="I1014">
        <v>0.2110056752797842</v>
      </c>
      <c r="J1014">
        <v>2.3593390922245289E-2</v>
      </c>
      <c r="K1014">
        <v>0.18174824690232111</v>
      </c>
      <c r="L1014">
        <v>5.1124146249320303E-2</v>
      </c>
      <c r="M1014">
        <v>4.9118343009500347E-2</v>
      </c>
      <c r="N1014">
        <v>0.55120873881473398</v>
      </c>
      <c r="O1014">
        <v>0.10263727037436381</v>
      </c>
      <c r="P1014">
        <v>7.8657459600593532E-2</v>
      </c>
      <c r="Q1014">
        <v>3.8035430302698292E-2</v>
      </c>
      <c r="R1014">
        <v>3.2228566061589001E-3</v>
      </c>
      <c r="S1014">
        <v>4.4612181547812081E-2</v>
      </c>
      <c r="T1014">
        <v>8.1654478173920589E-2</v>
      </c>
      <c r="U1014">
        <v>5.9229783629244229E-3</v>
      </c>
      <c r="V1014">
        <v>0.2468704749079593</v>
      </c>
      <c r="W1014">
        <v>2.5508835101370409E-2</v>
      </c>
      <c r="X1014">
        <v>0.29921641890848738</v>
      </c>
      <c r="Y1014">
        <v>4.9593996988000818E-3</v>
      </c>
      <c r="Z1014">
        <v>0.32980352150888181</v>
      </c>
      <c r="AA1014">
        <v>0.27409429646483952</v>
      </c>
      <c r="AB1014">
        <v>0.16445285795219861</v>
      </c>
      <c r="AC1014">
        <v>0.1290139204675266</v>
      </c>
      <c r="AD1014">
        <v>6.2819346905425996E-2</v>
      </c>
      <c r="AE1014">
        <v>0.44609524857862692</v>
      </c>
      <c r="AF1014">
        <v>0.2627024357598125</v>
      </c>
      <c r="AG1014">
        <v>0.1598736896152072</v>
      </c>
      <c r="AH1014" s="9" t="s">
        <v>246</v>
      </c>
      <c r="AI1014" s="1">
        <v>44013</v>
      </c>
      <c r="AJ1014" s="9" t="s">
        <v>40</v>
      </c>
      <c r="AK1014">
        <v>21</v>
      </c>
    </row>
    <row r="1015" spans="1:37" x14ac:dyDescent="0.25">
      <c r="A1015">
        <v>44032</v>
      </c>
      <c r="B1015">
        <v>0.2210595148014407</v>
      </c>
      <c r="C1015">
        <v>1.3721027981354429E-4</v>
      </c>
      <c r="D1015">
        <v>1.418449528121078E-2</v>
      </c>
      <c r="E1015">
        <v>8.4835127855639403E-2</v>
      </c>
      <c r="F1015">
        <v>1.583704540931411</v>
      </c>
      <c r="G1015">
        <v>0.35331905622848031</v>
      </c>
      <c r="H1015">
        <v>0.13474351083466721</v>
      </c>
      <c r="I1015">
        <v>4.8078797541620873E-2</v>
      </c>
      <c r="J1015">
        <v>2.6638324969853661E-3</v>
      </c>
      <c r="K1015">
        <v>6.026327619311018E-3</v>
      </c>
      <c r="L1015">
        <v>0.1555367905890267</v>
      </c>
      <c r="M1015">
        <v>0.15574628283177849</v>
      </c>
      <c r="N1015">
        <v>0.1294433562808453</v>
      </c>
      <c r="O1015">
        <v>1.0199675508648811E-2</v>
      </c>
      <c r="P1015">
        <v>2.252511925032644E-2</v>
      </c>
      <c r="Q1015">
        <v>6.002507500416631E-2</v>
      </c>
      <c r="R1015">
        <v>8.9063833187497665E-3</v>
      </c>
      <c r="S1015">
        <v>3.956353929337247E-3</v>
      </c>
      <c r="T1015">
        <v>5.5756571509933871E-2</v>
      </c>
      <c r="U1015">
        <v>5.4369095269769317E-2</v>
      </c>
      <c r="V1015">
        <v>0.20506472230135839</v>
      </c>
      <c r="W1015">
        <v>0.61066554700436704</v>
      </c>
      <c r="X1015">
        <v>0.48899530713205619</v>
      </c>
      <c r="Y1015">
        <v>2.0034125957644158E-2</v>
      </c>
      <c r="Z1015">
        <v>0.26237389894217378</v>
      </c>
      <c r="AA1015">
        <v>6.0900709680286873E-2</v>
      </c>
      <c r="AB1015">
        <v>0.2299065705007432</v>
      </c>
      <c r="AC1015">
        <v>0.116189244419679</v>
      </c>
      <c r="AD1015">
        <v>3.9470762235248348E-2</v>
      </c>
      <c r="AE1015">
        <v>7.9821161925719517E-2</v>
      </c>
      <c r="AF1015">
        <v>0.33418678848039263</v>
      </c>
      <c r="AG1015">
        <v>0.22473821889561041</v>
      </c>
      <c r="AH1015" s="9" t="s">
        <v>246</v>
      </c>
      <c r="AI1015" s="1">
        <v>44013</v>
      </c>
      <c r="AJ1015" s="9" t="s">
        <v>41</v>
      </c>
      <c r="AK1015">
        <v>20</v>
      </c>
    </row>
    <row r="1016" spans="1:37" x14ac:dyDescent="0.25">
      <c r="A1016">
        <v>44029</v>
      </c>
      <c r="B1016">
        <v>0.57938782258257737</v>
      </c>
      <c r="C1016">
        <v>1.40594975733848E-2</v>
      </c>
      <c r="D1016">
        <v>1.8540206462200091E-2</v>
      </c>
      <c r="E1016">
        <v>8.5994913010021906E-2</v>
      </c>
      <c r="F1016">
        <v>1.4201109626378301</v>
      </c>
      <c r="G1016">
        <v>0.41207061701994607</v>
      </c>
      <c r="H1016">
        <v>0.29391208943608599</v>
      </c>
      <c r="I1016">
        <v>0.25580994281364589</v>
      </c>
      <c r="J1016">
        <v>6.8016486276234425E-2</v>
      </c>
      <c r="K1016">
        <v>0.50752446399715712</v>
      </c>
      <c r="L1016">
        <v>0.98255382310840511</v>
      </c>
      <c r="M1016">
        <v>0.23110906152280661</v>
      </c>
      <c r="N1016">
        <v>0.5948366295059514</v>
      </c>
      <c r="O1016">
        <v>9.8511129639242245E-2</v>
      </c>
      <c r="P1016">
        <v>0.34339432275522258</v>
      </c>
      <c r="Q1016">
        <v>0.11085118136724979</v>
      </c>
      <c r="R1016">
        <v>0.65458770124640875</v>
      </c>
      <c r="S1016">
        <v>2.521372635788359E-2</v>
      </c>
      <c r="T1016">
        <v>0.1230293001148819</v>
      </c>
      <c r="U1016">
        <v>0.36818647342104832</v>
      </c>
      <c r="V1016">
        <v>0.15975721290821371</v>
      </c>
      <c r="W1016">
        <v>1.1060728584617141</v>
      </c>
      <c r="X1016">
        <v>8.9002114260234716E-2</v>
      </c>
      <c r="Y1016">
        <v>9.087665720799519E-3</v>
      </c>
      <c r="Z1016">
        <v>0.5122644529542264</v>
      </c>
      <c r="AA1016">
        <v>0.47333298874307389</v>
      </c>
      <c r="AB1016">
        <v>0.25325694872332799</v>
      </c>
      <c r="AC1016">
        <v>0.190213403745918</v>
      </c>
      <c r="AD1016">
        <v>6.8356149832190474E-2</v>
      </c>
      <c r="AE1016">
        <v>0.19703099435710339</v>
      </c>
      <c r="AF1016">
        <v>0.78292125129800161</v>
      </c>
      <c r="AG1016">
        <v>0.23478079470574489</v>
      </c>
      <c r="AH1016" s="9" t="s">
        <v>247</v>
      </c>
      <c r="AI1016" s="1">
        <v>44013</v>
      </c>
      <c r="AJ1016" s="9" t="s">
        <v>43</v>
      </c>
      <c r="AK1016">
        <v>17</v>
      </c>
    </row>
    <row r="1017" spans="1:37" x14ac:dyDescent="0.25">
      <c r="A1017">
        <v>44028</v>
      </c>
      <c r="B1017">
        <v>0.53829544259474793</v>
      </c>
      <c r="C1017">
        <v>0.17506269973961819</v>
      </c>
      <c r="D1017">
        <v>6.0231264612054393E-2</v>
      </c>
      <c r="E1017">
        <v>0.51410803666997118</v>
      </c>
      <c r="F1017">
        <v>3.5066739973323442E-2</v>
      </c>
      <c r="G1017">
        <v>3.8929369710026578E-2</v>
      </c>
      <c r="H1017">
        <v>5.9923358078382602E-2</v>
      </c>
      <c r="I1017">
        <v>0.33991743824754639</v>
      </c>
      <c r="J1017">
        <v>2.3120473617081101E-2</v>
      </c>
      <c r="K1017">
        <v>6.4884431012921793</v>
      </c>
      <c r="L1017">
        <v>8.7814616171889529E-2</v>
      </c>
      <c r="M1017">
        <v>8.8451694785319307E-2</v>
      </c>
      <c r="N1017">
        <v>0.20686581668276111</v>
      </c>
      <c r="O1017">
        <v>0.43462702444678508</v>
      </c>
      <c r="P1017">
        <v>0.23650543653345929</v>
      </c>
      <c r="Q1017">
        <v>0.31417129355577139</v>
      </c>
      <c r="R1017">
        <v>3.60045988719912E-3</v>
      </c>
      <c r="S1017">
        <v>0.1226240539444369</v>
      </c>
      <c r="T1017">
        <v>0.85803195793129694</v>
      </c>
      <c r="U1017">
        <v>8.9007797662768139E-3</v>
      </c>
      <c r="V1017">
        <v>0.32581439912354832</v>
      </c>
      <c r="W1017">
        <v>2.372436429819481E-2</v>
      </c>
      <c r="X1017">
        <v>0.60775600515863493</v>
      </c>
      <c r="Y1017">
        <v>1.6839644313695709E-2</v>
      </c>
      <c r="Z1017">
        <v>0.48798893979074642</v>
      </c>
      <c r="AA1017">
        <v>0.48496718910513548</v>
      </c>
      <c r="AB1017">
        <v>0.38658751968670407</v>
      </c>
      <c r="AC1017">
        <v>9.4160167251901461E-2</v>
      </c>
      <c r="AD1017">
        <v>0.52274743916842503</v>
      </c>
      <c r="AE1017">
        <v>0.29107408376574839</v>
      </c>
      <c r="AF1017">
        <v>0.47591827501991529</v>
      </c>
      <c r="AG1017">
        <v>0.49634194245038171</v>
      </c>
      <c r="AH1017" s="9" t="s">
        <v>247</v>
      </c>
      <c r="AI1017" s="1">
        <v>44013</v>
      </c>
      <c r="AJ1017" s="9" t="s">
        <v>38</v>
      </c>
      <c r="AK1017">
        <v>16</v>
      </c>
    </row>
    <row r="1018" spans="1:37" x14ac:dyDescent="0.25">
      <c r="A1018">
        <v>44027</v>
      </c>
      <c r="B1018">
        <v>0.71421981618086616</v>
      </c>
      <c r="C1018">
        <v>3.940624728915493</v>
      </c>
      <c r="D1018">
        <v>2.762810028483375E-3</v>
      </c>
      <c r="E1018">
        <v>0.20575432444783531</v>
      </c>
      <c r="F1018">
        <v>5.4176823013028397E-2</v>
      </c>
      <c r="G1018">
        <v>3.9441216026406389E-3</v>
      </c>
      <c r="H1018">
        <v>0.13426597293002079</v>
      </c>
      <c r="I1018">
        <v>3.124279641367041E-2</v>
      </c>
      <c r="J1018">
        <v>5.0643536767011089E-2</v>
      </c>
      <c r="K1018">
        <v>1.794002886806052</v>
      </c>
      <c r="L1018">
        <v>2.9658602403627823E-4</v>
      </c>
      <c r="M1018">
        <v>3.010508682296071E-2</v>
      </c>
      <c r="N1018">
        <v>0.40885695882337209</v>
      </c>
      <c r="O1018">
        <v>0.1293688146059542</v>
      </c>
      <c r="P1018">
        <v>3.7741847325389127E-2</v>
      </c>
      <c r="Q1018">
        <v>8.4061667519369804E-2</v>
      </c>
      <c r="R1018">
        <v>3.9592446286519368E-4</v>
      </c>
      <c r="S1018">
        <v>0.14721051524505319</v>
      </c>
      <c r="T1018">
        <v>2.728053528286898E-2</v>
      </c>
      <c r="U1018">
        <v>7.4975220902040771E-2</v>
      </c>
      <c r="V1018">
        <v>1.095006174574741</v>
      </c>
      <c r="W1018">
        <v>6.6026128161431594E-2</v>
      </c>
      <c r="X1018">
        <v>1.1215160704187439</v>
      </c>
      <c r="Y1018">
        <v>9.8112625745634396E-2</v>
      </c>
      <c r="Z1018">
        <v>0.60280794028579032</v>
      </c>
      <c r="AA1018">
        <v>0.35831691223897921</v>
      </c>
      <c r="AB1018">
        <v>0.2652721043407506</v>
      </c>
      <c r="AC1018">
        <v>4.683652624688231E-2</v>
      </c>
      <c r="AD1018">
        <v>0.1143120129872006</v>
      </c>
      <c r="AE1018">
        <v>0.20791793055321919</v>
      </c>
      <c r="AF1018">
        <v>0.6137343617730785</v>
      </c>
      <c r="AG1018">
        <v>0.71378709889166636</v>
      </c>
      <c r="AH1018" s="9" t="s">
        <v>247</v>
      </c>
      <c r="AI1018" s="1">
        <v>44013</v>
      </c>
      <c r="AJ1018" s="9" t="s">
        <v>39</v>
      </c>
      <c r="AK1018">
        <v>15</v>
      </c>
    </row>
    <row r="1019" spans="1:37" x14ac:dyDescent="0.25">
      <c r="A1019">
        <v>44026</v>
      </c>
      <c r="B1019">
        <v>0.63365511617277648</v>
      </c>
      <c r="C1019">
        <v>3.3089745711548317E-2</v>
      </c>
      <c r="D1019">
        <v>2.315349313790693E-2</v>
      </c>
      <c r="E1019">
        <v>0.30544604751954862</v>
      </c>
      <c r="F1019">
        <v>0.34993478665509747</v>
      </c>
      <c r="G1019">
        <v>0.46590722443565841</v>
      </c>
      <c r="H1019">
        <v>1.0568444760421739E-2</v>
      </c>
      <c r="I1019">
        <v>0.20097902450975119</v>
      </c>
      <c r="J1019">
        <v>0.19756777702757061</v>
      </c>
      <c r="K1019">
        <v>0.16108806880058019</v>
      </c>
      <c r="L1019">
        <v>0.60584600037156489</v>
      </c>
      <c r="M1019">
        <v>0.56646461648085111</v>
      </c>
      <c r="N1019">
        <v>0.37335592583464727</v>
      </c>
      <c r="O1019">
        <v>1.0363665728339819</v>
      </c>
      <c r="P1019">
        <v>0.55088755118590427</v>
      </c>
      <c r="Q1019">
        <v>8.1197460640412056E-2</v>
      </c>
      <c r="R1019">
        <v>0</v>
      </c>
      <c r="S1019">
        <v>0.64336755911597132</v>
      </c>
      <c r="T1019">
        <v>7.565211617200461E-2</v>
      </c>
      <c r="U1019">
        <v>9.8012064096118262E-2</v>
      </c>
      <c r="V1019">
        <v>0.20458684518121159</v>
      </c>
      <c r="W1019">
        <v>1.494794151721738</v>
      </c>
      <c r="X1019">
        <v>0.29080948629838421</v>
      </c>
      <c r="Y1019">
        <v>0.26746249748370532</v>
      </c>
      <c r="Z1019">
        <v>0.66968291141098146</v>
      </c>
      <c r="AA1019">
        <v>0.39208467841439693</v>
      </c>
      <c r="AB1019">
        <v>0.20824056638025751</v>
      </c>
      <c r="AC1019">
        <v>0.74551760838410652</v>
      </c>
      <c r="AD1019">
        <v>7.7096873921344108E-2</v>
      </c>
      <c r="AE1019">
        <v>0.40248548109594279</v>
      </c>
      <c r="AF1019">
        <v>0.60400556290170715</v>
      </c>
      <c r="AG1019">
        <v>0.51475702892875341</v>
      </c>
      <c r="AH1019" s="9" t="s">
        <v>247</v>
      </c>
      <c r="AI1019" s="1">
        <v>44013</v>
      </c>
      <c r="AJ1019" s="9" t="s">
        <v>40</v>
      </c>
      <c r="AK1019">
        <v>14</v>
      </c>
    </row>
    <row r="1020" spans="1:37" x14ac:dyDescent="0.25">
      <c r="A1020">
        <v>44025</v>
      </c>
      <c r="B1020">
        <v>0.282910308375175</v>
      </c>
      <c r="C1020">
        <v>2.2247732044748951E-4</v>
      </c>
      <c r="D1020">
        <v>8.6383291115662161E-2</v>
      </c>
      <c r="E1020">
        <v>5.3308179286874681E-2</v>
      </c>
      <c r="F1020">
        <v>0.1113418423602525</v>
      </c>
      <c r="G1020">
        <v>0.27990536433877761</v>
      </c>
      <c r="H1020">
        <v>0.1718470919289935</v>
      </c>
      <c r="I1020">
        <v>0.4524402042986056</v>
      </c>
      <c r="J1020">
        <v>3.7764214379799621E-3</v>
      </c>
      <c r="K1020">
        <v>6.1193935031405917E-2</v>
      </c>
      <c r="L1020">
        <v>0.33997223678074551</v>
      </c>
      <c r="M1020">
        <v>2.0388729242546869E-2</v>
      </c>
      <c r="N1020">
        <v>0.1331571057452588</v>
      </c>
      <c r="O1020">
        <v>0.38493840463103057</v>
      </c>
      <c r="P1020">
        <v>0.20594723642328941</v>
      </c>
      <c r="Q1020">
        <v>2.8460638674754051E-2</v>
      </c>
      <c r="R1020">
        <v>7.5462675572260482E-2</v>
      </c>
      <c r="S1020">
        <v>7.679608946442236E-2</v>
      </c>
      <c r="T1020">
        <v>5.1734565609708988E-2</v>
      </c>
      <c r="U1020">
        <v>0</v>
      </c>
      <c r="V1020">
        <v>0.3299594093082921</v>
      </c>
      <c r="W1020">
        <v>2.982123674890016E-3</v>
      </c>
      <c r="X1020">
        <v>0.71375733857383261</v>
      </c>
      <c r="Y1020">
        <v>1.449041007600857E-2</v>
      </c>
      <c r="Z1020">
        <v>0.36679919725359961</v>
      </c>
      <c r="AA1020">
        <v>0.1707911999054928</v>
      </c>
      <c r="AB1020">
        <v>0.18475564241923731</v>
      </c>
      <c r="AC1020">
        <v>7.4594770538552624E-2</v>
      </c>
      <c r="AD1020">
        <v>0.1013046705086784</v>
      </c>
      <c r="AE1020">
        <v>0.1344714307952351</v>
      </c>
      <c r="AF1020">
        <v>0.27912805508597571</v>
      </c>
      <c r="AG1020">
        <v>0.35863964526470221</v>
      </c>
      <c r="AH1020" s="9" t="s">
        <v>247</v>
      </c>
      <c r="AI1020" s="1">
        <v>44013</v>
      </c>
      <c r="AJ1020" s="9" t="s">
        <v>41</v>
      </c>
      <c r="AK1020">
        <v>13</v>
      </c>
    </row>
    <row r="1021" spans="1:37" x14ac:dyDescent="0.25">
      <c r="A1021">
        <v>44022</v>
      </c>
      <c r="B1021">
        <v>0.36688341386372508</v>
      </c>
      <c r="C1021">
        <v>6.758804401703257E-2</v>
      </c>
      <c r="D1021">
        <v>0.1165089224216863</v>
      </c>
      <c r="E1021">
        <v>0.4046823643841031</v>
      </c>
      <c r="F1021">
        <v>0.19623481682026281</v>
      </c>
      <c r="G1021">
        <v>0.15105550580783719</v>
      </c>
      <c r="H1021">
        <v>8.9610751595909491E-2</v>
      </c>
      <c r="I1021">
        <v>0.81547867703976884</v>
      </c>
      <c r="J1021">
        <v>3.7681843298344288E-3</v>
      </c>
      <c r="K1021">
        <v>0.15492941921628481</v>
      </c>
      <c r="L1021">
        <v>2.8489677531367649E-2</v>
      </c>
      <c r="M1021">
        <v>0.13873727293787469</v>
      </c>
      <c r="N1021">
        <v>4.8640395578617962E-2</v>
      </c>
      <c r="O1021">
        <v>7.8444259145792256E-2</v>
      </c>
      <c r="P1021">
        <v>0.24737673638019031</v>
      </c>
      <c r="Q1021">
        <v>6.319957837497335E-2</v>
      </c>
      <c r="R1021">
        <v>0.1469382104251917</v>
      </c>
      <c r="S1021">
        <v>3.1822448922237422E-2</v>
      </c>
      <c r="T1021">
        <v>0.10240916991466251</v>
      </c>
      <c r="U1021">
        <v>4.4307034080725588E-2</v>
      </c>
      <c r="V1021">
        <v>0.1172974754020331</v>
      </c>
      <c r="W1021">
        <v>8.8976716737999076E-2</v>
      </c>
      <c r="X1021">
        <v>0.2522389514949836</v>
      </c>
      <c r="Y1021">
        <v>7.2515207776823786E-3</v>
      </c>
      <c r="Z1021">
        <v>0.40791874820626528</v>
      </c>
      <c r="AA1021">
        <v>0.25688267329141629</v>
      </c>
      <c r="AB1021">
        <v>0.11528086950812561</v>
      </c>
      <c r="AC1021">
        <v>0.52117860813410155</v>
      </c>
      <c r="AD1021">
        <v>8.8332814024269912E-3</v>
      </c>
      <c r="AE1021">
        <v>0.17389205369999219</v>
      </c>
      <c r="AF1021">
        <v>0.21063579657958911</v>
      </c>
      <c r="AG1021">
        <v>0.86090073778575726</v>
      </c>
      <c r="AH1021" s="9" t="s">
        <v>248</v>
      </c>
      <c r="AI1021" s="1">
        <v>44013</v>
      </c>
      <c r="AJ1021" s="9" t="s">
        <v>43</v>
      </c>
      <c r="AK1021">
        <v>10</v>
      </c>
    </row>
    <row r="1022" spans="1:37" x14ac:dyDescent="0.25">
      <c r="A1022">
        <v>44021</v>
      </c>
      <c r="B1022">
        <v>1.4445157814044871</v>
      </c>
      <c r="C1022">
        <v>0.38807325415433769</v>
      </c>
      <c r="D1022">
        <v>0.18699911820306131</v>
      </c>
      <c r="E1022">
        <v>2.6473062586258749</v>
      </c>
      <c r="F1022">
        <v>0.68813194614637363</v>
      </c>
      <c r="G1022">
        <v>0.21723005002947859</v>
      </c>
      <c r="H1022">
        <v>9.4426117904834517E-2</v>
      </c>
      <c r="I1022">
        <v>0.62345691648202994</v>
      </c>
      <c r="J1022">
        <v>0.78303259225217925</v>
      </c>
      <c r="K1022">
        <v>0.50044737905137493</v>
      </c>
      <c r="L1022">
        <v>0.1005537249771206</v>
      </c>
      <c r="M1022">
        <v>0.56388300698011473</v>
      </c>
      <c r="N1022">
        <v>1.616022758730594</v>
      </c>
      <c r="O1022">
        <v>0.68028254520524001</v>
      </c>
      <c r="P1022">
        <v>1.685596908673402</v>
      </c>
      <c r="Q1022">
        <v>1.0471318160824019</v>
      </c>
      <c r="R1022">
        <v>0</v>
      </c>
      <c r="S1022">
        <v>0.24027035692405771</v>
      </c>
      <c r="T1022">
        <v>0.84593188509706085</v>
      </c>
      <c r="U1022">
        <v>3.7773718076100908</v>
      </c>
      <c r="V1022">
        <v>1.4749931602371571</v>
      </c>
      <c r="W1022">
        <v>0.23991650216826171</v>
      </c>
      <c r="X1022">
        <v>1.67652276909969</v>
      </c>
      <c r="Y1022">
        <v>9.0317154708073763E-2</v>
      </c>
      <c r="Z1022">
        <v>1.4396097644295209</v>
      </c>
      <c r="AA1022">
        <v>1.681938607212969</v>
      </c>
      <c r="AB1022">
        <v>1.0808890308929771</v>
      </c>
      <c r="AC1022">
        <v>0.43298927479272392</v>
      </c>
      <c r="AD1022">
        <v>1.9990202948259761</v>
      </c>
      <c r="AE1022">
        <v>1.706201730843838</v>
      </c>
      <c r="AF1022">
        <v>1.0820898669911849</v>
      </c>
      <c r="AG1022">
        <v>1.3340671417315739</v>
      </c>
      <c r="AH1022" s="9" t="s">
        <v>248</v>
      </c>
      <c r="AI1022" s="1">
        <v>44013</v>
      </c>
      <c r="AJ1022" s="9" t="s">
        <v>38</v>
      </c>
      <c r="AK1022">
        <v>9</v>
      </c>
    </row>
    <row r="1023" spans="1:37" x14ac:dyDescent="0.25">
      <c r="A1023">
        <v>44020</v>
      </c>
      <c r="B1023">
        <v>0.68591093023203986</v>
      </c>
      <c r="C1023">
        <v>0.14264344781391239</v>
      </c>
      <c r="D1023">
        <v>7.6855730138777828E-3</v>
      </c>
      <c r="E1023">
        <v>0.32766223308901771</v>
      </c>
      <c r="F1023">
        <v>0.85085888573087487</v>
      </c>
      <c r="G1023">
        <v>0.35830338637085102</v>
      </c>
      <c r="H1023">
        <v>0.35399683094765388</v>
      </c>
      <c r="I1023">
        <v>0.44757807465045779</v>
      </c>
      <c r="J1023">
        <v>0.35575043263777201</v>
      </c>
      <c r="K1023">
        <v>0.25415577521685762</v>
      </c>
      <c r="L1023">
        <v>1.885531567708665E-3</v>
      </c>
      <c r="M1023">
        <v>2.947994580007985E-2</v>
      </c>
      <c r="N1023">
        <v>1.1505072891374371</v>
      </c>
      <c r="O1023">
        <v>0.1930186647429937</v>
      </c>
      <c r="P1023">
        <v>0.79038072073230115</v>
      </c>
      <c r="Q1023">
        <v>9.2075928735676438E-2</v>
      </c>
      <c r="R1023">
        <v>6.553625379570948E-3</v>
      </c>
      <c r="S1023">
        <v>0.14312884469881909</v>
      </c>
      <c r="T1023">
        <v>0.23139295410504951</v>
      </c>
      <c r="U1023">
        <v>4.2673984295516212E-3</v>
      </c>
      <c r="V1023">
        <v>1.702420630702669</v>
      </c>
      <c r="W1023">
        <v>0.87829074726723089</v>
      </c>
      <c r="X1023">
        <v>0.41254540586110933</v>
      </c>
      <c r="Y1023">
        <v>0.21931196998373789</v>
      </c>
      <c r="Z1023">
        <v>0.63993130262452447</v>
      </c>
      <c r="AA1023">
        <v>0.92150126103765562</v>
      </c>
      <c r="AB1023">
        <v>0.49424400261336549</v>
      </c>
      <c r="AC1023">
        <v>5.7036431422018287E-2</v>
      </c>
      <c r="AD1023">
        <v>0.32179347640553219</v>
      </c>
      <c r="AE1023">
        <v>0.34427100498593177</v>
      </c>
      <c r="AF1023">
        <v>0.61775924001535598</v>
      </c>
      <c r="AG1023">
        <v>0.71910794020854085</v>
      </c>
      <c r="AH1023" s="9" t="s">
        <v>248</v>
      </c>
      <c r="AI1023" s="1">
        <v>44013</v>
      </c>
      <c r="AJ1023" s="9" t="s">
        <v>39</v>
      </c>
      <c r="AK1023">
        <v>8</v>
      </c>
    </row>
    <row r="1024" spans="1:37" x14ac:dyDescent="0.25">
      <c r="A1024">
        <v>44019</v>
      </c>
      <c r="B1024">
        <v>0.3456862888766935</v>
      </c>
      <c r="C1024">
        <v>0.1172891641308058</v>
      </c>
      <c r="D1024">
        <v>0.55703848090623631</v>
      </c>
      <c r="E1024">
        <v>0.14501773860388811</v>
      </c>
      <c r="F1024">
        <v>0.2134281524141145</v>
      </c>
      <c r="G1024">
        <v>4.4047667828756507E-2</v>
      </c>
      <c r="H1024">
        <v>0.3373225230425741</v>
      </c>
      <c r="I1024">
        <v>0.52217305819928561</v>
      </c>
      <c r="J1024">
        <v>4.3265235384772468E-3</v>
      </c>
      <c r="K1024">
        <v>0.13643637424723201</v>
      </c>
      <c r="L1024">
        <v>5.7745209610814297E-3</v>
      </c>
      <c r="M1024">
        <v>0.17818091564092881</v>
      </c>
      <c r="N1024">
        <v>1.1812388649618999E-2</v>
      </c>
      <c r="O1024">
        <v>0.21237484119587921</v>
      </c>
      <c r="P1024">
        <v>1.680644717106675E-2</v>
      </c>
      <c r="Q1024">
        <v>2.6569306216237029E-2</v>
      </c>
      <c r="R1024">
        <v>4.046251372460685E-4</v>
      </c>
      <c r="S1024">
        <v>0.37761255759245599</v>
      </c>
      <c r="T1024">
        <v>0.35810729380864481</v>
      </c>
      <c r="U1024">
        <v>4.784439140469679E-2</v>
      </c>
      <c r="V1024">
        <v>0.39129014336319468</v>
      </c>
      <c r="W1024">
        <v>0.10894012696664269</v>
      </c>
      <c r="X1024">
        <v>0.60986829196851355</v>
      </c>
      <c r="Y1024">
        <v>1.1323990389099119E-4</v>
      </c>
      <c r="Z1024">
        <v>0.39451409208224131</v>
      </c>
      <c r="AA1024">
        <v>7.4278768953429039E-2</v>
      </c>
      <c r="AB1024">
        <v>0.31972344066553582</v>
      </c>
      <c r="AC1024">
        <v>9.7344259659141327E-2</v>
      </c>
      <c r="AD1024">
        <v>2.9209244738947669E-2</v>
      </c>
      <c r="AE1024">
        <v>6.5499063233241006E-2</v>
      </c>
      <c r="AF1024">
        <v>0.2516018567779314</v>
      </c>
      <c r="AG1024">
        <v>0.69541283944849486</v>
      </c>
      <c r="AH1024" s="9" t="s">
        <v>248</v>
      </c>
      <c r="AI1024" s="1">
        <v>44013</v>
      </c>
      <c r="AJ1024" s="9" t="s">
        <v>40</v>
      </c>
      <c r="AK1024">
        <v>7</v>
      </c>
    </row>
    <row r="1025" spans="1:37" x14ac:dyDescent="0.25">
      <c r="A1025">
        <v>44018</v>
      </c>
      <c r="B1025">
        <v>0.60263933668725322</v>
      </c>
      <c r="C1025">
        <v>0.74590518751074031</v>
      </c>
      <c r="D1025">
        <v>3.2586861284782227E-2</v>
      </c>
      <c r="E1025">
        <v>0.27179965420583252</v>
      </c>
      <c r="F1025">
        <v>0.12801739983349569</v>
      </c>
      <c r="G1025">
        <v>0.57906327470504138</v>
      </c>
      <c r="H1025">
        <v>0.96847543403669045</v>
      </c>
      <c r="I1025">
        <v>1.0746755276975279</v>
      </c>
      <c r="J1025">
        <v>0.46523749666241698</v>
      </c>
      <c r="K1025">
        <v>0.27810385042073782</v>
      </c>
      <c r="L1025">
        <v>6.2854591972018745E-2</v>
      </c>
      <c r="M1025">
        <v>0.40465639106963242</v>
      </c>
      <c r="N1025">
        <v>9.3955722857496038E-2</v>
      </c>
      <c r="O1025">
        <v>0.28682018517011881</v>
      </c>
      <c r="P1025">
        <v>0.14350862127365779</v>
      </c>
      <c r="Q1025">
        <v>0.70103280422509762</v>
      </c>
      <c r="R1025">
        <v>6.3350105357688679E-3</v>
      </c>
      <c r="S1025">
        <v>0.3756160089348729</v>
      </c>
      <c r="T1025">
        <v>0.26012737383363332</v>
      </c>
      <c r="U1025">
        <v>4.8718397783907949E-2</v>
      </c>
      <c r="V1025">
        <v>0.14052205804992601</v>
      </c>
      <c r="W1025">
        <v>2.1394901592535459E-2</v>
      </c>
      <c r="X1025">
        <v>0.31836224685662889</v>
      </c>
      <c r="Y1025">
        <v>8.5492832945681357E-2</v>
      </c>
      <c r="Z1025">
        <v>0.76059345405186018</v>
      </c>
      <c r="AA1025">
        <v>0.29214003987039738</v>
      </c>
      <c r="AB1025">
        <v>0.52039809290674832</v>
      </c>
      <c r="AC1025">
        <v>0.20688701007995869</v>
      </c>
      <c r="AD1025">
        <v>1.27827624028156</v>
      </c>
      <c r="AE1025">
        <v>0.46544624542525498</v>
      </c>
      <c r="AF1025">
        <v>0.35027098585667221</v>
      </c>
      <c r="AG1025">
        <v>0.51529255841217703</v>
      </c>
      <c r="AH1025" s="9" t="s">
        <v>248</v>
      </c>
      <c r="AI1025" s="1">
        <v>44013</v>
      </c>
      <c r="AJ1025" s="9" t="s">
        <v>41</v>
      </c>
      <c r="AK1025">
        <v>6</v>
      </c>
    </row>
    <row r="1026" spans="1:37" x14ac:dyDescent="0.25">
      <c r="A1026">
        <v>44015</v>
      </c>
      <c r="B1026">
        <v>0.69429770639622312</v>
      </c>
      <c r="C1026">
        <v>0.25349398026649322</v>
      </c>
      <c r="D1026">
        <v>2.6124893192691231E-2</v>
      </c>
      <c r="E1026">
        <v>0.27691473749270501</v>
      </c>
      <c r="F1026">
        <v>0.52329113724591303</v>
      </c>
      <c r="G1026">
        <v>0.40515008369485461</v>
      </c>
      <c r="H1026">
        <v>2.3851624299550778E-2</v>
      </c>
      <c r="I1026">
        <v>3.4072812349396662</v>
      </c>
      <c r="J1026">
        <v>0.28187724332960812</v>
      </c>
      <c r="K1026">
        <v>9.6551229081509732E-2</v>
      </c>
      <c r="L1026">
        <v>2.0109507306371441E-2</v>
      </c>
      <c r="M1026">
        <v>2.3017752089764611E-2</v>
      </c>
      <c r="N1026">
        <v>0.18483077662847769</v>
      </c>
      <c r="O1026">
        <v>0.41305577418040562</v>
      </c>
      <c r="P1026">
        <v>0.26240606775880471</v>
      </c>
      <c r="Q1026">
        <v>0.1177662728328826</v>
      </c>
      <c r="R1026">
        <v>1.4103114120665851E-3</v>
      </c>
      <c r="S1026">
        <v>0.1163627024749332</v>
      </c>
      <c r="T1026">
        <v>0.2580985083538419</v>
      </c>
      <c r="U1026">
        <v>0</v>
      </c>
      <c r="V1026">
        <v>9.5127744584518198E-2</v>
      </c>
      <c r="W1026">
        <v>9.1239958460821891E-2</v>
      </c>
      <c r="X1026">
        <v>0.21651311180222299</v>
      </c>
      <c r="Y1026">
        <v>0.3337086108076453</v>
      </c>
      <c r="Z1026">
        <v>0.50024305999714247</v>
      </c>
      <c r="AA1026">
        <v>0.59667403922452111</v>
      </c>
      <c r="AB1026">
        <v>0.33159426787400048</v>
      </c>
      <c r="AC1026">
        <v>7.1666903071859384E-2</v>
      </c>
      <c r="AD1026">
        <v>0.23222178623994411</v>
      </c>
      <c r="AE1026">
        <v>0.23374216365732731</v>
      </c>
      <c r="AF1026">
        <v>0.39560908678409118</v>
      </c>
      <c r="AG1026">
        <v>0.77617206001495931</v>
      </c>
      <c r="AH1026" s="9" t="s">
        <v>249</v>
      </c>
      <c r="AI1026" s="1">
        <v>44013</v>
      </c>
      <c r="AJ1026" s="9" t="s">
        <v>43</v>
      </c>
      <c r="AK1026">
        <v>3</v>
      </c>
    </row>
    <row r="1027" spans="1:37" x14ac:dyDescent="0.25">
      <c r="A1027">
        <v>44014</v>
      </c>
      <c r="B1027">
        <v>0.65817246272605867</v>
      </c>
      <c r="C1027">
        <v>5.2036232864875492E-2</v>
      </c>
      <c r="D1027">
        <v>0.36733689120561269</v>
      </c>
      <c r="E1027">
        <v>0.17881147448317139</v>
      </c>
      <c r="F1027">
        <v>2.1523340451110902</v>
      </c>
      <c r="G1027">
        <v>0.79436877058877076</v>
      </c>
      <c r="H1027">
        <v>2.6772192833346871E-2</v>
      </c>
      <c r="I1027">
        <v>0.77645189096232758</v>
      </c>
      <c r="J1027">
        <v>3.0379302220486751E-2</v>
      </c>
      <c r="K1027">
        <v>4.9199791084721606E-3</v>
      </c>
      <c r="L1027">
        <v>1.0042778669169521E-2</v>
      </c>
      <c r="M1027">
        <v>3.4029220590798992E-2</v>
      </c>
      <c r="N1027">
        <v>0.12799544781100769</v>
      </c>
      <c r="O1027">
        <v>4.5209661742038949E-2</v>
      </c>
      <c r="P1027">
        <v>0.2142497297462069</v>
      </c>
      <c r="Q1027">
        <v>1.152631052210293E-2</v>
      </c>
      <c r="R1027">
        <v>0.16693450181931141</v>
      </c>
      <c r="S1027">
        <v>0.1104504882356757</v>
      </c>
      <c r="T1027">
        <v>9.2233407042251123E-2</v>
      </c>
      <c r="U1027">
        <v>0.15006569870003231</v>
      </c>
      <c r="V1027">
        <v>7.65484038622401E-2</v>
      </c>
      <c r="W1027">
        <v>0.51694005956983924</v>
      </c>
      <c r="X1027">
        <v>0.1580153121309989</v>
      </c>
      <c r="Y1027">
        <v>3.505726800585874E-2</v>
      </c>
      <c r="Z1027">
        <v>0.48340333086580051</v>
      </c>
      <c r="AA1027">
        <v>0.22439217632440089</v>
      </c>
      <c r="AB1027">
        <v>0.33338597630254091</v>
      </c>
      <c r="AC1027">
        <v>0.1011826203315976</v>
      </c>
      <c r="AD1027">
        <v>0.16910390581363</v>
      </c>
      <c r="AE1027">
        <v>0.63840915042640367</v>
      </c>
      <c r="AF1027">
        <v>0.24024886724228081</v>
      </c>
      <c r="AG1027">
        <v>0.36370047511674641</v>
      </c>
      <c r="AH1027" s="9" t="s">
        <v>249</v>
      </c>
      <c r="AI1027" s="1">
        <v>44013</v>
      </c>
      <c r="AJ1027" s="9" t="s">
        <v>38</v>
      </c>
      <c r="AK1027">
        <v>2</v>
      </c>
    </row>
    <row r="1028" spans="1:37" x14ac:dyDescent="0.25">
      <c r="A1028">
        <v>44013</v>
      </c>
      <c r="B1028">
        <v>1.4750544921038651</v>
      </c>
      <c r="C1028">
        <v>2.1454788167312082</v>
      </c>
      <c r="D1028">
        <v>0.74922149557099893</v>
      </c>
      <c r="E1028">
        <v>1.7714440937529381</v>
      </c>
      <c r="F1028">
        <v>2.0522209867623031</v>
      </c>
      <c r="G1028">
        <v>0.91685371432721663</v>
      </c>
      <c r="H1028">
        <v>0.55491719417827812</v>
      </c>
      <c r="I1028">
        <v>0.92343703834600399</v>
      </c>
      <c r="J1028">
        <v>0.47504586407420468</v>
      </c>
      <c r="K1028">
        <v>0.44547485094854838</v>
      </c>
      <c r="L1028">
        <v>0.96539621861599589</v>
      </c>
      <c r="M1028">
        <v>0.51461436989330867</v>
      </c>
      <c r="N1028">
        <v>1.1476808070774129</v>
      </c>
      <c r="O1028">
        <v>1.1414414430062569</v>
      </c>
      <c r="P1028">
        <v>0.44627263228633168</v>
      </c>
      <c r="Q1028">
        <v>0.43670188878072042</v>
      </c>
      <c r="R1028">
        <v>2.831771032064863</v>
      </c>
      <c r="S1028">
        <v>0.18781157583626301</v>
      </c>
      <c r="T1028">
        <v>1.2099577705890281</v>
      </c>
      <c r="U1028">
        <v>1.1722762921665391</v>
      </c>
      <c r="V1028">
        <v>0.24370390075345691</v>
      </c>
      <c r="W1028">
        <v>0.61508743087417739</v>
      </c>
      <c r="X1028">
        <v>1.431095124589735</v>
      </c>
      <c r="Y1028">
        <v>0.51976735114122885</v>
      </c>
      <c r="Z1028">
        <v>1.6910517776930429</v>
      </c>
      <c r="AA1028">
        <v>0.90537531988151621</v>
      </c>
      <c r="AB1028">
        <v>0.94502766453171561</v>
      </c>
      <c r="AC1028">
        <v>0.83189912465692462</v>
      </c>
      <c r="AD1028">
        <v>1.102219356030373</v>
      </c>
      <c r="AE1028">
        <v>1.4041814808767781</v>
      </c>
      <c r="AF1028">
        <v>1.2091754690544529</v>
      </c>
      <c r="AG1028">
        <v>1.1599917509621229</v>
      </c>
      <c r="AH1028" s="9" t="s">
        <v>249</v>
      </c>
      <c r="AI1028" s="1">
        <v>44013</v>
      </c>
      <c r="AJ1028" s="9" t="s">
        <v>39</v>
      </c>
      <c r="AK1028">
        <v>1</v>
      </c>
    </row>
    <row r="1029" spans="1:37" x14ac:dyDescent="0.25">
      <c r="A1029">
        <v>44012</v>
      </c>
      <c r="B1029">
        <v>0.36048217294375617</v>
      </c>
      <c r="C1029">
        <v>0.1319791774933177</v>
      </c>
      <c r="D1029">
        <v>0</v>
      </c>
      <c r="E1029">
        <v>8.375010170790731E-2</v>
      </c>
      <c r="F1029">
        <v>2.596630878249585E-2</v>
      </c>
      <c r="G1029">
        <v>7.4698662734240237E-2</v>
      </c>
      <c r="H1029">
        <v>0.1779778694766431</v>
      </c>
      <c r="I1029">
        <v>0.15336710457211869</v>
      </c>
      <c r="J1029">
        <v>6.1014413833403849E-2</v>
      </c>
      <c r="K1029">
        <v>0.4414974031051111</v>
      </c>
      <c r="L1029">
        <v>0.37796291583942748</v>
      </c>
      <c r="M1029">
        <v>5.4012790667178227E-2</v>
      </c>
      <c r="N1029">
        <v>0.17681426683910409</v>
      </c>
      <c r="O1029">
        <v>0.97699674893691579</v>
      </c>
      <c r="P1029">
        <v>0.1300736915306745</v>
      </c>
      <c r="Q1029">
        <v>3.7033271496562388E-2</v>
      </c>
      <c r="R1029">
        <v>2.0886861430650599E-4</v>
      </c>
      <c r="S1029">
        <v>0.45169709861435597</v>
      </c>
      <c r="T1029">
        <v>3.0835709023729969E-2</v>
      </c>
      <c r="U1029">
        <v>1.1231422257789E-2</v>
      </c>
      <c r="V1029">
        <v>3.885238597552821E-2</v>
      </c>
      <c r="W1029">
        <v>1.16563522283826</v>
      </c>
      <c r="X1029">
        <v>0.12597432769946221</v>
      </c>
      <c r="Y1029">
        <v>0.60424521138210252</v>
      </c>
      <c r="Z1029">
        <v>0.24564075710511549</v>
      </c>
      <c r="AA1029">
        <v>0.2144284922735431</v>
      </c>
      <c r="AB1029">
        <v>0.13984897622890499</v>
      </c>
      <c r="AC1029">
        <v>0.85237980147697645</v>
      </c>
      <c r="AD1029">
        <v>9.981225880895667E-3</v>
      </c>
      <c r="AE1029">
        <v>8.8704726647034868E-2</v>
      </c>
      <c r="AF1029">
        <v>0.32955710864039189</v>
      </c>
      <c r="AG1029">
        <v>0.45162927436167699</v>
      </c>
      <c r="AH1029" s="9" t="s">
        <v>249</v>
      </c>
      <c r="AI1029" s="1">
        <v>43983</v>
      </c>
      <c r="AJ1029" s="9" t="s">
        <v>40</v>
      </c>
      <c r="AK1029">
        <v>30</v>
      </c>
    </row>
    <row r="1030" spans="1:37" x14ac:dyDescent="0.25">
      <c r="A1030">
        <v>44011</v>
      </c>
      <c r="B1030">
        <v>0.27451339453667822</v>
      </c>
      <c r="C1030">
        <v>8.293121940367151E-3</v>
      </c>
      <c r="D1030">
        <v>0.39871087883414708</v>
      </c>
      <c r="E1030">
        <v>4.0976943779527618E-2</v>
      </c>
      <c r="F1030">
        <v>0.15685464921858</v>
      </c>
      <c r="G1030">
        <v>0.2011849835297769</v>
      </c>
      <c r="H1030">
        <v>0.1017454204692574</v>
      </c>
      <c r="I1030">
        <v>0.14954124407711519</v>
      </c>
      <c r="J1030">
        <v>2.044598031117493E-3</v>
      </c>
      <c r="K1030">
        <v>4.6127197537474768E-2</v>
      </c>
      <c r="L1030">
        <v>0.14059044481955779</v>
      </c>
      <c r="M1030">
        <v>9.7090708677785478E-2</v>
      </c>
      <c r="N1030">
        <v>0.12928768131540511</v>
      </c>
      <c r="O1030">
        <v>1.1516566975426631E-2</v>
      </c>
      <c r="P1030">
        <v>1.2964757200993649E-2</v>
      </c>
      <c r="Q1030">
        <v>5.6040658439487981E-2</v>
      </c>
      <c r="R1030">
        <v>0.16156069383897309</v>
      </c>
      <c r="S1030">
        <v>5.3714616495707412E-2</v>
      </c>
      <c r="T1030">
        <v>5.935575270682842E-2</v>
      </c>
      <c r="U1030">
        <v>0</v>
      </c>
      <c r="V1030">
        <v>0.71615305661448236</v>
      </c>
      <c r="W1030">
        <v>6.8457509494387874E-3</v>
      </c>
      <c r="X1030">
        <v>8.5781014343931955E-2</v>
      </c>
      <c r="Y1030">
        <v>3.1205183181273861E-2</v>
      </c>
      <c r="Z1030">
        <v>0.1927756559862964</v>
      </c>
      <c r="AA1030">
        <v>9.3551939382479021E-2</v>
      </c>
      <c r="AB1030">
        <v>0.1557009312729932</v>
      </c>
      <c r="AC1030">
        <v>0.1109228082881247</v>
      </c>
      <c r="AD1030">
        <v>3.0474408533496561E-2</v>
      </c>
      <c r="AE1030">
        <v>0.1039202184962202</v>
      </c>
      <c r="AF1030">
        <v>0.2123203636925923</v>
      </c>
      <c r="AG1030">
        <v>0.31759198250384418</v>
      </c>
      <c r="AH1030" s="9" t="s">
        <v>249</v>
      </c>
      <c r="AI1030" s="1">
        <v>43983</v>
      </c>
      <c r="AJ1030" s="9" t="s">
        <v>41</v>
      </c>
      <c r="AK1030">
        <v>29</v>
      </c>
    </row>
    <row r="1031" spans="1:37" x14ac:dyDescent="0.25">
      <c r="A1031">
        <v>44008</v>
      </c>
      <c r="B1031">
        <v>0.14212932968623149</v>
      </c>
      <c r="C1031">
        <v>1.249392985831191E-2</v>
      </c>
      <c r="D1031">
        <v>3.5737106098420943E-4</v>
      </c>
      <c r="E1031">
        <v>5.6734781917936003E-2</v>
      </c>
      <c r="F1031">
        <v>3.7936837198530048E-2</v>
      </c>
      <c r="G1031">
        <v>0.20354805448148661</v>
      </c>
      <c r="H1031">
        <v>8.2174693493558965E-2</v>
      </c>
      <c r="I1031">
        <v>7.5725120000861831E-2</v>
      </c>
      <c r="J1031">
        <v>2.669810480361193E-3</v>
      </c>
      <c r="K1031">
        <v>3.9503647528631586E-3</v>
      </c>
      <c r="L1031">
        <v>0.33800609680748112</v>
      </c>
      <c r="M1031">
        <v>0.13280600411515969</v>
      </c>
      <c r="N1031">
        <v>4.8535717727992922E-2</v>
      </c>
      <c r="O1031">
        <v>2.6368329768443551E-2</v>
      </c>
      <c r="P1031">
        <v>6.6956747906366479E-2</v>
      </c>
      <c r="Q1031">
        <v>2.270846131332074E-2</v>
      </c>
      <c r="R1031">
        <v>4.1764228265504057E-2</v>
      </c>
      <c r="S1031">
        <v>1.0929089546994339E-3</v>
      </c>
      <c r="T1031">
        <v>0.1227926582492785</v>
      </c>
      <c r="U1031">
        <v>1.6055873618376601E-4</v>
      </c>
      <c r="V1031">
        <v>0.40092804879949101</v>
      </c>
      <c r="W1031">
        <v>0.10683466271559749</v>
      </c>
      <c r="X1031">
        <v>0.11751517256129521</v>
      </c>
      <c r="Y1031">
        <v>8.7059832130886132E-3</v>
      </c>
      <c r="Z1031">
        <v>0.14733853462003921</v>
      </c>
      <c r="AA1031">
        <v>4.832823853302471E-2</v>
      </c>
      <c r="AB1031">
        <v>0.1994124319367776</v>
      </c>
      <c r="AC1031">
        <v>9.2336171510816314E-2</v>
      </c>
      <c r="AD1031">
        <v>8.8723408998900799E-2</v>
      </c>
      <c r="AE1031">
        <v>7.0758652644463294E-2</v>
      </c>
      <c r="AF1031">
        <v>0.18512265364316269</v>
      </c>
      <c r="AG1031">
        <v>6.7098252009098455E-2</v>
      </c>
      <c r="AH1031" s="9" t="s">
        <v>250</v>
      </c>
      <c r="AI1031" s="1">
        <v>43983</v>
      </c>
      <c r="AJ1031" s="9" t="s">
        <v>43</v>
      </c>
      <c r="AK1031">
        <v>26</v>
      </c>
    </row>
    <row r="1032" spans="1:37" x14ac:dyDescent="0.25">
      <c r="A1032">
        <v>44007</v>
      </c>
      <c r="B1032">
        <v>0.71203183843343754</v>
      </c>
      <c r="C1032">
        <v>1.7833753229850501E-2</v>
      </c>
      <c r="D1032">
        <v>3.9507624676031049E-2</v>
      </c>
      <c r="E1032">
        <v>0.41710175111800413</v>
      </c>
      <c r="F1032">
        <v>0.3491302028563083</v>
      </c>
      <c r="G1032">
        <v>0.73590984795152681</v>
      </c>
      <c r="H1032">
        <v>4.881027774253259E-2</v>
      </c>
      <c r="I1032">
        <v>0.35750915105105457</v>
      </c>
      <c r="J1032">
        <v>0.26093834067273891</v>
      </c>
      <c r="K1032">
        <v>0.1315289818081567</v>
      </c>
      <c r="L1032">
        <v>1.6470300169179879E-2</v>
      </c>
      <c r="M1032">
        <v>1.988935091898733</v>
      </c>
      <c r="N1032">
        <v>0.33298996388629398</v>
      </c>
      <c r="O1032">
        <v>0.13074359377697431</v>
      </c>
      <c r="P1032">
        <v>7.2758921546467348E-2</v>
      </c>
      <c r="Q1032">
        <v>4.1558120128767487E-2</v>
      </c>
      <c r="R1032">
        <v>1.249198593293553E-2</v>
      </c>
      <c r="S1032">
        <v>1.8251325991209451</v>
      </c>
      <c r="T1032">
        <v>0.17109325117865409</v>
      </c>
      <c r="U1032">
        <v>0.42571351976334121</v>
      </c>
      <c r="V1032">
        <v>1.399131474214016</v>
      </c>
      <c r="W1032">
        <v>0</v>
      </c>
      <c r="X1032">
        <v>0.18807544911947269</v>
      </c>
      <c r="Y1032">
        <v>4.7128046284837952E-2</v>
      </c>
      <c r="Z1032">
        <v>0.63532532158449528</v>
      </c>
      <c r="AA1032">
        <v>0.29349446270932728</v>
      </c>
      <c r="AB1032">
        <v>0.45391226931623119</v>
      </c>
      <c r="AC1032">
        <v>0.56567254569225223</v>
      </c>
      <c r="AD1032">
        <v>0.1381725836330461</v>
      </c>
      <c r="AE1032">
        <v>0.35952777672364139</v>
      </c>
      <c r="AF1032">
        <v>0.37568292967379241</v>
      </c>
      <c r="AG1032">
        <v>1.060405076399485</v>
      </c>
      <c r="AH1032" s="9" t="s">
        <v>250</v>
      </c>
      <c r="AI1032" s="1">
        <v>43983</v>
      </c>
      <c r="AJ1032" s="9" t="s">
        <v>38</v>
      </c>
      <c r="AK1032">
        <v>25</v>
      </c>
    </row>
    <row r="1033" spans="1:37" x14ac:dyDescent="0.25">
      <c r="A1033">
        <v>44006</v>
      </c>
      <c r="B1033">
        <v>0.22716105678378401</v>
      </c>
      <c r="C1033">
        <v>0.39892944861428131</v>
      </c>
      <c r="D1033">
        <v>1.480920937172169E-2</v>
      </c>
      <c r="E1033">
        <v>1.7145991377432581E-2</v>
      </c>
      <c r="F1033">
        <v>1.566501458048861E-2</v>
      </c>
      <c r="G1033">
        <v>4.1377064040290443E-2</v>
      </c>
      <c r="H1033">
        <v>0.92377660569732423</v>
      </c>
      <c r="I1033">
        <v>0.37348238024403868</v>
      </c>
      <c r="J1033">
        <v>1.0197134521318241</v>
      </c>
      <c r="K1033">
        <v>0.36643850974669911</v>
      </c>
      <c r="L1033">
        <v>3.4034096591629613E-2</v>
      </c>
      <c r="M1033">
        <v>0.10634461158910929</v>
      </c>
      <c r="N1033">
        <v>0.14627303226942209</v>
      </c>
      <c r="O1033">
        <v>2.254304813616715E-2</v>
      </c>
      <c r="P1033">
        <v>8.961377092223051E-2</v>
      </c>
      <c r="Q1033">
        <v>2.0424517151290119E-2</v>
      </c>
      <c r="R1033">
        <v>4.7039895785334893E-2</v>
      </c>
      <c r="S1033">
        <v>1.141916301016488E-3</v>
      </c>
      <c r="T1033">
        <v>5.9138849393638934E-3</v>
      </c>
      <c r="U1033">
        <v>0</v>
      </c>
      <c r="V1033">
        <v>0.1622579976258863</v>
      </c>
      <c r="W1033">
        <v>0.5076930456660117</v>
      </c>
      <c r="X1033">
        <v>0.1102870537546197</v>
      </c>
      <c r="Y1033">
        <v>1.255270132713166E-2</v>
      </c>
      <c r="Z1033">
        <v>8.7421095091557433E-2</v>
      </c>
      <c r="AA1033">
        <v>0.32552230551541111</v>
      </c>
      <c r="AB1033">
        <v>0.1115046935898811</v>
      </c>
      <c r="AC1033">
        <v>5.9196173571350832E-2</v>
      </c>
      <c r="AD1033">
        <v>3.5863014406506058E-4</v>
      </c>
      <c r="AE1033">
        <v>0.1132891220615036</v>
      </c>
      <c r="AF1033">
        <v>9.6337289109236918E-2</v>
      </c>
      <c r="AG1033">
        <v>0.4064418344870811</v>
      </c>
      <c r="AH1033" s="9" t="s">
        <v>250</v>
      </c>
      <c r="AI1033" s="1">
        <v>43983</v>
      </c>
      <c r="AJ1033" s="9" t="s">
        <v>39</v>
      </c>
      <c r="AK1033">
        <v>24</v>
      </c>
    </row>
    <row r="1034" spans="1:37" x14ac:dyDescent="0.25">
      <c r="A1034">
        <v>44005</v>
      </c>
      <c r="B1034">
        <v>0.68632261671479566</v>
      </c>
      <c r="C1034">
        <v>0.21083500255108201</v>
      </c>
      <c r="D1034">
        <v>2.4473559802519712E-3</v>
      </c>
      <c r="E1034">
        <v>0.64540962665680601</v>
      </c>
      <c r="F1034">
        <v>2.858240585704102E-2</v>
      </c>
      <c r="G1034">
        <v>2.1827679616207911</v>
      </c>
      <c r="H1034">
        <v>0.14612286927085599</v>
      </c>
      <c r="I1034">
        <v>0.54944684243760733</v>
      </c>
      <c r="J1034">
        <v>0.15256582445872119</v>
      </c>
      <c r="K1034">
        <v>0.1146669339853839</v>
      </c>
      <c r="L1034">
        <v>0.1260792221950652</v>
      </c>
      <c r="M1034">
        <v>3.2428900862908783E-2</v>
      </c>
      <c r="N1034">
        <v>0.48723799366521081</v>
      </c>
      <c r="O1034">
        <v>3.2297357412818847E-2</v>
      </c>
      <c r="P1034">
        <v>0.13574144055712889</v>
      </c>
      <c r="Q1034">
        <v>4.8370130780334662E-2</v>
      </c>
      <c r="R1034">
        <v>0.33613030799542248</v>
      </c>
      <c r="S1034">
        <v>1.4152541537139159E-4</v>
      </c>
      <c r="T1034">
        <v>0.36936886857835749</v>
      </c>
      <c r="U1034">
        <v>3.0769371543604339E-2</v>
      </c>
      <c r="V1034">
        <v>0.54670973913016452</v>
      </c>
      <c r="W1034">
        <v>0.57534844781537919</v>
      </c>
      <c r="X1034">
        <v>0.68513280156339396</v>
      </c>
      <c r="Y1034">
        <v>7.7026180638141512E-2</v>
      </c>
      <c r="Z1034">
        <v>1.2154679180311589</v>
      </c>
      <c r="AA1034">
        <v>0.3114675109659506</v>
      </c>
      <c r="AB1034">
        <v>0.21629184006863439</v>
      </c>
      <c r="AC1034">
        <v>6.4590131929891881E-2</v>
      </c>
      <c r="AD1034">
        <v>1.555598714982975E-2</v>
      </c>
      <c r="AE1034">
        <v>0.81415230038372843</v>
      </c>
      <c r="AF1034">
        <v>0.51863830192270455</v>
      </c>
      <c r="AG1034">
        <v>0.70237602248618813</v>
      </c>
      <c r="AH1034" s="9" t="s">
        <v>250</v>
      </c>
      <c r="AI1034" s="1">
        <v>43983</v>
      </c>
      <c r="AJ1034" s="9" t="s">
        <v>40</v>
      </c>
      <c r="AK1034">
        <v>23</v>
      </c>
    </row>
    <row r="1035" spans="1:37" x14ac:dyDescent="0.25">
      <c r="A1035">
        <v>44004</v>
      </c>
      <c r="B1035">
        <v>0.96282336800198698</v>
      </c>
      <c r="C1035">
        <v>2.503000460341918</v>
      </c>
      <c r="D1035">
        <v>0.12209131440542439</v>
      </c>
      <c r="E1035">
        <v>0.39771077853018427</v>
      </c>
      <c r="F1035">
        <v>1.419655897214169E-3</v>
      </c>
      <c r="G1035">
        <v>4.4564153377083783E-2</v>
      </c>
      <c r="H1035">
        <v>6.4460817492135336E-2</v>
      </c>
      <c r="I1035">
        <v>0.9245303346998589</v>
      </c>
      <c r="J1035">
        <v>6.3906172192024019E-2</v>
      </c>
      <c r="K1035">
        <v>2.1746134721282E-3</v>
      </c>
      <c r="L1035">
        <v>6.5893588863322167E-2</v>
      </c>
      <c r="M1035">
        <v>0.67800444297400253</v>
      </c>
      <c r="N1035">
        <v>2.74913134897588</v>
      </c>
      <c r="O1035">
        <v>0.32462142526373811</v>
      </c>
      <c r="P1035">
        <v>0.5075500247153174</v>
      </c>
      <c r="Q1035">
        <v>7.0556747923070748E-2</v>
      </c>
      <c r="R1035">
        <v>0.54747149913917292</v>
      </c>
      <c r="S1035">
        <v>6.8920368571537674E-2</v>
      </c>
      <c r="T1035">
        <v>0.47001150254975699</v>
      </c>
      <c r="U1035">
        <v>0</v>
      </c>
      <c r="V1035">
        <v>0.64224108716804063</v>
      </c>
      <c r="W1035">
        <v>0.36885742650115783</v>
      </c>
      <c r="X1035">
        <v>2.8123469828295442</v>
      </c>
      <c r="Y1035">
        <v>5.1650644372629118E-2</v>
      </c>
      <c r="Z1035">
        <v>1.1786201960408009</v>
      </c>
      <c r="AA1035">
        <v>1.1370176920505211</v>
      </c>
      <c r="AB1035">
        <v>0.34475986092415389</v>
      </c>
      <c r="AC1035">
        <v>0.25384129013017032</v>
      </c>
      <c r="AD1035">
        <v>0.22618506717685241</v>
      </c>
      <c r="AE1035">
        <v>0.85298404829973307</v>
      </c>
      <c r="AF1035">
        <v>0.72733116651242447</v>
      </c>
      <c r="AG1035">
        <v>1.172659801360435</v>
      </c>
      <c r="AH1035" s="9" t="s">
        <v>250</v>
      </c>
      <c r="AI1035" s="1">
        <v>43983</v>
      </c>
      <c r="AJ1035" s="9" t="s">
        <v>41</v>
      </c>
      <c r="AK1035">
        <v>22</v>
      </c>
    </row>
    <row r="1036" spans="1:37" x14ac:dyDescent="0.25">
      <c r="A1036">
        <v>44001</v>
      </c>
      <c r="B1036">
        <v>1.625856069862871</v>
      </c>
      <c r="C1036">
        <v>2.22078749896122</v>
      </c>
      <c r="D1036">
        <v>0.59948000382059385</v>
      </c>
      <c r="E1036">
        <v>2.3513545638413569</v>
      </c>
      <c r="F1036">
        <v>1.0815377538837221</v>
      </c>
      <c r="G1036">
        <v>1.072675878495007</v>
      </c>
      <c r="H1036">
        <v>2.4405938204970292</v>
      </c>
      <c r="I1036">
        <v>3.1225836772637061</v>
      </c>
      <c r="J1036">
        <v>1.2638876820376399</v>
      </c>
      <c r="K1036">
        <v>0.1787507725673943</v>
      </c>
      <c r="L1036">
        <v>8.0866059258919418E-2</v>
      </c>
      <c r="M1036">
        <v>0.1211346281035374</v>
      </c>
      <c r="N1036">
        <v>1.5912402129342149</v>
      </c>
      <c r="O1036">
        <v>0.67060711784646454</v>
      </c>
      <c r="P1036">
        <v>0.27861244145968578</v>
      </c>
      <c r="Q1036">
        <v>0.34325361429650192</v>
      </c>
      <c r="R1036">
        <v>0</v>
      </c>
      <c r="S1036">
        <v>4.2713038511035526</v>
      </c>
      <c r="T1036">
        <v>0.58165266499269674</v>
      </c>
      <c r="U1036">
        <v>2.1633434693743978</v>
      </c>
      <c r="V1036">
        <v>0.81488911524502516</v>
      </c>
      <c r="W1036">
        <v>1.078582915047628</v>
      </c>
      <c r="X1036">
        <v>1.2270912978563271</v>
      </c>
      <c r="Y1036">
        <v>0.42799197162972358</v>
      </c>
      <c r="Z1036">
        <v>1.9665362130243029</v>
      </c>
      <c r="AA1036">
        <v>1.4203492862641229</v>
      </c>
      <c r="AB1036">
        <v>0.94115634856760411</v>
      </c>
      <c r="AC1036">
        <v>0.30165913527968657</v>
      </c>
      <c r="AD1036">
        <v>0.65655363643593212</v>
      </c>
      <c r="AE1036">
        <v>1.4064075442034321</v>
      </c>
      <c r="AF1036">
        <v>1.762945309982288</v>
      </c>
      <c r="AG1036">
        <v>1.364767831538086</v>
      </c>
      <c r="AH1036" s="9" t="s">
        <v>251</v>
      </c>
      <c r="AI1036" s="1">
        <v>43983</v>
      </c>
      <c r="AJ1036" s="9" t="s">
        <v>43</v>
      </c>
      <c r="AK1036">
        <v>19</v>
      </c>
    </row>
    <row r="1037" spans="1:37" x14ac:dyDescent="0.25">
      <c r="A1037">
        <v>44000</v>
      </c>
      <c r="B1037">
        <v>0.73136390668289675</v>
      </c>
      <c r="C1037">
        <v>0.25859962386777391</v>
      </c>
      <c r="D1037">
        <v>0.14488771799346231</v>
      </c>
      <c r="E1037">
        <v>0.4993746101772687</v>
      </c>
      <c r="F1037">
        <v>0.60740446746846244</v>
      </c>
      <c r="G1037">
        <v>0.1256318132085279</v>
      </c>
      <c r="H1037">
        <v>0.84485371746875693</v>
      </c>
      <c r="I1037">
        <v>0.83019210411075905</v>
      </c>
      <c r="J1037">
        <v>3.7730576012590937E-2</v>
      </c>
      <c r="K1037">
        <v>6.475289924017158E-2</v>
      </c>
      <c r="L1037">
        <v>3.7222119663114478E-2</v>
      </c>
      <c r="M1037">
        <v>9.2230291080419358E-2</v>
      </c>
      <c r="N1037">
        <v>0.21160662260158561</v>
      </c>
      <c r="O1037">
        <v>0.76745742591299471</v>
      </c>
      <c r="P1037">
        <v>8.8305984603688964E-2</v>
      </c>
      <c r="Q1037">
        <v>3.9468062088878098E-2</v>
      </c>
      <c r="R1037">
        <v>0.32367843591650208</v>
      </c>
      <c r="S1037">
        <v>0.13935509886176339</v>
      </c>
      <c r="T1037">
        <v>0.1138361583118091</v>
      </c>
      <c r="U1037">
        <v>0.1902019713663721</v>
      </c>
      <c r="V1037">
        <v>0.53627251392857789</v>
      </c>
      <c r="W1037">
        <v>0.48378741692129129</v>
      </c>
      <c r="X1037">
        <v>0.1287619709646774</v>
      </c>
      <c r="Y1037">
        <v>1.8243701822664431E-2</v>
      </c>
      <c r="Z1037">
        <v>0.53052635765946232</v>
      </c>
      <c r="AA1037">
        <v>0.38069944939772971</v>
      </c>
      <c r="AB1037">
        <v>0.46712114680241401</v>
      </c>
      <c r="AC1037">
        <v>6.688342525570462E-2</v>
      </c>
      <c r="AD1037">
        <v>4.2630081552841592E-2</v>
      </c>
      <c r="AE1037">
        <v>0.53683398677169292</v>
      </c>
      <c r="AF1037">
        <v>0.36165922017975871</v>
      </c>
      <c r="AG1037">
        <v>0.76833435197449629</v>
      </c>
      <c r="AH1037" s="9" t="s">
        <v>251</v>
      </c>
      <c r="AI1037" s="1">
        <v>43983</v>
      </c>
      <c r="AJ1037" s="9" t="s">
        <v>38</v>
      </c>
      <c r="AK1037">
        <v>18</v>
      </c>
    </row>
    <row r="1038" spans="1:37" x14ac:dyDescent="0.25">
      <c r="A1038">
        <v>43999</v>
      </c>
      <c r="B1038">
        <v>0.5119269584946351</v>
      </c>
      <c r="C1038">
        <v>7.1357027250822158E-2</v>
      </c>
      <c r="D1038">
        <v>4.3615622796618521E-2</v>
      </c>
      <c r="E1038">
        <v>0.33502353521769029</v>
      </c>
      <c r="F1038">
        <v>9.3778008178993677E-2</v>
      </c>
      <c r="G1038">
        <v>0.34790897601088488</v>
      </c>
      <c r="H1038">
        <v>1.7378385935588839E-2</v>
      </c>
      <c r="I1038">
        <v>0.32649551423664808</v>
      </c>
      <c r="J1038">
        <v>1.381537723768641</v>
      </c>
      <c r="K1038">
        <v>0.47536138552760387</v>
      </c>
      <c r="L1038">
        <v>5.794837033842648E-2</v>
      </c>
      <c r="M1038">
        <v>3.4947378663258803E-2</v>
      </c>
      <c r="N1038">
        <v>3.6948258127187807E-2</v>
      </c>
      <c r="O1038">
        <v>7.5197690273967818E-2</v>
      </c>
      <c r="P1038">
        <v>0.43289941400148579</v>
      </c>
      <c r="Q1038">
        <v>6.2814937561864348E-2</v>
      </c>
      <c r="R1038">
        <v>1.7823057888897681E-2</v>
      </c>
      <c r="S1038">
        <v>0.3837052842503148</v>
      </c>
      <c r="T1038">
        <v>3.9227693616551457E-2</v>
      </c>
      <c r="U1038">
        <v>0</v>
      </c>
      <c r="V1038">
        <v>0.25942458194879192</v>
      </c>
      <c r="W1038">
        <v>0.6086359992441871</v>
      </c>
      <c r="X1038">
        <v>0.38520411927310799</v>
      </c>
      <c r="Y1038">
        <v>7.980969317796776E-3</v>
      </c>
      <c r="Z1038">
        <v>0.75532307854604563</v>
      </c>
      <c r="AA1038">
        <v>0.37046887516641619</v>
      </c>
      <c r="AB1038">
        <v>8.7506760746780307E-2</v>
      </c>
      <c r="AC1038">
        <v>4.9075893440268158E-2</v>
      </c>
      <c r="AD1038">
        <v>2.431203538163292E-3</v>
      </c>
      <c r="AE1038">
        <v>0.21169602911858451</v>
      </c>
      <c r="AF1038">
        <v>0.38450342442482938</v>
      </c>
      <c r="AG1038">
        <v>0.86040209232056841</v>
      </c>
      <c r="AH1038" s="9" t="s">
        <v>251</v>
      </c>
      <c r="AI1038" s="1">
        <v>43983</v>
      </c>
      <c r="AJ1038" s="9" t="s">
        <v>39</v>
      </c>
      <c r="AK1038">
        <v>17</v>
      </c>
    </row>
    <row r="1039" spans="1:37" x14ac:dyDescent="0.25">
      <c r="A1039">
        <v>43998</v>
      </c>
      <c r="B1039">
        <v>1.4420727952347221</v>
      </c>
      <c r="C1039">
        <v>0.42602227842336371</v>
      </c>
      <c r="D1039">
        <v>0.8797688037058311</v>
      </c>
      <c r="E1039">
        <v>1.2680320844786079</v>
      </c>
      <c r="F1039">
        <v>0.52732987433215106</v>
      </c>
      <c r="G1039">
        <v>0.27631123361780152</v>
      </c>
      <c r="H1039">
        <v>0.35879826844151003</v>
      </c>
      <c r="I1039">
        <v>0.76766225361271589</v>
      </c>
      <c r="J1039">
        <v>0.48566710624002701</v>
      </c>
      <c r="K1039">
        <v>8.2950665475417046E-2</v>
      </c>
      <c r="L1039">
        <v>0.42565615727873879</v>
      </c>
      <c r="M1039">
        <v>0.115971940093585</v>
      </c>
      <c r="N1039">
        <v>0.35466174387990163</v>
      </c>
      <c r="O1039">
        <v>0.98007360300666424</v>
      </c>
      <c r="P1039">
        <v>0.87206880075896598</v>
      </c>
      <c r="Q1039">
        <v>0.28713651964798098</v>
      </c>
      <c r="R1039">
        <v>1.3460160855288401E-3</v>
      </c>
      <c r="S1039">
        <v>1.9566666188352311</v>
      </c>
      <c r="T1039">
        <v>0.38769563765972259</v>
      </c>
      <c r="U1039">
        <v>0.6711387731090277</v>
      </c>
      <c r="V1039">
        <v>4.2792208222823547</v>
      </c>
      <c r="W1039">
        <v>0.24425122038164521</v>
      </c>
      <c r="X1039">
        <v>0.51709821061521732</v>
      </c>
      <c r="Y1039">
        <v>0.2921686219177102</v>
      </c>
      <c r="Z1039">
        <v>1.124223152495506</v>
      </c>
      <c r="AA1039">
        <v>0.67530911726371057</v>
      </c>
      <c r="AB1039">
        <v>1.35290592414397</v>
      </c>
      <c r="AC1039">
        <v>0.32208159584439378</v>
      </c>
      <c r="AD1039">
        <v>0.97443288700243047</v>
      </c>
      <c r="AE1039">
        <v>0.70023207790421016</v>
      </c>
      <c r="AF1039">
        <v>0.93673038700639</v>
      </c>
      <c r="AG1039">
        <v>1.3413750697250451</v>
      </c>
      <c r="AH1039" s="9" t="s">
        <v>251</v>
      </c>
      <c r="AI1039" s="1">
        <v>43983</v>
      </c>
      <c r="AJ1039" s="9" t="s">
        <v>40</v>
      </c>
      <c r="AK1039">
        <v>16</v>
      </c>
    </row>
    <row r="1040" spans="1:37" x14ac:dyDescent="0.25">
      <c r="A1040">
        <v>43997</v>
      </c>
      <c r="B1040">
        <v>0.26895534974648111</v>
      </c>
      <c r="C1040">
        <v>0</v>
      </c>
      <c r="D1040">
        <v>0.5696193473917246</v>
      </c>
      <c r="E1040">
        <v>0.17824717078050861</v>
      </c>
      <c r="F1040">
        <v>1.649253425091224E-3</v>
      </c>
      <c r="G1040">
        <v>6.8141693302035206E-2</v>
      </c>
      <c r="H1040">
        <v>0.21024230681780051</v>
      </c>
      <c r="I1040">
        <v>0.136469613390932</v>
      </c>
      <c r="J1040">
        <v>5.165545336421163E-5</v>
      </c>
      <c r="K1040">
        <v>6.8324357710562528E-2</v>
      </c>
      <c r="L1040">
        <v>0.30208518796683992</v>
      </c>
      <c r="M1040">
        <v>2.945077557766131E-3</v>
      </c>
      <c r="N1040">
        <v>0.21100679616641929</v>
      </c>
      <c r="O1040">
        <v>3.820688925892803E-3</v>
      </c>
      <c r="P1040">
        <v>1.203501454914613E-3</v>
      </c>
      <c r="Q1040">
        <v>2.0598759013930899E-2</v>
      </c>
      <c r="R1040">
        <v>7.7325468965452476E-2</v>
      </c>
      <c r="S1040">
        <v>0.14071744481220189</v>
      </c>
      <c r="T1040">
        <v>2.1634306536391031E-2</v>
      </c>
      <c r="U1040">
        <v>2.4819403896277292E-4</v>
      </c>
      <c r="V1040">
        <v>4.2276950098782953E-3</v>
      </c>
      <c r="W1040">
        <v>1.4728515788912939</v>
      </c>
      <c r="X1040">
        <v>0.49262615250918129</v>
      </c>
      <c r="Y1040">
        <v>0.41735592269867838</v>
      </c>
      <c r="Z1040">
        <v>0.34099794981817272</v>
      </c>
      <c r="AA1040">
        <v>0.10179461282947309</v>
      </c>
      <c r="AB1040">
        <v>5.7576376572294252E-2</v>
      </c>
      <c r="AC1040">
        <v>0.25590218439962009</v>
      </c>
      <c r="AD1040">
        <v>5.1766218133378434E-3</v>
      </c>
      <c r="AE1040">
        <v>4.0577623619644218E-2</v>
      </c>
      <c r="AF1040">
        <v>0.13949898574378161</v>
      </c>
      <c r="AG1040">
        <v>0.71248823686521834</v>
      </c>
      <c r="AH1040" s="9" t="s">
        <v>251</v>
      </c>
      <c r="AI1040" s="1">
        <v>43983</v>
      </c>
      <c r="AJ1040" s="9" t="s">
        <v>41</v>
      </c>
      <c r="AK1040">
        <v>15</v>
      </c>
    </row>
    <row r="1041" spans="1:37" x14ac:dyDescent="0.25">
      <c r="A1041">
        <v>43994</v>
      </c>
      <c r="B1041">
        <v>1.009224003650053</v>
      </c>
      <c r="C1041">
        <v>0.76951889893852976</v>
      </c>
      <c r="D1041">
        <v>1.3227359971272801</v>
      </c>
      <c r="E1041">
        <v>1.043692313397923</v>
      </c>
      <c r="F1041">
        <v>0.57400592930661609</v>
      </c>
      <c r="G1041">
        <v>1.071824524861632</v>
      </c>
      <c r="H1041">
        <v>1.082518233871101</v>
      </c>
      <c r="I1041">
        <v>0.43251046700072743</v>
      </c>
      <c r="J1041">
        <v>1.022938044341303</v>
      </c>
      <c r="K1041">
        <v>0.56410673524332267</v>
      </c>
      <c r="L1041">
        <v>0.5101741273551551</v>
      </c>
      <c r="M1041">
        <v>0.5960454745742676</v>
      </c>
      <c r="N1041">
        <v>1.0326540873690471</v>
      </c>
      <c r="O1041">
        <v>0.67650792565358908</v>
      </c>
      <c r="P1041">
        <v>7.5035643549345402E-2</v>
      </c>
      <c r="Q1041">
        <v>0.89486523879581481</v>
      </c>
      <c r="R1041">
        <v>1.6022355356665768E-2</v>
      </c>
      <c r="S1041">
        <v>0.77651683373614988</v>
      </c>
      <c r="T1041">
        <v>0.28231284691346292</v>
      </c>
      <c r="U1041">
        <v>0.39412945747678257</v>
      </c>
      <c r="V1041">
        <v>1.353382610549019</v>
      </c>
      <c r="W1041">
        <v>0.20895498826479619</v>
      </c>
      <c r="X1041">
        <v>1.142747667066172</v>
      </c>
      <c r="Y1041">
        <v>0.28525772503144048</v>
      </c>
      <c r="Z1041">
        <v>1.2221435109062091</v>
      </c>
      <c r="AA1041">
        <v>0.6306186817704984</v>
      </c>
      <c r="AB1041">
        <v>0.84671053803654606</v>
      </c>
      <c r="AC1041">
        <v>0.70129776940466493</v>
      </c>
      <c r="AD1041">
        <v>1.3658707771102001</v>
      </c>
      <c r="AE1041">
        <v>1.2121499450175099</v>
      </c>
      <c r="AF1041">
        <v>0.92557704857261336</v>
      </c>
      <c r="AG1041">
        <v>0.68972206816084536</v>
      </c>
      <c r="AH1041" s="9" t="s">
        <v>252</v>
      </c>
      <c r="AI1041" s="1">
        <v>43983</v>
      </c>
      <c r="AJ1041" s="9" t="s">
        <v>43</v>
      </c>
      <c r="AK1041">
        <v>12</v>
      </c>
    </row>
    <row r="1042" spans="1:37" x14ac:dyDescent="0.25">
      <c r="A1042">
        <v>43993</v>
      </c>
      <c r="B1042">
        <v>0.1275774269727252</v>
      </c>
      <c r="C1042">
        <v>5.0803026834836981E-4</v>
      </c>
      <c r="D1042">
        <v>3.3415790784316698E-4</v>
      </c>
      <c r="E1042">
        <v>0.14428049215694791</v>
      </c>
      <c r="F1042">
        <v>9.8743232662954691E-3</v>
      </c>
      <c r="G1042">
        <v>2.293934717017022E-2</v>
      </c>
      <c r="H1042">
        <v>8.8090599164300753E-5</v>
      </c>
      <c r="I1042">
        <v>1.0572336569268579</v>
      </c>
      <c r="J1042">
        <v>2.0088975614001111E-4</v>
      </c>
      <c r="K1042">
        <v>2.2378572267706329E-3</v>
      </c>
      <c r="L1042">
        <v>0.76559528358323115</v>
      </c>
      <c r="M1042">
        <v>1.563462094947261E-2</v>
      </c>
      <c r="N1042">
        <v>3.1297889543238991E-3</v>
      </c>
      <c r="O1042">
        <v>0</v>
      </c>
      <c r="P1042">
        <v>0.41204375246566388</v>
      </c>
      <c r="Q1042">
        <v>1.217484683253061E-2</v>
      </c>
      <c r="R1042">
        <v>1.119487696149024E-3</v>
      </c>
      <c r="S1042">
        <v>0.85051288168145323</v>
      </c>
      <c r="T1042">
        <v>5.0617630550635973E-3</v>
      </c>
      <c r="U1042">
        <v>0</v>
      </c>
      <c r="V1042">
        <v>7.2891140665548847E-5</v>
      </c>
      <c r="W1042">
        <v>4.5802746980916076E-3</v>
      </c>
      <c r="X1042">
        <v>0.13741391767694419</v>
      </c>
      <c r="Y1042">
        <v>0</v>
      </c>
      <c r="Z1042">
        <v>0.2100447334145478</v>
      </c>
      <c r="AA1042">
        <v>0.1269357418267755</v>
      </c>
      <c r="AB1042">
        <v>4.4346981950278497E-3</v>
      </c>
      <c r="AC1042">
        <v>0.1125923172598073</v>
      </c>
      <c r="AD1042">
        <v>3.2975796927459111E-4</v>
      </c>
      <c r="AE1042">
        <v>3.5344993780144128E-2</v>
      </c>
      <c r="AF1042">
        <v>0.13024710849996041</v>
      </c>
      <c r="AG1042">
        <v>0.30452606970340979</v>
      </c>
      <c r="AH1042" s="9" t="s">
        <v>252</v>
      </c>
      <c r="AI1042" s="1">
        <v>43983</v>
      </c>
      <c r="AJ1042" s="9" t="s">
        <v>38</v>
      </c>
      <c r="AK1042">
        <v>11</v>
      </c>
    </row>
    <row r="1043" spans="1:37" x14ac:dyDescent="0.25">
      <c r="A1043">
        <v>43992</v>
      </c>
      <c r="B1043">
        <v>1.9493470398849759</v>
      </c>
      <c r="C1043">
        <v>0.80670062700563594</v>
      </c>
      <c r="D1043">
        <v>0.94189625124819532</v>
      </c>
      <c r="E1043">
        <v>3.8766274722041669</v>
      </c>
      <c r="F1043">
        <v>0.59054516174110794</v>
      </c>
      <c r="G1043">
        <v>1.158438056602751</v>
      </c>
      <c r="H1043">
        <v>6.9783443832173594E-2</v>
      </c>
      <c r="I1043">
        <v>0.55835024827758384</v>
      </c>
      <c r="J1043">
        <v>2.4913385907476688</v>
      </c>
      <c r="K1043">
        <v>0.34158594384749291</v>
      </c>
      <c r="L1043">
        <v>0.12637709242967551</v>
      </c>
      <c r="M1043">
        <v>0.26120458753801151</v>
      </c>
      <c r="N1043">
        <v>0.38305886027744968</v>
      </c>
      <c r="O1043">
        <v>0.51456076001568263</v>
      </c>
      <c r="P1043">
        <v>4.2498060311071759</v>
      </c>
      <c r="Q1043">
        <v>0.39078691810262872</v>
      </c>
      <c r="R1043">
        <v>5.558061260085706E-3</v>
      </c>
      <c r="S1043">
        <v>3.8108552268471367E-2</v>
      </c>
      <c r="T1043">
        <v>0.54774861572036437</v>
      </c>
      <c r="U1043">
        <v>0.13306009222130341</v>
      </c>
      <c r="V1043">
        <v>1.7448391209374881</v>
      </c>
      <c r="W1043">
        <v>2.3638219655776909</v>
      </c>
      <c r="X1043">
        <v>2.630796699848625</v>
      </c>
      <c r="Y1043">
        <v>0.51457231211334342</v>
      </c>
      <c r="Z1043">
        <v>2.828467251628163</v>
      </c>
      <c r="AA1043">
        <v>1.243984388737714</v>
      </c>
      <c r="AB1043">
        <v>0.78368730356778715</v>
      </c>
      <c r="AC1043">
        <v>0.7260047884244254</v>
      </c>
      <c r="AD1043">
        <v>0.16555978589216061</v>
      </c>
      <c r="AE1043">
        <v>1.5553304735030751</v>
      </c>
      <c r="AF1043">
        <v>1.6195640259235551</v>
      </c>
      <c r="AG1043">
        <v>2.895072208853585</v>
      </c>
      <c r="AH1043" s="9" t="s">
        <v>252</v>
      </c>
      <c r="AI1043" s="1">
        <v>43983</v>
      </c>
      <c r="AJ1043" s="9" t="s">
        <v>39</v>
      </c>
      <c r="AK1043">
        <v>10</v>
      </c>
    </row>
    <row r="1044" spans="1:37" x14ac:dyDescent="0.25">
      <c r="A1044">
        <v>43991</v>
      </c>
      <c r="B1044">
        <v>1.444795774520687</v>
      </c>
      <c r="C1044">
        <v>0.11486566190169729</v>
      </c>
      <c r="D1044">
        <v>1.7024396741495189</v>
      </c>
      <c r="E1044">
        <v>1.1050920592894811</v>
      </c>
      <c r="F1044">
        <v>0.14722153051369849</v>
      </c>
      <c r="G1044">
        <v>2.3691741398749291</v>
      </c>
      <c r="H1044">
        <v>1.981307199888622</v>
      </c>
      <c r="I1044">
        <v>2.5802325106859318</v>
      </c>
      <c r="J1044">
        <v>0.25117535429062898</v>
      </c>
      <c r="K1044">
        <v>0.51031190503842683</v>
      </c>
      <c r="L1044">
        <v>0.47023342531587298</v>
      </c>
      <c r="M1044">
        <v>0.10211336570715721</v>
      </c>
      <c r="N1044">
        <v>0.80931205630586456</v>
      </c>
      <c r="O1044">
        <v>0.41865443729286239</v>
      </c>
      <c r="P1044">
        <v>1.239485790275314</v>
      </c>
      <c r="Q1044">
        <v>6.9691115374058768E-2</v>
      </c>
      <c r="R1044">
        <v>4.189231600929693E-2</v>
      </c>
      <c r="S1044">
        <v>1.3378417552973829</v>
      </c>
      <c r="T1044">
        <v>0.29295127285346118</v>
      </c>
      <c r="U1044">
        <v>0</v>
      </c>
      <c r="V1044">
        <v>0.67949792767666894</v>
      </c>
      <c r="W1044">
        <v>1.526831126107532</v>
      </c>
      <c r="X1044">
        <v>1.353621809397592</v>
      </c>
      <c r="Y1044">
        <v>0.1045898556803613</v>
      </c>
      <c r="Z1044">
        <v>1.710847994578047</v>
      </c>
      <c r="AA1044">
        <v>1.1192033595185831</v>
      </c>
      <c r="AB1044">
        <v>0.50946220639219941</v>
      </c>
      <c r="AC1044">
        <v>0.55209142416482471</v>
      </c>
      <c r="AD1044">
        <v>0.18166421211595141</v>
      </c>
      <c r="AE1044">
        <v>0.37392900546085478</v>
      </c>
      <c r="AF1044">
        <v>1.2702801264216099</v>
      </c>
      <c r="AG1044">
        <v>2.8450577600350959</v>
      </c>
      <c r="AH1044" s="9" t="s">
        <v>252</v>
      </c>
      <c r="AI1044" s="1">
        <v>43983</v>
      </c>
      <c r="AJ1044" s="9" t="s">
        <v>40</v>
      </c>
      <c r="AK1044">
        <v>9</v>
      </c>
    </row>
    <row r="1045" spans="1:37" x14ac:dyDescent="0.25">
      <c r="A1045">
        <v>43990</v>
      </c>
      <c r="B1045">
        <v>2.9605548008874871</v>
      </c>
      <c r="C1045">
        <v>0.7804617968957076</v>
      </c>
      <c r="D1045">
        <v>3.2597961040050599E-3</v>
      </c>
      <c r="E1045">
        <v>3.7775104391029748</v>
      </c>
      <c r="F1045">
        <v>0.26498782870865711</v>
      </c>
      <c r="G1045">
        <v>2.788383256598931</v>
      </c>
      <c r="H1045">
        <v>4.2040129871504011</v>
      </c>
      <c r="I1045">
        <v>0.16846540504154381</v>
      </c>
      <c r="J1045">
        <v>4.3506550128073496</v>
      </c>
      <c r="K1045">
        <v>0.34692859037585039</v>
      </c>
      <c r="L1045">
        <v>0.29811550579819618</v>
      </c>
      <c r="M1045">
        <v>0.53430045139007032</v>
      </c>
      <c r="N1045">
        <v>0.80064026751195005</v>
      </c>
      <c r="O1045">
        <v>3.686482662396481</v>
      </c>
      <c r="P1045">
        <v>0.28051434713181239</v>
      </c>
      <c r="Q1045">
        <v>0.52349919055849259</v>
      </c>
      <c r="R1045">
        <v>0.23751654031041111</v>
      </c>
      <c r="S1045">
        <v>1.027492828829335</v>
      </c>
      <c r="T1045">
        <v>6.1578153212818254</v>
      </c>
      <c r="U1045">
        <v>13.287955821730501</v>
      </c>
      <c r="V1045">
        <v>0.44075281791911392</v>
      </c>
      <c r="W1045">
        <v>4.7208933209801103</v>
      </c>
      <c r="X1045">
        <v>4.3525758236191674</v>
      </c>
      <c r="Y1045">
        <v>0.2410381878521422</v>
      </c>
      <c r="Z1045">
        <v>4.105987792827265</v>
      </c>
      <c r="AA1045">
        <v>1.487050296847926</v>
      </c>
      <c r="AB1045">
        <v>2.503844941097733</v>
      </c>
      <c r="AC1045">
        <v>0.45697444912880769</v>
      </c>
      <c r="AD1045">
        <v>1.065304187303785</v>
      </c>
      <c r="AE1045">
        <v>2.076580634285087</v>
      </c>
      <c r="AF1045">
        <v>2.7115665674855651</v>
      </c>
      <c r="AG1045">
        <v>3.9095151719054271</v>
      </c>
      <c r="AH1045" s="9" t="s">
        <v>252</v>
      </c>
      <c r="AI1045" s="1">
        <v>43983</v>
      </c>
      <c r="AJ1045" s="9" t="s">
        <v>41</v>
      </c>
      <c r="AK1045">
        <v>8</v>
      </c>
    </row>
    <row r="1046" spans="1:37" x14ac:dyDescent="0.25">
      <c r="A1046">
        <v>43987</v>
      </c>
      <c r="B1046">
        <v>2.6391202911840779</v>
      </c>
      <c r="C1046">
        <v>3.8107324174074391</v>
      </c>
      <c r="D1046">
        <v>0.2367289062438909</v>
      </c>
      <c r="E1046">
        <v>3.4726970431117752</v>
      </c>
      <c r="F1046">
        <v>0.72949915256190756</v>
      </c>
      <c r="G1046">
        <v>1.6546186186328991</v>
      </c>
      <c r="H1046">
        <v>0.95892961936444399</v>
      </c>
      <c r="I1046">
        <v>0.96027631760629484</v>
      </c>
      <c r="J1046">
        <v>0.96287301546450532</v>
      </c>
      <c r="K1046">
        <v>2.395169184307389</v>
      </c>
      <c r="L1046">
        <v>3.1195902408695839E-2</v>
      </c>
      <c r="M1046">
        <v>0.50986786649350724</v>
      </c>
      <c r="N1046">
        <v>1.5366951740352841</v>
      </c>
      <c r="O1046">
        <v>0.58816709702588321</v>
      </c>
      <c r="P1046">
        <v>0.39949173701868862</v>
      </c>
      <c r="Q1046">
        <v>0.1001040210666648</v>
      </c>
      <c r="R1046">
        <v>0.19443944106032041</v>
      </c>
      <c r="S1046">
        <v>1.950739026617387</v>
      </c>
      <c r="T1046">
        <v>1.504621206961462</v>
      </c>
      <c r="U1046">
        <v>14.455886039619029</v>
      </c>
      <c r="V1046">
        <v>2.1392874874368522</v>
      </c>
      <c r="W1046">
        <v>2.0020409475691721</v>
      </c>
      <c r="X1046">
        <v>0.67440036719127039</v>
      </c>
      <c r="Y1046">
        <v>0.42256930282972349</v>
      </c>
      <c r="Z1046">
        <v>3.2752907024934119</v>
      </c>
      <c r="AA1046">
        <v>2.0705610936115071</v>
      </c>
      <c r="AB1046">
        <v>1.116950234191707</v>
      </c>
      <c r="AC1046">
        <v>0.62139891860594021</v>
      </c>
      <c r="AD1046">
        <v>0.44072076415509931</v>
      </c>
      <c r="AE1046">
        <v>1.7376205929774891</v>
      </c>
      <c r="AF1046">
        <v>2.7245422253093179</v>
      </c>
      <c r="AG1046">
        <v>1.551490799631059</v>
      </c>
      <c r="AH1046" s="9" t="s">
        <v>253</v>
      </c>
      <c r="AI1046" s="1">
        <v>43983</v>
      </c>
      <c r="AJ1046" s="9" t="s">
        <v>43</v>
      </c>
      <c r="AK1046">
        <v>5</v>
      </c>
    </row>
    <row r="1047" spans="1:37" x14ac:dyDescent="0.25">
      <c r="A1047">
        <v>43986</v>
      </c>
      <c r="B1047">
        <v>1.3425231323342861</v>
      </c>
      <c r="C1047">
        <v>0.89333427266198551</v>
      </c>
      <c r="D1047">
        <v>2.122410681286262E-4</v>
      </c>
      <c r="E1047">
        <v>1.2207767926313799</v>
      </c>
      <c r="F1047">
        <v>0.37199508531891767</v>
      </c>
      <c r="G1047">
        <v>4.4616901153699491</v>
      </c>
      <c r="H1047">
        <v>0.50489743243629981</v>
      </c>
      <c r="I1047">
        <v>0.19010031226773449</v>
      </c>
      <c r="J1047">
        <v>0.30010256892021092</v>
      </c>
      <c r="K1047">
        <v>0.10469827110551951</v>
      </c>
      <c r="L1047">
        <v>0.32659672827501812</v>
      </c>
      <c r="M1047">
        <v>9.9484203934754323E-2</v>
      </c>
      <c r="N1047">
        <v>0.87169734840558455</v>
      </c>
      <c r="O1047">
        <v>0.6745537523661258</v>
      </c>
      <c r="P1047">
        <v>0.94529513872638038</v>
      </c>
      <c r="Q1047">
        <v>8.2861813767644329E-2</v>
      </c>
      <c r="R1047">
        <v>5.2531706036243547E-2</v>
      </c>
      <c r="S1047">
        <v>0.16815529275105981</v>
      </c>
      <c r="T1047">
        <v>1.091341909149407</v>
      </c>
      <c r="U1047">
        <v>8.3967591289600269E-2</v>
      </c>
      <c r="V1047">
        <v>0.17053120068481559</v>
      </c>
      <c r="W1047">
        <v>0.17895288959754499</v>
      </c>
      <c r="X1047">
        <v>0.55346912193899667</v>
      </c>
      <c r="Y1047">
        <v>3.5149667676658669E-2</v>
      </c>
      <c r="Z1047">
        <v>2.0591633755620489</v>
      </c>
      <c r="AA1047">
        <v>0.85993127960320348</v>
      </c>
      <c r="AB1047">
        <v>0.45010903173514127</v>
      </c>
      <c r="AC1047">
        <v>0.11216294103353</v>
      </c>
      <c r="AD1047">
        <v>0.39611341471561617</v>
      </c>
      <c r="AE1047">
        <v>0.93475638387622562</v>
      </c>
      <c r="AF1047">
        <v>1.429151615094</v>
      </c>
      <c r="AG1047">
        <v>0.95583836699712565</v>
      </c>
      <c r="AH1047" s="9" t="s">
        <v>253</v>
      </c>
      <c r="AI1047" s="1">
        <v>43983</v>
      </c>
      <c r="AJ1047" s="9" t="s">
        <v>38</v>
      </c>
      <c r="AK1047">
        <v>4</v>
      </c>
    </row>
    <row r="1048" spans="1:37" x14ac:dyDescent="0.25">
      <c r="A1048">
        <v>43985</v>
      </c>
      <c r="B1048">
        <v>0.93920389436888108</v>
      </c>
      <c r="C1048">
        <v>1.070656448027639</v>
      </c>
      <c r="D1048">
        <v>3.9387604735529394E-3</v>
      </c>
      <c r="E1048">
        <v>1.1728750284505221</v>
      </c>
      <c r="F1048">
        <v>0.49597793660954043</v>
      </c>
      <c r="G1048">
        <v>0.50402514698088574</v>
      </c>
      <c r="H1048">
        <v>0.38087009089426049</v>
      </c>
      <c r="I1048">
        <v>0.1990502377001879</v>
      </c>
      <c r="J1048">
        <v>0.29769945293500172</v>
      </c>
      <c r="K1048">
        <v>0.1216334105518662</v>
      </c>
      <c r="L1048">
        <v>1.8691137563891441E-2</v>
      </c>
      <c r="M1048">
        <v>0.39626156142678609</v>
      </c>
      <c r="N1048">
        <v>0.4183877038520929</v>
      </c>
      <c r="O1048">
        <v>8.3340576870644015E-2</v>
      </c>
      <c r="P1048">
        <v>0.16250588105631061</v>
      </c>
      <c r="Q1048">
        <v>0.65967597226301811</v>
      </c>
      <c r="R1048">
        <v>2.2121707230621511E-4</v>
      </c>
      <c r="S1048">
        <v>7.6757604120565065E-2</v>
      </c>
      <c r="T1048">
        <v>0.41864041477873198</v>
      </c>
      <c r="U1048">
        <v>2.2188802812616079E-2</v>
      </c>
      <c r="V1048">
        <v>0.54513272305184701</v>
      </c>
      <c r="W1048">
        <v>0.29827229852585108</v>
      </c>
      <c r="X1048">
        <v>0.35487981590566797</v>
      </c>
      <c r="Y1048">
        <v>0.1512430190335631</v>
      </c>
      <c r="Z1048">
        <v>0.86443238439931092</v>
      </c>
      <c r="AA1048">
        <v>0.40541778796698691</v>
      </c>
      <c r="AB1048">
        <v>0.74754878284457371</v>
      </c>
      <c r="AC1048">
        <v>0.20935885086795011</v>
      </c>
      <c r="AD1048">
        <v>1.670798077476537</v>
      </c>
      <c r="AE1048">
        <v>0.99965628630392322</v>
      </c>
      <c r="AF1048">
        <v>0.40644430829197092</v>
      </c>
      <c r="AG1048">
        <v>0.51287876846930835</v>
      </c>
      <c r="AH1048" s="9" t="s">
        <v>253</v>
      </c>
      <c r="AI1048" s="1">
        <v>43983</v>
      </c>
      <c r="AJ1048" s="9" t="s">
        <v>39</v>
      </c>
      <c r="AK1048">
        <v>3</v>
      </c>
    </row>
    <row r="1049" spans="1:37" x14ac:dyDescent="0.25">
      <c r="A1049">
        <v>43984</v>
      </c>
      <c r="B1049">
        <v>0.22365055154578101</v>
      </c>
      <c r="C1049">
        <v>0.28655251599091941</v>
      </c>
      <c r="D1049">
        <v>0.4180918188472954</v>
      </c>
      <c r="E1049">
        <v>4.7214100095207108E-2</v>
      </c>
      <c r="F1049">
        <v>0.38531135930874821</v>
      </c>
      <c r="G1049">
        <v>0.29274342599015257</v>
      </c>
      <c r="H1049">
        <v>6.9347646681869421E-2</v>
      </c>
      <c r="I1049">
        <v>0.2414797450175768</v>
      </c>
      <c r="J1049">
        <v>6.3733761649001214E-3</v>
      </c>
      <c r="K1049">
        <v>0.28875261008088038</v>
      </c>
      <c r="L1049">
        <v>0.1303755744658959</v>
      </c>
      <c r="M1049">
        <v>8.0992884277464611E-3</v>
      </c>
      <c r="N1049">
        <v>1.185604501101504E-2</v>
      </c>
      <c r="O1049">
        <v>0.84423040891444889</v>
      </c>
      <c r="P1049">
        <v>0.25227257142051362</v>
      </c>
      <c r="Q1049">
        <v>0.28593066626043923</v>
      </c>
      <c r="R1049">
        <v>0</v>
      </c>
      <c r="S1049">
        <v>7.954035003505728E-4</v>
      </c>
      <c r="T1049">
        <v>2.951020863219277E-2</v>
      </c>
      <c r="U1049">
        <v>0</v>
      </c>
      <c r="V1049">
        <v>9.3172818548334702E-2</v>
      </c>
      <c r="W1049">
        <v>4.8748627686182142E-2</v>
      </c>
      <c r="X1049">
        <v>0.27800362127211548</v>
      </c>
      <c r="Y1049">
        <v>2.0883040225531898E-3</v>
      </c>
      <c r="Z1049">
        <v>0.23136603668827191</v>
      </c>
      <c r="AA1049">
        <v>9.8449108037359415E-2</v>
      </c>
      <c r="AB1049">
        <v>0.33088236884869959</v>
      </c>
      <c r="AC1049">
        <v>5.2764426943683891E-2</v>
      </c>
      <c r="AD1049">
        <v>0.19247390391903749</v>
      </c>
      <c r="AE1049">
        <v>0.1555545404389955</v>
      </c>
      <c r="AF1049">
        <v>0.11196935176487501</v>
      </c>
      <c r="AG1049">
        <v>0.40081072283358632</v>
      </c>
      <c r="AH1049" s="9" t="s">
        <v>253</v>
      </c>
      <c r="AI1049" s="1">
        <v>43983</v>
      </c>
      <c r="AJ1049" s="9" t="s">
        <v>40</v>
      </c>
      <c r="AK1049">
        <v>2</v>
      </c>
    </row>
    <row r="1050" spans="1:37" x14ac:dyDescent="0.25">
      <c r="A1050">
        <v>43983</v>
      </c>
      <c r="B1050">
        <v>1.415667403793166</v>
      </c>
      <c r="C1050">
        <v>0.60573539735017379</v>
      </c>
      <c r="D1050">
        <v>6.2145571951773143E-2</v>
      </c>
      <c r="E1050">
        <v>0.93104659438512161</v>
      </c>
      <c r="F1050">
        <v>2.561892117127762</v>
      </c>
      <c r="G1050">
        <v>1.057148998275417</v>
      </c>
      <c r="H1050">
        <v>2.0230699675573089</v>
      </c>
      <c r="I1050">
        <v>0.8044635784195816</v>
      </c>
      <c r="J1050">
        <v>0.17085007603302371</v>
      </c>
      <c r="K1050">
        <v>0.4534408122650494</v>
      </c>
      <c r="L1050">
        <v>2.3848903782216269E-2</v>
      </c>
      <c r="M1050">
        <v>0.13554505038040451</v>
      </c>
      <c r="N1050">
        <v>1.20917534712296</v>
      </c>
      <c r="O1050">
        <v>1.442324405307293</v>
      </c>
      <c r="P1050">
        <v>0.92187024030560172</v>
      </c>
      <c r="Q1050">
        <v>1.064027590456367</v>
      </c>
      <c r="R1050">
        <v>6.1048632521038346E-3</v>
      </c>
      <c r="S1050">
        <v>0.28897726753420649</v>
      </c>
      <c r="T1050">
        <v>0.41484281797798939</v>
      </c>
      <c r="U1050">
        <v>1.1358228297989461</v>
      </c>
      <c r="V1050">
        <v>0.31265441705875763</v>
      </c>
      <c r="W1050">
        <v>6.3158455869687241E-3</v>
      </c>
      <c r="X1050">
        <v>3.0120349882944701</v>
      </c>
      <c r="Y1050">
        <v>1.4558505442490171</v>
      </c>
      <c r="Z1050">
        <v>1.483164125263909</v>
      </c>
      <c r="AA1050">
        <v>1.134368672979523</v>
      </c>
      <c r="AB1050">
        <v>1.158076158982893</v>
      </c>
      <c r="AC1050">
        <v>0.39549796037622331</v>
      </c>
      <c r="AD1050">
        <v>1.1171698845404461</v>
      </c>
      <c r="AE1050">
        <v>0.76075972543542603</v>
      </c>
      <c r="AF1050">
        <v>1.1200166751970411</v>
      </c>
      <c r="AG1050">
        <v>1.854358326650416</v>
      </c>
      <c r="AH1050" s="9" t="s">
        <v>253</v>
      </c>
      <c r="AI1050" s="1">
        <v>43983</v>
      </c>
      <c r="AJ1050" s="9" t="s">
        <v>41</v>
      </c>
      <c r="AK1050">
        <v>1</v>
      </c>
    </row>
    <row r="1051" spans="1:37" x14ac:dyDescent="0.25">
      <c r="A1051">
        <v>43980</v>
      </c>
      <c r="B1051">
        <v>1.374535641907195</v>
      </c>
      <c r="C1051">
        <v>0.66829664585615656</v>
      </c>
      <c r="D1051">
        <v>1.25763455999155E-2</v>
      </c>
      <c r="E1051">
        <v>0.80005316674143578</v>
      </c>
      <c r="F1051">
        <v>0.27660487260154493</v>
      </c>
      <c r="G1051">
        <v>0.61088438175641158</v>
      </c>
      <c r="H1051">
        <v>1.473016122735721E-2</v>
      </c>
      <c r="I1051">
        <v>0.85955491768033332</v>
      </c>
      <c r="J1051">
        <v>0.23897485235982599</v>
      </c>
      <c r="K1051">
        <v>5.5919802684070673E-2</v>
      </c>
      <c r="L1051">
        <v>5.0031979495211813E-2</v>
      </c>
      <c r="M1051">
        <v>0.1052811416476348</v>
      </c>
      <c r="N1051">
        <v>0.30218285759354913</v>
      </c>
      <c r="O1051">
        <v>0.68352673683046206</v>
      </c>
      <c r="P1051">
        <v>1.601108527598349</v>
      </c>
      <c r="Q1051">
        <v>5.101923541227333E-2</v>
      </c>
      <c r="R1051">
        <v>5.4989926715479269</v>
      </c>
      <c r="S1051">
        <v>4.2733299883084351E-2</v>
      </c>
      <c r="T1051">
        <v>1.334024164353768</v>
      </c>
      <c r="U1051">
        <v>2.367396625564926E-2</v>
      </c>
      <c r="V1051">
        <v>0.51501852042307195</v>
      </c>
      <c r="W1051">
        <v>2.0445611370794019</v>
      </c>
      <c r="X1051">
        <v>0.68483717974229041</v>
      </c>
      <c r="Y1051">
        <v>0.14616028876606149</v>
      </c>
      <c r="Z1051">
        <v>1.43181943960689</v>
      </c>
      <c r="AA1051">
        <v>0.8499348746745885</v>
      </c>
      <c r="AB1051">
        <v>0.48696954610574877</v>
      </c>
      <c r="AC1051">
        <v>0.1122467802947648</v>
      </c>
      <c r="AD1051">
        <v>0.1048082991424633</v>
      </c>
      <c r="AE1051">
        <v>0.58088188750965553</v>
      </c>
      <c r="AF1051">
        <v>0.60351893340283558</v>
      </c>
      <c r="AG1051">
        <v>2.9113445967142861</v>
      </c>
      <c r="AH1051" s="9" t="s">
        <v>254</v>
      </c>
      <c r="AI1051" s="1">
        <v>43952</v>
      </c>
      <c r="AJ1051" s="9" t="s">
        <v>43</v>
      </c>
      <c r="AK1051">
        <v>29</v>
      </c>
    </row>
    <row r="1052" spans="1:37" x14ac:dyDescent="0.25">
      <c r="A1052">
        <v>43979</v>
      </c>
      <c r="C1052">
        <v>0.242877889793955</v>
      </c>
      <c r="D1052">
        <v>1.9769800776615908E-3</v>
      </c>
      <c r="E1052">
        <v>1.1335005119630679</v>
      </c>
      <c r="F1052">
        <v>0.58110248865176917</v>
      </c>
      <c r="G1052">
        <v>1.1525436018856019</v>
      </c>
      <c r="H1052">
        <v>0.24793970182483649</v>
      </c>
      <c r="I1052">
        <v>0.26637439488502113</v>
      </c>
      <c r="J1052">
        <v>0.10172688522310711</v>
      </c>
      <c r="K1052">
        <v>0.14281722409317191</v>
      </c>
      <c r="L1052">
        <v>4.7695531827870574E-3</v>
      </c>
      <c r="M1052">
        <v>2.4942614016630449E-2</v>
      </c>
      <c r="N1052">
        <v>0.25889794645604719</v>
      </c>
      <c r="P1052">
        <v>0.19110341700635841</v>
      </c>
      <c r="Q1052">
        <v>9.879428941784528E-2</v>
      </c>
      <c r="R1052">
        <v>1.6387970402805881E-2</v>
      </c>
      <c r="S1052">
        <v>2.8480362331174611E-2</v>
      </c>
      <c r="T1052">
        <v>0.28123418448451992</v>
      </c>
      <c r="U1052">
        <v>1.1255663883429761E-2</v>
      </c>
      <c r="V1052">
        <v>0.60027677582260275</v>
      </c>
      <c r="W1052">
        <v>0.36936790579239182</v>
      </c>
      <c r="X1052">
        <v>0.26607707272561248</v>
      </c>
      <c r="Y1052">
        <v>6.6384911893953421E-4</v>
      </c>
      <c r="Z1052">
        <v>1.0390661455966259</v>
      </c>
      <c r="AA1052">
        <v>0.4344848356391765</v>
      </c>
      <c r="AC1052">
        <v>1.1635657115389809E-2</v>
      </c>
      <c r="AD1052">
        <v>0.12617559207043141</v>
      </c>
      <c r="AE1052">
        <v>0.28752852530449302</v>
      </c>
      <c r="AG1052">
        <v>1.099976790743286</v>
      </c>
      <c r="AH1052" s="9" t="s">
        <v>254</v>
      </c>
      <c r="AI1052" s="1">
        <v>43952</v>
      </c>
      <c r="AJ1052" s="9" t="s">
        <v>38</v>
      </c>
      <c r="AK1052">
        <v>28</v>
      </c>
    </row>
    <row r="1053" spans="1:37" x14ac:dyDescent="0.25">
      <c r="A1053">
        <v>43978</v>
      </c>
      <c r="B1053">
        <v>0.44814769765978879</v>
      </c>
      <c r="C1053">
        <v>2.2194555791198171E-2</v>
      </c>
      <c r="D1053">
        <v>8.3478325093778213E-2</v>
      </c>
      <c r="E1053">
        <v>0.24378424209849739</v>
      </c>
      <c r="F1053">
        <v>3.6182042156931007E-2</v>
      </c>
      <c r="G1053">
        <v>0.64737209460130984</v>
      </c>
      <c r="H1053">
        <v>3.8226426775768568E-2</v>
      </c>
      <c r="I1053">
        <v>2.8341550810318878</v>
      </c>
      <c r="J1053">
        <v>1.084159165881152E-3</v>
      </c>
      <c r="K1053">
        <v>4.7837039286172903E-2</v>
      </c>
      <c r="L1053">
        <v>3.025284443305043E-2</v>
      </c>
      <c r="M1053">
        <v>4.9374769341604632E-2</v>
      </c>
      <c r="N1053">
        <v>6.5503532133200648E-2</v>
      </c>
      <c r="O1053">
        <v>2.4198811074403661E-2</v>
      </c>
      <c r="P1053">
        <v>7.0002431348138447E-3</v>
      </c>
      <c r="Q1053">
        <v>0.13451917435717739</v>
      </c>
      <c r="R1053">
        <v>5.7485351651810762E-2</v>
      </c>
      <c r="S1053">
        <v>3.0754288079005189E-2</v>
      </c>
      <c r="T1053">
        <v>2.2716029166388891E-3</v>
      </c>
      <c r="U1053">
        <v>0</v>
      </c>
      <c r="V1053">
        <v>0.1021548857338585</v>
      </c>
      <c r="W1053">
        <v>0.40893249734422249</v>
      </c>
      <c r="X1053">
        <v>0.60910895138055698</v>
      </c>
      <c r="Y1053">
        <v>1.09830137125713E-3</v>
      </c>
      <c r="Z1053">
        <v>0.75389132861376618</v>
      </c>
      <c r="AA1053">
        <v>0.23317836026107061</v>
      </c>
      <c r="AB1053">
        <v>7.7200245749579996E-2</v>
      </c>
      <c r="AC1053">
        <v>3.7169773498676333E-2</v>
      </c>
      <c r="AD1053">
        <v>1.256488588077103E-2</v>
      </c>
      <c r="AE1053">
        <v>0.26119076726355239</v>
      </c>
      <c r="AF1053">
        <v>0.27726257502196983</v>
      </c>
      <c r="AG1053">
        <v>0.46776292714855938</v>
      </c>
      <c r="AH1053" s="9" t="s">
        <v>254</v>
      </c>
      <c r="AI1053" s="1">
        <v>43952</v>
      </c>
      <c r="AJ1053" s="9" t="s">
        <v>39</v>
      </c>
      <c r="AK1053">
        <v>27</v>
      </c>
    </row>
    <row r="1054" spans="1:37" x14ac:dyDescent="0.25">
      <c r="A1054">
        <v>43977</v>
      </c>
      <c r="C1054">
        <v>9.846678805794222E-2</v>
      </c>
      <c r="D1054">
        <v>1.3858069818295029</v>
      </c>
      <c r="E1054">
        <v>0.91852862346570374</v>
      </c>
      <c r="F1054">
        <v>2.8013150864965328</v>
      </c>
      <c r="G1054">
        <v>0.6941485660185629</v>
      </c>
      <c r="H1054">
        <v>0.91033632361618511</v>
      </c>
      <c r="I1054">
        <v>6.4120666978014498</v>
      </c>
      <c r="J1054">
        <v>0.80966664717755443</v>
      </c>
      <c r="K1054">
        <v>3.214674265758771</v>
      </c>
      <c r="L1054">
        <v>0.1189208095412148</v>
      </c>
      <c r="M1054">
        <v>1.1704466092359209</v>
      </c>
      <c r="N1054">
        <v>2.2145124828775309</v>
      </c>
      <c r="O1054">
        <v>0.51528850353127387</v>
      </c>
      <c r="P1054">
        <v>0.38953571986226848</v>
      </c>
      <c r="Q1054">
        <v>0.27697592238238222</v>
      </c>
      <c r="R1054">
        <v>0.3195914249422524</v>
      </c>
      <c r="T1054">
        <v>0.15086144109416141</v>
      </c>
      <c r="U1054">
        <v>1.6662001313042039E-2</v>
      </c>
      <c r="V1054">
        <v>3.2774000724880499</v>
      </c>
      <c r="W1054">
        <v>7.3725641575155034</v>
      </c>
      <c r="X1054">
        <v>1.72653965034546</v>
      </c>
      <c r="Y1054">
        <v>0.49423841517229428</v>
      </c>
      <c r="AA1054">
        <v>2.4327959893114319</v>
      </c>
      <c r="AB1054">
        <v>1.0910889126952721</v>
      </c>
      <c r="AC1054">
        <v>1.10156047450558</v>
      </c>
      <c r="AD1054">
        <v>0.57371072389620881</v>
      </c>
      <c r="AE1054">
        <v>1.1669394361745711</v>
      </c>
      <c r="AG1054">
        <v>1.91874029765375</v>
      </c>
      <c r="AH1054" s="9" t="s">
        <v>254</v>
      </c>
      <c r="AI1054" s="1">
        <v>43952</v>
      </c>
      <c r="AJ1054" s="9" t="s">
        <v>40</v>
      </c>
      <c r="AK1054">
        <v>26</v>
      </c>
    </row>
    <row r="1055" spans="1:37" x14ac:dyDescent="0.25">
      <c r="A1055">
        <v>43976</v>
      </c>
      <c r="B1055">
        <v>1.334165031673711</v>
      </c>
      <c r="C1055">
        <v>0.75468794042567544</v>
      </c>
      <c r="D1055">
        <v>8.6315027085330912E-2</v>
      </c>
      <c r="E1055">
        <v>0.7481453684534819</v>
      </c>
      <c r="F1055">
        <v>7.9760041047166261</v>
      </c>
      <c r="G1055">
        <v>0.47638905631139461</v>
      </c>
      <c r="H1055">
        <v>0.31494147877331352</v>
      </c>
      <c r="I1055">
        <v>1.645602398851161</v>
      </c>
      <c r="J1055">
        <v>0.16937674399613689</v>
      </c>
      <c r="K1055">
        <v>5.1318266684254041</v>
      </c>
      <c r="L1055">
        <v>1.6779302543352501E-2</v>
      </c>
      <c r="M1055">
        <v>0.82043047993818408</v>
      </c>
      <c r="N1055">
        <v>3.7026462574946382</v>
      </c>
      <c r="O1055">
        <v>0.35807070587336071</v>
      </c>
      <c r="P1055">
        <v>0.22560225804177789</v>
      </c>
      <c r="Q1055">
        <v>0.13176721180590861</v>
      </c>
      <c r="R1055">
        <v>0.57563411557829025</v>
      </c>
      <c r="S1055">
        <v>3.1256220110395617E-2</v>
      </c>
      <c r="T1055">
        <v>0.72445066111392453</v>
      </c>
      <c r="U1055">
        <v>1.4965920832167581</v>
      </c>
      <c r="V1055">
        <v>1.9938841558450939</v>
      </c>
      <c r="W1055">
        <v>0.12210070411760859</v>
      </c>
      <c r="X1055">
        <v>0.7566982413643254</v>
      </c>
      <c r="Y1055">
        <v>2.9939377977436489E-2</v>
      </c>
      <c r="Z1055">
        <v>0.82885381046330586</v>
      </c>
      <c r="AA1055">
        <v>2.0533655250069782</v>
      </c>
      <c r="AB1055">
        <v>1.3969472729589381</v>
      </c>
      <c r="AC1055">
        <v>0.30846819826728422</v>
      </c>
      <c r="AD1055">
        <v>0.44453284763690698</v>
      </c>
      <c r="AE1055">
        <v>1.251925231993513</v>
      </c>
      <c r="AF1055">
        <v>1.3449366489407379</v>
      </c>
      <c r="AG1055">
        <v>1.006176307256512</v>
      </c>
      <c r="AH1055" s="9" t="s">
        <v>254</v>
      </c>
      <c r="AI1055" s="1">
        <v>43952</v>
      </c>
      <c r="AJ1055" s="9" t="s">
        <v>41</v>
      </c>
      <c r="AK1055">
        <v>25</v>
      </c>
    </row>
    <row r="1056" spans="1:37" x14ac:dyDescent="0.25">
      <c r="A1056">
        <v>43973</v>
      </c>
      <c r="B1056">
        <v>0.56733917401433775</v>
      </c>
      <c r="C1056">
        <v>0.27571830104945561</v>
      </c>
      <c r="D1056">
        <v>0</v>
      </c>
      <c r="E1056">
        <v>0.39021214126050441</v>
      </c>
      <c r="F1056">
        <v>9.1893968311514848E-2</v>
      </c>
      <c r="G1056">
        <v>2.893104107336391</v>
      </c>
      <c r="H1056">
        <v>5.7871515184819117E-2</v>
      </c>
      <c r="I1056">
        <v>0.2723753612196938</v>
      </c>
      <c r="J1056">
        <v>1.8696876621974071E-2</v>
      </c>
      <c r="K1056">
        <v>1.526804071067872E-4</v>
      </c>
      <c r="L1056">
        <v>0.1123172553590156</v>
      </c>
      <c r="M1056">
        <v>1.961394917338994E-2</v>
      </c>
      <c r="N1056">
        <v>0.38600759693538689</v>
      </c>
      <c r="O1056">
        <v>0.29975381547238128</v>
      </c>
      <c r="P1056">
        <v>1.2068215629662991</v>
      </c>
      <c r="Q1056">
        <v>5.7576075366899751E-2</v>
      </c>
      <c r="R1056">
        <v>5.8008726986095667E-2</v>
      </c>
      <c r="S1056">
        <v>1.4400876656618831</v>
      </c>
      <c r="T1056">
        <v>1.6658629295277078E-2</v>
      </c>
      <c r="U1056">
        <v>2.6728390856889869E-2</v>
      </c>
      <c r="V1056">
        <v>0.33992799778776639</v>
      </c>
      <c r="W1056">
        <v>6.5257159379043875E-2</v>
      </c>
      <c r="X1056">
        <v>5.4360052205127928E-2</v>
      </c>
      <c r="Y1056">
        <v>1.637750773110062E-2</v>
      </c>
      <c r="Z1056">
        <v>0.89586674790265153</v>
      </c>
      <c r="AA1056">
        <v>0.38006210694970322</v>
      </c>
      <c r="AB1056">
        <v>0.14333866196246189</v>
      </c>
      <c r="AC1056">
        <v>2.5909974214434941E-2</v>
      </c>
      <c r="AD1056">
        <v>0.1384724922805155</v>
      </c>
      <c r="AE1056">
        <v>0.13763924566676561</v>
      </c>
      <c r="AF1056">
        <v>0.71282652066277796</v>
      </c>
      <c r="AG1056">
        <v>0.4416054689690655</v>
      </c>
      <c r="AH1056" s="9" t="s">
        <v>255</v>
      </c>
      <c r="AI1056" s="1">
        <v>43952</v>
      </c>
      <c r="AJ1056" s="9" t="s">
        <v>43</v>
      </c>
      <c r="AK1056">
        <v>22</v>
      </c>
    </row>
    <row r="1057" spans="1:37" x14ac:dyDescent="0.25">
      <c r="A1057">
        <v>43972</v>
      </c>
      <c r="B1057">
        <v>0.55822369144861361</v>
      </c>
      <c r="C1057">
        <v>1.576571339308902</v>
      </c>
      <c r="D1057">
        <v>8.5543012546026231E-4</v>
      </c>
      <c r="E1057">
        <v>0.28738129793644929</v>
      </c>
      <c r="F1057">
        <v>5.2428678699841129E-2</v>
      </c>
      <c r="G1057">
        <v>0.10327240593137429</v>
      </c>
      <c r="H1057">
        <v>0.66712526398127037</v>
      </c>
      <c r="I1057">
        <v>0.35511313385480148</v>
      </c>
      <c r="J1057">
        <v>0.17170378446153259</v>
      </c>
      <c r="K1057">
        <v>6.5442034993466649E-4</v>
      </c>
      <c r="L1057">
        <v>4.8091707243078499E-2</v>
      </c>
      <c r="M1057">
        <v>3.8163757597673882E-2</v>
      </c>
      <c r="N1057">
        <v>0.21173429078405401</v>
      </c>
      <c r="O1057">
        <v>0.85078365285618784</v>
      </c>
      <c r="P1057">
        <v>0.10940088941750779</v>
      </c>
      <c r="Q1057">
        <v>0.86374318635288638</v>
      </c>
      <c r="R1057">
        <v>1.011442143576867</v>
      </c>
      <c r="S1057">
        <v>9.3526944815856078E-2</v>
      </c>
      <c r="T1057">
        <v>1.0929754613298339</v>
      </c>
      <c r="U1057">
        <v>1.3605893803170189E-3</v>
      </c>
      <c r="V1057">
        <v>9.9129113423602283E-2</v>
      </c>
      <c r="W1057">
        <v>9.2602845948462256E-2</v>
      </c>
      <c r="X1057">
        <v>0.18711672562719081</v>
      </c>
      <c r="Y1057">
        <v>8.441171442697468E-3</v>
      </c>
      <c r="Z1057">
        <v>0.48974843168912541</v>
      </c>
      <c r="AA1057">
        <v>0.25022244158476947</v>
      </c>
      <c r="AB1057">
        <v>0.79303160462180067</v>
      </c>
      <c r="AC1057">
        <v>3.0899200465473009E-2</v>
      </c>
      <c r="AD1057">
        <v>0.66622748627602058</v>
      </c>
      <c r="AE1057">
        <v>0.55376077229893927</v>
      </c>
      <c r="AF1057">
        <v>0.44230448145976631</v>
      </c>
      <c r="AG1057">
        <v>0.31362674847419969</v>
      </c>
      <c r="AH1057" s="9" t="s">
        <v>255</v>
      </c>
      <c r="AI1057" s="1">
        <v>43952</v>
      </c>
      <c r="AJ1057" s="9" t="s">
        <v>38</v>
      </c>
      <c r="AK1057">
        <v>21</v>
      </c>
    </row>
    <row r="1058" spans="1:37" x14ac:dyDescent="0.25">
      <c r="A1058">
        <v>43971</v>
      </c>
      <c r="B1058">
        <v>1.0413835451519791</v>
      </c>
      <c r="C1058">
        <v>4.4620703471715171</v>
      </c>
      <c r="D1058">
        <v>7.0406176742797685E-2</v>
      </c>
      <c r="E1058">
        <v>1.6494525062067209</v>
      </c>
      <c r="F1058">
        <v>0.5311350565466274</v>
      </c>
      <c r="G1058">
        <v>0.1369914336446372</v>
      </c>
      <c r="H1058">
        <v>0.37006812971383451</v>
      </c>
      <c r="I1058">
        <v>0.35150823747051813</v>
      </c>
      <c r="J1058">
        <v>1.6855845382448369E-2</v>
      </c>
      <c r="K1058">
        <v>0.33953303075239227</v>
      </c>
      <c r="L1058">
        <v>0.29682502208054318</v>
      </c>
      <c r="M1058">
        <v>6.1379561710650878E-2</v>
      </c>
      <c r="N1058">
        <v>1.8988108598096849</v>
      </c>
      <c r="O1058">
        <v>0.32162280837070212</v>
      </c>
      <c r="P1058">
        <v>0.2668532643751344</v>
      </c>
      <c r="Q1058">
        <v>0.30632211738957632</v>
      </c>
      <c r="R1058">
        <v>1.1820016459848801E-2</v>
      </c>
      <c r="S1058">
        <v>0.62621981375634883</v>
      </c>
      <c r="T1058">
        <v>0.38751057991799198</v>
      </c>
      <c r="U1058">
        <v>9.9816199802124861E-2</v>
      </c>
      <c r="V1058">
        <v>0.15964842082730621</v>
      </c>
      <c r="W1058">
        <v>5.5299050696326442E-3</v>
      </c>
      <c r="X1058">
        <v>8.9256164116380279E-2</v>
      </c>
      <c r="Y1058">
        <v>9.4033352345538525E-3</v>
      </c>
      <c r="Z1058">
        <v>1.138217519318679</v>
      </c>
      <c r="AA1058">
        <v>0.82494495150265157</v>
      </c>
      <c r="AB1058">
        <v>0.4676941061794363</v>
      </c>
      <c r="AC1058">
        <v>9.1821490158660563E-2</v>
      </c>
      <c r="AD1058">
        <v>0.74816598349542252</v>
      </c>
      <c r="AE1058">
        <v>0.86112135408776702</v>
      </c>
      <c r="AF1058">
        <v>0.63008018394234377</v>
      </c>
      <c r="AG1058">
        <v>0.71268637370517962</v>
      </c>
      <c r="AH1058" s="9" t="s">
        <v>255</v>
      </c>
      <c r="AI1058" s="1">
        <v>43952</v>
      </c>
      <c r="AJ1058" s="9" t="s">
        <v>39</v>
      </c>
      <c r="AK1058">
        <v>20</v>
      </c>
    </row>
    <row r="1059" spans="1:37" x14ac:dyDescent="0.25">
      <c r="A1059">
        <v>43970</v>
      </c>
      <c r="B1059">
        <v>0.28036140958463851</v>
      </c>
      <c r="C1059">
        <v>1.2003637850196701E-2</v>
      </c>
      <c r="D1059">
        <v>0.12481508949367449</v>
      </c>
      <c r="E1059">
        <v>0.22324757227929559</v>
      </c>
      <c r="F1059">
        <v>0.16872939363120179</v>
      </c>
      <c r="G1059">
        <v>0.29301635005348758</v>
      </c>
      <c r="H1059">
        <v>0.23572980546026559</v>
      </c>
      <c r="I1059">
        <v>1.106188818134316</v>
      </c>
      <c r="J1059">
        <v>4.7976870341811997E-3</v>
      </c>
      <c r="K1059">
        <v>8.7205753158466435E-3</v>
      </c>
      <c r="L1059">
        <v>1.533546612932277</v>
      </c>
      <c r="M1059">
        <v>3.7793443363450557E-2</v>
      </c>
      <c r="N1059">
        <v>6.5359593096292357E-2</v>
      </c>
      <c r="O1059">
        <v>2.2134851143426979E-2</v>
      </c>
      <c r="P1059">
        <v>0.135982724541683</v>
      </c>
      <c r="Q1059">
        <v>0.2096656276220232</v>
      </c>
      <c r="R1059">
        <v>0.31085330193730981</v>
      </c>
      <c r="S1059">
        <v>3.2793469627782512E-2</v>
      </c>
      <c r="T1059">
        <v>0.14786621126487751</v>
      </c>
      <c r="U1059">
        <v>0.52023405248966448</v>
      </c>
      <c r="V1059">
        <v>0.1911705950095845</v>
      </c>
      <c r="W1059">
        <v>1.37866771809236E-2</v>
      </c>
      <c r="X1059">
        <v>3.080408862868507E-2</v>
      </c>
      <c r="Y1059">
        <v>4.1251886483013112E-3</v>
      </c>
      <c r="Z1059">
        <v>0.23402181882402581</v>
      </c>
      <c r="AA1059">
        <v>0.19857907145519371</v>
      </c>
      <c r="AB1059">
        <v>0.22801899560327499</v>
      </c>
      <c r="AC1059">
        <v>0.14890399447643249</v>
      </c>
      <c r="AD1059">
        <v>0.2958119568141197</v>
      </c>
      <c r="AE1059">
        <v>0.24418007687107721</v>
      </c>
      <c r="AF1059">
        <v>0.1950707852481729</v>
      </c>
      <c r="AG1059">
        <v>0.2462508107949479</v>
      </c>
      <c r="AH1059" s="9" t="s">
        <v>255</v>
      </c>
      <c r="AI1059" s="1">
        <v>43952</v>
      </c>
      <c r="AJ1059" s="9" t="s">
        <v>40</v>
      </c>
      <c r="AK1059">
        <v>19</v>
      </c>
    </row>
    <row r="1060" spans="1:37" x14ac:dyDescent="0.25">
      <c r="A1060">
        <v>43969</v>
      </c>
      <c r="B1060">
        <v>0.62892327358873368</v>
      </c>
      <c r="C1060">
        <v>0.6811951143007795</v>
      </c>
      <c r="D1060">
        <v>1.392581901746614E-2</v>
      </c>
      <c r="E1060">
        <v>0.36355252780790193</v>
      </c>
      <c r="F1060">
        <v>1.29859417483206</v>
      </c>
      <c r="G1060">
        <v>0.52013346219646173</v>
      </c>
      <c r="H1060">
        <v>0.41258671417701132</v>
      </c>
      <c r="I1060">
        <v>0.58078394763248775</v>
      </c>
      <c r="J1060">
        <v>0.16607460887494771</v>
      </c>
      <c r="K1060">
        <v>0.27092130618705068</v>
      </c>
      <c r="L1060">
        <v>1.220506387917577</v>
      </c>
      <c r="M1060">
        <v>0.1804821333784021</v>
      </c>
      <c r="N1060">
        <v>0.68989001226273439</v>
      </c>
      <c r="O1060">
        <v>7.8110344106378307E-2</v>
      </c>
      <c r="P1060">
        <v>0.22199829801388421</v>
      </c>
      <c r="Q1060">
        <v>0.36159072067082748</v>
      </c>
      <c r="R1060">
        <v>4.7186619542636301E-4</v>
      </c>
      <c r="S1060">
        <v>0.92283177222961899</v>
      </c>
      <c r="T1060">
        <v>0.34032302508718137</v>
      </c>
      <c r="U1060">
        <v>0.16257101551887221</v>
      </c>
      <c r="V1060">
        <v>0.1033270537476115</v>
      </c>
      <c r="W1060">
        <v>3.1436880864426968E-2</v>
      </c>
      <c r="X1060">
        <v>0.57074546874669174</v>
      </c>
      <c r="Y1060">
        <v>4.4954795096922857E-2</v>
      </c>
      <c r="Z1060">
        <v>0.63015740636326478</v>
      </c>
      <c r="AA1060">
        <v>0.49351537163939352</v>
      </c>
      <c r="AB1060">
        <v>0.51224672467857668</v>
      </c>
      <c r="AC1060">
        <v>0.25312652192935953</v>
      </c>
      <c r="AD1060">
        <v>1.6736419137269061</v>
      </c>
      <c r="AE1060">
        <v>0.56105254934977777</v>
      </c>
      <c r="AF1060">
        <v>0.46712135058985249</v>
      </c>
      <c r="AG1060">
        <v>0.46695395535367001</v>
      </c>
      <c r="AH1060" s="9" t="s">
        <v>255</v>
      </c>
      <c r="AI1060" s="1">
        <v>43952</v>
      </c>
      <c r="AJ1060" s="9" t="s">
        <v>41</v>
      </c>
      <c r="AK1060">
        <v>18</v>
      </c>
    </row>
    <row r="1061" spans="1:37" x14ac:dyDescent="0.25">
      <c r="A1061">
        <v>43966</v>
      </c>
      <c r="B1061">
        <v>0.26138879654162189</v>
      </c>
      <c r="C1061">
        <v>9.4732156129949771E-2</v>
      </c>
      <c r="D1061">
        <v>5.0273654005116561E-2</v>
      </c>
      <c r="E1061">
        <v>0.41913489177042268</v>
      </c>
      <c r="F1061">
        <v>8.5061103860850397E-3</v>
      </c>
      <c r="G1061">
        <v>2.202551580480033E-2</v>
      </c>
      <c r="H1061">
        <v>0.52207864783047708</v>
      </c>
      <c r="I1061">
        <v>3.2881277733212713E-2</v>
      </c>
      <c r="J1061">
        <v>0.13733451249279691</v>
      </c>
      <c r="K1061">
        <v>2.0115527857419151E-2</v>
      </c>
      <c r="L1061">
        <v>0.12919047062956929</v>
      </c>
      <c r="M1061">
        <v>0.24188232684640509</v>
      </c>
      <c r="N1061">
        <v>5.9871651921368906E-3</v>
      </c>
      <c r="O1061">
        <v>0.47341001516157949</v>
      </c>
      <c r="P1061">
        <v>5.1874616668023073E-2</v>
      </c>
      <c r="Q1061">
        <v>3.211283130856691E-2</v>
      </c>
      <c r="R1061">
        <v>0</v>
      </c>
      <c r="S1061">
        <v>8.7620143286017433E-3</v>
      </c>
      <c r="T1061">
        <v>7.7573575948481979E-2</v>
      </c>
      <c r="U1061">
        <v>0</v>
      </c>
      <c r="V1061">
        <v>1.5960247860120961E-2</v>
      </c>
      <c r="W1061">
        <v>1.8273258960267671</v>
      </c>
      <c r="X1061">
        <v>0.51983981825507863</v>
      </c>
      <c r="Y1061">
        <v>4.4884119161544781E-3</v>
      </c>
      <c r="Z1061">
        <v>0.38566788048111839</v>
      </c>
      <c r="AA1061">
        <v>3.1857124597040612E-2</v>
      </c>
      <c r="AB1061">
        <v>0.14436871629085241</v>
      </c>
      <c r="AC1061">
        <v>0.19956249190196579</v>
      </c>
      <c r="AD1061">
        <v>2.0731171384877609E-2</v>
      </c>
      <c r="AE1061">
        <v>5.1525466512434087E-2</v>
      </c>
      <c r="AF1061">
        <v>0.18296006052201999</v>
      </c>
      <c r="AG1061">
        <v>0.8211041589785385</v>
      </c>
      <c r="AH1061" s="9" t="s">
        <v>256</v>
      </c>
      <c r="AI1061" s="1">
        <v>43952</v>
      </c>
      <c r="AJ1061" s="9" t="s">
        <v>43</v>
      </c>
      <c r="AK1061">
        <v>15</v>
      </c>
    </row>
    <row r="1062" spans="1:37" x14ac:dyDescent="0.25">
      <c r="A1062">
        <v>43965</v>
      </c>
      <c r="B1062">
        <v>1.4037176556636619</v>
      </c>
      <c r="C1062">
        <v>0.33511540548864649</v>
      </c>
      <c r="D1062">
        <v>0.62289902423550569</v>
      </c>
      <c r="E1062">
        <v>0.92231487829074865</v>
      </c>
      <c r="F1062">
        <v>6.1402359539495951E-2</v>
      </c>
      <c r="G1062">
        <v>1.142360099402095</v>
      </c>
      <c r="H1062">
        <v>0.88961941451124515</v>
      </c>
      <c r="I1062">
        <v>1.184380857808496</v>
      </c>
      <c r="J1062">
        <v>4.0362144113439843E-2</v>
      </c>
      <c r="K1062">
        <v>0.27279407319303778</v>
      </c>
      <c r="L1062">
        <v>0.35453288571057268</v>
      </c>
      <c r="M1062">
        <v>0.23589025471275429</v>
      </c>
      <c r="N1062">
        <v>0.2047965586459872</v>
      </c>
      <c r="O1062">
        <v>2.725807630412671</v>
      </c>
      <c r="P1062">
        <v>0.13483413190307231</v>
      </c>
      <c r="Q1062">
        <v>0.14561582179431859</v>
      </c>
      <c r="R1062">
        <v>9.0918076667651046E-2</v>
      </c>
      <c r="S1062">
        <v>1.596537726984421</v>
      </c>
      <c r="T1062">
        <v>0.18341056925402549</v>
      </c>
      <c r="U1062">
        <v>0.49034615113260549</v>
      </c>
      <c r="V1062">
        <v>0.1871975836774398</v>
      </c>
      <c r="W1062">
        <v>1.833155332141891</v>
      </c>
      <c r="X1062">
        <v>1.212164487710512</v>
      </c>
      <c r="Y1062">
        <v>0.99270201161843763</v>
      </c>
      <c r="Z1062">
        <v>1.95988543928248</v>
      </c>
      <c r="AA1062">
        <v>0.3369228967660976</v>
      </c>
      <c r="AB1062">
        <v>0.545854213949995</v>
      </c>
      <c r="AC1062">
        <v>0.69314954781921811</v>
      </c>
      <c r="AD1062">
        <v>0.16602394126739281</v>
      </c>
      <c r="AE1062">
        <v>0.45300145024547128</v>
      </c>
      <c r="AF1062">
        <v>1.584194343017721</v>
      </c>
      <c r="AG1062">
        <v>1.2190355165001869</v>
      </c>
      <c r="AH1062" s="9" t="s">
        <v>256</v>
      </c>
      <c r="AI1062" s="1">
        <v>43952</v>
      </c>
      <c r="AJ1062" s="9" t="s">
        <v>38</v>
      </c>
      <c r="AK1062">
        <v>14</v>
      </c>
    </row>
    <row r="1063" spans="1:37" x14ac:dyDescent="0.25">
      <c r="A1063">
        <v>43964</v>
      </c>
      <c r="B1063">
        <v>1.603945485375476</v>
      </c>
      <c r="C1063">
        <v>4.1160811606358214</v>
      </c>
      <c r="D1063">
        <v>5.0419291252829053E-3</v>
      </c>
      <c r="E1063">
        <v>2.3707068097269022</v>
      </c>
      <c r="F1063">
        <v>0.14408750328119399</v>
      </c>
      <c r="G1063">
        <v>0.36710468876677588</v>
      </c>
      <c r="H1063">
        <v>1.4475339763335759</v>
      </c>
      <c r="I1063">
        <v>1.0169035507153921</v>
      </c>
      <c r="J1063">
        <v>0.3732871088298314</v>
      </c>
      <c r="K1063">
        <v>1.209079096482198</v>
      </c>
      <c r="L1063">
        <v>0.43264536054674529</v>
      </c>
      <c r="M1063">
        <v>8.9018724955342535E-2</v>
      </c>
      <c r="N1063">
        <v>0.24719838976123401</v>
      </c>
      <c r="O1063">
        <v>2.7816005442343879</v>
      </c>
      <c r="P1063">
        <v>0.8160387702810743</v>
      </c>
      <c r="Q1063">
        <v>0.94734532784555914</v>
      </c>
      <c r="R1063">
        <v>4.7402533840190561E-4</v>
      </c>
      <c r="S1063">
        <v>2.2669482725522081</v>
      </c>
      <c r="T1063">
        <v>1.591047843293715</v>
      </c>
      <c r="U1063">
        <v>1.858333887656592</v>
      </c>
      <c r="V1063">
        <v>1.3362605083056169</v>
      </c>
      <c r="W1063">
        <v>3.8920882538833288</v>
      </c>
      <c r="X1063">
        <v>0.90059295373821047</v>
      </c>
      <c r="Y1063">
        <v>6.7904278210787067E-2</v>
      </c>
      <c r="Z1063">
        <v>2.0708841115504359</v>
      </c>
      <c r="AA1063">
        <v>0.86648214949557112</v>
      </c>
      <c r="AB1063">
        <v>1.4728078193835159</v>
      </c>
      <c r="AC1063">
        <v>0.15062253114150251</v>
      </c>
      <c r="AD1063">
        <v>1.1434390089201429</v>
      </c>
      <c r="AE1063">
        <v>1.310013695836963</v>
      </c>
      <c r="AF1063">
        <v>1.3383079336482351</v>
      </c>
      <c r="AG1063">
        <v>1.7840061683951609</v>
      </c>
      <c r="AH1063" s="9" t="s">
        <v>256</v>
      </c>
      <c r="AI1063" s="1">
        <v>43952</v>
      </c>
      <c r="AJ1063" s="9" t="s">
        <v>39</v>
      </c>
      <c r="AK1063">
        <v>13</v>
      </c>
    </row>
    <row r="1064" spans="1:37" x14ac:dyDescent="0.25">
      <c r="A1064">
        <v>43963</v>
      </c>
      <c r="C1064">
        <v>0.38810951322746329</v>
      </c>
      <c r="D1064">
        <v>0.64119272193392551</v>
      </c>
      <c r="E1064">
        <v>0.94468152170504216</v>
      </c>
      <c r="F1064">
        <v>1.008708748195464</v>
      </c>
      <c r="H1064">
        <v>0.17691799467748531</v>
      </c>
      <c r="I1064">
        <v>1.4868725614210929</v>
      </c>
      <c r="J1064">
        <v>1.207066426593953</v>
      </c>
      <c r="K1064">
        <v>23.748252829130848</v>
      </c>
      <c r="L1064">
        <v>6.5720205661736909E-3</v>
      </c>
      <c r="M1064">
        <v>1.3814900294198771</v>
      </c>
      <c r="N1064">
        <v>2.2922123882343359</v>
      </c>
      <c r="O1064">
        <v>3.9587640511436248</v>
      </c>
      <c r="P1064">
        <v>1.610169506967893</v>
      </c>
      <c r="Q1064">
        <v>0.4917281913402034</v>
      </c>
      <c r="R1064">
        <v>0.14155460031197509</v>
      </c>
      <c r="S1064">
        <v>1.5756255536562249</v>
      </c>
      <c r="T1064">
        <v>1.662640657621316</v>
      </c>
      <c r="U1064">
        <v>8.6432600783005533</v>
      </c>
      <c r="V1064">
        <v>0.48118062159776492</v>
      </c>
      <c r="W1064">
        <v>0.12027915485583331</v>
      </c>
      <c r="X1064">
        <v>1.0676268585267561</v>
      </c>
      <c r="Y1064">
        <v>7.696061391004988E-2</v>
      </c>
      <c r="AA1064">
        <v>4.1047479029135774</v>
      </c>
      <c r="AB1064">
        <v>1.307661647515832</v>
      </c>
      <c r="AC1064">
        <v>0.59720101936685266</v>
      </c>
      <c r="AD1064">
        <v>0.60509516341666969</v>
      </c>
      <c r="AE1064">
        <v>2.6176082146358062</v>
      </c>
      <c r="AG1064">
        <v>1.7022530030947569</v>
      </c>
      <c r="AH1064" s="9" t="s">
        <v>256</v>
      </c>
      <c r="AI1064" s="1">
        <v>43952</v>
      </c>
      <c r="AJ1064" s="9" t="s">
        <v>40</v>
      </c>
      <c r="AK1064">
        <v>12</v>
      </c>
    </row>
    <row r="1065" spans="1:37" x14ac:dyDescent="0.25">
      <c r="A1065">
        <v>43962</v>
      </c>
      <c r="B1065">
        <v>1.2627334075087919</v>
      </c>
      <c r="C1065">
        <v>0.21688493848552939</v>
      </c>
      <c r="D1065">
        <v>0.15679609170308151</v>
      </c>
      <c r="E1065">
        <v>0.97050405375790383</v>
      </c>
      <c r="F1065">
        <v>0.1721004693086893</v>
      </c>
      <c r="G1065">
        <v>2.4045446479350989</v>
      </c>
      <c r="H1065">
        <v>1.0299783561829661</v>
      </c>
      <c r="I1065">
        <v>0.72074446735519737</v>
      </c>
      <c r="J1065">
        <v>4.1705367895908037</v>
      </c>
      <c r="K1065">
        <v>0.48512573776905088</v>
      </c>
      <c r="L1065">
        <v>0.64735730596213403</v>
      </c>
      <c r="M1065">
        <v>0.17448415767635969</v>
      </c>
      <c r="N1065">
        <v>0.32099966009772068</v>
      </c>
      <c r="O1065">
        <v>1.3087731555950031</v>
      </c>
      <c r="P1065">
        <v>0.85988819888897283</v>
      </c>
      <c r="Q1065">
        <v>0.6031579612245408</v>
      </c>
      <c r="R1065">
        <v>0.16926224517059099</v>
      </c>
      <c r="S1065">
        <v>4.2392985601960427E-2</v>
      </c>
      <c r="T1065">
        <v>1.896467356196752</v>
      </c>
      <c r="U1065">
        <v>0.8867573942129745</v>
      </c>
      <c r="V1065">
        <v>0.85293920661198785</v>
      </c>
      <c r="W1065">
        <v>7.7964470994594512E-2</v>
      </c>
      <c r="X1065">
        <v>0.6025675915271943</v>
      </c>
      <c r="Y1065">
        <v>2.4764296667702249E-2</v>
      </c>
      <c r="Z1065">
        <v>1.12715749765233</v>
      </c>
      <c r="AA1065">
        <v>1.0720456542210399</v>
      </c>
      <c r="AB1065">
        <v>1.047587109967159</v>
      </c>
      <c r="AC1065">
        <v>0.22802264258205221</v>
      </c>
      <c r="AD1065">
        <v>2.1989964596877898</v>
      </c>
      <c r="AE1065">
        <v>1.478721977835677</v>
      </c>
      <c r="AF1065">
        <v>0.77278790007507381</v>
      </c>
      <c r="AG1065">
        <v>0.8446195248787276</v>
      </c>
      <c r="AH1065" s="9" t="s">
        <v>256</v>
      </c>
      <c r="AI1065" s="1">
        <v>43952</v>
      </c>
      <c r="AJ1065" s="9" t="s">
        <v>41</v>
      </c>
      <c r="AK1065">
        <v>11</v>
      </c>
    </row>
    <row r="1066" spans="1:37" x14ac:dyDescent="0.25">
      <c r="A1066">
        <v>43959</v>
      </c>
      <c r="B1066">
        <v>0.92787058821478152</v>
      </c>
      <c r="C1066">
        <v>7.3503152976156613E-4</v>
      </c>
      <c r="D1066">
        <v>1.47337281362345E-3</v>
      </c>
      <c r="E1066">
        <v>0.48438095076105242</v>
      </c>
      <c r="F1066">
        <v>0.24556593459921031</v>
      </c>
      <c r="G1066">
        <v>0.16322698308551351</v>
      </c>
      <c r="H1066">
        <v>3.058137114170439E-3</v>
      </c>
      <c r="I1066">
        <v>4.0228678308957369</v>
      </c>
      <c r="J1066">
        <v>7.1099651677687573E-2</v>
      </c>
      <c r="K1066">
        <v>0.1054619952215274</v>
      </c>
      <c r="L1066">
        <v>0.25912810025454219</v>
      </c>
      <c r="M1066">
        <v>0.13534270899767151</v>
      </c>
      <c r="N1066">
        <v>4.6026166506548609E-2</v>
      </c>
      <c r="O1066">
        <v>0.1073589121885007</v>
      </c>
      <c r="P1066">
        <v>0.98035187039276273</v>
      </c>
      <c r="Q1066">
        <v>1.112801246737414</v>
      </c>
      <c r="R1066">
        <v>0.89164798489965758</v>
      </c>
      <c r="S1066">
        <v>0.49385850647647161</v>
      </c>
      <c r="T1066">
        <v>0.4132850735472508</v>
      </c>
      <c r="U1066">
        <v>0.2839213000329307</v>
      </c>
      <c r="V1066">
        <v>1.999698591844415</v>
      </c>
      <c r="W1066">
        <v>4.0109711366383291E-2</v>
      </c>
      <c r="X1066">
        <v>0.41212611114144709</v>
      </c>
      <c r="Y1066">
        <v>6.8871888185213174E-4</v>
      </c>
      <c r="Z1066">
        <v>0.60373640164403786</v>
      </c>
      <c r="AA1066">
        <v>0.67164559930853507</v>
      </c>
      <c r="AB1066">
        <v>1.050014167386923</v>
      </c>
      <c r="AC1066">
        <v>8.984550583264353E-2</v>
      </c>
      <c r="AD1066">
        <v>1.5616506356673669</v>
      </c>
      <c r="AE1066">
        <v>0.14579435778124081</v>
      </c>
      <c r="AF1066">
        <v>0.63623694955816912</v>
      </c>
      <c r="AG1066">
        <v>1.095027061426884</v>
      </c>
      <c r="AH1066" s="9" t="s">
        <v>257</v>
      </c>
      <c r="AI1066" s="1">
        <v>43952</v>
      </c>
      <c r="AJ1066" s="9" t="s">
        <v>43</v>
      </c>
      <c r="AK1066">
        <v>8</v>
      </c>
    </row>
    <row r="1067" spans="1:37" x14ac:dyDescent="0.25">
      <c r="A1067">
        <v>43958</v>
      </c>
      <c r="C1067">
        <v>1.047867261469229</v>
      </c>
      <c r="D1067">
        <v>5.3219870876508327E-2</v>
      </c>
      <c r="E1067">
        <v>0.56916727378891951</v>
      </c>
      <c r="F1067">
        <v>0.56788576038126437</v>
      </c>
      <c r="G1067">
        <v>0.93688124072940215</v>
      </c>
      <c r="H1067">
        <v>1.2338422932325881</v>
      </c>
      <c r="I1067">
        <v>0.36988443985195302</v>
      </c>
      <c r="J1067">
        <v>2.6783911310321439E-2</v>
      </c>
      <c r="K1067">
        <v>1.7261388164697531</v>
      </c>
      <c r="L1067">
        <v>0.74668157276874181</v>
      </c>
      <c r="M1067">
        <v>6.7608624344609028E-2</v>
      </c>
      <c r="N1067">
        <v>0.22704326313988249</v>
      </c>
      <c r="O1067">
        <v>0.57403605625631815</v>
      </c>
      <c r="P1067">
        <v>0.18606959158422079</v>
      </c>
      <c r="Q1067">
        <v>0.57565743963403115</v>
      </c>
      <c r="R1067">
        <v>0.22649370337773991</v>
      </c>
      <c r="S1067">
        <v>2.2171017650217748</v>
      </c>
      <c r="T1067">
        <v>0.41948965944717692</v>
      </c>
      <c r="U1067">
        <v>11.958699364807179</v>
      </c>
      <c r="V1067">
        <v>0.18638850892590481</v>
      </c>
      <c r="W1067">
        <v>1.272288915111718</v>
      </c>
      <c r="Y1067">
        <v>4.6558491230699592E-2</v>
      </c>
      <c r="AA1067">
        <v>0.75991764071605195</v>
      </c>
      <c r="AB1067">
        <v>0.69194165055888346</v>
      </c>
      <c r="AC1067">
        <v>0.16085574697537081</v>
      </c>
      <c r="AD1067">
        <v>3.131845826363576</v>
      </c>
      <c r="AE1067">
        <v>0.72638737214800331</v>
      </c>
      <c r="AF1067">
        <v>0.88656283302055594</v>
      </c>
      <c r="AH1067" s="9" t="s">
        <v>257</v>
      </c>
      <c r="AI1067" s="1">
        <v>43952</v>
      </c>
      <c r="AJ1067" s="9" t="s">
        <v>38</v>
      </c>
      <c r="AK1067">
        <v>7</v>
      </c>
    </row>
    <row r="1068" spans="1:37" x14ac:dyDescent="0.25">
      <c r="A1068">
        <v>43957</v>
      </c>
      <c r="B1068">
        <v>1.4376551406623921</v>
      </c>
      <c r="C1068">
        <v>0.7273937353303167</v>
      </c>
      <c r="D1068">
        <v>6.0244698418886276E-3</v>
      </c>
      <c r="E1068">
        <v>1.067195057491765</v>
      </c>
      <c r="F1068">
        <v>1.6182307517031831</v>
      </c>
      <c r="G1068">
        <v>0.55914795174795029</v>
      </c>
      <c r="H1068">
        <v>4.7368546443378809</v>
      </c>
      <c r="I1068">
        <v>1.1916167131725639</v>
      </c>
      <c r="J1068">
        <v>1.011201995415584</v>
      </c>
      <c r="K1068">
        <v>2.2797981173529198</v>
      </c>
      <c r="L1068">
        <v>4.2132679314148831E-2</v>
      </c>
      <c r="M1068">
        <v>0.23265793037193649</v>
      </c>
      <c r="N1068">
        <v>1.3978831796795741</v>
      </c>
      <c r="O1068">
        <v>0.42944760343331678</v>
      </c>
      <c r="P1068">
        <v>0.24999118523093361</v>
      </c>
      <c r="Q1068">
        <v>0.39105453529533718</v>
      </c>
      <c r="R1068">
        <v>5.055591600567521E-2</v>
      </c>
      <c r="S1068">
        <v>0.92835787278787874</v>
      </c>
      <c r="T1068">
        <v>0.82324684345497767</v>
      </c>
      <c r="U1068">
        <v>0.17762608099617799</v>
      </c>
      <c r="V1068">
        <v>0.73164113811795839</v>
      </c>
      <c r="W1068">
        <v>0.25491967586967629</v>
      </c>
      <c r="X1068">
        <v>1.699908732813773</v>
      </c>
      <c r="Y1068">
        <v>0.2155501411591294</v>
      </c>
      <c r="Z1068">
        <v>1.262650831681766</v>
      </c>
      <c r="AA1068">
        <v>1.0821679123550729</v>
      </c>
      <c r="AB1068">
        <v>1.353250348593301</v>
      </c>
      <c r="AC1068">
        <v>0.52358460421208641</v>
      </c>
      <c r="AD1068">
        <v>2.7246851211144771</v>
      </c>
      <c r="AE1068">
        <v>1.626982958785488</v>
      </c>
      <c r="AF1068">
        <v>0.90928448337309409</v>
      </c>
      <c r="AG1068">
        <v>1.069082834963297</v>
      </c>
      <c r="AH1068" s="9" t="s">
        <v>257</v>
      </c>
      <c r="AI1068" s="1">
        <v>43952</v>
      </c>
      <c r="AJ1068" s="9" t="s">
        <v>39</v>
      </c>
      <c r="AK1068">
        <v>6</v>
      </c>
    </row>
    <row r="1069" spans="1:37" x14ac:dyDescent="0.25">
      <c r="A1069">
        <v>43956</v>
      </c>
      <c r="B1069">
        <v>0.61667904218532088</v>
      </c>
      <c r="C1069">
        <v>4.4334032610201933E-2</v>
      </c>
      <c r="D1069">
        <v>0.4348216292460223</v>
      </c>
      <c r="E1069">
        <v>0.60772600495600204</v>
      </c>
      <c r="F1069">
        <v>1.062196069709447</v>
      </c>
      <c r="G1069">
        <v>4.0510465831154828E-2</v>
      </c>
      <c r="H1069">
        <v>0.46331520982307728</v>
      </c>
      <c r="I1069">
        <v>3.7378939556136732</v>
      </c>
      <c r="J1069">
        <v>0.23289787350056879</v>
      </c>
      <c r="K1069">
        <v>0.48469268377452113</v>
      </c>
      <c r="L1069">
        <v>3.9098710508378397E-3</v>
      </c>
      <c r="M1069">
        <v>0.1379969349985124</v>
      </c>
      <c r="N1069">
        <v>0.47342439572705908</v>
      </c>
      <c r="O1069">
        <v>4.2632318831160622E-2</v>
      </c>
      <c r="P1069">
        <v>0.32857650706276048</v>
      </c>
      <c r="Q1069">
        <v>6.9999552127441259E-2</v>
      </c>
      <c r="R1069">
        <v>0.28878741731975027</v>
      </c>
      <c r="S1069">
        <v>6.0321733647433609E-2</v>
      </c>
      <c r="T1069">
        <v>0.3415021813335784</v>
      </c>
      <c r="U1069">
        <v>6.076438015172074E-2</v>
      </c>
      <c r="V1069">
        <v>0.43525118923625089</v>
      </c>
      <c r="W1069">
        <v>1.8193170717701491E-3</v>
      </c>
      <c r="X1069">
        <v>0.33896742435801741</v>
      </c>
      <c r="Y1069">
        <v>3.4163485369879058E-2</v>
      </c>
      <c r="Z1069">
        <v>0.42190498305239382</v>
      </c>
      <c r="AA1069">
        <v>0.78117485476203918</v>
      </c>
      <c r="AB1069">
        <v>0.42598783395672418</v>
      </c>
      <c r="AC1069">
        <v>0.13128589822536699</v>
      </c>
      <c r="AD1069">
        <v>0.2945244088754338</v>
      </c>
      <c r="AE1069">
        <v>0.27864625274200239</v>
      </c>
      <c r="AF1069">
        <v>0.24886071493180451</v>
      </c>
      <c r="AG1069">
        <v>1.2785256700930849</v>
      </c>
      <c r="AH1069" s="9" t="s">
        <v>257</v>
      </c>
      <c r="AI1069" s="1">
        <v>43952</v>
      </c>
      <c r="AJ1069" s="9" t="s">
        <v>40</v>
      </c>
      <c r="AK1069">
        <v>5</v>
      </c>
    </row>
    <row r="1070" spans="1:37" x14ac:dyDescent="0.25">
      <c r="A1070">
        <v>43955</v>
      </c>
      <c r="B1070">
        <v>0.34802718210339417</v>
      </c>
      <c r="C1070">
        <v>4.8065460889095892E-5</v>
      </c>
      <c r="D1070">
        <v>1.5697465935395061E-3</v>
      </c>
      <c r="E1070">
        <v>0.41171196512000141</v>
      </c>
      <c r="F1070">
        <v>0.24883122400247329</v>
      </c>
      <c r="G1070">
        <v>3.9650601488005713E-2</v>
      </c>
      <c r="H1070">
        <v>1.673611082205867</v>
      </c>
      <c r="I1070">
        <v>0.44565923821089559</v>
      </c>
      <c r="J1070">
        <v>3.3730122999413921E-4</v>
      </c>
      <c r="K1070">
        <v>6.7794857831256009E-2</v>
      </c>
      <c r="L1070">
        <v>0.108268630500965</v>
      </c>
      <c r="M1070">
        <v>9.1849807068979453E-3</v>
      </c>
      <c r="N1070">
        <v>0.21291847521366991</v>
      </c>
      <c r="O1070">
        <v>0.11652959637154189</v>
      </c>
      <c r="P1070">
        <v>5.6604404002043869E-2</v>
      </c>
      <c r="Q1070">
        <v>3.0826663031952781E-2</v>
      </c>
      <c r="R1070">
        <v>0.30630748502299793</v>
      </c>
      <c r="S1070">
        <v>0.50313791870535418</v>
      </c>
      <c r="T1070">
        <v>0.23813538305334381</v>
      </c>
      <c r="U1070">
        <v>1.6075873071998549E-3</v>
      </c>
      <c r="V1070">
        <v>1.96879047780638E-2</v>
      </c>
      <c r="W1070">
        <v>4.3694358515218006E-3</v>
      </c>
      <c r="X1070">
        <v>0.17927543862423451</v>
      </c>
      <c r="Y1070">
        <v>0</v>
      </c>
      <c r="Z1070">
        <v>0.51104466525417636</v>
      </c>
      <c r="AA1070">
        <v>0.15741026810406761</v>
      </c>
      <c r="AB1070">
        <v>0.21276105180169419</v>
      </c>
      <c r="AC1070">
        <v>2.366220932377483E-2</v>
      </c>
      <c r="AD1070">
        <v>7.8126588288932888E-2</v>
      </c>
      <c r="AE1070">
        <v>8.336358000708595E-2</v>
      </c>
      <c r="AF1070">
        <v>0.4847852003685244</v>
      </c>
      <c r="AG1070">
        <v>0.28419021517718351</v>
      </c>
      <c r="AH1070" s="9" t="s">
        <v>257</v>
      </c>
      <c r="AI1070" s="1">
        <v>43952</v>
      </c>
      <c r="AJ1070" s="9" t="s">
        <v>41</v>
      </c>
      <c r="AK1070">
        <v>4</v>
      </c>
    </row>
    <row r="1071" spans="1:37" x14ac:dyDescent="0.25">
      <c r="A1071">
        <v>43950</v>
      </c>
      <c r="B1071">
        <v>0.81977108375749697</v>
      </c>
      <c r="C1071">
        <v>0.1738297747588454</v>
      </c>
      <c r="D1071">
        <v>3.4842394900170402E-2</v>
      </c>
      <c r="E1071">
        <v>0.64428219547546728</v>
      </c>
      <c r="F1071">
        <v>0.48407686971411601</v>
      </c>
      <c r="G1071">
        <v>0.23680736596562199</v>
      </c>
      <c r="H1071">
        <v>1.924775174378931</v>
      </c>
      <c r="I1071">
        <v>1.337706069477361</v>
      </c>
      <c r="J1071">
        <v>1.0790925409336509</v>
      </c>
      <c r="K1071">
        <v>7.8683524366228247E-2</v>
      </c>
      <c r="L1071">
        <v>0.68519382025091002</v>
      </c>
      <c r="M1071">
        <v>0.19010465790810141</v>
      </c>
      <c r="N1071">
        <v>0.79634318052090824</v>
      </c>
      <c r="O1071">
        <v>0.44655512906125933</v>
      </c>
      <c r="P1071">
        <v>0.21806329588970519</v>
      </c>
      <c r="Q1071">
        <v>0.22464279487854041</v>
      </c>
      <c r="R1071">
        <v>0.17654626037289389</v>
      </c>
      <c r="S1071">
        <v>0.43352312861903591</v>
      </c>
      <c r="T1071">
        <v>0.30499316694159467</v>
      </c>
      <c r="U1071">
        <v>0</v>
      </c>
      <c r="V1071">
        <v>3.429006235606627E-2</v>
      </c>
      <c r="W1071">
        <v>0.1105653458355144</v>
      </c>
      <c r="X1071">
        <v>0.24076999577182451</v>
      </c>
      <c r="Y1071">
        <v>6.1020656641492421E-2</v>
      </c>
      <c r="Z1071">
        <v>0.69269707524888269</v>
      </c>
      <c r="AA1071">
        <v>0.74940182558788337</v>
      </c>
      <c r="AB1071">
        <v>0.5303142333234937</v>
      </c>
      <c r="AC1071">
        <v>0.49033226089847509</v>
      </c>
      <c r="AD1071">
        <v>0.95944872394919434</v>
      </c>
      <c r="AE1071">
        <v>0.67097208214695248</v>
      </c>
      <c r="AF1071">
        <v>0.68048643072943449</v>
      </c>
      <c r="AG1071">
        <v>0.59874486255361048</v>
      </c>
      <c r="AH1071" s="9" t="s">
        <v>258</v>
      </c>
      <c r="AI1071" s="1">
        <v>43922</v>
      </c>
      <c r="AJ1071" s="9" t="s">
        <v>39</v>
      </c>
      <c r="AK1071">
        <v>29</v>
      </c>
    </row>
    <row r="1072" spans="1:37" x14ac:dyDescent="0.25">
      <c r="A1072">
        <v>43949</v>
      </c>
      <c r="B1072">
        <v>0.57271235571612666</v>
      </c>
      <c r="C1072">
        <v>0.62201514806594993</v>
      </c>
      <c r="D1072">
        <v>1.397030240219764E-2</v>
      </c>
      <c r="E1072">
        <v>0.1406252009778963</v>
      </c>
      <c r="F1072">
        <v>2.2739375996227551</v>
      </c>
      <c r="G1072">
        <v>8.9239850227405229E-2</v>
      </c>
      <c r="H1072">
        <v>8.7607469450051587E-2</v>
      </c>
      <c r="I1072">
        <v>0.42618186273176861</v>
      </c>
      <c r="J1072">
        <v>0.1581305937108434</v>
      </c>
      <c r="K1072">
        <v>0.91484723500623732</v>
      </c>
      <c r="L1072">
        <v>0.22707707896505669</v>
      </c>
      <c r="M1072">
        <v>0.20528726470084621</v>
      </c>
      <c r="N1072">
        <v>0.48627401607218429</v>
      </c>
      <c r="O1072">
        <v>0.1656514316601671</v>
      </c>
      <c r="P1072">
        <v>2.1200902858960969E-2</v>
      </c>
      <c r="Q1072">
        <v>2.653499481706089E-2</v>
      </c>
      <c r="R1072">
        <v>1.0858273183061699E-2</v>
      </c>
      <c r="S1072">
        <v>0.2129816559235711</v>
      </c>
      <c r="T1072">
        <v>0.44933035347510669</v>
      </c>
      <c r="U1072">
        <v>0.541719983368946</v>
      </c>
      <c r="V1072">
        <v>0.48078621467978899</v>
      </c>
      <c r="W1072">
        <v>1.324315490148845E-2</v>
      </c>
      <c r="X1072">
        <v>0.52874137261148735</v>
      </c>
      <c r="Y1072">
        <v>7.5134791232574771E-2</v>
      </c>
      <c r="Z1072">
        <v>0.34203475351918639</v>
      </c>
      <c r="AA1072">
        <v>0.46979738166813462</v>
      </c>
      <c r="AB1072">
        <v>0.51967195007508971</v>
      </c>
      <c r="AC1072">
        <v>0.224867458582796</v>
      </c>
      <c r="AD1072">
        <v>0.1493958430932445</v>
      </c>
      <c r="AE1072">
        <v>0.44926694476460982</v>
      </c>
      <c r="AF1072">
        <v>0.56598513437355435</v>
      </c>
      <c r="AG1072">
        <v>0.15276475932491629</v>
      </c>
      <c r="AH1072" s="9" t="s">
        <v>258</v>
      </c>
      <c r="AI1072" s="1">
        <v>43922</v>
      </c>
      <c r="AJ1072" s="9" t="s">
        <v>40</v>
      </c>
      <c r="AK1072">
        <v>28</v>
      </c>
    </row>
    <row r="1073" spans="1:37" x14ac:dyDescent="0.25">
      <c r="A1073">
        <v>43948</v>
      </c>
      <c r="B1073">
        <v>1.0236084031613679</v>
      </c>
      <c r="C1073">
        <v>0.1103934597708708</v>
      </c>
      <c r="D1073">
        <v>8.515910038195168E-2</v>
      </c>
      <c r="E1073">
        <v>0.73048510952904555</v>
      </c>
      <c r="F1073">
        <v>12.5600624010416</v>
      </c>
      <c r="G1073">
        <v>0.12112192882772969</v>
      </c>
      <c r="H1073">
        <v>5.6755505721291219E-2</v>
      </c>
      <c r="I1073">
        <v>0.25100812452699778</v>
      </c>
      <c r="J1073">
        <v>4.4265930233957339E-4</v>
      </c>
      <c r="K1073">
        <v>1.5161920388974441E-3</v>
      </c>
      <c r="L1073">
        <v>0</v>
      </c>
      <c r="M1073">
        <v>5.96144703553E-2</v>
      </c>
      <c r="N1073">
        <v>1.1516521019109669</v>
      </c>
      <c r="O1073">
        <v>0.51831530772568868</v>
      </c>
      <c r="P1073">
        <v>0.80037079484617235</v>
      </c>
      <c r="Q1073">
        <v>2.2089223842830151E-2</v>
      </c>
      <c r="R1073">
        <v>1.794116152207269E-3</v>
      </c>
      <c r="S1073">
        <v>1.0762713160954329</v>
      </c>
      <c r="T1073">
        <v>0.102879803408417</v>
      </c>
      <c r="U1073">
        <v>6.2910867261566059</v>
      </c>
      <c r="V1073">
        <v>1.2254662727696111</v>
      </c>
      <c r="W1073">
        <v>7.6527101352685215E-2</v>
      </c>
      <c r="X1073">
        <v>0.79777466164831923</v>
      </c>
      <c r="Y1073">
        <v>2.9728208215108739E-2</v>
      </c>
      <c r="Z1073">
        <v>0.93129842355440107</v>
      </c>
      <c r="AA1073">
        <v>0.81825803103222083</v>
      </c>
      <c r="AB1073">
        <v>1.044364179938142</v>
      </c>
      <c r="AC1073">
        <v>4.0909808972558567E-2</v>
      </c>
      <c r="AD1073">
        <v>0.19690797781886951</v>
      </c>
      <c r="AE1073">
        <v>0.95753123110754101</v>
      </c>
      <c r="AF1073">
        <v>0.59078307501957739</v>
      </c>
      <c r="AG1073">
        <v>1.2571698181327029</v>
      </c>
      <c r="AH1073" s="9" t="s">
        <v>258</v>
      </c>
      <c r="AI1073" s="1">
        <v>43922</v>
      </c>
      <c r="AJ1073" s="9" t="s">
        <v>41</v>
      </c>
      <c r="AK1073">
        <v>27</v>
      </c>
    </row>
    <row r="1074" spans="1:37" x14ac:dyDescent="0.25">
      <c r="A1074">
        <v>43945</v>
      </c>
      <c r="B1074">
        <v>5.207524651530365</v>
      </c>
      <c r="C1074">
        <v>0.98621320290323844</v>
      </c>
      <c r="D1074">
        <v>4.7450807383444468E-2</v>
      </c>
      <c r="E1074">
        <v>2.6953283586040411</v>
      </c>
      <c r="F1074">
        <v>0.32658829050128529</v>
      </c>
      <c r="G1074">
        <v>0.11130328256398719</v>
      </c>
      <c r="H1074">
        <v>4.8142146433539597E-2</v>
      </c>
      <c r="I1074">
        <v>2.0389747178056661</v>
      </c>
      <c r="J1074">
        <v>7.8100538691193905E-2</v>
      </c>
      <c r="K1074">
        <v>0.17776559701668651</v>
      </c>
      <c r="L1074">
        <v>7.6536815648218601E-3</v>
      </c>
      <c r="M1074">
        <v>1.9209436438660039</v>
      </c>
      <c r="N1074">
        <v>0.82425261614177181</v>
      </c>
      <c r="O1074">
        <v>0.30211654226137769</v>
      </c>
      <c r="P1074">
        <v>5.7945446726232967E-2</v>
      </c>
      <c r="Q1074">
        <v>0.15830081562006629</v>
      </c>
      <c r="R1074">
        <v>0.1691519289921832</v>
      </c>
      <c r="S1074">
        <v>2.6742134533386541</v>
      </c>
      <c r="T1074">
        <v>0.82568452120459046</v>
      </c>
      <c r="U1074">
        <v>0.1141293233495969</v>
      </c>
      <c r="V1074">
        <v>0.41405585286279539</v>
      </c>
      <c r="W1074">
        <v>0.1751814627753292</v>
      </c>
      <c r="X1074">
        <v>0.7715124928731516</v>
      </c>
      <c r="Y1074">
        <v>4.4038632914429547E-2</v>
      </c>
      <c r="Z1074">
        <v>6.6815005253453474</v>
      </c>
      <c r="AA1074">
        <v>1.283090611141694</v>
      </c>
      <c r="AB1074">
        <v>0.41257103741188872</v>
      </c>
      <c r="AC1074">
        <v>0.43707186421113647</v>
      </c>
      <c r="AD1074">
        <v>0.47536793183610471</v>
      </c>
      <c r="AE1074">
        <v>0.92290379129058076</v>
      </c>
      <c r="AF1074">
        <v>2.415010042893329</v>
      </c>
      <c r="AG1074">
        <v>4.4236414847076961</v>
      </c>
      <c r="AH1074" s="9" t="s">
        <v>259</v>
      </c>
      <c r="AI1074" s="1">
        <v>43922</v>
      </c>
      <c r="AJ1074" s="9" t="s">
        <v>43</v>
      </c>
      <c r="AK1074">
        <v>24</v>
      </c>
    </row>
    <row r="1075" spans="1:37" x14ac:dyDescent="0.25">
      <c r="A1075">
        <v>43944</v>
      </c>
      <c r="B1075">
        <v>0.7101663469809999</v>
      </c>
      <c r="C1075">
        <v>2.5317417592789951E-2</v>
      </c>
      <c r="D1075">
        <v>3.0960986172961819E-4</v>
      </c>
      <c r="E1075">
        <v>0.69746132401219885</v>
      </c>
      <c r="F1075">
        <v>0.22753547606987079</v>
      </c>
      <c r="G1075">
        <v>0.65445507138775638</v>
      </c>
      <c r="H1075">
        <v>3.2471572240780608E-2</v>
      </c>
      <c r="I1075">
        <v>6.1180204498413472E-2</v>
      </c>
      <c r="J1075">
        <v>0.19431836147456311</v>
      </c>
      <c r="K1075">
        <v>0.21083589685612619</v>
      </c>
      <c r="L1075">
        <v>4.7802645709939418E-2</v>
      </c>
      <c r="M1075">
        <v>8.8583117145952798E-5</v>
      </c>
      <c r="N1075">
        <v>0.5327784893657237</v>
      </c>
      <c r="O1075">
        <v>9.215192921002785E-2</v>
      </c>
      <c r="P1075">
        <v>0.23254524527895021</v>
      </c>
      <c r="Q1075">
        <v>3.2074383856679579E-2</v>
      </c>
      <c r="R1075">
        <v>3.7294254350842839E-4</v>
      </c>
      <c r="S1075">
        <v>6.6983666251073229E-2</v>
      </c>
      <c r="T1075">
        <v>9.0410725521631857E-3</v>
      </c>
      <c r="U1075">
        <v>0.11601595759198439</v>
      </c>
      <c r="V1075">
        <v>1.505228611030603</v>
      </c>
      <c r="W1075">
        <v>3.9754510630640354E-3</v>
      </c>
      <c r="X1075">
        <v>0.24723151469383869</v>
      </c>
      <c r="Y1075">
        <v>7.8197228650142524E-3</v>
      </c>
      <c r="Z1075">
        <v>0.83952856955298683</v>
      </c>
      <c r="AA1075">
        <v>0.44769312355158042</v>
      </c>
      <c r="AB1075">
        <v>0.19394517417840151</v>
      </c>
      <c r="AC1075">
        <v>2.7337578030586718E-2</v>
      </c>
      <c r="AD1075">
        <v>2.026879505343486E-2</v>
      </c>
      <c r="AE1075">
        <v>0.1026228924136449</v>
      </c>
      <c r="AF1075">
        <v>0.66241541152350936</v>
      </c>
      <c r="AG1075">
        <v>0.94756505668695845</v>
      </c>
      <c r="AH1075" s="9" t="s">
        <v>259</v>
      </c>
      <c r="AI1075" s="1">
        <v>43922</v>
      </c>
      <c r="AJ1075" s="9" t="s">
        <v>38</v>
      </c>
      <c r="AK1075">
        <v>23</v>
      </c>
    </row>
    <row r="1076" spans="1:37" x14ac:dyDescent="0.25">
      <c r="A1076">
        <v>43943</v>
      </c>
      <c r="B1076">
        <v>1.2044608724243131</v>
      </c>
      <c r="C1076">
        <v>1.286612042878589</v>
      </c>
      <c r="D1076">
        <v>1.024706119049184</v>
      </c>
      <c r="E1076">
        <v>0.83024357160748974</v>
      </c>
      <c r="F1076">
        <v>1.1951708354434449</v>
      </c>
      <c r="G1076">
        <v>0.67505174923736522</v>
      </c>
      <c r="H1076">
        <v>1.823894971201792</v>
      </c>
      <c r="I1076">
        <v>0.21785639713955329</v>
      </c>
      <c r="J1076">
        <v>0.27756320798734169</v>
      </c>
      <c r="K1076">
        <v>0.96837309583028586</v>
      </c>
      <c r="L1076">
        <v>0.87627214108301854</v>
      </c>
      <c r="M1076">
        <v>0.13328916941274249</v>
      </c>
      <c r="N1076">
        <v>1.4511435418783909</v>
      </c>
      <c r="O1076">
        <v>0.94666865721480775</v>
      </c>
      <c r="P1076">
        <v>0.63972660951000526</v>
      </c>
      <c r="Q1076">
        <v>0.32054237323786622</v>
      </c>
      <c r="R1076">
        <v>0.33033758105224942</v>
      </c>
      <c r="S1076">
        <v>1.33273631428995</v>
      </c>
      <c r="T1076">
        <v>0.38098876328613762</v>
      </c>
      <c r="U1076">
        <v>0.41563233915429187</v>
      </c>
      <c r="V1076">
        <v>2.3706706992075448</v>
      </c>
      <c r="W1076">
        <v>1.78307274943169</v>
      </c>
      <c r="X1076">
        <v>1.371082385758041</v>
      </c>
      <c r="Y1076">
        <v>0.29981236924946097</v>
      </c>
      <c r="Z1076">
        <v>1.449069468112999</v>
      </c>
      <c r="AA1076">
        <v>0.83385295344316102</v>
      </c>
      <c r="AB1076">
        <v>0.99124662639809913</v>
      </c>
      <c r="AC1076">
        <v>0.44087108645728351</v>
      </c>
      <c r="AD1076">
        <v>0.82218139974699112</v>
      </c>
      <c r="AE1076">
        <v>1.2656656740856711</v>
      </c>
      <c r="AF1076">
        <v>1.0757320173561371</v>
      </c>
      <c r="AG1076">
        <v>0.89899944339166937</v>
      </c>
      <c r="AH1076" s="9" t="s">
        <v>259</v>
      </c>
      <c r="AI1076" s="1">
        <v>43922</v>
      </c>
      <c r="AJ1076" s="9" t="s">
        <v>39</v>
      </c>
      <c r="AK1076">
        <v>22</v>
      </c>
    </row>
    <row r="1077" spans="1:37" x14ac:dyDescent="0.25">
      <c r="A1077">
        <v>43942</v>
      </c>
      <c r="B1077">
        <v>0.2105522147650731</v>
      </c>
      <c r="C1077">
        <v>2.4154528438080579E-3</v>
      </c>
      <c r="D1077">
        <v>6.1242982583120502E-4</v>
      </c>
      <c r="E1077">
        <v>6.5989091674002173E-2</v>
      </c>
      <c r="F1077">
        <v>5.2764989292841909E-2</v>
      </c>
      <c r="G1077">
        <v>0.29802408602051139</v>
      </c>
      <c r="H1077">
        <v>4.8568435640317766E-3</v>
      </c>
      <c r="I1077">
        <v>5.5630315510286389E-2</v>
      </c>
      <c r="J1077">
        <v>7.956493971187098E-2</v>
      </c>
      <c r="K1077">
        <v>0</v>
      </c>
      <c r="L1077">
        <v>9.2774795943599327E-3</v>
      </c>
      <c r="M1077">
        <v>3.4317499460383413E-2</v>
      </c>
      <c r="N1077">
        <v>0.14253619206697671</v>
      </c>
      <c r="O1077">
        <v>1.1428974438803261</v>
      </c>
      <c r="P1077">
        <v>5.7769237921518543E-2</v>
      </c>
      <c r="Q1077">
        <v>1.014038176090141E-2</v>
      </c>
      <c r="R1077">
        <v>2.023538249393092E-2</v>
      </c>
      <c r="S1077">
        <v>0.120614246904094</v>
      </c>
      <c r="T1077">
        <v>3.973188149210162E-2</v>
      </c>
      <c r="U1077">
        <v>0</v>
      </c>
      <c r="V1077">
        <v>0.29251188720906729</v>
      </c>
      <c r="W1077">
        <v>5.3653202097318255E-4</v>
      </c>
      <c r="X1077">
        <v>0.44245598893440452</v>
      </c>
      <c r="Y1077">
        <v>0</v>
      </c>
      <c r="Z1077">
        <v>0.28477780342473641</v>
      </c>
      <c r="AA1077">
        <v>0.14052102090963109</v>
      </c>
      <c r="AB1077">
        <v>0.16147829141013509</v>
      </c>
      <c r="AC1077">
        <v>1.127766812848998E-2</v>
      </c>
      <c r="AD1077">
        <v>1.049007293035998E-2</v>
      </c>
      <c r="AE1077">
        <v>8.3525847961683608E-2</v>
      </c>
      <c r="AF1077">
        <v>0.1789891805168321</v>
      </c>
      <c r="AG1077">
        <v>0.31032473093603657</v>
      </c>
      <c r="AH1077" s="9" t="s">
        <v>259</v>
      </c>
      <c r="AI1077" s="1">
        <v>43922</v>
      </c>
      <c r="AJ1077" s="9" t="s">
        <v>40</v>
      </c>
      <c r="AK1077">
        <v>21</v>
      </c>
    </row>
    <row r="1078" spans="1:37" x14ac:dyDescent="0.25">
      <c r="A1078">
        <v>43941</v>
      </c>
      <c r="B1078">
        <v>2.2495484854165642</v>
      </c>
      <c r="C1078">
        <v>0.27530917712489961</v>
      </c>
      <c r="D1078">
        <v>2.7612107876710121E-2</v>
      </c>
      <c r="E1078">
        <v>0.80913951736093115</v>
      </c>
      <c r="F1078">
        <v>2.1317689944809879</v>
      </c>
      <c r="G1078">
        <v>5.4307934143944102E-2</v>
      </c>
      <c r="H1078">
        <v>3.2868602581622071</v>
      </c>
      <c r="I1078">
        <v>0.77587085842855019</v>
      </c>
      <c r="J1078">
        <v>12.65785158526938</v>
      </c>
      <c r="K1078">
        <v>1.302604080890303</v>
      </c>
      <c r="L1078">
        <v>8.8504024602142088</v>
      </c>
      <c r="M1078">
        <v>0.46916746531558778</v>
      </c>
      <c r="N1078">
        <v>1.9384512508002221</v>
      </c>
      <c r="O1078">
        <v>7.8819495240313009E-2</v>
      </c>
      <c r="P1078">
        <v>1.384711032382687</v>
      </c>
      <c r="Q1078">
        <v>0.12959338744546939</v>
      </c>
      <c r="R1078">
        <v>0.18598531034587371</v>
      </c>
      <c r="S1078">
        <v>0.23616594071557159</v>
      </c>
      <c r="T1078">
        <v>0.68986625197113882</v>
      </c>
      <c r="U1078">
        <v>0</v>
      </c>
      <c r="V1078">
        <v>1.638146792251842</v>
      </c>
      <c r="W1078">
        <v>40.795793448278147</v>
      </c>
      <c r="X1078">
        <v>1.9100850364098589</v>
      </c>
      <c r="Y1078">
        <v>0.1283090821601261</v>
      </c>
      <c r="Z1078">
        <v>1.6916942492424729</v>
      </c>
      <c r="AA1078">
        <v>2.4836814318220761</v>
      </c>
      <c r="AB1078">
        <v>0.99813074763549414</v>
      </c>
      <c r="AC1078">
        <v>1.0572784428258459</v>
      </c>
      <c r="AD1078">
        <v>1.033479065017386</v>
      </c>
      <c r="AE1078">
        <v>0.99581933195011596</v>
      </c>
      <c r="AF1078">
        <v>2.5022681114513472</v>
      </c>
      <c r="AG1078">
        <v>1.1728237210378321</v>
      </c>
      <c r="AH1078" s="9" t="s">
        <v>259</v>
      </c>
      <c r="AI1078" s="1">
        <v>43922</v>
      </c>
      <c r="AJ1078" s="9" t="s">
        <v>41</v>
      </c>
      <c r="AK1078">
        <v>20</v>
      </c>
    </row>
    <row r="1079" spans="1:37" x14ac:dyDescent="0.25">
      <c r="A1079">
        <v>43938</v>
      </c>
      <c r="B1079">
        <v>1.983535581516966</v>
      </c>
      <c r="C1079">
        <v>4.7444831077957712</v>
      </c>
      <c r="D1079">
        <v>1.0638459614166511</v>
      </c>
      <c r="E1079">
        <v>1.902584023747909</v>
      </c>
      <c r="F1079">
        <v>2.7994635237489689</v>
      </c>
      <c r="G1079">
        <v>0.60896490007558779</v>
      </c>
      <c r="H1079">
        <v>1.219107571388546</v>
      </c>
      <c r="I1079">
        <v>2.4625303965937091</v>
      </c>
      <c r="J1079">
        <v>7.2983295184178703</v>
      </c>
      <c r="K1079">
        <v>0.98643393400003887</v>
      </c>
      <c r="L1079">
        <v>1.222004394098243</v>
      </c>
      <c r="M1079">
        <v>0.35419778502053401</v>
      </c>
      <c r="N1079">
        <v>2.1327466263409001</v>
      </c>
      <c r="O1079">
        <v>0.45442068856361878</v>
      </c>
      <c r="P1079">
        <v>0.52807735757872964</v>
      </c>
      <c r="Q1079">
        <v>0.11209965392499099</v>
      </c>
      <c r="R1079">
        <v>0.84905170341220892</v>
      </c>
      <c r="S1079">
        <v>1.6881318012284861</v>
      </c>
      <c r="T1079">
        <v>4.4926334321992476</v>
      </c>
      <c r="U1079">
        <v>0.45729288908518467</v>
      </c>
      <c r="V1079">
        <v>1.6823939475442431</v>
      </c>
      <c r="W1079">
        <v>0.29994100398499468</v>
      </c>
      <c r="X1079">
        <v>1.1322838515797231</v>
      </c>
      <c r="Y1079">
        <v>0.84300199982819746</v>
      </c>
      <c r="Z1079">
        <v>1.719031712685088</v>
      </c>
      <c r="AA1079">
        <v>2.8445835908510162</v>
      </c>
      <c r="AB1079">
        <v>1.6351521699674449</v>
      </c>
      <c r="AC1079">
        <v>1.0760923494818571</v>
      </c>
      <c r="AD1079">
        <v>1.0443658902186801</v>
      </c>
      <c r="AE1079">
        <v>1.560974567145839</v>
      </c>
      <c r="AF1079">
        <v>2.3940360923759472</v>
      </c>
      <c r="AG1079">
        <v>1.519672063549278</v>
      </c>
      <c r="AH1079" s="9" t="s">
        <v>260</v>
      </c>
      <c r="AI1079" s="1">
        <v>43922</v>
      </c>
      <c r="AJ1079" s="9" t="s">
        <v>43</v>
      </c>
      <c r="AK1079">
        <v>17</v>
      </c>
    </row>
    <row r="1080" spans="1:37" x14ac:dyDescent="0.25">
      <c r="A1080">
        <v>43937</v>
      </c>
      <c r="B1080">
        <v>1.25766666636555</v>
      </c>
      <c r="C1080">
        <v>0.2332203956435919</v>
      </c>
      <c r="D1080">
        <v>3.7288965458788899</v>
      </c>
      <c r="E1080">
        <v>0.84062394254365269</v>
      </c>
      <c r="F1080">
        <v>1.6146494043330011</v>
      </c>
      <c r="G1080">
        <v>0.78786488532956156</v>
      </c>
      <c r="H1080">
        <v>1.5923461141990221</v>
      </c>
      <c r="I1080">
        <v>4.6263894280413498E-2</v>
      </c>
      <c r="J1080">
        <v>0.39204030645254512</v>
      </c>
      <c r="K1080">
        <v>0.1187271933448434</v>
      </c>
      <c r="L1080">
        <v>2.2592233299511171</v>
      </c>
      <c r="M1080">
        <v>0.18545999988295581</v>
      </c>
      <c r="N1080">
        <v>3.111362694917525</v>
      </c>
      <c r="O1080">
        <v>8.0265534461511384E-2</v>
      </c>
      <c r="P1080">
        <v>0.24674029804628389</v>
      </c>
      <c r="Q1080">
        <v>0.1052477422247481</v>
      </c>
      <c r="R1080">
        <v>0.30645188508493959</v>
      </c>
      <c r="S1080">
        <v>1.194532831623609</v>
      </c>
      <c r="T1080">
        <v>1.267980487654621</v>
      </c>
      <c r="U1080">
        <v>1.6505943886633481</v>
      </c>
      <c r="V1080">
        <v>0.97923172195863295</v>
      </c>
      <c r="W1080">
        <v>8.0121903937514061E-2</v>
      </c>
      <c r="X1080">
        <v>1.050266516161056</v>
      </c>
      <c r="Y1080">
        <v>0.18832991090917489</v>
      </c>
      <c r="Z1080">
        <v>1.373936384880996</v>
      </c>
      <c r="AA1080">
        <v>1.0673928426654</v>
      </c>
      <c r="AB1080">
        <v>0.97138917925634516</v>
      </c>
      <c r="AC1080">
        <v>0.76903537742079819</v>
      </c>
      <c r="AD1080">
        <v>0.1915462702541654</v>
      </c>
      <c r="AE1080">
        <v>1.3226450348163079</v>
      </c>
      <c r="AF1080">
        <v>1.4015831844507329</v>
      </c>
      <c r="AG1080">
        <v>0.81624408933211046</v>
      </c>
      <c r="AH1080" s="9" t="s">
        <v>260</v>
      </c>
      <c r="AI1080" s="1">
        <v>43922</v>
      </c>
      <c r="AJ1080" s="9" t="s">
        <v>38</v>
      </c>
      <c r="AK1080">
        <v>16</v>
      </c>
    </row>
    <row r="1081" spans="1:37" x14ac:dyDescent="0.25">
      <c r="A1081">
        <v>43936</v>
      </c>
      <c r="B1081">
        <v>2.0733294362679682</v>
      </c>
      <c r="C1081">
        <v>2.867178730644079E-2</v>
      </c>
      <c r="D1081">
        <v>0.51639558718535639</v>
      </c>
      <c r="E1081">
        <v>1.767604086747703</v>
      </c>
      <c r="F1081">
        <v>3.616071191812892</v>
      </c>
      <c r="G1081">
        <v>1.8425090441398539</v>
      </c>
      <c r="H1081">
        <v>2.752665027317879</v>
      </c>
      <c r="I1081">
        <v>1.812515112910789</v>
      </c>
      <c r="J1081">
        <v>0.2380237104492017</v>
      </c>
      <c r="K1081">
        <v>0.51804356681118757</v>
      </c>
      <c r="L1081">
        <v>1.0977413115496859</v>
      </c>
      <c r="M1081">
        <v>0.55019489379901498</v>
      </c>
      <c r="N1081">
        <v>2.776193980604861</v>
      </c>
      <c r="O1081">
        <v>0.1175733150068987</v>
      </c>
      <c r="P1081">
        <v>0.17551976878007461</v>
      </c>
      <c r="Q1081">
        <v>1.0872709227911259</v>
      </c>
      <c r="R1081">
        <v>0.2435178730326967</v>
      </c>
      <c r="S1081">
        <v>0.33417711733011968</v>
      </c>
      <c r="T1081">
        <v>2.4145862775544842</v>
      </c>
      <c r="U1081">
        <v>0.25681139387383672</v>
      </c>
      <c r="V1081">
        <v>0.76838453583158772</v>
      </c>
      <c r="W1081">
        <v>3.3930457263005911</v>
      </c>
      <c r="X1081">
        <v>2.112338122596022</v>
      </c>
      <c r="Y1081">
        <v>1.667657019171874</v>
      </c>
      <c r="Z1081">
        <v>2.3199143982747379</v>
      </c>
      <c r="AA1081">
        <v>1.3931012261585269</v>
      </c>
      <c r="AB1081">
        <v>1.69191615116917</v>
      </c>
      <c r="AC1081">
        <v>1.1804213144606071</v>
      </c>
      <c r="AD1081">
        <v>0.64675387705012544</v>
      </c>
      <c r="AE1081">
        <v>2.1674810553285551</v>
      </c>
      <c r="AF1081">
        <v>1.3405590538219909</v>
      </c>
      <c r="AG1081">
        <v>2.93697209360786</v>
      </c>
      <c r="AH1081" s="9" t="s">
        <v>260</v>
      </c>
      <c r="AI1081" s="1">
        <v>43922</v>
      </c>
      <c r="AJ1081" s="9" t="s">
        <v>39</v>
      </c>
      <c r="AK1081">
        <v>15</v>
      </c>
    </row>
    <row r="1082" spans="1:37" x14ac:dyDescent="0.25">
      <c r="A1082">
        <v>43935</v>
      </c>
      <c r="B1082">
        <v>1.1783643617933861</v>
      </c>
      <c r="C1082">
        <v>0.648396689708023</v>
      </c>
      <c r="D1082">
        <v>0.1620906807589228</v>
      </c>
      <c r="E1082">
        <v>0.54595648149540588</v>
      </c>
      <c r="F1082">
        <v>1.5307367110076311</v>
      </c>
      <c r="G1082">
        <v>0.58096399503896345</v>
      </c>
      <c r="H1082">
        <v>3.985810808968544</v>
      </c>
      <c r="I1082">
        <v>0.15185359912819921</v>
      </c>
      <c r="J1082">
        <v>9.3663751936995693E-2</v>
      </c>
      <c r="K1082">
        <v>2.89816095367966</v>
      </c>
      <c r="L1082">
        <v>0.30325889216763813</v>
      </c>
      <c r="M1082">
        <v>0.51957558558205064</v>
      </c>
      <c r="N1082">
        <v>1.7977140782444161</v>
      </c>
      <c r="O1082">
        <v>1.9825467061058191</v>
      </c>
      <c r="P1082">
        <v>0.3440080325881642</v>
      </c>
      <c r="Q1082">
        <v>0.22783400858420011</v>
      </c>
      <c r="R1082">
        <v>0.1124329667393419</v>
      </c>
      <c r="S1082">
        <v>2.1610745998333289</v>
      </c>
      <c r="T1082">
        <v>0.44895238582917779</v>
      </c>
      <c r="U1082">
        <v>5.2237601306158687</v>
      </c>
      <c r="V1082">
        <v>0.1673015938617789</v>
      </c>
      <c r="W1082">
        <v>0.49278494094683162</v>
      </c>
      <c r="X1082">
        <v>0.47608651940691088</v>
      </c>
      <c r="Y1082">
        <v>0.83871125930364621</v>
      </c>
      <c r="Z1082">
        <v>0.96063399187015452</v>
      </c>
      <c r="AA1082">
        <v>1.190543660134453</v>
      </c>
      <c r="AB1082">
        <v>1.0490518600466601</v>
      </c>
      <c r="AC1082">
        <v>0.6911333414638976</v>
      </c>
      <c r="AD1082">
        <v>2.208078329813286</v>
      </c>
      <c r="AE1082">
        <v>1.051279209841377</v>
      </c>
      <c r="AF1082">
        <v>0.82549637029500922</v>
      </c>
      <c r="AG1082">
        <v>0.94439463149955416</v>
      </c>
      <c r="AH1082" s="9" t="s">
        <v>260</v>
      </c>
      <c r="AI1082" s="1">
        <v>43922</v>
      </c>
      <c r="AJ1082" s="9" t="s">
        <v>40</v>
      </c>
      <c r="AK1082">
        <v>14</v>
      </c>
    </row>
    <row r="1083" spans="1:37" x14ac:dyDescent="0.25">
      <c r="A1083">
        <v>43934</v>
      </c>
      <c r="B1083">
        <v>1.035467828197123</v>
      </c>
      <c r="C1083">
        <v>0.96533600209809312</v>
      </c>
      <c r="D1083">
        <v>2.789676105778371</v>
      </c>
      <c r="E1083">
        <v>0.78372973285988357</v>
      </c>
      <c r="F1083">
        <v>1.023761762680119</v>
      </c>
      <c r="G1083">
        <v>0.19303476769796671</v>
      </c>
      <c r="H1083">
        <v>0.1658495985963491</v>
      </c>
      <c r="I1083">
        <v>0.88940645142537378</v>
      </c>
      <c r="J1083">
        <v>0.6784409059588733</v>
      </c>
      <c r="K1083">
        <v>2.0066372077323611</v>
      </c>
      <c r="L1083">
        <v>0.99781004250068028</v>
      </c>
      <c r="M1083">
        <v>0.21910680726968701</v>
      </c>
      <c r="N1083">
        <v>0.1512043334185357</v>
      </c>
      <c r="O1083">
        <v>3.934937164663487</v>
      </c>
      <c r="P1083">
        <v>0.18900476156242399</v>
      </c>
      <c r="Q1083">
        <v>0.42493160121890999</v>
      </c>
      <c r="R1083">
        <v>0.32963225041311922</v>
      </c>
      <c r="S1083">
        <v>0.30825156401805159</v>
      </c>
      <c r="T1083">
        <v>0.38598869470842739</v>
      </c>
      <c r="U1083">
        <v>0.36809081750023792</v>
      </c>
      <c r="V1083">
        <v>0.68213911102227698</v>
      </c>
      <c r="W1083">
        <v>0.1202147823741023</v>
      </c>
      <c r="X1083">
        <v>0.72300278969994103</v>
      </c>
      <c r="Y1083">
        <v>0.11432227982072921</v>
      </c>
      <c r="Z1083">
        <v>0.90916858421229063</v>
      </c>
      <c r="AA1083">
        <v>0.71330415478307863</v>
      </c>
      <c r="AB1083">
        <v>0.89420524204976426</v>
      </c>
      <c r="AC1083">
        <v>0.67940612663025635</v>
      </c>
      <c r="AD1083">
        <v>0.80114734860544534</v>
      </c>
      <c r="AE1083">
        <v>1.06771039869846</v>
      </c>
      <c r="AF1083">
        <v>0.76182374524747465</v>
      </c>
      <c r="AG1083">
        <v>0.84914649674792053</v>
      </c>
      <c r="AH1083" s="9" t="s">
        <v>260</v>
      </c>
      <c r="AI1083" s="1">
        <v>43922</v>
      </c>
      <c r="AJ1083" s="9" t="s">
        <v>41</v>
      </c>
      <c r="AK1083">
        <v>13</v>
      </c>
    </row>
    <row r="1084" spans="1:37" x14ac:dyDescent="0.25">
      <c r="A1084">
        <v>43931</v>
      </c>
      <c r="B1084">
        <v>0.69928026966547829</v>
      </c>
      <c r="C1084">
        <v>5.8739563605660822E-2</v>
      </c>
      <c r="D1084">
        <v>6.0454536397114755E-4</v>
      </c>
      <c r="E1084">
        <v>0.90877616026966701</v>
      </c>
      <c r="F1084">
        <v>0.1737180787764476</v>
      </c>
      <c r="G1084">
        <v>0.87744444636907137</v>
      </c>
      <c r="H1084">
        <v>0.128262793610497</v>
      </c>
      <c r="I1084">
        <v>0.30345344451566758</v>
      </c>
      <c r="J1084">
        <v>0.44905118288243873</v>
      </c>
      <c r="K1084">
        <v>2.3473986042630629E-3</v>
      </c>
      <c r="L1084">
        <v>3.5303542514028532</v>
      </c>
      <c r="M1084">
        <v>2.2562982902099109E-2</v>
      </c>
      <c r="N1084">
        <v>0.68612900448170622</v>
      </c>
      <c r="O1084">
        <v>1.3252432063624411</v>
      </c>
      <c r="P1084">
        <v>7.5603433928184055E-2</v>
      </c>
      <c r="Q1084">
        <v>5.6574475838747723E-2</v>
      </c>
      <c r="R1084">
        <v>5.7403544956193521E-2</v>
      </c>
      <c r="S1084">
        <v>0.10667813718925551</v>
      </c>
      <c r="T1084">
        <v>0.40299528586695732</v>
      </c>
      <c r="U1084">
        <v>2.9279622217186598E-4</v>
      </c>
      <c r="V1084">
        <v>0.44758329975345579</v>
      </c>
      <c r="W1084">
        <v>7.648197197219069E-3</v>
      </c>
      <c r="X1084">
        <v>0.48797151897550878</v>
      </c>
      <c r="Y1084">
        <v>8.1230798084570885E-2</v>
      </c>
      <c r="Z1084">
        <v>0.84637011243154947</v>
      </c>
      <c r="AA1084">
        <v>0.41017860168880688</v>
      </c>
      <c r="AB1084">
        <v>0.3395433886280918</v>
      </c>
      <c r="AC1084">
        <v>0.48329736529548101</v>
      </c>
      <c r="AD1084">
        <v>0.43965120360942989</v>
      </c>
      <c r="AE1084">
        <v>0.33712173546609309</v>
      </c>
      <c r="AF1084">
        <v>0.44985463433111078</v>
      </c>
      <c r="AG1084">
        <v>1.233585830972157</v>
      </c>
      <c r="AH1084" s="9" t="s">
        <v>261</v>
      </c>
      <c r="AI1084" s="1">
        <v>43922</v>
      </c>
      <c r="AJ1084" s="9" t="s">
        <v>43</v>
      </c>
      <c r="AK1084">
        <v>10</v>
      </c>
    </row>
    <row r="1085" spans="1:37" x14ac:dyDescent="0.25">
      <c r="A1085">
        <v>43930</v>
      </c>
      <c r="B1085">
        <v>1.4279644159989899</v>
      </c>
      <c r="C1085">
        <v>0.28884342630961501</v>
      </c>
      <c r="D1085">
        <v>2.4392099164384112E-3</v>
      </c>
      <c r="E1085">
        <v>1.1589707318133169</v>
      </c>
      <c r="F1085">
        <v>0.76533907303930393</v>
      </c>
      <c r="G1085">
        <v>2.2038027090003269</v>
      </c>
      <c r="H1085">
        <v>1.208433872093067</v>
      </c>
      <c r="I1085">
        <v>0.31614413084496951</v>
      </c>
      <c r="J1085">
        <v>4.5682630851562136</v>
      </c>
      <c r="K1085">
        <v>1.6986313426055879</v>
      </c>
      <c r="L1085">
        <v>1.3999896470017601</v>
      </c>
      <c r="M1085">
        <v>1.4527021438779351</v>
      </c>
      <c r="N1085">
        <v>0.89954046915636987</v>
      </c>
      <c r="O1085">
        <v>1.397044698888525</v>
      </c>
      <c r="P1085">
        <v>1.646007108743974</v>
      </c>
      <c r="Q1085">
        <v>0.1701284838601565</v>
      </c>
      <c r="R1085">
        <v>0.1292952986381464</v>
      </c>
      <c r="S1085">
        <v>0.58985294484072071</v>
      </c>
      <c r="T1085">
        <v>1.366695050306922</v>
      </c>
      <c r="U1085">
        <v>8.5606597002947205E-2</v>
      </c>
      <c r="V1085">
        <v>0.81957426724136639</v>
      </c>
      <c r="W1085">
        <v>0.22102350938333939</v>
      </c>
      <c r="X1085">
        <v>1.041129072960562</v>
      </c>
      <c r="Y1085">
        <v>4.980377322300051E-2</v>
      </c>
      <c r="Z1085">
        <v>1.505349651992234</v>
      </c>
      <c r="AA1085">
        <v>1.3686508702864</v>
      </c>
      <c r="AB1085">
        <v>1.111202596911256</v>
      </c>
      <c r="AC1085">
        <v>0.61881915952603539</v>
      </c>
      <c r="AD1085">
        <v>0.76033588857313361</v>
      </c>
      <c r="AE1085">
        <v>1.497458747137659</v>
      </c>
      <c r="AF1085">
        <v>1.417610812980947</v>
      </c>
      <c r="AG1085">
        <v>0.82642825844556267</v>
      </c>
      <c r="AH1085" s="9" t="s">
        <v>261</v>
      </c>
      <c r="AI1085" s="1">
        <v>43922</v>
      </c>
      <c r="AJ1085" s="9" t="s">
        <v>38</v>
      </c>
      <c r="AK1085">
        <v>9</v>
      </c>
    </row>
    <row r="1086" spans="1:37" x14ac:dyDescent="0.25">
      <c r="A1086">
        <v>43929</v>
      </c>
      <c r="B1086">
        <v>1.2914029661467019</v>
      </c>
      <c r="C1086">
        <v>0.81057573994093479</v>
      </c>
      <c r="D1086">
        <v>0.21939625610181801</v>
      </c>
      <c r="E1086">
        <v>1.2764207640864931</v>
      </c>
      <c r="F1086">
        <v>0.98429424209422567</v>
      </c>
      <c r="G1086">
        <v>0.2248058638158659</v>
      </c>
      <c r="H1086">
        <v>1.541990732051254</v>
      </c>
      <c r="I1086">
        <v>0.37590800524159462</v>
      </c>
      <c r="J1086">
        <v>0.65840300991852896</v>
      </c>
      <c r="K1086">
        <v>1.8659618581824611</v>
      </c>
      <c r="L1086">
        <v>0.18726127900270681</v>
      </c>
      <c r="M1086">
        <v>0.19341342906298201</v>
      </c>
      <c r="N1086">
        <v>2.6018767857663412</v>
      </c>
      <c r="O1086">
        <v>0.57928283877502718</v>
      </c>
      <c r="P1086">
        <v>5.371107953248716E-2</v>
      </c>
      <c r="Q1086">
        <v>0.24962707910265869</v>
      </c>
      <c r="R1086">
        <v>5.6980499954227548E-2</v>
      </c>
      <c r="S1086">
        <v>0.58111391663350342</v>
      </c>
      <c r="T1086">
        <v>0.63816172168459795</v>
      </c>
      <c r="U1086">
        <v>8.4446190171018163</v>
      </c>
      <c r="V1086">
        <v>0.84070816495425504</v>
      </c>
      <c r="W1086">
        <v>0.33122162095301289</v>
      </c>
      <c r="X1086">
        <v>0.24269921726727969</v>
      </c>
      <c r="Y1086">
        <v>0.12562227568846149</v>
      </c>
      <c r="Z1086">
        <v>1.0532807882468209</v>
      </c>
      <c r="AA1086">
        <v>1.574553669182531</v>
      </c>
      <c r="AB1086">
        <v>0.94633725331913321</v>
      </c>
      <c r="AC1086">
        <v>0.33678295871317432</v>
      </c>
      <c r="AD1086">
        <v>0.55367840614483865</v>
      </c>
      <c r="AE1086">
        <v>1.7416983882202779</v>
      </c>
      <c r="AF1086">
        <v>0.50395328511095616</v>
      </c>
      <c r="AG1086">
        <v>1.89531100795797</v>
      </c>
      <c r="AH1086" s="9" t="s">
        <v>261</v>
      </c>
      <c r="AI1086" s="1">
        <v>43922</v>
      </c>
      <c r="AJ1086" s="9" t="s">
        <v>39</v>
      </c>
      <c r="AK1086">
        <v>8</v>
      </c>
    </row>
    <row r="1087" spans="1:37" x14ac:dyDescent="0.25">
      <c r="A1087">
        <v>43928</v>
      </c>
      <c r="B1087">
        <v>1.575738322592263</v>
      </c>
      <c r="C1087">
        <v>6.4364261310210029</v>
      </c>
      <c r="D1087">
        <v>1.9243170939663361</v>
      </c>
      <c r="E1087">
        <v>1.424803147181017</v>
      </c>
      <c r="F1087">
        <v>4.0981822028595363E-2</v>
      </c>
      <c r="G1087">
        <v>1.3573691766797411</v>
      </c>
      <c r="H1087">
        <v>0.87572619275854557</v>
      </c>
      <c r="I1087">
        <v>0.44767270428555739</v>
      </c>
      <c r="J1087">
        <v>1.3351587707499479</v>
      </c>
      <c r="K1087">
        <v>0.32675276524047348</v>
      </c>
      <c r="L1087">
        <v>9.8251089888855073E-2</v>
      </c>
      <c r="M1087">
        <v>0.27266363737482707</v>
      </c>
      <c r="N1087">
        <v>1.1772259382745529</v>
      </c>
      <c r="O1087">
        <v>0.6722635668064989</v>
      </c>
      <c r="P1087">
        <v>4.5818104411051207E-3</v>
      </c>
      <c r="Q1087">
        <v>0.22343476434817949</v>
      </c>
      <c r="R1087">
        <v>0.23189773372302841</v>
      </c>
      <c r="S1087">
        <v>1.0452688891085169</v>
      </c>
      <c r="T1087">
        <v>2.6491667686495788</v>
      </c>
      <c r="U1087">
        <v>11.85448770883232</v>
      </c>
      <c r="V1087">
        <v>0.27618005361371528</v>
      </c>
      <c r="W1087">
        <v>0.7190054313468297</v>
      </c>
      <c r="X1087">
        <v>0.27067284655848578</v>
      </c>
      <c r="Y1087">
        <v>0.75460705470019729</v>
      </c>
      <c r="Z1087">
        <v>1.6456314634246501</v>
      </c>
      <c r="AA1087">
        <v>1.5566081507478211</v>
      </c>
      <c r="AB1087">
        <v>0.87324114988738122</v>
      </c>
      <c r="AC1087">
        <v>0.66079261640872466</v>
      </c>
      <c r="AD1087">
        <v>1.3467935830566951</v>
      </c>
      <c r="AE1087">
        <v>1.739936448772244</v>
      </c>
      <c r="AF1087">
        <v>1.2623002334629569</v>
      </c>
      <c r="AG1087">
        <v>1.0228548441585481</v>
      </c>
      <c r="AH1087" s="9" t="s">
        <v>261</v>
      </c>
      <c r="AI1087" s="1">
        <v>43922</v>
      </c>
      <c r="AJ1087" s="9" t="s">
        <v>40</v>
      </c>
      <c r="AK1087">
        <v>7</v>
      </c>
    </row>
    <row r="1088" spans="1:37" x14ac:dyDescent="0.25">
      <c r="A1088">
        <v>43927</v>
      </c>
      <c r="C1088">
        <v>0.37859598693354318</v>
      </c>
      <c r="D1088">
        <v>8.5945083148177375</v>
      </c>
      <c r="E1088">
        <v>4.2549829230081642</v>
      </c>
      <c r="F1088">
        <v>1.553511918498754</v>
      </c>
      <c r="G1088">
        <v>2.205628145448129</v>
      </c>
      <c r="H1088">
        <v>2.491023164661045</v>
      </c>
      <c r="I1088">
        <v>2.8075028600513612</v>
      </c>
      <c r="J1088">
        <v>4.9059737997191517</v>
      </c>
      <c r="K1088">
        <v>8.3659857825900641</v>
      </c>
      <c r="L1088">
        <v>5.1495234401968872</v>
      </c>
      <c r="M1088">
        <v>5.6054297383416021</v>
      </c>
      <c r="N1088">
        <v>3.1234224667635209</v>
      </c>
      <c r="O1088">
        <v>12.66268292571227</v>
      </c>
      <c r="P1088">
        <v>2.1318029734846609</v>
      </c>
      <c r="Q1088">
        <v>2.992155066972165</v>
      </c>
      <c r="S1088">
        <v>1.641047261944961</v>
      </c>
      <c r="T1088">
        <v>3.104849740519446</v>
      </c>
      <c r="U1088">
        <v>4.4833517907543907</v>
      </c>
      <c r="V1088">
        <v>2.9561787261972849</v>
      </c>
      <c r="W1088">
        <v>0.41154837685945578</v>
      </c>
      <c r="X1088">
        <v>2.125232412494229</v>
      </c>
      <c r="Y1088">
        <v>1.309384763187962</v>
      </c>
      <c r="AA1088">
        <v>4.0421256307256188</v>
      </c>
      <c r="AB1088">
        <v>6.8341211120181304</v>
      </c>
      <c r="AC1088">
        <v>4.422952181257541</v>
      </c>
      <c r="AD1088">
        <v>8.2977578411561144</v>
      </c>
      <c r="AE1088">
        <v>5.0229564434260654</v>
      </c>
      <c r="AG1088">
        <v>2.9681980443372291</v>
      </c>
      <c r="AH1088" s="9" t="s">
        <v>261</v>
      </c>
      <c r="AI1088" s="1">
        <v>43922</v>
      </c>
      <c r="AJ1088" s="9" t="s">
        <v>41</v>
      </c>
      <c r="AK1088">
        <v>6</v>
      </c>
    </row>
    <row r="1089" spans="1:37" x14ac:dyDescent="0.25">
      <c r="A1089">
        <v>43924</v>
      </c>
      <c r="B1089">
        <v>2.9120890135776292</v>
      </c>
      <c r="C1089">
        <v>2.0195182456512759</v>
      </c>
      <c r="D1089">
        <v>5.3851766982851927</v>
      </c>
      <c r="E1089">
        <v>1.457063042847401</v>
      </c>
      <c r="F1089">
        <v>0.76353760008985949</v>
      </c>
      <c r="G1089">
        <v>1.4700842033909809</v>
      </c>
      <c r="H1089">
        <v>3.3467989050278222</v>
      </c>
      <c r="I1089">
        <v>7.0297417359265282</v>
      </c>
      <c r="J1089">
        <v>5.3616606740802641</v>
      </c>
      <c r="K1089">
        <v>2.2188457342540779</v>
      </c>
      <c r="L1089">
        <v>0.49772041957185681</v>
      </c>
      <c r="M1089">
        <v>2.522241455490505</v>
      </c>
      <c r="N1089">
        <v>1.498448255007921</v>
      </c>
      <c r="O1089">
        <v>5.0508338531129224</v>
      </c>
      <c r="P1089">
        <v>1.2132469236493959</v>
      </c>
      <c r="Q1089">
        <v>0.57042210893376644</v>
      </c>
      <c r="R1089">
        <v>0.1078959969428808</v>
      </c>
      <c r="S1089">
        <v>1.835548254947611</v>
      </c>
      <c r="T1089">
        <v>1.8223480506987171</v>
      </c>
      <c r="U1089">
        <v>3.918340619369217</v>
      </c>
      <c r="V1089">
        <v>4.2238539903004986</v>
      </c>
      <c r="W1089">
        <v>0.28740175755433389</v>
      </c>
      <c r="X1089">
        <v>1.750509915440893</v>
      </c>
      <c r="Y1089">
        <v>4.1599713845235593</v>
      </c>
      <c r="Z1089">
        <v>1.7785885669396819</v>
      </c>
      <c r="AA1089">
        <v>3.549276898172073</v>
      </c>
      <c r="AB1089">
        <v>2.2692795212052479</v>
      </c>
      <c r="AC1089">
        <v>3.048112554805336</v>
      </c>
      <c r="AD1089">
        <v>2.6097140288690821</v>
      </c>
      <c r="AE1089">
        <v>2.174046254598665</v>
      </c>
      <c r="AF1089">
        <v>2.2530786002182221</v>
      </c>
      <c r="AG1089">
        <v>2.7731878065162432</v>
      </c>
      <c r="AH1089" s="9" t="s">
        <v>262</v>
      </c>
      <c r="AI1089" s="1">
        <v>43922</v>
      </c>
      <c r="AJ1089" s="9" t="s">
        <v>43</v>
      </c>
      <c r="AK1089">
        <v>3</v>
      </c>
    </row>
    <row r="1090" spans="1:37" x14ac:dyDescent="0.25">
      <c r="A1090">
        <v>43922</v>
      </c>
      <c r="B1090">
        <v>1.757281940065218</v>
      </c>
      <c r="C1090">
        <v>1.1170910140923489</v>
      </c>
      <c r="D1090">
        <v>1.4985808262847571</v>
      </c>
      <c r="E1090">
        <v>1.8242950883769931</v>
      </c>
      <c r="F1090">
        <v>1.619843695879881</v>
      </c>
      <c r="G1090">
        <v>0.64409800074215728</v>
      </c>
      <c r="H1090">
        <v>0.38235903440652053</v>
      </c>
      <c r="I1090">
        <v>0.3417263000411897</v>
      </c>
      <c r="J1090">
        <v>2.1068169850194058</v>
      </c>
      <c r="K1090">
        <v>0.45512008028605883</v>
      </c>
      <c r="L1090">
        <v>3.5404701698561389</v>
      </c>
      <c r="M1090">
        <v>0.31428862471845842</v>
      </c>
      <c r="N1090">
        <v>1.4862454026877661</v>
      </c>
      <c r="O1090">
        <v>1.092292050927522</v>
      </c>
      <c r="P1090">
        <v>0.72166624500654819</v>
      </c>
      <c r="Q1090">
        <v>0.77755352662313504</v>
      </c>
      <c r="R1090">
        <v>1.581038204064084</v>
      </c>
      <c r="S1090">
        <v>0.50307151610645595</v>
      </c>
      <c r="T1090">
        <v>0.87710994063314784</v>
      </c>
      <c r="U1090">
        <v>0.77150945101336732</v>
      </c>
      <c r="V1090">
        <v>0.63059263303336377</v>
      </c>
      <c r="W1090">
        <v>3.9217300319231891</v>
      </c>
      <c r="X1090">
        <v>1.5017470369830439</v>
      </c>
      <c r="Y1090">
        <v>0.21351417764531061</v>
      </c>
      <c r="Z1090">
        <v>1.800263827426096</v>
      </c>
      <c r="AA1090">
        <v>1.3249713867292561</v>
      </c>
      <c r="AB1090">
        <v>1.011971434273544</v>
      </c>
      <c r="AC1090">
        <v>0.83938682949444743</v>
      </c>
      <c r="AD1090">
        <v>1.0523298582162379</v>
      </c>
      <c r="AE1090">
        <v>1.594821949634464</v>
      </c>
      <c r="AF1090">
        <v>1.327463303826977</v>
      </c>
      <c r="AG1090">
        <v>1.6634386886441661</v>
      </c>
      <c r="AH1090" s="9" t="s">
        <v>262</v>
      </c>
      <c r="AI1090" s="1">
        <v>43922</v>
      </c>
      <c r="AJ1090" s="9" t="s">
        <v>39</v>
      </c>
      <c r="AK1090">
        <v>1</v>
      </c>
    </row>
    <row r="1091" spans="1:37" x14ac:dyDescent="0.25">
      <c r="A1091">
        <v>43921</v>
      </c>
      <c r="B1091">
        <v>0.30598324589237258</v>
      </c>
      <c r="C1091">
        <v>0.77295663218340027</v>
      </c>
      <c r="D1091">
        <v>0.1459340209883217</v>
      </c>
      <c r="E1091">
        <v>0.1473668141861956</v>
      </c>
      <c r="F1091">
        <v>0.52516564756751061</v>
      </c>
      <c r="G1091">
        <v>0.1188813044160172</v>
      </c>
      <c r="H1091">
        <v>4.0422965469140967E-2</v>
      </c>
      <c r="I1091">
        <v>0.76546602173052714</v>
      </c>
      <c r="J1091">
        <v>1.578968149155878E-3</v>
      </c>
      <c r="K1091">
        <v>0.1109018947518767</v>
      </c>
      <c r="L1091">
        <v>1.380411340226814E-2</v>
      </c>
      <c r="M1091">
        <v>1.749309702134676E-2</v>
      </c>
      <c r="N1091">
        <v>0.43163118423392449</v>
      </c>
      <c r="O1091">
        <v>4.7927067372875422E-2</v>
      </c>
      <c r="P1091">
        <v>0.16745451972775921</v>
      </c>
      <c r="Q1091">
        <v>2.4435464572480671E-2</v>
      </c>
      <c r="R1091">
        <v>7.1629279937885246E-2</v>
      </c>
      <c r="S1091">
        <v>0.14058362006261321</v>
      </c>
      <c r="T1091">
        <v>1.7019063930809632E-2</v>
      </c>
      <c r="U1091">
        <v>3.3443868327422701E-3</v>
      </c>
      <c r="V1091">
        <v>0.1003282936559534</v>
      </c>
      <c r="W1091">
        <v>0.38228652279509051</v>
      </c>
      <c r="X1091">
        <v>0.1878453138366912</v>
      </c>
      <c r="Y1091">
        <v>9.3183451700952994E-3</v>
      </c>
      <c r="Z1091">
        <v>0.26143737753145541</v>
      </c>
      <c r="AA1091">
        <v>0.38919085818156202</v>
      </c>
      <c r="AB1091">
        <v>0.12725101506566991</v>
      </c>
      <c r="AC1091">
        <v>2.668920808586497E-2</v>
      </c>
      <c r="AD1091">
        <v>5.1122095788138783E-2</v>
      </c>
      <c r="AE1091">
        <v>0.1731494786491877</v>
      </c>
      <c r="AF1091">
        <v>0.28894829649647108</v>
      </c>
      <c r="AG1091">
        <v>0.27983760545016689</v>
      </c>
      <c r="AH1091" s="9" t="s">
        <v>262</v>
      </c>
      <c r="AI1091" s="1">
        <v>43891</v>
      </c>
      <c r="AJ1091" s="9" t="s">
        <v>40</v>
      </c>
      <c r="AK1091">
        <v>31</v>
      </c>
    </row>
    <row r="1092" spans="1:37" x14ac:dyDescent="0.25">
      <c r="A1092">
        <v>43920</v>
      </c>
      <c r="B1092">
        <v>0.1162906252324586</v>
      </c>
      <c r="C1092">
        <v>1.4402702245343169E-3</v>
      </c>
      <c r="D1092">
        <v>0.31409797814743029</v>
      </c>
      <c r="E1092">
        <v>6.8643653601511839E-2</v>
      </c>
      <c r="F1092">
        <v>0.24527300287014381</v>
      </c>
      <c r="G1092">
        <v>9.0622599107535215E-2</v>
      </c>
      <c r="H1092">
        <v>0.15838121930063689</v>
      </c>
      <c r="I1092">
        <v>0.1161656530677261</v>
      </c>
      <c r="J1092">
        <v>9.7343650586568416E-3</v>
      </c>
      <c r="K1092">
        <v>1.51628104960898E-2</v>
      </c>
      <c r="L1092">
        <v>3.8189180010063051E-2</v>
      </c>
      <c r="M1092">
        <v>0.18166030447142401</v>
      </c>
      <c r="N1092">
        <v>7.7177776040421558E-2</v>
      </c>
      <c r="O1092">
        <v>0.26818279166740411</v>
      </c>
      <c r="P1092">
        <v>3.7424671904387308E-2</v>
      </c>
      <c r="Q1092">
        <v>7.0880015024493162E-2</v>
      </c>
      <c r="R1092">
        <v>0.25893551960953581</v>
      </c>
      <c r="S1092">
        <v>0.36922140724781782</v>
      </c>
      <c r="T1092">
        <v>0.28896671445904581</v>
      </c>
      <c r="U1092">
        <v>4.6827426094122916E-3</v>
      </c>
      <c r="V1092">
        <v>0.18411346530317249</v>
      </c>
      <c r="W1092">
        <v>0.66441509281653721</v>
      </c>
      <c r="X1092">
        <v>6.4021879213799288E-2</v>
      </c>
      <c r="Y1092">
        <v>1.3672984038804251E-2</v>
      </c>
      <c r="Z1092">
        <v>0.1034924365322652</v>
      </c>
      <c r="AA1092">
        <v>5.188467362949703E-2</v>
      </c>
      <c r="AB1092">
        <v>0.207743373086967</v>
      </c>
      <c r="AC1092">
        <v>0.1120501951131406</v>
      </c>
      <c r="AD1092">
        <v>0.14605894587411969</v>
      </c>
      <c r="AE1092">
        <v>0.20132203351413949</v>
      </c>
      <c r="AF1092">
        <v>9.8064158504857377E-2</v>
      </c>
      <c r="AG1092">
        <v>7.0166024833633961E-2</v>
      </c>
      <c r="AH1092" s="9" t="s">
        <v>262</v>
      </c>
      <c r="AI1092" s="1">
        <v>43891</v>
      </c>
      <c r="AJ1092" s="9" t="s">
        <v>41</v>
      </c>
      <c r="AK1092">
        <v>30</v>
      </c>
    </row>
    <row r="1093" spans="1:37" x14ac:dyDescent="0.25">
      <c r="A1093">
        <v>43917</v>
      </c>
      <c r="B1093">
        <v>0.48183416288917141</v>
      </c>
      <c r="C1093">
        <v>4.3079074181623716E-3</v>
      </c>
      <c r="D1093">
        <v>0.35669408456841351</v>
      </c>
      <c r="E1093">
        <v>0.59759746812114856</v>
      </c>
      <c r="F1093">
        <v>2.0470150660777311E-2</v>
      </c>
      <c r="G1093">
        <v>6.8755299320518506E-2</v>
      </c>
      <c r="H1093">
        <v>5.1582311398262061E-2</v>
      </c>
      <c r="I1093">
        <v>1.6415994238564689E-2</v>
      </c>
      <c r="J1093">
        <v>9.105496565135987E-2</v>
      </c>
      <c r="K1093">
        <v>0.19233196716455811</v>
      </c>
      <c r="L1093">
        <v>1.251519919179148</v>
      </c>
      <c r="M1093">
        <v>8.4295503684708485E-3</v>
      </c>
      <c r="N1093">
        <v>0.19168960153631179</v>
      </c>
      <c r="O1093">
        <v>3.6911286897430069E-2</v>
      </c>
      <c r="P1093">
        <v>7.6890391805091385E-2</v>
      </c>
      <c r="Q1093">
        <v>0.10840841453790979</v>
      </c>
      <c r="R1093">
        <v>3.3078973833997521E-4</v>
      </c>
      <c r="S1093">
        <v>6.0873921880980529E-2</v>
      </c>
      <c r="T1093">
        <v>0.41798757667704373</v>
      </c>
      <c r="U1093">
        <v>1.355239703738325E-4</v>
      </c>
      <c r="V1093">
        <v>5.7497649689011422E-2</v>
      </c>
      <c r="W1093">
        <v>0.17095373712820619</v>
      </c>
      <c r="X1093">
        <v>5.3714655079200153E-2</v>
      </c>
      <c r="Y1093">
        <v>3.5645042812081443E-4</v>
      </c>
      <c r="Z1093">
        <v>0.43266064999979131</v>
      </c>
      <c r="AA1093">
        <v>0.14754066715321529</v>
      </c>
      <c r="AB1093">
        <v>0.16290580587577</v>
      </c>
      <c r="AC1093">
        <v>0.16962378356845459</v>
      </c>
      <c r="AD1093">
        <v>0.18082274413130309</v>
      </c>
      <c r="AE1093">
        <v>0.1060475063599258</v>
      </c>
      <c r="AF1093">
        <v>0.179314212862242</v>
      </c>
      <c r="AG1093">
        <v>1.166454295780655</v>
      </c>
      <c r="AH1093" s="9" t="s">
        <v>263</v>
      </c>
      <c r="AI1093" s="1">
        <v>43891</v>
      </c>
      <c r="AJ1093" s="9" t="s">
        <v>43</v>
      </c>
      <c r="AK1093">
        <v>27</v>
      </c>
    </row>
    <row r="1094" spans="1:37" x14ac:dyDescent="0.25">
      <c r="A1094">
        <v>43916</v>
      </c>
      <c r="B1094">
        <v>0.25441203385580802</v>
      </c>
      <c r="C1094">
        <v>5.0713386821017822E-2</v>
      </c>
      <c r="D1094">
        <v>1.4143092097045431</v>
      </c>
      <c r="E1094">
        <v>0.69472911739808796</v>
      </c>
      <c r="F1094">
        <v>0.1150864008663148</v>
      </c>
      <c r="G1094">
        <v>4.5681039152928982E-2</v>
      </c>
      <c r="H1094">
        <v>2.4828518176529209E-2</v>
      </c>
      <c r="I1094">
        <v>9.8328709085653387E-2</v>
      </c>
      <c r="J1094">
        <v>3.3976451327291509E-3</v>
      </c>
      <c r="K1094">
        <v>0.20294424678930029</v>
      </c>
      <c r="L1094">
        <v>2.0480636023885741</v>
      </c>
      <c r="M1094">
        <v>1.1750216199299959E-2</v>
      </c>
      <c r="N1094">
        <v>8.9870373412222357E-2</v>
      </c>
      <c r="O1094">
        <v>4.0825315306714446E-3</v>
      </c>
      <c r="P1094">
        <v>0.25814993842918621</v>
      </c>
      <c r="Q1094">
        <v>2.8579196220445639E-2</v>
      </c>
      <c r="R1094">
        <v>0.2245488358737435</v>
      </c>
      <c r="S1094">
        <v>0.10241508886271219</v>
      </c>
      <c r="T1094">
        <v>0.32556787076992533</v>
      </c>
      <c r="U1094">
        <v>0.39273105137907388</v>
      </c>
      <c r="V1094">
        <v>5.4145905735649572E-3</v>
      </c>
      <c r="W1094">
        <v>3.5902588963834782E-2</v>
      </c>
      <c r="X1094">
        <v>7.7059209836602666E-2</v>
      </c>
      <c r="Y1094">
        <v>8.4346162692864181E-4</v>
      </c>
      <c r="Z1094">
        <v>0.34260991920226341</v>
      </c>
      <c r="AA1094">
        <v>0.14042676812047081</v>
      </c>
      <c r="AB1094">
        <v>0.1032807611994879</v>
      </c>
      <c r="AC1094">
        <v>0.31851956033049128</v>
      </c>
      <c r="AD1094">
        <v>0.43148907334506348</v>
      </c>
      <c r="AE1094">
        <v>0.17679100720885399</v>
      </c>
      <c r="AF1094">
        <v>0.14678113630066381</v>
      </c>
      <c r="AG1094">
        <v>0.50255326620461338</v>
      </c>
      <c r="AH1094" s="9" t="s">
        <v>263</v>
      </c>
      <c r="AI1094" s="1">
        <v>43891</v>
      </c>
      <c r="AJ1094" s="9" t="s">
        <v>38</v>
      </c>
      <c r="AK1094">
        <v>26</v>
      </c>
    </row>
    <row r="1095" spans="1:37" x14ac:dyDescent="0.25">
      <c r="A1095">
        <v>43915</v>
      </c>
      <c r="B1095">
        <v>1.5068831705970041</v>
      </c>
      <c r="C1095">
        <v>1.061514221231366</v>
      </c>
      <c r="D1095">
        <v>1.5041313156467659</v>
      </c>
      <c r="E1095">
        <v>1.4536210354476391</v>
      </c>
      <c r="F1095">
        <v>1.749909877250861</v>
      </c>
      <c r="G1095">
        <v>0.8655528473032994</v>
      </c>
      <c r="H1095">
        <v>10.08409477394278</v>
      </c>
      <c r="I1095">
        <v>1.3846115564928789</v>
      </c>
      <c r="J1095">
        <v>0.1606242594700136</v>
      </c>
      <c r="K1095">
        <v>5.4692462683622951</v>
      </c>
      <c r="L1095">
        <v>3.246059983068593</v>
      </c>
      <c r="M1095">
        <v>0.99903818045226411</v>
      </c>
      <c r="N1095">
        <v>0.97989083873869864</v>
      </c>
      <c r="O1095">
        <v>1.8155680239524239</v>
      </c>
      <c r="P1095">
        <v>0.2351780041902938</v>
      </c>
      <c r="Q1095">
        <v>0.78000291059010929</v>
      </c>
      <c r="R1095">
        <v>7.7200791688629505E-2</v>
      </c>
      <c r="S1095">
        <v>0.41434709853745327</v>
      </c>
      <c r="T1095">
        <v>1.5441763371276951</v>
      </c>
      <c r="U1095">
        <v>0.47286515670142842</v>
      </c>
      <c r="V1095">
        <v>1.114544648628951</v>
      </c>
      <c r="W1095">
        <v>0.6744137605695899</v>
      </c>
      <c r="X1095">
        <v>0.786710749772777</v>
      </c>
      <c r="Y1095">
        <v>1.8386046387282109E-2</v>
      </c>
      <c r="Z1095">
        <v>1.1648353912846969</v>
      </c>
      <c r="AA1095">
        <v>1.2024176631217649</v>
      </c>
      <c r="AB1095">
        <v>1.9699667495148949</v>
      </c>
      <c r="AC1095">
        <v>1.2267374819028669</v>
      </c>
      <c r="AD1095">
        <v>3.282803105903223</v>
      </c>
      <c r="AE1095">
        <v>1.3311314094481641</v>
      </c>
      <c r="AF1095">
        <v>1.221109127045819</v>
      </c>
      <c r="AG1095">
        <v>1.236253889506173</v>
      </c>
      <c r="AH1095" s="9" t="s">
        <v>263</v>
      </c>
      <c r="AI1095" s="1">
        <v>43891</v>
      </c>
      <c r="AJ1095" s="9" t="s">
        <v>39</v>
      </c>
      <c r="AK1095">
        <v>25</v>
      </c>
    </row>
    <row r="1096" spans="1:37" x14ac:dyDescent="0.25">
      <c r="A1096">
        <v>43914</v>
      </c>
      <c r="B1096">
        <v>0.89591295270054017</v>
      </c>
      <c r="C1096">
        <v>4.8813748009076972E-2</v>
      </c>
      <c r="D1096">
        <v>0.83676442675182683</v>
      </c>
      <c r="E1096">
        <v>0.50625043064525654</v>
      </c>
      <c r="F1096">
        <v>0.20521328406480779</v>
      </c>
      <c r="G1096">
        <v>0.42877978216766571</v>
      </c>
      <c r="H1096">
        <v>0.1776508171594883</v>
      </c>
      <c r="I1096">
        <v>0.53521757664935998</v>
      </c>
      <c r="J1096">
        <v>1.286581583489548</v>
      </c>
      <c r="K1096">
        <v>0.50622590912027243</v>
      </c>
      <c r="L1096">
        <v>0.34781450308011769</v>
      </c>
      <c r="M1096">
        <v>0.24991480407141711</v>
      </c>
      <c r="N1096">
        <v>0.31915124955241081</v>
      </c>
      <c r="O1096">
        <v>0.2117746443714551</v>
      </c>
      <c r="P1096">
        <v>0.41344282131463089</v>
      </c>
      <c r="Q1096">
        <v>0.2226824230738404</v>
      </c>
      <c r="R1096">
        <v>0.20170668788926979</v>
      </c>
      <c r="S1096">
        <v>3.5000139912461782E-3</v>
      </c>
      <c r="T1096">
        <v>0.56678484536558926</v>
      </c>
      <c r="U1096">
        <v>0.25217104188319428</v>
      </c>
      <c r="V1096">
        <v>0.93995314798658158</v>
      </c>
      <c r="W1096">
        <v>0.70910277261330645</v>
      </c>
      <c r="X1096">
        <v>7.6529085278684336E-2</v>
      </c>
      <c r="Y1096">
        <v>1.4095238266754399E-2</v>
      </c>
      <c r="Z1096">
        <v>0.45751085568552791</v>
      </c>
      <c r="AA1096">
        <v>0.65227351729487637</v>
      </c>
      <c r="AB1096">
        <v>0.49372526312246651</v>
      </c>
      <c r="AC1096">
        <v>0.28573481534772349</v>
      </c>
      <c r="AD1096">
        <v>0.47012229288151253</v>
      </c>
      <c r="AE1096">
        <v>0.49050891198038099</v>
      </c>
      <c r="AF1096">
        <v>0.47673743730424262</v>
      </c>
      <c r="AG1096">
        <v>0.77530690350943077</v>
      </c>
      <c r="AH1096" s="9" t="s">
        <v>263</v>
      </c>
      <c r="AI1096" s="1">
        <v>43891</v>
      </c>
      <c r="AJ1096" s="9" t="s">
        <v>40</v>
      </c>
      <c r="AK1096">
        <v>24</v>
      </c>
    </row>
    <row r="1097" spans="1:37" x14ac:dyDescent="0.25">
      <c r="A1097">
        <v>43913</v>
      </c>
      <c r="B1097">
        <v>8.9290857531904508E-2</v>
      </c>
      <c r="C1097">
        <v>4.5224756086149467E-2</v>
      </c>
      <c r="D1097">
        <v>0.80391005271526139</v>
      </c>
      <c r="E1097">
        <v>0.22728142331868401</v>
      </c>
      <c r="F1097">
        <v>0.30629258802804071</v>
      </c>
      <c r="G1097">
        <v>8.5997895546875772E-2</v>
      </c>
      <c r="H1097">
        <v>1.355173070349977E-2</v>
      </c>
      <c r="I1097">
        <v>0.18966301446307701</v>
      </c>
      <c r="J1097">
        <v>0</v>
      </c>
      <c r="K1097">
        <v>1.237213312714304E-2</v>
      </c>
      <c r="L1097">
        <v>9.831861232572508E-5</v>
      </c>
      <c r="M1097">
        <v>0.12538365702471821</v>
      </c>
      <c r="N1097">
        <v>2.9144277430120909E-3</v>
      </c>
      <c r="O1097">
        <v>1.8553880857461461E-2</v>
      </c>
      <c r="P1097">
        <v>5.9199308895822998E-2</v>
      </c>
      <c r="Q1097">
        <v>2.9487146199570571E-2</v>
      </c>
      <c r="R1097">
        <v>5.8925130863515363E-2</v>
      </c>
      <c r="S1097">
        <v>2.0055453879783691E-2</v>
      </c>
      <c r="T1097">
        <v>6.0824949940550252E-2</v>
      </c>
      <c r="U1097">
        <v>0</v>
      </c>
      <c r="V1097">
        <v>0</v>
      </c>
      <c r="W1097">
        <v>2.089793505613056E-4</v>
      </c>
      <c r="X1097">
        <v>5.2845572961064041E-2</v>
      </c>
      <c r="Y1097">
        <v>3.2185910809466409E-2</v>
      </c>
      <c r="Z1097">
        <v>0.12781064133556669</v>
      </c>
      <c r="AA1097">
        <v>2.305661062531927E-2</v>
      </c>
      <c r="AB1097">
        <v>4.6937642232413479E-2</v>
      </c>
      <c r="AC1097">
        <v>0.21349906029788551</v>
      </c>
      <c r="AD1097">
        <v>3.7102156271606963E-2</v>
      </c>
      <c r="AE1097">
        <v>4.1268656874191477E-2</v>
      </c>
      <c r="AF1097">
        <v>0.12647518698600191</v>
      </c>
      <c r="AG1097">
        <v>6.8856884050155526E-2</v>
      </c>
      <c r="AH1097" s="9" t="s">
        <v>263</v>
      </c>
      <c r="AI1097" s="1">
        <v>43891</v>
      </c>
      <c r="AJ1097" s="9" t="s">
        <v>41</v>
      </c>
      <c r="AK1097">
        <v>23</v>
      </c>
    </row>
    <row r="1098" spans="1:37" x14ac:dyDescent="0.25">
      <c r="A1098">
        <v>43910</v>
      </c>
      <c r="B1098">
        <v>0.56500137361990566</v>
      </c>
      <c r="C1098">
        <v>8.3077132269355425E-2</v>
      </c>
      <c r="D1098">
        <v>4.6632611471836559E-4</v>
      </c>
      <c r="E1098">
        <v>0.15114767528018039</v>
      </c>
      <c r="F1098">
        <v>7.4851084581220903E-2</v>
      </c>
      <c r="G1098">
        <v>0.13532287938152909</v>
      </c>
      <c r="H1098">
        <v>6.383990629654232E-2</v>
      </c>
      <c r="I1098">
        <v>5.6389205495575041</v>
      </c>
      <c r="J1098">
        <v>1.027338155539312</v>
      </c>
      <c r="K1098">
        <v>0.12482279006048271</v>
      </c>
      <c r="L1098">
        <v>1.2982319240064579</v>
      </c>
      <c r="M1098">
        <v>0.1454873202487485</v>
      </c>
      <c r="N1098">
        <v>0.1024923861434532</v>
      </c>
      <c r="O1098">
        <v>0.14342817690119411</v>
      </c>
      <c r="P1098">
        <v>9.4955219054609227E-2</v>
      </c>
      <c r="Q1098">
        <v>0.16030535323189041</v>
      </c>
      <c r="R1098">
        <v>0.37353432273600079</v>
      </c>
      <c r="S1098">
        <v>5.1501144500493033E-5</v>
      </c>
      <c r="T1098">
        <v>0.17074490737023509</v>
      </c>
      <c r="U1098">
        <v>3.7602420305314098E-2</v>
      </c>
      <c r="V1098">
        <v>0.945047859656718</v>
      </c>
      <c r="W1098">
        <v>0.38952496333726871</v>
      </c>
      <c r="X1098">
        <v>0.23875119203111819</v>
      </c>
      <c r="Y1098">
        <v>1.0228200045967599E-2</v>
      </c>
      <c r="Z1098">
        <v>0.24656926132137669</v>
      </c>
      <c r="AA1098">
        <v>0.7252883088370089</v>
      </c>
      <c r="AB1098">
        <v>0.29848772920695382</v>
      </c>
      <c r="AC1098">
        <v>0.17821579425006021</v>
      </c>
      <c r="AD1098">
        <v>9.5860265163864103E-2</v>
      </c>
      <c r="AE1098">
        <v>0.31204290329133672</v>
      </c>
      <c r="AF1098">
        <v>0.34442782710639708</v>
      </c>
      <c r="AG1098">
        <v>0.55988012232910633</v>
      </c>
      <c r="AH1098" s="9" t="s">
        <v>264</v>
      </c>
      <c r="AI1098" s="1">
        <v>43891</v>
      </c>
      <c r="AJ1098" s="9" t="s">
        <v>43</v>
      </c>
      <c r="AK1098">
        <v>20</v>
      </c>
    </row>
    <row r="1099" spans="1:37" x14ac:dyDescent="0.25">
      <c r="A1099">
        <v>43909</v>
      </c>
      <c r="B1099">
        <v>0.39121270321599361</v>
      </c>
      <c r="C1099">
        <v>0.1534846439471895</v>
      </c>
      <c r="D1099">
        <v>2.6188100828377028</v>
      </c>
      <c r="E1099">
        <v>0.37076731413599701</v>
      </c>
      <c r="F1099">
        <v>0.50631736499566415</v>
      </c>
      <c r="G1099">
        <v>0.44597541834303189</v>
      </c>
      <c r="H1099">
        <v>5.5027733397189048E-2</v>
      </c>
      <c r="I1099">
        <v>0.12926463387645359</v>
      </c>
      <c r="J1099">
        <v>0.1115176744596998</v>
      </c>
      <c r="K1099">
        <v>5.4731201569627533E-2</v>
      </c>
      <c r="L1099">
        <v>8.9045523538892557E-2</v>
      </c>
      <c r="M1099">
        <v>6.0386234452836557E-2</v>
      </c>
      <c r="N1099">
        <v>5.0196564437206249E-2</v>
      </c>
      <c r="O1099">
        <v>0.17640059330024341</v>
      </c>
      <c r="P1099">
        <v>0.12765766064704101</v>
      </c>
      <c r="Q1099">
        <v>7.5143180424399117E-2</v>
      </c>
      <c r="R1099">
        <v>0</v>
      </c>
      <c r="S1099">
        <v>1.535846808594173E-2</v>
      </c>
      <c r="T1099">
        <v>0.78818092031517106</v>
      </c>
      <c r="U1099">
        <v>6.7117470813906691E-2</v>
      </c>
      <c r="V1099">
        <v>0.1822379201780196</v>
      </c>
      <c r="W1099">
        <v>1.7577971521726889E-2</v>
      </c>
      <c r="X1099">
        <v>0.46050515076060611</v>
      </c>
      <c r="Y1099">
        <v>2.9858610027776469E-2</v>
      </c>
      <c r="Z1099">
        <v>0.42308981118379563</v>
      </c>
      <c r="AA1099">
        <v>9.1215784157039612E-2</v>
      </c>
      <c r="AB1099">
        <v>0.27864630331380458</v>
      </c>
      <c r="AC1099">
        <v>0.2081227747087864</v>
      </c>
      <c r="AD1099">
        <v>0.12807464886236841</v>
      </c>
      <c r="AE1099">
        <v>0.40437724108063</v>
      </c>
      <c r="AF1099">
        <v>0.24220373444043311</v>
      </c>
      <c r="AG1099">
        <v>0.46049746205127839</v>
      </c>
      <c r="AH1099" s="9" t="s">
        <v>264</v>
      </c>
      <c r="AI1099" s="1">
        <v>43891</v>
      </c>
      <c r="AJ1099" s="9" t="s">
        <v>38</v>
      </c>
      <c r="AK1099">
        <v>19</v>
      </c>
    </row>
    <row r="1100" spans="1:37" x14ac:dyDescent="0.25">
      <c r="A1100">
        <v>43908</v>
      </c>
      <c r="B1100">
        <v>0.79231937163554211</v>
      </c>
      <c r="C1100">
        <v>0.59326362523146448</v>
      </c>
      <c r="D1100">
        <v>7.4702830275294979E-2</v>
      </c>
      <c r="E1100">
        <v>0.57129004459731592</v>
      </c>
      <c r="F1100">
        <v>0.78374868418583599</v>
      </c>
      <c r="G1100">
        <v>0.68632086336587961</v>
      </c>
      <c r="H1100">
        <v>0.1240866888367779</v>
      </c>
      <c r="I1100">
        <v>0.57230383426574283</v>
      </c>
      <c r="J1100">
        <v>0.42770793068550411</v>
      </c>
      <c r="K1100">
        <v>0.67371228573843289</v>
      </c>
      <c r="L1100">
        <v>1.659061587798813E-2</v>
      </c>
      <c r="M1100">
        <v>1.5316054939955319E-2</v>
      </c>
      <c r="N1100">
        <v>0.22765326565214719</v>
      </c>
      <c r="O1100">
        <v>0.2310057198055796</v>
      </c>
      <c r="P1100">
        <v>1.443385154491128</v>
      </c>
      <c r="Q1100">
        <v>8.8124916205005815E-2</v>
      </c>
      <c r="R1100">
        <v>2.6199823010659741E-2</v>
      </c>
      <c r="S1100">
        <v>3.603329719415356E-2</v>
      </c>
      <c r="T1100">
        <v>0.17407876981689349</v>
      </c>
      <c r="U1100">
        <v>2.8991554498458999E-2</v>
      </c>
      <c r="V1100">
        <v>0.1247112125233291</v>
      </c>
      <c r="W1100">
        <v>0.33411598935933068</v>
      </c>
      <c r="X1100">
        <v>0.93651107326568894</v>
      </c>
      <c r="Y1100">
        <v>0.30418557659677681</v>
      </c>
      <c r="Z1100">
        <v>0.9890254848758836</v>
      </c>
      <c r="AA1100">
        <v>0.57376577885606295</v>
      </c>
      <c r="AB1100">
        <v>0.29126834951521058</v>
      </c>
      <c r="AC1100">
        <v>0.1103441421835054</v>
      </c>
      <c r="AD1100">
        <v>0.12714999069805519</v>
      </c>
      <c r="AE1100">
        <v>0.3865593645334533</v>
      </c>
      <c r="AF1100">
        <v>0.50970432610810057</v>
      </c>
      <c r="AG1100">
        <v>0.95191418928254978</v>
      </c>
      <c r="AH1100" s="9" t="s">
        <v>264</v>
      </c>
      <c r="AI1100" s="1">
        <v>43891</v>
      </c>
      <c r="AJ1100" s="9" t="s">
        <v>39</v>
      </c>
      <c r="AK1100">
        <v>18</v>
      </c>
    </row>
    <row r="1101" spans="1:37" x14ac:dyDescent="0.25">
      <c r="A1101">
        <v>43907</v>
      </c>
      <c r="B1101">
        <v>1.709483198313269</v>
      </c>
      <c r="C1101">
        <v>0.28817613376479101</v>
      </c>
      <c r="D1101">
        <v>0.1108901747740323</v>
      </c>
      <c r="E1101">
        <v>1.246754637951818</v>
      </c>
      <c r="F1101">
        <v>0.95696907111521401</v>
      </c>
      <c r="G1101">
        <v>1.0047447800321361</v>
      </c>
      <c r="H1101">
        <v>0.47291142086602328</v>
      </c>
      <c r="I1101">
        <v>3.939460988117395</v>
      </c>
      <c r="J1101">
        <v>1.406862047048608</v>
      </c>
      <c r="K1101">
        <v>1.0864111379512691</v>
      </c>
      <c r="L1101">
        <v>1.2914176159237509</v>
      </c>
      <c r="M1101">
        <v>0.5201120280460928</v>
      </c>
      <c r="N1101">
        <v>1.050422135818885</v>
      </c>
      <c r="O1101">
        <v>0.41873520083725169</v>
      </c>
      <c r="P1101">
        <v>0.82957952645571531</v>
      </c>
      <c r="Q1101">
        <v>0.68943781483391731</v>
      </c>
      <c r="R1101">
        <v>6.7557730239240646E-3</v>
      </c>
      <c r="S1101">
        <v>3.718641335832415E-2</v>
      </c>
      <c r="T1101">
        <v>0.28973888115532342</v>
      </c>
      <c r="U1101">
        <v>0.19557489110369961</v>
      </c>
      <c r="V1101">
        <v>1.763803973923423</v>
      </c>
      <c r="W1101">
        <v>0.15350068066658409</v>
      </c>
      <c r="X1101">
        <v>1.688892793482651</v>
      </c>
      <c r="Y1101">
        <v>0.22388575314815831</v>
      </c>
      <c r="Z1101">
        <v>1.1505746186580961</v>
      </c>
      <c r="AA1101">
        <v>1.6567561835431699</v>
      </c>
      <c r="AB1101">
        <v>0.76906899443520771</v>
      </c>
      <c r="AC1101">
        <v>0.52865095404831131</v>
      </c>
      <c r="AD1101">
        <v>1.5579492341197669</v>
      </c>
      <c r="AE1101">
        <v>1.110526502404475</v>
      </c>
      <c r="AF1101">
        <v>0.77714671304961835</v>
      </c>
      <c r="AG1101">
        <v>1.6337187483830951</v>
      </c>
      <c r="AH1101" s="9" t="s">
        <v>264</v>
      </c>
      <c r="AI1101" s="1">
        <v>43891</v>
      </c>
      <c r="AJ1101" s="9" t="s">
        <v>40</v>
      </c>
      <c r="AK1101">
        <v>17</v>
      </c>
    </row>
    <row r="1102" spans="1:37" x14ac:dyDescent="0.25">
      <c r="A1102">
        <v>43906</v>
      </c>
      <c r="B1102">
        <v>0.56294579925104493</v>
      </c>
      <c r="C1102">
        <v>8.3089498947343122E-3</v>
      </c>
      <c r="D1102">
        <v>0.25544004302575157</v>
      </c>
      <c r="E1102">
        <v>0.54414510120414139</v>
      </c>
      <c r="F1102">
        <v>0.31371835235583811</v>
      </c>
      <c r="G1102">
        <v>3.7869966790193783E-2</v>
      </c>
      <c r="H1102">
        <v>2.4608214582186389E-2</v>
      </c>
      <c r="I1102">
        <v>0.1414719584933132</v>
      </c>
      <c r="J1102">
        <v>0.1559199252855773</v>
      </c>
      <c r="K1102">
        <v>0.37703985867027973</v>
      </c>
      <c r="L1102">
        <v>8.6427797811741661E-2</v>
      </c>
      <c r="M1102">
        <v>8.9669493350417059E-2</v>
      </c>
      <c r="N1102">
        <v>0.55168638644461343</v>
      </c>
      <c r="O1102">
        <v>0.47649346059283848</v>
      </c>
      <c r="P1102">
        <v>0.1887561644562111</v>
      </c>
      <c r="Q1102">
        <v>0.35058720844146612</v>
      </c>
      <c r="R1102">
        <v>0.13199434881986949</v>
      </c>
      <c r="S1102">
        <v>6.4993086219506974E-2</v>
      </c>
      <c r="T1102">
        <v>0.10590132357465699</v>
      </c>
      <c r="U1102">
        <v>0.1188886811745401</v>
      </c>
      <c r="V1102">
        <v>0.40936870335324049</v>
      </c>
      <c r="W1102">
        <v>0.32249833464698469</v>
      </c>
      <c r="X1102">
        <v>0.74887794619623893</v>
      </c>
      <c r="Y1102">
        <v>0.71085628047893168</v>
      </c>
      <c r="Z1102">
        <v>0.55956745988797407</v>
      </c>
      <c r="AA1102">
        <v>0.35608940961548619</v>
      </c>
      <c r="AB1102">
        <v>0.3520941160479224</v>
      </c>
      <c r="AC1102">
        <v>0.25579383310466841</v>
      </c>
      <c r="AD1102">
        <v>0.33017924316887332</v>
      </c>
      <c r="AE1102">
        <v>0.28303541441648428</v>
      </c>
      <c r="AF1102">
        <v>0.49396672099003508</v>
      </c>
      <c r="AG1102">
        <v>0.33009647185927238</v>
      </c>
      <c r="AH1102" s="9" t="s">
        <v>264</v>
      </c>
      <c r="AI1102" s="1">
        <v>43891</v>
      </c>
      <c r="AJ1102" s="9" t="s">
        <v>41</v>
      </c>
      <c r="AK1102">
        <v>16</v>
      </c>
    </row>
    <row r="1103" spans="1:37" x14ac:dyDescent="0.25">
      <c r="A1103">
        <v>43903</v>
      </c>
      <c r="C1103">
        <v>0.23851519415491459</v>
      </c>
      <c r="D1103">
        <v>0.11442492303105729</v>
      </c>
      <c r="E1103">
        <v>0.85520334802897846</v>
      </c>
      <c r="F1103">
        <v>0.62183141524024443</v>
      </c>
      <c r="H1103">
        <v>0.525579919451858</v>
      </c>
      <c r="I1103">
        <v>1.101888895584332</v>
      </c>
      <c r="J1103">
        <v>0.23309264251344261</v>
      </c>
      <c r="K1103">
        <v>1.183452508826319</v>
      </c>
      <c r="L1103">
        <v>0.2392636113185628</v>
      </c>
      <c r="M1103">
        <v>0.43699267476989812</v>
      </c>
      <c r="N1103">
        <v>0.66542565936374598</v>
      </c>
      <c r="O1103">
        <v>0.1124686171435984</v>
      </c>
      <c r="P1103">
        <v>2.8420135610864539</v>
      </c>
      <c r="Q1103">
        <v>0.30690806755036848</v>
      </c>
      <c r="R1103">
        <v>2.3641807872063831E-4</v>
      </c>
      <c r="S1103">
        <v>0.1058812106654128</v>
      </c>
      <c r="T1103">
        <v>0.3109474454041492</v>
      </c>
      <c r="U1103">
        <v>0.45377750165332847</v>
      </c>
      <c r="V1103">
        <v>0.65566110085516727</v>
      </c>
      <c r="W1103">
        <v>0.2064461321271352</v>
      </c>
      <c r="X1103">
        <v>0.69446011823359399</v>
      </c>
      <c r="Y1103">
        <v>4.4426355352684993E-2</v>
      </c>
      <c r="AA1103">
        <v>1.039712326189119</v>
      </c>
      <c r="AB1103">
        <v>0.41726415391704108</v>
      </c>
      <c r="AC1103">
        <v>0.30165401001676267</v>
      </c>
      <c r="AD1103">
        <v>0.26481320345359538</v>
      </c>
      <c r="AE1103">
        <v>0.66198845175982435</v>
      </c>
      <c r="AG1103">
        <v>0.91257184107227918</v>
      </c>
      <c r="AH1103" s="9" t="s">
        <v>265</v>
      </c>
      <c r="AI1103" s="1">
        <v>43891</v>
      </c>
      <c r="AJ1103" s="9" t="s">
        <v>43</v>
      </c>
      <c r="AK1103">
        <v>13</v>
      </c>
    </row>
    <row r="1104" spans="1:37" x14ac:dyDescent="0.25">
      <c r="A1104">
        <v>43902</v>
      </c>
      <c r="B1104">
        <v>0.53632382655059241</v>
      </c>
      <c r="C1104">
        <v>0.23029336209383811</v>
      </c>
      <c r="D1104">
        <v>0.74479563705615603</v>
      </c>
      <c r="E1104">
        <v>0.68743676349224014</v>
      </c>
      <c r="F1104">
        <v>2.7700206301352559E-4</v>
      </c>
      <c r="G1104">
        <v>0.37203279755016649</v>
      </c>
      <c r="H1104">
        <v>0.1865437824301289</v>
      </c>
      <c r="I1104">
        <v>0.44449821077102852</v>
      </c>
      <c r="J1104">
        <v>4.0851394435573493E-2</v>
      </c>
      <c r="K1104">
        <v>0.77112376395423077</v>
      </c>
      <c r="L1104">
        <v>0.83548020297443792</v>
      </c>
      <c r="M1104">
        <v>1.0730699578468139</v>
      </c>
      <c r="N1104">
        <v>6.8904812457092027E-2</v>
      </c>
      <c r="O1104">
        <v>0.22045752977837579</v>
      </c>
      <c r="P1104">
        <v>0.38801963184783322</v>
      </c>
      <c r="Q1104">
        <v>8.1111995575623638E-2</v>
      </c>
      <c r="R1104">
        <v>3.312732716035225E-2</v>
      </c>
      <c r="S1104">
        <v>0.35632206790275373</v>
      </c>
      <c r="T1104">
        <v>0.79462845880748534</v>
      </c>
      <c r="U1104">
        <v>3.1526420061185507E-2</v>
      </c>
      <c r="V1104">
        <v>3.5925520489337823E-2</v>
      </c>
      <c r="W1104">
        <v>4.9166030664359664E-3</v>
      </c>
      <c r="X1104">
        <v>0.35150823424074912</v>
      </c>
      <c r="Y1104">
        <v>0.20852687260582259</v>
      </c>
      <c r="Z1104">
        <v>0.69938256574561664</v>
      </c>
      <c r="AA1104">
        <v>0.2102263855199577</v>
      </c>
      <c r="AB1104">
        <v>0.1923883438873456</v>
      </c>
      <c r="AC1104">
        <v>0.75084793199430255</v>
      </c>
      <c r="AD1104">
        <v>6.1014720390802531E-2</v>
      </c>
      <c r="AE1104">
        <v>0.15510617737036761</v>
      </c>
      <c r="AF1104">
        <v>0.68253906746766424</v>
      </c>
      <c r="AG1104">
        <v>0.66370764234232982</v>
      </c>
      <c r="AH1104" s="9" t="s">
        <v>265</v>
      </c>
      <c r="AI1104" s="1">
        <v>43891</v>
      </c>
      <c r="AJ1104" s="9" t="s">
        <v>38</v>
      </c>
      <c r="AK1104">
        <v>12</v>
      </c>
    </row>
    <row r="1105" spans="1:37" x14ac:dyDescent="0.25">
      <c r="A1105">
        <v>43901</v>
      </c>
      <c r="B1105">
        <v>0.10891792256286451</v>
      </c>
      <c r="C1105">
        <v>1.3038462661213871E-4</v>
      </c>
      <c r="D1105">
        <v>4.6358200739721453E-2</v>
      </c>
      <c r="E1105">
        <v>0.33558025022294119</v>
      </c>
      <c r="F1105">
        <v>1.2559228809000371E-2</v>
      </c>
      <c r="G1105">
        <v>0.14720349474739261</v>
      </c>
      <c r="H1105">
        <v>3.2208379563933867E-2</v>
      </c>
      <c r="I1105">
        <v>1.154378185920798E-2</v>
      </c>
      <c r="J1105">
        <v>3.5424180829305828E-4</v>
      </c>
      <c r="K1105">
        <v>1.2273050846735819E-2</v>
      </c>
      <c r="L1105">
        <v>1.3882621144143081E-2</v>
      </c>
      <c r="M1105">
        <v>0.30721775678691943</v>
      </c>
      <c r="N1105">
        <v>1.479631334929467E-2</v>
      </c>
      <c r="O1105">
        <v>2.6634639987611029E-2</v>
      </c>
      <c r="P1105">
        <v>2.063387964292283E-2</v>
      </c>
      <c r="Q1105">
        <v>2.953544532754036E-2</v>
      </c>
      <c r="R1105">
        <v>2.5098131061099042E-2</v>
      </c>
      <c r="S1105">
        <v>6.9302067929210773E-2</v>
      </c>
      <c r="T1105">
        <v>1.4127525190028391E-2</v>
      </c>
      <c r="U1105">
        <v>0</v>
      </c>
      <c r="V1105">
        <v>8.6186666439409504E-2</v>
      </c>
      <c r="W1105">
        <v>0.1810652827224859</v>
      </c>
      <c r="X1105">
        <v>7.6581475186696862E-2</v>
      </c>
      <c r="Y1105">
        <v>2.453251948773158E-2</v>
      </c>
      <c r="Z1105">
        <v>0.21058380410387079</v>
      </c>
      <c r="AA1105">
        <v>1.113252841491694E-2</v>
      </c>
      <c r="AB1105">
        <v>3.2567205311339317E-2</v>
      </c>
      <c r="AC1105">
        <v>0.13329019261750299</v>
      </c>
      <c r="AD1105">
        <v>1.8917707973398892E-2</v>
      </c>
      <c r="AE1105">
        <v>4.8827652896382037E-2</v>
      </c>
      <c r="AF1105">
        <v>0.11365837857621069</v>
      </c>
      <c r="AG1105">
        <v>0.20011027988212929</v>
      </c>
      <c r="AH1105" s="9" t="s">
        <v>265</v>
      </c>
      <c r="AI1105" s="1">
        <v>43891</v>
      </c>
      <c r="AJ1105" s="9" t="s">
        <v>39</v>
      </c>
      <c r="AK1105">
        <v>11</v>
      </c>
    </row>
    <row r="1106" spans="1:37" x14ac:dyDescent="0.25">
      <c r="A1106">
        <v>43900</v>
      </c>
      <c r="B1106">
        <v>1.30029072148652</v>
      </c>
      <c r="C1106">
        <v>0.59300883407908622</v>
      </c>
      <c r="D1106">
        <v>1.263228388439144</v>
      </c>
      <c r="E1106">
        <v>1.4961001172343631</v>
      </c>
      <c r="F1106">
        <v>1.123264761183336</v>
      </c>
      <c r="G1106">
        <v>0.55394051862716809</v>
      </c>
      <c r="H1106">
        <v>0.5416310463980728</v>
      </c>
      <c r="I1106">
        <v>1.4413753290182421</v>
      </c>
      <c r="J1106">
        <v>0.85441385723445129</v>
      </c>
      <c r="K1106">
        <v>0.40518050572624392</v>
      </c>
      <c r="L1106">
        <v>0.5052500688093331</v>
      </c>
      <c r="M1106">
        <v>0.59056371055048618</v>
      </c>
      <c r="N1106">
        <v>1.216677930699237</v>
      </c>
      <c r="O1106">
        <v>0.35876091909960589</v>
      </c>
      <c r="P1106">
        <v>0.41813535942774438</v>
      </c>
      <c r="Q1106">
        <v>0.30453795602161632</v>
      </c>
      <c r="R1106">
        <v>0.17328647626153229</v>
      </c>
      <c r="S1106">
        <v>0.54222111415977159</v>
      </c>
      <c r="T1106">
        <v>0.93673626620014838</v>
      </c>
      <c r="U1106">
        <v>0.22020956046539639</v>
      </c>
      <c r="V1106">
        <v>0.80189776249479994</v>
      </c>
      <c r="W1106">
        <v>7.0791063043033786E-2</v>
      </c>
      <c r="X1106">
        <v>0.39077939762026431</v>
      </c>
      <c r="Y1106">
        <v>0.42362855110941872</v>
      </c>
      <c r="Z1106">
        <v>1.315155098803505</v>
      </c>
      <c r="AA1106">
        <v>1.0608479367195469</v>
      </c>
      <c r="AB1106">
        <v>0.69267328173794851</v>
      </c>
      <c r="AC1106">
        <v>1.0646504837056381</v>
      </c>
      <c r="AD1106">
        <v>1.22572148067203</v>
      </c>
      <c r="AE1106">
        <v>0.58025234148843097</v>
      </c>
      <c r="AF1106">
        <v>1.584893716592422</v>
      </c>
      <c r="AG1106">
        <v>1.0082279970621431</v>
      </c>
      <c r="AH1106" s="9" t="s">
        <v>265</v>
      </c>
      <c r="AI1106" s="1">
        <v>43891</v>
      </c>
      <c r="AJ1106" s="9" t="s">
        <v>40</v>
      </c>
      <c r="AK1106">
        <v>10</v>
      </c>
    </row>
    <row r="1107" spans="1:37" x14ac:dyDescent="0.25">
      <c r="A1107">
        <v>43899</v>
      </c>
      <c r="B1107">
        <v>0.10634098898230419</v>
      </c>
      <c r="C1107">
        <v>1.208470421011252E-3</v>
      </c>
      <c r="D1107">
        <v>0.84468307110207919</v>
      </c>
      <c r="E1107">
        <v>4.3248737310993539E-2</v>
      </c>
      <c r="F1107">
        <v>2.095454902746325E-4</v>
      </c>
      <c r="G1107">
        <v>0.4389720881344607</v>
      </c>
      <c r="H1107">
        <v>4.5939878688402713E-2</v>
      </c>
      <c r="I1107">
        <v>3.3638353314269342E-2</v>
      </c>
      <c r="J1107">
        <v>0</v>
      </c>
      <c r="K1107">
        <v>0.15869188967355691</v>
      </c>
      <c r="L1107">
        <v>6.8713203787793319E-3</v>
      </c>
      <c r="M1107">
        <v>2.7777076795325571E-2</v>
      </c>
      <c r="N1107">
        <v>4.3508413415585241E-4</v>
      </c>
      <c r="O1107">
        <v>0.15936125665679041</v>
      </c>
      <c r="P1107">
        <v>5.024949304036027E-2</v>
      </c>
      <c r="Q1107">
        <v>0.13594506413739019</v>
      </c>
      <c r="R1107">
        <v>2.1383954150768419E-2</v>
      </c>
      <c r="S1107">
        <v>8.2494071297010496E-4</v>
      </c>
      <c r="T1107">
        <v>4.0450970694768197E-2</v>
      </c>
      <c r="U1107">
        <v>0</v>
      </c>
      <c r="V1107">
        <v>3.053638550754539E-2</v>
      </c>
      <c r="W1107">
        <v>9.3533349348931788E-2</v>
      </c>
      <c r="X1107">
        <v>0.46858247560917921</v>
      </c>
      <c r="Y1107">
        <v>0</v>
      </c>
      <c r="Z1107">
        <v>0.18046481928881389</v>
      </c>
      <c r="AA1107">
        <v>2.6699125791392719E-2</v>
      </c>
      <c r="AB1107">
        <v>7.0566973343832398E-2</v>
      </c>
      <c r="AC1107">
        <v>5.662681936281861E-2</v>
      </c>
      <c r="AD1107">
        <v>1.1712438765450999E-3</v>
      </c>
      <c r="AE1107">
        <v>0.1037386205945179</v>
      </c>
      <c r="AF1107">
        <v>9.094763930834876E-2</v>
      </c>
      <c r="AG1107">
        <v>0.1925227821088458</v>
      </c>
      <c r="AH1107" s="9" t="s">
        <v>265</v>
      </c>
      <c r="AI1107" s="1">
        <v>43891</v>
      </c>
      <c r="AJ1107" s="9" t="s">
        <v>41</v>
      </c>
      <c r="AK1107">
        <v>9</v>
      </c>
    </row>
    <row r="1108" spans="1:37" x14ac:dyDescent="0.25">
      <c r="A1108">
        <v>43896</v>
      </c>
      <c r="B1108">
        <v>1.2618897308652519</v>
      </c>
      <c r="C1108">
        <v>1.4461648898406529</v>
      </c>
      <c r="D1108">
        <v>1.3209613991585181E-2</v>
      </c>
      <c r="E1108">
        <v>1.855789761229276</v>
      </c>
      <c r="F1108">
        <v>4.7125602317776627E-2</v>
      </c>
      <c r="G1108">
        <v>0.19040634289591571</v>
      </c>
      <c r="H1108">
        <v>0.62973449543492177</v>
      </c>
      <c r="I1108">
        <v>0.14832954767176601</v>
      </c>
      <c r="J1108">
        <v>0.14101322599163391</v>
      </c>
      <c r="K1108">
        <v>0.21596764595802681</v>
      </c>
      <c r="L1108">
        <v>0.28369650286604758</v>
      </c>
      <c r="M1108">
        <v>5.109209723600517E-2</v>
      </c>
      <c r="N1108">
        <v>0.7193428326812682</v>
      </c>
      <c r="O1108">
        <v>1.314683320334133</v>
      </c>
      <c r="P1108">
        <v>1.286458557881585</v>
      </c>
      <c r="Q1108">
        <v>0.12940236266063421</v>
      </c>
      <c r="R1108">
        <v>0.10057136294574991</v>
      </c>
      <c r="S1108">
        <v>0.11712634598340819</v>
      </c>
      <c r="T1108">
        <v>0.1506655070845625</v>
      </c>
      <c r="U1108">
        <v>0.3074144489074942</v>
      </c>
      <c r="V1108">
        <v>1.301970690417485</v>
      </c>
      <c r="W1108">
        <v>2.7664574597726602E-2</v>
      </c>
      <c r="X1108">
        <v>0.61558330904964575</v>
      </c>
      <c r="Y1108">
        <v>9.9025947434629013E-3</v>
      </c>
      <c r="Z1108">
        <v>1.2016923108509421</v>
      </c>
      <c r="AA1108">
        <v>1.141206628065645</v>
      </c>
      <c r="AB1108">
        <v>0.76159133318364391</v>
      </c>
      <c r="AC1108">
        <v>9.160787252328921E-2</v>
      </c>
      <c r="AD1108">
        <v>0.41210048808154492</v>
      </c>
      <c r="AE1108">
        <v>0.50011756390527806</v>
      </c>
      <c r="AF1108">
        <v>1.4107034604104389</v>
      </c>
      <c r="AG1108">
        <v>0.80333015177954559</v>
      </c>
      <c r="AH1108" s="9" t="s">
        <v>266</v>
      </c>
      <c r="AI1108" s="1">
        <v>43891</v>
      </c>
      <c r="AJ1108" s="9" t="s">
        <v>43</v>
      </c>
      <c r="AK1108">
        <v>6</v>
      </c>
    </row>
    <row r="1109" spans="1:37" x14ac:dyDescent="0.25">
      <c r="A1109">
        <v>43895</v>
      </c>
      <c r="B1109">
        <v>0.53986082851704498</v>
      </c>
      <c r="C1109">
        <v>8.0746052077114244E-2</v>
      </c>
      <c r="D1109">
        <v>1.346456563357745</v>
      </c>
      <c r="E1109">
        <v>0.33963616076992348</v>
      </c>
      <c r="F1109">
        <v>0.28938035937925161</v>
      </c>
      <c r="G1109">
        <v>0.48874359600756823</v>
      </c>
      <c r="H1109">
        <v>2.5167773981707411E-2</v>
      </c>
      <c r="I1109">
        <v>0.28034200512343749</v>
      </c>
      <c r="J1109">
        <v>0.24746317869590989</v>
      </c>
      <c r="K1109">
        <v>3.7331266910211511E-3</v>
      </c>
      <c r="L1109">
        <v>4.6596919556983858</v>
      </c>
      <c r="M1109">
        <v>0.15281008974013971</v>
      </c>
      <c r="N1109">
        <v>0.12908039669685159</v>
      </c>
      <c r="O1109">
        <v>0.28276815003886169</v>
      </c>
      <c r="P1109">
        <v>7.0093276518810199E-2</v>
      </c>
      <c r="Q1109">
        <v>0.1518646448006456</v>
      </c>
      <c r="R1109">
        <v>0.4508028225925555</v>
      </c>
      <c r="S1109">
        <v>1.446737460915933E-2</v>
      </c>
      <c r="T1109">
        <v>9.9249597684312268E-2</v>
      </c>
      <c r="U1109">
        <v>4.263380545069697E-2</v>
      </c>
      <c r="V1109">
        <v>0.92141103105395838</v>
      </c>
      <c r="W1109">
        <v>9.3884664165276951E-2</v>
      </c>
      <c r="X1109">
        <v>0.1145307071081143</v>
      </c>
      <c r="Y1109">
        <v>4.3489611580663466E-3</v>
      </c>
      <c r="Z1109">
        <v>0.47807454170708941</v>
      </c>
      <c r="AA1109">
        <v>0.17805321438351171</v>
      </c>
      <c r="AB1109">
        <v>0.39255916094794102</v>
      </c>
      <c r="AC1109">
        <v>0.57803196724967698</v>
      </c>
      <c r="AD1109">
        <v>0.45013093179394298</v>
      </c>
      <c r="AE1109">
        <v>0.25896039518977387</v>
      </c>
      <c r="AF1109">
        <v>0.31811029366118232</v>
      </c>
      <c r="AG1109">
        <v>0.74033647397943358</v>
      </c>
      <c r="AH1109" s="9" t="s">
        <v>266</v>
      </c>
      <c r="AI1109" s="1">
        <v>43891</v>
      </c>
      <c r="AJ1109" s="9" t="s">
        <v>38</v>
      </c>
      <c r="AK1109">
        <v>5</v>
      </c>
    </row>
    <row r="1110" spans="1:37" x14ac:dyDescent="0.25">
      <c r="A1110">
        <v>43894</v>
      </c>
      <c r="B1110">
        <v>1.0331726215042589</v>
      </c>
      <c r="C1110">
        <v>4.8157731899120697E-2</v>
      </c>
      <c r="D1110">
        <v>2.7219041102065989E-3</v>
      </c>
      <c r="E1110">
        <v>1.16834342870535</v>
      </c>
      <c r="F1110">
        <v>4.5922244613709612E-2</v>
      </c>
      <c r="G1110">
        <v>0.50407037167933422</v>
      </c>
      <c r="H1110">
        <v>0.41339194547542191</v>
      </c>
      <c r="I1110">
        <v>1.913870015430108E-2</v>
      </c>
      <c r="J1110">
        <v>4.1264082979971013</v>
      </c>
      <c r="K1110">
        <v>0.59814418536149894</v>
      </c>
      <c r="L1110">
        <v>0.30255501279849212</v>
      </c>
      <c r="M1110">
        <v>0.18242485530577579</v>
      </c>
      <c r="N1110">
        <v>1.1383314647400571</v>
      </c>
      <c r="O1110">
        <v>1.5276993181164951</v>
      </c>
      <c r="P1110">
        <v>0.26204957848023491</v>
      </c>
      <c r="Q1110">
        <v>0.22035160971166509</v>
      </c>
      <c r="R1110">
        <v>0.16987587856959449</v>
      </c>
      <c r="S1110">
        <v>0.46738596485496958</v>
      </c>
      <c r="T1110">
        <v>0.14937339634277641</v>
      </c>
      <c r="U1110">
        <v>5.339960211634364E-2</v>
      </c>
      <c r="V1110">
        <v>0.22963753285875069</v>
      </c>
      <c r="W1110">
        <v>6.6922960059163386E-2</v>
      </c>
      <c r="X1110">
        <v>0.63743475811301997</v>
      </c>
      <c r="Y1110">
        <v>4.0853946113355133E-2</v>
      </c>
      <c r="Z1110">
        <v>1.0950288520336651</v>
      </c>
      <c r="AA1110">
        <v>0.99643419546998679</v>
      </c>
      <c r="AB1110">
        <v>0.58608511050861278</v>
      </c>
      <c r="AC1110">
        <v>0.21009193484362809</v>
      </c>
      <c r="AD1110">
        <v>0.63187356806221739</v>
      </c>
      <c r="AE1110">
        <v>0.7089293156989982</v>
      </c>
      <c r="AF1110">
        <v>0.60609875431928628</v>
      </c>
      <c r="AG1110">
        <v>1.585383843282969</v>
      </c>
      <c r="AH1110" s="9" t="s">
        <v>266</v>
      </c>
      <c r="AI1110" s="1">
        <v>43891</v>
      </c>
      <c r="AJ1110" s="9" t="s">
        <v>39</v>
      </c>
      <c r="AK1110">
        <v>4</v>
      </c>
    </row>
    <row r="1111" spans="1:37" x14ac:dyDescent="0.25">
      <c r="A1111">
        <v>43893</v>
      </c>
      <c r="B1111">
        <v>1.0932798204186049</v>
      </c>
      <c r="C1111">
        <v>0.38672556112905238</v>
      </c>
      <c r="D1111">
        <v>0.18789259009884551</v>
      </c>
      <c r="E1111">
        <v>0.91237569146424102</v>
      </c>
      <c r="F1111">
        <v>0.5416226344769175</v>
      </c>
      <c r="G1111">
        <v>1.093410736333946</v>
      </c>
      <c r="H1111">
        <v>0.31978520088461748</v>
      </c>
      <c r="I1111">
        <v>8.7680281485050831</v>
      </c>
      <c r="J1111">
        <v>0.1070999057533087</v>
      </c>
      <c r="K1111">
        <v>0.19516368541591941</v>
      </c>
      <c r="L1111">
        <v>4.6511833682096028E-2</v>
      </c>
      <c r="M1111">
        <v>0.21695627852418981</v>
      </c>
      <c r="N1111">
        <v>0.17175814030526931</v>
      </c>
      <c r="O1111">
        <v>0.26724734324998028</v>
      </c>
      <c r="P1111">
        <v>0.28480877267909532</v>
      </c>
      <c r="Q1111">
        <v>0.24893377955129839</v>
      </c>
      <c r="R1111">
        <v>3.8785439331944763E-4</v>
      </c>
      <c r="S1111">
        <v>0.12654348652579911</v>
      </c>
      <c r="T1111">
        <v>1.7726456464501088E-2</v>
      </c>
      <c r="U1111">
        <v>5.1211679615995607</v>
      </c>
      <c r="V1111">
        <v>0.1088842003029941</v>
      </c>
      <c r="W1111">
        <v>0.61766583741971604</v>
      </c>
      <c r="X1111">
        <v>0.99362814856609794</v>
      </c>
      <c r="Y1111">
        <v>0.1669762523037934</v>
      </c>
      <c r="Z1111">
        <v>1.359857688103147</v>
      </c>
      <c r="AA1111">
        <v>0.86524850156482258</v>
      </c>
      <c r="AB1111">
        <v>0.25178205346708232</v>
      </c>
      <c r="AC1111">
        <v>0.29384505559415658</v>
      </c>
      <c r="AD1111">
        <v>0.2093047373045821</v>
      </c>
      <c r="AE1111">
        <v>0.68018602831390984</v>
      </c>
      <c r="AF1111">
        <v>0.86651246332846721</v>
      </c>
      <c r="AG1111">
        <v>1.4499099055648119</v>
      </c>
      <c r="AH1111" s="9" t="s">
        <v>266</v>
      </c>
      <c r="AI1111" s="1">
        <v>43891</v>
      </c>
      <c r="AJ1111" s="9" t="s">
        <v>40</v>
      </c>
      <c r="AK1111">
        <v>3</v>
      </c>
    </row>
    <row r="1112" spans="1:37" x14ac:dyDescent="0.25">
      <c r="A1112">
        <v>43892</v>
      </c>
      <c r="B1112">
        <v>0.49336316693752591</v>
      </c>
      <c r="C1112">
        <v>1.5222367863763751</v>
      </c>
      <c r="D1112">
        <v>1.3710040042010929E-2</v>
      </c>
      <c r="E1112">
        <v>0.37736163272041612</v>
      </c>
      <c r="F1112">
        <v>0.73559682523699399</v>
      </c>
      <c r="G1112">
        <v>3.1358581111166572E-2</v>
      </c>
      <c r="H1112">
        <v>0.21320848545643589</v>
      </c>
      <c r="I1112">
        <v>0.70885242661096581</v>
      </c>
      <c r="J1112">
        <v>0.46224148536081128</v>
      </c>
      <c r="K1112">
        <v>0.23399157025356221</v>
      </c>
      <c r="L1112">
        <v>0.32232282539158519</v>
      </c>
      <c r="M1112">
        <v>0.14060340904317989</v>
      </c>
      <c r="N1112">
        <v>2.6619658691238779E-2</v>
      </c>
      <c r="O1112">
        <v>8.8878812479445166E-2</v>
      </c>
      <c r="P1112">
        <v>0.35573634700100998</v>
      </c>
      <c r="Q1112">
        <v>0.91834088106130107</v>
      </c>
      <c r="R1112">
        <v>2.5324076247203073E-4</v>
      </c>
      <c r="S1112">
        <v>1.286610391499932E-3</v>
      </c>
      <c r="T1112">
        <v>0.24284373587684069</v>
      </c>
      <c r="U1112">
        <v>0.1007666470204641</v>
      </c>
      <c r="V1112">
        <v>8.9607380155823334E-3</v>
      </c>
      <c r="W1112">
        <v>0.17086086595022781</v>
      </c>
      <c r="X1112">
        <v>0.74461458532156133</v>
      </c>
      <c r="Y1112">
        <v>8.8042630555105542E-2</v>
      </c>
      <c r="Z1112">
        <v>0.5547391390378279</v>
      </c>
      <c r="AA1112">
        <v>0.2655519177405477</v>
      </c>
      <c r="AB1112">
        <v>0.40894467791417177</v>
      </c>
      <c r="AC1112">
        <v>0.1405936875459414</v>
      </c>
      <c r="AD1112">
        <v>0.42755880514004713</v>
      </c>
      <c r="AE1112">
        <v>0.51545245298326703</v>
      </c>
      <c r="AF1112">
        <v>0.1737561143303801</v>
      </c>
      <c r="AG1112">
        <v>0.62413632996277002</v>
      </c>
      <c r="AH1112" s="9" t="s">
        <v>266</v>
      </c>
      <c r="AI1112" s="1">
        <v>43891</v>
      </c>
      <c r="AJ1112" s="9" t="s">
        <v>41</v>
      </c>
      <c r="AK1112">
        <v>2</v>
      </c>
    </row>
    <row r="1113" spans="1:37" x14ac:dyDescent="0.25">
      <c r="A1113">
        <v>43889</v>
      </c>
      <c r="B1113">
        <v>0.55653946059378245</v>
      </c>
      <c r="C1113">
        <v>0.1190973630411855</v>
      </c>
      <c r="D1113">
        <v>0.1933385344516215</v>
      </c>
      <c r="E1113">
        <v>0.41734877584462582</v>
      </c>
      <c r="F1113">
        <v>1.5649295621567021</v>
      </c>
      <c r="G1113">
        <v>0.32269496249019058</v>
      </c>
      <c r="H1113">
        <v>0.1424048294649457</v>
      </c>
      <c r="I1113">
        <v>0.26315185086956239</v>
      </c>
      <c r="J1113">
        <v>0.30138443146518068</v>
      </c>
      <c r="K1113">
        <v>0.24802145468688119</v>
      </c>
      <c r="L1113">
        <v>0</v>
      </c>
      <c r="M1113">
        <v>5.1054281154848523E-2</v>
      </c>
      <c r="N1113">
        <v>0.15708227401052349</v>
      </c>
      <c r="O1113">
        <v>7.7627264836166679E-2</v>
      </c>
      <c r="P1113">
        <v>0.21260281300287079</v>
      </c>
      <c r="Q1113">
        <v>0.21282687753649479</v>
      </c>
      <c r="R1113">
        <v>7.5748554622161984E-2</v>
      </c>
      <c r="S1113">
        <v>0.1606934507117935</v>
      </c>
      <c r="T1113">
        <v>0.2401104871032583</v>
      </c>
      <c r="U1113">
        <v>0.12985866926844389</v>
      </c>
      <c r="V1113">
        <v>0.41064217662953478</v>
      </c>
      <c r="W1113">
        <v>5.1323184234664143E-2</v>
      </c>
      <c r="X1113">
        <v>0.1833455130382112</v>
      </c>
      <c r="Y1113">
        <v>0.19274806050938029</v>
      </c>
      <c r="Z1113">
        <v>0.46555065576044308</v>
      </c>
      <c r="AA1113">
        <v>0.27004627777874313</v>
      </c>
      <c r="AB1113">
        <v>0.43056012371578889</v>
      </c>
      <c r="AC1113">
        <v>0.1213603589546319</v>
      </c>
      <c r="AD1113">
        <v>0.49490516025621423</v>
      </c>
      <c r="AE1113">
        <v>0.40017051962470629</v>
      </c>
      <c r="AF1113">
        <v>0.27036654489728851</v>
      </c>
      <c r="AG1113">
        <v>0.62085695389445072</v>
      </c>
      <c r="AH1113" s="9" t="s">
        <v>267</v>
      </c>
      <c r="AI1113" s="1">
        <v>43862</v>
      </c>
      <c r="AJ1113" s="9" t="s">
        <v>43</v>
      </c>
      <c r="AK1113">
        <v>28</v>
      </c>
    </row>
    <row r="1114" spans="1:37" x14ac:dyDescent="0.25">
      <c r="A1114">
        <v>43888</v>
      </c>
      <c r="B1114">
        <v>0.67920617419451623</v>
      </c>
      <c r="C1114">
        <v>0.48247652349480541</v>
      </c>
      <c r="D1114">
        <v>0.27108174605829238</v>
      </c>
      <c r="E1114">
        <v>0.78761862934162363</v>
      </c>
      <c r="F1114">
        <v>0.75714818095435732</v>
      </c>
      <c r="G1114">
        <v>0.36986429644753099</v>
      </c>
      <c r="H1114">
        <v>0.56475519659315654</v>
      </c>
      <c r="I1114">
        <v>8.7031988007955738E-2</v>
      </c>
      <c r="J1114">
        <v>0.66936248750454586</v>
      </c>
      <c r="K1114">
        <v>0.68701638524591579</v>
      </c>
      <c r="L1114">
        <v>1.3619548615044819E-2</v>
      </c>
      <c r="M1114">
        <v>9.3598165061509253E-2</v>
      </c>
      <c r="N1114">
        <v>0.27248920451589909</v>
      </c>
      <c r="O1114">
        <v>0.69218648416596018</v>
      </c>
      <c r="P1114">
        <v>0.43846190900711318</v>
      </c>
      <c r="Q1114">
        <v>0.55257012028835029</v>
      </c>
      <c r="R1114">
        <v>1.1089348715495769E-2</v>
      </c>
      <c r="S1114">
        <v>0.1977547320056125</v>
      </c>
      <c r="T1114">
        <v>0.2316795917778621</v>
      </c>
      <c r="U1114">
        <v>1.1452217414122621</v>
      </c>
      <c r="V1114">
        <v>0.20910586425765351</v>
      </c>
      <c r="W1114">
        <v>0.82629251367120771</v>
      </c>
      <c r="X1114">
        <v>0.65277736286889565</v>
      </c>
      <c r="Y1114">
        <v>0.29748887768185928</v>
      </c>
      <c r="Z1114">
        <v>0.77770319039892988</v>
      </c>
      <c r="AA1114">
        <v>0.51301976687938422</v>
      </c>
      <c r="AB1114">
        <v>0.56182868375563944</v>
      </c>
      <c r="AC1114">
        <v>0.1597916816148422</v>
      </c>
      <c r="AD1114">
        <v>0.58411432636327998</v>
      </c>
      <c r="AE1114">
        <v>0.5615501036177053</v>
      </c>
      <c r="AF1114">
        <v>0.50274183850158594</v>
      </c>
      <c r="AG1114">
        <v>0.77527607336246518</v>
      </c>
      <c r="AH1114" s="9" t="s">
        <v>267</v>
      </c>
      <c r="AI1114" s="1">
        <v>43862</v>
      </c>
      <c r="AJ1114" s="9" t="s">
        <v>38</v>
      </c>
      <c r="AK1114">
        <v>27</v>
      </c>
    </row>
    <row r="1115" spans="1:37" x14ac:dyDescent="0.25">
      <c r="A1115">
        <v>43887</v>
      </c>
      <c r="B1115">
        <v>0.65084368282278193</v>
      </c>
      <c r="C1115">
        <v>0.17574773351299319</v>
      </c>
      <c r="D1115">
        <v>0.52037402416218981</v>
      </c>
      <c r="E1115">
        <v>0.46028339677891761</v>
      </c>
      <c r="F1115">
        <v>5.5720907379897523E-2</v>
      </c>
      <c r="G1115">
        <v>0.71927993448913308</v>
      </c>
      <c r="H1115">
        <v>0.16154637180419951</v>
      </c>
      <c r="I1115">
        <v>0.1597465411295074</v>
      </c>
      <c r="J1115">
        <v>7.035235578514494E-2</v>
      </c>
      <c r="K1115">
        <v>8.7332061601873238E-3</v>
      </c>
      <c r="L1115">
        <v>0.64902558501511565</v>
      </c>
      <c r="M1115">
        <v>0.1839965828189653</v>
      </c>
      <c r="N1115">
        <v>0.25794601503425402</v>
      </c>
      <c r="O1115">
        <v>2.4733018772690352E-2</v>
      </c>
      <c r="P1115">
        <v>0.2018475533113592</v>
      </c>
      <c r="Q1115">
        <v>1.2014669201913649E-2</v>
      </c>
      <c r="R1115">
        <v>4.5492416422294263E-2</v>
      </c>
      <c r="S1115">
        <v>4.6820384156669399E-2</v>
      </c>
      <c r="T1115">
        <v>1.327793162926987E-2</v>
      </c>
      <c r="U1115">
        <v>0.1015723056377104</v>
      </c>
      <c r="V1115">
        <v>0.2788149288447927</v>
      </c>
      <c r="W1115">
        <v>6.6171180867791196E-2</v>
      </c>
      <c r="X1115">
        <v>1.229067131158381</v>
      </c>
      <c r="Y1115">
        <v>0</v>
      </c>
      <c r="Z1115">
        <v>1.0892660470421081</v>
      </c>
      <c r="AA1115">
        <v>0.16531653293956619</v>
      </c>
      <c r="AB1115">
        <v>7.5294879782005344E-2</v>
      </c>
      <c r="AC1115">
        <v>0.28357182292469663</v>
      </c>
      <c r="AD1115">
        <v>0.13862079955196319</v>
      </c>
      <c r="AE1115">
        <v>0.12859546263800831</v>
      </c>
      <c r="AF1115">
        <v>0.60548806830469559</v>
      </c>
      <c r="AG1115">
        <v>0.44600135540727792</v>
      </c>
      <c r="AH1115" s="9" t="s">
        <v>267</v>
      </c>
      <c r="AI1115" s="1">
        <v>43862</v>
      </c>
      <c r="AJ1115" s="9" t="s">
        <v>39</v>
      </c>
      <c r="AK1115">
        <v>26</v>
      </c>
    </row>
    <row r="1116" spans="1:37" x14ac:dyDescent="0.25">
      <c r="A1116">
        <v>43886</v>
      </c>
      <c r="B1116">
        <v>0.74757360937733863</v>
      </c>
      <c r="C1116">
        <v>0.46288713076691201</v>
      </c>
      <c r="D1116">
        <v>0.22339254032380121</v>
      </c>
      <c r="E1116">
        <v>0.98766521836034127</v>
      </c>
      <c r="F1116">
        <v>1.4696162452686561</v>
      </c>
      <c r="G1116">
        <v>0.65330370732993426</v>
      </c>
      <c r="H1116">
        <v>0.65290734507919979</v>
      </c>
      <c r="I1116">
        <v>0.34944012368809968</v>
      </c>
      <c r="J1116">
        <v>0.88455302123972324</v>
      </c>
      <c r="K1116">
        <v>0.83691180629489281</v>
      </c>
      <c r="L1116">
        <v>0.33868020072934613</v>
      </c>
      <c r="M1116">
        <v>0.2488504572924426</v>
      </c>
      <c r="N1116">
        <v>0.31658867805526919</v>
      </c>
      <c r="O1116">
        <v>1.1829793207809891</v>
      </c>
      <c r="P1116">
        <v>9.0697331959827543E-2</v>
      </c>
      <c r="Q1116">
        <v>0.83035610524834425</v>
      </c>
      <c r="R1116">
        <v>0.46716887827532783</v>
      </c>
      <c r="S1116">
        <v>0.1129460051464166</v>
      </c>
      <c r="T1116">
        <v>0.28148985631352291</v>
      </c>
      <c r="U1116">
        <v>0.40077300412088362</v>
      </c>
      <c r="V1116">
        <v>0.75420199781922259</v>
      </c>
      <c r="W1116">
        <v>0.63202095693715743</v>
      </c>
      <c r="X1116">
        <v>0.97337227562966033</v>
      </c>
      <c r="Y1116">
        <v>4.4293626118832578E-2</v>
      </c>
      <c r="Z1116">
        <v>0.98525544929349373</v>
      </c>
      <c r="AA1116">
        <v>0.39880636060692037</v>
      </c>
      <c r="AB1116">
        <v>0.85550576228679176</v>
      </c>
      <c r="AC1116">
        <v>0.22358518756026169</v>
      </c>
      <c r="AD1116">
        <v>1.4218462659028901</v>
      </c>
      <c r="AE1116">
        <v>0.92701481487176929</v>
      </c>
      <c r="AF1116">
        <v>0.77298334312291794</v>
      </c>
      <c r="AG1116">
        <v>0.32083122048338653</v>
      </c>
      <c r="AH1116" s="9" t="s">
        <v>267</v>
      </c>
      <c r="AI1116" s="1">
        <v>43862</v>
      </c>
      <c r="AJ1116" s="9" t="s">
        <v>40</v>
      </c>
      <c r="AK1116">
        <v>25</v>
      </c>
    </row>
    <row r="1117" spans="1:37" x14ac:dyDescent="0.25">
      <c r="A1117">
        <v>43885</v>
      </c>
      <c r="B1117">
        <v>0.19828557554146389</v>
      </c>
      <c r="C1117">
        <v>0.53555056986621197</v>
      </c>
      <c r="D1117">
        <v>5.0760476351815683E-4</v>
      </c>
      <c r="E1117">
        <v>0.1861489297649106</v>
      </c>
      <c r="F1117">
        <v>6.0132602583961659E-3</v>
      </c>
      <c r="G1117">
        <v>0.13009301711074781</v>
      </c>
      <c r="H1117">
        <v>0</v>
      </c>
      <c r="I1117">
        <v>0.53848853755438764</v>
      </c>
      <c r="J1117">
        <v>1.2027528570604429E-2</v>
      </c>
      <c r="K1117">
        <v>0.51802455346377185</v>
      </c>
      <c r="L1117">
        <v>0.20015048610122901</v>
      </c>
      <c r="M1117">
        <v>7.3129852887386687E-2</v>
      </c>
      <c r="N1117">
        <v>6.0865038427758367E-2</v>
      </c>
      <c r="O1117">
        <v>4.9728341719906463E-5</v>
      </c>
      <c r="P1117">
        <v>0.4118528778324056</v>
      </c>
      <c r="Q1117">
        <v>0.13323963861010099</v>
      </c>
      <c r="R1117">
        <v>0.10784174241470031</v>
      </c>
      <c r="S1117">
        <v>0.36510953751846498</v>
      </c>
      <c r="T1117">
        <v>2.0545086907109791E-2</v>
      </c>
      <c r="U1117">
        <v>0.13889592116896179</v>
      </c>
      <c r="V1117">
        <v>1.272741070558449</v>
      </c>
      <c r="W1117">
        <v>5.1019080120806658E-2</v>
      </c>
      <c r="X1117">
        <v>1.328292406403154E-2</v>
      </c>
      <c r="Y1117">
        <v>0.53112043806326104</v>
      </c>
      <c r="Z1117">
        <v>0.1588595364028329</v>
      </c>
      <c r="AA1117">
        <v>0.25805879224419481</v>
      </c>
      <c r="AB1117">
        <v>0.15026790859701741</v>
      </c>
      <c r="AC1117">
        <v>0.32777940252714699</v>
      </c>
      <c r="AD1117">
        <v>6.6021402379497426E-2</v>
      </c>
      <c r="AE1117">
        <v>0.23124871309348491</v>
      </c>
      <c r="AF1117">
        <v>0.19914584612283229</v>
      </c>
      <c r="AG1117">
        <v>0.18309732742223361</v>
      </c>
      <c r="AH1117" s="9" t="s">
        <v>267</v>
      </c>
      <c r="AI1117" s="1">
        <v>43862</v>
      </c>
      <c r="AJ1117" s="9" t="s">
        <v>41</v>
      </c>
      <c r="AK1117">
        <v>24</v>
      </c>
    </row>
    <row r="1118" spans="1:37" x14ac:dyDescent="0.25">
      <c r="A1118">
        <v>43882</v>
      </c>
      <c r="B1118">
        <v>0.61690914032820765</v>
      </c>
      <c r="C1118">
        <v>0.21835445270641901</v>
      </c>
      <c r="D1118">
        <v>4.7852222606820011E-2</v>
      </c>
      <c r="E1118">
        <v>0.28786931803721272</v>
      </c>
      <c r="F1118">
        <v>9.2627562481640779E-2</v>
      </c>
      <c r="G1118">
        <v>1.02528557505262</v>
      </c>
      <c r="H1118">
        <v>0.23485582796344201</v>
      </c>
      <c r="I1118">
        <v>2.166222692361211E-2</v>
      </c>
      <c r="J1118">
        <v>3.8142691475594903E-2</v>
      </c>
      <c r="K1118">
        <v>4.7792099823514246E-3</v>
      </c>
      <c r="L1118">
        <v>0.32770412840405</v>
      </c>
      <c r="M1118">
        <v>4.9338848537166073E-2</v>
      </c>
      <c r="N1118">
        <v>7.4678312166238089E-2</v>
      </c>
      <c r="O1118">
        <v>7.8977664016680729E-2</v>
      </c>
      <c r="P1118">
        <v>6.8510387296236222E-2</v>
      </c>
      <c r="Q1118">
        <v>0.15392753666828629</v>
      </c>
      <c r="R1118">
        <v>0.44319778001926452</v>
      </c>
      <c r="S1118">
        <v>6.9555985480987906E-3</v>
      </c>
      <c r="T1118">
        <v>0.13548888130081491</v>
      </c>
      <c r="U1118">
        <v>0.25237595481541919</v>
      </c>
      <c r="V1118">
        <v>0.1173064900025981</v>
      </c>
      <c r="W1118">
        <v>6.3038921860283426E-2</v>
      </c>
      <c r="X1118">
        <v>0.19537558359406931</v>
      </c>
      <c r="Y1118">
        <v>4.1910832387758367E-4</v>
      </c>
      <c r="Z1118">
        <v>0.82019041952634475</v>
      </c>
      <c r="AA1118">
        <v>7.267598427017205E-2</v>
      </c>
      <c r="AB1118">
        <v>0.16460596570909591</v>
      </c>
      <c r="AC1118">
        <v>9.1574140959520767E-2</v>
      </c>
      <c r="AD1118">
        <v>0.12673693943111281</v>
      </c>
      <c r="AE1118">
        <v>0.1198754219836813</v>
      </c>
      <c r="AF1118">
        <v>0.60034932789142637</v>
      </c>
      <c r="AG1118">
        <v>0.227127689056279</v>
      </c>
      <c r="AH1118" s="9" t="s">
        <v>268</v>
      </c>
      <c r="AI1118" s="1">
        <v>43862</v>
      </c>
      <c r="AJ1118" s="9" t="s">
        <v>43</v>
      </c>
      <c r="AK1118">
        <v>21</v>
      </c>
    </row>
    <row r="1119" spans="1:37" x14ac:dyDescent="0.25">
      <c r="A1119">
        <v>43881</v>
      </c>
      <c r="B1119">
        <v>1.28734159970494</v>
      </c>
      <c r="C1119">
        <v>0.26146830796271281</v>
      </c>
      <c r="D1119">
        <v>0.50178695672493945</v>
      </c>
      <c r="E1119">
        <v>0.98231442108773659</v>
      </c>
      <c r="F1119">
        <v>1.635467235183361</v>
      </c>
      <c r="G1119">
        <v>1.3466493896584879</v>
      </c>
      <c r="H1119">
        <v>0.55147453921189127</v>
      </c>
      <c r="I1119">
        <v>0.55209524743625871</v>
      </c>
      <c r="J1119">
        <v>4.5745743327813178E-3</v>
      </c>
      <c r="K1119">
        <v>0.2145990343200766</v>
      </c>
      <c r="L1119">
        <v>1.446881307563304E-2</v>
      </c>
      <c r="M1119">
        <v>0.22328567441669189</v>
      </c>
      <c r="N1119">
        <v>2.555359373823995</v>
      </c>
      <c r="O1119">
        <v>0.6912677316896475</v>
      </c>
      <c r="P1119">
        <v>0.58976969525073719</v>
      </c>
      <c r="Q1119">
        <v>6.0765595592187617E-2</v>
      </c>
      <c r="R1119">
        <v>0.35367552152655179</v>
      </c>
      <c r="S1119">
        <v>3.9780841434135361</v>
      </c>
      <c r="T1119">
        <v>0.47543047656961052</v>
      </c>
      <c r="U1119">
        <v>3.9209665749239328E-2</v>
      </c>
      <c r="V1119">
        <v>0.17435524585109899</v>
      </c>
      <c r="W1119">
        <v>1.334417636875656</v>
      </c>
      <c r="X1119">
        <v>0.27159369281073059</v>
      </c>
      <c r="Y1119">
        <v>2.6606053293328521E-3</v>
      </c>
      <c r="Z1119">
        <v>1.7382369571760969</v>
      </c>
      <c r="AA1119">
        <v>1.008581229409633</v>
      </c>
      <c r="AB1119">
        <v>0.4753458209721092</v>
      </c>
      <c r="AC1119">
        <v>0.11476114815406251</v>
      </c>
      <c r="AD1119">
        <v>0.26174232176309348</v>
      </c>
      <c r="AE1119">
        <v>0.80976074961991984</v>
      </c>
      <c r="AF1119">
        <v>1.413408454845513</v>
      </c>
      <c r="AG1119">
        <v>0.52451784892400666</v>
      </c>
      <c r="AH1119" s="9" t="s">
        <v>268</v>
      </c>
      <c r="AI1119" s="1">
        <v>43862</v>
      </c>
      <c r="AJ1119" s="9" t="s">
        <v>38</v>
      </c>
      <c r="AK1119">
        <v>20</v>
      </c>
    </row>
    <row r="1120" spans="1:37" x14ac:dyDescent="0.25">
      <c r="A1120">
        <v>43880</v>
      </c>
      <c r="B1120">
        <v>0.98411448366618637</v>
      </c>
      <c r="C1120">
        <v>0.31183704075496138</v>
      </c>
      <c r="D1120">
        <v>3.7153102976862563E-2</v>
      </c>
      <c r="E1120">
        <v>1.4187075021210049</v>
      </c>
      <c r="F1120">
        <v>6.7399090575808573</v>
      </c>
      <c r="G1120">
        <v>5.8151424612655683E-2</v>
      </c>
      <c r="H1120">
        <v>0.85878634742125914</v>
      </c>
      <c r="I1120">
        <v>0.13476853660872301</v>
      </c>
      <c r="J1120">
        <v>6.7297600315337422E-2</v>
      </c>
      <c r="K1120">
        <v>0.2431203617983001</v>
      </c>
      <c r="L1120">
        <v>0.1024911768059376</v>
      </c>
      <c r="M1120">
        <v>4.2398608607211903E-3</v>
      </c>
      <c r="N1120">
        <v>1.0575760317013749</v>
      </c>
      <c r="O1120">
        <v>1.8784536719183491</v>
      </c>
      <c r="P1120">
        <v>0.76707639976408015</v>
      </c>
      <c r="Q1120">
        <v>5.383125615990228E-2</v>
      </c>
      <c r="R1120">
        <v>0.1113581527505163</v>
      </c>
      <c r="S1120">
        <v>0.81163134056519004</v>
      </c>
      <c r="T1120">
        <v>0.66703925270192299</v>
      </c>
      <c r="U1120">
        <v>7.1927132351070691E-2</v>
      </c>
      <c r="V1120">
        <v>0.18919073490171531</v>
      </c>
      <c r="W1120">
        <v>0.1646127503090444</v>
      </c>
      <c r="X1120">
        <v>0.4069274810720297</v>
      </c>
      <c r="Y1120">
        <v>1.545453382878584E-2</v>
      </c>
      <c r="Z1120">
        <v>0.86629709762089002</v>
      </c>
      <c r="AA1120">
        <v>0.56078915928994155</v>
      </c>
      <c r="AB1120">
        <v>1.41387814660572</v>
      </c>
      <c r="AC1120">
        <v>2.8044385305800331E-2</v>
      </c>
      <c r="AD1120">
        <v>0.50144750245325254</v>
      </c>
      <c r="AE1120">
        <v>0.29616028540550299</v>
      </c>
      <c r="AF1120">
        <v>1.079194925466624</v>
      </c>
      <c r="AG1120">
        <v>0.98702468520623621</v>
      </c>
      <c r="AH1120" s="9" t="s">
        <v>268</v>
      </c>
      <c r="AI1120" s="1">
        <v>43862</v>
      </c>
      <c r="AJ1120" s="9" t="s">
        <v>39</v>
      </c>
      <c r="AK1120">
        <v>19</v>
      </c>
    </row>
    <row r="1121" spans="1:37" x14ac:dyDescent="0.25">
      <c r="A1121">
        <v>43879</v>
      </c>
      <c r="B1121">
        <v>0.82806034475711809</v>
      </c>
      <c r="C1121">
        <v>0.1504326048511152</v>
      </c>
      <c r="D1121">
        <v>0.18316819418695099</v>
      </c>
      <c r="E1121">
        <v>2.0363728946415889</v>
      </c>
      <c r="F1121">
        <v>0.25579367337986281</v>
      </c>
      <c r="G1121">
        <v>0.3179228641866888</v>
      </c>
      <c r="H1121">
        <v>0.76502662261773657</v>
      </c>
      <c r="I1121">
        <v>0.1174464846834179</v>
      </c>
      <c r="J1121">
        <v>6.605524217840901E-2</v>
      </c>
      <c r="K1121">
        <v>0.35395029968230901</v>
      </c>
      <c r="L1121">
        <v>6.3459842462078503E-2</v>
      </c>
      <c r="M1121">
        <v>2.6322417191078001E-2</v>
      </c>
      <c r="N1121">
        <v>1.5065938366114009</v>
      </c>
      <c r="O1121">
        <v>0.35941243208326812</v>
      </c>
      <c r="P1121">
        <v>0.12127843678432</v>
      </c>
      <c r="Q1121">
        <v>3.1543613989855938E-2</v>
      </c>
      <c r="R1121">
        <v>0.17695757414302471</v>
      </c>
      <c r="S1121">
        <v>7.6840243313042275E-2</v>
      </c>
      <c r="T1121">
        <v>0.27535718849183488</v>
      </c>
      <c r="U1121">
        <v>6.9294982200989369E-2</v>
      </c>
      <c r="V1121">
        <v>0.91836876839139214</v>
      </c>
      <c r="W1121">
        <v>1.1254930053227939E-2</v>
      </c>
      <c r="X1121">
        <v>0.53246675891661932</v>
      </c>
      <c r="Y1121">
        <v>0.25424800267197428</v>
      </c>
      <c r="Z1121">
        <v>1.030366898020032</v>
      </c>
      <c r="AA1121">
        <v>0.59818215039937228</v>
      </c>
      <c r="AB1121">
        <v>0.42651172134509008</v>
      </c>
      <c r="AC1121">
        <v>0.13416773855769329</v>
      </c>
      <c r="AD1121">
        <v>0.2000062549494111</v>
      </c>
      <c r="AE1121">
        <v>0.60647831636699201</v>
      </c>
      <c r="AF1121">
        <v>0.45525265631027878</v>
      </c>
      <c r="AG1121">
        <v>1.2757317128169681</v>
      </c>
      <c r="AH1121" s="9" t="s">
        <v>268</v>
      </c>
      <c r="AI1121" s="1">
        <v>43862</v>
      </c>
      <c r="AJ1121" s="9" t="s">
        <v>40</v>
      </c>
      <c r="AK1121">
        <v>18</v>
      </c>
    </row>
    <row r="1122" spans="1:37" x14ac:dyDescent="0.25">
      <c r="A1122">
        <v>43878</v>
      </c>
      <c r="C1122">
        <v>4.7535859198663398E-2</v>
      </c>
      <c r="D1122">
        <v>6.8077585303900163E-4</v>
      </c>
      <c r="E1122">
        <v>0.83261117381129979</v>
      </c>
      <c r="F1122">
        <v>0.54051418657819206</v>
      </c>
      <c r="G1122">
        <v>0.30900655031786822</v>
      </c>
      <c r="H1122">
        <v>5.1815764469660639</v>
      </c>
      <c r="I1122">
        <v>7.9426172536943271E-2</v>
      </c>
      <c r="J1122">
        <v>2.7595049214838132E-3</v>
      </c>
      <c r="K1122">
        <v>0</v>
      </c>
      <c r="L1122">
        <v>0.17896261717552969</v>
      </c>
      <c r="M1122">
        <v>0.18141624064347281</v>
      </c>
      <c r="N1122">
        <v>6.1772767612349483E-2</v>
      </c>
      <c r="O1122">
        <v>0.1985563588195752</v>
      </c>
      <c r="P1122">
        <v>0.1604329782004448</v>
      </c>
      <c r="Q1122">
        <v>0.1834227604277705</v>
      </c>
      <c r="R1122">
        <v>7.8077490849669056E-4</v>
      </c>
      <c r="S1122">
        <v>6.4704940201025851E-2</v>
      </c>
      <c r="T1122">
        <v>0.15751999997454519</v>
      </c>
      <c r="U1122">
        <v>1.239232927846845E-2</v>
      </c>
      <c r="W1122">
        <v>0.197435689362807</v>
      </c>
      <c r="Y1122">
        <v>0.3411027661712101</v>
      </c>
      <c r="AA1122">
        <v>7.8620080257370023E-2</v>
      </c>
      <c r="AC1122">
        <v>0.2132660918705617</v>
      </c>
      <c r="AD1122">
        <v>0.40836664641256287</v>
      </c>
      <c r="AE1122">
        <v>0.22596277108031301</v>
      </c>
      <c r="AG1122">
        <v>1.1182513648462671</v>
      </c>
      <c r="AH1122" s="9" t="s">
        <v>268</v>
      </c>
      <c r="AI1122" s="1">
        <v>43862</v>
      </c>
      <c r="AJ1122" s="9" t="s">
        <v>41</v>
      </c>
      <c r="AK1122">
        <v>17</v>
      </c>
    </row>
    <row r="1123" spans="1:37" x14ac:dyDescent="0.25">
      <c r="A1123">
        <v>43875</v>
      </c>
      <c r="B1123">
        <v>0.68128962247393576</v>
      </c>
      <c r="C1123">
        <v>0.17846647748885819</v>
      </c>
      <c r="D1123">
        <v>0.2658336938170977</v>
      </c>
      <c r="E1123">
        <v>0.20167059413252181</v>
      </c>
      <c r="F1123">
        <v>0.1003350654682571</v>
      </c>
      <c r="G1123">
        <v>0.34783145018797779</v>
      </c>
      <c r="H1123">
        <v>2.658331708748372</v>
      </c>
      <c r="I1123">
        <v>0.10706448571512001</v>
      </c>
      <c r="J1123">
        <v>2.312541171210969E-3</v>
      </c>
      <c r="K1123">
        <v>0.1336734589830712</v>
      </c>
      <c r="L1123">
        <v>6.3744434963845659E-2</v>
      </c>
      <c r="M1123">
        <v>7.1789154931833452E-2</v>
      </c>
      <c r="N1123">
        <v>0.22381006982570381</v>
      </c>
      <c r="O1123">
        <v>0.52161221342732544</v>
      </c>
      <c r="P1123">
        <v>0.17516133401765471</v>
      </c>
      <c r="Q1123">
        <v>0.2331970480224676</v>
      </c>
      <c r="R1123">
        <v>1.5561856031115029</v>
      </c>
      <c r="S1123">
        <v>0.28929640572880011</v>
      </c>
      <c r="T1123">
        <v>0.62404814975716227</v>
      </c>
      <c r="U1123">
        <v>5.0661949205004081E-2</v>
      </c>
      <c r="V1123">
        <v>0.67406411085167028</v>
      </c>
      <c r="W1123">
        <v>0.17216703424490559</v>
      </c>
      <c r="X1123">
        <v>0.2568141520903694</v>
      </c>
      <c r="Y1123">
        <v>7.8499029152551358E-2</v>
      </c>
      <c r="Z1123">
        <v>0.39691046737027658</v>
      </c>
      <c r="AA1123">
        <v>0.15613464534282609</v>
      </c>
      <c r="AB1123">
        <v>0.98648401867602553</v>
      </c>
      <c r="AC1123">
        <v>0.13961579392984649</v>
      </c>
      <c r="AD1123">
        <v>0.21419714830396461</v>
      </c>
      <c r="AE1123">
        <v>0.32016232734474892</v>
      </c>
      <c r="AF1123">
        <v>0.64765525305868943</v>
      </c>
      <c r="AG1123">
        <v>0.41015853374379629</v>
      </c>
      <c r="AH1123" s="9" t="s">
        <v>269</v>
      </c>
      <c r="AI1123" s="1">
        <v>43862</v>
      </c>
      <c r="AJ1123" s="9" t="s">
        <v>43</v>
      </c>
      <c r="AK1123">
        <v>14</v>
      </c>
    </row>
    <row r="1124" spans="1:37" x14ac:dyDescent="0.25">
      <c r="A1124">
        <v>43874</v>
      </c>
      <c r="B1124">
        <v>0.59984586536962337</v>
      </c>
      <c r="C1124">
        <v>3.7567644832933431</v>
      </c>
      <c r="D1124">
        <v>4.7503424049550241E-4</v>
      </c>
      <c r="E1124">
        <v>0.40446052950385331</v>
      </c>
      <c r="F1124">
        <v>1.0546841271514959E-2</v>
      </c>
      <c r="G1124">
        <v>0.26741582473465209</v>
      </c>
      <c r="H1124">
        <v>0.49775108412637448</v>
      </c>
      <c r="I1124">
        <v>0.116976555963753</v>
      </c>
      <c r="J1124">
        <v>2.296742154257338E-2</v>
      </c>
      <c r="K1124">
        <v>0.30665892352434693</v>
      </c>
      <c r="L1124">
        <v>3.9830447885818047E-3</v>
      </c>
      <c r="M1124">
        <v>0.13070411983569979</v>
      </c>
      <c r="N1124">
        <v>0.2209632411645189</v>
      </c>
      <c r="O1124">
        <v>1.1545981902662441</v>
      </c>
      <c r="P1124">
        <v>7.3770888434109101E-3</v>
      </c>
      <c r="Q1124">
        <v>0.14585153793869851</v>
      </c>
      <c r="R1124">
        <v>3.4931001696183008</v>
      </c>
      <c r="S1124">
        <v>2.5022717581950939E-3</v>
      </c>
      <c r="T1124">
        <v>0.1121826775054727</v>
      </c>
      <c r="U1124">
        <v>0.73404295223519278</v>
      </c>
      <c r="V1124">
        <v>0.93029419090207177</v>
      </c>
      <c r="W1124">
        <v>0.1158382301409943</v>
      </c>
      <c r="X1124">
        <v>9.0767971701578812E-2</v>
      </c>
      <c r="Y1124">
        <v>3.3176975210072068E-2</v>
      </c>
      <c r="Z1124">
        <v>0.64478052375058892</v>
      </c>
      <c r="AA1124">
        <v>0.3221471099626082</v>
      </c>
      <c r="AB1124">
        <v>0.63788938296412334</v>
      </c>
      <c r="AC1124">
        <v>6.0838483446803343E-2</v>
      </c>
      <c r="AD1124">
        <v>0.22099587875672971</v>
      </c>
      <c r="AE1124">
        <v>0.46467563942310808</v>
      </c>
      <c r="AF1124">
        <v>0.5806948518384859</v>
      </c>
      <c r="AG1124">
        <v>0.48234760409680189</v>
      </c>
      <c r="AH1124" s="9" t="s">
        <v>269</v>
      </c>
      <c r="AI1124" s="1">
        <v>43862</v>
      </c>
      <c r="AJ1124" s="9" t="s">
        <v>38</v>
      </c>
      <c r="AK1124">
        <v>13</v>
      </c>
    </row>
    <row r="1125" spans="1:37" x14ac:dyDescent="0.25">
      <c r="A1125">
        <v>43873</v>
      </c>
      <c r="B1125">
        <v>1.5814338301777759</v>
      </c>
      <c r="C1125">
        <v>0.1237523112209117</v>
      </c>
      <c r="D1125">
        <v>0.11615863882838499</v>
      </c>
      <c r="E1125">
        <v>0.91031863375405242</v>
      </c>
      <c r="F1125">
        <v>2.0633855748314249</v>
      </c>
      <c r="G1125">
        <v>0.40535224728321301</v>
      </c>
      <c r="H1125">
        <v>1.0594312922726421</v>
      </c>
      <c r="I1125">
        <v>1.4828650663807521</v>
      </c>
      <c r="J1125">
        <v>2.2535349379825229</v>
      </c>
      <c r="K1125">
        <v>9.7259944265429663</v>
      </c>
      <c r="L1125">
        <v>0.36647653475691161</v>
      </c>
      <c r="M1125">
        <v>1.866603660049414</v>
      </c>
      <c r="N1125">
        <v>1.3334235199971389</v>
      </c>
      <c r="O1125">
        <v>0.28289314091407131</v>
      </c>
      <c r="P1125">
        <v>5.3317635923052401E-2</v>
      </c>
      <c r="Q1125">
        <v>5.7718918362842528E-2</v>
      </c>
      <c r="R1125">
        <v>2.675881306706033</v>
      </c>
      <c r="S1125">
        <v>0.83715008890982467</v>
      </c>
      <c r="T1125">
        <v>2.1689630273842542</v>
      </c>
      <c r="U1125">
        <v>3.9856623745902411</v>
      </c>
      <c r="V1125">
        <v>0.2484519950060558</v>
      </c>
      <c r="W1125">
        <v>0.60429986723687823</v>
      </c>
      <c r="X1125">
        <v>0.8094800436683155</v>
      </c>
      <c r="Y1125">
        <v>0.1028361978939548</v>
      </c>
      <c r="Z1125">
        <v>1.1229030224837031</v>
      </c>
      <c r="AA1125">
        <v>2.4006802464355022</v>
      </c>
      <c r="AB1125">
        <v>0.88919907621236582</v>
      </c>
      <c r="AC1125">
        <v>0.65424533427557208</v>
      </c>
      <c r="AD1125">
        <v>0.21545146619026051</v>
      </c>
      <c r="AE1125">
        <v>1.4850099296600381</v>
      </c>
      <c r="AF1125">
        <v>1.198440530008744</v>
      </c>
      <c r="AG1125">
        <v>1.981092727372024</v>
      </c>
      <c r="AH1125" s="9" t="s">
        <v>269</v>
      </c>
      <c r="AI1125" s="1">
        <v>43862</v>
      </c>
      <c r="AJ1125" s="9" t="s">
        <v>39</v>
      </c>
      <c r="AK1125">
        <v>12</v>
      </c>
    </row>
    <row r="1126" spans="1:37" x14ac:dyDescent="0.25">
      <c r="A1126">
        <v>43872</v>
      </c>
      <c r="B1126">
        <v>0.95666905796393864</v>
      </c>
      <c r="C1126">
        <v>0.22366423988957809</v>
      </c>
      <c r="D1126">
        <v>0.19710286152104611</v>
      </c>
      <c r="E1126">
        <v>1.2055977553728661</v>
      </c>
      <c r="F1126">
        <v>0.2123865893547297</v>
      </c>
      <c r="G1126">
        <v>0.1111056762947906</v>
      </c>
      <c r="H1126">
        <v>4.2794195089112677</v>
      </c>
      <c r="I1126">
        <v>7.838765466111132E-2</v>
      </c>
      <c r="J1126">
        <v>1.5408394912757479</v>
      </c>
      <c r="K1126">
        <v>1.097810374103342</v>
      </c>
      <c r="L1126">
        <v>2.770807115632918E-2</v>
      </c>
      <c r="M1126">
        <v>0.42067266089770272</v>
      </c>
      <c r="N1126">
        <v>0.48243253821263071</v>
      </c>
      <c r="O1126">
        <v>0.31937314081417761</v>
      </c>
      <c r="P1126">
        <v>0.90391897739704408</v>
      </c>
      <c r="Q1126">
        <v>0.39131707509945501</v>
      </c>
      <c r="R1126">
        <v>3.3757341794876678E-3</v>
      </c>
      <c r="S1126">
        <v>2.8486229993064251E-2</v>
      </c>
      <c r="T1126">
        <v>0.1484971888177167</v>
      </c>
      <c r="U1126">
        <v>2.197849744098887E-2</v>
      </c>
      <c r="V1126">
        <v>5.2536994346014318E-2</v>
      </c>
      <c r="W1126">
        <v>4.8949829921964916E-3</v>
      </c>
      <c r="X1126">
        <v>0.36593103226742191</v>
      </c>
      <c r="Y1126">
        <v>5.7721190089018266E-4</v>
      </c>
      <c r="Z1126">
        <v>0.74115792954524207</v>
      </c>
      <c r="AA1126">
        <v>0.92422117188895925</v>
      </c>
      <c r="AB1126">
        <v>0.45093176509336769</v>
      </c>
      <c r="AC1126">
        <v>0.25567148352313268</v>
      </c>
      <c r="AD1126">
        <v>0.53232260515076879</v>
      </c>
      <c r="AE1126">
        <v>0.2266509281572909</v>
      </c>
      <c r="AF1126">
        <v>0.70119607682798457</v>
      </c>
      <c r="AG1126">
        <v>0.9995240271213095</v>
      </c>
      <c r="AH1126" s="9" t="s">
        <v>269</v>
      </c>
      <c r="AI1126" s="1">
        <v>43862</v>
      </c>
      <c r="AJ1126" s="9" t="s">
        <v>40</v>
      </c>
      <c r="AK1126">
        <v>11</v>
      </c>
    </row>
    <row r="1127" spans="1:37" x14ac:dyDescent="0.25">
      <c r="A1127">
        <v>43871</v>
      </c>
      <c r="B1127">
        <v>0.54092247545243888</v>
      </c>
      <c r="C1127">
        <v>0.85386755677533821</v>
      </c>
      <c r="D1127">
        <v>0.22928212051319879</v>
      </c>
      <c r="E1127">
        <v>0.328946147914149</v>
      </c>
      <c r="F1127">
        <v>0.35948682629738682</v>
      </c>
      <c r="G1127">
        <v>0.1689439960156191</v>
      </c>
      <c r="H1127">
        <v>5.6330848625626387E-2</v>
      </c>
      <c r="I1127">
        <v>9.5867862374738641E-2</v>
      </c>
      <c r="J1127">
        <v>0.26413383149938019</v>
      </c>
      <c r="K1127">
        <v>1.8019444854927409E-2</v>
      </c>
      <c r="L1127">
        <v>5.0996683711548453E-2</v>
      </c>
      <c r="M1127">
        <v>0.28746520384140978</v>
      </c>
      <c r="N1127">
        <v>0.25306118926233528</v>
      </c>
      <c r="O1127">
        <v>0.17069711715187219</v>
      </c>
      <c r="P1127">
        <v>0.21534943852053229</v>
      </c>
      <c r="Q1127">
        <v>8.4125918844685274E-2</v>
      </c>
      <c r="R1127">
        <v>0.14427552535187951</v>
      </c>
      <c r="S1127">
        <v>0.1711460041030427</v>
      </c>
      <c r="T1127">
        <v>5.5315573497446001E-2</v>
      </c>
      <c r="U1127">
        <v>4.9510307051175442E-2</v>
      </c>
      <c r="V1127">
        <v>0.23244295014594429</v>
      </c>
      <c r="W1127">
        <v>0.28631627637236828</v>
      </c>
      <c r="X1127">
        <v>0.60687289355882934</v>
      </c>
      <c r="Y1127">
        <v>0.27894022448816091</v>
      </c>
      <c r="Z1127">
        <v>0.56136367754163163</v>
      </c>
      <c r="AA1127">
        <v>0.27178062518870633</v>
      </c>
      <c r="AB1127">
        <v>0.18725915321253189</v>
      </c>
      <c r="AC1127">
        <v>0.2509824144680074</v>
      </c>
      <c r="AD1127">
        <v>0.18318831756321841</v>
      </c>
      <c r="AE1127">
        <v>0.56886625625943699</v>
      </c>
      <c r="AF1127">
        <v>0.29853368259802732</v>
      </c>
      <c r="AG1127">
        <v>0.43386059461227772</v>
      </c>
      <c r="AH1127" s="9" t="s">
        <v>269</v>
      </c>
      <c r="AI1127" s="1">
        <v>43862</v>
      </c>
      <c r="AJ1127" s="9" t="s">
        <v>41</v>
      </c>
      <c r="AK1127">
        <v>10</v>
      </c>
    </row>
    <row r="1128" spans="1:37" x14ac:dyDescent="0.25">
      <c r="A1128">
        <v>43868</v>
      </c>
      <c r="B1128">
        <v>0.67784732786871016</v>
      </c>
      <c r="C1128">
        <v>7.5768749411739666E-2</v>
      </c>
      <c r="D1128">
        <v>0.1582014797741246</v>
      </c>
      <c r="E1128">
        <v>0.76561843331694823</v>
      </c>
      <c r="F1128">
        <v>0.13495533461292961</v>
      </c>
      <c r="G1128">
        <v>6.3722205224144512E-2</v>
      </c>
      <c r="H1128">
        <v>6.8281690969504788E-2</v>
      </c>
      <c r="I1128">
        <v>0.98934330766759482</v>
      </c>
      <c r="J1128">
        <v>7.5318519592431105E-2</v>
      </c>
      <c r="K1128">
        <v>7.9601745720243963E-2</v>
      </c>
      <c r="L1128">
        <v>0.86965268881279201</v>
      </c>
      <c r="M1128">
        <v>0.22180033135109839</v>
      </c>
      <c r="N1128">
        <v>0.68125409334817</v>
      </c>
      <c r="O1128">
        <v>0.2222657936912496</v>
      </c>
      <c r="P1128">
        <v>1.01636859880552</v>
      </c>
      <c r="Q1128">
        <v>5.7994499992196531E-2</v>
      </c>
      <c r="R1128">
        <v>0.16690540329810619</v>
      </c>
      <c r="S1128">
        <v>0.11043928282819269</v>
      </c>
      <c r="T1128">
        <v>0.1042819028093509</v>
      </c>
      <c r="U1128">
        <v>0.28045244576961609</v>
      </c>
      <c r="V1128">
        <v>0.17503178620509291</v>
      </c>
      <c r="W1128">
        <v>0.59197964244435497</v>
      </c>
      <c r="X1128">
        <v>0.52702452636838071</v>
      </c>
      <c r="Y1128">
        <v>5.0656023501917537E-2</v>
      </c>
      <c r="Z1128">
        <v>0.54877935222880492</v>
      </c>
      <c r="AA1128">
        <v>1.3782443505898301</v>
      </c>
      <c r="AB1128">
        <v>0.1714864860065802</v>
      </c>
      <c r="AC1128">
        <v>0.31356926995234519</v>
      </c>
      <c r="AD1128">
        <v>0.21997092498068271</v>
      </c>
      <c r="AE1128">
        <v>0.73762997236519612</v>
      </c>
      <c r="AF1128">
        <v>0.35154384427396052</v>
      </c>
      <c r="AG1128">
        <v>0.57024737085309218</v>
      </c>
      <c r="AH1128" s="9" t="s">
        <v>270</v>
      </c>
      <c r="AI1128" s="1">
        <v>43862</v>
      </c>
      <c r="AJ1128" s="9" t="s">
        <v>43</v>
      </c>
      <c r="AK1128">
        <v>7</v>
      </c>
    </row>
    <row r="1129" spans="1:37" x14ac:dyDescent="0.25">
      <c r="A1129">
        <v>43867</v>
      </c>
      <c r="B1129">
        <v>1.4456322444659999</v>
      </c>
      <c r="C1129">
        <v>1.2591011076447409</v>
      </c>
      <c r="D1129">
        <v>0.40840376668487871</v>
      </c>
      <c r="E1129">
        <v>1.349679731176652</v>
      </c>
      <c r="F1129">
        <v>0.81046692172277968</v>
      </c>
      <c r="G1129">
        <v>1.0297865411086089</v>
      </c>
      <c r="H1129">
        <v>0.13405009938037851</v>
      </c>
      <c r="I1129">
        <v>5.8994024278690931E-2</v>
      </c>
      <c r="J1129">
        <v>1.6956743553070699</v>
      </c>
      <c r="K1129">
        <v>2.223735339067475</v>
      </c>
      <c r="L1129">
        <v>0.21039467954960001</v>
      </c>
      <c r="M1129">
        <v>1.0633384737676981</v>
      </c>
      <c r="N1129">
        <v>1.611367936440278</v>
      </c>
      <c r="O1129">
        <v>2.484859398303318</v>
      </c>
      <c r="P1129">
        <v>0.83522424530178319</v>
      </c>
      <c r="Q1129">
        <v>1.6619850226404</v>
      </c>
      <c r="R1129">
        <v>2.5568608733018312</v>
      </c>
      <c r="S1129">
        <v>0.50266211530697269</v>
      </c>
      <c r="T1129">
        <v>1.1305137200430659</v>
      </c>
      <c r="U1129">
        <v>1.6472436976296141</v>
      </c>
      <c r="V1129">
        <v>0.62938454782236586</v>
      </c>
      <c r="W1129">
        <v>7.1920399015666631E-2</v>
      </c>
      <c r="X1129">
        <v>0.98843612783668322</v>
      </c>
      <c r="Y1129">
        <v>9.7607948547584145E-2</v>
      </c>
      <c r="Z1129">
        <v>1.2660370521904529</v>
      </c>
      <c r="AA1129">
        <v>1.319782638712403</v>
      </c>
      <c r="AB1129">
        <v>1.366185566573767</v>
      </c>
      <c r="AC1129">
        <v>0.59871511481490525</v>
      </c>
      <c r="AD1129">
        <v>1.4024558149353239</v>
      </c>
      <c r="AE1129">
        <v>2.3069147729580242</v>
      </c>
      <c r="AF1129">
        <v>0.87018454896337505</v>
      </c>
      <c r="AG1129">
        <v>0.97549244868608986</v>
      </c>
      <c r="AH1129" s="9" t="s">
        <v>270</v>
      </c>
      <c r="AI1129" s="1">
        <v>43862</v>
      </c>
      <c r="AJ1129" s="9" t="s">
        <v>38</v>
      </c>
      <c r="AK1129">
        <v>6</v>
      </c>
    </row>
    <row r="1130" spans="1:37" x14ac:dyDescent="0.25">
      <c r="A1130">
        <v>43866</v>
      </c>
      <c r="B1130">
        <v>0.32258252438235602</v>
      </c>
      <c r="C1130">
        <v>0.1587687469018276</v>
      </c>
      <c r="D1130">
        <v>0.61772032398986632</v>
      </c>
      <c r="E1130">
        <v>0.31332549374293872</v>
      </c>
      <c r="F1130">
        <v>0.23326833040672271</v>
      </c>
      <c r="G1130">
        <v>4.8477522076683807E-2</v>
      </c>
      <c r="H1130">
        <v>2.4262008897326579E-2</v>
      </c>
      <c r="I1130">
        <v>7.5935845514288919E-2</v>
      </c>
      <c r="J1130">
        <v>0.21487639632334871</v>
      </c>
      <c r="K1130">
        <v>0.111803542562877</v>
      </c>
      <c r="L1130">
        <v>0.46618717266193038</v>
      </c>
      <c r="M1130">
        <v>8.8331174132709231E-2</v>
      </c>
      <c r="N1130">
        <v>0.30337250307829999</v>
      </c>
      <c r="O1130">
        <v>0.56548997860212236</v>
      </c>
      <c r="P1130">
        <v>0.19370115172634539</v>
      </c>
      <c r="Q1130">
        <v>6.5322385542688668E-2</v>
      </c>
      <c r="R1130">
        <v>0.66164483821028952</v>
      </c>
      <c r="S1130">
        <v>7.4307005615954942E-3</v>
      </c>
      <c r="T1130">
        <v>9.9407661678251075E-2</v>
      </c>
      <c r="U1130">
        <v>1.9774648972124289</v>
      </c>
      <c r="V1130">
        <v>0.53590146112501846</v>
      </c>
      <c r="W1130">
        <v>3.8963483242154477E-2</v>
      </c>
      <c r="X1130">
        <v>0.10974661578740461</v>
      </c>
      <c r="Y1130">
        <v>0</v>
      </c>
      <c r="Z1130">
        <v>0.25066355419290642</v>
      </c>
      <c r="AA1130">
        <v>0.40241132844043359</v>
      </c>
      <c r="AB1130">
        <v>0.2179737783735288</v>
      </c>
      <c r="AC1130">
        <v>0.21663925648913529</v>
      </c>
      <c r="AD1130">
        <v>0.2463912569269382</v>
      </c>
      <c r="AE1130">
        <v>0.26773604676858742</v>
      </c>
      <c r="AF1130">
        <v>0.30993941509142697</v>
      </c>
      <c r="AG1130">
        <v>0.18444907222322129</v>
      </c>
      <c r="AH1130" s="9" t="s">
        <v>270</v>
      </c>
      <c r="AI1130" s="1">
        <v>43862</v>
      </c>
      <c r="AJ1130" s="9" t="s">
        <v>39</v>
      </c>
      <c r="AK1130">
        <v>5</v>
      </c>
    </row>
    <row r="1131" spans="1:37" x14ac:dyDescent="0.25">
      <c r="A1131">
        <v>43865</v>
      </c>
      <c r="B1131">
        <v>0.55353391463803825</v>
      </c>
      <c r="C1131">
        <v>4.1797443674564463E-2</v>
      </c>
      <c r="D1131">
        <v>0.1276680220363107</v>
      </c>
      <c r="E1131">
        <v>0.42257907684344381</v>
      </c>
      <c r="F1131">
        <v>0.27848178651041161</v>
      </c>
      <c r="G1131">
        <v>6.6442778482425829E-2</v>
      </c>
      <c r="H1131">
        <v>0.27110779909826299</v>
      </c>
      <c r="I1131">
        <v>0.16057143663443529</v>
      </c>
      <c r="J1131">
        <v>0.1242295807682236</v>
      </c>
      <c r="K1131">
        <v>3.589460188471227E-3</v>
      </c>
      <c r="L1131">
        <v>0.37866451032963599</v>
      </c>
      <c r="M1131">
        <v>0.29097843947528762</v>
      </c>
      <c r="N1131">
        <v>0.200388274531729</v>
      </c>
      <c r="O1131">
        <v>0.23225203081368009</v>
      </c>
      <c r="P1131">
        <v>9.4629868286660201E-2</v>
      </c>
      <c r="Q1131">
        <v>0.33862285405672887</v>
      </c>
      <c r="R1131">
        <v>0.63625998112727311</v>
      </c>
      <c r="S1131">
        <v>8.0659491804166497E-3</v>
      </c>
      <c r="T1131">
        <v>0.19545373818381309</v>
      </c>
      <c r="U1131">
        <v>0.90462823349452159</v>
      </c>
      <c r="V1131">
        <v>0.53342629746371684</v>
      </c>
      <c r="W1131">
        <v>2.9587422767887812</v>
      </c>
      <c r="X1131">
        <v>0.47827023402192909</v>
      </c>
      <c r="Y1131">
        <v>0</v>
      </c>
      <c r="Z1131">
        <v>0.62991331375405513</v>
      </c>
      <c r="AA1131">
        <v>0.2284018001644213</v>
      </c>
      <c r="AB1131">
        <v>0.38829637945072532</v>
      </c>
      <c r="AC1131">
        <v>0.21611175519898429</v>
      </c>
      <c r="AD1131">
        <v>0.63436107794834007</v>
      </c>
      <c r="AE1131">
        <v>0.22631918866549469</v>
      </c>
      <c r="AF1131">
        <v>0.57854928193445521</v>
      </c>
      <c r="AG1131">
        <v>0.2001978627853899</v>
      </c>
      <c r="AH1131" s="9" t="s">
        <v>270</v>
      </c>
      <c r="AI1131" s="1">
        <v>43862</v>
      </c>
      <c r="AJ1131" s="9" t="s">
        <v>40</v>
      </c>
      <c r="AK1131">
        <v>4</v>
      </c>
    </row>
    <row r="1132" spans="1:37" x14ac:dyDescent="0.25">
      <c r="A1132">
        <v>43864</v>
      </c>
      <c r="B1132">
        <v>1.331482616612766</v>
      </c>
      <c r="C1132">
        <v>0.51519030264410437</v>
      </c>
      <c r="D1132">
        <v>1.9435409125191569</v>
      </c>
      <c r="E1132">
        <v>0.68768006057436737</v>
      </c>
      <c r="F1132">
        <v>0.26416180666770273</v>
      </c>
      <c r="G1132">
        <v>0.69631646859973906</v>
      </c>
      <c r="H1132">
        <v>8.9059582609770899E-2</v>
      </c>
      <c r="I1132">
        <v>0.31630752779188959</v>
      </c>
      <c r="J1132">
        <v>0.56313834544564279</v>
      </c>
      <c r="K1132">
        <v>5.5917631182528177E-3</v>
      </c>
      <c r="L1132">
        <v>0.55762491201999698</v>
      </c>
      <c r="M1132">
        <v>0.28568399911868891</v>
      </c>
      <c r="N1132">
        <v>0.54581141962413404</v>
      </c>
      <c r="O1132">
        <v>0.39490912862877658</v>
      </c>
      <c r="P1132">
        <v>0.2232333407714894</v>
      </c>
      <c r="Q1132">
        <v>0.49236325350685423</v>
      </c>
      <c r="R1132">
        <v>0.68164754114054693</v>
      </c>
      <c r="S1132">
        <v>0.42247946084046989</v>
      </c>
      <c r="T1132">
        <v>0.39854488098264101</v>
      </c>
      <c r="U1132">
        <v>1.1995482958900809</v>
      </c>
      <c r="V1132">
        <v>1.297022835059209</v>
      </c>
      <c r="W1132">
        <v>1.4123070472885579E-2</v>
      </c>
      <c r="X1132">
        <v>0.63133078895791994</v>
      </c>
      <c r="Y1132">
        <v>6.9022247441397173</v>
      </c>
      <c r="Z1132">
        <v>1.1847910908571131</v>
      </c>
      <c r="AA1132">
        <v>0.55620501692607505</v>
      </c>
      <c r="AB1132">
        <v>0.54041990018522101</v>
      </c>
      <c r="AC1132">
        <v>1.6559390000656591</v>
      </c>
      <c r="AD1132">
        <v>0.68922004601077635</v>
      </c>
      <c r="AE1132">
        <v>0.97097925156500164</v>
      </c>
      <c r="AF1132">
        <v>1.3931791664856139</v>
      </c>
      <c r="AG1132">
        <v>0.60369893600053992</v>
      </c>
      <c r="AH1132" s="9" t="s">
        <v>270</v>
      </c>
      <c r="AI1132" s="1">
        <v>43862</v>
      </c>
      <c r="AJ1132" s="9" t="s">
        <v>41</v>
      </c>
      <c r="AK1132">
        <v>3</v>
      </c>
    </row>
    <row r="1133" spans="1:37" x14ac:dyDescent="0.25">
      <c r="A1133">
        <v>43861</v>
      </c>
      <c r="B1133">
        <v>0.74336176327056513</v>
      </c>
      <c r="C1133">
        <v>1.6102535213266669E-2</v>
      </c>
      <c r="D1133">
        <v>0.19375536857927481</v>
      </c>
      <c r="E1133">
        <v>0.60481787305974921</v>
      </c>
      <c r="F1133">
        <v>1.726652141663974E-2</v>
      </c>
      <c r="G1133">
        <v>0.25382341965362132</v>
      </c>
      <c r="H1133">
        <v>0.71239902323713045</v>
      </c>
      <c r="I1133">
        <v>6.1073742526681053E-2</v>
      </c>
      <c r="J1133">
        <v>0</v>
      </c>
      <c r="K1133">
        <v>0</v>
      </c>
      <c r="L1133">
        <v>1.150236304973043E-2</v>
      </c>
      <c r="M1133">
        <v>9.0688351102837642E-2</v>
      </c>
      <c r="N1133">
        <v>1.1619054024825449E-2</v>
      </c>
      <c r="O1133">
        <v>4.4316000386442192E-2</v>
      </c>
      <c r="P1133">
        <v>2.846376614794139E-2</v>
      </c>
      <c r="Q1133">
        <v>7.8012901021930023E-2</v>
      </c>
      <c r="R1133">
        <v>0.15001856709959691</v>
      </c>
      <c r="S1133">
        <v>9.2865816636308537E-2</v>
      </c>
      <c r="T1133">
        <v>0.22753857627474661</v>
      </c>
      <c r="U1133">
        <v>3.3741361205270941</v>
      </c>
      <c r="V1133">
        <v>5.8149569392622607E-4</v>
      </c>
      <c r="W1133">
        <v>7.4284841513378219E-2</v>
      </c>
      <c r="X1133">
        <v>0.7065968088112794</v>
      </c>
      <c r="Y1133">
        <v>16.888481658645791</v>
      </c>
      <c r="Z1133">
        <v>0.60629921246711793</v>
      </c>
      <c r="AA1133">
        <v>0.1059640783252281</v>
      </c>
      <c r="AB1133">
        <v>0.1970270417184633</v>
      </c>
      <c r="AC1133">
        <v>2.5267270992694471</v>
      </c>
      <c r="AD1133">
        <v>0.17936786263803289</v>
      </c>
      <c r="AE1133">
        <v>0.19924804422880479</v>
      </c>
      <c r="AF1133">
        <v>0.66091664587981402</v>
      </c>
      <c r="AG1133">
        <v>0.78493128149662539</v>
      </c>
      <c r="AH1133" s="9" t="s">
        <v>271</v>
      </c>
      <c r="AI1133" s="1">
        <v>43831</v>
      </c>
      <c r="AJ1133" s="9" t="s">
        <v>43</v>
      </c>
      <c r="AK1133">
        <v>31</v>
      </c>
    </row>
    <row r="1134" spans="1:37" x14ac:dyDescent="0.25">
      <c r="A1134">
        <v>43860</v>
      </c>
      <c r="C1134">
        <v>2.5550001908022681E-3</v>
      </c>
      <c r="D1134">
        <v>1.234303637201306E-3</v>
      </c>
      <c r="E1134">
        <v>0.49640850358178468</v>
      </c>
      <c r="F1134">
        <v>5.6610952153503917E-2</v>
      </c>
      <c r="G1134">
        <v>0.20205637071945351</v>
      </c>
      <c r="H1134">
        <v>0.50236425620066416</v>
      </c>
      <c r="I1134">
        <v>1.070454768704735</v>
      </c>
      <c r="J1134">
        <v>0.1197385147583664</v>
      </c>
      <c r="K1134">
        <v>0.9239247273581962</v>
      </c>
      <c r="L1134">
        <v>5.9022461729712334E-4</v>
      </c>
      <c r="M1134">
        <v>0.13991525986563769</v>
      </c>
      <c r="N1134">
        <v>1.194893113830894E-2</v>
      </c>
      <c r="O1134">
        <v>3.1608426897638292E-2</v>
      </c>
      <c r="P1134">
        <v>6.1004271187986008E-2</v>
      </c>
      <c r="Q1134">
        <v>7.2623343286368755E-2</v>
      </c>
      <c r="R1134">
        <v>1.735159012414814E-2</v>
      </c>
      <c r="S1134">
        <v>4.7517626826739192E-4</v>
      </c>
      <c r="T1134">
        <v>0.90242256370093443</v>
      </c>
      <c r="U1134">
        <v>0</v>
      </c>
      <c r="W1134">
        <v>2.535248829030173E-2</v>
      </c>
      <c r="X1134">
        <v>0.1198889455378828</v>
      </c>
      <c r="Y1134">
        <v>2.6957271675581138</v>
      </c>
      <c r="Z1134">
        <v>0.34845147729415288</v>
      </c>
      <c r="AA1134">
        <v>0.21254701727564629</v>
      </c>
      <c r="AC1134">
        <v>0.63451248540704386</v>
      </c>
      <c r="AD1134">
        <v>6.602480486308436E-2</v>
      </c>
      <c r="AE1134">
        <v>0.22843007023618489</v>
      </c>
      <c r="AG1134">
        <v>0.56031324009936412</v>
      </c>
      <c r="AH1134" s="9" t="s">
        <v>271</v>
      </c>
      <c r="AI1134" s="1">
        <v>43831</v>
      </c>
      <c r="AJ1134" s="9" t="s">
        <v>38</v>
      </c>
      <c r="AK1134">
        <v>30</v>
      </c>
    </row>
    <row r="1135" spans="1:37" x14ac:dyDescent="0.25">
      <c r="A1135">
        <v>43852</v>
      </c>
      <c r="B1135">
        <v>3.727137107056282</v>
      </c>
      <c r="C1135">
        <v>0.97976980388562795</v>
      </c>
      <c r="D1135">
        <v>0.55113641717920303</v>
      </c>
      <c r="E1135">
        <v>0.70868938055862896</v>
      </c>
      <c r="F1135">
        <v>0.95695712948704181</v>
      </c>
      <c r="G1135">
        <v>1.7191218828736119</v>
      </c>
      <c r="H1135">
        <v>0.8341922294333326</v>
      </c>
      <c r="I1135">
        <v>0.9786123614542378</v>
      </c>
      <c r="J1135">
        <v>4.8932973192576348E-2</v>
      </c>
      <c r="K1135">
        <v>7.7265832974559894</v>
      </c>
      <c r="L1135">
        <v>7.4798681232333547E-2</v>
      </c>
      <c r="M1135">
        <v>0.18370157171286869</v>
      </c>
      <c r="N1135">
        <v>0.54773003470349246</v>
      </c>
      <c r="O1135">
        <v>2.0186985646587021</v>
      </c>
      <c r="P1135">
        <v>0.24881362585350089</v>
      </c>
      <c r="Q1135">
        <v>8.4662074669025866E-2</v>
      </c>
      <c r="R1135">
        <v>0.84378613153000948</v>
      </c>
      <c r="S1135">
        <v>1.4397961046452949</v>
      </c>
      <c r="T1135">
        <v>0.12296621445543281</v>
      </c>
      <c r="U1135">
        <v>0.50023877986459331</v>
      </c>
      <c r="V1135">
        <v>0.13062193255839541</v>
      </c>
      <c r="W1135">
        <v>0.1643746099771724</v>
      </c>
      <c r="X1135">
        <v>1.489180161560353</v>
      </c>
      <c r="Y1135">
        <v>5.5471645832453842E-2</v>
      </c>
      <c r="Z1135">
        <v>2.8016438574020079</v>
      </c>
      <c r="AA1135">
        <v>1.269651601655521</v>
      </c>
      <c r="AB1135">
        <v>0.40097530293153089</v>
      </c>
      <c r="AC1135">
        <v>0.24165189100257409</v>
      </c>
      <c r="AD1135">
        <v>0.52756021160317168</v>
      </c>
      <c r="AE1135">
        <v>0.72588741833392978</v>
      </c>
      <c r="AF1135">
        <v>6.7822658548053649</v>
      </c>
      <c r="AG1135">
        <v>0.67217920589960845</v>
      </c>
      <c r="AH1135" s="9" t="s">
        <v>272</v>
      </c>
      <c r="AI1135" s="1">
        <v>43831</v>
      </c>
      <c r="AJ1135" s="9" t="s">
        <v>39</v>
      </c>
      <c r="AK1135">
        <v>22</v>
      </c>
    </row>
    <row r="1136" spans="1:37" x14ac:dyDescent="0.25">
      <c r="A1136">
        <v>43851</v>
      </c>
      <c r="B1136">
        <v>1.2836118617332719</v>
      </c>
      <c r="C1136">
        <v>0.24648391774565931</v>
      </c>
      <c r="D1136">
        <v>0.4099282984727125</v>
      </c>
      <c r="E1136">
        <v>1.061029671496394</v>
      </c>
      <c r="F1136">
        <v>0.10833055546354679</v>
      </c>
      <c r="G1136">
        <v>0.27185291840067521</v>
      </c>
      <c r="H1136">
        <v>1.6071347501709541</v>
      </c>
      <c r="I1136">
        <v>0.10785679962239909</v>
      </c>
      <c r="J1136">
        <v>2.2290768560878722</v>
      </c>
      <c r="K1136">
        <v>0.21891605058276251</v>
      </c>
      <c r="L1136">
        <v>0.53203761491750012</v>
      </c>
      <c r="M1136">
        <v>1.036614242214996</v>
      </c>
      <c r="N1136">
        <v>0.73821774011909169</v>
      </c>
      <c r="O1136">
        <v>0.33335683581901798</v>
      </c>
      <c r="P1136">
        <v>1.208577003188116</v>
      </c>
      <c r="Q1136">
        <v>0.56855459872251057</v>
      </c>
      <c r="R1136">
        <v>5.7797756556015378E-2</v>
      </c>
      <c r="S1136">
        <v>0.2274261787277122</v>
      </c>
      <c r="T1136">
        <v>0.38810112930714569</v>
      </c>
      <c r="U1136">
        <v>5.0519351513666953E-2</v>
      </c>
      <c r="V1136">
        <v>0.1752064257963161</v>
      </c>
      <c r="W1136">
        <v>7.2221274745355099E-2</v>
      </c>
      <c r="X1136">
        <v>0.39442509310604551</v>
      </c>
      <c r="Y1136">
        <v>0.37168276328097632</v>
      </c>
      <c r="Z1136">
        <v>0.96693406290779593</v>
      </c>
      <c r="AA1136">
        <v>1.208908830682214</v>
      </c>
      <c r="AB1136">
        <v>0.64319910797728674</v>
      </c>
      <c r="AC1136">
        <v>0.64463704114291009</v>
      </c>
      <c r="AD1136">
        <v>2.5980936499502199</v>
      </c>
      <c r="AE1136">
        <v>0.58688744133775861</v>
      </c>
      <c r="AF1136">
        <v>0.77507397248422394</v>
      </c>
      <c r="AG1136">
        <v>0.77406145141665017</v>
      </c>
      <c r="AH1136" s="9" t="s">
        <v>272</v>
      </c>
      <c r="AI1136" s="1">
        <v>43831</v>
      </c>
      <c r="AJ1136" s="9" t="s">
        <v>40</v>
      </c>
      <c r="AK1136">
        <v>21</v>
      </c>
    </row>
    <row r="1137" spans="1:37" x14ac:dyDescent="0.25">
      <c r="A1137">
        <v>43850</v>
      </c>
      <c r="B1137">
        <v>0.37832895245589637</v>
      </c>
      <c r="C1137">
        <v>0.10712370942127759</v>
      </c>
      <c r="D1137">
        <v>4.2974546950705267E-2</v>
      </c>
      <c r="E1137">
        <v>0.54305237503933468</v>
      </c>
      <c r="F1137">
        <v>0.26001891269002242</v>
      </c>
      <c r="G1137">
        <v>7.6150962295317884E-2</v>
      </c>
      <c r="H1137">
        <v>5.4323275656327087E-2</v>
      </c>
      <c r="I1137">
        <v>0.31158924407030503</v>
      </c>
      <c r="J1137">
        <v>0.20452294341480601</v>
      </c>
      <c r="K1137">
        <v>1.486279067009883E-3</v>
      </c>
      <c r="L1137">
        <v>0.1779649457830608</v>
      </c>
      <c r="M1137">
        <v>0.58174658979736449</v>
      </c>
      <c r="N1137">
        <v>0.25167196108486262</v>
      </c>
      <c r="O1137">
        <v>0.12038833721388589</v>
      </c>
      <c r="P1137">
        <v>0.36236754833276341</v>
      </c>
      <c r="Q1137">
        <v>0.1105935529512443</v>
      </c>
      <c r="R1137">
        <v>0.15170249822827789</v>
      </c>
      <c r="S1137">
        <v>5.5821278571667743E-2</v>
      </c>
      <c r="T1137">
        <v>5.3838605813260422E-2</v>
      </c>
      <c r="U1137">
        <v>0.2172035557217534</v>
      </c>
      <c r="V1137">
        <v>0.59403682383571232</v>
      </c>
      <c r="W1137">
        <v>4.9826406425043712E-2</v>
      </c>
      <c r="X1137">
        <v>0.2362051565783094</v>
      </c>
      <c r="Y1137">
        <v>0.28417006694018998</v>
      </c>
      <c r="Z1137">
        <v>0.36251628143708858</v>
      </c>
      <c r="AA1137">
        <v>0.37421436716288448</v>
      </c>
      <c r="AB1137">
        <v>0.1979179365628341</v>
      </c>
      <c r="AC1137">
        <v>0.38368236577429188</v>
      </c>
      <c r="AD1137">
        <v>0.36799144488795799</v>
      </c>
      <c r="AE1137">
        <v>0.29696167786911709</v>
      </c>
      <c r="AF1137">
        <v>0.29282723012365958</v>
      </c>
      <c r="AG1137">
        <v>0.41647539091257713</v>
      </c>
      <c r="AH1137" s="9" t="s">
        <v>272</v>
      </c>
      <c r="AI1137" s="1">
        <v>43831</v>
      </c>
      <c r="AJ1137" s="9" t="s">
        <v>41</v>
      </c>
      <c r="AK1137">
        <v>20</v>
      </c>
    </row>
    <row r="1138" spans="1:37" x14ac:dyDescent="0.25">
      <c r="A1138">
        <v>43847</v>
      </c>
      <c r="B1138">
        <v>0.6784704391749018</v>
      </c>
      <c r="C1138">
        <v>0.16020027255259181</v>
      </c>
      <c r="D1138">
        <v>2.8617839185398841E-2</v>
      </c>
      <c r="E1138">
        <v>0.1200208989886719</v>
      </c>
      <c r="F1138">
        <v>0.1148585515011485</v>
      </c>
      <c r="G1138">
        <v>4.9349203016520508E-2</v>
      </c>
      <c r="H1138">
        <v>1.9009682270670111E-2</v>
      </c>
      <c r="I1138">
        <v>0.57949428896856736</v>
      </c>
      <c r="J1138">
        <v>2.279750636816906E-2</v>
      </c>
      <c r="K1138">
        <v>9.1774169080369755E-2</v>
      </c>
      <c r="L1138">
        <v>0.51567839633832036</v>
      </c>
      <c r="M1138">
        <v>3.121603248169329E-3</v>
      </c>
      <c r="N1138">
        <v>0.2883610271993941</v>
      </c>
      <c r="O1138">
        <v>1.3538579188227011E-2</v>
      </c>
      <c r="P1138">
        <v>0.18964153720947929</v>
      </c>
      <c r="Q1138">
        <v>6.5381143947937703E-2</v>
      </c>
      <c r="R1138">
        <v>0.19482850587613179</v>
      </c>
      <c r="S1138">
        <v>2.1506063536391859E-3</v>
      </c>
      <c r="T1138">
        <v>0.2685447710680397</v>
      </c>
      <c r="U1138">
        <v>1.0504253947280089E-2</v>
      </c>
      <c r="V1138">
        <v>0.25520467686782172</v>
      </c>
      <c r="W1138">
        <v>0.19147257060346859</v>
      </c>
      <c r="X1138">
        <v>0.63818513751374539</v>
      </c>
      <c r="Y1138">
        <v>5.3561898283657622E-3</v>
      </c>
      <c r="Z1138">
        <v>0.48319431069736812</v>
      </c>
      <c r="AA1138">
        <v>0.25292300671793799</v>
      </c>
      <c r="AB1138">
        <v>0.21136018851777541</v>
      </c>
      <c r="AC1138">
        <v>0.17143327544919629</v>
      </c>
      <c r="AD1138">
        <v>6.692909057466262E-2</v>
      </c>
      <c r="AE1138">
        <v>0.36522970093732537</v>
      </c>
      <c r="AF1138">
        <v>0.18591571061674139</v>
      </c>
      <c r="AG1138">
        <v>0.45863139831999178</v>
      </c>
      <c r="AH1138" s="9" t="s">
        <v>273</v>
      </c>
      <c r="AI1138" s="1">
        <v>43831</v>
      </c>
      <c r="AJ1138" s="9" t="s">
        <v>43</v>
      </c>
      <c r="AK1138">
        <v>17</v>
      </c>
    </row>
    <row r="1139" spans="1:37" x14ac:dyDescent="0.25">
      <c r="A1139">
        <v>43846</v>
      </c>
      <c r="C1139">
        <v>8.9598152356341026E-2</v>
      </c>
      <c r="D1139">
        <v>0.1314974652379873</v>
      </c>
      <c r="E1139">
        <v>7.6775937210606882E-2</v>
      </c>
      <c r="F1139">
        <v>2.2497949935039421E-2</v>
      </c>
      <c r="G1139">
        <v>0.1972171403536139</v>
      </c>
      <c r="H1139">
        <v>0.1386956011673606</v>
      </c>
      <c r="I1139">
        <v>0.35034684275579231</v>
      </c>
      <c r="J1139">
        <v>8.6755533989948938E-2</v>
      </c>
      <c r="K1139">
        <v>0.59079346718881809</v>
      </c>
      <c r="L1139">
        <v>1.5324694664254059</v>
      </c>
      <c r="M1139">
        <v>5.731182982476532E-2</v>
      </c>
      <c r="O1139">
        <v>0.12462185827774271</v>
      </c>
      <c r="P1139">
        <v>8.7883175948182818E-2</v>
      </c>
      <c r="Q1139">
        <v>0.48768066166313878</v>
      </c>
      <c r="R1139">
        <v>3.680306044230152E-3</v>
      </c>
      <c r="S1139">
        <v>0.17933568992831861</v>
      </c>
      <c r="T1139">
        <v>1.9216619263152081E-2</v>
      </c>
      <c r="U1139">
        <v>4.0009412847164437E-2</v>
      </c>
      <c r="V1139">
        <v>2.3457454348221338</v>
      </c>
      <c r="W1139">
        <v>9.3578057275053264E-2</v>
      </c>
      <c r="X1139">
        <v>0.30351030944238572</v>
      </c>
      <c r="Y1139">
        <v>4.8293446629201172E-5</v>
      </c>
      <c r="Z1139">
        <v>0.28164746136470042</v>
      </c>
      <c r="AB1139">
        <v>0.32694824628729668</v>
      </c>
      <c r="AC1139">
        <v>0.20692057236022951</v>
      </c>
      <c r="AD1139">
        <v>0.91158962309197378</v>
      </c>
      <c r="AE1139">
        <v>0.23851723538714581</v>
      </c>
      <c r="AF1139">
        <v>0.2614734941651643</v>
      </c>
      <c r="AH1139" s="9" t="s">
        <v>273</v>
      </c>
      <c r="AI1139" s="1">
        <v>43831</v>
      </c>
      <c r="AJ1139" s="9" t="s">
        <v>38</v>
      </c>
      <c r="AK1139">
        <v>16</v>
      </c>
    </row>
    <row r="1140" spans="1:37" x14ac:dyDescent="0.25">
      <c r="A1140">
        <v>43845</v>
      </c>
      <c r="B1140">
        <v>0.34056753658017658</v>
      </c>
      <c r="C1140">
        <v>0.23099870834774461</v>
      </c>
      <c r="D1140">
        <v>0.24888997252330811</v>
      </c>
      <c r="E1140">
        <v>0.27239887841453059</v>
      </c>
      <c r="F1140">
        <v>1.069338104420841E-2</v>
      </c>
      <c r="G1140">
        <v>4.6119957505798392E-2</v>
      </c>
      <c r="H1140">
        <v>6.2773822403633314E-2</v>
      </c>
      <c r="I1140">
        <v>0.10159926673431451</v>
      </c>
      <c r="J1140">
        <v>1.1295584156592211E-2</v>
      </c>
      <c r="K1140">
        <v>2.3324227743324051E-2</v>
      </c>
      <c r="L1140">
        <v>1.5876625605347978E-2</v>
      </c>
      <c r="M1140">
        <v>7.6232857573140259E-2</v>
      </c>
      <c r="N1140">
        <v>2.030134454498312E-2</v>
      </c>
      <c r="O1140">
        <v>7.0692114839933151E-2</v>
      </c>
      <c r="P1140">
        <v>0.24892805921229669</v>
      </c>
      <c r="Q1140">
        <v>8.5977345675761985E-2</v>
      </c>
      <c r="R1140">
        <v>1.6687265116240799</v>
      </c>
      <c r="S1140">
        <v>0.33884142393828981</v>
      </c>
      <c r="T1140">
        <v>6.2193167890017588E-2</v>
      </c>
      <c r="U1140">
        <v>6.3975832006097175E-2</v>
      </c>
      <c r="V1140">
        <v>5.7439302746210411E-2</v>
      </c>
      <c r="W1140">
        <v>0.26261031542918067</v>
      </c>
      <c r="X1140">
        <v>0.46096865114370528</v>
      </c>
      <c r="Y1140">
        <v>0.28703569035214621</v>
      </c>
      <c r="Z1140">
        <v>0.45531317647647229</v>
      </c>
      <c r="AA1140">
        <v>8.2188985319269076E-2</v>
      </c>
      <c r="AB1140">
        <v>7.5925675819289731E-2</v>
      </c>
      <c r="AC1140">
        <v>0.244483913949013</v>
      </c>
      <c r="AD1140">
        <v>7.7639496420230172E-2</v>
      </c>
      <c r="AE1140">
        <v>0.48044020781225383</v>
      </c>
      <c r="AF1140">
        <v>0.21771337838206151</v>
      </c>
      <c r="AG1140">
        <v>0.14783067282973611</v>
      </c>
      <c r="AH1140" s="9" t="s">
        <v>273</v>
      </c>
      <c r="AI1140" s="1">
        <v>43831</v>
      </c>
      <c r="AJ1140" s="9" t="s">
        <v>39</v>
      </c>
      <c r="AK1140">
        <v>15</v>
      </c>
    </row>
    <row r="1141" spans="1:37" x14ac:dyDescent="0.25">
      <c r="A1141">
        <v>43844</v>
      </c>
      <c r="B1141">
        <v>0.39127983458748572</v>
      </c>
      <c r="C1141">
        <v>0.73437645565142495</v>
      </c>
      <c r="D1141">
        <v>6.7574221610518289E-3</v>
      </c>
      <c r="E1141">
        <v>0.42590513682907971</v>
      </c>
      <c r="F1141">
        <v>0.34587831897282539</v>
      </c>
      <c r="G1141">
        <v>0.11336035876480829</v>
      </c>
      <c r="H1141">
        <v>0.96584183087806341</v>
      </c>
      <c r="I1141">
        <v>0.20412798824897799</v>
      </c>
      <c r="J1141">
        <v>1.9740433724144229E-2</v>
      </c>
      <c r="K1141">
        <v>0.18992283475882951</v>
      </c>
      <c r="L1141">
        <v>0.121360695722787</v>
      </c>
      <c r="M1141">
        <v>2.1763483735467989E-2</v>
      </c>
      <c r="N1141">
        <v>9.554800331910368E-2</v>
      </c>
      <c r="O1141">
        <v>0.47625847849233299</v>
      </c>
      <c r="P1141">
        <v>7.3464716322613963E-2</v>
      </c>
      <c r="Q1141">
        <v>4.7612270360583027E-2</v>
      </c>
      <c r="R1141">
        <v>7.0195068861244735E-4</v>
      </c>
      <c r="S1141">
        <v>0.35505296815562098</v>
      </c>
      <c r="T1141">
        <v>5.6224946651490228E-2</v>
      </c>
      <c r="U1141">
        <v>0.295731310629606</v>
      </c>
      <c r="V1141">
        <v>0.16702044720542311</v>
      </c>
      <c r="W1141">
        <v>9.9896871163918689E-3</v>
      </c>
      <c r="X1141">
        <v>0.16093856223102651</v>
      </c>
      <c r="Y1141">
        <v>1.6809629790572701E-2</v>
      </c>
      <c r="Z1141">
        <v>0.47113754699691368</v>
      </c>
      <c r="AA1141">
        <v>0.1168605707025397</v>
      </c>
      <c r="AB1141">
        <v>0.29081914340480758</v>
      </c>
      <c r="AC1141">
        <v>4.5390023152470781E-2</v>
      </c>
      <c r="AD1141">
        <v>0.15153002861367501</v>
      </c>
      <c r="AE1141">
        <v>0.27110598858675011</v>
      </c>
      <c r="AF1141">
        <v>0.29764338740959773</v>
      </c>
      <c r="AG1141">
        <v>0.31939164260613617</v>
      </c>
      <c r="AH1141" s="9" t="s">
        <v>273</v>
      </c>
      <c r="AI1141" s="1">
        <v>43831</v>
      </c>
      <c r="AJ1141" s="9" t="s">
        <v>40</v>
      </c>
      <c r="AK1141">
        <v>14</v>
      </c>
    </row>
    <row r="1142" spans="1:37" x14ac:dyDescent="0.25">
      <c r="A1142">
        <v>43843</v>
      </c>
      <c r="B1142">
        <v>8.4897570931252955E-2</v>
      </c>
      <c r="C1142">
        <v>9.6756443137957587E-2</v>
      </c>
      <c r="D1142">
        <v>1.065694337923893</v>
      </c>
      <c r="E1142">
        <v>0.1244014514955398</v>
      </c>
      <c r="F1142">
        <v>1.4368310679947229E-2</v>
      </c>
      <c r="G1142">
        <v>0.1355050698287969</v>
      </c>
      <c r="H1142">
        <v>0.1057046404777289</v>
      </c>
      <c r="I1142">
        <v>2.9904257367517938E-3</v>
      </c>
      <c r="J1142">
        <v>7.2528077609107424E-4</v>
      </c>
      <c r="K1142">
        <v>0.18918175842339749</v>
      </c>
      <c r="L1142">
        <v>0.30066569301698898</v>
      </c>
      <c r="M1142">
        <v>2.2820579233988121E-2</v>
      </c>
      <c r="N1142">
        <v>7.8664526422444023E-2</v>
      </c>
      <c r="O1142">
        <v>3.32682491918413E-2</v>
      </c>
      <c r="P1142">
        <v>8.5192194080907821E-2</v>
      </c>
      <c r="Q1142">
        <v>1.3709030187369299E-3</v>
      </c>
      <c r="R1142">
        <v>1.364006541702034E-2</v>
      </c>
      <c r="S1142">
        <v>8.4640374014377087E-2</v>
      </c>
      <c r="T1142">
        <v>1.238139417218906E-2</v>
      </c>
      <c r="U1142">
        <v>0</v>
      </c>
      <c r="V1142">
        <v>0.1029630460391224</v>
      </c>
      <c r="W1142">
        <v>6.2835807426778634E-2</v>
      </c>
      <c r="X1142">
        <v>9.5271764280902102E-2</v>
      </c>
      <c r="Y1142">
        <v>6.4942660142247269E-2</v>
      </c>
      <c r="Z1142">
        <v>0.11703383392615729</v>
      </c>
      <c r="AA1142">
        <v>5.6020748765587769E-2</v>
      </c>
      <c r="AB1142">
        <v>3.2800533403185249E-2</v>
      </c>
      <c r="AC1142">
        <v>0.1640158740054295</v>
      </c>
      <c r="AD1142">
        <v>8.6177966772834416E-2</v>
      </c>
      <c r="AE1142">
        <v>7.5438071196988407E-2</v>
      </c>
      <c r="AF1142">
        <v>8.7969860896963598E-2</v>
      </c>
      <c r="AG1142">
        <v>7.9589280306900045E-2</v>
      </c>
      <c r="AH1142" s="9" t="s">
        <v>273</v>
      </c>
      <c r="AI1142" s="1">
        <v>43831</v>
      </c>
      <c r="AJ1142" s="9" t="s">
        <v>41</v>
      </c>
      <c r="AK1142">
        <v>13</v>
      </c>
    </row>
    <row r="1143" spans="1:37" x14ac:dyDescent="0.25">
      <c r="A1143">
        <v>43840</v>
      </c>
      <c r="B1143">
        <v>0.3387558211423537</v>
      </c>
      <c r="C1143">
        <v>0.60334950304835488</v>
      </c>
      <c r="D1143">
        <v>9.8224853914353816E-2</v>
      </c>
      <c r="E1143">
        <v>0.30913417607045057</v>
      </c>
      <c r="F1143">
        <v>0.180873149207503</v>
      </c>
      <c r="G1143">
        <v>0.1277771440674175</v>
      </c>
      <c r="H1143">
        <v>7.6026152319033785E-2</v>
      </c>
      <c r="I1143">
        <v>0.21487600844319951</v>
      </c>
      <c r="J1143">
        <v>1.299586476527336E-2</v>
      </c>
      <c r="K1143">
        <v>0.10509982082941551</v>
      </c>
      <c r="L1143">
        <v>0.14160278244547381</v>
      </c>
      <c r="M1143">
        <v>9.6574792534725479E-2</v>
      </c>
      <c r="N1143">
        <v>6.1137924022922827E-2</v>
      </c>
      <c r="O1143">
        <v>0.55626246282367731</v>
      </c>
      <c r="P1143">
        <v>9.7442108185526816E-2</v>
      </c>
      <c r="Q1143">
        <v>0.60203261719067802</v>
      </c>
      <c r="R1143">
        <v>0.23014152564647961</v>
      </c>
      <c r="S1143">
        <v>0.13980987556466179</v>
      </c>
      <c r="T1143">
        <v>0.1113892805838369</v>
      </c>
      <c r="U1143">
        <v>5.3047563688792543E-2</v>
      </c>
      <c r="V1143">
        <v>0.1509100024556301</v>
      </c>
      <c r="W1143">
        <v>0.27834581896203459</v>
      </c>
      <c r="X1143">
        <v>0.42929867748640449</v>
      </c>
      <c r="Y1143">
        <v>4.8018432917419553E-3</v>
      </c>
      <c r="Z1143">
        <v>0.46743672192068608</v>
      </c>
      <c r="AA1143">
        <v>9.6772620079952007E-2</v>
      </c>
      <c r="AB1143">
        <v>0.35359860920158009</v>
      </c>
      <c r="AC1143">
        <v>0.1009120706987482</v>
      </c>
      <c r="AD1143">
        <v>0.37269043896443571</v>
      </c>
      <c r="AE1143">
        <v>0.4824628522109341</v>
      </c>
      <c r="AF1143">
        <v>0.25498676719783958</v>
      </c>
      <c r="AG1143">
        <v>0.17446578042934369</v>
      </c>
      <c r="AH1143" s="9" t="s">
        <v>274</v>
      </c>
      <c r="AI1143" s="1">
        <v>43831</v>
      </c>
      <c r="AJ1143" s="9" t="s">
        <v>43</v>
      </c>
      <c r="AK1143">
        <v>10</v>
      </c>
    </row>
    <row r="1144" spans="1:37" x14ac:dyDescent="0.25">
      <c r="A1144">
        <v>43839</v>
      </c>
      <c r="B1144">
        <v>0.3288821631297939</v>
      </c>
      <c r="C1144">
        <v>0.9215586802555169</v>
      </c>
      <c r="D1144">
        <v>7.2377348473033436E-4</v>
      </c>
      <c r="E1144">
        <v>0.38839716311773348</v>
      </c>
      <c r="F1144">
        <v>0.87400285309107839</v>
      </c>
      <c r="G1144">
        <v>2.773148653473818E-2</v>
      </c>
      <c r="H1144">
        <v>0.26379924440695601</v>
      </c>
      <c r="I1144">
        <v>8.0396657979553934E-2</v>
      </c>
      <c r="J1144">
        <v>0.13675634649782359</v>
      </c>
      <c r="K1144">
        <v>5.7777207788702933E-2</v>
      </c>
      <c r="L1144">
        <v>0.62503855004400033</v>
      </c>
      <c r="M1144">
        <v>6.3609810491419408E-2</v>
      </c>
      <c r="N1144">
        <v>0.33015367343287072</v>
      </c>
      <c r="O1144">
        <v>4.1466893408471282E-2</v>
      </c>
      <c r="P1144">
        <v>9.7423706719987652E-2</v>
      </c>
      <c r="Q1144">
        <v>0.59701159509107049</v>
      </c>
      <c r="R1144">
        <v>0.13101943794289611</v>
      </c>
      <c r="S1144">
        <v>0.50990442189285268</v>
      </c>
      <c r="T1144">
        <v>0.38996477869732538</v>
      </c>
      <c r="U1144">
        <v>6.4154768077797459E-4</v>
      </c>
      <c r="V1144">
        <v>6.3067064604603776E-2</v>
      </c>
      <c r="W1144">
        <v>0.39363711150357827</v>
      </c>
      <c r="X1144">
        <v>0.21607951053996499</v>
      </c>
      <c r="Y1144">
        <v>0.16959594011734511</v>
      </c>
      <c r="Z1144">
        <v>0.33432266835110169</v>
      </c>
      <c r="AA1144">
        <v>0.21717980655501151</v>
      </c>
      <c r="AB1144">
        <v>0.42406674576363551</v>
      </c>
      <c r="AC1144">
        <v>0.17075369863509651</v>
      </c>
      <c r="AD1144">
        <v>0.78945845152932315</v>
      </c>
      <c r="AE1144">
        <v>0.29409460927573461</v>
      </c>
      <c r="AF1144">
        <v>0.29860267695119652</v>
      </c>
      <c r="AG1144">
        <v>0.26434700497521307</v>
      </c>
      <c r="AH1144" s="9" t="s">
        <v>274</v>
      </c>
      <c r="AI1144" s="1">
        <v>43831</v>
      </c>
      <c r="AJ1144" s="9" t="s">
        <v>38</v>
      </c>
      <c r="AK1144">
        <v>9</v>
      </c>
    </row>
    <row r="1145" spans="1:37" x14ac:dyDescent="0.25">
      <c r="A1145">
        <v>43838</v>
      </c>
      <c r="B1145">
        <v>8.0309081165686996E-2</v>
      </c>
      <c r="C1145">
        <v>4.2310223600983778E-2</v>
      </c>
      <c r="D1145">
        <v>4.1179755242295973E-2</v>
      </c>
      <c r="E1145">
        <v>0.1232639110311403</v>
      </c>
      <c r="F1145">
        <v>0.1332384961448938</v>
      </c>
      <c r="G1145">
        <v>2.2471250685993E-2</v>
      </c>
      <c r="H1145">
        <v>0.17751392872330099</v>
      </c>
      <c r="I1145">
        <v>4.0295205582157713E-3</v>
      </c>
      <c r="J1145">
        <v>4.8729286408947988E-4</v>
      </c>
      <c r="K1145">
        <v>1.208938477741742E-2</v>
      </c>
      <c r="L1145">
        <v>2.078686129801E-3</v>
      </c>
      <c r="M1145">
        <v>6.1278068714907701E-2</v>
      </c>
      <c r="N1145">
        <v>9.6414863849188757E-3</v>
      </c>
      <c r="O1145">
        <v>0.26539167554659482</v>
      </c>
      <c r="P1145">
        <v>2.876254271382855E-2</v>
      </c>
      <c r="Q1145">
        <v>4.5912142599987948E-3</v>
      </c>
      <c r="R1145">
        <v>0.7188585807976462</v>
      </c>
      <c r="S1145">
        <v>0.1321933937144012</v>
      </c>
      <c r="T1145">
        <v>9.8477387632717905E-2</v>
      </c>
      <c r="U1145">
        <v>0</v>
      </c>
      <c r="V1145">
        <v>3.6140392416957018E-2</v>
      </c>
      <c r="W1145">
        <v>2.5852486118830127E-4</v>
      </c>
      <c r="X1145">
        <v>3.374540109050006E-2</v>
      </c>
      <c r="Y1145">
        <v>8.6435849939994674E-2</v>
      </c>
      <c r="Z1145">
        <v>0.1237702507365529</v>
      </c>
      <c r="AA1145">
        <v>9.2843887014035977E-3</v>
      </c>
      <c r="AB1145">
        <v>7.8847263457100025E-2</v>
      </c>
      <c r="AC1145">
        <v>5.9297863306208468E-2</v>
      </c>
      <c r="AD1145">
        <v>2.02933918821354E-2</v>
      </c>
      <c r="AE1145">
        <v>9.1151635204244075E-2</v>
      </c>
      <c r="AF1145">
        <v>0.1048461331838266</v>
      </c>
      <c r="AG1145">
        <v>3.9177733418165009E-2</v>
      </c>
      <c r="AH1145" s="9" t="s">
        <v>274</v>
      </c>
      <c r="AI1145" s="1">
        <v>43831</v>
      </c>
      <c r="AJ1145" s="9" t="s">
        <v>39</v>
      </c>
      <c r="AK1145">
        <v>8</v>
      </c>
    </row>
    <row r="1146" spans="1:37" x14ac:dyDescent="0.25">
      <c r="A1146">
        <v>43837</v>
      </c>
      <c r="B1146">
        <v>0.45102421725784858</v>
      </c>
      <c r="C1146">
        <v>9.4774676993507681E-2</v>
      </c>
      <c r="D1146">
        <v>2.323149190935939E-2</v>
      </c>
      <c r="E1146">
        <v>0.55009209441525186</v>
      </c>
      <c r="F1146">
        <v>0.11852601310614801</v>
      </c>
      <c r="G1146">
        <v>0.12700121806462489</v>
      </c>
      <c r="H1146">
        <v>0.14720626511422591</v>
      </c>
      <c r="I1146">
        <v>4.4885157431620068E-2</v>
      </c>
      <c r="J1146">
        <v>3.548110329913981E-2</v>
      </c>
      <c r="K1146">
        <v>4.8356410081864398</v>
      </c>
      <c r="L1146">
        <v>5.7312729282122853E-2</v>
      </c>
      <c r="M1146">
        <v>4.5875605956114437E-2</v>
      </c>
      <c r="N1146">
        <v>0.1129140428630519</v>
      </c>
      <c r="O1146">
        <v>0.61265368057455305</v>
      </c>
      <c r="P1146">
        <v>0.132009122300974</v>
      </c>
      <c r="Q1146">
        <v>0.1025446012325167</v>
      </c>
      <c r="R1146">
        <v>0.1221854603015244</v>
      </c>
      <c r="S1146">
        <v>5.2677530434957901E-4</v>
      </c>
      <c r="T1146">
        <v>0.12841600992918531</v>
      </c>
      <c r="U1146">
        <v>1.3782205164361809</v>
      </c>
      <c r="V1146">
        <v>0.1057680757600445</v>
      </c>
      <c r="W1146">
        <v>0.18157907331913739</v>
      </c>
      <c r="X1146">
        <v>0.23170396948766089</v>
      </c>
      <c r="Y1146">
        <v>3.2882867342362901E-4</v>
      </c>
      <c r="Z1146">
        <v>0.42591260327010089</v>
      </c>
      <c r="AA1146">
        <v>0.36287350098647281</v>
      </c>
      <c r="AB1146">
        <v>0.1905544806030561</v>
      </c>
      <c r="AC1146">
        <v>0.18765424475906239</v>
      </c>
      <c r="AD1146">
        <v>0.17906346898197001</v>
      </c>
      <c r="AE1146">
        <v>0.25169973692997311</v>
      </c>
      <c r="AF1146">
        <v>0.29345080483812619</v>
      </c>
      <c r="AG1146">
        <v>0.56727129457570447</v>
      </c>
      <c r="AH1146" s="9" t="s">
        <v>274</v>
      </c>
      <c r="AI1146" s="1">
        <v>43831</v>
      </c>
      <c r="AJ1146" s="9" t="s">
        <v>40</v>
      </c>
      <c r="AK1146">
        <v>7</v>
      </c>
    </row>
    <row r="1147" spans="1:37" x14ac:dyDescent="0.25">
      <c r="A1147">
        <v>43836</v>
      </c>
      <c r="B1147">
        <v>0.1971698036401639</v>
      </c>
      <c r="C1147">
        <v>9.340944697741332E-5</v>
      </c>
      <c r="D1147">
        <v>3.3572683895429042E-2</v>
      </c>
      <c r="E1147">
        <v>8.8875214770127456E-2</v>
      </c>
      <c r="F1147">
        <v>3.7878740614552169E-3</v>
      </c>
      <c r="G1147">
        <v>4.1278066257078881E-2</v>
      </c>
      <c r="H1147">
        <v>0.2200508050080848</v>
      </c>
      <c r="I1147">
        <v>8.8570505386238008E-2</v>
      </c>
      <c r="J1147">
        <v>2.7243804407047878</v>
      </c>
      <c r="K1147">
        <v>0.17251755578428421</v>
      </c>
      <c r="L1147">
        <v>0.21170236510361129</v>
      </c>
      <c r="M1147">
        <v>0.33816061463369668</v>
      </c>
      <c r="N1147">
        <v>0.1020104528719562</v>
      </c>
      <c r="O1147">
        <v>7.3756484565654654E-3</v>
      </c>
      <c r="P1147">
        <v>6.0846609630850089E-3</v>
      </c>
      <c r="Q1147">
        <v>1.766160064182835E-3</v>
      </c>
      <c r="R1147">
        <v>3.0006718084832219E-2</v>
      </c>
      <c r="S1147">
        <v>3.5159714780644127E-2</v>
      </c>
      <c r="T1147">
        <v>1.987676329458872E-2</v>
      </c>
      <c r="U1147">
        <v>0.5006717960725634</v>
      </c>
      <c r="V1147">
        <v>6.8885655383678038E-2</v>
      </c>
      <c r="W1147">
        <v>1.9217812376487049</v>
      </c>
      <c r="X1147">
        <v>0.11609305454300629</v>
      </c>
      <c r="Y1147">
        <v>1.2778487646255421E-2</v>
      </c>
      <c r="Z1147">
        <v>0.1653993618649989</v>
      </c>
      <c r="AA1147">
        <v>0.29815406793299171</v>
      </c>
      <c r="AB1147">
        <v>3.5757776577644111E-2</v>
      </c>
      <c r="AC1147">
        <v>0.19349348570961239</v>
      </c>
      <c r="AD1147">
        <v>9.7433148772528941E-2</v>
      </c>
      <c r="AE1147">
        <v>0.1001365066494407</v>
      </c>
      <c r="AF1147">
        <v>0.123111277359459</v>
      </c>
      <c r="AG1147">
        <v>0.25315734168388282</v>
      </c>
      <c r="AH1147" s="9" t="s">
        <v>274</v>
      </c>
      <c r="AI1147" s="1">
        <v>43831</v>
      </c>
      <c r="AJ1147" s="9" t="s">
        <v>41</v>
      </c>
      <c r="AK1147">
        <v>6</v>
      </c>
    </row>
    <row r="1148" spans="1:37" x14ac:dyDescent="0.25">
      <c r="A1148">
        <v>43833</v>
      </c>
      <c r="B1148">
        <v>0.26104326991182841</v>
      </c>
      <c r="C1148">
        <v>0.65643880105341612</v>
      </c>
      <c r="D1148">
        <v>2.8126684631568921E-2</v>
      </c>
      <c r="E1148">
        <v>0.39823570421276172</v>
      </c>
      <c r="F1148">
        <v>0.18867158710316781</v>
      </c>
      <c r="G1148">
        <v>4.2376873404873741E-2</v>
      </c>
      <c r="H1148">
        <v>0.34437012691707258</v>
      </c>
      <c r="I1148">
        <v>0.25705624521596571</v>
      </c>
      <c r="J1148">
        <v>0.20903003274156109</v>
      </c>
      <c r="K1148">
        <v>0.26701624573368132</v>
      </c>
      <c r="L1148">
        <v>4.0151992015229128E-2</v>
      </c>
      <c r="M1148">
        <v>3.118209763484682E-4</v>
      </c>
      <c r="N1148">
        <v>0.1219045131407238</v>
      </c>
      <c r="O1148">
        <v>0.38323518191063582</v>
      </c>
      <c r="P1148">
        <v>9.0920593500347265E-3</v>
      </c>
      <c r="Q1148">
        <v>8.4272686481930216E-5</v>
      </c>
      <c r="R1148">
        <v>1.29548630831681E-2</v>
      </c>
      <c r="S1148">
        <v>0</v>
      </c>
      <c r="T1148">
        <v>0.19792816930699531</v>
      </c>
      <c r="U1148">
        <v>0.15951586187716879</v>
      </c>
      <c r="V1148">
        <v>0.63118252387219387</v>
      </c>
      <c r="W1148">
        <v>7.7344239677822654E-2</v>
      </c>
      <c r="X1148">
        <v>8.8946519552270023E-2</v>
      </c>
      <c r="Y1148">
        <v>5.015784070297678E-3</v>
      </c>
      <c r="Z1148">
        <v>0.27144372339258122</v>
      </c>
      <c r="AA1148">
        <v>0.1750914772458543</v>
      </c>
      <c r="AB1148">
        <v>0.2437159852591616</v>
      </c>
      <c r="AC1148">
        <v>4.9392809349812793E-2</v>
      </c>
      <c r="AD1148">
        <v>5.3511701708807988E-3</v>
      </c>
      <c r="AE1148">
        <v>8.8292901858836634E-2</v>
      </c>
      <c r="AF1148">
        <v>0.46079582464902408</v>
      </c>
      <c r="AG1148">
        <v>0.1504227685704532</v>
      </c>
      <c r="AH1148" s="9" t="s">
        <v>275</v>
      </c>
      <c r="AI1148" s="1">
        <v>43831</v>
      </c>
      <c r="AJ1148" s="9" t="s">
        <v>43</v>
      </c>
      <c r="AK1148">
        <v>3</v>
      </c>
    </row>
    <row r="1149" spans="1:37" x14ac:dyDescent="0.25">
      <c r="A1149">
        <v>43832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s="9" t="s">
        <v>275</v>
      </c>
      <c r="AI1149" s="1">
        <v>43831</v>
      </c>
      <c r="AJ1149" s="9" t="s">
        <v>38</v>
      </c>
      <c r="AK1149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58CA-0ED8-417C-91CF-F8235501E90E}">
  <dimension ref="A1:AK1149"/>
  <sheetViews>
    <sheetView workbookViewId="0">
      <selection activeCell="C5" sqref="C5"/>
    </sheetView>
  </sheetViews>
  <sheetFormatPr defaultRowHeight="15" x14ac:dyDescent="0.25"/>
  <cols>
    <col min="1" max="1" width="7.28515625" bestFit="1" customWidth="1"/>
    <col min="2" max="6" width="12.7109375" bestFit="1" customWidth="1"/>
    <col min="7" max="7" width="15" bestFit="1" customWidth="1"/>
    <col min="8" max="8" width="12.85546875" bestFit="1" customWidth="1"/>
    <col min="9" max="9" width="14.5703125" bestFit="1" customWidth="1"/>
    <col min="10" max="15" width="12.7109375" bestFit="1" customWidth="1"/>
    <col min="16" max="16" width="13.7109375" bestFit="1" customWidth="1"/>
    <col min="17" max="19" width="12.7109375" bestFit="1" customWidth="1"/>
    <col min="20" max="20" width="13.140625" bestFit="1" customWidth="1"/>
    <col min="21" max="33" width="12.7109375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45511</v>
      </c>
      <c r="B2">
        <v>-1.0986877111162221E-2</v>
      </c>
      <c r="C2">
        <v>-6.1761558527652469E-4</v>
      </c>
      <c r="D2">
        <v>-1.604814220702463E-3</v>
      </c>
      <c r="E2">
        <v>-4.3635778149062427E-3</v>
      </c>
      <c r="F2">
        <v>-8.0268660030228015E-4</v>
      </c>
      <c r="G2">
        <v>-1.2614211492132529E-2</v>
      </c>
      <c r="H2">
        <v>-5.557278283082113E-3</v>
      </c>
      <c r="I2">
        <v>-8.5222350191225496E-2</v>
      </c>
      <c r="J2">
        <v>-8.0562849605339982E-4</v>
      </c>
      <c r="K2">
        <v>-7.9293938222324122E-3</v>
      </c>
      <c r="L2">
        <v>-4.9391616654626269E-3</v>
      </c>
      <c r="M2">
        <v>-1.55645774083244E-4</v>
      </c>
      <c r="N2">
        <v>-1.7676706996673181E-3</v>
      </c>
      <c r="O2">
        <v>-2.0131602156516659E-2</v>
      </c>
      <c r="P2">
        <v>-4.105179937584618E-3</v>
      </c>
      <c r="Q2">
        <v>-4.4829937021467932E-3</v>
      </c>
      <c r="R2">
        <v>-1.4686304825673751E-2</v>
      </c>
      <c r="S2">
        <v>-1.6405095439460931E-2</v>
      </c>
      <c r="T2">
        <v>-5.7297678235083268E-3</v>
      </c>
      <c r="U2">
        <v>-1.0105201711281819E-3</v>
      </c>
      <c r="V2">
        <v>-5.0711079540063531E-3</v>
      </c>
      <c r="W2">
        <v>-3.245234076562689E-3</v>
      </c>
      <c r="X2">
        <v>-1.816202867530381E-2</v>
      </c>
      <c r="Y2">
        <v>-4.4833257218434763E-3</v>
      </c>
      <c r="Z2">
        <v>-1.120522218311654E-2</v>
      </c>
      <c r="AA2">
        <v>-6.7997586928151381E-3</v>
      </c>
      <c r="AB2">
        <v>-6.0951465693302931E-3</v>
      </c>
      <c r="AC2">
        <v>-4.0120994225182607E-3</v>
      </c>
      <c r="AD2">
        <v>-6.7909059113724487E-4</v>
      </c>
      <c r="AE2">
        <v>-4.5914814660447424E-3</v>
      </c>
      <c r="AF2">
        <v>-8.9366687958316333E-3</v>
      </c>
      <c r="AG2">
        <v>-2.349053672419647E-2</v>
      </c>
      <c r="AH2" s="9" t="s">
        <v>296</v>
      </c>
      <c r="AI2" s="1">
        <v>45505</v>
      </c>
      <c r="AJ2" s="9" t="s">
        <v>39</v>
      </c>
      <c r="AK2">
        <v>7</v>
      </c>
    </row>
    <row r="3" spans="1:37" x14ac:dyDescent="0.25">
      <c r="A3">
        <v>45510</v>
      </c>
      <c r="B3">
        <v>-8.1639050359272099E-3</v>
      </c>
      <c r="C3">
        <v>0</v>
      </c>
      <c r="D3">
        <v>0</v>
      </c>
      <c r="E3">
        <v>-7.9347287437996107E-3</v>
      </c>
      <c r="F3">
        <v>-4.8822252965652929E-2</v>
      </c>
      <c r="G3">
        <v>-3.413087473843526E-3</v>
      </c>
      <c r="H3">
        <v>-8.5291853628240398E-3</v>
      </c>
      <c r="I3">
        <v>-2.2049319175973508E-3</v>
      </c>
      <c r="J3">
        <v>-5.0991991611087017E-4</v>
      </c>
      <c r="K3">
        <v>0</v>
      </c>
      <c r="L3">
        <v>-0.48303513767484602</v>
      </c>
      <c r="M3">
        <v>-2.309380423424838E-4</v>
      </c>
      <c r="N3">
        <v>-1.211894308620193E-3</v>
      </c>
      <c r="O3">
        <v>-4.3034273514938456E-3</v>
      </c>
      <c r="P3">
        <v>-3.5425944168227398E-2</v>
      </c>
      <c r="Q3">
        <v>0</v>
      </c>
      <c r="R3">
        <v>0</v>
      </c>
      <c r="S3">
        <v>-1.2416289516207751E-3</v>
      </c>
      <c r="T3">
        <v>-4.392142595550296E-4</v>
      </c>
      <c r="U3">
        <v>0</v>
      </c>
      <c r="V3">
        <v>-5.7093721419181835E-4</v>
      </c>
      <c r="W3">
        <v>0</v>
      </c>
      <c r="X3">
        <v>-1.199622866829109E-2</v>
      </c>
      <c r="Y3">
        <v>-5.5889796022588589E-2</v>
      </c>
      <c r="Z3">
        <v>-5.8118304147539539E-3</v>
      </c>
      <c r="AA3">
        <v>-4.0623611149084487E-3</v>
      </c>
      <c r="AB3">
        <v>-3.420323143171998E-3</v>
      </c>
      <c r="AC3">
        <v>-5.239382408048196E-2</v>
      </c>
      <c r="AD3">
        <v>-2.011482710920132E-2</v>
      </c>
      <c r="AE3">
        <v>-6.8683935419191946E-4</v>
      </c>
      <c r="AF3">
        <v>-5.6398274438929719E-3</v>
      </c>
      <c r="AG3">
        <v>-1.8758490863433359E-2</v>
      </c>
      <c r="AH3" s="9" t="s">
        <v>296</v>
      </c>
      <c r="AI3" s="1">
        <v>45505</v>
      </c>
      <c r="AJ3" s="9" t="s">
        <v>40</v>
      </c>
      <c r="AK3">
        <v>6</v>
      </c>
    </row>
    <row r="4" spans="1:37" x14ac:dyDescent="0.25">
      <c r="A4">
        <v>45509</v>
      </c>
      <c r="B4">
        <v>-5.5034196360048329</v>
      </c>
      <c r="C4">
        <v>-3.5154379307418999</v>
      </c>
      <c r="D4">
        <v>-3.709959930698818</v>
      </c>
      <c r="E4">
        <v>-5.0336900486084222</v>
      </c>
      <c r="F4">
        <v>-4.7393717625120368</v>
      </c>
      <c r="G4">
        <v>-6.6880364796223608</v>
      </c>
      <c r="H4">
        <v>-3.564361909573166</v>
      </c>
      <c r="I4">
        <v>-5.9313113035805118</v>
      </c>
      <c r="J4">
        <v>-6.7369083984457543</v>
      </c>
      <c r="K4">
        <v>-4.9853354276141379</v>
      </c>
      <c r="L4">
        <v>-3.0706318655814528</v>
      </c>
      <c r="M4">
        <v>-4.4067211599125562</v>
      </c>
      <c r="N4">
        <v>-5.7094858459397049</v>
      </c>
      <c r="O4">
        <v>-3.8039192584429702</v>
      </c>
      <c r="P4">
        <v>-7.0799187452197669</v>
      </c>
      <c r="Q4">
        <v>-4.1211603979051219</v>
      </c>
      <c r="R4">
        <v>-10.50750418603023</v>
      </c>
      <c r="S4">
        <v>-4.0515182908055536</v>
      </c>
      <c r="T4">
        <v>-4.0522944256442868</v>
      </c>
      <c r="U4">
        <v>-7.8659527956295374</v>
      </c>
      <c r="V4">
        <v>-4.2121178231790948</v>
      </c>
      <c r="W4">
        <v>-4.5622090649432883</v>
      </c>
      <c r="X4">
        <v>-8.2388423988497532</v>
      </c>
      <c r="Y4">
        <v>-2.761713155176952</v>
      </c>
      <c r="Z4">
        <v>-6.2777344948395077</v>
      </c>
      <c r="AA4">
        <v>-6.3586143343161057</v>
      </c>
      <c r="AB4">
        <v>-4.1096420528897566</v>
      </c>
      <c r="AC4">
        <v>-3.6662523966322582</v>
      </c>
      <c r="AD4">
        <v>-3.3872844542377361</v>
      </c>
      <c r="AE4">
        <v>-5.5809281268465547</v>
      </c>
      <c r="AF4">
        <v>-5.9789250922429957</v>
      </c>
      <c r="AG4">
        <v>-4.894077091082794</v>
      </c>
      <c r="AH4" s="9" t="s">
        <v>296</v>
      </c>
      <c r="AI4" s="1">
        <v>45505</v>
      </c>
      <c r="AJ4" s="9" t="s">
        <v>41</v>
      </c>
      <c r="AK4">
        <v>5</v>
      </c>
    </row>
    <row r="5" spans="1:37" x14ac:dyDescent="0.25">
      <c r="A5">
        <v>45506</v>
      </c>
      <c r="B5">
        <v>-1.6071806514242379E-2</v>
      </c>
      <c r="C5">
        <v>0</v>
      </c>
      <c r="D5">
        <v>0</v>
      </c>
      <c r="E5">
        <v>-1.269711495714315E-2</v>
      </c>
      <c r="F5">
        <v>-2.1428380772384932E-3</v>
      </c>
      <c r="G5">
        <v>0</v>
      </c>
      <c r="H5">
        <v>-6.7097769800578849E-4</v>
      </c>
      <c r="I5">
        <v>-1.022837354468533E-2</v>
      </c>
      <c r="J5">
        <v>-1.4166879140972339E-3</v>
      </c>
      <c r="K5">
        <v>0</v>
      </c>
      <c r="L5">
        <v>0</v>
      </c>
      <c r="M5">
        <v>0</v>
      </c>
      <c r="N5">
        <v>-1.6521378946014621E-3</v>
      </c>
      <c r="O5">
        <v>-2.1710634982627648E-3</v>
      </c>
      <c r="P5">
        <v>-2.2131781094881009E-2</v>
      </c>
      <c r="Q5">
        <v>-8.4014774982821734E-3</v>
      </c>
      <c r="R5">
        <v>0</v>
      </c>
      <c r="S5">
        <v>-5.6776410445213837E-2</v>
      </c>
      <c r="T5">
        <v>-0.171699136923392</v>
      </c>
      <c r="U5">
        <v>0</v>
      </c>
      <c r="V5">
        <v>0</v>
      </c>
      <c r="W5">
        <v>-2.140793644897962E-2</v>
      </c>
      <c r="X5">
        <v>-3.3344023398351262E-2</v>
      </c>
      <c r="Y5">
        <v>-3.1785931529527807E-2</v>
      </c>
      <c r="Z5">
        <v>-1.994186796057567E-2</v>
      </c>
      <c r="AA5">
        <v>-4.7359996051988939E-3</v>
      </c>
      <c r="AB5">
        <v>-2.1056658148400031E-2</v>
      </c>
      <c r="AC5">
        <v>-2.2603329087664218E-3</v>
      </c>
      <c r="AD5">
        <v>-7.0595748423065499E-3</v>
      </c>
      <c r="AE5">
        <v>-3.8560887469639772E-5</v>
      </c>
      <c r="AF5">
        <v>-1.4504465400674901E-2</v>
      </c>
      <c r="AG5">
        <v>-5.9946854980641687E-2</v>
      </c>
      <c r="AH5" s="9" t="s">
        <v>294</v>
      </c>
      <c r="AI5" s="1">
        <v>45505</v>
      </c>
      <c r="AJ5" s="9" t="s">
        <v>43</v>
      </c>
      <c r="AK5">
        <v>2</v>
      </c>
    </row>
    <row r="6" spans="1:37" x14ac:dyDescent="0.25">
      <c r="A6">
        <v>45505</v>
      </c>
      <c r="B6">
        <v>-4.0834801802803424</v>
      </c>
      <c r="C6">
        <v>-8.650167434612035</v>
      </c>
      <c r="D6">
        <v>-2.167800303915274</v>
      </c>
      <c r="E6">
        <v>-3.0190547315595531</v>
      </c>
      <c r="F6">
        <v>-7.9537772258222166</v>
      </c>
      <c r="G6">
        <v>-8.8693598291556608</v>
      </c>
      <c r="H6">
        <v>-6.9520407691298249</v>
      </c>
      <c r="I6">
        <v>-4.2573430319057799</v>
      </c>
      <c r="J6">
        <v>-1.0137468514719601</v>
      </c>
      <c r="K6">
        <v>-3.5995383488552659</v>
      </c>
      <c r="L6">
        <v>-1.7212024310794609</v>
      </c>
      <c r="M6">
        <v>-1.7189718091441371</v>
      </c>
      <c r="N6">
        <v>-3.3881892703081582</v>
      </c>
      <c r="O6">
        <v>-0.8374363546601572</v>
      </c>
      <c r="P6">
        <v>-6.7365262735601812</v>
      </c>
      <c r="Q6">
        <v>-1.4779578079793949</v>
      </c>
      <c r="R6">
        <v>-5.2183301007381058</v>
      </c>
      <c r="S6">
        <v>-4.3608276340613479</v>
      </c>
      <c r="T6">
        <v>-4.2746463055766828</v>
      </c>
      <c r="U6">
        <v>-6.7568554173391169</v>
      </c>
      <c r="V6">
        <v>-4.4330603137784017</v>
      </c>
      <c r="W6">
        <v>-2.5716422629103022</v>
      </c>
      <c r="X6">
        <v>-3.1605182762281911</v>
      </c>
      <c r="Y6">
        <v>-4.9728847361325998</v>
      </c>
      <c r="Z6">
        <v>-4.6168978061152686</v>
      </c>
      <c r="AA6">
        <v>-3.981194510435512</v>
      </c>
      <c r="AB6">
        <v>-3.712006056079876</v>
      </c>
      <c r="AC6">
        <v>-2.791887953096023</v>
      </c>
      <c r="AD6">
        <v>-2.4869357558008729</v>
      </c>
      <c r="AE6">
        <v>-4.5268665893959676</v>
      </c>
      <c r="AF6">
        <v>-4.4483301239563238</v>
      </c>
      <c r="AG6">
        <v>-3.2492953338713551</v>
      </c>
      <c r="AH6" s="9" t="s">
        <v>294</v>
      </c>
      <c r="AI6" s="1">
        <v>45505</v>
      </c>
      <c r="AJ6" s="9" t="s">
        <v>38</v>
      </c>
      <c r="AK6">
        <v>1</v>
      </c>
    </row>
    <row r="7" spans="1:37" x14ac:dyDescent="0.25">
      <c r="A7">
        <v>45504</v>
      </c>
      <c r="B7">
        <v>-0.77068804482449182</v>
      </c>
      <c r="C7">
        <v>-0.38859655763163709</v>
      </c>
      <c r="D7">
        <v>-1.8569769197260281E-2</v>
      </c>
      <c r="E7">
        <v>-0.49260727235059509</v>
      </c>
      <c r="F7">
        <v>-0.82419970944104104</v>
      </c>
      <c r="G7">
        <v>-0.25355417378273298</v>
      </c>
      <c r="H7">
        <v>-0.92425108515970433</v>
      </c>
      <c r="I7">
        <v>-0.18460181457451311</v>
      </c>
      <c r="J7">
        <v>-0.55803713751549244</v>
      </c>
      <c r="K7">
        <v>-0.1117005371192762</v>
      </c>
      <c r="L7">
        <v>-0.118317241026208</v>
      </c>
      <c r="M7">
        <v>-0.2348769017996323</v>
      </c>
      <c r="N7">
        <v>-0.66743283673953102</v>
      </c>
      <c r="O7">
        <v>-1.912829544615454</v>
      </c>
      <c r="P7">
        <v>-0.22222217863098359</v>
      </c>
      <c r="Q7">
        <v>-5.6773052099917808E-2</v>
      </c>
      <c r="R7">
        <v>-0.49249262541736188</v>
      </c>
      <c r="S7">
        <v>-4.4246237419338632</v>
      </c>
      <c r="T7">
        <v>-0.2338163049934012</v>
      </c>
      <c r="U7">
        <v>-7.2562094060046572E-2</v>
      </c>
      <c r="V7">
        <v>-0.61012448409501929</v>
      </c>
      <c r="W7">
        <v>-8.1567461713506817E-2</v>
      </c>
      <c r="X7">
        <v>-1.290654960977204</v>
      </c>
      <c r="Y7">
        <v>-0.67835490300737966</v>
      </c>
      <c r="Z7">
        <v>-0.96247049378762928</v>
      </c>
      <c r="AA7">
        <v>-0.39687009135565421</v>
      </c>
      <c r="AB7">
        <v>-0.61782258442513061</v>
      </c>
      <c r="AC7">
        <v>-0.33163266092197508</v>
      </c>
      <c r="AD7">
        <v>-0.20761571948289881</v>
      </c>
      <c r="AE7">
        <v>-0.44146731711147869</v>
      </c>
      <c r="AF7">
        <v>-0.77618074599105935</v>
      </c>
      <c r="AG7">
        <v>-0.87634257719209518</v>
      </c>
      <c r="AH7" s="9" t="s">
        <v>294</v>
      </c>
      <c r="AI7" s="1">
        <v>45474</v>
      </c>
      <c r="AJ7" s="9" t="s">
        <v>39</v>
      </c>
      <c r="AK7">
        <v>31</v>
      </c>
    </row>
    <row r="8" spans="1:37" x14ac:dyDescent="0.25">
      <c r="A8">
        <v>45503</v>
      </c>
      <c r="B8">
        <v>-0.53624043244399111</v>
      </c>
      <c r="C8">
        <v>-5.0904900431821727E-2</v>
      </c>
      <c r="D8">
        <v>-2.7174031968722752E-3</v>
      </c>
      <c r="E8">
        <v>-0.52100765500648394</v>
      </c>
      <c r="F8">
        <v>-0.27186026308064332</v>
      </c>
      <c r="G8">
        <v>-0.43186674497855371</v>
      </c>
      <c r="H8">
        <v>-0.23566969424734011</v>
      </c>
      <c r="I8">
        <v>-0.33065475631652602</v>
      </c>
      <c r="J8">
        <v>-0.57335655025458887</v>
      </c>
      <c r="K8">
        <v>-5.8946500574735321E-2</v>
      </c>
      <c r="L8">
        <v>-0.42252077353382261</v>
      </c>
      <c r="M8">
        <v>-0.1578176757043824</v>
      </c>
      <c r="N8">
        <v>-0.51311682538443903</v>
      </c>
      <c r="O8">
        <v>-8.0538230082851492E-2</v>
      </c>
      <c r="P8">
        <v>-0.23664721252468951</v>
      </c>
      <c r="Q8">
        <v>-5.8969861783375023E-2</v>
      </c>
      <c r="R8">
        <v>-0.13509423687354291</v>
      </c>
      <c r="S8">
        <v>-1.173772456603438</v>
      </c>
      <c r="T8">
        <v>-0.54766609360480611</v>
      </c>
      <c r="U8">
        <v>-0.64991744059316625</v>
      </c>
      <c r="V8">
        <v>-2.3957403247048141E-2</v>
      </c>
      <c r="W8">
        <v>-5.4647261703815182E-2</v>
      </c>
      <c r="X8">
        <v>-0.1471429078553714</v>
      </c>
      <c r="Y8">
        <v>-0.68509318231498062</v>
      </c>
      <c r="Z8">
        <v>-0.59573597629331709</v>
      </c>
      <c r="AA8">
        <v>-0.47153212052333721</v>
      </c>
      <c r="AB8">
        <v>-0.27185584254785211</v>
      </c>
      <c r="AC8">
        <v>-0.26116830655827722</v>
      </c>
      <c r="AD8">
        <v>-4.5022163125184568E-2</v>
      </c>
      <c r="AE8">
        <v>-0.32725625885422988</v>
      </c>
      <c r="AF8">
        <v>-0.66902969010874014</v>
      </c>
      <c r="AG8">
        <v>-0.28915609776671142</v>
      </c>
      <c r="AH8" s="9" t="s">
        <v>294</v>
      </c>
      <c r="AI8" s="1">
        <v>45474</v>
      </c>
      <c r="AJ8" s="9" t="s">
        <v>40</v>
      </c>
      <c r="AK8">
        <v>30</v>
      </c>
    </row>
    <row r="9" spans="1:37" x14ac:dyDescent="0.25">
      <c r="A9">
        <v>45502</v>
      </c>
      <c r="B9">
        <v>-0.1650137570222158</v>
      </c>
      <c r="C9">
        <v>-6.3395801424504752E-2</v>
      </c>
      <c r="D9">
        <v>-1.2110017211222049E-2</v>
      </c>
      <c r="E9">
        <v>-0.24232831737768931</v>
      </c>
      <c r="F9">
        <v>-0.40227566145001742</v>
      </c>
      <c r="G9">
        <v>-4.3943853786225527E-2</v>
      </c>
      <c r="H9">
        <v>-4.0260232065927729E-2</v>
      </c>
      <c r="I9">
        <v>-8.4986588860592183E-2</v>
      </c>
      <c r="J9">
        <v>-0.14080974098148311</v>
      </c>
      <c r="K9">
        <v>-1.89943337435859E-2</v>
      </c>
      <c r="L9">
        <v>-0.1499057995384841</v>
      </c>
      <c r="M9">
        <v>-4.2276863480898749E-2</v>
      </c>
      <c r="N9">
        <v>-0.51649567972480936</v>
      </c>
      <c r="O9">
        <v>-2.9466250287501869E-2</v>
      </c>
      <c r="P9">
        <v>-0.16263759139209449</v>
      </c>
      <c r="Q9">
        <v>-1.517544474495479E-2</v>
      </c>
      <c r="R9">
        <v>-1.0698378804391839E-3</v>
      </c>
      <c r="S9">
        <v>-1.4696544105232041E-2</v>
      </c>
      <c r="T9">
        <v>-2.706299530544787E-3</v>
      </c>
      <c r="U9">
        <v>-9.2877925649183846E-2</v>
      </c>
      <c r="V9">
        <v>-5.4256272692658272E-2</v>
      </c>
      <c r="W9">
        <v>-4.9878167748676518E-2</v>
      </c>
      <c r="X9">
        <v>-0.1349487172733641</v>
      </c>
      <c r="Y9">
        <v>-2.4739151977900409E-4</v>
      </c>
      <c r="Z9">
        <v>-0.16522967321750801</v>
      </c>
      <c r="AA9">
        <v>-0.25457337744711273</v>
      </c>
      <c r="AB9">
        <v>-6.4170759137916103E-2</v>
      </c>
      <c r="AC9">
        <v>-3.4136933080504361E-2</v>
      </c>
      <c r="AD9">
        <v>-3.5397960647620873E-2</v>
      </c>
      <c r="AE9">
        <v>-0.1218815091638063</v>
      </c>
      <c r="AF9">
        <v>-0.1587995584106342</v>
      </c>
      <c r="AG9">
        <v>-0.18200508539334709</v>
      </c>
      <c r="AH9" s="9" t="s">
        <v>294</v>
      </c>
      <c r="AI9" s="1">
        <v>45474</v>
      </c>
      <c r="AJ9" s="9" t="s">
        <v>41</v>
      </c>
      <c r="AK9">
        <v>29</v>
      </c>
    </row>
    <row r="10" spans="1:37" x14ac:dyDescent="0.25">
      <c r="A10">
        <v>45499</v>
      </c>
      <c r="B10">
        <v>-1.7896496384935831E-2</v>
      </c>
      <c r="C10">
        <v>-1.2025150773796549E-2</v>
      </c>
      <c r="D10">
        <v>0</v>
      </c>
      <c r="E10">
        <v>-1.9011624068081611E-2</v>
      </c>
      <c r="F10">
        <v>-3.5522008941514728E-2</v>
      </c>
      <c r="G10">
        <v>-3.6189698780900149E-2</v>
      </c>
      <c r="H10">
        <v>-2.1038473002624819E-2</v>
      </c>
      <c r="I10">
        <v>-3.5143644778050223E-2</v>
      </c>
      <c r="J10">
        <v>0</v>
      </c>
      <c r="K10">
        <v>0</v>
      </c>
      <c r="L10">
        <v>-1.1475749184011629E-2</v>
      </c>
      <c r="M10">
        <v>-2.233040465655328E-3</v>
      </c>
      <c r="N10">
        <v>-4.3491351110976607E-2</v>
      </c>
      <c r="O10">
        <v>-1.611315901124245E-2</v>
      </c>
      <c r="P10">
        <v>-4.8499155744206338E-2</v>
      </c>
      <c r="Q10">
        <v>-2.527017462607346E-2</v>
      </c>
      <c r="R10">
        <v>0</v>
      </c>
      <c r="S10">
        <v>-4.1897450293961061E-3</v>
      </c>
      <c r="T10">
        <v>-5.9221218047404156E-3</v>
      </c>
      <c r="U10">
        <v>0</v>
      </c>
      <c r="V10">
        <v>-6.3170948851296307E-3</v>
      </c>
      <c r="W10">
        <v>0</v>
      </c>
      <c r="X10">
        <v>-3.082129078760733E-3</v>
      </c>
      <c r="Y10">
        <v>-2.7184449987081681E-4</v>
      </c>
      <c r="Z10">
        <v>-1.282086789451652E-2</v>
      </c>
      <c r="AA10">
        <v>-3.0848098267589049E-2</v>
      </c>
      <c r="AB10">
        <v>-1.849538452451277E-2</v>
      </c>
      <c r="AC10">
        <v>-2.272252054292578E-3</v>
      </c>
      <c r="AD10">
        <v>-2.9875622049992629E-2</v>
      </c>
      <c r="AE10">
        <v>-1.0794545619331001E-2</v>
      </c>
      <c r="AF10">
        <v>-8.3150266559606986E-3</v>
      </c>
      <c r="AG10">
        <v>-4.386722896397531E-2</v>
      </c>
      <c r="AH10" s="9" t="s">
        <v>292</v>
      </c>
      <c r="AI10" s="1">
        <v>45474</v>
      </c>
      <c r="AJ10" s="9" t="s">
        <v>43</v>
      </c>
      <c r="AK10">
        <v>26</v>
      </c>
    </row>
    <row r="11" spans="1:37" x14ac:dyDescent="0.25">
      <c r="A11">
        <v>45498</v>
      </c>
      <c r="B11">
        <v>-9.8079274103884007E-2</v>
      </c>
      <c r="C11">
        <v>-6.9744659792839447E-2</v>
      </c>
      <c r="D11">
        <v>-0.14250654494223891</v>
      </c>
      <c r="E11">
        <v>-0.1045283180458714</v>
      </c>
      <c r="F11">
        <v>-8.5651535283004492E-3</v>
      </c>
      <c r="G11">
        <v>-4.5015595909786543E-2</v>
      </c>
      <c r="H11">
        <v>-7.1184764263510641E-2</v>
      </c>
      <c r="I11">
        <v>-1.118105509458573E-2</v>
      </c>
      <c r="J11">
        <v>-7.8284806530062589E-2</v>
      </c>
      <c r="K11">
        <v>-5.880650922927598E-2</v>
      </c>
      <c r="L11">
        <v>-0.68546728252669831</v>
      </c>
      <c r="M11">
        <v>-2.05543857656563E-2</v>
      </c>
      <c r="N11">
        <v>-0.23618261989753289</v>
      </c>
      <c r="O11">
        <v>-2.4279151410281589E-3</v>
      </c>
      <c r="P11">
        <v>-0.18248906679945151</v>
      </c>
      <c r="Q11">
        <v>-4.9838769159994398E-2</v>
      </c>
      <c r="R11">
        <v>-0.1216486441093502</v>
      </c>
      <c r="S11">
        <v>-0.26458726464801507</v>
      </c>
      <c r="T11">
        <v>-8.8229454354701621E-3</v>
      </c>
      <c r="U11">
        <v>0</v>
      </c>
      <c r="V11">
        <v>-3.984010701877528E-2</v>
      </c>
      <c r="W11">
        <v>-6.1194618239952423E-3</v>
      </c>
      <c r="X11">
        <v>-2.2557497610589949E-2</v>
      </c>
      <c r="Y11">
        <v>0</v>
      </c>
      <c r="Z11">
        <v>-9.2625396181423791E-2</v>
      </c>
      <c r="AA11">
        <v>-0.13051673124334989</v>
      </c>
      <c r="AB11">
        <v>-3.1072006473820149E-2</v>
      </c>
      <c r="AC11">
        <v>-9.4469298200244661E-2</v>
      </c>
      <c r="AD11">
        <v>-0.1237482424365812</v>
      </c>
      <c r="AE11">
        <v>-4.1139083634760057E-2</v>
      </c>
      <c r="AF11">
        <v>-7.3471312359058502E-2</v>
      </c>
      <c r="AG11">
        <v>-0.1413734893514835</v>
      </c>
      <c r="AH11" s="9" t="s">
        <v>292</v>
      </c>
      <c r="AI11" s="1">
        <v>45474</v>
      </c>
      <c r="AJ11" s="9" t="s">
        <v>38</v>
      </c>
      <c r="AK11">
        <v>25</v>
      </c>
    </row>
    <row r="12" spans="1:37" x14ac:dyDescent="0.25">
      <c r="A12">
        <v>45497</v>
      </c>
      <c r="B12">
        <v>-1.8782228794510171E-2</v>
      </c>
      <c r="C12">
        <v>-0.17259912046233031</v>
      </c>
      <c r="D12">
        <v>-0.14125074151328901</v>
      </c>
      <c r="E12">
        <v>-6.7653119137331088E-5</v>
      </c>
      <c r="F12">
        <v>-6.0674830101570276E-4</v>
      </c>
      <c r="G12">
        <v>-2.0680242293039169E-3</v>
      </c>
      <c r="H12">
        <v>-6.1214177500113617E-3</v>
      </c>
      <c r="I12">
        <v>0</v>
      </c>
      <c r="J12">
        <v>-2.1858620278706359E-2</v>
      </c>
      <c r="K12">
        <v>0</v>
      </c>
      <c r="L12">
        <v>-0.61604573998131795</v>
      </c>
      <c r="M12">
        <v>0</v>
      </c>
      <c r="N12">
        <v>-5.4666765011287567E-2</v>
      </c>
      <c r="O12">
        <v>-4.0561839455693527E-2</v>
      </c>
      <c r="P12">
        <v>-3.8758895696455911E-3</v>
      </c>
      <c r="Q12">
        <v>-5.4099907569710752E-3</v>
      </c>
      <c r="R12">
        <v>0</v>
      </c>
      <c r="S12">
        <v>0</v>
      </c>
      <c r="T12">
        <v>-1.430014868082159E-3</v>
      </c>
      <c r="U12">
        <v>-7.1615385890327843E-2</v>
      </c>
      <c r="V12">
        <v>0</v>
      </c>
      <c r="W12">
        <v>-9.7694255769357977E-3</v>
      </c>
      <c r="X12">
        <v>-2.5412446695533671E-2</v>
      </c>
      <c r="Y12">
        <v>0</v>
      </c>
      <c r="Z12">
        <v>-7.019007553811827E-3</v>
      </c>
      <c r="AA12">
        <v>-2.2821741397333839E-2</v>
      </c>
      <c r="AB12">
        <v>-1.1290728530065391E-2</v>
      </c>
      <c r="AC12">
        <v>-3.5542765461901278E-2</v>
      </c>
      <c r="AD12">
        <v>-2.2326333639140512E-2</v>
      </c>
      <c r="AE12">
        <v>-1.030669715496571E-2</v>
      </c>
      <c r="AF12">
        <v>-1.3382704839966271E-2</v>
      </c>
      <c r="AG12">
        <v>-2.2045292032973628E-2</v>
      </c>
      <c r="AH12" s="9" t="s">
        <v>292</v>
      </c>
      <c r="AI12" s="1">
        <v>45474</v>
      </c>
      <c r="AJ12" s="9" t="s">
        <v>39</v>
      </c>
      <c r="AK12">
        <v>24</v>
      </c>
    </row>
    <row r="13" spans="1:37" x14ac:dyDescent="0.25">
      <c r="A13">
        <v>45496</v>
      </c>
      <c r="B13">
        <v>-1.277360395782323</v>
      </c>
      <c r="C13">
        <v>-2.0951673804266679</v>
      </c>
      <c r="D13">
        <v>-1.722957972621121</v>
      </c>
      <c r="E13">
        <v>-0.66734698659609615</v>
      </c>
      <c r="F13">
        <v>-1.5188803705218981</v>
      </c>
      <c r="G13">
        <v>-1.7199831081213981</v>
      </c>
      <c r="H13">
        <v>-1.099057233540182</v>
      </c>
      <c r="I13">
        <v>-1.058419574299386</v>
      </c>
      <c r="J13">
        <v>-1.529630566858355</v>
      </c>
      <c r="K13">
        <v>-2.3585760926379979</v>
      </c>
      <c r="L13">
        <v>-0.15824631701087119</v>
      </c>
      <c r="M13">
        <v>-0.72369395357357158</v>
      </c>
      <c r="N13">
        <v>-1.8094921040323431</v>
      </c>
      <c r="O13">
        <v>-0.4344030928972954</v>
      </c>
      <c r="P13">
        <v>-1.1616759203728091</v>
      </c>
      <c r="Q13">
        <v>-1.094482817853218</v>
      </c>
      <c r="R13">
        <v>-1.7741256643448919</v>
      </c>
      <c r="S13">
        <v>-1.017973917892329</v>
      </c>
      <c r="T13">
        <v>-2.3820561980450479</v>
      </c>
      <c r="U13">
        <v>-2.465767160308292</v>
      </c>
      <c r="V13">
        <v>-0.65074189089762347</v>
      </c>
      <c r="W13">
        <v>-1.752058398352454</v>
      </c>
      <c r="X13">
        <v>-1.1690066650253941</v>
      </c>
      <c r="Y13">
        <v>-0.70663562424141824</v>
      </c>
      <c r="Z13">
        <v>-1.2196588977250129</v>
      </c>
      <c r="AA13">
        <v>-1.608553726765154</v>
      </c>
      <c r="AB13">
        <v>-1.261865221639993</v>
      </c>
      <c r="AC13">
        <v>-0.86182266831133236</v>
      </c>
      <c r="AD13">
        <v>-1.1188668235368151</v>
      </c>
      <c r="AE13">
        <v>-1.493185433204022</v>
      </c>
      <c r="AF13">
        <v>-1.48566133860547</v>
      </c>
      <c r="AG13">
        <v>-0.68330337344426029</v>
      </c>
      <c r="AH13" s="9" t="s">
        <v>292</v>
      </c>
      <c r="AI13" s="1">
        <v>45474</v>
      </c>
      <c r="AJ13" s="9" t="s">
        <v>40</v>
      </c>
      <c r="AK13">
        <v>23</v>
      </c>
    </row>
    <row r="14" spans="1:37" x14ac:dyDescent="0.25">
      <c r="A14">
        <v>45495</v>
      </c>
      <c r="B14">
        <v>-1.3302462130978381</v>
      </c>
      <c r="C14">
        <v>-0.32539895497468813</v>
      </c>
      <c r="D14">
        <v>-3.8739498844874261</v>
      </c>
      <c r="E14">
        <v>-0.95828255957478592</v>
      </c>
      <c r="F14">
        <v>-1.4842899121131701</v>
      </c>
      <c r="G14">
        <v>-2.8108884626351318</v>
      </c>
      <c r="H14">
        <v>-1.3364798772817099</v>
      </c>
      <c r="I14">
        <v>-0.33633303250753183</v>
      </c>
      <c r="J14">
        <v>-0.94791640057368876</v>
      </c>
      <c r="K14">
        <v>-1.156711760194747</v>
      </c>
      <c r="L14">
        <v>-0.19638471335316879</v>
      </c>
      <c r="M14">
        <v>-0.6623565562268301</v>
      </c>
      <c r="N14">
        <v>-1.9881054456547429</v>
      </c>
      <c r="O14">
        <v>-0.15818183854779411</v>
      </c>
      <c r="P14">
        <v>-0.24929529675051459</v>
      </c>
      <c r="Q14">
        <v>-6.0528274787820628E-2</v>
      </c>
      <c r="R14">
        <v>-0.49535931996688831</v>
      </c>
      <c r="S14">
        <v>-1.496839156559892</v>
      </c>
      <c r="T14">
        <v>-0.61425286698453674</v>
      </c>
      <c r="U14">
        <v>-1.508161539596558</v>
      </c>
      <c r="V14">
        <v>-0.97367928714220298</v>
      </c>
      <c r="W14">
        <v>-2.0625545673445629</v>
      </c>
      <c r="X14">
        <v>-1.354494974241923</v>
      </c>
      <c r="Y14">
        <v>-0.18510651521325089</v>
      </c>
      <c r="Z14">
        <v>-1.9266882004096271</v>
      </c>
      <c r="AA14">
        <v>-1.0774853041724219</v>
      </c>
      <c r="AB14">
        <v>-0.57506765081563527</v>
      </c>
      <c r="AC14">
        <v>-0.78770427110172458</v>
      </c>
      <c r="AD14">
        <v>-0.17887843447371271</v>
      </c>
      <c r="AE14">
        <v>-0.92252894524254092</v>
      </c>
      <c r="AF14">
        <v>-1.5258860183427929</v>
      </c>
      <c r="AG14">
        <v>-1.2616501566120291</v>
      </c>
      <c r="AH14" s="9" t="s">
        <v>292</v>
      </c>
      <c r="AI14" s="1">
        <v>45474</v>
      </c>
      <c r="AJ14" s="9" t="s">
        <v>41</v>
      </c>
      <c r="AK14">
        <v>22</v>
      </c>
    </row>
    <row r="15" spans="1:37" x14ac:dyDescent="0.25">
      <c r="A15">
        <v>45492</v>
      </c>
      <c r="B15">
        <v>-0.63935872771383417</v>
      </c>
      <c r="C15">
        <v>0</v>
      </c>
      <c r="D15">
        <v>-0.88356169522653305</v>
      </c>
      <c r="E15">
        <v>-0.81929290887420225</v>
      </c>
      <c r="F15">
        <v>-0.28813323228882981</v>
      </c>
      <c r="G15">
        <v>-1.1103648372012009</v>
      </c>
      <c r="H15">
        <v>-1.0680872257347509</v>
      </c>
      <c r="I15">
        <v>-0.88150833707842235</v>
      </c>
      <c r="J15">
        <v>-0.69782125934638661</v>
      </c>
      <c r="K15">
        <v>-0.84727676632052551</v>
      </c>
      <c r="L15">
        <v>-0.15725718386135609</v>
      </c>
      <c r="M15">
        <v>-0.47525748428285969</v>
      </c>
      <c r="N15">
        <v>-0.72866222031048133</v>
      </c>
      <c r="O15">
        <v>-0.100295635306013</v>
      </c>
      <c r="P15">
        <v>-0.2163601943961582</v>
      </c>
      <c r="Q15">
        <v>-0.14117508104056689</v>
      </c>
      <c r="R15">
        <v>-0.15855619358200451</v>
      </c>
      <c r="S15">
        <v>-1.0778261494571479</v>
      </c>
      <c r="T15">
        <v>-0.24094928311992919</v>
      </c>
      <c r="U15">
        <v>-6.7918524325980504E-3</v>
      </c>
      <c r="V15">
        <v>-0.37426891935899592</v>
      </c>
      <c r="W15">
        <v>-0.46482678740191219</v>
      </c>
      <c r="X15">
        <v>-0.43832763536172481</v>
      </c>
      <c r="Y15">
        <v>-1.5574327372898891</v>
      </c>
      <c r="Z15">
        <v>-0.76798960232301994</v>
      </c>
      <c r="AA15">
        <v>-0.58311501760156548</v>
      </c>
      <c r="AB15">
        <v>-0.29866346446813469</v>
      </c>
      <c r="AC15">
        <v>-0.81656953669887999</v>
      </c>
      <c r="AD15">
        <v>-0.40246041226966911</v>
      </c>
      <c r="AE15">
        <v>-0.68793606438902</v>
      </c>
      <c r="AF15">
        <v>-0.6636268910392602</v>
      </c>
      <c r="AG15">
        <v>-0.41136554741381332</v>
      </c>
      <c r="AH15" s="9" t="s">
        <v>291</v>
      </c>
      <c r="AI15" s="1">
        <v>45474</v>
      </c>
      <c r="AJ15" s="9" t="s">
        <v>43</v>
      </c>
      <c r="AK15">
        <v>19</v>
      </c>
    </row>
    <row r="16" spans="1:37" x14ac:dyDescent="0.25">
      <c r="A16">
        <v>45491</v>
      </c>
      <c r="B16">
        <v>-2.2526596814569179E-2</v>
      </c>
      <c r="C16">
        <v>-0.1131034929574718</v>
      </c>
      <c r="D16">
        <v>0</v>
      </c>
      <c r="E16">
        <v>-4.3871969568476639E-3</v>
      </c>
      <c r="F16">
        <v>0</v>
      </c>
      <c r="G16">
        <v>-4.4773890536005971E-3</v>
      </c>
      <c r="H16">
        <v>-0.21514203050289921</v>
      </c>
      <c r="I16">
        <v>-2.1772211145077078E-2</v>
      </c>
      <c r="J16">
        <v>0</v>
      </c>
      <c r="K16">
        <v>0</v>
      </c>
      <c r="L16">
        <v>0</v>
      </c>
      <c r="M16">
        <v>-4.5141223922029921E-3</v>
      </c>
      <c r="N16">
        <v>-4.0070579293827548E-2</v>
      </c>
      <c r="O16">
        <v>-1.0122959973827459E-3</v>
      </c>
      <c r="P16">
        <v>-1.9538781823393161E-2</v>
      </c>
      <c r="Q16">
        <v>-5.0207989923214767E-3</v>
      </c>
      <c r="R16">
        <v>0</v>
      </c>
      <c r="S16">
        <v>-3.1515615354706927E-2</v>
      </c>
      <c r="T16">
        <v>-0.1360897121199294</v>
      </c>
      <c r="U16">
        <v>0</v>
      </c>
      <c r="V16">
        <v>-4.9658103814237547E-3</v>
      </c>
      <c r="W16">
        <v>-2.9938400159148942E-3</v>
      </c>
      <c r="X16">
        <v>-1.572822650619338E-2</v>
      </c>
      <c r="Y16">
        <v>-0.54075642373352673</v>
      </c>
      <c r="Z16">
        <v>-1.2630783737435621E-2</v>
      </c>
      <c r="AA16">
        <v>-1.624029792457813E-2</v>
      </c>
      <c r="AB16">
        <v>-3.717241243968105E-2</v>
      </c>
      <c r="AC16">
        <v>-6.3786469201925142E-2</v>
      </c>
      <c r="AD16">
        <v>-3.1145980775004051E-2</v>
      </c>
      <c r="AE16">
        <v>-4.5388826995307304E-3</v>
      </c>
      <c r="AF16">
        <v>-1.202689448200174E-2</v>
      </c>
      <c r="AG16">
        <v>-7.9321075208318881E-2</v>
      </c>
      <c r="AH16" s="9" t="s">
        <v>291</v>
      </c>
      <c r="AI16" s="1">
        <v>45474</v>
      </c>
      <c r="AJ16" s="9" t="s">
        <v>38</v>
      </c>
      <c r="AK16">
        <v>18</v>
      </c>
    </row>
    <row r="17" spans="1:37" x14ac:dyDescent="0.25">
      <c r="A17">
        <v>45490</v>
      </c>
      <c r="B17">
        <v>-2.4726083031487471</v>
      </c>
      <c r="C17">
        <v>-0.62942636668625385</v>
      </c>
      <c r="D17">
        <v>-2.6877744698088479</v>
      </c>
      <c r="E17">
        <v>-3.7318145195460999</v>
      </c>
      <c r="F17">
        <v>-2.9674363676522879</v>
      </c>
      <c r="G17">
        <v>-1.8015170589892</v>
      </c>
      <c r="H17">
        <v>-3.0015901327306871</v>
      </c>
      <c r="I17">
        <v>-1.1026154548968969</v>
      </c>
      <c r="J17">
        <v>-2.5509254015881369</v>
      </c>
      <c r="K17">
        <v>-2.8883427975119851</v>
      </c>
      <c r="L17">
        <v>-1.484201523466451</v>
      </c>
      <c r="M17">
        <v>-6.9857484026981833</v>
      </c>
      <c r="N17">
        <v>-4.4433585819454517</v>
      </c>
      <c r="O17">
        <v>-1.5035222096767431</v>
      </c>
      <c r="P17">
        <v>-0.38364827844406191</v>
      </c>
      <c r="Q17">
        <v>-0.39629935008675249</v>
      </c>
      <c r="R17">
        <v>-1.214973074802195</v>
      </c>
      <c r="S17">
        <v>-1.8980056914699599</v>
      </c>
      <c r="T17">
        <v>-2.3292854604497348</v>
      </c>
      <c r="U17">
        <v>-2.7971471660872211</v>
      </c>
      <c r="V17">
        <v>-2.7099939295896189</v>
      </c>
      <c r="W17">
        <v>-0.9881392610366333</v>
      </c>
      <c r="X17">
        <v>-1.5252823723535349</v>
      </c>
      <c r="Y17">
        <v>-3.0967113251903129</v>
      </c>
      <c r="Z17">
        <v>-2.4110782364082688</v>
      </c>
      <c r="AA17">
        <v>-2.4697289010906438</v>
      </c>
      <c r="AB17">
        <v>-1.8326218124064759</v>
      </c>
      <c r="AC17">
        <v>-4.841354987761477</v>
      </c>
      <c r="AD17">
        <v>-1.120258684242893</v>
      </c>
      <c r="AE17">
        <v>-2.1908663286560879</v>
      </c>
      <c r="AF17">
        <v>-3.3319244853007661</v>
      </c>
      <c r="AG17">
        <v>-1.537931641403735</v>
      </c>
      <c r="AH17" s="9" t="s">
        <v>291</v>
      </c>
      <c r="AI17" s="1">
        <v>45474</v>
      </c>
      <c r="AJ17" s="9" t="s">
        <v>39</v>
      </c>
      <c r="AK17">
        <v>17</v>
      </c>
    </row>
    <row r="18" spans="1:37" x14ac:dyDescent="0.25">
      <c r="A18">
        <v>45489</v>
      </c>
      <c r="B18">
        <v>-0.46840138125524711</v>
      </c>
      <c r="C18">
        <v>-0.12181445765797939</v>
      </c>
      <c r="D18">
        <v>-0.1084428523962135</v>
      </c>
      <c r="E18">
        <v>-0.52418683790629916</v>
      </c>
      <c r="F18">
        <v>-0.25223947532045532</v>
      </c>
      <c r="G18">
        <v>-0.14594180726195799</v>
      </c>
      <c r="H18">
        <v>-1.3796837388878831</v>
      </c>
      <c r="I18">
        <v>-1.7927423708626651</v>
      </c>
      <c r="J18">
        <v>-0.43749622172950098</v>
      </c>
      <c r="K18">
        <v>-0.29141427215469567</v>
      </c>
      <c r="L18">
        <v>-0.41141169643534681</v>
      </c>
      <c r="M18">
        <v>-0.45551322224119117</v>
      </c>
      <c r="N18">
        <v>-0.68307515317348622</v>
      </c>
      <c r="O18">
        <v>-0.40575477906818758</v>
      </c>
      <c r="P18">
        <v>-7.6540661557409947E-2</v>
      </c>
      <c r="Q18">
        <v>-4.365709512653318E-2</v>
      </c>
      <c r="R18">
        <v>-6.7848076962988571E-2</v>
      </c>
      <c r="S18">
        <v>-1.290607528300183</v>
      </c>
      <c r="T18">
        <v>-0.17826272170936741</v>
      </c>
      <c r="U18">
        <v>-0.43921828760450399</v>
      </c>
      <c r="V18">
        <v>-0.22654511336983571</v>
      </c>
      <c r="W18">
        <v>-1.0305556132402971</v>
      </c>
      <c r="X18">
        <v>-0.14589685002280561</v>
      </c>
      <c r="Y18">
        <v>-1.19120499329315E-2</v>
      </c>
      <c r="Z18">
        <v>-0.41503350796689908</v>
      </c>
      <c r="AA18">
        <v>-0.61314944309549324</v>
      </c>
      <c r="AB18">
        <v>-0.33253700053106311</v>
      </c>
      <c r="AC18">
        <v>-0.54207964436220457</v>
      </c>
      <c r="AD18">
        <v>-0.28043791727865042</v>
      </c>
      <c r="AE18">
        <v>-0.43411982654621412</v>
      </c>
      <c r="AF18">
        <v>-0.65152934866134038</v>
      </c>
      <c r="AG18">
        <v>-0.1769803199965666</v>
      </c>
      <c r="AH18" s="9" t="s">
        <v>291</v>
      </c>
      <c r="AI18" s="1">
        <v>45474</v>
      </c>
      <c r="AJ18" s="9" t="s">
        <v>40</v>
      </c>
      <c r="AK18">
        <v>16</v>
      </c>
    </row>
    <row r="19" spans="1:37" x14ac:dyDescent="0.25">
      <c r="A19">
        <v>45488</v>
      </c>
      <c r="B19">
        <v>-0.17174967713171829</v>
      </c>
      <c r="C19">
        <v>-2.6595044272640971E-2</v>
      </c>
      <c r="D19">
        <v>-0.23496040685498951</v>
      </c>
      <c r="E19">
        <v>-0.28557648013625558</v>
      </c>
      <c r="F19">
        <v>-0.28340534267158041</v>
      </c>
      <c r="G19">
        <v>-0.16717621716789019</v>
      </c>
      <c r="H19">
        <v>-0.42823482834521132</v>
      </c>
      <c r="I19">
        <v>-0.18719772687005559</v>
      </c>
      <c r="J19">
        <v>-6.200452216438046E-4</v>
      </c>
      <c r="K19">
        <v>-9.7824740327522058E-2</v>
      </c>
      <c r="L19">
        <v>-0.42373457405016629</v>
      </c>
      <c r="M19">
        <v>-1.4332053082779621E-2</v>
      </c>
      <c r="N19">
        <v>-0.23650610917837109</v>
      </c>
      <c r="O19">
        <v>-0.35986911656119491</v>
      </c>
      <c r="P19">
        <v>-1.5732989000076171E-2</v>
      </c>
      <c r="Q19">
        <v>-2.9174502079505761E-2</v>
      </c>
      <c r="R19">
        <v>-6.659912338917949E-2</v>
      </c>
      <c r="S19">
        <v>-0.13828991583216629</v>
      </c>
      <c r="T19">
        <v>-0.13824355042304029</v>
      </c>
      <c r="U19">
        <v>-0.23219753659921979</v>
      </c>
      <c r="V19">
        <v>-6.3662441714216464E-2</v>
      </c>
      <c r="W19">
        <v>-3.8888863467294791E-3</v>
      </c>
      <c r="X19">
        <v>-0.14495178194363009</v>
      </c>
      <c r="Y19">
        <v>-0.28782628246134662</v>
      </c>
      <c r="Z19">
        <v>-0.2017473650514755</v>
      </c>
      <c r="AA19">
        <v>-0.12749201713054939</v>
      </c>
      <c r="AB19">
        <v>-0.16689915584470039</v>
      </c>
      <c r="AC19">
        <v>-0.14728763780403301</v>
      </c>
      <c r="AD19">
        <v>-0.1724120814142194</v>
      </c>
      <c r="AE19">
        <v>-0.140424022708319</v>
      </c>
      <c r="AF19">
        <v>-0.18376219447131989</v>
      </c>
      <c r="AG19">
        <v>-0.1589543413947978</v>
      </c>
      <c r="AH19" s="9" t="s">
        <v>291</v>
      </c>
      <c r="AI19" s="1">
        <v>45474</v>
      </c>
      <c r="AJ19" s="9" t="s">
        <v>41</v>
      </c>
      <c r="AK19">
        <v>15</v>
      </c>
    </row>
    <row r="20" spans="1:37" x14ac:dyDescent="0.25">
      <c r="A20">
        <v>45485</v>
      </c>
      <c r="B20">
        <v>-0.24335319198431329</v>
      </c>
      <c r="C20">
        <v>-0.2150231114220687</v>
      </c>
      <c r="D20">
        <v>-0.18187630677275571</v>
      </c>
      <c r="E20">
        <v>-0.15141885798507171</v>
      </c>
      <c r="F20">
        <v>-0.26675669845802652</v>
      </c>
      <c r="G20">
        <v>-0.26737870193824742</v>
      </c>
      <c r="H20">
        <v>-0.46688110884075662</v>
      </c>
      <c r="I20">
        <v>-0.37001972379057357</v>
      </c>
      <c r="J20">
        <v>-0.16616789733171819</v>
      </c>
      <c r="K20">
        <v>-0.30247210546404091</v>
      </c>
      <c r="L20">
        <v>-3.1810143884697169E-2</v>
      </c>
      <c r="M20">
        <v>-7.1601118697805555E-2</v>
      </c>
      <c r="N20">
        <v>-0.11849807979545481</v>
      </c>
      <c r="O20">
        <v>-3.2218598248514987E-2</v>
      </c>
      <c r="P20">
        <v>-0.28391759703139868</v>
      </c>
      <c r="Q20">
        <v>-6.7493898857518525E-2</v>
      </c>
      <c r="R20">
        <v>-0.31325597866773208</v>
      </c>
      <c r="S20">
        <v>-0.30703938233296929</v>
      </c>
      <c r="T20">
        <v>-0.26759510417923038</v>
      </c>
      <c r="U20">
        <v>-1.8479294057132781E-2</v>
      </c>
      <c r="V20">
        <v>-0.36347784522596099</v>
      </c>
      <c r="W20">
        <v>-4.3748367955436733E-2</v>
      </c>
      <c r="X20">
        <v>-0.21168209861219789</v>
      </c>
      <c r="Y20">
        <v>-0.24344215815255099</v>
      </c>
      <c r="Z20">
        <v>-0.209003269617309</v>
      </c>
      <c r="AA20">
        <v>-0.25183859656394669</v>
      </c>
      <c r="AB20">
        <v>-0.22513572383249381</v>
      </c>
      <c r="AC20">
        <v>-0.1275347286784779</v>
      </c>
      <c r="AD20">
        <v>-0.18430002182818919</v>
      </c>
      <c r="AE20">
        <v>-0.20424975371472229</v>
      </c>
      <c r="AF20">
        <v>-0.21160772311558801</v>
      </c>
      <c r="AG20">
        <v>-0.24642569145872231</v>
      </c>
      <c r="AH20" s="9" t="s">
        <v>285</v>
      </c>
      <c r="AI20" s="1">
        <v>45474</v>
      </c>
      <c r="AJ20" s="9" t="s">
        <v>43</v>
      </c>
      <c r="AK20">
        <v>12</v>
      </c>
    </row>
    <row r="21" spans="1:37" x14ac:dyDescent="0.25">
      <c r="A21">
        <v>45484</v>
      </c>
      <c r="B21">
        <v>-0.21169888303102319</v>
      </c>
      <c r="C21">
        <v>-0.13038148254267601</v>
      </c>
      <c r="D21">
        <v>-0.93831668849773475</v>
      </c>
      <c r="E21">
        <v>-0.1965416388512839</v>
      </c>
      <c r="F21">
        <v>-0.213763318478982</v>
      </c>
      <c r="G21">
        <v>-4.0637973766568577E-3</v>
      </c>
      <c r="H21">
        <v>-0.2273211577043141</v>
      </c>
      <c r="I21">
        <v>-0.20295607715954159</v>
      </c>
      <c r="J21">
        <v>-0.4503377479048562</v>
      </c>
      <c r="K21">
        <v>-0.22836904202358621</v>
      </c>
      <c r="L21">
        <v>-2.773061225396305E-2</v>
      </c>
      <c r="M21">
        <v>-0.48946774072933452</v>
      </c>
      <c r="N21">
        <v>-0.6170985458738355</v>
      </c>
      <c r="O21">
        <v>-0.120216458646402</v>
      </c>
      <c r="P21">
        <v>-0.1507160411071595</v>
      </c>
      <c r="Q21">
        <v>-0.1406127757689084</v>
      </c>
      <c r="R21">
        <v>-0.11115465679488851</v>
      </c>
      <c r="S21">
        <v>-0.50086149616235109</v>
      </c>
      <c r="T21">
        <v>-0.54704565207051881</v>
      </c>
      <c r="U21">
        <v>-9.468814136191649E-3</v>
      </c>
      <c r="V21">
        <v>-0.2430082592718881</v>
      </c>
      <c r="W21">
        <v>-7.113749454298128E-2</v>
      </c>
      <c r="X21">
        <v>-3.6594258830691437E-2</v>
      </c>
      <c r="Y21">
        <v>-9.5440794734117956E-2</v>
      </c>
      <c r="Z21">
        <v>-0.1079567667276725</v>
      </c>
      <c r="AA21">
        <v>-0.38176847165256711</v>
      </c>
      <c r="AB21">
        <v>-0.25407260652883279</v>
      </c>
      <c r="AC21">
        <v>-0.30245942971433598</v>
      </c>
      <c r="AD21">
        <v>-0.29786540637356729</v>
      </c>
      <c r="AE21">
        <v>-0.32433598020992621</v>
      </c>
      <c r="AF21">
        <v>-0.18469430714523191</v>
      </c>
      <c r="AG21">
        <v>-0.116435110412345</v>
      </c>
      <c r="AH21" s="9" t="s">
        <v>285</v>
      </c>
      <c r="AI21" s="1">
        <v>45474</v>
      </c>
      <c r="AJ21" s="9" t="s">
        <v>38</v>
      </c>
      <c r="AK21">
        <v>11</v>
      </c>
    </row>
    <row r="22" spans="1:37" x14ac:dyDescent="0.25">
      <c r="A22">
        <v>45483</v>
      </c>
      <c r="B22">
        <v>-0.40665665482237823</v>
      </c>
      <c r="C22">
        <v>-0.60892667134775358</v>
      </c>
      <c r="D22">
        <v>-0.38041103880923732</v>
      </c>
      <c r="E22">
        <v>-0.34483159860283469</v>
      </c>
      <c r="F22">
        <v>-0.78957793108371133</v>
      </c>
      <c r="G22">
        <v>-0.63157092409163629</v>
      </c>
      <c r="H22">
        <v>-0.3439606615800842</v>
      </c>
      <c r="I22">
        <v>-0.25328462372244781</v>
      </c>
      <c r="J22">
        <v>-1.2480116855365511</v>
      </c>
      <c r="K22">
        <v>-0.45696154227363173</v>
      </c>
      <c r="L22">
        <v>-0.80446879122092729</v>
      </c>
      <c r="M22">
        <v>-0.25164314474667049</v>
      </c>
      <c r="N22">
        <v>-0.93576652927585213</v>
      </c>
      <c r="O22">
        <v>-4.0864677050973457E-2</v>
      </c>
      <c r="P22">
        <v>-0.208753955429307</v>
      </c>
      <c r="Q22">
        <v>-0.36269318783663052</v>
      </c>
      <c r="R22">
        <v>-0.7414124557294981</v>
      </c>
      <c r="S22">
        <v>-0.1222239171818722</v>
      </c>
      <c r="T22">
        <v>-0.1034195968911335</v>
      </c>
      <c r="U22">
        <v>-0.59425648625912841</v>
      </c>
      <c r="V22">
        <v>-0.45931840064539042</v>
      </c>
      <c r="W22">
        <v>-0.18166095708564109</v>
      </c>
      <c r="X22">
        <v>-0.32471342050556962</v>
      </c>
      <c r="Y22">
        <v>-7.6698447875899245E-2</v>
      </c>
      <c r="Z22">
        <v>-0.39313203137879532</v>
      </c>
      <c r="AA22">
        <v>-0.61464336282193399</v>
      </c>
      <c r="AB22">
        <v>-0.29808922205641841</v>
      </c>
      <c r="AC22">
        <v>-0.32075185690421482</v>
      </c>
      <c r="AD22">
        <v>-0.87842095974664292</v>
      </c>
      <c r="AE22">
        <v>-0.49755812489942669</v>
      </c>
      <c r="AF22">
        <v>-0.43348377650555092</v>
      </c>
      <c r="AG22">
        <v>-0.17838918229835171</v>
      </c>
      <c r="AH22" s="9" t="s">
        <v>285</v>
      </c>
      <c r="AI22" s="1">
        <v>45474</v>
      </c>
      <c r="AJ22" s="9" t="s">
        <v>39</v>
      </c>
      <c r="AK22">
        <v>10</v>
      </c>
    </row>
    <row r="23" spans="1:37" x14ac:dyDescent="0.25">
      <c r="A23">
        <v>45482</v>
      </c>
      <c r="B23">
        <v>-6.9111141029614478E-2</v>
      </c>
      <c r="C23">
        <v>-0.15290916520067349</v>
      </c>
      <c r="D23">
        <v>-0.20178314521555771</v>
      </c>
      <c r="E23">
        <v>-0.1785547077092422</v>
      </c>
      <c r="F23">
        <v>-1.2926954637496411E-2</v>
      </c>
      <c r="G23">
        <v>-3.3317785480129281E-3</v>
      </c>
      <c r="H23">
        <v>-0.14537288776086249</v>
      </c>
      <c r="I23">
        <v>-0.13947824352449359</v>
      </c>
      <c r="J23">
        <v>-0.16371978283891561</v>
      </c>
      <c r="K23">
        <v>-0.16181566379950529</v>
      </c>
      <c r="L23">
        <v>-0.46662305105218882</v>
      </c>
      <c r="M23">
        <v>-9.1523547887998082E-3</v>
      </c>
      <c r="N23">
        <v>-9.0597735843969601E-2</v>
      </c>
      <c r="O23">
        <v>-3.9241594068309869E-2</v>
      </c>
      <c r="P23">
        <v>-3.3961445059504103E-2</v>
      </c>
      <c r="Q23">
        <v>-3.3109792096441119E-3</v>
      </c>
      <c r="R23">
        <v>0</v>
      </c>
      <c r="S23">
        <v>-7.7638067261973445E-4</v>
      </c>
      <c r="T23">
        <v>-1.083407774729579E-2</v>
      </c>
      <c r="U23">
        <v>0</v>
      </c>
      <c r="V23">
        <v>-8.1323721584992278E-2</v>
      </c>
      <c r="W23">
        <v>-7.1283774838441977E-2</v>
      </c>
      <c r="X23">
        <v>-4.5319826114720442E-2</v>
      </c>
      <c r="Y23">
        <v>-0.1834551053555474</v>
      </c>
      <c r="Z23">
        <v>-7.0700219234082012E-2</v>
      </c>
      <c r="AA23">
        <v>-9.7462890793930237E-2</v>
      </c>
      <c r="AB23">
        <v>-3.080157036817362E-2</v>
      </c>
      <c r="AC23">
        <v>-0.12078768821109109</v>
      </c>
      <c r="AD23">
        <v>-3.3509833344927513E-2</v>
      </c>
      <c r="AE23">
        <v>-5.2418528580423333E-2</v>
      </c>
      <c r="AF23">
        <v>-7.7196125683870395E-2</v>
      </c>
      <c r="AG23">
        <v>-8.3391965135214324E-2</v>
      </c>
      <c r="AH23" s="9" t="s">
        <v>285</v>
      </c>
      <c r="AI23" s="1">
        <v>45474</v>
      </c>
      <c r="AJ23" s="9" t="s">
        <v>40</v>
      </c>
      <c r="AK23">
        <v>9</v>
      </c>
    </row>
    <row r="24" spans="1:37" x14ac:dyDescent="0.25">
      <c r="A24">
        <v>45481</v>
      </c>
      <c r="B24">
        <v>-0.28313546759788782</v>
      </c>
      <c r="C24">
        <v>-8.8921574603519696E-2</v>
      </c>
      <c r="D24">
        <v>-4.4803862164701981E-2</v>
      </c>
      <c r="E24">
        <v>-0.94351857119354077</v>
      </c>
      <c r="F24">
        <v>-0.13668313134296209</v>
      </c>
      <c r="G24">
        <v>-0.28014273687445862</v>
      </c>
      <c r="H24">
        <v>-0.40589972652881368</v>
      </c>
      <c r="I24">
        <v>-0.54894002005774167</v>
      </c>
      <c r="J24">
        <v>0</v>
      </c>
      <c r="K24">
        <v>-7.6246062438479296E-3</v>
      </c>
      <c r="L24">
        <v>-0.30606511880411741</v>
      </c>
      <c r="M24">
        <v>-0.12555415870373801</v>
      </c>
      <c r="N24">
        <v>-8.3430163632068233E-2</v>
      </c>
      <c r="O24">
        <v>-3.1015719115958441E-2</v>
      </c>
      <c r="P24">
        <v>-5.3796212954041203E-2</v>
      </c>
      <c r="Q24">
        <v>-6.7690506294979511E-2</v>
      </c>
      <c r="R24">
        <v>-6.4873126594551966E-2</v>
      </c>
      <c r="S24">
        <v>-0.19554217176856789</v>
      </c>
      <c r="T24">
        <v>-0.15825702882006659</v>
      </c>
      <c r="U24">
        <v>-0.32237703333856721</v>
      </c>
      <c r="V24">
        <v>-2.785014681331684E-2</v>
      </c>
      <c r="W24">
        <v>-0.1454658477265755</v>
      </c>
      <c r="X24">
        <v>-0.27483795323622889</v>
      </c>
      <c r="Y24">
        <v>-0.41527661626277251</v>
      </c>
      <c r="Z24">
        <v>-0.52997265721305253</v>
      </c>
      <c r="AA24">
        <v>-0.1021734737333377</v>
      </c>
      <c r="AB24">
        <v>-0.1065835681233311</v>
      </c>
      <c r="AC24">
        <v>-0.21027883662413699</v>
      </c>
      <c r="AD24">
        <v>-0.30217237984247403</v>
      </c>
      <c r="AE24">
        <v>-0.23776188284118621</v>
      </c>
      <c r="AF24">
        <v>-0.32031920788832208</v>
      </c>
      <c r="AG24">
        <v>-0.2340533497538736</v>
      </c>
      <c r="AH24" s="9" t="s">
        <v>285</v>
      </c>
      <c r="AI24" s="1">
        <v>45474</v>
      </c>
      <c r="AJ24" s="9" t="s">
        <v>41</v>
      </c>
      <c r="AK24">
        <v>8</v>
      </c>
    </row>
    <row r="25" spans="1:37" x14ac:dyDescent="0.25">
      <c r="A25">
        <v>45478</v>
      </c>
      <c r="B25">
        <v>-0.1957003096243555</v>
      </c>
      <c r="C25">
        <v>0</v>
      </c>
      <c r="D25">
        <v>-0.1020407011956663</v>
      </c>
      <c r="E25">
        <v>-0.49125455436909388</v>
      </c>
      <c r="F25">
        <v>-0.2186688427571627</v>
      </c>
      <c r="G25">
        <v>-4.4191453341708667E-2</v>
      </c>
      <c r="H25">
        <v>-0.20653344589656061</v>
      </c>
      <c r="I25">
        <v>-1.3475609350783501E-2</v>
      </c>
      <c r="J25">
        <v>-5.9058874645151992E-2</v>
      </c>
      <c r="K25">
        <v>-0.1245103833071128</v>
      </c>
      <c r="L25">
        <v>-5.5642509849813233E-2</v>
      </c>
      <c r="M25">
        <v>-0.10801806922621431</v>
      </c>
      <c r="N25">
        <v>-9.9467260756270479E-2</v>
      </c>
      <c r="O25">
        <v>-4.2889040022245702E-2</v>
      </c>
      <c r="P25">
        <v>-6.0560411731586543E-2</v>
      </c>
      <c r="Q25">
        <v>-4.4952218705713752E-3</v>
      </c>
      <c r="R25">
        <v>-0.62114547100967576</v>
      </c>
      <c r="S25">
        <v>-8.3738602732810544E-2</v>
      </c>
      <c r="T25">
        <v>-0.25419523590153031</v>
      </c>
      <c r="U25">
        <v>-8.2405649624853507E-3</v>
      </c>
      <c r="V25">
        <v>-0.17278866862556791</v>
      </c>
      <c r="W25">
        <v>-6.9564991903617396E-2</v>
      </c>
      <c r="X25">
        <v>-8.8459811029548766E-2</v>
      </c>
      <c r="Y25">
        <v>-0.1113746997595312</v>
      </c>
      <c r="Z25">
        <v>-0.23413272813060179</v>
      </c>
      <c r="AA25">
        <v>-8.9479237079671162E-2</v>
      </c>
      <c r="AB25">
        <v>-0.11507661970524249</v>
      </c>
      <c r="AC25">
        <v>-0.10387356438125921</v>
      </c>
      <c r="AD25">
        <v>-2.8386172827104011E-2</v>
      </c>
      <c r="AE25">
        <v>-0.17392030153949481</v>
      </c>
      <c r="AF25">
        <v>-0.21986658277643351</v>
      </c>
      <c r="AG25">
        <v>-0.1169365696444188</v>
      </c>
      <c r="AH25" s="9" t="s">
        <v>283</v>
      </c>
      <c r="AI25" s="1">
        <v>45474</v>
      </c>
      <c r="AJ25" s="9" t="s">
        <v>43</v>
      </c>
      <c r="AK25">
        <v>5</v>
      </c>
    </row>
    <row r="26" spans="1:37" x14ac:dyDescent="0.25">
      <c r="A26">
        <v>45477</v>
      </c>
      <c r="B26">
        <v>-0.16158193467712309</v>
      </c>
      <c r="C26">
        <v>-0.31794454608803541</v>
      </c>
      <c r="D26">
        <v>-1.642188226780562E-2</v>
      </c>
      <c r="E26">
        <v>-0.28748176065956482</v>
      </c>
      <c r="F26">
        <v>-0.1282072282747902</v>
      </c>
      <c r="G26">
        <v>-4.533185892703552E-2</v>
      </c>
      <c r="H26">
        <v>-2.4890795173649009E-2</v>
      </c>
      <c r="I26">
        <v>-3.9293898699193072E-2</v>
      </c>
      <c r="J26">
        <v>-7.8299503616593463E-2</v>
      </c>
      <c r="K26">
        <v>-7.4047246022160146E-2</v>
      </c>
      <c r="L26">
        <v>-1.9861766916271659E-2</v>
      </c>
      <c r="M26">
        <v>-4.9990267351903338E-2</v>
      </c>
      <c r="N26">
        <v>-7.8530927071208428E-2</v>
      </c>
      <c r="O26">
        <v>-9.4204110253183534E-3</v>
      </c>
      <c r="P26">
        <v>-0.17362390279284251</v>
      </c>
      <c r="Q26">
        <v>-5.4515031746845487E-2</v>
      </c>
      <c r="R26">
        <v>-0.30129609643255251</v>
      </c>
      <c r="S26">
        <v>-7.2359319588512924E-2</v>
      </c>
      <c r="T26">
        <v>-8.9442802075943434E-2</v>
      </c>
      <c r="U26">
        <v>-8.7903020005306066E-3</v>
      </c>
      <c r="V26">
        <v>-5.6975655409533733E-2</v>
      </c>
      <c r="W26">
        <v>-0.28208877277857858</v>
      </c>
      <c r="X26">
        <v>-9.6425938818432227E-2</v>
      </c>
      <c r="Y26">
        <v>-2.4107108786281851E-2</v>
      </c>
      <c r="Z26">
        <v>-0.23688402200406039</v>
      </c>
      <c r="AA26">
        <v>-0.154949621305107</v>
      </c>
      <c r="AB26">
        <v>-5.755652004224357E-2</v>
      </c>
      <c r="AC26">
        <v>-4.0345909025357958E-2</v>
      </c>
      <c r="AD26">
        <v>-5.1076021526853178E-2</v>
      </c>
      <c r="AE26">
        <v>-0.1127645495674696</v>
      </c>
      <c r="AF26">
        <v>-0.10660795630094019</v>
      </c>
      <c r="AG26">
        <v>-0.23533436455735771</v>
      </c>
      <c r="AH26" s="9" t="s">
        <v>283</v>
      </c>
      <c r="AI26" s="1">
        <v>45474</v>
      </c>
      <c r="AJ26" s="9" t="s">
        <v>38</v>
      </c>
      <c r="AK26">
        <v>4</v>
      </c>
    </row>
    <row r="27" spans="1:37" x14ac:dyDescent="0.25">
      <c r="A27">
        <v>45476</v>
      </c>
      <c r="B27">
        <v>-7.3066153091366132E-2</v>
      </c>
      <c r="C27">
        <v>-0.1233884023033186</v>
      </c>
      <c r="D27">
        <v>-2.9699570273608519E-2</v>
      </c>
      <c r="E27">
        <v>-6.0823384350859058E-2</v>
      </c>
      <c r="F27">
        <v>-9.9562658566647547E-2</v>
      </c>
      <c r="G27">
        <v>-3.679540546927533E-2</v>
      </c>
      <c r="H27">
        <v>-0.14441566926056049</v>
      </c>
      <c r="I27">
        <v>-0.47196519564089529</v>
      </c>
      <c r="J27">
        <v>-4.9011862194350227E-2</v>
      </c>
      <c r="K27">
        <v>-2.644356104226268E-2</v>
      </c>
      <c r="L27">
        <v>-0.27976819807717968</v>
      </c>
      <c r="M27">
        <v>-9.2768669830468452E-3</v>
      </c>
      <c r="N27">
        <v>-5.7536849989373848E-2</v>
      </c>
      <c r="O27">
        <v>-0.19513885196660091</v>
      </c>
      <c r="P27">
        <v>-4.160259187649948E-3</v>
      </c>
      <c r="Q27">
        <v>-8.6512010115139264E-4</v>
      </c>
      <c r="R27">
        <v>-0.17662531960089961</v>
      </c>
      <c r="S27">
        <v>-3.4032597195547458E-2</v>
      </c>
      <c r="T27">
        <v>-1.746069074119121E-2</v>
      </c>
      <c r="U27">
        <v>-4.0703344361681458E-2</v>
      </c>
      <c r="V27">
        <v>-6.2947276654836348E-2</v>
      </c>
      <c r="W27">
        <v>-0.2479463700020357</v>
      </c>
      <c r="X27">
        <v>-4.379813456253813E-2</v>
      </c>
      <c r="Y27">
        <v>-1.49769934912763E-2</v>
      </c>
      <c r="Z27">
        <v>-7.2290989087698529E-2</v>
      </c>
      <c r="AA27">
        <v>-8.9381338425163492E-2</v>
      </c>
      <c r="AB27">
        <v>-6.4829120951594821E-2</v>
      </c>
      <c r="AC27">
        <v>-4.8854778236703061E-2</v>
      </c>
      <c r="AD27">
        <v>-5.5317774723340367E-2</v>
      </c>
      <c r="AE27">
        <v>-3.5748734403935632E-2</v>
      </c>
      <c r="AF27">
        <v>-6.4316563083489139E-2</v>
      </c>
      <c r="AG27">
        <v>-0.11670297465779179</v>
      </c>
      <c r="AH27" s="9" t="s">
        <v>283</v>
      </c>
      <c r="AI27" s="1">
        <v>45474</v>
      </c>
      <c r="AJ27" s="9" t="s">
        <v>39</v>
      </c>
      <c r="AK27">
        <v>3</v>
      </c>
    </row>
    <row r="28" spans="1:37" x14ac:dyDescent="0.25">
      <c r="A28">
        <v>45475</v>
      </c>
      <c r="B28">
        <v>-5.1220092496331908E-2</v>
      </c>
      <c r="C28">
        <v>-3.559871897470708E-4</v>
      </c>
      <c r="D28">
        <v>-5.6269963578066753E-2</v>
      </c>
      <c r="E28">
        <v>-2.073883865168135E-2</v>
      </c>
      <c r="F28">
        <v>-4.7077982507484507E-3</v>
      </c>
      <c r="G28">
        <v>-1.3660949577256521E-2</v>
      </c>
      <c r="H28">
        <v>-5.020612521760013E-2</v>
      </c>
      <c r="I28">
        <v>-0.29168838708699218</v>
      </c>
      <c r="J28">
        <v>-3.218430180235027E-3</v>
      </c>
      <c r="K28">
        <v>-3.155955469119813E-2</v>
      </c>
      <c r="L28">
        <v>-8.0906551792883467E-3</v>
      </c>
      <c r="M28">
        <v>-7.923807487178397E-2</v>
      </c>
      <c r="N28">
        <v>-2.8152430126140569E-2</v>
      </c>
      <c r="O28">
        <v>0</v>
      </c>
      <c r="P28">
        <v>-9.7906946643667753E-2</v>
      </c>
      <c r="Q28">
        <v>-1.108305765663342E-2</v>
      </c>
      <c r="R28">
        <v>-6.4598150402502769E-3</v>
      </c>
      <c r="S28">
        <v>-1.411069381196371E-2</v>
      </c>
      <c r="T28">
        <v>-9.1168106555338229E-3</v>
      </c>
      <c r="U28">
        <v>-3.8228941735764552E-3</v>
      </c>
      <c r="V28">
        <v>-0.31415469989126898</v>
      </c>
      <c r="W28">
        <v>-1.088542916455143E-2</v>
      </c>
      <c r="X28">
        <v>-8.4802505172417331E-2</v>
      </c>
      <c r="Y28">
        <v>-4.0547908528286349E-3</v>
      </c>
      <c r="Z28">
        <v>-3.3382335520121681E-2</v>
      </c>
      <c r="AA28">
        <v>-9.2140702588970211E-2</v>
      </c>
      <c r="AB28">
        <v>-3.9704755653931327E-2</v>
      </c>
      <c r="AC28">
        <v>-3.8491239402707871E-2</v>
      </c>
      <c r="AD28">
        <v>-7.6360846687048749E-3</v>
      </c>
      <c r="AE28">
        <v>-2.5773042403733661E-2</v>
      </c>
      <c r="AF28">
        <v>-3.5542616113142383E-2</v>
      </c>
      <c r="AG28">
        <v>-0.11379194810274421</v>
      </c>
      <c r="AH28" s="9" t="s">
        <v>283</v>
      </c>
      <c r="AI28" s="1">
        <v>45474</v>
      </c>
      <c r="AJ28" s="9" t="s">
        <v>40</v>
      </c>
      <c r="AK28">
        <v>2</v>
      </c>
    </row>
    <row r="29" spans="1:37" x14ac:dyDescent="0.25">
      <c r="A29">
        <v>45474</v>
      </c>
      <c r="B29">
        <v>-4.2544191942914832E-2</v>
      </c>
      <c r="C29">
        <v>0</v>
      </c>
      <c r="D29">
        <v>-0.16562233721213901</v>
      </c>
      <c r="E29">
        <v>-1.8028873905341671E-2</v>
      </c>
      <c r="F29">
        <v>-9.8457321594327771E-3</v>
      </c>
      <c r="G29">
        <v>0</v>
      </c>
      <c r="H29">
        <v>-3.0841923592312959E-2</v>
      </c>
      <c r="I29">
        <v>-0.42263269567017447</v>
      </c>
      <c r="J29">
        <v>-2.677562954252468E-6</v>
      </c>
      <c r="K29">
        <v>-4.1187723960988201E-4</v>
      </c>
      <c r="L29">
        <v>-4.5392216662863E-3</v>
      </c>
      <c r="M29">
        <v>-4.629631573740485E-2</v>
      </c>
      <c r="N29">
        <v>-1.248431849624628E-2</v>
      </c>
      <c r="O29">
        <v>-0.1776247285756774</v>
      </c>
      <c r="P29">
        <v>-3.2259504646417358E-2</v>
      </c>
      <c r="Q29">
        <v>-2.5035880902168999E-2</v>
      </c>
      <c r="R29">
        <v>-2.7913996601096499E-2</v>
      </c>
      <c r="S29">
        <v>-3.0309593426304161E-2</v>
      </c>
      <c r="T29">
        <v>-8.5847532168203226E-3</v>
      </c>
      <c r="U29">
        <v>-6.8512471405695486E-3</v>
      </c>
      <c r="V29">
        <v>-6.7583185322348987E-3</v>
      </c>
      <c r="W29">
        <v>-3.7261739677650868E-4</v>
      </c>
      <c r="X29">
        <v>-2.7701827754507989E-2</v>
      </c>
      <c r="Y29">
        <v>-0.14870926146661709</v>
      </c>
      <c r="Z29">
        <v>-1.315222196290675E-2</v>
      </c>
      <c r="AA29">
        <v>-5.3642191567062868E-2</v>
      </c>
      <c r="AB29">
        <v>-2.9347651588668699E-2</v>
      </c>
      <c r="AC29">
        <v>-0.101256963889647</v>
      </c>
      <c r="AD29">
        <v>-1.645537760382975E-2</v>
      </c>
      <c r="AE29">
        <v>-1.364312649980539E-2</v>
      </c>
      <c r="AF29">
        <v>-3.074744045155222E-2</v>
      </c>
      <c r="AG29">
        <v>-5.885071098185498E-2</v>
      </c>
      <c r="AH29" s="9" t="s">
        <v>283</v>
      </c>
      <c r="AI29" s="1">
        <v>45474</v>
      </c>
      <c r="AJ29" s="9" t="s">
        <v>41</v>
      </c>
      <c r="AK29">
        <v>1</v>
      </c>
    </row>
    <row r="30" spans="1:37" x14ac:dyDescent="0.25">
      <c r="A30">
        <v>45471</v>
      </c>
      <c r="B30">
        <v>-0.97280803180581665</v>
      </c>
      <c r="C30">
        <v>-0.23757515934435039</v>
      </c>
      <c r="D30">
        <v>-0.144590999732677</v>
      </c>
      <c r="E30">
        <v>-1.05141645954416</v>
      </c>
      <c r="F30">
        <v>-1.138523943658365</v>
      </c>
      <c r="G30">
        <v>-0.53424552293074734</v>
      </c>
      <c r="H30">
        <v>-2.9800198957818478</v>
      </c>
      <c r="I30">
        <v>-1.3722820892553069</v>
      </c>
      <c r="J30">
        <v>-1.669673855243726</v>
      </c>
      <c r="K30">
        <v>-0.61921408495832697</v>
      </c>
      <c r="L30">
        <v>-0.4506270048320925</v>
      </c>
      <c r="M30">
        <v>-0.4454406228046372</v>
      </c>
      <c r="N30">
        <v>-2.254271450980835</v>
      </c>
      <c r="O30">
        <v>-5.9936341993832472E-2</v>
      </c>
      <c r="P30">
        <v>-0.71731713132015984</v>
      </c>
      <c r="Q30">
        <v>-0.29872453971828372</v>
      </c>
      <c r="R30">
        <v>-0.9826088803618872</v>
      </c>
      <c r="S30">
        <v>-1.246785227439521</v>
      </c>
      <c r="T30">
        <v>-0.95757504192214971</v>
      </c>
      <c r="U30">
        <v>-0.80709629717999753</v>
      </c>
      <c r="V30">
        <v>-0.49915444070079562</v>
      </c>
      <c r="W30">
        <v>-0.76817208011777871</v>
      </c>
      <c r="X30">
        <v>-1.1325808255757159</v>
      </c>
      <c r="Y30">
        <v>-0.61168786939574482</v>
      </c>
      <c r="Z30">
        <v>-0.92988551444352463</v>
      </c>
      <c r="AA30">
        <v>-1.506173169129738</v>
      </c>
      <c r="AB30">
        <v>-0.77095016542180228</v>
      </c>
      <c r="AC30">
        <v>-0.48860365620293689</v>
      </c>
      <c r="AD30">
        <v>-0.47754531060650018</v>
      </c>
      <c r="AE30">
        <v>-0.75441556178309366</v>
      </c>
      <c r="AF30">
        <v>-1.113289717374274</v>
      </c>
      <c r="AG30">
        <v>-1.0400444723547431</v>
      </c>
      <c r="AH30" s="9" t="s">
        <v>37</v>
      </c>
      <c r="AI30" s="1">
        <v>45444</v>
      </c>
      <c r="AJ30" s="9" t="s">
        <v>43</v>
      </c>
      <c r="AK30">
        <v>28</v>
      </c>
    </row>
    <row r="31" spans="1:37" x14ac:dyDescent="0.25">
      <c r="A31">
        <v>45470</v>
      </c>
      <c r="B31">
        <v>-0.15338885922047349</v>
      </c>
      <c r="C31">
        <v>-1.2883498584695389E-2</v>
      </c>
      <c r="D31">
        <v>-0.14317159824349701</v>
      </c>
      <c r="E31">
        <v>-9.4487512661270603E-2</v>
      </c>
      <c r="F31">
        <v>-0.1386771483869961</v>
      </c>
      <c r="G31">
        <v>-0.1047868590895598</v>
      </c>
      <c r="H31">
        <v>-0.1329217312271582</v>
      </c>
      <c r="I31">
        <v>-0.26672106438555521</v>
      </c>
      <c r="J31">
        <v>-0.56830921068248152</v>
      </c>
      <c r="K31">
        <v>-2.5601875251364471E-2</v>
      </c>
      <c r="L31">
        <v>-8.3583045112527427E-2</v>
      </c>
      <c r="M31">
        <v>-0.10987569994221009</v>
      </c>
      <c r="N31">
        <v>-0.17903599883775781</v>
      </c>
      <c r="O31">
        <v>0</v>
      </c>
      <c r="P31">
        <v>-0.1029219940240553</v>
      </c>
      <c r="Q31">
        <v>-2.9647038032483211E-2</v>
      </c>
      <c r="R31">
        <v>-5.3761558605694201E-3</v>
      </c>
      <c r="S31">
        <v>-0.32534106810138907</v>
      </c>
      <c r="T31">
        <v>-0.4202777927481291</v>
      </c>
      <c r="U31">
        <v>-2.4009388509445891E-2</v>
      </c>
      <c r="V31">
        <v>-0.23131039879073431</v>
      </c>
      <c r="W31">
        <v>-0.1139695815095306</v>
      </c>
      <c r="X31">
        <v>-9.9376793390794374E-2</v>
      </c>
      <c r="Y31">
        <v>-0.14547588829400859</v>
      </c>
      <c r="Z31">
        <v>-0.1224727943466906</v>
      </c>
      <c r="AA31">
        <v>-0.20491134635494809</v>
      </c>
      <c r="AB31">
        <v>-0.13967911967881291</v>
      </c>
      <c r="AC31">
        <v>-0.12558723005943481</v>
      </c>
      <c r="AD31">
        <v>-4.9305776298479077E-2</v>
      </c>
      <c r="AE31">
        <v>-0.1524256177530019</v>
      </c>
      <c r="AF31">
        <v>-0.17358220560980259</v>
      </c>
      <c r="AG31">
        <v>-0.12990087002325509</v>
      </c>
      <c r="AH31" s="9" t="s">
        <v>37</v>
      </c>
      <c r="AI31" s="1">
        <v>45444</v>
      </c>
      <c r="AJ31" s="9" t="s">
        <v>38</v>
      </c>
      <c r="AK31">
        <v>27</v>
      </c>
    </row>
    <row r="32" spans="1:37" x14ac:dyDescent="0.25">
      <c r="A32">
        <v>45469</v>
      </c>
      <c r="B32">
        <v>-6.6011554086805355E-2</v>
      </c>
      <c r="C32">
        <v>-1.0525217880083039E-2</v>
      </c>
      <c r="D32">
        <v>-9.6699440119463645E-2</v>
      </c>
      <c r="E32">
        <v>-9.3543479200625085E-2</v>
      </c>
      <c r="F32">
        <v>-5.2234765366464923E-2</v>
      </c>
      <c r="G32">
        <v>-7.3873351176329663E-2</v>
      </c>
      <c r="H32">
        <v>-7.8876876213003266E-2</v>
      </c>
      <c r="I32">
        <v>-1.9424116895354959E-2</v>
      </c>
      <c r="J32">
        <v>-8.0143284931635153E-2</v>
      </c>
      <c r="K32">
        <v>0</v>
      </c>
      <c r="L32">
        <v>-2.999301366503718E-2</v>
      </c>
      <c r="M32">
        <v>-6.9818107786407235E-2</v>
      </c>
      <c r="N32">
        <v>-1.5663194290508931E-2</v>
      </c>
      <c r="O32">
        <v>-2.0093757115986328E-2</v>
      </c>
      <c r="P32">
        <v>-2.5892749255299469E-2</v>
      </c>
      <c r="Q32">
        <v>-1.1348588486848089E-2</v>
      </c>
      <c r="R32">
        <v>-0.1239860051114121</v>
      </c>
      <c r="S32">
        <v>-5.0532717102257606E-4</v>
      </c>
      <c r="T32">
        <v>-6.7980673017181956E-2</v>
      </c>
      <c r="U32">
        <v>-1.1550245255355101E-2</v>
      </c>
      <c r="V32">
        <v>-0.1119690417015846</v>
      </c>
      <c r="W32">
        <v>-0.1092909160738513</v>
      </c>
      <c r="X32">
        <v>-6.363980582152419E-2</v>
      </c>
      <c r="Y32">
        <v>-8.2141700590127528E-3</v>
      </c>
      <c r="Z32">
        <v>-7.2700483215080464E-2</v>
      </c>
      <c r="AA32">
        <v>-2.528052480804209E-2</v>
      </c>
      <c r="AB32">
        <v>-7.3099765887101098E-2</v>
      </c>
      <c r="AC32">
        <v>-7.9628597748308647E-2</v>
      </c>
      <c r="AD32">
        <v>-1.274098795677241E-2</v>
      </c>
      <c r="AE32">
        <v>-3.0805869843463531E-2</v>
      </c>
      <c r="AF32">
        <v>-5.4650495388062853E-2</v>
      </c>
      <c r="AG32">
        <v>-0.14887156122320819</v>
      </c>
      <c r="AH32" s="9" t="s">
        <v>37</v>
      </c>
      <c r="AI32" s="1">
        <v>45444</v>
      </c>
      <c r="AJ32" s="9" t="s">
        <v>39</v>
      </c>
      <c r="AK32">
        <v>26</v>
      </c>
    </row>
    <row r="33" spans="1:37" x14ac:dyDescent="0.25">
      <c r="A33">
        <v>45468</v>
      </c>
      <c r="B33">
        <v>-7.1403453009264567E-2</v>
      </c>
      <c r="C33">
        <v>-3.2153383307944927E-2</v>
      </c>
      <c r="D33">
        <v>-0.2225139234642913</v>
      </c>
      <c r="E33">
        <v>-8.5155237866869224E-2</v>
      </c>
      <c r="F33">
        <v>-7.8280407038707495E-3</v>
      </c>
      <c r="G33">
        <v>-3.5026184527607203E-2</v>
      </c>
      <c r="H33">
        <v>-0.88022583477177163</v>
      </c>
      <c r="I33">
        <v>-7.5136706677457685E-2</v>
      </c>
      <c r="J33">
        <v>-4.271441091399187E-2</v>
      </c>
      <c r="K33">
        <v>-1.138097313562557E-4</v>
      </c>
      <c r="L33">
        <v>0</v>
      </c>
      <c r="M33">
        <v>-4.3062716605200932E-2</v>
      </c>
      <c r="N33">
        <v>-4.785983682463503E-3</v>
      </c>
      <c r="O33">
        <v>-7.4272880471481237E-4</v>
      </c>
      <c r="P33">
        <v>-9.0060401182351681E-3</v>
      </c>
      <c r="Q33">
        <v>-2.669360210987556E-2</v>
      </c>
      <c r="R33">
        <v>-6.2970194302486666E-3</v>
      </c>
      <c r="S33">
        <v>-0.30090703084465747</v>
      </c>
      <c r="T33">
        <v>-0.36217756362357673</v>
      </c>
      <c r="U33">
        <v>-6.1561970601939513E-2</v>
      </c>
      <c r="V33">
        <v>-1.426097489608303E-3</v>
      </c>
      <c r="W33">
        <v>-4.5410329853790028E-3</v>
      </c>
      <c r="X33">
        <v>-2.7726611043487021E-2</v>
      </c>
      <c r="Y33">
        <v>-0.170279396917869</v>
      </c>
      <c r="Z33">
        <v>-7.9026538429251045E-2</v>
      </c>
      <c r="AA33">
        <v>-1.939558069186027E-2</v>
      </c>
      <c r="AB33">
        <v>-0.1104863902492603</v>
      </c>
      <c r="AC33">
        <v>-7.0793354798848795E-2</v>
      </c>
      <c r="AD33">
        <v>-1.8186337701179861E-2</v>
      </c>
      <c r="AE33">
        <v>-3.1453416285714068E-2</v>
      </c>
      <c r="AF33">
        <v>-0.1037785838832225</v>
      </c>
      <c r="AG33">
        <v>-7.3670033690637488E-2</v>
      </c>
      <c r="AH33" s="9" t="s">
        <v>37</v>
      </c>
      <c r="AI33" s="1">
        <v>45444</v>
      </c>
      <c r="AJ33" s="9" t="s">
        <v>40</v>
      </c>
      <c r="AK33">
        <v>25</v>
      </c>
    </row>
    <row r="34" spans="1:37" x14ac:dyDescent="0.25">
      <c r="A34">
        <v>45467</v>
      </c>
      <c r="B34">
        <v>-2.5693216643561132</v>
      </c>
      <c r="C34">
        <v>-3.1321316751321069</v>
      </c>
      <c r="D34">
        <v>-2.639072909977854</v>
      </c>
      <c r="E34">
        <v>-1.4541900114766071</v>
      </c>
      <c r="F34">
        <v>-2.8333858111849959</v>
      </c>
      <c r="G34">
        <v>-7.3925544510819066</v>
      </c>
      <c r="H34">
        <v>-3.2765292972295881</v>
      </c>
      <c r="I34">
        <v>-2.6989404848473062</v>
      </c>
      <c r="J34">
        <v>-5.3173045690998908</v>
      </c>
      <c r="K34">
        <v>-4.2100593435628806</v>
      </c>
      <c r="L34">
        <v>-2.7636111537808961</v>
      </c>
      <c r="M34">
        <v>-1.2233017514803659</v>
      </c>
      <c r="N34">
        <v>-2.9639638174368459</v>
      </c>
      <c r="O34">
        <v>-1.086600638169454</v>
      </c>
      <c r="P34">
        <v>-2.963741604092152</v>
      </c>
      <c r="Q34">
        <v>-2.2679972019445289</v>
      </c>
      <c r="R34">
        <v>-1.7738410058815031</v>
      </c>
      <c r="S34">
        <v>-1.068105364107067</v>
      </c>
      <c r="T34">
        <v>-1.5200316265009091</v>
      </c>
      <c r="U34">
        <v>-4.0650568509208993</v>
      </c>
      <c r="V34">
        <v>-2.9823112405394938</v>
      </c>
      <c r="W34">
        <v>-1.6990026748287761</v>
      </c>
      <c r="X34">
        <v>-1.5391346942843069</v>
      </c>
      <c r="Y34">
        <v>-2.0173207209292809</v>
      </c>
      <c r="Z34">
        <v>-2.4857083956292052</v>
      </c>
      <c r="AA34">
        <v>-3.448640369225362</v>
      </c>
      <c r="AB34">
        <v>-2.2399619492760219</v>
      </c>
      <c r="AC34">
        <v>-1.8594883814221781</v>
      </c>
      <c r="AD34">
        <v>-2.3443826143068782</v>
      </c>
      <c r="AE34">
        <v>-3.590783439692518</v>
      </c>
      <c r="AF34">
        <v>-3.1119643462781799</v>
      </c>
      <c r="AG34">
        <v>-0.9196130955435835</v>
      </c>
      <c r="AH34" s="9" t="s">
        <v>37</v>
      </c>
      <c r="AI34" s="1">
        <v>45444</v>
      </c>
      <c r="AJ34" s="9" t="s">
        <v>41</v>
      </c>
      <c r="AK34">
        <v>24</v>
      </c>
    </row>
    <row r="35" spans="1:37" x14ac:dyDescent="0.25">
      <c r="A35">
        <v>45464</v>
      </c>
      <c r="B35">
        <v>-0.16246873398364961</v>
      </c>
      <c r="C35">
        <v>-2.4963175075094931E-2</v>
      </c>
      <c r="D35">
        <v>-2.0645337461388299E-2</v>
      </c>
      <c r="E35">
        <v>-0.22200896178891</v>
      </c>
      <c r="F35">
        <v>-0.1500592331590784</v>
      </c>
      <c r="G35">
        <v>-0.25603413948358578</v>
      </c>
      <c r="H35">
        <v>-3.4947926481456122E-2</v>
      </c>
      <c r="I35">
        <v>-0.1083600463967299</v>
      </c>
      <c r="J35">
        <v>-2.0427117973840041E-2</v>
      </c>
      <c r="K35">
        <v>-0.44628638318480451</v>
      </c>
      <c r="L35">
        <v>-0.1081670884387252</v>
      </c>
      <c r="M35">
        <v>-0.34592652270768331</v>
      </c>
      <c r="N35">
        <v>-6.8666890163352798E-2</v>
      </c>
      <c r="O35">
        <v>-0.22914664054843539</v>
      </c>
      <c r="P35">
        <v>-3.1989574762040521E-2</v>
      </c>
      <c r="Q35">
        <v>-0.15698127758087699</v>
      </c>
      <c r="R35">
        <v>-0.30338845830973282</v>
      </c>
      <c r="S35">
        <v>-4.9944978098334092E-2</v>
      </c>
      <c r="T35">
        <v>-0.32077245116089392</v>
      </c>
      <c r="U35">
        <v>-7.2591140930432049E-2</v>
      </c>
      <c r="V35">
        <v>-0.1820654433060262</v>
      </c>
      <c r="W35">
        <v>-0.10581223625956911</v>
      </c>
      <c r="X35">
        <v>-0.1178686194805104</v>
      </c>
      <c r="Y35">
        <v>-0.30760876857778291</v>
      </c>
      <c r="Z35">
        <v>-0.1706229141869936</v>
      </c>
      <c r="AA35">
        <v>-8.7673855125907724E-2</v>
      </c>
      <c r="AB35">
        <v>-0.18707868431706071</v>
      </c>
      <c r="AC35">
        <v>-0.26664396000319868</v>
      </c>
      <c r="AD35">
        <v>-9.9687681432598763E-2</v>
      </c>
      <c r="AE35">
        <v>-0.3171649059922419</v>
      </c>
      <c r="AF35">
        <v>-0.1331357136162731</v>
      </c>
      <c r="AG35">
        <v>-0.1085899595805782</v>
      </c>
      <c r="AH35" s="9" t="s">
        <v>42</v>
      </c>
      <c r="AI35" s="1">
        <v>45444</v>
      </c>
      <c r="AJ35" s="9" t="s">
        <v>43</v>
      </c>
      <c r="AK35">
        <v>21</v>
      </c>
    </row>
    <row r="36" spans="1:37" x14ac:dyDescent="0.25">
      <c r="A36">
        <v>45463</v>
      </c>
      <c r="B36">
        <v>-0.1211774101905532</v>
      </c>
      <c r="C36">
        <v>-3.4302576024939163E-2</v>
      </c>
      <c r="D36">
        <v>-0.16702724415887241</v>
      </c>
      <c r="E36">
        <v>-0.1071660486028729</v>
      </c>
      <c r="F36">
        <v>-3.2771215837969929E-2</v>
      </c>
      <c r="G36">
        <v>-0.15222152119082219</v>
      </c>
      <c r="H36">
        <v>-0.49267257082852672</v>
      </c>
      <c r="I36">
        <v>-3.4890599544420683E-2</v>
      </c>
      <c r="J36">
        <v>-6.4322150689187119E-2</v>
      </c>
      <c r="K36">
        <v>-0.15291739399705939</v>
      </c>
      <c r="L36">
        <v>-0.1055024827102429</v>
      </c>
      <c r="M36">
        <v>-6.9659720981746193E-2</v>
      </c>
      <c r="N36">
        <v>-0.100553886155916</v>
      </c>
      <c r="O36">
        <v>-7.032569815459455E-3</v>
      </c>
      <c r="P36">
        <v>-0.1655756987287543</v>
      </c>
      <c r="Q36">
        <v>-6.0749354656497473E-2</v>
      </c>
      <c r="R36">
        <v>-0.2976312721016543</v>
      </c>
      <c r="S36">
        <v>-7.1282420546180225E-2</v>
      </c>
      <c r="T36">
        <v>-0.21979110993821671</v>
      </c>
      <c r="U36">
        <v>-4.7778393423550447E-2</v>
      </c>
      <c r="V36">
        <v>-0.16695848112409631</v>
      </c>
      <c r="W36">
        <v>-0.14348892340965749</v>
      </c>
      <c r="X36">
        <v>-9.6163428270687273E-2</v>
      </c>
      <c r="Y36">
        <v>-6.3813388543031418E-4</v>
      </c>
      <c r="Z36">
        <v>-0.1274615720349862</v>
      </c>
      <c r="AA36">
        <v>-0.1009648486014602</v>
      </c>
      <c r="AB36">
        <v>-0.14121904412826131</v>
      </c>
      <c r="AC36">
        <v>-5.6114868055550861E-2</v>
      </c>
      <c r="AD36">
        <v>-5.5147297754010893E-2</v>
      </c>
      <c r="AE36">
        <v>-9.1543081457699432E-2</v>
      </c>
      <c r="AF36">
        <v>-0.10797260722499601</v>
      </c>
      <c r="AG36">
        <v>-0.1804477683484807</v>
      </c>
      <c r="AH36" s="9" t="s">
        <v>42</v>
      </c>
      <c r="AI36" s="1">
        <v>45444</v>
      </c>
      <c r="AJ36" s="9" t="s">
        <v>38</v>
      </c>
      <c r="AK36">
        <v>20</v>
      </c>
    </row>
    <row r="37" spans="1:37" x14ac:dyDescent="0.25">
      <c r="A37">
        <v>45462</v>
      </c>
      <c r="B37">
        <v>-0.11587509869157241</v>
      </c>
      <c r="C37">
        <v>-4.5714984240227121E-3</v>
      </c>
      <c r="D37">
        <v>-7.7780206065149224E-2</v>
      </c>
      <c r="E37">
        <v>-0.1588975298028043</v>
      </c>
      <c r="F37">
        <v>-0.39294855674708729</v>
      </c>
      <c r="G37">
        <v>-7.835165493869875E-2</v>
      </c>
      <c r="H37">
        <v>-1.9887095377863869E-2</v>
      </c>
      <c r="I37">
        <v>-0.13261359645809251</v>
      </c>
      <c r="J37">
        <v>-6.0772577879512372E-3</v>
      </c>
      <c r="K37">
        <v>-3.0053046342156831E-2</v>
      </c>
      <c r="L37">
        <v>-1.672226055283484E-2</v>
      </c>
      <c r="M37">
        <v>-4.407132389907005E-2</v>
      </c>
      <c r="N37">
        <v>-0.25878778239831879</v>
      </c>
      <c r="O37">
        <v>-8.2647433216190641E-2</v>
      </c>
      <c r="P37">
        <v>-0.13439075525098501</v>
      </c>
      <c r="Q37">
        <v>-3.1276327897868973E-2</v>
      </c>
      <c r="R37">
        <v>-8.7428712974631409E-2</v>
      </c>
      <c r="S37">
        <v>-0.14850052756797119</v>
      </c>
      <c r="T37">
        <v>-0.19946797648332729</v>
      </c>
      <c r="U37">
        <v>-0.83870119612424388</v>
      </c>
      <c r="V37">
        <v>-2.625567412052774E-2</v>
      </c>
      <c r="W37">
        <v>-0.19677907152110169</v>
      </c>
      <c r="X37">
        <v>-3.7465917204109647E-2</v>
      </c>
      <c r="Y37">
        <v>-2.941447155107009E-2</v>
      </c>
      <c r="Z37">
        <v>-9.9611340733839177E-2</v>
      </c>
      <c r="AA37">
        <v>-0.1619376742772074</v>
      </c>
      <c r="AB37">
        <v>-0.1057479654139292</v>
      </c>
      <c r="AC37">
        <v>-3.9870645745998717E-2</v>
      </c>
      <c r="AD37">
        <v>-0.13061131390880559</v>
      </c>
      <c r="AE37">
        <v>-0.17287773896545261</v>
      </c>
      <c r="AF37">
        <v>-9.6584003266094093E-2</v>
      </c>
      <c r="AG37">
        <v>-7.0036367722806608E-2</v>
      </c>
      <c r="AH37" s="9" t="s">
        <v>42</v>
      </c>
      <c r="AI37" s="1">
        <v>45444</v>
      </c>
      <c r="AJ37" s="9" t="s">
        <v>39</v>
      </c>
      <c r="AK37">
        <v>19</v>
      </c>
    </row>
    <row r="38" spans="1:37" x14ac:dyDescent="0.25">
      <c r="A38">
        <v>45461</v>
      </c>
      <c r="B38">
        <v>-9.6861623991073342E-2</v>
      </c>
      <c r="C38">
        <v>-0.26690225560804581</v>
      </c>
      <c r="D38">
        <v>-7.2683767131459806E-3</v>
      </c>
      <c r="E38">
        <v>-0.1195270768123914</v>
      </c>
      <c r="F38">
        <v>-8.8420949375180302E-3</v>
      </c>
      <c r="G38">
        <v>-0.1137270518721428</v>
      </c>
      <c r="H38">
        <v>-1.0957007137305439</v>
      </c>
      <c r="I38">
        <v>-0.159423914734835</v>
      </c>
      <c r="J38">
        <v>-3.3222556065523053E-2</v>
      </c>
      <c r="K38">
        <v>-1.7568913990341509E-2</v>
      </c>
      <c r="L38">
        <v>-3.8699419438674048E-3</v>
      </c>
      <c r="M38">
        <v>-1.3235839686305619E-2</v>
      </c>
      <c r="N38">
        <v>-2.5103713376744798E-2</v>
      </c>
      <c r="O38">
        <v>-3.6619481577785892E-4</v>
      </c>
      <c r="P38">
        <v>-1.8235046759774529E-2</v>
      </c>
      <c r="Q38">
        <v>-8.701204285123669E-2</v>
      </c>
      <c r="R38">
        <v>-3.7340189834004563E-2</v>
      </c>
      <c r="S38">
        <v>-8.6055596183575334E-2</v>
      </c>
      <c r="T38">
        <v>-6.289585123287933E-2</v>
      </c>
      <c r="U38">
        <v>-3.6368050778094033E-2</v>
      </c>
      <c r="V38">
        <v>-0.21330915863524641</v>
      </c>
      <c r="W38">
        <v>-1.993132465101264E-2</v>
      </c>
      <c r="X38">
        <v>-0.10952792610416701</v>
      </c>
      <c r="Y38">
        <v>0</v>
      </c>
      <c r="Z38">
        <v>-0.13739561856117241</v>
      </c>
      <c r="AA38">
        <v>-4.2888577991617993E-2</v>
      </c>
      <c r="AB38">
        <v>-0.13302578349434799</v>
      </c>
      <c r="AC38">
        <v>-5.3258974722346511E-3</v>
      </c>
      <c r="AD38">
        <v>-5.801112938096422E-2</v>
      </c>
      <c r="AE38">
        <v>-5.924425790097277E-2</v>
      </c>
      <c r="AF38">
        <v>-8.6193245610930586E-2</v>
      </c>
      <c r="AG38">
        <v>-0.16201157399691321</v>
      </c>
      <c r="AH38" s="9" t="s">
        <v>42</v>
      </c>
      <c r="AI38" s="1">
        <v>45444</v>
      </c>
      <c r="AJ38" s="9" t="s">
        <v>40</v>
      </c>
      <c r="AK38">
        <v>18</v>
      </c>
    </row>
    <row r="39" spans="1:37" x14ac:dyDescent="0.25">
      <c r="A39">
        <v>45460</v>
      </c>
      <c r="B39">
        <v>-0.27721186554056798</v>
      </c>
      <c r="C39">
        <v>-0.1631632500702665</v>
      </c>
      <c r="D39">
        <v>-0.17425883800477601</v>
      </c>
      <c r="E39">
        <v>-0.48580445979203268</v>
      </c>
      <c r="F39">
        <v>-0.34213759075627448</v>
      </c>
      <c r="G39">
        <v>-0.16105467884315131</v>
      </c>
      <c r="H39">
        <v>-0.93390460436849276</v>
      </c>
      <c r="I39">
        <v>-0.2363891891420217</v>
      </c>
      <c r="J39">
        <v>-0.41009123687445842</v>
      </c>
      <c r="K39">
        <v>-0.16013497686167541</v>
      </c>
      <c r="L39">
        <v>-1.078664218821862E-2</v>
      </c>
      <c r="M39">
        <v>-0.1035092734246856</v>
      </c>
      <c r="N39">
        <v>-0.5933850706388476</v>
      </c>
      <c r="O39">
        <v>-5.1408594650648461E-2</v>
      </c>
      <c r="P39">
        <v>-4.2776423820176553E-2</v>
      </c>
      <c r="Q39">
        <v>-0.23740605217246971</v>
      </c>
      <c r="R39">
        <v>-0.16799961416651021</v>
      </c>
      <c r="S39">
        <v>-3.7365524106522559E-2</v>
      </c>
      <c r="T39">
        <v>-0.21117359726923571</v>
      </c>
      <c r="U39">
        <v>-1.384105740897155E-2</v>
      </c>
      <c r="V39">
        <v>-5.0435632466931751E-2</v>
      </c>
      <c r="W39">
        <v>-0.29333024251575202</v>
      </c>
      <c r="X39">
        <v>-0.36913998838566581</v>
      </c>
      <c r="Y39">
        <v>-3.4069652016229232E-2</v>
      </c>
      <c r="Z39">
        <v>-0.34978434259167418</v>
      </c>
      <c r="AA39">
        <v>-0.29044247646452642</v>
      </c>
      <c r="AB39">
        <v>-0.23460020651760091</v>
      </c>
      <c r="AC39">
        <v>-7.1272324254559788E-2</v>
      </c>
      <c r="AD39">
        <v>-0.2015750387578433</v>
      </c>
      <c r="AE39">
        <v>-0.39423415922799149</v>
      </c>
      <c r="AF39">
        <v>-0.30452780433670767</v>
      </c>
      <c r="AG39">
        <v>-0.15594221924492671</v>
      </c>
      <c r="AH39" s="9" t="s">
        <v>42</v>
      </c>
      <c r="AI39" s="1">
        <v>45444</v>
      </c>
      <c r="AJ39" s="9" t="s">
        <v>41</v>
      </c>
      <c r="AK39">
        <v>17</v>
      </c>
    </row>
    <row r="40" spans="1:37" x14ac:dyDescent="0.25">
      <c r="A40">
        <v>45457</v>
      </c>
      <c r="B40">
        <v>-2.619352057949615</v>
      </c>
      <c r="C40">
        <v>-3.013376936726023</v>
      </c>
      <c r="D40">
        <v>-1.2267589287369549</v>
      </c>
      <c r="E40">
        <v>-2.6034368863815018</v>
      </c>
      <c r="F40">
        <v>-2.6593487215823548</v>
      </c>
      <c r="G40">
        <v>-4.4609238210474684</v>
      </c>
      <c r="H40">
        <v>-0.79307940179609138</v>
      </c>
      <c r="I40">
        <v>-0.82789578892591997</v>
      </c>
      <c r="J40">
        <v>-3.501732443021814</v>
      </c>
      <c r="K40">
        <v>-4.3218426541267423</v>
      </c>
      <c r="L40">
        <v>-2.426200662534578</v>
      </c>
      <c r="M40">
        <v>-2.8112760575941298</v>
      </c>
      <c r="N40">
        <v>-3.5486660550437681</v>
      </c>
      <c r="O40">
        <v>-0.57970027821621517</v>
      </c>
      <c r="P40">
        <v>-2.5201561255033051</v>
      </c>
      <c r="Q40">
        <v>-1.81508323878669</v>
      </c>
      <c r="R40">
        <v>-2.9779871011958021</v>
      </c>
      <c r="S40">
        <v>-3.210777901970816</v>
      </c>
      <c r="T40">
        <v>-1.852348035145875</v>
      </c>
      <c r="U40">
        <v>-5.1108464153593411</v>
      </c>
      <c r="V40">
        <v>-3.7830836192931789</v>
      </c>
      <c r="W40">
        <v>-1.3580572077428821</v>
      </c>
      <c r="X40">
        <v>-2.4552243496517931</v>
      </c>
      <c r="Y40">
        <v>-2.1646806471506261</v>
      </c>
      <c r="Z40">
        <v>-2.906453105841464</v>
      </c>
      <c r="AA40">
        <v>-2.9834893432461982</v>
      </c>
      <c r="AB40">
        <v>-1.927575256789464</v>
      </c>
      <c r="AC40">
        <v>-2.377160940663237</v>
      </c>
      <c r="AD40">
        <v>-1.843963468977134</v>
      </c>
      <c r="AE40">
        <v>-2.817088715302015</v>
      </c>
      <c r="AF40">
        <v>-2.978822093594534</v>
      </c>
      <c r="AG40">
        <v>-2.0051119750998638</v>
      </c>
      <c r="AH40" s="9" t="s">
        <v>44</v>
      </c>
      <c r="AI40" s="1">
        <v>45444</v>
      </c>
      <c r="AJ40" s="9" t="s">
        <v>43</v>
      </c>
      <c r="AK40">
        <v>14</v>
      </c>
    </row>
    <row r="41" spans="1:37" x14ac:dyDescent="0.25">
      <c r="A41">
        <v>45456</v>
      </c>
      <c r="B41">
        <v>-0.21244958689122609</v>
      </c>
      <c r="C41">
        <v>-8.7229576235035661E-2</v>
      </c>
      <c r="D41">
        <v>-0.39306615022724478</v>
      </c>
      <c r="E41">
        <v>-0.13626406310300421</v>
      </c>
      <c r="F41">
        <v>-0.50286868019814301</v>
      </c>
      <c r="G41">
        <v>-0.44009555198890249</v>
      </c>
      <c r="H41">
        <v>-0.15560257061933569</v>
      </c>
      <c r="I41">
        <v>-0.1040545467023952</v>
      </c>
      <c r="J41">
        <v>-0.17721923933628311</v>
      </c>
      <c r="K41">
        <v>-7.9414580591244385E-2</v>
      </c>
      <c r="L41">
        <v>-3.4780280391297101E-3</v>
      </c>
      <c r="M41">
        <v>-0.28215463079432801</v>
      </c>
      <c r="N41">
        <v>-0.23116974095916121</v>
      </c>
      <c r="O41">
        <v>-0.133287948522434</v>
      </c>
      <c r="P41">
        <v>-5.0157369066635669E-2</v>
      </c>
      <c r="Q41">
        <v>-5.2180032279590879E-3</v>
      </c>
      <c r="R41">
        <v>-5.8391797938202497E-2</v>
      </c>
      <c r="S41">
        <v>-0.67479767814650404</v>
      </c>
      <c r="T41">
        <v>-0.38729224158883557</v>
      </c>
      <c r="U41">
        <v>-4.5781722828234339E-2</v>
      </c>
      <c r="V41">
        <v>-0.37081330678964441</v>
      </c>
      <c r="W41">
        <v>-3.3569656121965677E-2</v>
      </c>
      <c r="X41">
        <v>-0.2290741097379479</v>
      </c>
      <c r="Y41">
        <v>-0.21955638684678111</v>
      </c>
      <c r="Z41">
        <v>-0.25092412381597667</v>
      </c>
      <c r="AA41">
        <v>-0.1343844183980997</v>
      </c>
      <c r="AB41">
        <v>-0.20586907350387831</v>
      </c>
      <c r="AC41">
        <v>-0.231699199816296</v>
      </c>
      <c r="AD41">
        <v>-7.5652079172938771E-2</v>
      </c>
      <c r="AE41">
        <v>-0.17956129993876321</v>
      </c>
      <c r="AF41">
        <v>-0.30668340710120728</v>
      </c>
      <c r="AG41">
        <v>-0.13611557137664251</v>
      </c>
      <c r="AH41" s="9" t="s">
        <v>44</v>
      </c>
      <c r="AI41" s="1">
        <v>45444</v>
      </c>
      <c r="AJ41" s="9" t="s">
        <v>38</v>
      </c>
      <c r="AK41">
        <v>13</v>
      </c>
    </row>
    <row r="42" spans="1:37" x14ac:dyDescent="0.25">
      <c r="A42">
        <v>45455</v>
      </c>
      <c r="B42">
        <v>-3.8545520222438838E-2</v>
      </c>
      <c r="C42">
        <v>-3.2995439938453389E-4</v>
      </c>
      <c r="D42">
        <v>0</v>
      </c>
      <c r="E42">
        <v>-1.4483128330019661E-2</v>
      </c>
      <c r="F42">
        <v>-9.0156326080776353E-2</v>
      </c>
      <c r="G42">
        <v>-3.3836347009913587E-2</v>
      </c>
      <c r="H42">
        <v>-7.4640213267767458E-4</v>
      </c>
      <c r="I42">
        <v>-7.5005029863042744E-3</v>
      </c>
      <c r="J42">
        <v>-8.4613419547733368E-2</v>
      </c>
      <c r="K42">
        <v>-1.336010796984796E-2</v>
      </c>
      <c r="L42">
        <v>0</v>
      </c>
      <c r="M42">
        <v>-1.202186816120257E-2</v>
      </c>
      <c r="N42">
        <v>-8.3597808123987167E-3</v>
      </c>
      <c r="O42">
        <v>0</v>
      </c>
      <c r="P42">
        <v>-2.2847514745694599E-2</v>
      </c>
      <c r="Q42">
        <v>0</v>
      </c>
      <c r="R42">
        <v>-1.028401648120409E-2</v>
      </c>
      <c r="S42">
        <v>-2.938938942370569E-3</v>
      </c>
      <c r="T42">
        <v>-5.0070940190226607E-2</v>
      </c>
      <c r="U42">
        <v>-1.8126284723963781E-2</v>
      </c>
      <c r="V42">
        <v>-8.2456842618835749E-2</v>
      </c>
      <c r="W42">
        <v>-4.007835001525762E-2</v>
      </c>
      <c r="X42">
        <v>-4.0087863295177342E-2</v>
      </c>
      <c r="Y42">
        <v>-0.18203450297766741</v>
      </c>
      <c r="Z42">
        <v>-2.4409264834067419E-2</v>
      </c>
      <c r="AA42">
        <v>-4.6158908561859988E-2</v>
      </c>
      <c r="AB42">
        <v>-2.5576237861933419E-2</v>
      </c>
      <c r="AC42">
        <v>-3.9615566950462658E-2</v>
      </c>
      <c r="AD42">
        <v>-5.0667397628707739E-5</v>
      </c>
      <c r="AE42">
        <v>-3.9539136900690807E-3</v>
      </c>
      <c r="AF42">
        <v>-6.5738006346906602E-2</v>
      </c>
      <c r="AG42">
        <v>-5.5653445414332127E-2</v>
      </c>
      <c r="AH42" s="9" t="s">
        <v>44</v>
      </c>
      <c r="AI42" s="1">
        <v>45444</v>
      </c>
      <c r="AJ42" s="9" t="s">
        <v>39</v>
      </c>
      <c r="AK42">
        <v>12</v>
      </c>
    </row>
    <row r="43" spans="1:37" x14ac:dyDescent="0.25">
      <c r="A43">
        <v>45454</v>
      </c>
      <c r="B43">
        <v>-0.40396122459376749</v>
      </c>
      <c r="C43">
        <v>-0.64864792105636992</v>
      </c>
      <c r="D43">
        <v>-0.1912457490322661</v>
      </c>
      <c r="E43">
        <v>-0.69982027647469769</v>
      </c>
      <c r="F43">
        <v>-6.1910596660257229E-2</v>
      </c>
      <c r="G43">
        <v>-1.8027092818023172E-2</v>
      </c>
      <c r="H43">
        <v>-0.29811255394138669</v>
      </c>
      <c r="I43">
        <v>-1.6429415562798531</v>
      </c>
      <c r="J43">
        <v>-0.1252815048987985</v>
      </c>
      <c r="K43">
        <v>-0.1698642621240366</v>
      </c>
      <c r="L43">
        <v>-1.3644766021586241</v>
      </c>
      <c r="M43">
        <v>-7.4945461411058123E-3</v>
      </c>
      <c r="N43">
        <v>-0.71216576811700461</v>
      </c>
      <c r="O43">
        <v>-0.54616319760877974</v>
      </c>
      <c r="P43">
        <v>-0.27741963688622101</v>
      </c>
      <c r="Q43">
        <v>-0.41516608710699598</v>
      </c>
      <c r="R43">
        <v>-0.43272656396919867</v>
      </c>
      <c r="S43">
        <v>-0.21550085443023601</v>
      </c>
      <c r="T43">
        <v>-0.45997141575029737</v>
      </c>
      <c r="U43">
        <v>-0.72860094750731075</v>
      </c>
      <c r="V43">
        <v>-0.26357351961679248</v>
      </c>
      <c r="W43">
        <v>-8.1297543879106857E-3</v>
      </c>
      <c r="X43">
        <v>-0.36499719059753472</v>
      </c>
      <c r="Y43">
        <v>-0.78610167784199314</v>
      </c>
      <c r="Z43">
        <v>-0.36123438112963058</v>
      </c>
      <c r="AA43">
        <v>-0.59062696386987834</v>
      </c>
      <c r="AB43">
        <v>-0.34432670527192549</v>
      </c>
      <c r="AC43">
        <v>-0.3596808602703277</v>
      </c>
      <c r="AD43">
        <v>-0.60257213048436975</v>
      </c>
      <c r="AE43">
        <v>-0.33147605855116768</v>
      </c>
      <c r="AF43">
        <v>-0.42155960019770988</v>
      </c>
      <c r="AG43">
        <v>-0.37264780978248002</v>
      </c>
      <c r="AH43" s="9" t="s">
        <v>44</v>
      </c>
      <c r="AI43" s="1">
        <v>45444</v>
      </c>
      <c r="AJ43" s="9" t="s">
        <v>40</v>
      </c>
      <c r="AK43">
        <v>11</v>
      </c>
    </row>
    <row r="44" spans="1:37" x14ac:dyDescent="0.25">
      <c r="A44">
        <v>45453</v>
      </c>
      <c r="B44">
        <v>-0.132734369509172</v>
      </c>
      <c r="C44">
        <v>-1.570441933142386E-3</v>
      </c>
      <c r="D44">
        <v>-0.18617256244301181</v>
      </c>
      <c r="E44">
        <v>-0.1323631216958609</v>
      </c>
      <c r="F44">
        <v>-7.228868408459134E-2</v>
      </c>
      <c r="G44">
        <v>-4.7073068953930583E-2</v>
      </c>
      <c r="H44">
        <v>-0.20618884789547229</v>
      </c>
      <c r="I44">
        <v>-6.4214484172788702E-2</v>
      </c>
      <c r="J44">
        <v>-0.30479228077247639</v>
      </c>
      <c r="K44">
        <v>-0.1064504904808819</v>
      </c>
      <c r="L44">
        <v>-0.28333643086703209</v>
      </c>
      <c r="M44">
        <v>-8.4309498497476307E-2</v>
      </c>
      <c r="N44">
        <v>-0.1190004468350299</v>
      </c>
      <c r="O44">
        <v>-5.8966247230911283E-2</v>
      </c>
      <c r="P44">
        <v>-0.21555089523459431</v>
      </c>
      <c r="Q44">
        <v>-0.16013409767239059</v>
      </c>
      <c r="R44">
        <v>-0.4473656987921773</v>
      </c>
      <c r="S44">
        <v>0</v>
      </c>
      <c r="T44">
        <v>-0.43903426411817459</v>
      </c>
      <c r="U44">
        <v>-3.7778934919616182E-2</v>
      </c>
      <c r="V44">
        <v>-7.5624637481613169E-3</v>
      </c>
      <c r="W44">
        <v>-9.7983289803447407E-2</v>
      </c>
      <c r="X44">
        <v>-0.33291354257448807</v>
      </c>
      <c r="Y44">
        <v>-5.4539763755192226E-4</v>
      </c>
      <c r="Z44">
        <v>-0.12946495437714539</v>
      </c>
      <c r="AA44">
        <v>-0.14136297412146959</v>
      </c>
      <c r="AB44">
        <v>-0.14972153541958769</v>
      </c>
      <c r="AC44">
        <v>-8.3253159119533043E-2</v>
      </c>
      <c r="AD44">
        <v>-0.1357223934916402</v>
      </c>
      <c r="AE44">
        <v>-0.1223801307761989</v>
      </c>
      <c r="AF44">
        <v>-0.1147189357361721</v>
      </c>
      <c r="AG44">
        <v>-0.157672718793884</v>
      </c>
      <c r="AH44" s="9" t="s">
        <v>44</v>
      </c>
      <c r="AI44" s="1">
        <v>45444</v>
      </c>
      <c r="AJ44" s="9" t="s">
        <v>41</v>
      </c>
      <c r="AK44">
        <v>10</v>
      </c>
    </row>
    <row r="45" spans="1:37" x14ac:dyDescent="0.25">
      <c r="A45">
        <v>45450</v>
      </c>
      <c r="B45">
        <v>-0.17229578637352111</v>
      </c>
      <c r="C45">
        <v>-8.5839941916598028E-4</v>
      </c>
      <c r="D45">
        <v>-0.36327244580771623</v>
      </c>
      <c r="E45">
        <v>-0.26774824239325651</v>
      </c>
      <c r="F45">
        <v>-1.528123235479629E-2</v>
      </c>
      <c r="G45">
        <v>-4.2707811542821182E-2</v>
      </c>
      <c r="H45">
        <v>-0.3022801082914508</v>
      </c>
      <c r="I45">
        <v>-5.3812776376933678E-2</v>
      </c>
      <c r="J45">
        <v>-9.6666399039157566E-2</v>
      </c>
      <c r="K45">
        <v>-4.0882030969765462E-2</v>
      </c>
      <c r="L45">
        <v>-1.775812865603554E-3</v>
      </c>
      <c r="M45">
        <v>-0.12108299929790529</v>
      </c>
      <c r="N45">
        <v>-0.2077839015125538</v>
      </c>
      <c r="O45">
        <v>-7.2198040050363455E-2</v>
      </c>
      <c r="P45">
        <v>-2.75440257068441E-2</v>
      </c>
      <c r="Q45">
        <v>-4.1145559776838307E-2</v>
      </c>
      <c r="R45">
        <v>-0.20342738860192139</v>
      </c>
      <c r="S45">
        <v>-7.8724526347764279E-3</v>
      </c>
      <c r="T45">
        <v>-0.28150669678472212</v>
      </c>
      <c r="U45">
        <v>-6.7138725742190292E-3</v>
      </c>
      <c r="V45">
        <v>-4.7268065267427557E-2</v>
      </c>
      <c r="W45">
        <v>-0.15547664425075569</v>
      </c>
      <c r="X45">
        <v>-5.3831184505094519E-2</v>
      </c>
      <c r="Y45">
        <v>-1.709555198041664E-3</v>
      </c>
      <c r="Z45">
        <v>-0.2175783691267095</v>
      </c>
      <c r="AA45">
        <v>-9.5589452847926859E-2</v>
      </c>
      <c r="AB45">
        <v>-0.1173058214326903</v>
      </c>
      <c r="AC45">
        <v>-8.8850381951347368E-2</v>
      </c>
      <c r="AD45">
        <v>-4.270944515138806E-2</v>
      </c>
      <c r="AE45">
        <v>-8.1801614686557944E-2</v>
      </c>
      <c r="AF45">
        <v>-0.28320505686665881</v>
      </c>
      <c r="AG45">
        <v>-8.8022432161162928E-2</v>
      </c>
      <c r="AH45" s="9" t="s">
        <v>45</v>
      </c>
      <c r="AI45" s="1">
        <v>45444</v>
      </c>
      <c r="AJ45" s="9" t="s">
        <v>43</v>
      </c>
      <c r="AK45">
        <v>7</v>
      </c>
    </row>
    <row r="46" spans="1:37" x14ac:dyDescent="0.25">
      <c r="A46">
        <v>45449</v>
      </c>
      <c r="B46">
        <v>-0.21734406670966161</v>
      </c>
      <c r="C46">
        <v>-0.14651037988376961</v>
      </c>
      <c r="D46">
        <v>-0.52944013562481251</v>
      </c>
      <c r="E46">
        <v>-0.408070530970152</v>
      </c>
      <c r="F46">
        <v>-0.25076938709391122</v>
      </c>
      <c r="G46">
        <v>-0.1233512731777804</v>
      </c>
      <c r="H46">
        <v>-0.46490884628167689</v>
      </c>
      <c r="I46">
        <v>-0.1199174463427376</v>
      </c>
      <c r="J46">
        <v>-1.6229338429058479E-2</v>
      </c>
      <c r="K46">
        <v>-7.4097422634822066E-2</v>
      </c>
      <c r="L46">
        <v>-0.29497702028053868</v>
      </c>
      <c r="M46">
        <v>-0.35219308969972329</v>
      </c>
      <c r="N46">
        <v>-0.23844278995080259</v>
      </c>
      <c r="O46">
        <v>-3.3298505575390602E-2</v>
      </c>
      <c r="P46">
        <v>-0.44206915345932218</v>
      </c>
      <c r="Q46">
        <v>-2.536677553658722E-2</v>
      </c>
      <c r="R46">
        <v>-9.251633019235328E-2</v>
      </c>
      <c r="S46">
        <v>-4.5122317853740962E-2</v>
      </c>
      <c r="T46">
        <v>-0.17164231881491421</v>
      </c>
      <c r="U46">
        <v>-0.28128214442775817</v>
      </c>
      <c r="V46">
        <v>-0.13328389675998931</v>
      </c>
      <c r="W46">
        <v>-6.2836433019272941E-3</v>
      </c>
      <c r="X46">
        <v>-0.28208558674159029</v>
      </c>
      <c r="Y46">
        <v>-0.4326281354387756</v>
      </c>
      <c r="Z46">
        <v>-0.24843749644591959</v>
      </c>
      <c r="AA46">
        <v>-0.2011880463704569</v>
      </c>
      <c r="AB46">
        <v>-0.13263522097469549</v>
      </c>
      <c r="AC46">
        <v>-0.39923535365613572</v>
      </c>
      <c r="AD46">
        <v>-0.238352488700565</v>
      </c>
      <c r="AE46">
        <v>-0.17956007865857829</v>
      </c>
      <c r="AF46">
        <v>-0.2073641970953905</v>
      </c>
      <c r="AG46">
        <v>-0.24538228884454469</v>
      </c>
      <c r="AH46" s="9" t="s">
        <v>45</v>
      </c>
      <c r="AI46" s="1">
        <v>45444</v>
      </c>
      <c r="AJ46" s="9" t="s">
        <v>38</v>
      </c>
      <c r="AK46">
        <v>6</v>
      </c>
    </row>
    <row r="47" spans="1:37" x14ac:dyDescent="0.25">
      <c r="A47">
        <v>45448</v>
      </c>
      <c r="B47">
        <v>-0.25342349222261151</v>
      </c>
      <c r="C47">
        <v>-0.79349012274922814</v>
      </c>
      <c r="D47">
        <v>-1.517424685042499E-2</v>
      </c>
      <c r="E47">
        <v>-0.25463055196637391</v>
      </c>
      <c r="F47">
        <v>-0.28657428907623472</v>
      </c>
      <c r="G47">
        <v>-0.20667452405958661</v>
      </c>
      <c r="H47">
        <v>-0.35367242655390208</v>
      </c>
      <c r="I47">
        <v>-0.37886011413689008</v>
      </c>
      <c r="J47">
        <v>-0.38465958765006181</v>
      </c>
      <c r="K47">
        <v>-0.77637824469270478</v>
      </c>
      <c r="L47">
        <v>-0.19364782118878679</v>
      </c>
      <c r="M47">
        <v>-0.35658625303787511</v>
      </c>
      <c r="N47">
        <v>-0.34751432740370708</v>
      </c>
      <c r="O47">
        <v>-8.5448327086026912E-2</v>
      </c>
      <c r="P47">
        <v>-2.0563068387666299E-2</v>
      </c>
      <c r="Q47">
        <v>-0.124222250429954</v>
      </c>
      <c r="R47">
        <v>-0.28693747523931662</v>
      </c>
      <c r="S47">
        <v>-4.085414426146295E-2</v>
      </c>
      <c r="T47">
        <v>-0.1142685684933363</v>
      </c>
      <c r="U47">
        <v>-0.1057921291127053</v>
      </c>
      <c r="V47">
        <v>-0.46695028429633723</v>
      </c>
      <c r="W47">
        <v>-0.32311899772399949</v>
      </c>
      <c r="X47">
        <v>-0.1622002843560289</v>
      </c>
      <c r="Y47">
        <v>-0.55646030698613425</v>
      </c>
      <c r="Z47">
        <v>-0.24321761152399621</v>
      </c>
      <c r="AA47">
        <v>-0.29305252540388921</v>
      </c>
      <c r="AB47">
        <v>-0.2092303162846712</v>
      </c>
      <c r="AC47">
        <v>-0.35380077731164988</v>
      </c>
      <c r="AD47">
        <v>-0.39627046342201178</v>
      </c>
      <c r="AE47">
        <v>-0.33770736141711649</v>
      </c>
      <c r="AF47">
        <v>-0.2789233074428491</v>
      </c>
      <c r="AG47">
        <v>-0.11150198714320669</v>
      </c>
      <c r="AH47" s="9" t="s">
        <v>45</v>
      </c>
      <c r="AI47" s="1">
        <v>45444</v>
      </c>
      <c r="AJ47" s="9" t="s">
        <v>39</v>
      </c>
      <c r="AK47">
        <v>5</v>
      </c>
    </row>
    <row r="48" spans="1:37" x14ac:dyDescent="0.25">
      <c r="A48">
        <v>45447</v>
      </c>
      <c r="B48">
        <v>-0.18512124977669361</v>
      </c>
      <c r="C48">
        <v>-1.897977907457955E-2</v>
      </c>
      <c r="D48">
        <v>-2.7619775723679791E-3</v>
      </c>
      <c r="E48">
        <v>-0.28154100498704332</v>
      </c>
      <c r="F48">
        <v>-0.15930500406974121</v>
      </c>
      <c r="G48">
        <v>-0.19818019957539851</v>
      </c>
      <c r="H48">
        <v>-2.3366870943291412E-2</v>
      </c>
      <c r="I48">
        <v>-0.43370384082703678</v>
      </c>
      <c r="J48">
        <v>-0.1002038276355979</v>
      </c>
      <c r="K48">
        <v>-0.26956367798385028</v>
      </c>
      <c r="L48">
        <v>-1.7231190774788619E-2</v>
      </c>
      <c r="M48">
        <v>-0.13765544802676491</v>
      </c>
      <c r="N48">
        <v>-0.25492615516964712</v>
      </c>
      <c r="O48">
        <v>-4.8174790388029777E-2</v>
      </c>
      <c r="P48">
        <v>-6.9533648395495556E-2</v>
      </c>
      <c r="Q48">
        <v>-0.1260913454231801</v>
      </c>
      <c r="R48">
        <v>-2.1550198480414579E-2</v>
      </c>
      <c r="S48">
        <v>-0.29539951862037778</v>
      </c>
      <c r="T48">
        <v>-0.29979029860694029</v>
      </c>
      <c r="U48">
        <v>-0.42704945619196072</v>
      </c>
      <c r="V48">
        <v>-4.4357861633706627E-2</v>
      </c>
      <c r="W48">
        <v>-0.37480137805806529</v>
      </c>
      <c r="X48">
        <v>-0.14621823104225859</v>
      </c>
      <c r="Y48">
        <v>-5.3390048941004541E-2</v>
      </c>
      <c r="Z48">
        <v>-0.2333601143339368</v>
      </c>
      <c r="AA48">
        <v>-0.22603952593587129</v>
      </c>
      <c r="AB48">
        <v>-0.118032402628223</v>
      </c>
      <c r="AC48">
        <v>-6.8371931402556319E-2</v>
      </c>
      <c r="AD48">
        <v>-8.1671824988880468E-2</v>
      </c>
      <c r="AE48">
        <v>-0.1914462195796334</v>
      </c>
      <c r="AF48">
        <v>-0.24648101268371181</v>
      </c>
      <c r="AG48">
        <v>-9.7099922981009765E-2</v>
      </c>
      <c r="AH48" s="9" t="s">
        <v>45</v>
      </c>
      <c r="AI48" s="1">
        <v>45444</v>
      </c>
      <c r="AJ48" s="9" t="s">
        <v>40</v>
      </c>
      <c r="AK48">
        <v>4</v>
      </c>
    </row>
    <row r="49" spans="1:37" x14ac:dyDescent="0.25">
      <c r="A49">
        <v>45446</v>
      </c>
      <c r="B49">
        <v>-0.12902622720869061</v>
      </c>
      <c r="C49">
        <v>-2.5578317477505389E-2</v>
      </c>
      <c r="D49">
        <v>-0.25421355210218671</v>
      </c>
      <c r="E49">
        <v>-0.35441380381802973</v>
      </c>
      <c r="F49">
        <v>-5.6790853725978432E-2</v>
      </c>
      <c r="G49">
        <v>-0.31079279955150019</v>
      </c>
      <c r="H49">
        <v>-8.3276324029068718E-2</v>
      </c>
      <c r="I49">
        <v>-6.7973721531223885E-2</v>
      </c>
      <c r="J49">
        <v>-2.735033528177689E-2</v>
      </c>
      <c r="K49">
        <v>-0.16423171591690991</v>
      </c>
      <c r="L49">
        <v>-1.5033218881577199E-2</v>
      </c>
      <c r="M49">
        <v>-3.1343311324910493E-2</v>
      </c>
      <c r="N49">
        <v>-0.16754450996130879</v>
      </c>
      <c r="O49">
        <v>-3.8080457603898381E-2</v>
      </c>
      <c r="P49">
        <v>-8.5399073078156557E-2</v>
      </c>
      <c r="Q49">
        <v>-2.466423213251643E-2</v>
      </c>
      <c r="R49">
        <v>-0.14076583417442881</v>
      </c>
      <c r="S49">
        <v>-0.18698744070264889</v>
      </c>
      <c r="T49">
        <v>-9.2947664053441535E-3</v>
      </c>
      <c r="U49">
        <v>-9.0238349468734574E-2</v>
      </c>
      <c r="V49">
        <v>-0.1058595235033041</v>
      </c>
      <c r="W49">
        <v>-2.8480271778844608E-2</v>
      </c>
      <c r="X49">
        <v>-3.7600941163121418E-2</v>
      </c>
      <c r="Y49">
        <v>-0.11090850058117931</v>
      </c>
      <c r="Z49">
        <v>-0.20126035797579911</v>
      </c>
      <c r="AA49">
        <v>-0.1108317747101529</v>
      </c>
      <c r="AB49">
        <v>-4.1715840596916687E-2</v>
      </c>
      <c r="AC49">
        <v>-9.6654216920437352E-2</v>
      </c>
      <c r="AD49">
        <v>-4.1201376973205077E-2</v>
      </c>
      <c r="AE49">
        <v>-3.2102571200900668E-2</v>
      </c>
      <c r="AF49">
        <v>-0.1692331692359218</v>
      </c>
      <c r="AG49">
        <v>-0.1980300210785127</v>
      </c>
      <c r="AH49" s="9" t="s">
        <v>45</v>
      </c>
      <c r="AI49" s="1">
        <v>45444</v>
      </c>
      <c r="AJ49" s="9" t="s">
        <v>41</v>
      </c>
      <c r="AK49">
        <v>3</v>
      </c>
    </row>
    <row r="50" spans="1:37" x14ac:dyDescent="0.25">
      <c r="A50">
        <v>45443</v>
      </c>
      <c r="B50">
        <v>-0.30911067726965252</v>
      </c>
      <c r="C50">
        <v>-0.16763421003421489</v>
      </c>
      <c r="D50">
        <v>-4.6766240155290323E-2</v>
      </c>
      <c r="E50">
        <v>-0.35886558671649299</v>
      </c>
      <c r="F50">
        <v>-0.27872802299207639</v>
      </c>
      <c r="G50">
        <v>-0.28019507804846572</v>
      </c>
      <c r="H50">
        <v>-9.8402869625289532E-2</v>
      </c>
      <c r="I50">
        <v>-0.23345889208596221</v>
      </c>
      <c r="J50">
        <v>-3.7060500768791353E-2</v>
      </c>
      <c r="K50">
        <v>0</v>
      </c>
      <c r="L50">
        <v>-0.1538491106586608</v>
      </c>
      <c r="M50">
        <v>-0.46328812718724838</v>
      </c>
      <c r="N50">
        <v>-0.43845649477586901</v>
      </c>
      <c r="O50">
        <v>-1.126464048834697E-2</v>
      </c>
      <c r="P50">
        <v>-0.62281725461012172</v>
      </c>
      <c r="Q50">
        <v>-0.15381283763636019</v>
      </c>
      <c r="R50">
        <v>0</v>
      </c>
      <c r="S50">
        <v>-4.9029807117100506E-3</v>
      </c>
      <c r="T50">
        <v>-0.40684104233280638</v>
      </c>
      <c r="U50">
        <v>-0.44917895794190349</v>
      </c>
      <c r="V50">
        <v>-0.44759994098905231</v>
      </c>
      <c r="W50">
        <v>-0.17854921620021841</v>
      </c>
      <c r="X50">
        <v>-0.2432506020363274</v>
      </c>
      <c r="Y50">
        <v>-3.5022123531940522E-2</v>
      </c>
      <c r="Z50">
        <v>-0.30830444677219482</v>
      </c>
      <c r="AA50">
        <v>-0.32501670449139758</v>
      </c>
      <c r="AB50">
        <v>-0.25771180471625232</v>
      </c>
      <c r="AC50">
        <v>-0.2172665421112048</v>
      </c>
      <c r="AD50">
        <v>-0.30553021521023033</v>
      </c>
      <c r="AE50">
        <v>-0.1224979980527873</v>
      </c>
      <c r="AF50">
        <v>-0.28093271887989929</v>
      </c>
      <c r="AG50">
        <v>-0.46760713057757958</v>
      </c>
      <c r="AH50" s="9" t="s">
        <v>46</v>
      </c>
      <c r="AI50" s="1">
        <v>45413</v>
      </c>
      <c r="AJ50" s="9" t="s">
        <v>43</v>
      </c>
      <c r="AK50">
        <v>31</v>
      </c>
    </row>
    <row r="51" spans="1:37" x14ac:dyDescent="0.25">
      <c r="A51">
        <v>45442</v>
      </c>
      <c r="B51">
        <v>-5.2071020859778883E-2</v>
      </c>
      <c r="C51">
        <v>-3.4373089475835103E-2</v>
      </c>
      <c r="D51">
        <v>-1.466704851930664E-2</v>
      </c>
      <c r="E51">
        <v>-6.6287227460021955E-2</v>
      </c>
      <c r="F51">
        <v>-1.7684951459431141E-3</v>
      </c>
      <c r="G51">
        <v>-3.7203683583583178E-3</v>
      </c>
      <c r="H51">
        <v>-0.1026846286782708</v>
      </c>
      <c r="I51">
        <v>-1.9357354922250231E-2</v>
      </c>
      <c r="J51">
        <v>-6.4468542026629147E-2</v>
      </c>
      <c r="K51">
        <v>-3.9338143277325233E-3</v>
      </c>
      <c r="L51">
        <v>-6.1301661934630991E-2</v>
      </c>
      <c r="M51">
        <v>-2.3292189255998359E-2</v>
      </c>
      <c r="N51">
        <v>-0.24498175332476149</v>
      </c>
      <c r="O51">
        <v>-9.6381161562813615E-3</v>
      </c>
      <c r="P51">
        <v>-0.1078402240593192</v>
      </c>
      <c r="Q51">
        <v>-5.2234192934873518E-2</v>
      </c>
      <c r="R51">
        <v>-0.27893797033307077</v>
      </c>
      <c r="S51">
        <v>-1.2145114030985209E-2</v>
      </c>
      <c r="T51">
        <v>-2.103146850696138E-2</v>
      </c>
      <c r="U51">
        <v>0</v>
      </c>
      <c r="V51">
        <v>-2.4436093298669821E-3</v>
      </c>
      <c r="W51">
        <v>0</v>
      </c>
      <c r="X51">
        <v>-2.1554964120859069E-2</v>
      </c>
      <c r="Y51">
        <v>-2.252040216096908E-2</v>
      </c>
      <c r="Z51">
        <v>-3.3346645089007948E-2</v>
      </c>
      <c r="AA51">
        <v>-0.1145127482440606</v>
      </c>
      <c r="AB51">
        <v>-2.4962556884504071E-2</v>
      </c>
      <c r="AC51">
        <v>-6.1488752920003692E-2</v>
      </c>
      <c r="AD51">
        <v>-0.12952613809870361</v>
      </c>
      <c r="AE51">
        <v>-4.53528431419261E-2</v>
      </c>
      <c r="AF51">
        <v>-3.8866705956008163E-2</v>
      </c>
      <c r="AG51">
        <v>-6.9348759820954592E-2</v>
      </c>
      <c r="AH51" s="9" t="s">
        <v>46</v>
      </c>
      <c r="AI51" s="1">
        <v>45413</v>
      </c>
      <c r="AJ51" s="9" t="s">
        <v>38</v>
      </c>
      <c r="AK51">
        <v>30</v>
      </c>
    </row>
    <row r="52" spans="1:37" x14ac:dyDescent="0.25">
      <c r="A52">
        <v>45441</v>
      </c>
      <c r="B52">
        <v>-0.38482540254820718</v>
      </c>
      <c r="C52">
        <v>-0.13898772852318489</v>
      </c>
      <c r="D52">
        <v>-0.71362362890429987</v>
      </c>
      <c r="E52">
        <v>-0.48537873157131362</v>
      </c>
      <c r="F52">
        <v>-0.31461859401672471</v>
      </c>
      <c r="G52">
        <v>-0.2164975599541783</v>
      </c>
      <c r="H52">
        <v>-1.033855031349951</v>
      </c>
      <c r="I52">
        <v>-0.34891598909163601</v>
      </c>
      <c r="J52">
        <v>-0.95137086507151802</v>
      </c>
      <c r="K52">
        <v>-0.35128165981775211</v>
      </c>
      <c r="L52">
        <v>-2.991133191363787E-2</v>
      </c>
      <c r="M52">
        <v>-0.22434532913263969</v>
      </c>
      <c r="N52">
        <v>-0.43985237029313767</v>
      </c>
      <c r="O52">
        <v>-0.49042783955210778</v>
      </c>
      <c r="P52">
        <v>-0.3161343419633561</v>
      </c>
      <c r="Q52">
        <v>-0.53497156350226915</v>
      </c>
      <c r="R52">
        <v>-5.0330812105084742E-2</v>
      </c>
      <c r="S52">
        <v>-0.28853908275195489</v>
      </c>
      <c r="T52">
        <v>-0.41691956713275169</v>
      </c>
      <c r="U52">
        <v>-0.60988033744243741</v>
      </c>
      <c r="V52">
        <v>-0.54657707806757427</v>
      </c>
      <c r="W52">
        <v>-3.736729118321331E-4</v>
      </c>
      <c r="X52">
        <v>-0.21758166224624731</v>
      </c>
      <c r="Y52">
        <v>-4.1764407660530779E-2</v>
      </c>
      <c r="Z52">
        <v>-0.3258718586283515</v>
      </c>
      <c r="AA52">
        <v>-0.46245316273436471</v>
      </c>
      <c r="AB52">
        <v>-0.52987464685132402</v>
      </c>
      <c r="AC52">
        <v>-0.1633171837899928</v>
      </c>
      <c r="AD52">
        <v>-0.81675870108304327</v>
      </c>
      <c r="AE52">
        <v>-0.5606658144141734</v>
      </c>
      <c r="AF52">
        <v>-0.34057825635986638</v>
      </c>
      <c r="AG52">
        <v>-0.1988197960618561</v>
      </c>
      <c r="AH52" s="9" t="s">
        <v>46</v>
      </c>
      <c r="AI52" s="1">
        <v>45413</v>
      </c>
      <c r="AJ52" s="9" t="s">
        <v>39</v>
      </c>
      <c r="AK52">
        <v>29</v>
      </c>
    </row>
    <row r="53" spans="1:37" x14ac:dyDescent="0.25">
      <c r="A53">
        <v>45440</v>
      </c>
      <c r="B53">
        <v>-1.1940844590552051E-2</v>
      </c>
      <c r="C53">
        <v>-1.942363815248915E-2</v>
      </c>
      <c r="D53">
        <v>0</v>
      </c>
      <c r="E53">
        <v>-4.1484991081500062E-2</v>
      </c>
      <c r="F53">
        <v>-1.716680112793768E-3</v>
      </c>
      <c r="G53">
        <v>-3.4370092645688382E-3</v>
      </c>
      <c r="H53">
        <v>0</v>
      </c>
      <c r="I53">
        <v>-3.9131977152746704E-3</v>
      </c>
      <c r="J53">
        <v>0</v>
      </c>
      <c r="K53">
        <v>-2.920414299166333E-2</v>
      </c>
      <c r="L53">
        <v>0</v>
      </c>
      <c r="M53">
        <v>-2.049473683362853E-2</v>
      </c>
      <c r="N53">
        <v>-6.8245432950546584E-3</v>
      </c>
      <c r="O53">
        <v>-1.8368213394253839E-2</v>
      </c>
      <c r="P53">
        <v>-4.9738750931217809E-2</v>
      </c>
      <c r="Q53">
        <v>-1.559295065977552E-3</v>
      </c>
      <c r="R53">
        <v>0</v>
      </c>
      <c r="S53">
        <v>-4.781002676439874E-4</v>
      </c>
      <c r="T53">
        <v>-9.8544372206268611E-3</v>
      </c>
      <c r="U53">
        <v>0</v>
      </c>
      <c r="V53">
        <v>-3.8007984380760418E-2</v>
      </c>
      <c r="W53">
        <v>0</v>
      </c>
      <c r="X53">
        <v>-5.3546370424911813E-3</v>
      </c>
      <c r="Y53">
        <v>-2.4562168129993379E-2</v>
      </c>
      <c r="Z53">
        <v>-1.415468307887759E-2</v>
      </c>
      <c r="AA53">
        <v>-1.06291375948425E-2</v>
      </c>
      <c r="AB53">
        <v>-8.177463119705854E-3</v>
      </c>
      <c r="AC53">
        <v>-1.1307340601743239E-2</v>
      </c>
      <c r="AD53">
        <v>-1.117153632846057E-4</v>
      </c>
      <c r="AE53">
        <v>-3.0725869453873621E-3</v>
      </c>
      <c r="AF53">
        <v>-1.5563009396786041E-2</v>
      </c>
      <c r="AG53">
        <v>-2.362184510707727E-2</v>
      </c>
      <c r="AH53" s="9" t="s">
        <v>46</v>
      </c>
      <c r="AI53" s="1">
        <v>45413</v>
      </c>
      <c r="AJ53" s="9" t="s">
        <v>40</v>
      </c>
      <c r="AK53">
        <v>28</v>
      </c>
    </row>
    <row r="54" spans="1:37" x14ac:dyDescent="0.25">
      <c r="A54">
        <v>45439</v>
      </c>
      <c r="B54">
        <v>-4.8738466171663677E-2</v>
      </c>
      <c r="C54">
        <v>-0.16905606512209981</v>
      </c>
      <c r="D54">
        <v>0</v>
      </c>
      <c r="E54">
        <v>-0.1129816973744887</v>
      </c>
      <c r="F54">
        <v>-3.0045186824579611E-2</v>
      </c>
      <c r="G54">
        <v>-5.8565692265239817E-3</v>
      </c>
      <c r="H54">
        <v>-1.823566429798874E-3</v>
      </c>
      <c r="I54">
        <v>-1.3055918488744959E-3</v>
      </c>
      <c r="J54">
        <v>0</v>
      </c>
      <c r="K54">
        <v>-1.320245207509938E-2</v>
      </c>
      <c r="L54">
        <v>-9.0941996115178531E-2</v>
      </c>
      <c r="M54">
        <v>-1.0301867128191779E-2</v>
      </c>
      <c r="N54">
        <v>-5.9865898312642357E-2</v>
      </c>
      <c r="O54">
        <v>-2.7058698605694339E-3</v>
      </c>
      <c r="P54">
        <v>-0.15262362330370341</v>
      </c>
      <c r="Q54">
        <v>-2.0883568557105821E-2</v>
      </c>
      <c r="R54">
        <v>-0.164777256033835</v>
      </c>
      <c r="S54">
        <v>-3.3285180213181699E-2</v>
      </c>
      <c r="T54">
        <v>-1.734477416878796E-2</v>
      </c>
      <c r="U54">
        <v>-1.2350479724173921E-4</v>
      </c>
      <c r="V54">
        <v>-1.7693059049160981E-2</v>
      </c>
      <c r="W54">
        <v>-4.0750192195534891E-2</v>
      </c>
      <c r="X54">
        <v>-3.4285763251423122E-2</v>
      </c>
      <c r="Y54">
        <v>-3.2838975547573708E-2</v>
      </c>
      <c r="Z54">
        <v>-7.7954829215626145E-2</v>
      </c>
      <c r="AA54">
        <v>-3.5103369025400337E-2</v>
      </c>
      <c r="AB54">
        <v>-1.6268852176184029E-2</v>
      </c>
      <c r="AC54">
        <v>-2.3314453823361721E-2</v>
      </c>
      <c r="AD54">
        <v>-7.4871258306745949E-3</v>
      </c>
      <c r="AE54">
        <v>-3.6511407712145318E-2</v>
      </c>
      <c r="AF54">
        <v>-3.9166558450758282E-2</v>
      </c>
      <c r="AG54">
        <v>-9.6148256640260943E-2</v>
      </c>
      <c r="AH54" s="9" t="s">
        <v>46</v>
      </c>
      <c r="AI54" s="1">
        <v>45413</v>
      </c>
      <c r="AJ54" s="9" t="s">
        <v>41</v>
      </c>
      <c r="AK54">
        <v>27</v>
      </c>
    </row>
    <row r="55" spans="1:37" x14ac:dyDescent="0.25">
      <c r="A55">
        <v>45436</v>
      </c>
      <c r="B55">
        <v>-1.1408705057701909</v>
      </c>
      <c r="C55">
        <v>-1.7974539458801651E-2</v>
      </c>
      <c r="D55">
        <v>-0.17904085147450621</v>
      </c>
      <c r="E55">
        <v>-1.318145012208882</v>
      </c>
      <c r="F55">
        <v>-2.3994815080899272</v>
      </c>
      <c r="G55">
        <v>-1.4246150264166</v>
      </c>
      <c r="H55">
        <v>-4.1310904700774387</v>
      </c>
      <c r="I55">
        <v>-1.463692484447684</v>
      </c>
      <c r="J55">
        <v>-1.104548653326719</v>
      </c>
      <c r="K55">
        <v>-0.88890044503896404</v>
      </c>
      <c r="L55">
        <v>-1.1941352994675769</v>
      </c>
      <c r="M55">
        <v>-0.61075836559902075</v>
      </c>
      <c r="N55">
        <v>-1.2965083816101901</v>
      </c>
      <c r="O55">
        <v>-0.33427658437436603</v>
      </c>
      <c r="P55">
        <v>-0.45313694228925661</v>
      </c>
      <c r="Q55">
        <v>-0.80699355939848061</v>
      </c>
      <c r="R55">
        <v>-0.44876982445530211</v>
      </c>
      <c r="S55">
        <v>-0.74227796805081414</v>
      </c>
      <c r="T55">
        <v>-0.61718266939570743</v>
      </c>
      <c r="U55">
        <v>-1.841111701071602</v>
      </c>
      <c r="V55">
        <v>-0.5004571414830834</v>
      </c>
      <c r="W55">
        <v>-1.312682185695125</v>
      </c>
      <c r="X55">
        <v>-1.015491840067382</v>
      </c>
      <c r="Y55">
        <v>-1.196619164345782</v>
      </c>
      <c r="Z55">
        <v>-1.1931573698080551</v>
      </c>
      <c r="AA55">
        <v>-1.13274352309593</v>
      </c>
      <c r="AB55">
        <v>-1.1373250796919001</v>
      </c>
      <c r="AC55">
        <v>-0.86111975825955811</v>
      </c>
      <c r="AD55">
        <v>-1.10640289627737</v>
      </c>
      <c r="AE55">
        <v>-1.121276424343101</v>
      </c>
      <c r="AF55">
        <v>-1.099847826289678</v>
      </c>
      <c r="AG55">
        <v>-1.1344808114615039</v>
      </c>
      <c r="AH55" s="9" t="s">
        <v>47</v>
      </c>
      <c r="AI55" s="1">
        <v>45413</v>
      </c>
      <c r="AJ55" s="9" t="s">
        <v>43</v>
      </c>
      <c r="AK55">
        <v>24</v>
      </c>
    </row>
    <row r="56" spans="1:37" x14ac:dyDescent="0.25">
      <c r="A56">
        <v>45435</v>
      </c>
      <c r="B56">
        <v>-2.4534439545945811E-2</v>
      </c>
      <c r="C56">
        <v>-1.027182236444255E-3</v>
      </c>
      <c r="D56">
        <v>0</v>
      </c>
      <c r="E56">
        <v>-6.5066250290409841E-2</v>
      </c>
      <c r="F56">
        <v>-2.850377865977442E-3</v>
      </c>
      <c r="G56">
        <v>-1.014921569450431E-3</v>
      </c>
      <c r="H56">
        <v>-1.5917332533384209E-3</v>
      </c>
      <c r="I56">
        <v>-3.332353153997204E-3</v>
      </c>
      <c r="J56">
        <v>-7.085405936820101E-3</v>
      </c>
      <c r="K56">
        <v>-1.295480420315318E-3</v>
      </c>
      <c r="L56">
        <v>-4.8968676639253995E-4</v>
      </c>
      <c r="M56">
        <v>-9.9620253514254103E-4</v>
      </c>
      <c r="N56">
        <v>-1.5453427645146249E-3</v>
      </c>
      <c r="O56">
        <v>-4.6624234459910546E-3</v>
      </c>
      <c r="P56">
        <v>-2.9489616922377719E-2</v>
      </c>
      <c r="Q56">
        <v>-2.1917166744484389E-2</v>
      </c>
      <c r="R56">
        <v>-3.05614735211866E-2</v>
      </c>
      <c r="S56">
        <v>-2.4610484214145582E-2</v>
      </c>
      <c r="T56">
        <v>-1.501857230563235E-2</v>
      </c>
      <c r="U56">
        <v>0</v>
      </c>
      <c r="V56">
        <v>-0.12246603902892141</v>
      </c>
      <c r="W56">
        <v>-5.9933877036625033E-2</v>
      </c>
      <c r="X56">
        <v>-1.377050600512841E-2</v>
      </c>
      <c r="Y56">
        <v>-2.527155638472876E-2</v>
      </c>
      <c r="Z56">
        <v>-3.1422552988097437E-2</v>
      </c>
      <c r="AA56">
        <v>-1.4019811224464289E-2</v>
      </c>
      <c r="AB56">
        <v>-2.6880747577785288E-2</v>
      </c>
      <c r="AC56">
        <v>-4.2369854639126986E-3</v>
      </c>
      <c r="AD56">
        <v>-1.4214319386710111E-3</v>
      </c>
      <c r="AE56">
        <v>-6.2037817413342284E-4</v>
      </c>
      <c r="AF56">
        <v>-3.6090908457200629E-2</v>
      </c>
      <c r="AG56">
        <v>-6.3963853833649886E-2</v>
      </c>
      <c r="AH56" s="9" t="s">
        <v>47</v>
      </c>
      <c r="AI56" s="1">
        <v>45413</v>
      </c>
      <c r="AJ56" s="9" t="s">
        <v>38</v>
      </c>
      <c r="AK56">
        <v>23</v>
      </c>
    </row>
    <row r="57" spans="1:37" x14ac:dyDescent="0.25">
      <c r="A57">
        <v>45434</v>
      </c>
      <c r="B57">
        <v>-0.31835979001825998</v>
      </c>
      <c r="C57">
        <v>-0.11577305836581039</v>
      </c>
      <c r="D57">
        <v>-0.23503582741775411</v>
      </c>
      <c r="E57">
        <v>-0.238552923231964</v>
      </c>
      <c r="F57">
        <v>-0.33538684400350072</v>
      </c>
      <c r="G57">
        <v>-0.2331574386256719</v>
      </c>
      <c r="H57">
        <v>-0.12398332027313259</v>
      </c>
      <c r="I57">
        <v>-0.35127605854147931</v>
      </c>
      <c r="J57">
        <v>-9.7319456694641815E-2</v>
      </c>
      <c r="K57">
        <v>-1.1562223929254589</v>
      </c>
      <c r="L57">
        <v>-0.41204160877296492</v>
      </c>
      <c r="M57">
        <v>-0.31786173130122047</v>
      </c>
      <c r="N57">
        <v>-0.4013050327120411</v>
      </c>
      <c r="O57">
        <v>-5.0998019232257892E-2</v>
      </c>
      <c r="P57">
        <v>-0.3707999349989522</v>
      </c>
      <c r="Q57">
        <v>-0.74025372273511636</v>
      </c>
      <c r="R57">
        <v>-6.2980761161103779E-3</v>
      </c>
      <c r="S57">
        <v>-3.8600614975025219E-2</v>
      </c>
      <c r="T57">
        <v>-0.80903443430489641</v>
      </c>
      <c r="U57">
        <v>-1.3824492455930579</v>
      </c>
      <c r="V57">
        <v>-0.44526671165022919</v>
      </c>
      <c r="W57">
        <v>-4.5963560771317372E-2</v>
      </c>
      <c r="X57">
        <v>-0.32451778184723379</v>
      </c>
      <c r="Y57">
        <v>-0.16862305044837889</v>
      </c>
      <c r="Z57">
        <v>-0.21111932706389011</v>
      </c>
      <c r="AA57">
        <v>-0.43200773402633841</v>
      </c>
      <c r="AB57">
        <v>-0.45542887970820278</v>
      </c>
      <c r="AC57">
        <v>-0.28574987047157691</v>
      </c>
      <c r="AD57">
        <v>-0.68100398874793677</v>
      </c>
      <c r="AE57">
        <v>-0.40633478646311882</v>
      </c>
      <c r="AF57">
        <v>-0.30130923752261002</v>
      </c>
      <c r="AG57">
        <v>-0.19355123104566449</v>
      </c>
      <c r="AH57" s="9" t="s">
        <v>47</v>
      </c>
      <c r="AI57" s="1">
        <v>45413</v>
      </c>
      <c r="AJ57" s="9" t="s">
        <v>39</v>
      </c>
      <c r="AK57">
        <v>22</v>
      </c>
    </row>
    <row r="58" spans="1:37" x14ac:dyDescent="0.25">
      <c r="A58">
        <v>45433</v>
      </c>
      <c r="B58">
        <v>-4.2271224420596019E-2</v>
      </c>
      <c r="C58">
        <v>-5.6331425390243578E-2</v>
      </c>
      <c r="D58">
        <v>-3.7369560562006007E-2</v>
      </c>
      <c r="E58">
        <v>-5.1400117278295188E-2</v>
      </c>
      <c r="F58">
        <v>-1.7082225506861251E-3</v>
      </c>
      <c r="G58">
        <v>-2.2247690183622479E-2</v>
      </c>
      <c r="H58">
        <v>-5.0936081741625838E-2</v>
      </c>
      <c r="I58">
        <v>-9.3480531963918874E-3</v>
      </c>
      <c r="J58">
        <v>-1.092704805335804E-2</v>
      </c>
      <c r="K58">
        <v>-2.5550138142046981E-3</v>
      </c>
      <c r="L58">
        <v>-0.1206100275727182</v>
      </c>
      <c r="M58">
        <v>-0.1678091441671212</v>
      </c>
      <c r="N58">
        <v>-5.7512464624488918E-2</v>
      </c>
      <c r="O58">
        <v>-2.263198829153322E-2</v>
      </c>
      <c r="P58">
        <v>-8.5970227402815805E-2</v>
      </c>
      <c r="Q58">
        <v>-4.6047404734628497E-2</v>
      </c>
      <c r="R58">
        <v>-6.6213840445625951E-3</v>
      </c>
      <c r="S58">
        <v>-6.7191752595450766E-2</v>
      </c>
      <c r="T58">
        <v>-1.009122814442521E-2</v>
      </c>
      <c r="U58">
        <v>-1.802921599654609E-2</v>
      </c>
      <c r="V58">
        <v>-2.9302675242295111E-2</v>
      </c>
      <c r="W58">
        <v>-8.5676514942596121E-2</v>
      </c>
      <c r="X58">
        <v>-3.53414122427297E-2</v>
      </c>
      <c r="Y58">
        <v>0</v>
      </c>
      <c r="Z58">
        <v>-4.5865163347672731E-2</v>
      </c>
      <c r="AA58">
        <v>-4.3484456445764159E-2</v>
      </c>
      <c r="AB58">
        <v>-2.549498900166652E-2</v>
      </c>
      <c r="AC58">
        <v>-7.9850296246464836E-2</v>
      </c>
      <c r="AD58">
        <v>-8.4730146610080784E-2</v>
      </c>
      <c r="AE58">
        <v>-3.6706382199668361E-2</v>
      </c>
      <c r="AF58">
        <v>-3.4825224132709831E-2</v>
      </c>
      <c r="AG58">
        <v>-5.0591584106351763E-2</v>
      </c>
      <c r="AH58" s="9" t="s">
        <v>47</v>
      </c>
      <c r="AI58" s="1">
        <v>45413</v>
      </c>
      <c r="AJ58" s="9" t="s">
        <v>40</v>
      </c>
      <c r="AK58">
        <v>21</v>
      </c>
    </row>
    <row r="59" spans="1:37" x14ac:dyDescent="0.25">
      <c r="A59">
        <v>45432</v>
      </c>
      <c r="B59">
        <v>-0.1904498270660418</v>
      </c>
      <c r="C59">
        <v>-0.27297279732982899</v>
      </c>
      <c r="D59">
        <v>0</v>
      </c>
      <c r="E59">
        <v>-0.11868017420217319</v>
      </c>
      <c r="F59">
        <v>-0.14916133471829859</v>
      </c>
      <c r="G59">
        <v>-0.113527008000688</v>
      </c>
      <c r="H59">
        <v>-0.52502899579084039</v>
      </c>
      <c r="I59">
        <v>-0.1077976931360773</v>
      </c>
      <c r="J59">
        <v>-0.53732058080387313</v>
      </c>
      <c r="K59">
        <v>-8.1289400517712371E-2</v>
      </c>
      <c r="L59">
        <v>-0.69834079269621741</v>
      </c>
      <c r="M59">
        <v>-7.9628114461202271E-2</v>
      </c>
      <c r="N59">
        <v>-0.43241824170832649</v>
      </c>
      <c r="O59">
        <v>-0.13449751302324869</v>
      </c>
      <c r="P59">
        <v>-4.334115669757356E-2</v>
      </c>
      <c r="Q59">
        <v>-0.1143214577446517</v>
      </c>
      <c r="R59">
        <v>-0.31386478202151119</v>
      </c>
      <c r="S59">
        <v>-0.1173017598641161</v>
      </c>
      <c r="T59">
        <v>-0.59409995246769254</v>
      </c>
      <c r="U59">
        <v>-0.39118042263805253</v>
      </c>
      <c r="V59">
        <v>-9.5113592406494307E-2</v>
      </c>
      <c r="W59">
        <v>-1.383745479105594E-3</v>
      </c>
      <c r="X59">
        <v>-0.2116049161802698</v>
      </c>
      <c r="Y59">
        <v>-0.20921532372131441</v>
      </c>
      <c r="Z59">
        <v>-0.14416629648776769</v>
      </c>
      <c r="AA59">
        <v>-0.2476369220546662</v>
      </c>
      <c r="AB59">
        <v>-0.24749246885146131</v>
      </c>
      <c r="AC59">
        <v>-0.15554969697053059</v>
      </c>
      <c r="AD59">
        <v>-0.21539960852423409</v>
      </c>
      <c r="AE59">
        <v>-0.35941504236135308</v>
      </c>
      <c r="AF59">
        <v>-0.15184932765992271</v>
      </c>
      <c r="AG59">
        <v>-0.1131954824026757</v>
      </c>
      <c r="AH59" s="9" t="s">
        <v>47</v>
      </c>
      <c r="AI59" s="1">
        <v>45413</v>
      </c>
      <c r="AJ59" s="9" t="s">
        <v>41</v>
      </c>
      <c r="AK59">
        <v>20</v>
      </c>
    </row>
    <row r="60" spans="1:37" x14ac:dyDescent="0.25">
      <c r="A60">
        <v>45429</v>
      </c>
      <c r="B60">
        <v>-3.434958843759682E-2</v>
      </c>
      <c r="C60">
        <v>-0.51332840454094653</v>
      </c>
      <c r="D60">
        <v>0</v>
      </c>
      <c r="E60">
        <v>-1.421302064467447E-2</v>
      </c>
      <c r="F60">
        <v>-2.0860258452862069E-3</v>
      </c>
      <c r="G60">
        <v>-2.2199150783183231E-2</v>
      </c>
      <c r="H60">
        <v>-5.8355478256587337E-2</v>
      </c>
      <c r="I60">
        <v>-3.9911060072187393E-2</v>
      </c>
      <c r="J60">
        <v>-1.536661653081773E-2</v>
      </c>
      <c r="K60">
        <v>-1.9582344635899369E-2</v>
      </c>
      <c r="L60">
        <v>-0.12337872662225779</v>
      </c>
      <c r="M60">
        <v>-0.1076433946172409</v>
      </c>
      <c r="N60">
        <v>-0.10921447162209991</v>
      </c>
      <c r="O60">
        <v>-1.7891277163049821E-2</v>
      </c>
      <c r="P60">
        <v>-1.5723827974400161E-2</v>
      </c>
      <c r="Q60">
        <v>-9.1723398644864756E-2</v>
      </c>
      <c r="R60">
        <v>0</v>
      </c>
      <c r="S60">
        <v>0</v>
      </c>
      <c r="T60">
        <v>-7.3040107784517042E-2</v>
      </c>
      <c r="U60">
        <v>-2.8966296255439811E-2</v>
      </c>
      <c r="V60">
        <v>0</v>
      </c>
      <c r="W60">
        <v>-7.870087704581941E-3</v>
      </c>
      <c r="X60">
        <v>-1.767447838848029E-2</v>
      </c>
      <c r="Y60">
        <v>-9.4165798334411212E-3</v>
      </c>
      <c r="Z60">
        <v>-2.5516000200879491E-2</v>
      </c>
      <c r="AA60">
        <v>-4.6762467642715848E-2</v>
      </c>
      <c r="AB60">
        <v>-3.4569137902395443E-2</v>
      </c>
      <c r="AC60">
        <v>-5.4725376148153468E-2</v>
      </c>
      <c r="AD60">
        <v>-5.0912812834172781E-2</v>
      </c>
      <c r="AE60">
        <v>-1.6538377068507859E-2</v>
      </c>
      <c r="AF60">
        <v>-4.4824142404910297E-2</v>
      </c>
      <c r="AG60">
        <v>-2.8008426687325939E-2</v>
      </c>
      <c r="AH60" s="9" t="s">
        <v>48</v>
      </c>
      <c r="AI60" s="1">
        <v>45413</v>
      </c>
      <c r="AJ60" s="9" t="s">
        <v>43</v>
      </c>
      <c r="AK60">
        <v>17</v>
      </c>
    </row>
    <row r="61" spans="1:37" x14ac:dyDescent="0.25">
      <c r="A61">
        <v>45428</v>
      </c>
      <c r="B61">
        <v>-0.15937180406183141</v>
      </c>
      <c r="C61">
        <v>-6.5493678172085082E-2</v>
      </c>
      <c r="D61">
        <v>-4.8823544160702314E-3</v>
      </c>
      <c r="E61">
        <v>-0.10815974447744341</v>
      </c>
      <c r="F61">
        <v>-0.14150392050702129</v>
      </c>
      <c r="G61">
        <v>-0.21311187254075359</v>
      </c>
      <c r="H61">
        <v>-0.9100132560200398</v>
      </c>
      <c r="I61">
        <v>-0.15768346650980319</v>
      </c>
      <c r="J61">
        <v>-1.6377597797257449E-4</v>
      </c>
      <c r="K61">
        <v>-0.2073914870336919</v>
      </c>
      <c r="L61">
        <v>0</v>
      </c>
      <c r="M61">
        <v>-8.957691102412596E-2</v>
      </c>
      <c r="N61">
        <v>-0.26694963729975618</v>
      </c>
      <c r="O61">
        <v>-8.2201328958152325E-2</v>
      </c>
      <c r="P61">
        <v>-0.23398864066891911</v>
      </c>
      <c r="Q61">
        <v>-1.0480850926446249E-2</v>
      </c>
      <c r="R61">
        <v>-4.3388108458188433E-2</v>
      </c>
      <c r="S61">
        <v>-0.27799764991856701</v>
      </c>
      <c r="T61">
        <v>-4.5374789443476997E-2</v>
      </c>
      <c r="U61">
        <v>-0.29286519966880559</v>
      </c>
      <c r="V61">
        <v>-0.1080443196255169</v>
      </c>
      <c r="W61">
        <v>-3.2227875471063809E-2</v>
      </c>
      <c r="X61">
        <v>-0.2061788876640229</v>
      </c>
      <c r="Y61">
        <v>-1.050984719101433</v>
      </c>
      <c r="Z61">
        <v>-0.15164876004847699</v>
      </c>
      <c r="AA61">
        <v>-0.20171285879527531</v>
      </c>
      <c r="AB61">
        <v>-0.1148900776982909</v>
      </c>
      <c r="AC61">
        <v>-0.1934645091242535</v>
      </c>
      <c r="AD61">
        <v>-7.4991895618389134E-2</v>
      </c>
      <c r="AE61">
        <v>-0.17802904786595469</v>
      </c>
      <c r="AF61">
        <v>-0.17220938404497591</v>
      </c>
      <c r="AG61">
        <v>-0.14340285709033829</v>
      </c>
      <c r="AH61" s="9" t="s">
        <v>48</v>
      </c>
      <c r="AI61" s="1">
        <v>45413</v>
      </c>
      <c r="AJ61" s="9" t="s">
        <v>38</v>
      </c>
      <c r="AK61">
        <v>16</v>
      </c>
    </row>
    <row r="62" spans="1:37" x14ac:dyDescent="0.25">
      <c r="A62">
        <v>45427</v>
      </c>
      <c r="B62">
        <v>-7.9905818128375161E-2</v>
      </c>
      <c r="C62">
        <v>-2.3841130113174729E-2</v>
      </c>
      <c r="D62">
        <v>-1.343029876656347E-3</v>
      </c>
      <c r="E62">
        <v>-0.1003622780350842</v>
      </c>
      <c r="F62">
        <v>-5.6868879723259999E-3</v>
      </c>
      <c r="G62">
        <v>-7.0745261943612789E-2</v>
      </c>
      <c r="H62">
        <v>-0.34492864532756268</v>
      </c>
      <c r="I62">
        <v>-3.9463474975937357E-2</v>
      </c>
      <c r="J62">
        <v>-4.3015120049046833E-2</v>
      </c>
      <c r="K62">
        <v>-5.0433205534871888E-3</v>
      </c>
      <c r="L62">
        <v>-8.3650529052608655E-2</v>
      </c>
      <c r="M62">
        <v>-6.1855971408290453E-2</v>
      </c>
      <c r="N62">
        <v>-5.5666064997560348E-2</v>
      </c>
      <c r="O62">
        <v>-0.24035433938159589</v>
      </c>
      <c r="P62">
        <v>-8.4759012522622523E-2</v>
      </c>
      <c r="Q62">
        <v>-5.6837810515838437E-2</v>
      </c>
      <c r="R62">
        <v>-5.5268875231798357E-3</v>
      </c>
      <c r="S62">
        <v>0</v>
      </c>
      <c r="T62">
        <v>-5.7349178704932301E-2</v>
      </c>
      <c r="U62">
        <v>-5.2621247946041678E-2</v>
      </c>
      <c r="V62">
        <v>-0.24554260572894249</v>
      </c>
      <c r="W62">
        <v>-7.321707405753064E-2</v>
      </c>
      <c r="X62">
        <v>-4.0804879507450237E-2</v>
      </c>
      <c r="Y62">
        <v>-0.34042530828735218</v>
      </c>
      <c r="Z62">
        <v>-6.2039146565799348E-2</v>
      </c>
      <c r="AA62">
        <v>-5.2636718726172947E-2</v>
      </c>
      <c r="AB62">
        <v>-0.128770014445308</v>
      </c>
      <c r="AC62">
        <v>-0.1058062065343949</v>
      </c>
      <c r="AD62">
        <v>-6.3532771726025214E-2</v>
      </c>
      <c r="AE62">
        <v>-2.0241449678895539E-2</v>
      </c>
      <c r="AF62">
        <v>-6.1226544533473579E-2</v>
      </c>
      <c r="AG62">
        <v>-0.20783518196305081</v>
      </c>
      <c r="AH62" s="9" t="s">
        <v>48</v>
      </c>
      <c r="AI62" s="1">
        <v>45413</v>
      </c>
      <c r="AJ62" s="9" t="s">
        <v>39</v>
      </c>
      <c r="AK62">
        <v>15</v>
      </c>
    </row>
    <row r="63" spans="1:37" x14ac:dyDescent="0.25">
      <c r="A63">
        <v>45426</v>
      </c>
      <c r="B63">
        <v>-0.22929233229807369</v>
      </c>
      <c r="C63">
        <v>-8.2533908039636172E-2</v>
      </c>
      <c r="D63">
        <v>0</v>
      </c>
      <c r="E63">
        <v>-0.33021881786903612</v>
      </c>
      <c r="F63">
        <v>-5.9122117594174871E-2</v>
      </c>
      <c r="G63">
        <v>-0.1885832680383091</v>
      </c>
      <c r="H63">
        <v>-0.34119828912446248</v>
      </c>
      <c r="I63">
        <v>-0.66083087515569761</v>
      </c>
      <c r="J63">
        <v>-0.11661021087103469</v>
      </c>
      <c r="K63">
        <v>-1.8864795322816169E-3</v>
      </c>
      <c r="L63">
        <v>-0.27307777239022341</v>
      </c>
      <c r="M63">
        <v>-3.5573783351093118E-2</v>
      </c>
      <c r="N63">
        <v>-8.5716966591327201E-2</v>
      </c>
      <c r="O63">
        <v>-6.125501364892276E-2</v>
      </c>
      <c r="P63">
        <v>-7.1609176927392118E-2</v>
      </c>
      <c r="Q63">
        <v>-9.6688946170102513E-2</v>
      </c>
      <c r="R63">
        <v>-0.37920553532117218</v>
      </c>
      <c r="S63">
        <v>-5.9767945156525663E-3</v>
      </c>
      <c r="T63">
        <v>-4.2532059881920457E-2</v>
      </c>
      <c r="U63">
        <v>0</v>
      </c>
      <c r="V63">
        <v>-0.97452377896795406</v>
      </c>
      <c r="W63">
        <v>-3.028104229823228E-2</v>
      </c>
      <c r="X63">
        <v>-0.1280827515056088</v>
      </c>
      <c r="Y63">
        <v>-0.22247998380454581</v>
      </c>
      <c r="Z63">
        <v>-0.1998930924680313</v>
      </c>
      <c r="AA63">
        <v>-0.10454406679716061</v>
      </c>
      <c r="AB63">
        <v>-0.18469279463046409</v>
      </c>
      <c r="AC63">
        <v>-0.1040233965182413</v>
      </c>
      <c r="AD63">
        <v>-0.1793505733014582</v>
      </c>
      <c r="AE63">
        <v>-5.9736541430304983E-2</v>
      </c>
      <c r="AF63">
        <v>-0.18375868630633571</v>
      </c>
      <c r="AG63">
        <v>-0.27770227179313772</v>
      </c>
      <c r="AH63" s="9" t="s">
        <v>48</v>
      </c>
      <c r="AI63" s="1">
        <v>45413</v>
      </c>
      <c r="AJ63" s="9" t="s">
        <v>40</v>
      </c>
      <c r="AK63">
        <v>14</v>
      </c>
    </row>
    <row r="64" spans="1:37" x14ac:dyDescent="0.25">
      <c r="A64">
        <v>45425</v>
      </c>
      <c r="B64">
        <v>-0.22983843925611641</v>
      </c>
      <c r="C64">
        <v>-0.86224144612726117</v>
      </c>
      <c r="D64">
        <v>-0.1170021355442306</v>
      </c>
      <c r="E64">
        <v>-0.15765417260027079</v>
      </c>
      <c r="F64">
        <v>-6.2938656264316287E-2</v>
      </c>
      <c r="G64">
        <v>-7.8002366178469631E-2</v>
      </c>
      <c r="H64">
        <v>-1.0909432620483561E-2</v>
      </c>
      <c r="I64">
        <v>-0.40460234690998242</v>
      </c>
      <c r="J64">
        <v>-0.47541791293180091</v>
      </c>
      <c r="K64">
        <v>-0.14557457110069069</v>
      </c>
      <c r="L64">
        <v>-0.24748288151078079</v>
      </c>
      <c r="M64">
        <v>-2.8855105691648779E-2</v>
      </c>
      <c r="N64">
        <v>-0.14013548980408089</v>
      </c>
      <c r="O64">
        <v>-1.398409204507893E-2</v>
      </c>
      <c r="P64">
        <v>-6.504681741142275E-2</v>
      </c>
      <c r="Q64">
        <v>-0.43809702309728321</v>
      </c>
      <c r="R64">
        <v>-0.29276505819596998</v>
      </c>
      <c r="S64">
        <v>-7.6263513681013584E-3</v>
      </c>
      <c r="T64">
        <v>-5.134540459909627E-2</v>
      </c>
      <c r="U64">
        <v>-0.1078696467294091</v>
      </c>
      <c r="V64">
        <v>-6.3150115094233406E-2</v>
      </c>
      <c r="W64">
        <v>-5.6451791438702904E-4</v>
      </c>
      <c r="X64">
        <v>-9.2974752578532049E-2</v>
      </c>
      <c r="Y64">
        <v>-0.62257397301196526</v>
      </c>
      <c r="Z64">
        <v>-0.21069546086882429</v>
      </c>
      <c r="AA64">
        <v>-0.23970504760643491</v>
      </c>
      <c r="AB64">
        <v>-0.10946492937684039</v>
      </c>
      <c r="AC64">
        <v>-0.2613401133600074</v>
      </c>
      <c r="AD64">
        <v>-0.31185625660740351</v>
      </c>
      <c r="AE64">
        <v>-0.17703188779997719</v>
      </c>
      <c r="AF64">
        <v>-0.13342084407854071</v>
      </c>
      <c r="AG64">
        <v>-0.22913476785554679</v>
      </c>
      <c r="AH64" s="9" t="s">
        <v>48</v>
      </c>
      <c r="AI64" s="1">
        <v>45413</v>
      </c>
      <c r="AJ64" s="9" t="s">
        <v>41</v>
      </c>
      <c r="AK64">
        <v>13</v>
      </c>
    </row>
    <row r="65" spans="1:37" x14ac:dyDescent="0.25">
      <c r="A65">
        <v>45422</v>
      </c>
      <c r="B65">
        <v>-0.16042407251289781</v>
      </c>
      <c r="C65">
        <v>-5.3346215486786572E-2</v>
      </c>
      <c r="D65">
        <v>-8.4758932367160811E-2</v>
      </c>
      <c r="E65">
        <v>-0.14031983270317519</v>
      </c>
      <c r="F65">
        <v>-5.6918877070662462E-2</v>
      </c>
      <c r="G65">
        <v>-7.8548562589735305E-2</v>
      </c>
      <c r="H65">
        <v>-3.0890072908031922E-2</v>
      </c>
      <c r="I65">
        <v>-0.36241051999453022</v>
      </c>
      <c r="J65">
        <v>-7.8446368677279523E-3</v>
      </c>
      <c r="K65">
        <v>-1.3414192541034381E-2</v>
      </c>
      <c r="L65">
        <v>-0.18449615322844251</v>
      </c>
      <c r="M65">
        <v>-0.15772984518731689</v>
      </c>
      <c r="N65">
        <v>-3.5728992806220272E-2</v>
      </c>
      <c r="O65">
        <v>-4.3271360293868792E-2</v>
      </c>
      <c r="P65">
        <v>-0.57350258903017781</v>
      </c>
      <c r="Q65">
        <v>-0.1240989460954017</v>
      </c>
      <c r="R65">
        <v>-0.1210417924602649</v>
      </c>
      <c r="S65">
        <v>-3.2140069567717602E-2</v>
      </c>
      <c r="T65">
        <v>-7.3909565088319418E-2</v>
      </c>
      <c r="U65">
        <v>-0.44263658034760939</v>
      </c>
      <c r="V65">
        <v>-0.1066415873664877</v>
      </c>
      <c r="W65">
        <v>-5.7000495514716986E-3</v>
      </c>
      <c r="X65">
        <v>-6.7593683075602568E-2</v>
      </c>
      <c r="Y65">
        <v>-7.992391375409405E-2</v>
      </c>
      <c r="Z65">
        <v>-9.100706471473019E-2</v>
      </c>
      <c r="AA65">
        <v>-0.25112701660923659</v>
      </c>
      <c r="AB65">
        <v>-8.2551507370023633E-2</v>
      </c>
      <c r="AC65">
        <v>-0.1347433420149505</v>
      </c>
      <c r="AD65">
        <v>-0.11051922813571689</v>
      </c>
      <c r="AE65">
        <v>-0.1091382192868208</v>
      </c>
      <c r="AF65">
        <v>-8.5466207688544224E-2</v>
      </c>
      <c r="AG65">
        <v>-0.19088241100314829</v>
      </c>
      <c r="AH65" s="9" t="s">
        <v>49</v>
      </c>
      <c r="AI65" s="1">
        <v>45413</v>
      </c>
      <c r="AJ65" s="9" t="s">
        <v>43</v>
      </c>
      <c r="AK65">
        <v>10</v>
      </c>
    </row>
    <row r="66" spans="1:37" x14ac:dyDescent="0.25">
      <c r="A66">
        <v>45421</v>
      </c>
      <c r="B66">
        <v>-0.33277903867378422</v>
      </c>
      <c r="C66">
        <v>-5.7035137619504232E-2</v>
      </c>
      <c r="D66">
        <v>-2.5838598505266361E-2</v>
      </c>
      <c r="E66">
        <v>-0.4156380414676456</v>
      </c>
      <c r="F66">
        <v>-0.1201586359319306</v>
      </c>
      <c r="G66">
        <v>-0.40771625108557169</v>
      </c>
      <c r="H66">
        <v>-0.88945721401037692</v>
      </c>
      <c r="I66">
        <v>-2.5364101008647201E-2</v>
      </c>
      <c r="J66">
        <v>-0.17304919502986341</v>
      </c>
      <c r="K66">
        <v>-0.26612720933375178</v>
      </c>
      <c r="L66">
        <v>-9.5656840059765949E-2</v>
      </c>
      <c r="M66">
        <v>-1.1258052894325781</v>
      </c>
      <c r="N66">
        <v>-0.35746958050550381</v>
      </c>
      <c r="O66">
        <v>-0.1856232181888324</v>
      </c>
      <c r="P66">
        <v>-0.35192470501097428</v>
      </c>
      <c r="Q66">
        <v>-8.4444823600951055E-2</v>
      </c>
      <c r="R66">
        <v>-0.28567579163820911</v>
      </c>
      <c r="S66">
        <v>-0.49396508414527279</v>
      </c>
      <c r="T66">
        <v>-0.39116483249695072</v>
      </c>
      <c r="U66">
        <v>-4.1320676005940129</v>
      </c>
      <c r="V66">
        <v>-0.1333411049019686</v>
      </c>
      <c r="W66">
        <v>-6.2147371835677423E-2</v>
      </c>
      <c r="X66">
        <v>-0.33258565064975493</v>
      </c>
      <c r="Y66">
        <v>-0.17532163688922861</v>
      </c>
      <c r="Z66">
        <v>-0.35059784363119539</v>
      </c>
      <c r="AA66">
        <v>-0.37417159472129019</v>
      </c>
      <c r="AB66">
        <v>-0.23868571233545829</v>
      </c>
      <c r="AC66">
        <v>-0.44583681418945942</v>
      </c>
      <c r="AD66">
        <v>-0.36994375028808102</v>
      </c>
      <c r="AE66">
        <v>-0.30480470460486703</v>
      </c>
      <c r="AF66">
        <v>-0.34576670705037249</v>
      </c>
      <c r="AG66">
        <v>-0.29436407344237681</v>
      </c>
      <c r="AH66" s="9" t="s">
        <v>49</v>
      </c>
      <c r="AI66" s="1">
        <v>45413</v>
      </c>
      <c r="AJ66" s="9" t="s">
        <v>38</v>
      </c>
      <c r="AK66">
        <v>9</v>
      </c>
    </row>
    <row r="67" spans="1:37" x14ac:dyDescent="0.25">
      <c r="A67">
        <v>45420</v>
      </c>
      <c r="B67">
        <v>-4.582714360385063E-2</v>
      </c>
      <c r="C67">
        <v>-0.1284869363389512</v>
      </c>
      <c r="D67">
        <v>-2.3330452941384461E-2</v>
      </c>
      <c r="E67">
        <v>-8.3565457597221685E-2</v>
      </c>
      <c r="F67">
        <v>-3.0143555148645588E-3</v>
      </c>
      <c r="G67">
        <v>-1.7074636684110099E-2</v>
      </c>
      <c r="H67">
        <v>-1.9436165042773981E-3</v>
      </c>
      <c r="I67">
        <v>-2.572785372450107E-3</v>
      </c>
      <c r="J67">
        <v>0</v>
      </c>
      <c r="K67">
        <v>-4.7904961920468237E-3</v>
      </c>
      <c r="L67">
        <v>-0.22891552620251501</v>
      </c>
      <c r="M67">
        <v>-3.9062293719388571E-3</v>
      </c>
      <c r="N67">
        <v>-4.4505780550513983E-2</v>
      </c>
      <c r="O67">
        <v>0</v>
      </c>
      <c r="P67">
        <v>-5.9703946036081222E-2</v>
      </c>
      <c r="Q67">
        <v>-7.0779885234326975E-2</v>
      </c>
      <c r="R67">
        <v>-0.1126396894200417</v>
      </c>
      <c r="S67">
        <v>-7.6392766449667564E-4</v>
      </c>
      <c r="T67">
        <v>-7.8396061840249318E-2</v>
      </c>
      <c r="U67">
        <v>0</v>
      </c>
      <c r="V67">
        <v>-0.1069474806638083</v>
      </c>
      <c r="W67">
        <v>-4.3013451467416509E-2</v>
      </c>
      <c r="X67">
        <v>-2.064931158303137E-2</v>
      </c>
      <c r="Y67">
        <v>-6.4159821721982658E-3</v>
      </c>
      <c r="Z67">
        <v>-6.2845879011510536E-2</v>
      </c>
      <c r="AA67">
        <v>-2.305900375716298E-2</v>
      </c>
      <c r="AB67">
        <v>-4.0709202856570002E-2</v>
      </c>
      <c r="AC67">
        <v>-2.9468342882315819E-2</v>
      </c>
      <c r="AD67">
        <v>-4.5329669695132017E-2</v>
      </c>
      <c r="AE67">
        <v>-5.7292141642248447E-2</v>
      </c>
      <c r="AF67">
        <v>-2.7763275285079901E-2</v>
      </c>
      <c r="AG67">
        <v>-6.7845506631038791E-2</v>
      </c>
      <c r="AH67" s="9" t="s">
        <v>49</v>
      </c>
      <c r="AI67" s="1">
        <v>45413</v>
      </c>
      <c r="AJ67" s="9" t="s">
        <v>39</v>
      </c>
      <c r="AK67">
        <v>8</v>
      </c>
    </row>
    <row r="68" spans="1:37" x14ac:dyDescent="0.25">
      <c r="A68">
        <v>45419</v>
      </c>
      <c r="B68">
        <v>-8.7266952029259506E-2</v>
      </c>
      <c r="C68">
        <v>-3.044848922256504E-4</v>
      </c>
      <c r="D68">
        <v>-1.631331872366576E-2</v>
      </c>
      <c r="E68">
        <v>-0.22250626930278269</v>
      </c>
      <c r="F68">
        <v>-5.7674137316470857E-2</v>
      </c>
      <c r="G68">
        <v>-2.7559733553175921E-2</v>
      </c>
      <c r="H68">
        <v>-3.6869729737927882E-2</v>
      </c>
      <c r="I68">
        <v>-3.8559191628109758E-2</v>
      </c>
      <c r="J68">
        <v>-3.8636124641475999E-3</v>
      </c>
      <c r="K68">
        <v>-7.7391824843105556E-2</v>
      </c>
      <c r="L68">
        <v>0</v>
      </c>
      <c r="M68">
        <v>-8.6899993679249703E-3</v>
      </c>
      <c r="N68">
        <v>-5.3180835349130762E-2</v>
      </c>
      <c r="O68">
        <v>-8.6514978718853219E-2</v>
      </c>
      <c r="P68">
        <v>-0.1087113302708191</v>
      </c>
      <c r="Q68">
        <v>-0.1038547562247444</v>
      </c>
      <c r="R68">
        <v>-2.7118417132134542E-2</v>
      </c>
      <c r="S68">
        <v>-2.2018349315630638E-3</v>
      </c>
      <c r="T68">
        <v>-3.1245252793062998E-2</v>
      </c>
      <c r="U68">
        <v>-2.7563207735190751E-2</v>
      </c>
      <c r="V68">
        <v>-1.441054650700528E-2</v>
      </c>
      <c r="W68">
        <v>-1.076587687976617E-3</v>
      </c>
      <c r="X68">
        <v>-0.2075543897403091</v>
      </c>
      <c r="Y68">
        <v>-1.255813276897455E-2</v>
      </c>
      <c r="Z68">
        <v>-0.14064660868154949</v>
      </c>
      <c r="AA68">
        <v>-5.3578917563621493E-2</v>
      </c>
      <c r="AB68">
        <v>-6.0705210995487958E-2</v>
      </c>
      <c r="AC68">
        <v>-7.9213288236694556E-3</v>
      </c>
      <c r="AD68">
        <v>-4.6544333280644723E-2</v>
      </c>
      <c r="AE68">
        <v>-3.0217286098010991E-2</v>
      </c>
      <c r="AF68">
        <v>-3.6672902954775398E-2</v>
      </c>
      <c r="AG68">
        <v>-0.23567404349077051</v>
      </c>
      <c r="AH68" s="9" t="s">
        <v>49</v>
      </c>
      <c r="AI68" s="1">
        <v>45413</v>
      </c>
      <c r="AJ68" s="9" t="s">
        <v>40</v>
      </c>
      <c r="AK68">
        <v>7</v>
      </c>
    </row>
    <row r="69" spans="1:37" x14ac:dyDescent="0.25">
      <c r="A69">
        <v>45418</v>
      </c>
      <c r="B69">
        <v>-4.2520674209436749E-3</v>
      </c>
      <c r="C69">
        <v>-1.2735782711119871E-3</v>
      </c>
      <c r="D69">
        <v>0</v>
      </c>
      <c r="E69">
        <v>-5.4158894111364852E-3</v>
      </c>
      <c r="F69">
        <v>-5.9173147075333471E-4</v>
      </c>
      <c r="G69">
        <v>-1.7745269827119611E-4</v>
      </c>
      <c r="H69">
        <v>-1.195559148615847E-3</v>
      </c>
      <c r="I69">
        <v>-8.7650950979306676E-3</v>
      </c>
      <c r="J69">
        <v>-6.7482053395930843E-4</v>
      </c>
      <c r="K69">
        <v>0</v>
      </c>
      <c r="L69">
        <v>0</v>
      </c>
      <c r="M69">
        <v>-2.2490184720258901E-2</v>
      </c>
      <c r="N69">
        <v>-1.325557006902401E-3</v>
      </c>
      <c r="O69">
        <v>-0.1488921540618047</v>
      </c>
      <c r="P69">
        <v>-3.1275093467186138E-4</v>
      </c>
      <c r="Q69">
        <v>-2.9500522697037152E-4</v>
      </c>
      <c r="R69">
        <v>0</v>
      </c>
      <c r="S69">
        <v>0</v>
      </c>
      <c r="T69">
        <v>-5.0887480844161986E-3</v>
      </c>
      <c r="U69">
        <v>0</v>
      </c>
      <c r="V69">
        <v>-1.4371209698319581E-3</v>
      </c>
      <c r="W69">
        <v>-3.8102936796822252E-3</v>
      </c>
      <c r="X69">
        <v>-4.3923234871261893E-3</v>
      </c>
      <c r="Y69">
        <v>-1.4496287513711421E-3</v>
      </c>
      <c r="Z69">
        <v>-2.8473250925960709E-3</v>
      </c>
      <c r="AA69">
        <v>-1.390490117793036E-3</v>
      </c>
      <c r="AB69">
        <v>-9.3943092340816048E-3</v>
      </c>
      <c r="AC69">
        <v>-6.0432147229437239E-3</v>
      </c>
      <c r="AD69">
        <v>-3.3501424758288628E-3</v>
      </c>
      <c r="AE69">
        <v>-1.946583034609071E-3</v>
      </c>
      <c r="AF69">
        <v>-4.6970381296058592E-4</v>
      </c>
      <c r="AG69">
        <v>-2.6191058239566991E-2</v>
      </c>
      <c r="AH69" s="9" t="s">
        <v>49</v>
      </c>
      <c r="AI69" s="1">
        <v>45413</v>
      </c>
      <c r="AJ69" s="9" t="s">
        <v>41</v>
      </c>
      <c r="AK69">
        <v>6</v>
      </c>
    </row>
    <row r="70" spans="1:37" x14ac:dyDescent="0.25">
      <c r="A70">
        <v>45415</v>
      </c>
      <c r="B70">
        <v>-0.16215996694249851</v>
      </c>
      <c r="C70">
        <v>-0.2733200441132369</v>
      </c>
      <c r="D70">
        <v>-8.2221413073991514E-2</v>
      </c>
      <c r="E70">
        <v>-0.2215715043040018</v>
      </c>
      <c r="F70">
        <v>-9.7026075460268549E-2</v>
      </c>
      <c r="G70">
        <v>-0.15883804341759469</v>
      </c>
      <c r="H70">
        <v>-0.27060830385563173</v>
      </c>
      <c r="I70">
        <v>-7.5524908568682103E-2</v>
      </c>
      <c r="J70">
        <v>-2.8586019083435658E-2</v>
      </c>
      <c r="K70">
        <v>-4.6399992936326517E-2</v>
      </c>
      <c r="L70">
        <v>-0.12396890183057541</v>
      </c>
      <c r="M70">
        <v>-0.25203813268503578</v>
      </c>
      <c r="N70">
        <v>-9.6950665995969201E-2</v>
      </c>
      <c r="O70">
        <v>-0.23424101517567411</v>
      </c>
      <c r="P70">
        <v>-0.1006760612998613</v>
      </c>
      <c r="Q70">
        <v>-9.9607025104777369E-2</v>
      </c>
      <c r="R70">
        <v>-0.58335791849626151</v>
      </c>
      <c r="S70">
        <v>-0.1325160194964671</v>
      </c>
      <c r="T70">
        <v>-0.11899118314402619</v>
      </c>
      <c r="U70">
        <v>-0.15742696541280221</v>
      </c>
      <c r="V70">
        <v>-8.0593834086658059E-2</v>
      </c>
      <c r="W70">
        <v>-0.35751368047082732</v>
      </c>
      <c r="X70">
        <v>-0.1565244701394812</v>
      </c>
      <c r="Y70">
        <v>-0.19178526002199051</v>
      </c>
      <c r="Z70">
        <v>-0.20937170455310511</v>
      </c>
      <c r="AA70">
        <v>-8.9433211910779506E-2</v>
      </c>
      <c r="AB70">
        <v>-0.13508384075993821</v>
      </c>
      <c r="AC70">
        <v>-0.19250032368706971</v>
      </c>
      <c r="AD70">
        <v>-0.1035721376290617</v>
      </c>
      <c r="AE70">
        <v>-0.14198788657265249</v>
      </c>
      <c r="AF70">
        <v>-0.22288694621765159</v>
      </c>
      <c r="AG70">
        <v>-9.1804121790427837E-2</v>
      </c>
      <c r="AH70" s="9" t="s">
        <v>50</v>
      </c>
      <c r="AI70" s="1">
        <v>45413</v>
      </c>
      <c r="AJ70" s="9" t="s">
        <v>43</v>
      </c>
      <c r="AK70">
        <v>3</v>
      </c>
    </row>
    <row r="71" spans="1:37" x14ac:dyDescent="0.25">
      <c r="A71">
        <v>45414</v>
      </c>
      <c r="B71">
        <v>-3.8132814115989788E-2</v>
      </c>
      <c r="C71">
        <v>-8.8025565640051595E-2</v>
      </c>
      <c r="D71">
        <v>-8.1895918217103989E-3</v>
      </c>
      <c r="E71">
        <v>-6.7571773261406051E-2</v>
      </c>
      <c r="F71">
        <v>-1.6863224467817889E-3</v>
      </c>
      <c r="G71">
        <v>-0.11195694715582009</v>
      </c>
      <c r="H71">
        <v>-5.830041019209533E-2</v>
      </c>
      <c r="I71">
        <v>0</v>
      </c>
      <c r="J71">
        <v>-2.468199660681519E-3</v>
      </c>
      <c r="K71">
        <v>-7.3170341080141393E-2</v>
      </c>
      <c r="L71">
        <v>-2.934945480728722E-2</v>
      </c>
      <c r="M71">
        <v>0</v>
      </c>
      <c r="N71">
        <v>-4.5854180288964957E-2</v>
      </c>
      <c r="O71">
        <v>-5.9431095674433672E-2</v>
      </c>
      <c r="P71">
        <v>-3.4222685209895312E-2</v>
      </c>
      <c r="Q71">
        <v>-3.8504202257222689E-2</v>
      </c>
      <c r="R71">
        <v>0</v>
      </c>
      <c r="S71">
        <v>-7.32763325434122E-3</v>
      </c>
      <c r="T71">
        <v>-9.060517049696841E-2</v>
      </c>
      <c r="U71">
        <v>0</v>
      </c>
      <c r="V71">
        <v>-3.6966600759209683E-2</v>
      </c>
      <c r="W71">
        <v>-7.6254421100031061E-3</v>
      </c>
      <c r="X71">
        <v>-1.9144881911320921E-2</v>
      </c>
      <c r="Y71">
        <v>-7.1523642452417614E-3</v>
      </c>
      <c r="Z71">
        <v>-4.9060979582538217E-2</v>
      </c>
      <c r="AA71">
        <v>-2.4189636132013359E-2</v>
      </c>
      <c r="AB71">
        <v>-4.8861920870256183E-2</v>
      </c>
      <c r="AC71">
        <v>-4.860646645232369E-3</v>
      </c>
      <c r="AD71">
        <v>-1.235910718489007E-2</v>
      </c>
      <c r="AE71">
        <v>-2.6219057716098639E-2</v>
      </c>
      <c r="AF71">
        <v>-4.2722145743571138E-2</v>
      </c>
      <c r="AG71">
        <v>-4.5542610067014613E-2</v>
      </c>
      <c r="AH71" s="9" t="s">
        <v>50</v>
      </c>
      <c r="AI71" s="1">
        <v>45413</v>
      </c>
      <c r="AJ71" s="9" t="s">
        <v>38</v>
      </c>
      <c r="AK71">
        <v>2</v>
      </c>
    </row>
    <row r="72" spans="1:37" x14ac:dyDescent="0.25">
      <c r="A72">
        <v>45408</v>
      </c>
      <c r="B72">
        <v>-0.17495350093580911</v>
      </c>
      <c r="C72">
        <v>-1.5519073267284101E-2</v>
      </c>
      <c r="D72">
        <v>-2.6023802503943729E-2</v>
      </c>
      <c r="E72">
        <v>-6.1942550116934961E-2</v>
      </c>
      <c r="F72">
        <v>-0.17359082515222751</v>
      </c>
      <c r="G72">
        <v>-0.10541747596477009</v>
      </c>
      <c r="H72">
        <v>-0.20100651103267439</v>
      </c>
      <c r="I72">
        <v>-7.5051714963536395E-2</v>
      </c>
      <c r="J72">
        <v>-2.698207527766739E-2</v>
      </c>
      <c r="K72">
        <v>-1.902706266319815E-2</v>
      </c>
      <c r="L72">
        <v>-1.575354731778662E-2</v>
      </c>
      <c r="M72">
        <v>-0.18609028132103661</v>
      </c>
      <c r="N72">
        <v>-6.1862125307779223E-2</v>
      </c>
      <c r="O72">
        <v>-9.6432086287412455E-2</v>
      </c>
      <c r="P72">
        <v>-0.74391681414525013</v>
      </c>
      <c r="Q72">
        <v>-6.5899713546039929E-3</v>
      </c>
      <c r="R72">
        <v>-0.11902150177472361</v>
      </c>
      <c r="S72">
        <v>-0.32776837158565142</v>
      </c>
      <c r="T72">
        <v>-4.1584806136389103E-2</v>
      </c>
      <c r="U72">
        <v>-3.3572899473210141E-2</v>
      </c>
      <c r="V72">
        <v>-9.7429016084211909E-2</v>
      </c>
      <c r="W72">
        <v>-0.1214798995181154</v>
      </c>
      <c r="X72">
        <v>-0.110221307068977</v>
      </c>
      <c r="Y72">
        <v>-0.66588439896017393</v>
      </c>
      <c r="Z72">
        <v>-0.1009196835055832</v>
      </c>
      <c r="AA72">
        <v>-9.5755535103663511E-2</v>
      </c>
      <c r="AB72">
        <v>-8.5838572644739541E-2</v>
      </c>
      <c r="AC72">
        <v>-0.21819685945700931</v>
      </c>
      <c r="AD72">
        <v>-2.3305334896178379E-2</v>
      </c>
      <c r="AE72">
        <v>-6.9064616980648294E-2</v>
      </c>
      <c r="AF72">
        <v>-0.1198536217559074</v>
      </c>
      <c r="AG72">
        <v>-0.1951113456210411</v>
      </c>
      <c r="AH72" s="9" t="s">
        <v>51</v>
      </c>
      <c r="AI72" s="1">
        <v>45383</v>
      </c>
      <c r="AJ72" s="9" t="s">
        <v>43</v>
      </c>
      <c r="AK72">
        <v>26</v>
      </c>
    </row>
    <row r="73" spans="1:37" x14ac:dyDescent="0.25">
      <c r="A73">
        <v>45407</v>
      </c>
      <c r="B73">
        <v>-0.1201297766810142</v>
      </c>
      <c r="C73">
        <v>-1.021890040877855E-2</v>
      </c>
      <c r="D73">
        <v>-8.1413344467323401E-2</v>
      </c>
      <c r="E73">
        <v>-6.350934974852919E-2</v>
      </c>
      <c r="F73">
        <v>-0.15734496434885181</v>
      </c>
      <c r="G73">
        <v>-6.2216928349409048E-2</v>
      </c>
      <c r="H73">
        <v>-0.25963710450452138</v>
      </c>
      <c r="I73">
        <v>-0.33104704435029431</v>
      </c>
      <c r="J73">
        <v>-1.592269998493593E-2</v>
      </c>
      <c r="K73">
        <v>-4.7224494797746749E-2</v>
      </c>
      <c r="L73">
        <v>-5.1031148491493573E-2</v>
      </c>
      <c r="M73">
        <v>-0.18862016970179951</v>
      </c>
      <c r="N73">
        <v>-8.8578160375699072E-2</v>
      </c>
      <c r="O73">
        <v>-3.9089850179688468E-2</v>
      </c>
      <c r="P73">
        <v>-0.65528549618683729</v>
      </c>
      <c r="Q73">
        <v>-0.1228461643124973</v>
      </c>
      <c r="R73">
        <v>-9.4816753416344976E-2</v>
      </c>
      <c r="S73">
        <v>-5.7685883375242893E-2</v>
      </c>
      <c r="T73">
        <v>-5.2145904149155098E-2</v>
      </c>
      <c r="U73">
        <v>-0.17391891264210879</v>
      </c>
      <c r="V73">
        <v>-7.932599706311029E-2</v>
      </c>
      <c r="W73">
        <v>-0.1032222820547154</v>
      </c>
      <c r="X73">
        <v>-0.12522806171095391</v>
      </c>
      <c r="Y73">
        <v>-7.8962576998895917E-2</v>
      </c>
      <c r="Z73">
        <v>-7.6924603786029749E-2</v>
      </c>
      <c r="AA73">
        <v>-0.17367129808246459</v>
      </c>
      <c r="AB73">
        <v>-0.10783938806446119</v>
      </c>
      <c r="AC73">
        <v>-0.13295792923682531</v>
      </c>
      <c r="AD73">
        <v>-0.1130625861464445</v>
      </c>
      <c r="AE73">
        <v>-7.5008319980090651E-2</v>
      </c>
      <c r="AF73">
        <v>-0.1179507021964373</v>
      </c>
      <c r="AG73">
        <v>-0.13062773187043969</v>
      </c>
      <c r="AH73" s="9" t="s">
        <v>51</v>
      </c>
      <c r="AI73" s="1">
        <v>45383</v>
      </c>
      <c r="AJ73" s="9" t="s">
        <v>38</v>
      </c>
      <c r="AK73">
        <v>25</v>
      </c>
    </row>
    <row r="74" spans="1:37" x14ac:dyDescent="0.25">
      <c r="A74">
        <v>45406</v>
      </c>
      <c r="B74">
        <v>-8.0508227283158963E-3</v>
      </c>
      <c r="C74">
        <v>-1.365279228819098E-2</v>
      </c>
      <c r="D74">
        <v>0</v>
      </c>
      <c r="E74">
        <v>-2.8401112910889851E-3</v>
      </c>
      <c r="F74">
        <v>-4.6778673247384423E-3</v>
      </c>
      <c r="G74">
        <v>-1.360181602102011E-4</v>
      </c>
      <c r="H74">
        <v>-5.7095979396787719E-2</v>
      </c>
      <c r="I74">
        <v>-0.121300090709287</v>
      </c>
      <c r="J74">
        <v>0</v>
      </c>
      <c r="K74">
        <v>0</v>
      </c>
      <c r="L74">
        <v>-3.9210795769853181E-2</v>
      </c>
      <c r="M74">
        <v>-2.1742798317400301E-2</v>
      </c>
      <c r="N74">
        <v>-1.527811411986713E-3</v>
      </c>
      <c r="O74">
        <v>0</v>
      </c>
      <c r="P74">
        <v>-1.555947254498192E-2</v>
      </c>
      <c r="Q74">
        <v>0</v>
      </c>
      <c r="R74">
        <v>0</v>
      </c>
      <c r="S74">
        <v>-9.9069303593955702E-3</v>
      </c>
      <c r="T74">
        <v>-3.1563598358049103E-2</v>
      </c>
      <c r="U74">
        <v>0</v>
      </c>
      <c r="V74">
        <v>0</v>
      </c>
      <c r="W74">
        <v>-2.0750170217745129E-2</v>
      </c>
      <c r="X74">
        <v>0</v>
      </c>
      <c r="Y74">
        <v>-5.448396488573197E-3</v>
      </c>
      <c r="Z74">
        <v>-2.0454823310447341E-3</v>
      </c>
      <c r="AA74">
        <v>-1.2131546366367129E-2</v>
      </c>
      <c r="AB74">
        <v>-1.2560169959743919E-2</v>
      </c>
      <c r="AC74">
        <v>-1.6423936098523641E-2</v>
      </c>
      <c r="AD74">
        <v>-2.8716012583905551E-3</v>
      </c>
      <c r="AE74">
        <v>-5.2219514594503398E-4</v>
      </c>
      <c r="AF74">
        <v>-2.7713397011506361E-3</v>
      </c>
      <c r="AG74">
        <v>-4.6298507618916643E-2</v>
      </c>
      <c r="AH74" s="9" t="s">
        <v>51</v>
      </c>
      <c r="AI74" s="1">
        <v>45383</v>
      </c>
      <c r="AJ74" s="9" t="s">
        <v>39</v>
      </c>
      <c r="AK74">
        <v>24</v>
      </c>
    </row>
    <row r="75" spans="1:37" x14ac:dyDescent="0.25">
      <c r="A75">
        <v>45405</v>
      </c>
      <c r="B75">
        <v>-0.39881851116188399</v>
      </c>
      <c r="C75">
        <v>-0.37574160960019531</v>
      </c>
      <c r="D75">
        <v>-5.0050839087220633E-3</v>
      </c>
      <c r="E75">
        <v>-0.57302911203283524</v>
      </c>
      <c r="F75">
        <v>-0.22833108268988361</v>
      </c>
      <c r="G75">
        <v>-0.81038333201719925</v>
      </c>
      <c r="H75">
        <v>-0.16768654252222329</v>
      </c>
      <c r="I75">
        <v>-0.75534749236240784</v>
      </c>
      <c r="J75">
        <v>-0.25604160718185071</v>
      </c>
      <c r="K75">
        <v>-2.369068288604332E-2</v>
      </c>
      <c r="L75">
        <v>-0.18604690201502019</v>
      </c>
      <c r="M75">
        <v>-0.27285273384878478</v>
      </c>
      <c r="N75">
        <v>-0.51976839614179948</v>
      </c>
      <c r="O75">
        <v>-5.1523913443681631E-2</v>
      </c>
      <c r="P75">
        <v>-0.40853398538426539</v>
      </c>
      <c r="Q75">
        <v>-0.2202140724068869</v>
      </c>
      <c r="R75">
        <v>-0.16785844974108521</v>
      </c>
      <c r="S75">
        <v>-0.59604102145800086</v>
      </c>
      <c r="T75">
        <v>-0.16435803099816029</v>
      </c>
      <c r="U75">
        <v>-1.0130505162996599</v>
      </c>
      <c r="V75">
        <v>-0.1041936529101085</v>
      </c>
      <c r="W75">
        <v>-4.3974250639374463E-2</v>
      </c>
      <c r="X75">
        <v>-0.34301116740723669</v>
      </c>
      <c r="Y75">
        <v>-0.60398933159633139</v>
      </c>
      <c r="Z75">
        <v>-0.53684196132647932</v>
      </c>
      <c r="AA75">
        <v>-0.48312885071429967</v>
      </c>
      <c r="AB75">
        <v>-0.16746583698911929</v>
      </c>
      <c r="AC75">
        <v>-0.31058761596202722</v>
      </c>
      <c r="AD75">
        <v>-0.40622686759479271</v>
      </c>
      <c r="AE75">
        <v>-0.39279069462249377</v>
      </c>
      <c r="AF75">
        <v>-0.36790561403210792</v>
      </c>
      <c r="AG75">
        <v>-0.43671585391544632</v>
      </c>
      <c r="AH75" s="9" t="s">
        <v>51</v>
      </c>
      <c r="AI75" s="1">
        <v>45383</v>
      </c>
      <c r="AJ75" s="9" t="s">
        <v>40</v>
      </c>
      <c r="AK75">
        <v>23</v>
      </c>
    </row>
    <row r="76" spans="1:37" x14ac:dyDescent="0.25">
      <c r="A76">
        <v>45404</v>
      </c>
      <c r="B76">
        <v>-2.589100398830874E-2</v>
      </c>
      <c r="C76">
        <v>-1.3006419838717561E-2</v>
      </c>
      <c r="D76">
        <v>-5.1915782334505181E-2</v>
      </c>
      <c r="E76">
        <v>-3.6136042784955393E-2</v>
      </c>
      <c r="F76">
        <v>-2.2091913854231631E-2</v>
      </c>
      <c r="G76">
        <v>0</v>
      </c>
      <c r="H76">
        <v>-3.2720593844968539E-2</v>
      </c>
      <c r="I76">
        <v>-1.730687798978269E-3</v>
      </c>
      <c r="J76">
        <v>-1.4903971961042929E-2</v>
      </c>
      <c r="K76">
        <v>0</v>
      </c>
      <c r="L76">
        <v>-3.1934803447173682E-3</v>
      </c>
      <c r="M76">
        <v>-2.2132893694179871E-2</v>
      </c>
      <c r="N76">
        <v>-0.11680365145601621</v>
      </c>
      <c r="O76">
        <v>-6.2040466960488608E-2</v>
      </c>
      <c r="P76">
        <v>-2.29605388690561E-2</v>
      </c>
      <c r="Q76">
        <v>-1.538282541863809E-2</v>
      </c>
      <c r="R76">
        <v>0</v>
      </c>
      <c r="S76">
        <v>-6.5469297586642919E-3</v>
      </c>
      <c r="T76">
        <v>-1.7829322020245762E-2</v>
      </c>
      <c r="U76">
        <v>-1.15324197322776E-2</v>
      </c>
      <c r="V76">
        <v>-2.6359981143715631E-3</v>
      </c>
      <c r="W76">
        <v>-8.0510206979109676E-3</v>
      </c>
      <c r="X76">
        <v>-2.2308594947145839E-3</v>
      </c>
      <c r="Y76">
        <v>0</v>
      </c>
      <c r="Z76">
        <v>-1.038446029777635E-2</v>
      </c>
      <c r="AA76">
        <v>-5.5830628059145709E-2</v>
      </c>
      <c r="AB76">
        <v>-2.301987911622954E-2</v>
      </c>
      <c r="AC76">
        <v>-1.1051156214731159E-2</v>
      </c>
      <c r="AD76">
        <v>-4.3595615536527653E-2</v>
      </c>
      <c r="AE76">
        <v>-1.026719860715343E-2</v>
      </c>
      <c r="AF76">
        <v>-4.0897924712617342E-2</v>
      </c>
      <c r="AG76">
        <v>-8.3843246575511978E-3</v>
      </c>
      <c r="AH76" s="9" t="s">
        <v>51</v>
      </c>
      <c r="AI76" s="1">
        <v>45383</v>
      </c>
      <c r="AJ76" s="9" t="s">
        <v>41</v>
      </c>
      <c r="AK76">
        <v>22</v>
      </c>
    </row>
    <row r="77" spans="1:37" x14ac:dyDescent="0.25">
      <c r="A77">
        <v>45401</v>
      </c>
      <c r="B77">
        <v>-1.0728097990003429</v>
      </c>
      <c r="C77">
        <v>-0.55949832657739929</v>
      </c>
      <c r="D77">
        <v>-2.8990555061212151E-2</v>
      </c>
      <c r="E77">
        <v>-1.333868591347966</v>
      </c>
      <c r="F77">
        <v>-1.602111914273207</v>
      </c>
      <c r="G77">
        <v>-2.6590522947077191</v>
      </c>
      <c r="H77">
        <v>-0.88176181426966738</v>
      </c>
      <c r="I77">
        <v>-0.44677168115514759</v>
      </c>
      <c r="J77">
        <v>-0.44978679083552309</v>
      </c>
      <c r="K77">
        <v>-8.0184707993290957E-2</v>
      </c>
      <c r="L77">
        <v>-9.3302994207621504E-2</v>
      </c>
      <c r="M77">
        <v>-0.47007937403950889</v>
      </c>
      <c r="N77">
        <v>-3.0662150594494921</v>
      </c>
      <c r="O77">
        <v>-2.1689220174405079E-2</v>
      </c>
      <c r="P77">
        <v>-0.39519498094329092</v>
      </c>
      <c r="Q77">
        <v>-0.21523352584630309</v>
      </c>
      <c r="R77">
        <v>-1.7283090722488079</v>
      </c>
      <c r="S77">
        <v>-1.2841528161686731</v>
      </c>
      <c r="T77">
        <v>-1.0755520194472701</v>
      </c>
      <c r="U77">
        <v>-0.40684197343472328</v>
      </c>
      <c r="V77">
        <v>-0.83263906084439598</v>
      </c>
      <c r="W77">
        <v>-1.1787552273699839</v>
      </c>
      <c r="X77">
        <v>-1.27157463802773</v>
      </c>
      <c r="Y77">
        <v>0</v>
      </c>
      <c r="Z77">
        <v>-1.554192819054526</v>
      </c>
      <c r="AA77">
        <v>-1.083611333348746</v>
      </c>
      <c r="AB77">
        <v>-0.64821105180276806</v>
      </c>
      <c r="AC77">
        <v>-0.15104851526226121</v>
      </c>
      <c r="AD77">
        <v>-0.60008984626307416</v>
      </c>
      <c r="AE77">
        <v>-1.629552664316821</v>
      </c>
      <c r="AF77">
        <v>-0.95865649810829379</v>
      </c>
      <c r="AG77">
        <v>-0.91760587382631831</v>
      </c>
      <c r="AH77" s="9" t="s">
        <v>52</v>
      </c>
      <c r="AI77" s="1">
        <v>45383</v>
      </c>
      <c r="AJ77" s="9" t="s">
        <v>43</v>
      </c>
      <c r="AK77">
        <v>19</v>
      </c>
    </row>
    <row r="78" spans="1:37" x14ac:dyDescent="0.25">
      <c r="A78">
        <v>45399</v>
      </c>
      <c r="B78">
        <v>-0.74099369611001453</v>
      </c>
      <c r="C78">
        <v>-0.45938204664371568</v>
      </c>
      <c r="D78">
        <v>-0.15671191363223469</v>
      </c>
      <c r="E78">
        <v>-0.55328368379336723</v>
      </c>
      <c r="F78">
        <v>-1.101355669874057</v>
      </c>
      <c r="G78">
        <v>-2.2587268541387191</v>
      </c>
      <c r="H78">
        <v>-0.48415327332764307</v>
      </c>
      <c r="I78">
        <v>-0.58876365126986718</v>
      </c>
      <c r="J78">
        <v>-0.65563086900835277</v>
      </c>
      <c r="K78">
        <v>-0.26295785257949278</v>
      </c>
      <c r="L78">
        <v>-0.13842711290751331</v>
      </c>
      <c r="M78">
        <v>-1.376634921382625</v>
      </c>
      <c r="N78">
        <v>-0.79329513194670931</v>
      </c>
      <c r="O78">
        <v>-0.25083668045544782</v>
      </c>
      <c r="P78">
        <v>-0.26863381972701611</v>
      </c>
      <c r="Q78">
        <v>-1.0229167256771881</v>
      </c>
      <c r="R78">
        <v>-0.61819549086252157</v>
      </c>
      <c r="S78">
        <v>-1.298383375276065</v>
      </c>
      <c r="T78">
        <v>-0.34194283033941708</v>
      </c>
      <c r="U78">
        <v>-0.46655754060602339</v>
      </c>
      <c r="V78">
        <v>-0.2730082529925793</v>
      </c>
      <c r="W78">
        <v>-0.22295698366259259</v>
      </c>
      <c r="X78">
        <v>-0.66445473696352442</v>
      </c>
      <c r="Y78">
        <v>-0.60125167965407511</v>
      </c>
      <c r="Z78">
        <v>-0.86972563103932221</v>
      </c>
      <c r="AA78">
        <v>-0.59203526115583538</v>
      </c>
      <c r="AB78">
        <v>-0.60745553392939822</v>
      </c>
      <c r="AC78">
        <v>-0.82465090764649063</v>
      </c>
      <c r="AD78">
        <v>-1.0732185335818289</v>
      </c>
      <c r="AE78">
        <v>-1.329405914395362</v>
      </c>
      <c r="AF78">
        <v>-0.71359317286403001</v>
      </c>
      <c r="AG78">
        <v>-0.27365804582393338</v>
      </c>
      <c r="AH78" s="9" t="s">
        <v>52</v>
      </c>
      <c r="AI78" s="1">
        <v>45383</v>
      </c>
      <c r="AJ78" s="9" t="s">
        <v>39</v>
      </c>
      <c r="AK78">
        <v>17</v>
      </c>
    </row>
    <row r="79" spans="1:37" x14ac:dyDescent="0.25">
      <c r="A79">
        <v>45398</v>
      </c>
      <c r="B79">
        <v>-0.2664849065278373</v>
      </c>
      <c r="C79">
        <v>-0.16592029206974779</v>
      </c>
      <c r="D79">
        <v>-0.29307250426872478</v>
      </c>
      <c r="E79">
        <v>-0.60297364877863846</v>
      </c>
      <c r="F79">
        <v>-0.15975971826533761</v>
      </c>
      <c r="G79">
        <v>-0.2607642950749805</v>
      </c>
      <c r="H79">
        <v>-0.25950135339718761</v>
      </c>
      <c r="I79">
        <v>-0.17093305277145829</v>
      </c>
      <c r="J79">
        <v>-0.15501768160791601</v>
      </c>
      <c r="K79">
        <v>0</v>
      </c>
      <c r="L79">
        <v>0</v>
      </c>
      <c r="M79">
        <v>-0.2289507097536608</v>
      </c>
      <c r="N79">
        <v>-0.15676081729216851</v>
      </c>
      <c r="O79">
        <v>-0.1665515803038968</v>
      </c>
      <c r="P79">
        <v>-0.8011135686360672</v>
      </c>
      <c r="Q79">
        <v>-0.1568690668369285</v>
      </c>
      <c r="R79">
        <v>-0.76079938409712855</v>
      </c>
      <c r="S79">
        <v>-3.8925203614725352E-2</v>
      </c>
      <c r="T79">
        <v>-0.44241120396719308</v>
      </c>
      <c r="U79">
        <v>-2.2893453052252231E-2</v>
      </c>
      <c r="V79">
        <v>-0.1360668895949913</v>
      </c>
      <c r="W79">
        <v>-0.44992894508176651</v>
      </c>
      <c r="X79">
        <v>-0.11513103942911369</v>
      </c>
      <c r="Y79">
        <v>-3.0428774036858262E-2</v>
      </c>
      <c r="Z79">
        <v>-0.33073900578719911</v>
      </c>
      <c r="AA79">
        <v>-0.22041761600484791</v>
      </c>
      <c r="AB79">
        <v>-0.24644056947790921</v>
      </c>
      <c r="AC79">
        <v>-0.1105996023705717</v>
      </c>
      <c r="AD79">
        <v>-9.9219737561567472E-3</v>
      </c>
      <c r="AE79">
        <v>-9.380208164139571E-2</v>
      </c>
      <c r="AF79">
        <v>-0.32135701395117261</v>
      </c>
      <c r="AG79">
        <v>-0.51153391680835336</v>
      </c>
      <c r="AH79" s="9" t="s">
        <v>52</v>
      </c>
      <c r="AI79" s="1">
        <v>45383</v>
      </c>
      <c r="AJ79" s="9" t="s">
        <v>40</v>
      </c>
      <c r="AK79">
        <v>16</v>
      </c>
    </row>
    <row r="80" spans="1:37" x14ac:dyDescent="0.25">
      <c r="A80">
        <v>45397</v>
      </c>
      <c r="B80">
        <v>-7.8836309023411726</v>
      </c>
      <c r="C80">
        <v>-7.0609854924121471</v>
      </c>
      <c r="D80">
        <v>-4.8448488525050859</v>
      </c>
      <c r="E80">
        <v>-9.2633268964524369</v>
      </c>
      <c r="F80">
        <v>-10.002540140112419</v>
      </c>
      <c r="G80">
        <v>-13.08517051497363</v>
      </c>
      <c r="H80">
        <v>-5.6869238472301102</v>
      </c>
      <c r="I80">
        <v>-9.0147479167435201</v>
      </c>
      <c r="J80">
        <v>-5.938236349453919</v>
      </c>
      <c r="K80">
        <v>-5.4228583186174193</v>
      </c>
      <c r="L80">
        <v>-1.158945652769765</v>
      </c>
      <c r="M80">
        <v>-2.9446765771211352</v>
      </c>
      <c r="N80">
        <v>-8.9395099682743098</v>
      </c>
      <c r="O80">
        <v>-3.022631421807688</v>
      </c>
      <c r="P80">
        <v>-7.1207261607804018</v>
      </c>
      <c r="Q80">
        <v>-5.8289287616814569</v>
      </c>
      <c r="R80">
        <v>-11.86733887580238</v>
      </c>
      <c r="S80">
        <v>-9.0982466629964431</v>
      </c>
      <c r="T80">
        <v>-7.1946515974457226</v>
      </c>
      <c r="U80">
        <v>-12.00106516888969</v>
      </c>
      <c r="V80">
        <v>-5.1839668443061164</v>
      </c>
      <c r="W80">
        <v>-4.4014642662624874</v>
      </c>
      <c r="X80">
        <v>-10.15882573575889</v>
      </c>
      <c r="Y80">
        <v>-4.7769182863314326</v>
      </c>
      <c r="Z80">
        <v>-9.9152230429718973</v>
      </c>
      <c r="AA80">
        <v>-7.9914945003292397</v>
      </c>
      <c r="AB80">
        <v>-6.0807297703764016</v>
      </c>
      <c r="AC80">
        <v>-3.260815520834663</v>
      </c>
      <c r="AD80">
        <v>-7.2573379998102672</v>
      </c>
      <c r="AE80">
        <v>-8.8771888415737461</v>
      </c>
      <c r="AF80">
        <v>-8.0233362364688077</v>
      </c>
      <c r="AG80">
        <v>-6.7525275929209334</v>
      </c>
      <c r="AH80" s="9" t="s">
        <v>52</v>
      </c>
      <c r="AI80" s="1">
        <v>45383</v>
      </c>
      <c r="AJ80" s="9" t="s">
        <v>41</v>
      </c>
      <c r="AK80">
        <v>15</v>
      </c>
    </row>
    <row r="81" spans="1:37" x14ac:dyDescent="0.25">
      <c r="A81">
        <v>45394</v>
      </c>
      <c r="B81">
        <v>-6.7571526351206168E-2</v>
      </c>
      <c r="C81">
        <v>-1.0807738449460621E-3</v>
      </c>
      <c r="D81">
        <v>-1.163883436777105E-3</v>
      </c>
      <c r="E81">
        <v>-0.32017836427538371</v>
      </c>
      <c r="F81">
        <v>-8.9452172835288599E-2</v>
      </c>
      <c r="G81">
        <v>-4.9764884588294621E-4</v>
      </c>
      <c r="H81">
        <v>-6.7357873696044832E-2</v>
      </c>
      <c r="I81">
        <v>-2.236425122982285E-2</v>
      </c>
      <c r="J81">
        <v>-5.3836030478865747E-3</v>
      </c>
      <c r="K81">
        <v>0</v>
      </c>
      <c r="L81">
        <v>-1.405843106649083E-2</v>
      </c>
      <c r="M81">
        <v>-7.4730497858836262E-3</v>
      </c>
      <c r="N81">
        <v>-3.232339381858057E-2</v>
      </c>
      <c r="O81">
        <v>-1.8862678790279651E-3</v>
      </c>
      <c r="P81">
        <v>-0.20296576753978471</v>
      </c>
      <c r="Q81">
        <v>-7.144642742906865E-3</v>
      </c>
      <c r="R81">
        <v>0</v>
      </c>
      <c r="S81">
        <v>-1.082983351881282E-2</v>
      </c>
      <c r="T81">
        <v>-0.1164849497278215</v>
      </c>
      <c r="U81">
        <v>0</v>
      </c>
      <c r="V81">
        <v>-1.1421470829722139E-2</v>
      </c>
      <c r="W81">
        <v>-1.759426735483257E-2</v>
      </c>
      <c r="X81">
        <v>-2.0044719001761011E-2</v>
      </c>
      <c r="Y81">
        <v>-7.5799508697063978E-2</v>
      </c>
      <c r="Z81">
        <v>-0.10024990967774659</v>
      </c>
      <c r="AA81">
        <v>-3.5650159161237163E-2</v>
      </c>
      <c r="AB81">
        <v>-5.2572185480777217E-2</v>
      </c>
      <c r="AC81">
        <v>-2.1714501473458679E-2</v>
      </c>
      <c r="AD81">
        <v>-1.067438561993986E-2</v>
      </c>
      <c r="AE81">
        <v>-1.2752984192509229E-2</v>
      </c>
      <c r="AF81">
        <v>-5.569988868307265E-2</v>
      </c>
      <c r="AG81">
        <v>-0.1691607874855596</v>
      </c>
      <c r="AH81" s="9" t="s">
        <v>53</v>
      </c>
      <c r="AI81" s="1">
        <v>45383</v>
      </c>
      <c r="AJ81" s="9" t="s">
        <v>43</v>
      </c>
      <c r="AK81">
        <v>12</v>
      </c>
    </row>
    <row r="82" spans="1:37" x14ac:dyDescent="0.25">
      <c r="A82">
        <v>45393</v>
      </c>
      <c r="B82">
        <v>-4.6587513107616101E-2</v>
      </c>
      <c r="C82">
        <v>-7.1815944671872606E-3</v>
      </c>
      <c r="D82">
        <v>-8.4054987327698075E-3</v>
      </c>
      <c r="E82">
        <v>-6.4298913375889777E-2</v>
      </c>
      <c r="F82">
        <v>-0.1654943110148433</v>
      </c>
      <c r="G82">
        <v>-6.6943919148393771E-3</v>
      </c>
      <c r="H82">
        <v>-3.6960782006872507E-2</v>
      </c>
      <c r="I82">
        <v>-2.9212991987285261E-2</v>
      </c>
      <c r="J82">
        <v>0</v>
      </c>
      <c r="K82">
        <v>-1.091286547312499E-2</v>
      </c>
      <c r="L82">
        <v>-7.7405623761253955E-2</v>
      </c>
      <c r="M82">
        <v>-0.12537777002100861</v>
      </c>
      <c r="N82">
        <v>-3.1982320957591952E-2</v>
      </c>
      <c r="O82">
        <v>-1.8536625548414839E-4</v>
      </c>
      <c r="P82">
        <v>-1.9089758195403522E-2</v>
      </c>
      <c r="Q82">
        <v>-9.1097416441050641E-2</v>
      </c>
      <c r="R82">
        <v>-7.6248773791871916E-3</v>
      </c>
      <c r="S82">
        <v>0</v>
      </c>
      <c r="T82">
        <v>-3.9356825665008963E-2</v>
      </c>
      <c r="U82">
        <v>-1.291473471731985E-2</v>
      </c>
      <c r="V82">
        <v>-3.5505469032031519E-3</v>
      </c>
      <c r="W82">
        <v>-2.776416233152082E-2</v>
      </c>
      <c r="X82">
        <v>-4.2727141307248757E-2</v>
      </c>
      <c r="Y82">
        <v>-5.4920284726643571E-2</v>
      </c>
      <c r="Z82">
        <v>-5.0928830931399313E-2</v>
      </c>
      <c r="AA82">
        <v>-1.99469255926167E-2</v>
      </c>
      <c r="AB82">
        <v>-4.4358702643805772E-2</v>
      </c>
      <c r="AC82">
        <v>-8.4963581485829068E-2</v>
      </c>
      <c r="AD82">
        <v>-8.6663024594627311E-2</v>
      </c>
      <c r="AE82">
        <v>-2.5209494566603791E-2</v>
      </c>
      <c r="AF82">
        <v>-2.893729970939762E-2</v>
      </c>
      <c r="AG82">
        <v>-0.10885976355198231</v>
      </c>
      <c r="AH82" s="9" t="s">
        <v>53</v>
      </c>
      <c r="AI82" s="1">
        <v>45383</v>
      </c>
      <c r="AJ82" s="9" t="s">
        <v>38</v>
      </c>
      <c r="AK82">
        <v>11</v>
      </c>
    </row>
    <row r="83" spans="1:37" x14ac:dyDescent="0.25">
      <c r="A83">
        <v>45392</v>
      </c>
      <c r="B83">
        <v>-0.27377683466816549</v>
      </c>
      <c r="C83">
        <v>-0.1252167671915341</v>
      </c>
      <c r="D83">
        <v>-3.9478164701666537E-3</v>
      </c>
      <c r="E83">
        <v>-0.26847554803122159</v>
      </c>
      <c r="F83">
        <v>-0.33220934220493259</v>
      </c>
      <c r="G83">
        <v>-0.54404537419057364</v>
      </c>
      <c r="H83">
        <v>-0.14804355003236341</v>
      </c>
      <c r="I83">
        <v>-0.1191693449735898</v>
      </c>
      <c r="J83">
        <v>-1.432905217023078</v>
      </c>
      <c r="K83">
        <v>-0.20070836892125299</v>
      </c>
      <c r="L83">
        <v>-2.7397047827900489E-2</v>
      </c>
      <c r="M83">
        <v>-0.1204150074984701</v>
      </c>
      <c r="N83">
        <v>-0.25796396014275519</v>
      </c>
      <c r="O83">
        <v>-0.14617182600073139</v>
      </c>
      <c r="P83">
        <v>-0.30543410150967448</v>
      </c>
      <c r="Q83">
        <v>-0.1806655669006586</v>
      </c>
      <c r="R83">
        <v>-0.13626904152023711</v>
      </c>
      <c r="S83">
        <v>-0.10525834908239511</v>
      </c>
      <c r="T83">
        <v>-0.13442666312403589</v>
      </c>
      <c r="U83">
        <v>-0.17637943713607429</v>
      </c>
      <c r="V83">
        <v>-0.55592390400949576</v>
      </c>
      <c r="W83">
        <v>-7.373932984526356E-2</v>
      </c>
      <c r="X83">
        <v>-0.22210433085848291</v>
      </c>
      <c r="Y83">
        <v>-0.42328570736376869</v>
      </c>
      <c r="Z83">
        <v>-0.26398085575851021</v>
      </c>
      <c r="AA83">
        <v>-0.35445038483520191</v>
      </c>
      <c r="AB83">
        <v>-0.232667500921315</v>
      </c>
      <c r="AC83">
        <v>-0.2009538507916179</v>
      </c>
      <c r="AD83">
        <v>-0.3332535077983812</v>
      </c>
      <c r="AE83">
        <v>-0.31040065417467211</v>
      </c>
      <c r="AF83">
        <v>-0.28365452522193152</v>
      </c>
      <c r="AG83">
        <v>-0.18033296063289031</v>
      </c>
      <c r="AH83" s="9" t="s">
        <v>53</v>
      </c>
      <c r="AI83" s="1">
        <v>45383</v>
      </c>
      <c r="AJ83" s="9" t="s">
        <v>39</v>
      </c>
      <c r="AK83">
        <v>10</v>
      </c>
    </row>
    <row r="84" spans="1:37" x14ac:dyDescent="0.25">
      <c r="A84">
        <v>45391</v>
      </c>
      <c r="B84">
        <v>-1.9564529402728102E-2</v>
      </c>
      <c r="C84">
        <v>-1.985372505170523E-2</v>
      </c>
      <c r="D84">
        <v>0</v>
      </c>
      <c r="E84">
        <v>-1.264378942311147E-2</v>
      </c>
      <c r="F84">
        <v>0</v>
      </c>
      <c r="G84">
        <v>-2.1432599328135159E-3</v>
      </c>
      <c r="H84">
        <v>-6.7335922956213096E-3</v>
      </c>
      <c r="I84">
        <v>-1.9665218562259861E-3</v>
      </c>
      <c r="J84">
        <v>-9.6690096431450261E-3</v>
      </c>
      <c r="K84">
        <v>-8.1434870920250272E-4</v>
      </c>
      <c r="L84">
        <v>0</v>
      </c>
      <c r="M84">
        <v>-3.4182624634173313E-2</v>
      </c>
      <c r="N84">
        <v>-1.639738125941992E-3</v>
      </c>
      <c r="O84">
        <v>-1.535085917945077E-3</v>
      </c>
      <c r="P84">
        <v>-9.110121061518571E-2</v>
      </c>
      <c r="Q84">
        <v>-6.123311365401643E-4</v>
      </c>
      <c r="R84">
        <v>0</v>
      </c>
      <c r="S84">
        <v>0</v>
      </c>
      <c r="T84">
        <v>-1.965338803777146E-3</v>
      </c>
      <c r="U84">
        <v>-1.430688502877687E-3</v>
      </c>
      <c r="V84">
        <v>-2.9109678315851709E-2</v>
      </c>
      <c r="W84">
        <v>-1.2953022203094581E-3</v>
      </c>
      <c r="X84">
        <v>-4.0844257888083733E-2</v>
      </c>
      <c r="Y84">
        <v>-4.4376902213151027E-2</v>
      </c>
      <c r="Z84">
        <v>-3.055087602408969E-2</v>
      </c>
      <c r="AA84">
        <v>-1.54662973626019E-2</v>
      </c>
      <c r="AB84">
        <v>-4.595429489207597E-3</v>
      </c>
      <c r="AC84">
        <v>-1.9095178410764361E-2</v>
      </c>
      <c r="AD84">
        <v>-3.2573495037929241E-3</v>
      </c>
      <c r="AE84">
        <v>-2.665833273850705E-3</v>
      </c>
      <c r="AF84">
        <v>-1.3733796848141451E-2</v>
      </c>
      <c r="AG84">
        <v>-6.4946450128841565E-2</v>
      </c>
      <c r="AH84" s="9" t="s">
        <v>53</v>
      </c>
      <c r="AI84" s="1">
        <v>45383</v>
      </c>
      <c r="AJ84" s="9" t="s">
        <v>40</v>
      </c>
      <c r="AK84">
        <v>9</v>
      </c>
    </row>
    <row r="85" spans="1:37" x14ac:dyDescent="0.25">
      <c r="A85">
        <v>45390</v>
      </c>
      <c r="B85">
        <v>-0.8360054409703952</v>
      </c>
      <c r="C85">
        <v>-0.68254491819218233</v>
      </c>
      <c r="D85">
        <v>-0.12733530821566699</v>
      </c>
      <c r="E85">
        <v>-0.81913626415247365</v>
      </c>
      <c r="F85">
        <v>-0.52392782137675498</v>
      </c>
      <c r="G85">
        <v>-0.6568275196205462</v>
      </c>
      <c r="H85">
        <v>-1.679311148301847</v>
      </c>
      <c r="I85">
        <v>-1.416267389077192</v>
      </c>
      <c r="J85">
        <v>-0.27481365653329909</v>
      </c>
      <c r="K85">
        <v>-0.9156316586844101</v>
      </c>
      <c r="L85">
        <v>-0.1986709475439227</v>
      </c>
      <c r="M85">
        <v>-0.33895927013959498</v>
      </c>
      <c r="N85">
        <v>-2.1593123889718622</v>
      </c>
      <c r="O85">
        <v>-0.1684318751374996</v>
      </c>
      <c r="P85">
        <v>-0.26235535236088248</v>
      </c>
      <c r="Q85">
        <v>-6.6230219163513751E-2</v>
      </c>
      <c r="R85">
        <v>-0.12875654853083229</v>
      </c>
      <c r="S85">
        <v>-9.0223079439004109E-2</v>
      </c>
      <c r="T85">
        <v>-0.19382272513876189</v>
      </c>
      <c r="U85">
        <v>-1.215284541488681</v>
      </c>
      <c r="V85">
        <v>-0.59280956191763656</v>
      </c>
      <c r="W85">
        <v>-2.7268169003861749</v>
      </c>
      <c r="X85">
        <v>-0.67209623946032515</v>
      </c>
      <c r="Y85">
        <v>0</v>
      </c>
      <c r="Z85">
        <v>-0.97378678411583341</v>
      </c>
      <c r="AA85">
        <v>-1.4200033099800331</v>
      </c>
      <c r="AB85">
        <v>-0.37314864368518669</v>
      </c>
      <c r="AC85">
        <v>-0.15599407793945741</v>
      </c>
      <c r="AD85">
        <v>-0.13404966046837391</v>
      </c>
      <c r="AE85">
        <v>-0.73726513906754121</v>
      </c>
      <c r="AF85">
        <v>-0.71909503488165238</v>
      </c>
      <c r="AG85">
        <v>-1.1286327252081769</v>
      </c>
      <c r="AH85" s="9" t="s">
        <v>53</v>
      </c>
      <c r="AI85" s="1">
        <v>45383</v>
      </c>
      <c r="AJ85" s="9" t="s">
        <v>41</v>
      </c>
      <c r="AK85">
        <v>8</v>
      </c>
    </row>
    <row r="86" spans="1:37" x14ac:dyDescent="0.25">
      <c r="A86">
        <v>45387</v>
      </c>
      <c r="B86">
        <v>-0.92740152420576594</v>
      </c>
      <c r="C86">
        <v>-0.23986819973226989</v>
      </c>
      <c r="D86">
        <v>-0.88637014411436243</v>
      </c>
      <c r="E86">
        <v>-0.52346284810499788</v>
      </c>
      <c r="F86">
        <v>-0.90885083548580603</v>
      </c>
      <c r="G86">
        <v>-2.70592249640876</v>
      </c>
      <c r="H86">
        <v>-0.34413810190216498</v>
      </c>
      <c r="I86">
        <v>-1.7142412764767401</v>
      </c>
      <c r="J86">
        <v>-1.290370326183176</v>
      </c>
      <c r="K86">
        <v>-1.0883543966941249</v>
      </c>
      <c r="L86">
        <v>-0.32592289273555458</v>
      </c>
      <c r="M86">
        <v>-0.37534110002450222</v>
      </c>
      <c r="N86">
        <v>-3.328077655322486</v>
      </c>
      <c r="O86">
        <v>-0.26656488265819922</v>
      </c>
      <c r="P86">
        <v>-0.21348138261610061</v>
      </c>
      <c r="Q86">
        <v>-0.17800492801475221</v>
      </c>
      <c r="R86">
        <v>-0.22355742628583111</v>
      </c>
      <c r="S86">
        <v>-0.40856527634740653</v>
      </c>
      <c r="T86">
        <v>-0.28631320377088959</v>
      </c>
      <c r="U86">
        <v>-0.60135943490451127</v>
      </c>
      <c r="V86">
        <v>-0.30976801102784429</v>
      </c>
      <c r="W86">
        <v>-3.7620796976438902</v>
      </c>
      <c r="X86">
        <v>-1.035108548233254</v>
      </c>
      <c r="Y86">
        <v>-5.2281545815321587E-2</v>
      </c>
      <c r="Z86">
        <v>-1.0807579823925131</v>
      </c>
      <c r="AA86">
        <v>-1.782788007812546</v>
      </c>
      <c r="AB86">
        <v>-0.34981274625134973</v>
      </c>
      <c r="AC86">
        <v>-0.31871452494344349</v>
      </c>
      <c r="AD86">
        <v>-0.41447443047195442</v>
      </c>
      <c r="AE86">
        <v>-0.8876567302194408</v>
      </c>
      <c r="AF86">
        <v>-1.1363113169245851</v>
      </c>
      <c r="AG86">
        <v>-0.73955006479004104</v>
      </c>
      <c r="AH86" s="9" t="s">
        <v>54</v>
      </c>
      <c r="AI86" s="1">
        <v>45383</v>
      </c>
      <c r="AJ86" s="9" t="s">
        <v>43</v>
      </c>
      <c r="AK86">
        <v>5</v>
      </c>
    </row>
    <row r="87" spans="1:37" x14ac:dyDescent="0.25">
      <c r="A87">
        <v>45386</v>
      </c>
      <c r="B87">
        <v>-0.45360506630140202</v>
      </c>
      <c r="C87">
        <v>-0.19099258324471929</v>
      </c>
      <c r="D87">
        <v>-6.8866737032599781E-2</v>
      </c>
      <c r="E87">
        <v>-0.25915700515627732</v>
      </c>
      <c r="F87">
        <v>-0.68087847961772896</v>
      </c>
      <c r="G87">
        <v>-0.40637654816810548</v>
      </c>
      <c r="H87">
        <v>-0.26648625168108281</v>
      </c>
      <c r="I87">
        <v>-0.247118086749014</v>
      </c>
      <c r="J87">
        <v>-0.5144945987383962</v>
      </c>
      <c r="K87">
        <v>-0.57296785605783085</v>
      </c>
      <c r="L87">
        <v>-3.8515114562137388E-2</v>
      </c>
      <c r="M87">
        <v>-0.46605774633705288</v>
      </c>
      <c r="N87">
        <v>-0.44365071767355208</v>
      </c>
      <c r="O87">
        <v>-0.36890050937535218</v>
      </c>
      <c r="P87">
        <v>-0.62801898875325424</v>
      </c>
      <c r="Q87">
        <v>-0.47181711354935407</v>
      </c>
      <c r="R87">
        <v>-1.370811115624055</v>
      </c>
      <c r="S87">
        <v>-0.45745645962092057</v>
      </c>
      <c r="T87">
        <v>-0.22048270136442069</v>
      </c>
      <c r="U87">
        <v>-0.66398984526171989</v>
      </c>
      <c r="V87">
        <v>-0.26874235100689509</v>
      </c>
      <c r="W87">
        <v>-3.3107778791452329</v>
      </c>
      <c r="X87">
        <v>-0.27717064378815709</v>
      </c>
      <c r="Y87">
        <v>-3.2638648128344272E-2</v>
      </c>
      <c r="Z87">
        <v>-0.4424905508575564</v>
      </c>
      <c r="AA87">
        <v>-0.55871630320474464</v>
      </c>
      <c r="AB87">
        <v>-0.37411087870903509</v>
      </c>
      <c r="AC87">
        <v>-0.18491043641929009</v>
      </c>
      <c r="AD87">
        <v>-0.44378973756722062</v>
      </c>
      <c r="AE87">
        <v>-0.49014027488302753</v>
      </c>
      <c r="AF87">
        <v>-0.45853294934247568</v>
      </c>
      <c r="AG87">
        <v>-0.36501563968842599</v>
      </c>
      <c r="AH87" s="9" t="s">
        <v>54</v>
      </c>
      <c r="AI87" s="1">
        <v>45383</v>
      </c>
      <c r="AJ87" s="9" t="s">
        <v>38</v>
      </c>
      <c r="AK87">
        <v>4</v>
      </c>
    </row>
    <row r="88" spans="1:37" x14ac:dyDescent="0.25">
      <c r="A88">
        <v>45385</v>
      </c>
      <c r="B88">
        <v>-0.66815500764594693</v>
      </c>
      <c r="C88">
        <v>-1.2311104803869271</v>
      </c>
      <c r="D88">
        <v>-1.991267777188005E-2</v>
      </c>
      <c r="E88">
        <v>-0.99199783775124906</v>
      </c>
      <c r="F88">
        <v>-1.114871907196858</v>
      </c>
      <c r="G88">
        <v>-1.185368410807863</v>
      </c>
      <c r="H88">
        <v>-0.17672465224584341</v>
      </c>
      <c r="I88">
        <v>-0.69925245024748295</v>
      </c>
      <c r="J88">
        <v>-0.23888319472487249</v>
      </c>
      <c r="K88">
        <v>-0.37317793895368639</v>
      </c>
      <c r="L88">
        <v>-0.89233046004470717</v>
      </c>
      <c r="M88">
        <v>-0.39595223715142941</v>
      </c>
      <c r="N88">
        <v>-0.56792518840370154</v>
      </c>
      <c r="O88">
        <v>-0.1184851610927735</v>
      </c>
      <c r="P88">
        <v>-0.1918399794301224</v>
      </c>
      <c r="Q88">
        <v>-0.81384294565000803</v>
      </c>
      <c r="R88">
        <v>-0.43006591995930532</v>
      </c>
      <c r="S88">
        <v>-0.49300061638881648</v>
      </c>
      <c r="T88">
        <v>-0.35624897170810632</v>
      </c>
      <c r="U88">
        <v>-0.25813941844630373</v>
      </c>
      <c r="V88">
        <v>-0.75630711714840138</v>
      </c>
      <c r="W88">
        <v>-0.93604820565440139</v>
      </c>
      <c r="X88">
        <v>-0.84075346138393636</v>
      </c>
      <c r="Y88">
        <v>-0.37144080956622488</v>
      </c>
      <c r="Z88">
        <v>-0.94547114022381218</v>
      </c>
      <c r="AA88">
        <v>-0.42670466219550091</v>
      </c>
      <c r="AB88">
        <v>-0.5310904646521285</v>
      </c>
      <c r="AC88">
        <v>-0.42665406195242772</v>
      </c>
      <c r="AD88">
        <v>-1.10080028074402</v>
      </c>
      <c r="AE88">
        <v>-0.9994818598884978</v>
      </c>
      <c r="AF88">
        <v>-0.75729824361055431</v>
      </c>
      <c r="AG88">
        <v>-0.2053400526423777</v>
      </c>
      <c r="AH88" s="9" t="s">
        <v>54</v>
      </c>
      <c r="AI88" s="1">
        <v>45383</v>
      </c>
      <c r="AJ88" s="9" t="s">
        <v>39</v>
      </c>
      <c r="AK88">
        <v>3</v>
      </c>
    </row>
    <row r="89" spans="1:37" x14ac:dyDescent="0.25">
      <c r="A89">
        <v>45384</v>
      </c>
      <c r="B89">
        <v>-1.959376590074487E-2</v>
      </c>
      <c r="C89">
        <v>-5.6406082557035789E-2</v>
      </c>
      <c r="D89">
        <v>-7.6592488727754218E-3</v>
      </c>
      <c r="E89">
        <v>-1.8266049830546409E-2</v>
      </c>
      <c r="F89">
        <v>-4.4243750780939159E-2</v>
      </c>
      <c r="G89">
        <v>-3.5538495120677799E-4</v>
      </c>
      <c r="H89">
        <v>-4.8190312839139623E-3</v>
      </c>
      <c r="I89">
        <v>-0.23934824639703789</v>
      </c>
      <c r="J89">
        <v>0</v>
      </c>
      <c r="K89">
        <v>0</v>
      </c>
      <c r="L89">
        <v>0</v>
      </c>
      <c r="M89">
        <v>0</v>
      </c>
      <c r="N89">
        <v>-4.0997848390507269E-3</v>
      </c>
      <c r="O89">
        <v>-6.3734267214084353E-3</v>
      </c>
      <c r="P89">
        <v>-8.6665214954132014E-2</v>
      </c>
      <c r="Q89">
        <v>-2.3692880237596949E-2</v>
      </c>
      <c r="R89">
        <v>-3.2718200056626868E-3</v>
      </c>
      <c r="S89">
        <v>0</v>
      </c>
      <c r="T89">
        <v>-8.9376386952696341E-2</v>
      </c>
      <c r="U89">
        <v>0</v>
      </c>
      <c r="V89">
        <v>0</v>
      </c>
      <c r="W89">
        <v>-5.2132847352345232E-2</v>
      </c>
      <c r="X89">
        <v>-1.415269088931735E-2</v>
      </c>
      <c r="Y89">
        <v>-3.6533699362708387E-2</v>
      </c>
      <c r="Z89">
        <v>-1.2854301932474889E-2</v>
      </c>
      <c r="AA89">
        <v>-2.5854958782219821E-2</v>
      </c>
      <c r="AB89">
        <v>-3.4944075173477827E-2</v>
      </c>
      <c r="AC89">
        <v>-4.3054212052369163E-3</v>
      </c>
      <c r="AD89">
        <v>-3.602610806534544E-3</v>
      </c>
      <c r="AE89">
        <v>-5.3780678928040298E-3</v>
      </c>
      <c r="AF89">
        <v>-1.3484110886695161E-2</v>
      </c>
      <c r="AG89">
        <v>-6.9939796446288824E-2</v>
      </c>
      <c r="AH89" s="9" t="s">
        <v>54</v>
      </c>
      <c r="AI89" s="1">
        <v>45383</v>
      </c>
      <c r="AJ89" s="9" t="s">
        <v>40</v>
      </c>
      <c r="AK89">
        <v>2</v>
      </c>
    </row>
    <row r="90" spans="1:37" x14ac:dyDescent="0.25">
      <c r="A90">
        <v>45383</v>
      </c>
      <c r="B90">
        <v>-0.13045797427777051</v>
      </c>
      <c r="C90">
        <v>-3.6316645030375252E-2</v>
      </c>
      <c r="D90">
        <v>-2.2307528188111318E-2</v>
      </c>
      <c r="E90">
        <v>-0.1137806328065738</v>
      </c>
      <c r="F90">
        <v>-0.1228108461598359</v>
      </c>
      <c r="G90">
        <v>-2.01093342983634E-2</v>
      </c>
      <c r="H90">
        <v>-3.2362865865998621E-3</v>
      </c>
      <c r="I90">
        <v>-0.26237743710603928</v>
      </c>
      <c r="J90">
        <v>-3.1434161999584881E-3</v>
      </c>
      <c r="K90">
        <v>-0.16376173134553851</v>
      </c>
      <c r="L90">
        <v>-2.9010833417268578E-3</v>
      </c>
      <c r="M90">
        <v>-0.1249920297751661</v>
      </c>
      <c r="N90">
        <v>-0.1798001292730525</v>
      </c>
      <c r="O90">
        <v>-7.4081336546332963E-2</v>
      </c>
      <c r="P90">
        <v>-0.34874267195951703</v>
      </c>
      <c r="Q90">
        <v>-9.5912205525037958E-2</v>
      </c>
      <c r="R90">
        <v>-5.0169442574601548E-2</v>
      </c>
      <c r="S90">
        <v>-2.9640553330732101E-2</v>
      </c>
      <c r="T90">
        <v>-0.42347062487833032</v>
      </c>
      <c r="U90">
        <v>-0.12588832350977211</v>
      </c>
      <c r="V90">
        <v>-0.1825633149862802</v>
      </c>
      <c r="W90">
        <v>-0.16157810400365591</v>
      </c>
      <c r="X90">
        <v>-0.16581405072978331</v>
      </c>
      <c r="Y90">
        <v>-1.7283283246115461E-2</v>
      </c>
      <c r="Z90">
        <v>-9.9375946586461372E-2</v>
      </c>
      <c r="AA90">
        <v>-0.20927472528015531</v>
      </c>
      <c r="AB90">
        <v>-0.15758677269198579</v>
      </c>
      <c r="AC90">
        <v>-5.003468263439808E-2</v>
      </c>
      <c r="AD90">
        <v>-8.1379226114853598E-2</v>
      </c>
      <c r="AE90">
        <v>-0.1387945701142852</v>
      </c>
      <c r="AF90">
        <v>-8.5275935084908022E-2</v>
      </c>
      <c r="AG90">
        <v>-0.22600013048642059</v>
      </c>
      <c r="AH90" s="9" t="s">
        <v>54</v>
      </c>
      <c r="AI90" s="1">
        <v>45383</v>
      </c>
      <c r="AJ90" s="9" t="s">
        <v>41</v>
      </c>
      <c r="AK90">
        <v>1</v>
      </c>
    </row>
    <row r="91" spans="1:37" x14ac:dyDescent="0.25">
      <c r="A91">
        <v>45380</v>
      </c>
      <c r="B91">
        <v>-0.24265486027561869</v>
      </c>
      <c r="C91">
        <v>-0.14460235663868951</v>
      </c>
      <c r="D91">
        <v>-6.27659165700514E-2</v>
      </c>
      <c r="E91">
        <v>-0.27523126207494858</v>
      </c>
      <c r="F91">
        <v>-0.53726541181183662</v>
      </c>
      <c r="G91">
        <v>-0.59864239301647348</v>
      </c>
      <c r="H91">
        <v>-0.15839462760206499</v>
      </c>
      <c r="I91">
        <v>-0.14372233698246931</v>
      </c>
      <c r="J91">
        <v>-0.1395348409170987</v>
      </c>
      <c r="K91">
        <v>-0.1729276844208513</v>
      </c>
      <c r="L91">
        <v>-2.0074570672694501E-2</v>
      </c>
      <c r="M91">
        <v>-9.7027036848998494E-2</v>
      </c>
      <c r="N91">
        <v>-0.18998501085434341</v>
      </c>
      <c r="O91">
        <v>-4.9685212269859842E-2</v>
      </c>
      <c r="P91">
        <v>-0.54798770423352305</v>
      </c>
      <c r="Q91">
        <v>-0.1713547517216889</v>
      </c>
      <c r="R91">
        <v>-5.1098755816122381E-2</v>
      </c>
      <c r="S91">
        <v>-0.27003248356564219</v>
      </c>
      <c r="T91">
        <v>-0.26642005712065148</v>
      </c>
      <c r="U91">
        <v>-0.76918720324133538</v>
      </c>
      <c r="V91">
        <v>-0.1350237603689794</v>
      </c>
      <c r="W91">
        <v>-0.25304387705024828</v>
      </c>
      <c r="X91">
        <v>-0.2428357043084971</v>
      </c>
      <c r="Y91">
        <v>-6.9302737856164004E-2</v>
      </c>
      <c r="Z91">
        <v>-0.29886391040444188</v>
      </c>
      <c r="AA91">
        <v>-0.26475613228949563</v>
      </c>
      <c r="AB91">
        <v>-0.19877913820923501</v>
      </c>
      <c r="AC91">
        <v>-8.2047438592244004E-2</v>
      </c>
      <c r="AD91">
        <v>-0.16871009962806929</v>
      </c>
      <c r="AE91">
        <v>-0.28736421784325861</v>
      </c>
      <c r="AF91">
        <v>-0.26447790744421018</v>
      </c>
      <c r="AG91">
        <v>-0.18145663098979309</v>
      </c>
      <c r="AH91" s="9" t="s">
        <v>55</v>
      </c>
      <c r="AI91" s="1">
        <v>45352</v>
      </c>
      <c r="AJ91" s="9" t="s">
        <v>43</v>
      </c>
      <c r="AK91">
        <v>29</v>
      </c>
    </row>
    <row r="92" spans="1:37" x14ac:dyDescent="0.25">
      <c r="A92">
        <v>45379</v>
      </c>
      <c r="B92">
        <v>-0.1002198176926211</v>
      </c>
      <c r="C92">
        <v>-0.24928495547383581</v>
      </c>
      <c r="D92">
        <v>0</v>
      </c>
      <c r="E92">
        <v>-0.1412260136206766</v>
      </c>
      <c r="F92">
        <v>-1.2598330072203571E-2</v>
      </c>
      <c r="G92">
        <v>-7.9901468489610751E-3</v>
      </c>
      <c r="H92">
        <v>-4.177377648769489E-2</v>
      </c>
      <c r="I92">
        <v>-3.7480117309776087E-2</v>
      </c>
      <c r="J92">
        <v>-0.14774677860953031</v>
      </c>
      <c r="K92">
        <v>-3.3587967107817397E-2</v>
      </c>
      <c r="L92">
        <v>-1.6750716252970279E-2</v>
      </c>
      <c r="M92">
        <v>-4.2581412680678089E-2</v>
      </c>
      <c r="N92">
        <v>-6.9729122290669396E-2</v>
      </c>
      <c r="O92">
        <v>-9.5438869537738558E-4</v>
      </c>
      <c r="P92">
        <v>-0.41521982754630399</v>
      </c>
      <c r="Q92">
        <v>-9.4999990804741877E-2</v>
      </c>
      <c r="R92">
        <v>-8.0220647800299485E-2</v>
      </c>
      <c r="S92">
        <v>-3.5956966502175197E-2</v>
      </c>
      <c r="T92">
        <v>-0.15282932756434589</v>
      </c>
      <c r="U92">
        <v>-8.1618457481578519E-2</v>
      </c>
      <c r="V92">
        <v>-0.19919526947863631</v>
      </c>
      <c r="W92">
        <v>-4.0336137748319002E-3</v>
      </c>
      <c r="X92">
        <v>-0.18395301921102189</v>
      </c>
      <c r="Y92">
        <v>-1.0400091324570549E-2</v>
      </c>
      <c r="Z92">
        <v>-0.1030938455749634</v>
      </c>
      <c r="AA92">
        <v>-0.13119495615357291</v>
      </c>
      <c r="AB92">
        <v>-9.8205611082031255E-2</v>
      </c>
      <c r="AC92">
        <v>-2.182495141519673E-2</v>
      </c>
      <c r="AD92">
        <v>-9.3677840105238233E-2</v>
      </c>
      <c r="AE92">
        <v>-9.0650653352554664E-2</v>
      </c>
      <c r="AF92">
        <v>-7.6972723903446921E-2</v>
      </c>
      <c r="AG92">
        <v>-0.1229713178639341</v>
      </c>
      <c r="AH92" s="9" t="s">
        <v>55</v>
      </c>
      <c r="AI92" s="1">
        <v>45352</v>
      </c>
      <c r="AJ92" s="9" t="s">
        <v>38</v>
      </c>
      <c r="AK92">
        <v>28</v>
      </c>
    </row>
    <row r="93" spans="1:37" x14ac:dyDescent="0.25">
      <c r="A93">
        <v>45378</v>
      </c>
      <c r="B93">
        <v>-5.2947088873464838E-2</v>
      </c>
      <c r="C93">
        <v>-3.5124480324608852E-3</v>
      </c>
      <c r="D93">
        <v>-1.231571611695002E-3</v>
      </c>
      <c r="E93">
        <v>-3.8659634618412209E-2</v>
      </c>
      <c r="F93">
        <v>-8.4172119248302285E-2</v>
      </c>
      <c r="G93">
        <v>-4.6407038862611487E-2</v>
      </c>
      <c r="H93">
        <v>-3.2392964186613959E-3</v>
      </c>
      <c r="I93">
        <v>-4.8074308186613658E-3</v>
      </c>
      <c r="J93">
        <v>-0.1319480660217833</v>
      </c>
      <c r="K93">
        <v>-1.29243112749229E-2</v>
      </c>
      <c r="L93">
        <v>-7.7720325981090327E-2</v>
      </c>
      <c r="M93">
        <v>-0.10099826592417691</v>
      </c>
      <c r="N93">
        <v>-1.840435441371344E-2</v>
      </c>
      <c r="O93">
        <v>-8.76067982200204E-4</v>
      </c>
      <c r="P93">
        <v>-0.15387675175123219</v>
      </c>
      <c r="Q93">
        <v>-5.6602179793950498E-2</v>
      </c>
      <c r="R93">
        <v>-1.265790789871064E-2</v>
      </c>
      <c r="S93">
        <v>-0.29664946038476941</v>
      </c>
      <c r="T93">
        <v>-0.14421617562857719</v>
      </c>
      <c r="U93">
        <v>0</v>
      </c>
      <c r="V93">
        <v>-1.504861504371335E-2</v>
      </c>
      <c r="W93">
        <v>-1.160179266794392E-2</v>
      </c>
      <c r="X93">
        <v>-3.6756567737636837E-2</v>
      </c>
      <c r="Y93">
        <v>-8.0927993185702148E-3</v>
      </c>
      <c r="Z93">
        <v>-5.1947455274044603E-2</v>
      </c>
      <c r="AA93">
        <v>-4.7435707453472677E-2</v>
      </c>
      <c r="AB93">
        <v>-5.4135503974361961E-2</v>
      </c>
      <c r="AC93">
        <v>-6.2688362213365129E-2</v>
      </c>
      <c r="AD93">
        <v>-4.5970925161710988E-2</v>
      </c>
      <c r="AE93">
        <v>-4.4780421109768258E-2</v>
      </c>
      <c r="AF93">
        <v>-5.1374621793193451E-2</v>
      </c>
      <c r="AG93">
        <v>-5.8201512581585707E-2</v>
      </c>
      <c r="AH93" s="9" t="s">
        <v>55</v>
      </c>
      <c r="AI93" s="1">
        <v>45352</v>
      </c>
      <c r="AJ93" s="9" t="s">
        <v>39</v>
      </c>
      <c r="AK93">
        <v>27</v>
      </c>
    </row>
    <row r="94" spans="1:37" x14ac:dyDescent="0.25">
      <c r="A94">
        <v>45377</v>
      </c>
      <c r="B94">
        <v>-2.599619518024008E-2</v>
      </c>
      <c r="C94">
        <v>-8.7550507093786083E-3</v>
      </c>
      <c r="D94">
        <v>-4.1546936259985727E-2</v>
      </c>
      <c r="E94">
        <v>-8.8580677990029756E-3</v>
      </c>
      <c r="F94">
        <v>-1.6160235655156791E-3</v>
      </c>
      <c r="G94">
        <v>0</v>
      </c>
      <c r="H94">
        <v>-3.2800785359068239E-2</v>
      </c>
      <c r="I94">
        <v>-5.8048147615217961E-2</v>
      </c>
      <c r="J94">
        <v>-5.0184190598620755E-4</v>
      </c>
      <c r="K94">
        <v>0</v>
      </c>
      <c r="L94">
        <v>0</v>
      </c>
      <c r="M94">
        <v>-9.5249200449277066E-3</v>
      </c>
      <c r="N94">
        <v>-0.13847398334977021</v>
      </c>
      <c r="O94">
        <v>-4.8097579998205941E-4</v>
      </c>
      <c r="P94">
        <v>-4.0051672906550543E-3</v>
      </c>
      <c r="Q94">
        <v>0</v>
      </c>
      <c r="R94">
        <v>0</v>
      </c>
      <c r="S94">
        <v>-3.1759026452743882E-3</v>
      </c>
      <c r="T94">
        <v>-2.5101320134325741E-2</v>
      </c>
      <c r="U94">
        <v>0</v>
      </c>
      <c r="V94">
        <v>-8.434828794884474E-5</v>
      </c>
      <c r="W94">
        <v>-0.65775122144259457</v>
      </c>
      <c r="X94">
        <v>-1.548166506618359E-2</v>
      </c>
      <c r="Y94">
        <v>-2.0616118612723912E-3</v>
      </c>
      <c r="Z94">
        <v>-1.428851437345024E-2</v>
      </c>
      <c r="AA94">
        <v>-3.7392002365038958E-2</v>
      </c>
      <c r="AB94">
        <v>-9.4902197980874462E-3</v>
      </c>
      <c r="AC94">
        <v>-6.7413618307739986E-3</v>
      </c>
      <c r="AD94">
        <v>-3.8605247668177119E-3</v>
      </c>
      <c r="AE94">
        <v>-5.9668271447723259E-5</v>
      </c>
      <c r="AF94">
        <v>-5.8449283127016824E-3</v>
      </c>
      <c r="AG94">
        <v>-0.1024245211934345</v>
      </c>
      <c r="AH94" s="9" t="s">
        <v>55</v>
      </c>
      <c r="AI94" s="1">
        <v>45352</v>
      </c>
      <c r="AJ94" s="9" t="s">
        <v>40</v>
      </c>
      <c r="AK94">
        <v>26</v>
      </c>
    </row>
    <row r="95" spans="1:37" x14ac:dyDescent="0.25">
      <c r="A95">
        <v>45376</v>
      </c>
      <c r="B95">
        <v>-0.41981676821556208</v>
      </c>
      <c r="C95">
        <v>-0.20888880192441969</v>
      </c>
      <c r="D95">
        <v>-0.14923310667200471</v>
      </c>
      <c r="E95">
        <v>-0.34087038153237242</v>
      </c>
      <c r="F95">
        <v>-0.53743176585991181</v>
      </c>
      <c r="G95">
        <v>-0.59256139328515212</v>
      </c>
      <c r="H95">
        <v>-0.21268840357172791</v>
      </c>
      <c r="I95">
        <v>-0.71411851573720631</v>
      </c>
      <c r="J95">
        <v>-0.25498045773804667</v>
      </c>
      <c r="K95">
        <v>-0.60737433807122976</v>
      </c>
      <c r="L95">
        <v>-0.74652663736838343</v>
      </c>
      <c r="M95">
        <v>-8.1134350905096075E-2</v>
      </c>
      <c r="N95">
        <v>-0.62943056373662898</v>
      </c>
      <c r="O95">
        <v>-8.8902300872261419E-2</v>
      </c>
      <c r="P95">
        <v>-0.2108358738747311</v>
      </c>
      <c r="Q95">
        <v>-0.38655106572800457</v>
      </c>
      <c r="R95">
        <v>-0.42481851786957409</v>
      </c>
      <c r="S95">
        <v>-0.36181405188753513</v>
      </c>
      <c r="T95">
        <v>-0.59225533079533133</v>
      </c>
      <c r="U95">
        <v>-1.3106922337413529</v>
      </c>
      <c r="V95">
        <v>-0.34356379553591321</v>
      </c>
      <c r="W95">
        <v>-2.8957876478475812E-2</v>
      </c>
      <c r="X95">
        <v>-0.25656291373588241</v>
      </c>
      <c r="Y95">
        <v>-9.1011060601505156E-2</v>
      </c>
      <c r="Z95">
        <v>-0.33847725640043103</v>
      </c>
      <c r="AA95">
        <v>-0.55371395323262684</v>
      </c>
      <c r="AB95">
        <v>-0.39179960402870723</v>
      </c>
      <c r="AC95">
        <v>-0.18965844705592139</v>
      </c>
      <c r="AD95">
        <v>-0.6803224222773826</v>
      </c>
      <c r="AE95">
        <v>-0.53784469525741241</v>
      </c>
      <c r="AF95">
        <v>-0.32613637559642678</v>
      </c>
      <c r="AG95">
        <v>-0.25481515995783999</v>
      </c>
      <c r="AH95" s="9" t="s">
        <v>55</v>
      </c>
      <c r="AI95" s="1">
        <v>45352</v>
      </c>
      <c r="AJ95" s="9" t="s">
        <v>41</v>
      </c>
      <c r="AK95">
        <v>25</v>
      </c>
    </row>
    <row r="96" spans="1:37" x14ac:dyDescent="0.25">
      <c r="A96">
        <v>45373</v>
      </c>
      <c r="B96">
        <v>-0.14136092138324169</v>
      </c>
      <c r="C96">
        <v>-0.12835666871746779</v>
      </c>
      <c r="D96">
        <v>-1.760782280391043E-2</v>
      </c>
      <c r="E96">
        <v>-0.14390942644460539</v>
      </c>
      <c r="F96">
        <v>-0.29734742554515259</v>
      </c>
      <c r="G96">
        <v>-0.1111257983123284</v>
      </c>
      <c r="H96">
        <v>-0.1479493496501211</v>
      </c>
      <c r="I96">
        <v>-0.1021641782209164</v>
      </c>
      <c r="J96">
        <v>-0.12398058970322071</v>
      </c>
      <c r="K96">
        <v>-3.343780770597726E-3</v>
      </c>
      <c r="L96">
        <v>-3.8025157719828138E-2</v>
      </c>
      <c r="M96">
        <v>-7.854535982120571E-2</v>
      </c>
      <c r="N96">
        <v>-0.13497954940951559</v>
      </c>
      <c r="O96">
        <v>-9.1629242918933776E-2</v>
      </c>
      <c r="P96">
        <v>-0.17793486951895399</v>
      </c>
      <c r="Q96">
        <v>-0.1987903111518792</v>
      </c>
      <c r="R96">
        <v>-0.36202143054685398</v>
      </c>
      <c r="S96">
        <v>0</v>
      </c>
      <c r="T96">
        <v>-0.11341600247167991</v>
      </c>
      <c r="U96">
        <v>-0.1733754943189125</v>
      </c>
      <c r="V96">
        <v>-0.13992205173633451</v>
      </c>
      <c r="W96">
        <v>-7.4559326831145814E-2</v>
      </c>
      <c r="X96">
        <v>-0.19549202789735201</v>
      </c>
      <c r="Y96">
        <v>-0.48947346091014698</v>
      </c>
      <c r="Z96">
        <v>-0.13375020185292599</v>
      </c>
      <c r="AA96">
        <v>-0.1221049957569549</v>
      </c>
      <c r="AB96">
        <v>-0.1679150014154106</v>
      </c>
      <c r="AC96">
        <v>-0.15394561469143711</v>
      </c>
      <c r="AD96">
        <v>-0.15784327024638109</v>
      </c>
      <c r="AE96">
        <v>-0.1013175800499847</v>
      </c>
      <c r="AF96">
        <v>-0.15821249763396811</v>
      </c>
      <c r="AG96">
        <v>-0.13472019758441051</v>
      </c>
      <c r="AH96" s="9" t="s">
        <v>56</v>
      </c>
      <c r="AI96" s="1">
        <v>45352</v>
      </c>
      <c r="AJ96" s="9" t="s">
        <v>43</v>
      </c>
      <c r="AK96">
        <v>22</v>
      </c>
    </row>
    <row r="97" spans="1:37" x14ac:dyDescent="0.25">
      <c r="A97">
        <v>45372</v>
      </c>
      <c r="B97">
        <v>-3.582018478533535E-2</v>
      </c>
      <c r="C97">
        <v>-3.4889206241514002E-2</v>
      </c>
      <c r="D97">
        <v>0</v>
      </c>
      <c r="E97">
        <v>-2.8750894443722399E-3</v>
      </c>
      <c r="F97">
        <v>-6.5991025430103212E-2</v>
      </c>
      <c r="G97">
        <v>-0.1021953521982536</v>
      </c>
      <c r="H97">
        <v>-2.3828615866537891E-2</v>
      </c>
      <c r="I97">
        <v>-0.16314763001059659</v>
      </c>
      <c r="J97">
        <v>-2.0400380955547848E-2</v>
      </c>
      <c r="K97">
        <v>0</v>
      </c>
      <c r="L97">
        <v>-6.3526219443657952E-2</v>
      </c>
      <c r="M97">
        <v>-5.8554808780824953E-2</v>
      </c>
      <c r="N97">
        <v>-5.8623141244825688E-3</v>
      </c>
      <c r="O97">
        <v>-7.2597312648715662E-2</v>
      </c>
      <c r="P97">
        <v>-4.8552472114114703E-2</v>
      </c>
      <c r="Q97">
        <v>-5.0318059718734501E-3</v>
      </c>
      <c r="R97">
        <v>-0.25504886221804218</v>
      </c>
      <c r="S97">
        <v>-0.14270531500667499</v>
      </c>
      <c r="T97">
        <v>-2.6929331484920591E-2</v>
      </c>
      <c r="U97">
        <v>-3.3628578628749572E-2</v>
      </c>
      <c r="V97">
        <v>-9.651503355444584E-3</v>
      </c>
      <c r="W97">
        <v>-1.452360940583752E-2</v>
      </c>
      <c r="X97">
        <v>-2.3487439737728349E-2</v>
      </c>
      <c r="Y97">
        <v>-0.18953722623138319</v>
      </c>
      <c r="Z97">
        <v>-3.1328745078039767E-2</v>
      </c>
      <c r="AA97">
        <v>-2.9201530817722018E-2</v>
      </c>
      <c r="AB97">
        <v>-2.6066453152025978E-2</v>
      </c>
      <c r="AC97">
        <v>-8.9774671337667936E-2</v>
      </c>
      <c r="AD97">
        <v>-1.3148875421466189E-2</v>
      </c>
      <c r="AE97">
        <v>-2.027436886006696E-2</v>
      </c>
      <c r="AF97">
        <v>-3.7044900256467853E-2</v>
      </c>
      <c r="AG97">
        <v>-5.7970811847955377E-2</v>
      </c>
      <c r="AH97" s="9" t="s">
        <v>56</v>
      </c>
      <c r="AI97" s="1">
        <v>45352</v>
      </c>
      <c r="AJ97" s="9" t="s">
        <v>38</v>
      </c>
      <c r="AK97">
        <v>21</v>
      </c>
    </row>
    <row r="98" spans="1:37" x14ac:dyDescent="0.25">
      <c r="A98">
        <v>45371</v>
      </c>
      <c r="B98">
        <v>-6.8876373613316394E-3</v>
      </c>
      <c r="C98">
        <v>0</v>
      </c>
      <c r="D98">
        <v>0</v>
      </c>
      <c r="E98">
        <v>-1.254092793371577E-2</v>
      </c>
      <c r="F98">
        <v>-1.4426311623278829E-3</v>
      </c>
      <c r="G98">
        <v>-3.347918118400932E-5</v>
      </c>
      <c r="H98">
        <v>-4.8458279661985279E-2</v>
      </c>
      <c r="I98">
        <v>-1.594358805345978E-2</v>
      </c>
      <c r="J98">
        <v>-1.4979684121699201E-3</v>
      </c>
      <c r="K98">
        <v>-6.0145095434592311E-3</v>
      </c>
      <c r="L98">
        <v>-7.7003448920457587E-2</v>
      </c>
      <c r="M98">
        <v>-8.1937607709518558E-3</v>
      </c>
      <c r="N98">
        <v>-1.665368265447055E-2</v>
      </c>
      <c r="O98">
        <v>-2.5694743089885912E-3</v>
      </c>
      <c r="P98">
        <v>-3.8516649066693319E-3</v>
      </c>
      <c r="Q98">
        <v>-7.43483060630859E-5</v>
      </c>
      <c r="R98">
        <v>-1.7395882327836539E-3</v>
      </c>
      <c r="S98">
        <v>-3.7173457688709308E-4</v>
      </c>
      <c r="T98">
        <v>-1.8950078001903699E-3</v>
      </c>
      <c r="U98">
        <v>0</v>
      </c>
      <c r="V98">
        <v>-2.3316630741898048E-3</v>
      </c>
      <c r="W98">
        <v>-9.3871750344830876E-2</v>
      </c>
      <c r="X98">
        <v>-2.715389805355177E-3</v>
      </c>
      <c r="Y98">
        <v>-1.702546833652268E-3</v>
      </c>
      <c r="Z98">
        <v>-6.1748988964745524E-3</v>
      </c>
      <c r="AA98">
        <v>-9.9475654898500895E-3</v>
      </c>
      <c r="AB98">
        <v>-3.7935395397318758E-3</v>
      </c>
      <c r="AC98">
        <v>-1.1026497233361399E-2</v>
      </c>
      <c r="AD98">
        <v>-1.7184880749220701E-3</v>
      </c>
      <c r="AE98">
        <v>-1.230057974663714E-3</v>
      </c>
      <c r="AF98">
        <v>-8.0025865466479395E-3</v>
      </c>
      <c r="AG98">
        <v>-1.610552424751659E-2</v>
      </c>
      <c r="AH98" s="9" t="s">
        <v>56</v>
      </c>
      <c r="AI98" s="1">
        <v>45352</v>
      </c>
      <c r="AJ98" s="9" t="s">
        <v>39</v>
      </c>
      <c r="AK98">
        <v>20</v>
      </c>
    </row>
    <row r="99" spans="1:37" x14ac:dyDescent="0.25">
      <c r="A99">
        <v>45370</v>
      </c>
      <c r="B99">
        <v>-0.1209948045103575</v>
      </c>
      <c r="C99">
        <v>-6.1946717138859297E-2</v>
      </c>
      <c r="D99">
        <v>-7.5975229326855256E-2</v>
      </c>
      <c r="E99">
        <v>-0.30233027078928171</v>
      </c>
      <c r="F99">
        <v>-6.0563942252170939E-2</v>
      </c>
      <c r="G99">
        <v>-0.20146442015075</v>
      </c>
      <c r="H99">
        <v>-7.264470128382107E-2</v>
      </c>
      <c r="I99">
        <v>-9.043097957522811E-2</v>
      </c>
      <c r="J99">
        <v>-2.9713409006557161E-2</v>
      </c>
      <c r="K99">
        <v>-6.0134932323864528E-2</v>
      </c>
      <c r="L99">
        <v>-0.692991748212752</v>
      </c>
      <c r="M99">
        <v>-2.0957726344963661E-2</v>
      </c>
      <c r="N99">
        <v>-5.5148760807720208E-2</v>
      </c>
      <c r="O99">
        <v>-6.5785753362184909E-2</v>
      </c>
      <c r="P99">
        <v>-0.28242908517706078</v>
      </c>
      <c r="Q99">
        <v>-3.4435345661584349E-2</v>
      </c>
      <c r="R99">
        <v>-8.2043398189616173E-2</v>
      </c>
      <c r="S99">
        <v>-1.514923806727367E-2</v>
      </c>
      <c r="T99">
        <v>-2.4257269800180691E-2</v>
      </c>
      <c r="U99">
        <v>-1.776918716054593E-2</v>
      </c>
      <c r="V99">
        <v>-1.2952607998111029E-2</v>
      </c>
      <c r="W99">
        <v>-0.14885302523629981</v>
      </c>
      <c r="X99">
        <v>-0.1024076174394118</v>
      </c>
      <c r="Y99">
        <v>-7.1858521421066468E-2</v>
      </c>
      <c r="Z99">
        <v>-0.18672326357553309</v>
      </c>
      <c r="AA99">
        <v>-9.2221690619048904E-2</v>
      </c>
      <c r="AB99">
        <v>-4.161203781604135E-2</v>
      </c>
      <c r="AC99">
        <v>-0.1145250749353484</v>
      </c>
      <c r="AD99">
        <v>-8.3683007909401599E-2</v>
      </c>
      <c r="AE99">
        <v>-0.15566813436411861</v>
      </c>
      <c r="AF99">
        <v>-0.11673204221886729</v>
      </c>
      <c r="AG99">
        <v>-8.7579356699605787E-2</v>
      </c>
      <c r="AH99" s="9" t="s">
        <v>56</v>
      </c>
      <c r="AI99" s="1">
        <v>45352</v>
      </c>
      <c r="AJ99" s="9" t="s">
        <v>40</v>
      </c>
      <c r="AK99">
        <v>19</v>
      </c>
    </row>
    <row r="100" spans="1:37" x14ac:dyDescent="0.25">
      <c r="A100">
        <v>45369</v>
      </c>
      <c r="B100">
        <v>-0.69947605580417183</v>
      </c>
      <c r="C100">
        <v>-1.5351625363469681</v>
      </c>
      <c r="D100">
        <v>-0.82704398918014133</v>
      </c>
      <c r="E100">
        <v>-0.22662637005963099</v>
      </c>
      <c r="F100">
        <v>-2.6367137105762191</v>
      </c>
      <c r="G100">
        <v>-1.307194579238572</v>
      </c>
      <c r="H100">
        <v>-0.46797086311832142</v>
      </c>
      <c r="I100">
        <v>-0.78183150892719544</v>
      </c>
      <c r="J100">
        <v>-1.0546271697991361</v>
      </c>
      <c r="K100">
        <v>-9.467214249836961E-2</v>
      </c>
      <c r="L100">
        <v>-0.22584039105618481</v>
      </c>
      <c r="M100">
        <v>-0.5212915769676274</v>
      </c>
      <c r="N100">
        <v>-3.1365633890984981</v>
      </c>
      <c r="O100">
        <v>-0.1234973966724662</v>
      </c>
      <c r="P100">
        <v>-0.87303283148133293</v>
      </c>
      <c r="Q100">
        <v>-0.58862741137361663</v>
      </c>
      <c r="R100">
        <v>-0.72601675643705343</v>
      </c>
      <c r="S100">
        <v>-0.13041833070688549</v>
      </c>
      <c r="T100">
        <v>-0.20406147544393</v>
      </c>
      <c r="U100">
        <v>-1.077554948630334</v>
      </c>
      <c r="V100">
        <v>-0.64533459421383321</v>
      </c>
      <c r="W100">
        <v>-0.37396096900126868</v>
      </c>
      <c r="X100">
        <v>-0.31260355343951091</v>
      </c>
      <c r="Y100">
        <v>-8.509585038114921E-3</v>
      </c>
      <c r="Z100">
        <v>-0.47093213801558248</v>
      </c>
      <c r="AA100">
        <v>-1.4419845145110879</v>
      </c>
      <c r="AB100">
        <v>-0.57128726105567773</v>
      </c>
      <c r="AC100">
        <v>-0.34581443239074861</v>
      </c>
      <c r="AD100">
        <v>-1.179011968049746</v>
      </c>
      <c r="AE100">
        <v>-0.81222224809677013</v>
      </c>
      <c r="AF100">
        <v>-0.76488829935164682</v>
      </c>
      <c r="AG100">
        <v>-0.34296693133393202</v>
      </c>
      <c r="AH100" s="9" t="s">
        <v>56</v>
      </c>
      <c r="AI100" s="1">
        <v>45352</v>
      </c>
      <c r="AJ100" s="9" t="s">
        <v>41</v>
      </c>
      <c r="AK100">
        <v>18</v>
      </c>
    </row>
    <row r="101" spans="1:37" x14ac:dyDescent="0.25">
      <c r="A101">
        <v>45366</v>
      </c>
      <c r="B101">
        <v>-7.990564762591304E-2</v>
      </c>
      <c r="C101">
        <v>-0.18845501204370971</v>
      </c>
      <c r="D101">
        <v>-4.5622171848346153E-2</v>
      </c>
      <c r="E101">
        <v>-0.13802869872765081</v>
      </c>
      <c r="F101">
        <v>-3.4480095253481592E-2</v>
      </c>
      <c r="G101">
        <v>-4.1055744938027407E-3</v>
      </c>
      <c r="H101">
        <v>-0.28203018663906532</v>
      </c>
      <c r="I101">
        <v>-2.246979480263621E-4</v>
      </c>
      <c r="J101">
        <v>-6.8557242311094155E-2</v>
      </c>
      <c r="K101">
        <v>-1.4809393468883009E-2</v>
      </c>
      <c r="L101">
        <v>-1.755511704304847E-2</v>
      </c>
      <c r="M101">
        <v>-5.4248829440878228E-2</v>
      </c>
      <c r="N101">
        <v>-2.9246955488681219E-2</v>
      </c>
      <c r="O101">
        <v>-2.1818703401578848E-2</v>
      </c>
      <c r="P101">
        <v>-0.15828949397537359</v>
      </c>
      <c r="Q101">
        <v>-5.1722705099461613E-2</v>
      </c>
      <c r="R101">
        <v>-2.6191265374026921E-3</v>
      </c>
      <c r="S101">
        <v>-0.23858415069099101</v>
      </c>
      <c r="T101">
        <v>-0.1160927213071543</v>
      </c>
      <c r="U101">
        <v>-6.8385951738257848E-3</v>
      </c>
      <c r="V101">
        <v>-0.21774225576173389</v>
      </c>
      <c r="W101">
        <v>-8.1257413939225791E-3</v>
      </c>
      <c r="X101">
        <v>-4.7229518389332599E-2</v>
      </c>
      <c r="Y101">
        <v>-2.6525691556009871E-2</v>
      </c>
      <c r="Z101">
        <v>-9.1524451770851903E-2</v>
      </c>
      <c r="AA101">
        <v>-3.8677304818129053E-2</v>
      </c>
      <c r="AB101">
        <v>-0.1052560220339149</v>
      </c>
      <c r="AC101">
        <v>-4.23032019594477E-2</v>
      </c>
      <c r="AD101">
        <v>-0.20063841799718901</v>
      </c>
      <c r="AE101">
        <v>-6.9398473665018334E-2</v>
      </c>
      <c r="AF101">
        <v>-6.7672916661310631E-2</v>
      </c>
      <c r="AG101">
        <v>-6.7799020313445146E-2</v>
      </c>
      <c r="AH101" s="9" t="s">
        <v>57</v>
      </c>
      <c r="AI101" s="1">
        <v>45352</v>
      </c>
      <c r="AJ101" s="9" t="s">
        <v>43</v>
      </c>
      <c r="AK101">
        <v>15</v>
      </c>
    </row>
    <row r="102" spans="1:37" x14ac:dyDescent="0.25">
      <c r="A102">
        <v>45365</v>
      </c>
      <c r="B102">
        <v>-0.15688033897783249</v>
      </c>
      <c r="C102">
        <v>-0.37730960608900399</v>
      </c>
      <c r="D102">
        <v>-1.409086704637896E-2</v>
      </c>
      <c r="E102">
        <v>-8.7622549070804912E-2</v>
      </c>
      <c r="F102">
        <v>-0.56472104937083423</v>
      </c>
      <c r="G102">
        <v>-0.3012693398644854</v>
      </c>
      <c r="H102">
        <v>-0.49172509158394612</v>
      </c>
      <c r="I102">
        <v>-0.1280008230408313</v>
      </c>
      <c r="J102">
        <v>-1.484453712417797E-2</v>
      </c>
      <c r="K102">
        <v>-3.0794641350665241E-2</v>
      </c>
      <c r="L102">
        <v>0</v>
      </c>
      <c r="M102">
        <v>-1.974853281419232E-2</v>
      </c>
      <c r="N102">
        <v>-0.26495815706073211</v>
      </c>
      <c r="O102">
        <v>-4.7243059006569716E-3</v>
      </c>
      <c r="P102">
        <v>-2.6485638891301441E-2</v>
      </c>
      <c r="Q102">
        <v>-0.37173232649017751</v>
      </c>
      <c r="R102">
        <v>-0.73125898886923557</v>
      </c>
      <c r="S102">
        <v>-0.2046413712698</v>
      </c>
      <c r="T102">
        <v>-0.18755953494877409</v>
      </c>
      <c r="U102">
        <v>-0.36078459960134668</v>
      </c>
      <c r="V102">
        <v>-8.946250302308846E-2</v>
      </c>
      <c r="W102">
        <v>-8.0108077167799455E-2</v>
      </c>
      <c r="X102">
        <v>-9.1778349193178205E-2</v>
      </c>
      <c r="Y102">
        <v>-0.17477584111589761</v>
      </c>
      <c r="Z102">
        <v>-0.15321830700362199</v>
      </c>
      <c r="AA102">
        <v>-0.1216686292232374</v>
      </c>
      <c r="AB102">
        <v>-0.25245650333084202</v>
      </c>
      <c r="AC102">
        <v>-3.8562428419960507E-2</v>
      </c>
      <c r="AD102">
        <v>-0.37922521302092022</v>
      </c>
      <c r="AE102">
        <v>-0.1975815995915326</v>
      </c>
      <c r="AF102">
        <v>-0.13712524017709751</v>
      </c>
      <c r="AG102">
        <v>-0.1059606694922981</v>
      </c>
      <c r="AH102" s="9" t="s">
        <v>57</v>
      </c>
      <c r="AI102" s="1">
        <v>45352</v>
      </c>
      <c r="AJ102" s="9" t="s">
        <v>38</v>
      </c>
      <c r="AK102">
        <v>14</v>
      </c>
    </row>
    <row r="103" spans="1:37" x14ac:dyDescent="0.25">
      <c r="A103">
        <v>45364</v>
      </c>
      <c r="B103">
        <v>-8.9087692703072024E-3</v>
      </c>
      <c r="C103">
        <v>0</v>
      </c>
      <c r="D103">
        <v>0</v>
      </c>
      <c r="E103">
        <v>-2.8685050567871521E-2</v>
      </c>
      <c r="F103">
        <v>-2.3605640649668691E-2</v>
      </c>
      <c r="G103">
        <v>0</v>
      </c>
      <c r="H103">
        <v>-7.9229955230984458E-2</v>
      </c>
      <c r="I103">
        <v>-4.4766381089595332E-2</v>
      </c>
      <c r="J103">
        <v>0</v>
      </c>
      <c r="K103">
        <v>0</v>
      </c>
      <c r="L103">
        <v>-3.89263042161457E-2</v>
      </c>
      <c r="M103">
        <v>-2.4355510887474831E-3</v>
      </c>
      <c r="N103">
        <v>-9.4722683803862735E-3</v>
      </c>
      <c r="O103">
        <v>-2.728767869481E-2</v>
      </c>
      <c r="P103">
        <v>-8.0928803541187625E-4</v>
      </c>
      <c r="Q103">
        <v>0</v>
      </c>
      <c r="R103">
        <v>0</v>
      </c>
      <c r="S103">
        <v>-2.423908757030073E-4</v>
      </c>
      <c r="T103">
        <v>-1.9406066609308811E-2</v>
      </c>
      <c r="U103">
        <v>-5.4129335587817649E-2</v>
      </c>
      <c r="V103">
        <v>0</v>
      </c>
      <c r="W103">
        <v>0</v>
      </c>
      <c r="X103">
        <v>-2.6433874486527769E-3</v>
      </c>
      <c r="Y103">
        <v>0</v>
      </c>
      <c r="Z103">
        <v>-6.6343294700606046E-3</v>
      </c>
      <c r="AA103">
        <v>-1.404916162772734E-2</v>
      </c>
      <c r="AB103">
        <v>-1.0839971208309261E-2</v>
      </c>
      <c r="AC103">
        <v>-3.077257198671037E-3</v>
      </c>
      <c r="AD103">
        <v>-5.1781943430892234E-3</v>
      </c>
      <c r="AE103">
        <v>-3.0643304601736679E-3</v>
      </c>
      <c r="AF103">
        <v>-1.235625262962717E-2</v>
      </c>
      <c r="AG103">
        <v>-1.05000365417353E-2</v>
      </c>
      <c r="AH103" s="9" t="s">
        <v>57</v>
      </c>
      <c r="AI103" s="1">
        <v>45352</v>
      </c>
      <c r="AJ103" s="9" t="s">
        <v>39</v>
      </c>
      <c r="AK103">
        <v>13</v>
      </c>
    </row>
    <row r="104" spans="1:37" x14ac:dyDescent="0.25">
      <c r="A104">
        <v>45363</v>
      </c>
      <c r="B104">
        <v>-9.2944555198976486E-2</v>
      </c>
      <c r="C104">
        <v>-2.465122699198817E-2</v>
      </c>
      <c r="D104">
        <v>-2.3394953340054011E-3</v>
      </c>
      <c r="E104">
        <v>-7.7799503242698451E-2</v>
      </c>
      <c r="F104">
        <v>-7.8721722957162052E-3</v>
      </c>
      <c r="G104">
        <v>-7.9489480103799276E-2</v>
      </c>
      <c r="H104">
        <v>-2.5432159692819621E-3</v>
      </c>
      <c r="I104">
        <v>-3.9798388234332842E-2</v>
      </c>
      <c r="J104">
        <v>-0.22192510874642091</v>
      </c>
      <c r="K104">
        <v>0</v>
      </c>
      <c r="L104">
        <v>-6.9001570199499276E-3</v>
      </c>
      <c r="M104">
        <v>-9.1367553146582833E-2</v>
      </c>
      <c r="N104">
        <v>-5.8318641427736448E-2</v>
      </c>
      <c r="O104">
        <v>-3.7976883246568803E-2</v>
      </c>
      <c r="P104">
        <v>-3.2826684994482651E-2</v>
      </c>
      <c r="Q104">
        <v>-9.5718230956008451E-3</v>
      </c>
      <c r="R104">
        <v>-0.2853848523618685</v>
      </c>
      <c r="S104">
        <v>-0.18681968274233679</v>
      </c>
      <c r="T104">
        <v>-0.29138465949204628</v>
      </c>
      <c r="U104">
        <v>-2.8019550852545459E-2</v>
      </c>
      <c r="V104">
        <v>-1.8872376682878701E-2</v>
      </c>
      <c r="W104">
        <v>-0.24590927502360771</v>
      </c>
      <c r="X104">
        <v>-0.1212705721587795</v>
      </c>
      <c r="Y104">
        <v>-5.5594864934299291E-2</v>
      </c>
      <c r="Z104">
        <v>-0.11615642230540819</v>
      </c>
      <c r="AA104">
        <v>-5.4434503515050491E-2</v>
      </c>
      <c r="AB104">
        <v>-7.405836131326772E-2</v>
      </c>
      <c r="AC104">
        <v>-7.2457565107042141E-2</v>
      </c>
      <c r="AD104">
        <v>-3.0583365490653391E-2</v>
      </c>
      <c r="AE104">
        <v>-6.9456478718759748E-2</v>
      </c>
      <c r="AF104">
        <v>-0.1180823794391998</v>
      </c>
      <c r="AG104">
        <v>-8.4041232158254014E-2</v>
      </c>
      <c r="AH104" s="9" t="s">
        <v>57</v>
      </c>
      <c r="AI104" s="1">
        <v>45352</v>
      </c>
      <c r="AJ104" s="9" t="s">
        <v>40</v>
      </c>
      <c r="AK104">
        <v>12</v>
      </c>
    </row>
    <row r="105" spans="1:37" x14ac:dyDescent="0.25">
      <c r="A105">
        <v>45362</v>
      </c>
      <c r="B105">
        <v>-0.55689816230208489</v>
      </c>
      <c r="C105">
        <v>-0.54228036583679562</v>
      </c>
      <c r="D105">
        <v>-0.40823220793549297</v>
      </c>
      <c r="E105">
        <v>-0.73256798056037942</v>
      </c>
      <c r="F105">
        <v>-0.85951501716042</v>
      </c>
      <c r="G105">
        <v>-0.93148870435692754</v>
      </c>
      <c r="H105">
        <v>-0.21319013959243549</v>
      </c>
      <c r="I105">
        <v>-0.74997376307371688</v>
      </c>
      <c r="J105">
        <v>-0.88632611074453593</v>
      </c>
      <c r="K105">
        <v>-0.40706317657320518</v>
      </c>
      <c r="L105">
        <v>-0.1893628155127362</v>
      </c>
      <c r="M105">
        <v>-0.2716949077523923</v>
      </c>
      <c r="N105">
        <v>-0.34477125566257649</v>
      </c>
      <c r="O105">
        <v>-0.20488563217490011</v>
      </c>
      <c r="P105">
        <v>-0.23203341679157991</v>
      </c>
      <c r="Q105">
        <v>-0.59091095454259412</v>
      </c>
      <c r="R105">
        <v>-0.58569208160423225</v>
      </c>
      <c r="S105">
        <v>-1.0855939533345651</v>
      </c>
      <c r="T105">
        <v>-0.80738378092722585</v>
      </c>
      <c r="U105">
        <v>-0.22113816295045691</v>
      </c>
      <c r="V105">
        <v>-0.41657173811063852</v>
      </c>
      <c r="W105">
        <v>-0.64554131871475839</v>
      </c>
      <c r="X105">
        <v>-0.39923197477162509</v>
      </c>
      <c r="Y105">
        <v>-3.9652237191576602E-2</v>
      </c>
      <c r="Z105">
        <v>-0.70291670220856839</v>
      </c>
      <c r="AA105">
        <v>-0.44594398435279953</v>
      </c>
      <c r="AB105">
        <v>-0.52935522311609218</v>
      </c>
      <c r="AC105">
        <v>-0.22540648559883419</v>
      </c>
      <c r="AD105">
        <v>-0.66678548565049633</v>
      </c>
      <c r="AE105">
        <v>-0.40075883612735719</v>
      </c>
      <c r="AF105">
        <v>-0.62360699164552791</v>
      </c>
      <c r="AG105">
        <v>-0.55111604236246525</v>
      </c>
      <c r="AH105" s="9" t="s">
        <v>57</v>
      </c>
      <c r="AI105" s="1">
        <v>45352</v>
      </c>
      <c r="AJ105" s="9" t="s">
        <v>41</v>
      </c>
      <c r="AK105">
        <v>11</v>
      </c>
    </row>
    <row r="106" spans="1:37" x14ac:dyDescent="0.25">
      <c r="A106">
        <v>45359</v>
      </c>
      <c r="B106">
        <v>-0.81475346157890383</v>
      </c>
      <c r="C106">
        <v>-0.26033782278441758</v>
      </c>
      <c r="D106">
        <v>-2.773716741857056E-2</v>
      </c>
      <c r="E106">
        <v>-0.77906286085559617</v>
      </c>
      <c r="F106">
        <v>-0.25932629748311897</v>
      </c>
      <c r="G106">
        <v>-1.046387786759553</v>
      </c>
      <c r="H106">
        <v>-0.76220002070354531</v>
      </c>
      <c r="I106">
        <v>-0.2513201193551578</v>
      </c>
      <c r="J106">
        <v>-1.0397143093450301</v>
      </c>
      <c r="K106">
        <v>-0.45145049223718708</v>
      </c>
      <c r="L106">
        <v>-2.1939500755070802E-2</v>
      </c>
      <c r="M106">
        <v>-0.34042264363334762</v>
      </c>
      <c r="N106">
        <v>-0.81048678362875948</v>
      </c>
      <c r="O106">
        <v>-0.36757690231541718</v>
      </c>
      <c r="P106">
        <v>-1.790215578583831</v>
      </c>
      <c r="Q106">
        <v>-2.542068906381135</v>
      </c>
      <c r="R106">
        <v>-1.367119440189478</v>
      </c>
      <c r="S106">
        <v>-1.2793177517437819</v>
      </c>
      <c r="T106">
        <v>-0.69301342103931496</v>
      </c>
      <c r="U106">
        <v>-1.790999219600276</v>
      </c>
      <c r="V106">
        <v>-0.48700356056088262</v>
      </c>
      <c r="W106">
        <v>-0.33051756059484477</v>
      </c>
      <c r="X106">
        <v>-0.46967998295676111</v>
      </c>
      <c r="Y106">
        <v>-0.41461251205024868</v>
      </c>
      <c r="Z106">
        <v>-0.79449890646693999</v>
      </c>
      <c r="AA106">
        <v>-0.93057550907025832</v>
      </c>
      <c r="AB106">
        <v>-0.94102621416283549</v>
      </c>
      <c r="AC106">
        <v>-0.25342509333926078</v>
      </c>
      <c r="AD106">
        <v>-2.2470543674753469</v>
      </c>
      <c r="AE106">
        <v>-1.081870969745345</v>
      </c>
      <c r="AF106">
        <v>-0.64778447237953829</v>
      </c>
      <c r="AG106">
        <v>-0.48434133553244829</v>
      </c>
      <c r="AH106" s="9" t="s">
        <v>58</v>
      </c>
      <c r="AI106" s="1">
        <v>45352</v>
      </c>
      <c r="AJ106" s="9" t="s">
        <v>43</v>
      </c>
      <c r="AK106">
        <v>8</v>
      </c>
    </row>
    <row r="107" spans="1:37" x14ac:dyDescent="0.25">
      <c r="A107">
        <v>45358</v>
      </c>
      <c r="B107">
        <v>-6.6686876313295201E-2</v>
      </c>
      <c r="C107">
        <v>-7.5780206850341481E-2</v>
      </c>
      <c r="D107">
        <v>0</v>
      </c>
      <c r="E107">
        <v>-4.4363021030296247E-2</v>
      </c>
      <c r="F107">
        <v>-1.3493901321530289E-2</v>
      </c>
      <c r="G107">
        <v>-3.5465498675494199E-3</v>
      </c>
      <c r="H107">
        <v>-3.295837045109147E-2</v>
      </c>
      <c r="I107">
        <v>-0.1027237533548962</v>
      </c>
      <c r="J107">
        <v>-1.170112883027071E-2</v>
      </c>
      <c r="K107">
        <v>-7.1703092586383266E-3</v>
      </c>
      <c r="L107">
        <v>-3.0044625132845559E-2</v>
      </c>
      <c r="M107">
        <v>-2.6892039985164512E-3</v>
      </c>
      <c r="N107">
        <v>-9.436001777691172E-2</v>
      </c>
      <c r="O107">
        <v>-3.1543254115000738E-2</v>
      </c>
      <c r="P107">
        <v>-0.95184865758380022</v>
      </c>
      <c r="Q107">
        <v>-0.13429448775091921</v>
      </c>
      <c r="R107">
        <v>-5.3319580499862759E-3</v>
      </c>
      <c r="S107">
        <v>-1.5219810813467811E-2</v>
      </c>
      <c r="T107">
        <v>-8.0578499542787438E-2</v>
      </c>
      <c r="U107">
        <v>-6.2805238468473953E-2</v>
      </c>
      <c r="V107">
        <v>-1.0666085165605641E-2</v>
      </c>
      <c r="W107">
        <v>-1.6354022941631349E-2</v>
      </c>
      <c r="X107">
        <v>-1.1583994555587059E-2</v>
      </c>
      <c r="Y107">
        <v>-8.7231688979527641E-3</v>
      </c>
      <c r="Z107">
        <v>-2.2990350486765478E-2</v>
      </c>
      <c r="AA107">
        <v>-0.20781157818541929</v>
      </c>
      <c r="AB107">
        <v>-5.9230148718416253E-2</v>
      </c>
      <c r="AC107">
        <v>-6.16208163691299E-3</v>
      </c>
      <c r="AD107">
        <v>-0.1149743178934941</v>
      </c>
      <c r="AE107">
        <v>-9.6922054452312223E-3</v>
      </c>
      <c r="AF107">
        <v>-3.2396962290141197E-2</v>
      </c>
      <c r="AG107">
        <v>-0.21407552126139079</v>
      </c>
      <c r="AH107" s="9" t="s">
        <v>58</v>
      </c>
      <c r="AI107" s="1">
        <v>45352</v>
      </c>
      <c r="AJ107" s="9" t="s">
        <v>38</v>
      </c>
      <c r="AK107">
        <v>7</v>
      </c>
    </row>
    <row r="108" spans="1:37" x14ac:dyDescent="0.25">
      <c r="A108">
        <v>45357</v>
      </c>
      <c r="B108">
        <v>-0.40525165140695202</v>
      </c>
      <c r="C108">
        <v>-1.346115839823647</v>
      </c>
      <c r="D108">
        <v>-4.6251415983707203E-3</v>
      </c>
      <c r="E108">
        <v>-0.53743358938778474</v>
      </c>
      <c r="F108">
        <v>-0.98698069239835118</v>
      </c>
      <c r="G108">
        <v>-0.39758905764034902</v>
      </c>
      <c r="H108">
        <v>-0.17987316383545149</v>
      </c>
      <c r="I108">
        <v>-0.1939869997401488</v>
      </c>
      <c r="J108">
        <v>-0.1065317313958884</v>
      </c>
      <c r="K108">
        <v>-0.34450130680852092</v>
      </c>
      <c r="L108">
        <v>-0.10548162498144339</v>
      </c>
      <c r="M108">
        <v>-0.17901976283610821</v>
      </c>
      <c r="N108">
        <v>-0.21537235698897059</v>
      </c>
      <c r="O108">
        <v>-0.13973864387833809</v>
      </c>
      <c r="P108">
        <v>-0.40810983157225861</v>
      </c>
      <c r="Q108">
        <v>-0.29925074293459969</v>
      </c>
      <c r="R108">
        <v>-1.2721506056411651</v>
      </c>
      <c r="S108">
        <v>-0.1817541802012444</v>
      </c>
      <c r="T108">
        <v>-0.3807661878044859</v>
      </c>
      <c r="U108">
        <v>-0.20130347691815109</v>
      </c>
      <c r="V108">
        <v>-0.39502163866201889</v>
      </c>
      <c r="W108">
        <v>-0.20151313971928911</v>
      </c>
      <c r="X108">
        <v>-0.35109938488357589</v>
      </c>
      <c r="Y108">
        <v>-0.60201033182008612</v>
      </c>
      <c r="Z108">
        <v>-0.51326824380281633</v>
      </c>
      <c r="AA108">
        <v>-0.26136998826629942</v>
      </c>
      <c r="AB108">
        <v>-0.36416796756236097</v>
      </c>
      <c r="AC108">
        <v>-0.24355961624473441</v>
      </c>
      <c r="AD108">
        <v>-0.31128084681677792</v>
      </c>
      <c r="AE108">
        <v>-0.43150174821540099</v>
      </c>
      <c r="AF108">
        <v>-0.38580101523186738</v>
      </c>
      <c r="AG108">
        <v>-0.37024617112202801</v>
      </c>
      <c r="AH108" s="9" t="s">
        <v>58</v>
      </c>
      <c r="AI108" s="1">
        <v>45352</v>
      </c>
      <c r="AJ108" s="9" t="s">
        <v>39</v>
      </c>
      <c r="AK108">
        <v>6</v>
      </c>
    </row>
    <row r="109" spans="1:37" x14ac:dyDescent="0.25">
      <c r="A109">
        <v>45356</v>
      </c>
      <c r="B109">
        <v>-4.2640227990879527E-2</v>
      </c>
      <c r="C109">
        <v>-2.9701589448431018E-2</v>
      </c>
      <c r="D109">
        <v>-1.6934915447518181E-2</v>
      </c>
      <c r="E109">
        <v>-8.897951357600066E-2</v>
      </c>
      <c r="F109">
        <v>-0.21213926429985649</v>
      </c>
      <c r="G109">
        <v>-1.618793434649466E-3</v>
      </c>
      <c r="H109">
        <v>-0.1166818533591269</v>
      </c>
      <c r="I109">
        <v>-1.874000296285885E-2</v>
      </c>
      <c r="J109">
        <v>-3.3811530760363209E-3</v>
      </c>
      <c r="K109">
        <v>-2.3967993901416702E-2</v>
      </c>
      <c r="L109">
        <v>-6.1204578542550681E-2</v>
      </c>
      <c r="M109">
        <v>-2.6464085950850591E-2</v>
      </c>
      <c r="N109">
        <v>-4.8722199463753939E-2</v>
      </c>
      <c r="O109">
        <v>-1.439049904173658E-3</v>
      </c>
      <c r="P109">
        <v>-7.610600013146572E-2</v>
      </c>
      <c r="Q109">
        <v>-1.5117168746293409E-3</v>
      </c>
      <c r="R109">
        <v>-1.173733081940162E-2</v>
      </c>
      <c r="S109">
        <v>-2.5870077959031929E-2</v>
      </c>
      <c r="T109">
        <v>-0.1095669228332352</v>
      </c>
      <c r="U109">
        <v>0</v>
      </c>
      <c r="V109">
        <v>-3.3307990845806721E-3</v>
      </c>
      <c r="W109">
        <v>-5.2404782884543193E-2</v>
      </c>
      <c r="X109">
        <v>-4.066367983352228E-2</v>
      </c>
      <c r="Y109">
        <v>-0.13117311467563589</v>
      </c>
      <c r="Z109">
        <v>-4.2937615447103117E-2</v>
      </c>
      <c r="AA109">
        <v>-3.468138139095156E-2</v>
      </c>
      <c r="AB109">
        <v>-4.0543463032862347E-2</v>
      </c>
      <c r="AC109">
        <v>-6.554698337893769E-2</v>
      </c>
      <c r="AD109">
        <v>-2.84182127283784E-3</v>
      </c>
      <c r="AE109">
        <v>-2.097612933180433E-2</v>
      </c>
      <c r="AF109">
        <v>-6.6083594950046967E-2</v>
      </c>
      <c r="AG109">
        <v>-4.1773567574146769E-2</v>
      </c>
      <c r="AH109" s="9" t="s">
        <v>58</v>
      </c>
      <c r="AI109" s="1">
        <v>45352</v>
      </c>
      <c r="AJ109" s="9" t="s">
        <v>40</v>
      </c>
      <c r="AK109">
        <v>5</v>
      </c>
    </row>
    <row r="110" spans="1:37" x14ac:dyDescent="0.25">
      <c r="A110">
        <v>45355</v>
      </c>
      <c r="B110">
        <v>-0.1247870730733396</v>
      </c>
      <c r="C110">
        <v>-9.9067765764812743E-2</v>
      </c>
      <c r="D110">
        <v>0</v>
      </c>
      <c r="E110">
        <v>-0.24110542191339579</v>
      </c>
      <c r="F110">
        <v>-8.2597288376647537E-2</v>
      </c>
      <c r="G110">
        <v>-7.7676204541176672E-2</v>
      </c>
      <c r="H110">
        <v>-0.31151147311389388</v>
      </c>
      <c r="I110">
        <v>-0.10171809227251009</v>
      </c>
      <c r="J110">
        <v>-6.1384600253992082E-2</v>
      </c>
      <c r="K110">
        <v>-3.5218389337779148E-2</v>
      </c>
      <c r="L110">
        <v>-1.139790687696343E-2</v>
      </c>
      <c r="M110">
        <v>-8.6619029911921469E-2</v>
      </c>
      <c r="N110">
        <v>-0.26470647758368648</v>
      </c>
      <c r="O110">
        <v>-1.4048458318793689E-2</v>
      </c>
      <c r="P110">
        <v>-0.179230309797514</v>
      </c>
      <c r="Q110">
        <v>-5.7151340406857543E-2</v>
      </c>
      <c r="R110">
        <v>-0.17752717292656811</v>
      </c>
      <c r="S110">
        <v>-0.1060850856750435</v>
      </c>
      <c r="T110">
        <v>-6.7887481733909183E-2</v>
      </c>
      <c r="U110">
        <v>-2.0498231159847079E-2</v>
      </c>
      <c r="V110">
        <v>-7.4375001116318104E-2</v>
      </c>
      <c r="W110">
        <v>-3.2614638916574318E-2</v>
      </c>
      <c r="X110">
        <v>-7.7547247434783445E-2</v>
      </c>
      <c r="Y110">
        <v>-0.19967311361362949</v>
      </c>
      <c r="Z110">
        <v>-0.14211921263429331</v>
      </c>
      <c r="AA110">
        <v>-0.15165844947134521</v>
      </c>
      <c r="AB110">
        <v>-8.1795499024868629E-2</v>
      </c>
      <c r="AC110">
        <v>-8.3623665508842066E-2</v>
      </c>
      <c r="AD110">
        <v>-4.9753442340561477E-2</v>
      </c>
      <c r="AE110">
        <v>-0.22285157202169351</v>
      </c>
      <c r="AF110">
        <v>-0.1075813147058243</v>
      </c>
      <c r="AG110">
        <v>-9.9282548334896512E-2</v>
      </c>
      <c r="AH110" s="9" t="s">
        <v>58</v>
      </c>
      <c r="AI110" s="1">
        <v>45352</v>
      </c>
      <c r="AJ110" s="9" t="s">
        <v>41</v>
      </c>
      <c r="AK110">
        <v>4</v>
      </c>
    </row>
    <row r="111" spans="1:37" x14ac:dyDescent="0.25">
      <c r="A111">
        <v>45352</v>
      </c>
      <c r="B111">
        <v>-2.3378193119579189E-2</v>
      </c>
      <c r="C111">
        <v>-0.27295605328009531</v>
      </c>
      <c r="D111">
        <v>-7.0181681894528718E-3</v>
      </c>
      <c r="E111">
        <v>-2.0860829120407799E-2</v>
      </c>
      <c r="F111">
        <v>-2.983981646481023E-2</v>
      </c>
      <c r="G111">
        <v>-1.691006343990694E-2</v>
      </c>
      <c r="H111">
        <v>-4.5806035715630869E-2</v>
      </c>
      <c r="I111">
        <v>-6.0337818110263571E-2</v>
      </c>
      <c r="J111">
        <v>-5.4344832519381487E-3</v>
      </c>
      <c r="K111">
        <v>0</v>
      </c>
      <c r="L111">
        <v>-3.8879923064301339E-2</v>
      </c>
      <c r="M111">
        <v>-0.119259362832477</v>
      </c>
      <c r="N111">
        <v>-4.5639570789615764E-3</v>
      </c>
      <c r="O111">
        <v>-3.8218437284282362E-2</v>
      </c>
      <c r="P111">
        <v>-3.1014497806659911E-4</v>
      </c>
      <c r="Q111">
        <v>-3.2928298280009788E-2</v>
      </c>
      <c r="R111">
        <v>0</v>
      </c>
      <c r="S111">
        <v>-6.9385969579732884E-4</v>
      </c>
      <c r="T111">
        <v>-5.5259464148502517E-2</v>
      </c>
      <c r="U111">
        <v>-1.841334669604611E-2</v>
      </c>
      <c r="V111">
        <v>-3.295799992451413E-3</v>
      </c>
      <c r="W111">
        <v>-7.0099733979371207E-2</v>
      </c>
      <c r="X111">
        <v>-2.443067007698369E-3</v>
      </c>
      <c r="Y111">
        <v>-2.392257550183003E-2</v>
      </c>
      <c r="Z111">
        <v>-1.8916890622668821E-2</v>
      </c>
      <c r="AA111">
        <v>-9.8496199852155276E-3</v>
      </c>
      <c r="AB111">
        <v>-3.3790877146366978E-2</v>
      </c>
      <c r="AC111">
        <v>-6.3933895778962746E-2</v>
      </c>
      <c r="AD111">
        <v>-1.8496175367309561E-2</v>
      </c>
      <c r="AE111">
        <v>-1.7196924031963701E-2</v>
      </c>
      <c r="AF111">
        <v>-1.684242736580276E-2</v>
      </c>
      <c r="AG111">
        <v>-4.5645898602588879E-2</v>
      </c>
      <c r="AH111" s="9" t="s">
        <v>59</v>
      </c>
      <c r="AI111" s="1">
        <v>45352</v>
      </c>
      <c r="AJ111" s="9" t="s">
        <v>43</v>
      </c>
      <c r="AK111">
        <v>1</v>
      </c>
    </row>
    <row r="112" spans="1:37" x14ac:dyDescent="0.25">
      <c r="A112">
        <v>45351</v>
      </c>
      <c r="B112">
        <v>-0.1140797862774746</v>
      </c>
      <c r="C112">
        <v>-7.7801071061206525E-2</v>
      </c>
      <c r="D112">
        <v>-8.3203238095960114E-2</v>
      </c>
      <c r="E112">
        <v>-0.20688324186120791</v>
      </c>
      <c r="F112">
        <v>-7.1477639327908099E-2</v>
      </c>
      <c r="G112">
        <v>-0.12502736160659711</v>
      </c>
      <c r="H112">
        <v>-4.6853954179988222E-2</v>
      </c>
      <c r="I112">
        <v>-9.3626618138527296E-2</v>
      </c>
      <c r="J112">
        <v>-0.20550750809016069</v>
      </c>
      <c r="K112">
        <v>-6.4410832817836342E-2</v>
      </c>
      <c r="L112">
        <v>-1.2738418544826109E-2</v>
      </c>
      <c r="M112">
        <v>-7.5533033326416643E-2</v>
      </c>
      <c r="N112">
        <v>-0.1097154006323679</v>
      </c>
      <c r="O112">
        <v>-0.26732445127165988</v>
      </c>
      <c r="P112">
        <v>-6.7292404026903074E-3</v>
      </c>
      <c r="Q112">
        <v>-0.1795992556252303</v>
      </c>
      <c r="R112">
        <v>-1.9186985397566862E-2</v>
      </c>
      <c r="S112">
        <v>-0.1552490357647468</v>
      </c>
      <c r="T112">
        <v>-2.1210215047302881E-2</v>
      </c>
      <c r="U112">
        <v>-5.3794095889581521E-3</v>
      </c>
      <c r="V112">
        <v>-0.15774236540634409</v>
      </c>
      <c r="W112">
        <v>-0.1071884256361431</v>
      </c>
      <c r="X112">
        <v>-8.2260300492298349E-2</v>
      </c>
      <c r="Y112">
        <v>-9.8544167913372144E-2</v>
      </c>
      <c r="Z112">
        <v>-0.14196242011793711</v>
      </c>
      <c r="AA112">
        <v>-7.9267379187032097E-2</v>
      </c>
      <c r="AB112">
        <v>-0.1148640570365751</v>
      </c>
      <c r="AC112">
        <v>-6.8925736940783008E-2</v>
      </c>
      <c r="AD112">
        <v>-0.1949146178128702</v>
      </c>
      <c r="AE112">
        <v>-0.1237984958861633</v>
      </c>
      <c r="AF112">
        <v>-0.13282375447871031</v>
      </c>
      <c r="AG112">
        <v>-5.0626047213462269E-2</v>
      </c>
      <c r="AH112" s="9" t="s">
        <v>59</v>
      </c>
      <c r="AI112" s="1">
        <v>45323</v>
      </c>
      <c r="AJ112" s="9" t="s">
        <v>38</v>
      </c>
      <c r="AK112">
        <v>29</v>
      </c>
    </row>
    <row r="113" spans="1:37" x14ac:dyDescent="0.25">
      <c r="A113">
        <v>45350</v>
      </c>
      <c r="B113">
        <v>-0.14849630261155911</v>
      </c>
      <c r="C113">
        <v>-1.691079201316702E-2</v>
      </c>
      <c r="D113">
        <v>0</v>
      </c>
      <c r="E113">
        <v>-0.14092185175697231</v>
      </c>
      <c r="F113">
        <v>-0.24403957802365989</v>
      </c>
      <c r="G113">
        <v>-4.27045472681883E-2</v>
      </c>
      <c r="H113">
        <v>-0.20739911128381119</v>
      </c>
      <c r="I113">
        <v>-2.7273558251644059E-3</v>
      </c>
      <c r="J113">
        <v>-0.79369968268881608</v>
      </c>
      <c r="K113">
        <v>-0.25508473764420031</v>
      </c>
      <c r="L113">
        <v>-3.5222460353806509E-2</v>
      </c>
      <c r="M113">
        <v>-8.9447618824748928E-2</v>
      </c>
      <c r="N113">
        <v>-0.20312833105737149</v>
      </c>
      <c r="O113">
        <v>-7.0652178152241008E-2</v>
      </c>
      <c r="P113">
        <v>-0.30813599206038389</v>
      </c>
      <c r="Q113">
        <v>-2.7374479176250481E-3</v>
      </c>
      <c r="R113">
        <v>-0.36568938012050872</v>
      </c>
      <c r="S113">
        <v>-1.6295197882536361E-2</v>
      </c>
      <c r="T113">
        <v>-8.6775445650756927E-2</v>
      </c>
      <c r="U113">
        <v>-0.14080380210170659</v>
      </c>
      <c r="V113">
        <v>-0.25827834266545019</v>
      </c>
      <c r="W113">
        <v>-2.7862121300878111E-2</v>
      </c>
      <c r="X113">
        <v>-0.110233138398645</v>
      </c>
      <c r="Y113">
        <v>-3.5543054872922593E-2</v>
      </c>
      <c r="Z113">
        <v>-0.10228001391508609</v>
      </c>
      <c r="AA113">
        <v>-0.31891866217119808</v>
      </c>
      <c r="AB113">
        <v>-0.1171788471380692</v>
      </c>
      <c r="AC113">
        <v>-4.552333082133185E-2</v>
      </c>
      <c r="AD113">
        <v>-2.5424466388947391E-2</v>
      </c>
      <c r="AE113">
        <v>-0.12402831003877959</v>
      </c>
      <c r="AF113">
        <v>-0.1308993627746719</v>
      </c>
      <c r="AG113">
        <v>-0.200291626117965</v>
      </c>
      <c r="AH113" s="9" t="s">
        <v>59</v>
      </c>
      <c r="AI113" s="1">
        <v>45323</v>
      </c>
      <c r="AJ113" s="9" t="s">
        <v>39</v>
      </c>
      <c r="AK113">
        <v>28</v>
      </c>
    </row>
    <row r="114" spans="1:37" x14ac:dyDescent="0.25">
      <c r="A114">
        <v>45349</v>
      </c>
      <c r="B114">
        <v>-2.165978593842581E-2</v>
      </c>
      <c r="C114">
        <v>-0.2045600926243743</v>
      </c>
      <c r="D114">
        <v>0</v>
      </c>
      <c r="E114">
        <v>-5.4957256077647993E-3</v>
      </c>
      <c r="F114">
        <v>-5.5082530991130442E-4</v>
      </c>
      <c r="G114">
        <v>-0.14488326236918311</v>
      </c>
      <c r="H114">
        <v>-0.14186716359688151</v>
      </c>
      <c r="I114">
        <v>-2.5238226244634579E-2</v>
      </c>
      <c r="J114">
        <v>-5.3188845670041583E-2</v>
      </c>
      <c r="K114">
        <v>-3.1605730616196613E-2</v>
      </c>
      <c r="L114">
        <v>-2.9616385046139771E-2</v>
      </c>
      <c r="M114">
        <v>-2.8205610498530129E-3</v>
      </c>
      <c r="N114">
        <v>-1.1576143220244639E-3</v>
      </c>
      <c r="O114">
        <v>-1.4828049900107281E-4</v>
      </c>
      <c r="P114">
        <v>-5.4330819534822499E-3</v>
      </c>
      <c r="Q114">
        <v>-6.2361820604896756E-3</v>
      </c>
      <c r="R114">
        <v>0</v>
      </c>
      <c r="S114">
        <v>-1.3119618764645151E-2</v>
      </c>
      <c r="T114">
        <v>-3.2773936994742688E-2</v>
      </c>
      <c r="U114">
        <v>-3.2957209604927568E-2</v>
      </c>
      <c r="V114">
        <v>-2.6215258940862308E-3</v>
      </c>
      <c r="W114">
        <v>0</v>
      </c>
      <c r="X114">
        <v>-1.4772272525507019E-2</v>
      </c>
      <c r="Y114">
        <v>0</v>
      </c>
      <c r="Z114">
        <v>-3.224462118883837E-2</v>
      </c>
      <c r="AA114">
        <v>-1.3555129248501189E-2</v>
      </c>
      <c r="AB114">
        <v>-1.9426800421877222E-2</v>
      </c>
      <c r="AC114">
        <v>-3.178921238340196E-3</v>
      </c>
      <c r="AD114">
        <v>-6.5333599230045442E-3</v>
      </c>
      <c r="AE114">
        <v>-1.6740203116730041E-2</v>
      </c>
      <c r="AF114">
        <v>-1.7319687526368161E-2</v>
      </c>
      <c r="AG114">
        <v>-3.706261855366632E-2</v>
      </c>
      <c r="AH114" s="9" t="s">
        <v>59</v>
      </c>
      <c r="AI114" s="1">
        <v>45323</v>
      </c>
      <c r="AJ114" s="9" t="s">
        <v>40</v>
      </c>
      <c r="AK114">
        <v>27</v>
      </c>
    </row>
    <row r="115" spans="1:37" x14ac:dyDescent="0.25">
      <c r="A115">
        <v>45348</v>
      </c>
      <c r="B115">
        <v>-2.133342267266241E-2</v>
      </c>
      <c r="C115">
        <v>-2.1964332310248209E-2</v>
      </c>
      <c r="D115">
        <v>-1.3511803731272681E-2</v>
      </c>
      <c r="E115">
        <v>-3.8709251726786187E-2</v>
      </c>
      <c r="F115">
        <v>-6.136599719693118E-4</v>
      </c>
      <c r="G115">
        <v>0</v>
      </c>
      <c r="H115">
        <v>-5.3466348077244388E-2</v>
      </c>
      <c r="I115">
        <v>-1.199568207117814E-2</v>
      </c>
      <c r="J115">
        <v>0</v>
      </c>
      <c r="K115">
        <v>0</v>
      </c>
      <c r="L115">
        <v>-4.5977673126918722E-2</v>
      </c>
      <c r="M115">
        <v>-8.9262443922265098E-3</v>
      </c>
      <c r="N115">
        <v>-1.0054148366728331E-2</v>
      </c>
      <c r="O115">
        <v>-2.9202899426148819E-3</v>
      </c>
      <c r="P115">
        <v>0</v>
      </c>
      <c r="Q115">
        <v>-2.6287644515635131E-2</v>
      </c>
      <c r="R115">
        <v>0</v>
      </c>
      <c r="S115">
        <v>-3.760830772372973E-3</v>
      </c>
      <c r="T115">
        <v>-5.9272759235818602E-2</v>
      </c>
      <c r="U115">
        <v>0</v>
      </c>
      <c r="V115">
        <v>-7.4009254707031985E-2</v>
      </c>
      <c r="W115">
        <v>-8.940399984134724E-2</v>
      </c>
      <c r="X115">
        <v>-3.2622996830355369E-2</v>
      </c>
      <c r="Y115">
        <v>-1.456831439102174E-2</v>
      </c>
      <c r="Z115">
        <v>-2.1099746409549851E-2</v>
      </c>
      <c r="AA115">
        <v>-3.3717598847787531E-3</v>
      </c>
      <c r="AB115">
        <v>-3.9541699560510242E-2</v>
      </c>
      <c r="AC115">
        <v>-2.8764301842036499E-2</v>
      </c>
      <c r="AD115">
        <v>-1.490804188495321E-2</v>
      </c>
      <c r="AE115">
        <v>-6.800878425740781E-3</v>
      </c>
      <c r="AF115">
        <v>-1.0814765346420429E-2</v>
      </c>
      <c r="AG115">
        <v>-7.7126369994930305E-2</v>
      </c>
      <c r="AH115" s="9" t="s">
        <v>59</v>
      </c>
      <c r="AI115" s="1">
        <v>45323</v>
      </c>
      <c r="AJ115" s="9" t="s">
        <v>41</v>
      </c>
      <c r="AK115">
        <v>26</v>
      </c>
    </row>
    <row r="116" spans="1:37" x14ac:dyDescent="0.25">
      <c r="A116">
        <v>45345</v>
      </c>
      <c r="B116">
        <v>-1.759238277780546</v>
      </c>
      <c r="C116">
        <v>-1.3966542208339889</v>
      </c>
      <c r="D116">
        <v>-0.55932012220641547</v>
      </c>
      <c r="E116">
        <v>-2.4567027193055302</v>
      </c>
      <c r="F116">
        <v>-3.106559974447956</v>
      </c>
      <c r="G116">
        <v>-1.267027910087269</v>
      </c>
      <c r="H116">
        <v>-0.36600894782801552</v>
      </c>
      <c r="I116">
        <v>-2.0771822979901962</v>
      </c>
      <c r="J116">
        <v>-1.9665729924923421</v>
      </c>
      <c r="K116">
        <v>-1.322970856213544</v>
      </c>
      <c r="L116">
        <v>-1.292068727478858</v>
      </c>
      <c r="M116">
        <v>-1.1290178750227871</v>
      </c>
      <c r="N116">
        <v>-1.7230276901055781</v>
      </c>
      <c r="O116">
        <v>-1.2296890651411101</v>
      </c>
      <c r="P116">
        <v>-0.88204546147271912</v>
      </c>
      <c r="Q116">
        <v>-1.6326784735914079</v>
      </c>
      <c r="R116">
        <v>-1.213291980391944</v>
      </c>
      <c r="S116">
        <v>-1.3387368221372939</v>
      </c>
      <c r="T116">
        <v>-1.4742335924721841</v>
      </c>
      <c r="U116">
        <v>-0.86260184241421478</v>
      </c>
      <c r="V116">
        <v>-1.705727962506062</v>
      </c>
      <c r="W116">
        <v>-2.2780545812693829</v>
      </c>
      <c r="X116">
        <v>-2.6248255947134842</v>
      </c>
      <c r="Y116">
        <v>-1.872832663402515</v>
      </c>
      <c r="Z116">
        <v>-2.0667559302161038</v>
      </c>
      <c r="AA116">
        <v>-1.5736946951854009</v>
      </c>
      <c r="AB116">
        <v>-1.5488100344648441</v>
      </c>
      <c r="AC116">
        <v>-1.3169870851937291</v>
      </c>
      <c r="AD116">
        <v>-1.836126892329504</v>
      </c>
      <c r="AE116">
        <v>-1.8927818127885969</v>
      </c>
      <c r="AF116">
        <v>-1.720176075129692</v>
      </c>
      <c r="AG116">
        <v>-1.6695863660277841</v>
      </c>
      <c r="AH116" s="9" t="s">
        <v>60</v>
      </c>
      <c r="AI116" s="1">
        <v>45323</v>
      </c>
      <c r="AJ116" s="9" t="s">
        <v>43</v>
      </c>
      <c r="AK116">
        <v>23</v>
      </c>
    </row>
    <row r="117" spans="1:37" x14ac:dyDescent="0.25">
      <c r="A117">
        <v>45344</v>
      </c>
      <c r="B117">
        <v>-0.17271156323851511</v>
      </c>
      <c r="C117">
        <v>-0.20602144583863549</v>
      </c>
      <c r="D117">
        <v>-0.199199589579141</v>
      </c>
      <c r="E117">
        <v>-0.1425716927992525</v>
      </c>
      <c r="F117">
        <v>-0.1998660462171247</v>
      </c>
      <c r="G117">
        <v>-0.25631595943816571</v>
      </c>
      <c r="H117">
        <v>-0.19818959571382311</v>
      </c>
      <c r="I117">
        <v>-0.16714728987665459</v>
      </c>
      <c r="J117">
        <v>-2.7894945025620239E-2</v>
      </c>
      <c r="K117">
        <v>-1.0385857443686291E-3</v>
      </c>
      <c r="L117">
        <v>-5.0053617169506563E-2</v>
      </c>
      <c r="M117">
        <v>-0.16718246289183711</v>
      </c>
      <c r="N117">
        <v>-0.14470348246434919</v>
      </c>
      <c r="O117">
        <v>-7.1940314458880739E-3</v>
      </c>
      <c r="P117">
        <v>-0.17262129549941571</v>
      </c>
      <c r="Q117">
        <v>-0.13503737697573309</v>
      </c>
      <c r="R117">
        <v>-0.1043849384021665</v>
      </c>
      <c r="S117">
        <v>-0.15176056975971791</v>
      </c>
      <c r="T117">
        <v>-5.095060030366072E-2</v>
      </c>
      <c r="U117">
        <v>-5.3647920736836149E-3</v>
      </c>
      <c r="V117">
        <v>-8.7735100768599437E-3</v>
      </c>
      <c r="W117">
        <v>-0.151365198348314</v>
      </c>
      <c r="X117">
        <v>-0.2164224462686315</v>
      </c>
      <c r="Y117">
        <v>-0.72894783909864325</v>
      </c>
      <c r="Z117">
        <v>-0.24019705321581111</v>
      </c>
      <c r="AA117">
        <v>-0.1076295088253813</v>
      </c>
      <c r="AB117">
        <v>-8.0089458642002273E-2</v>
      </c>
      <c r="AC117">
        <v>-0.30277076663836228</v>
      </c>
      <c r="AD117">
        <v>-0.33180027403019963</v>
      </c>
      <c r="AE117">
        <v>-0.21313841293437491</v>
      </c>
      <c r="AF117">
        <v>-0.10810378723729989</v>
      </c>
      <c r="AG117">
        <v>-0.16742720435429989</v>
      </c>
      <c r="AH117" s="9" t="s">
        <v>60</v>
      </c>
      <c r="AI117" s="1">
        <v>45323</v>
      </c>
      <c r="AJ117" s="9" t="s">
        <v>38</v>
      </c>
      <c r="AK117">
        <v>22</v>
      </c>
    </row>
    <row r="118" spans="1:37" x14ac:dyDescent="0.25">
      <c r="A118">
        <v>45343</v>
      </c>
      <c r="B118">
        <v>-8.5694430712572767E-2</v>
      </c>
      <c r="C118">
        <v>-6.9891853927653083E-2</v>
      </c>
      <c r="D118">
        <v>-6.747668461492709E-2</v>
      </c>
      <c r="E118">
        <v>-0.1174473825148675</v>
      </c>
      <c r="F118">
        <v>-5.4725132547317777E-2</v>
      </c>
      <c r="G118">
        <v>-6.2861289501899661E-2</v>
      </c>
      <c r="H118">
        <v>-7.1190393730680993E-2</v>
      </c>
      <c r="I118">
        <v>-8.5391439732201646E-2</v>
      </c>
      <c r="J118">
        <v>-0.18232296238772469</v>
      </c>
      <c r="K118">
        <v>-2.3871580199282369E-3</v>
      </c>
      <c r="L118">
        <v>-0.1024714122185721</v>
      </c>
      <c r="M118">
        <v>-8.5124109361431916E-2</v>
      </c>
      <c r="N118">
        <v>-8.1120907225530701E-3</v>
      </c>
      <c r="O118">
        <v>-7.5397634129588276E-2</v>
      </c>
      <c r="P118">
        <v>-1.0006567729280781E-2</v>
      </c>
      <c r="Q118">
        <v>-3.06511855710144E-3</v>
      </c>
      <c r="R118">
        <v>-3.165590541703947E-2</v>
      </c>
      <c r="S118">
        <v>-0.25128299758658629</v>
      </c>
      <c r="T118">
        <v>-3.8301960991252743E-2</v>
      </c>
      <c r="U118">
        <v>-0.19811907269670459</v>
      </c>
      <c r="V118">
        <v>-0.14654134051648449</v>
      </c>
      <c r="W118">
        <v>-2.393427210266268E-3</v>
      </c>
      <c r="X118">
        <v>-0.30062381667438842</v>
      </c>
      <c r="Y118">
        <v>-1.1093952322216679E-2</v>
      </c>
      <c r="Z118">
        <v>-0.1412658608828079</v>
      </c>
      <c r="AA118">
        <v>-4.131180518333312E-2</v>
      </c>
      <c r="AB118">
        <v>-4.8905797838003383E-2</v>
      </c>
      <c r="AC118">
        <v>-6.0235773790546052E-2</v>
      </c>
      <c r="AD118">
        <v>-0.1796270614915613</v>
      </c>
      <c r="AE118">
        <v>-0.1154678094136864</v>
      </c>
      <c r="AF118">
        <v>-4.5331658663694173E-2</v>
      </c>
      <c r="AG118">
        <v>-0.10774174451953419</v>
      </c>
      <c r="AH118" s="9" t="s">
        <v>60</v>
      </c>
      <c r="AI118" s="1">
        <v>45323</v>
      </c>
      <c r="AJ118" s="9" t="s">
        <v>39</v>
      </c>
      <c r="AK118">
        <v>21</v>
      </c>
    </row>
    <row r="119" spans="1:37" x14ac:dyDescent="0.25">
      <c r="A119">
        <v>45342</v>
      </c>
      <c r="B119">
        <v>-8.9360943532398207E-2</v>
      </c>
      <c r="C119">
        <v>-0.1027183345699994</v>
      </c>
      <c r="D119">
        <v>-0.37014188928294872</v>
      </c>
      <c r="E119">
        <v>-0.14727796770349361</v>
      </c>
      <c r="F119">
        <v>-5.0188480769878273E-2</v>
      </c>
      <c r="G119">
        <v>-7.0857211250133625E-2</v>
      </c>
      <c r="H119">
        <v>-0.1166092370364487</v>
      </c>
      <c r="I119">
        <v>-0.1809996942824037</v>
      </c>
      <c r="J119">
        <v>-0.14755178597705049</v>
      </c>
      <c r="K119">
        <v>-3.3000525769177318E-3</v>
      </c>
      <c r="L119">
        <v>-0.47234634975280249</v>
      </c>
      <c r="M119">
        <v>-2.976215676470001E-2</v>
      </c>
      <c r="N119">
        <v>-2.4715922651614271E-2</v>
      </c>
      <c r="O119">
        <v>-0.16883587739029829</v>
      </c>
      <c r="P119">
        <v>-2.4679592045028918E-2</v>
      </c>
      <c r="Q119">
        <v>-4.7737010972471128E-2</v>
      </c>
      <c r="R119">
        <v>-2.4097033418023051E-2</v>
      </c>
      <c r="S119">
        <v>-1.218991056170581E-2</v>
      </c>
      <c r="T119">
        <v>-0.20390895079717999</v>
      </c>
      <c r="U119">
        <v>-0.28221365915447261</v>
      </c>
      <c r="V119">
        <v>-7.8390816207204797E-2</v>
      </c>
      <c r="W119">
        <v>-1.164792935303796E-2</v>
      </c>
      <c r="X119">
        <v>-4.4410993233133737E-2</v>
      </c>
      <c r="Y119">
        <v>-1.2008651026321459E-2</v>
      </c>
      <c r="Z119">
        <v>-8.1258249748633632E-2</v>
      </c>
      <c r="AA119">
        <v>-7.3249919672939603E-2</v>
      </c>
      <c r="AB119">
        <v>-0.11488237972482131</v>
      </c>
      <c r="AC119">
        <v>-0.1002951297538215</v>
      </c>
      <c r="AD119">
        <v>-0.14172850663293951</v>
      </c>
      <c r="AE119">
        <v>-0.11997413267297299</v>
      </c>
      <c r="AF119">
        <v>-8.1861262345004585E-2</v>
      </c>
      <c r="AG119">
        <v>-6.0621113047308703E-2</v>
      </c>
      <c r="AH119" s="9" t="s">
        <v>60</v>
      </c>
      <c r="AI119" s="1">
        <v>45323</v>
      </c>
      <c r="AJ119" s="9" t="s">
        <v>40</v>
      </c>
      <c r="AK119">
        <v>20</v>
      </c>
    </row>
    <row r="120" spans="1:37" x14ac:dyDescent="0.25">
      <c r="A120">
        <v>45341</v>
      </c>
      <c r="B120">
        <v>-6.6140611207309005E-2</v>
      </c>
      <c r="C120">
        <v>-0.2000244772110579</v>
      </c>
      <c r="D120">
        <v>-0.2708016017632493</v>
      </c>
      <c r="E120">
        <v>-0.11327843047849449</v>
      </c>
      <c r="F120">
        <v>-1.8649325518442741E-2</v>
      </c>
      <c r="G120">
        <v>-3.2664664247266932E-2</v>
      </c>
      <c r="H120">
        <v>-7.3421843127721653E-2</v>
      </c>
      <c r="I120">
        <v>-0.15177076088056971</v>
      </c>
      <c r="J120">
        <v>-1.0619906074401249E-2</v>
      </c>
      <c r="K120">
        <v>-0.1415119140058006</v>
      </c>
      <c r="L120">
        <v>-7.4393646204055155E-2</v>
      </c>
      <c r="M120">
        <v>-3.3500883388904862E-2</v>
      </c>
      <c r="N120">
        <v>-7.2425916129764095E-2</v>
      </c>
      <c r="O120">
        <v>-2.379831086676696E-2</v>
      </c>
      <c r="P120">
        <v>-0.1428572715455734</v>
      </c>
      <c r="Q120">
        <v>-1.32899151921144E-2</v>
      </c>
      <c r="R120">
        <v>-4.6565574109384469E-3</v>
      </c>
      <c r="S120">
        <v>-1.77167467744631E-2</v>
      </c>
      <c r="T120">
        <v>-3.6611328651916228E-2</v>
      </c>
      <c r="U120">
        <v>-1.314930690368619E-2</v>
      </c>
      <c r="V120">
        <v>-6.0232454321845888E-2</v>
      </c>
      <c r="W120">
        <v>-0.12036224046822409</v>
      </c>
      <c r="X120">
        <v>-4.7803217512063137E-2</v>
      </c>
      <c r="Y120">
        <v>-8.7318992113137733E-3</v>
      </c>
      <c r="Z120">
        <v>-7.1115345812587133E-2</v>
      </c>
      <c r="AA120">
        <v>-9.2573132750181947E-2</v>
      </c>
      <c r="AB120">
        <v>-3.6832275993613217E-2</v>
      </c>
      <c r="AC120">
        <v>-7.4029417860483365E-2</v>
      </c>
      <c r="AD120">
        <v>-1.559889095732789E-2</v>
      </c>
      <c r="AE120">
        <v>-6.3757127055718718E-2</v>
      </c>
      <c r="AF120">
        <v>-7.7311316904745755E-2</v>
      </c>
      <c r="AG120">
        <v>-5.0685544057249732E-2</v>
      </c>
      <c r="AH120" s="9" t="s">
        <v>60</v>
      </c>
      <c r="AI120" s="1">
        <v>45323</v>
      </c>
      <c r="AJ120" s="9" t="s">
        <v>41</v>
      </c>
      <c r="AK120">
        <v>19</v>
      </c>
    </row>
    <row r="121" spans="1:37" x14ac:dyDescent="0.25">
      <c r="A121">
        <v>45338</v>
      </c>
      <c r="B121">
        <v>-6.1272153766546739E-2</v>
      </c>
      <c r="C121">
        <v>-0.1110062012832648</v>
      </c>
      <c r="D121">
        <v>0</v>
      </c>
      <c r="E121">
        <v>-3.3667561308791082E-2</v>
      </c>
      <c r="F121">
        <v>-0.1345277215960754</v>
      </c>
      <c r="G121">
        <v>-4.406698728421482E-2</v>
      </c>
      <c r="H121">
        <v>-5.3912377868127609E-3</v>
      </c>
      <c r="I121">
        <v>-2.223611914468962E-2</v>
      </c>
      <c r="J121">
        <v>-5.3931507322506178E-2</v>
      </c>
      <c r="K121">
        <v>-1.764580188450084E-2</v>
      </c>
      <c r="L121">
        <v>-5.2728378422403299E-2</v>
      </c>
      <c r="M121">
        <v>-1.801362931440062E-2</v>
      </c>
      <c r="N121">
        <v>-7.2106162531862562E-3</v>
      </c>
      <c r="O121">
        <v>0</v>
      </c>
      <c r="P121">
        <v>-0.12919569270820591</v>
      </c>
      <c r="Q121">
        <v>-5.8261738655667167E-2</v>
      </c>
      <c r="R121">
        <v>-1.280053356150753</v>
      </c>
      <c r="S121">
        <v>-8.7550605184238739E-2</v>
      </c>
      <c r="T121">
        <v>-0.22265352884915929</v>
      </c>
      <c r="U121">
        <v>-7.1855094545874992E-3</v>
      </c>
      <c r="V121">
        <v>-9.7897953747676635E-3</v>
      </c>
      <c r="W121">
        <v>-0.1194919575970472</v>
      </c>
      <c r="X121">
        <v>-8.6057402877431285E-2</v>
      </c>
      <c r="Y121">
        <v>-2.1740316126717809E-2</v>
      </c>
      <c r="Z121">
        <v>-8.7260706050788825E-2</v>
      </c>
      <c r="AA121">
        <v>-3.3633879547628732E-2</v>
      </c>
      <c r="AB121">
        <v>-6.0581391296736849E-2</v>
      </c>
      <c r="AC121">
        <v>-2.1583142117821499E-2</v>
      </c>
      <c r="AD121">
        <v>-3.0031685746846878E-2</v>
      </c>
      <c r="AE121">
        <v>-0.1070150866443845</v>
      </c>
      <c r="AF121">
        <v>-6.1059317070208473E-2</v>
      </c>
      <c r="AG121">
        <v>-2.9883555937740711E-2</v>
      </c>
      <c r="AH121" s="9" t="s">
        <v>61</v>
      </c>
      <c r="AI121" s="1">
        <v>45323</v>
      </c>
      <c r="AJ121" s="9" t="s">
        <v>43</v>
      </c>
      <c r="AK121">
        <v>16</v>
      </c>
    </row>
    <row r="122" spans="1:37" x14ac:dyDescent="0.25">
      <c r="A122">
        <v>45337</v>
      </c>
      <c r="B122">
        <v>-7.2297307795461466E-2</v>
      </c>
      <c r="C122">
        <v>-2.7221233143041351E-2</v>
      </c>
      <c r="D122">
        <v>-8.2450360143846685E-2</v>
      </c>
      <c r="E122">
        <v>-7.2758157362509679E-2</v>
      </c>
      <c r="F122">
        <v>-0.21856731630101031</v>
      </c>
      <c r="G122">
        <v>-6.9246708156760969E-2</v>
      </c>
      <c r="H122">
        <v>-9.4068854731479329E-2</v>
      </c>
      <c r="I122">
        <v>-0.1499670144586624</v>
      </c>
      <c r="J122">
        <v>-0.13035592910122071</v>
      </c>
      <c r="K122">
        <v>-2.379374075522649E-3</v>
      </c>
      <c r="L122">
        <v>-0.20546237798761119</v>
      </c>
      <c r="M122">
        <v>-9.9776404244817617E-3</v>
      </c>
      <c r="N122">
        <v>-0.18509799252962081</v>
      </c>
      <c r="O122">
        <v>-0.2264439773094809</v>
      </c>
      <c r="P122">
        <v>-3.7304592146021748E-2</v>
      </c>
      <c r="Q122">
        <v>-0.1020575067717185</v>
      </c>
      <c r="R122">
        <v>-3.4825205784798779E-3</v>
      </c>
      <c r="S122">
        <v>-1.543291319529002E-2</v>
      </c>
      <c r="T122">
        <v>-1.645156875017019E-2</v>
      </c>
      <c r="U122">
        <v>0</v>
      </c>
      <c r="V122">
        <v>-0.15630754841960301</v>
      </c>
      <c r="W122">
        <v>-6.5836582719745003E-3</v>
      </c>
      <c r="X122">
        <v>-1.9711992556597939E-2</v>
      </c>
      <c r="Y122">
        <v>-1.453950942970024E-2</v>
      </c>
      <c r="Z122">
        <v>-4.5222560167460679E-2</v>
      </c>
      <c r="AA122">
        <v>-9.6911217871568658E-2</v>
      </c>
      <c r="AB122">
        <v>-0.1159737939648542</v>
      </c>
      <c r="AC122">
        <v>-4.068302332034944E-2</v>
      </c>
      <c r="AD122">
        <v>-0.15978699386917411</v>
      </c>
      <c r="AE122">
        <v>-8.8491129156430287E-2</v>
      </c>
      <c r="AF122">
        <v>-6.5750416615478119E-2</v>
      </c>
      <c r="AG122">
        <v>-4.6622863816500437E-2</v>
      </c>
      <c r="AH122" s="9" t="s">
        <v>61</v>
      </c>
      <c r="AI122" s="1">
        <v>45323</v>
      </c>
      <c r="AJ122" s="9" t="s">
        <v>38</v>
      </c>
      <c r="AK122">
        <v>15</v>
      </c>
    </row>
    <row r="123" spans="1:37" x14ac:dyDescent="0.25">
      <c r="A123">
        <v>45329</v>
      </c>
      <c r="B123">
        <v>-4.275288279642666E-2</v>
      </c>
      <c r="C123">
        <v>-5.2789863422249443E-2</v>
      </c>
      <c r="D123">
        <v>-1.4111390381691511E-3</v>
      </c>
      <c r="E123">
        <v>-6.2210091599171208E-2</v>
      </c>
      <c r="F123">
        <v>-1.3567385667666869E-2</v>
      </c>
      <c r="G123">
        <v>-5.5657829379907119E-2</v>
      </c>
      <c r="H123">
        <v>-3.903211226467865E-3</v>
      </c>
      <c r="I123">
        <v>-5.5555353873370829E-3</v>
      </c>
      <c r="J123">
        <v>-1.331104087643839E-2</v>
      </c>
      <c r="K123">
        <v>0</v>
      </c>
      <c r="L123">
        <v>-4.8896416212499023E-2</v>
      </c>
      <c r="M123">
        <v>-3.8202826054095839E-3</v>
      </c>
      <c r="N123">
        <v>-5.0635215859820809E-2</v>
      </c>
      <c r="O123">
        <v>0</v>
      </c>
      <c r="P123">
        <v>-1.8701312930316759E-2</v>
      </c>
      <c r="Q123">
        <v>-2.442255374894628E-2</v>
      </c>
      <c r="R123">
        <v>0</v>
      </c>
      <c r="S123">
        <v>-8.0020195816269624E-2</v>
      </c>
      <c r="T123">
        <v>-4.2581749409015518E-2</v>
      </c>
      <c r="U123">
        <v>-0.10844174864872801</v>
      </c>
      <c r="V123">
        <v>-5.9055898070477522E-2</v>
      </c>
      <c r="W123">
        <v>-1.5528436020798319E-2</v>
      </c>
      <c r="X123">
        <v>-6.0253460242069477E-2</v>
      </c>
      <c r="Y123">
        <v>-8.9336889331911251E-2</v>
      </c>
      <c r="Z123">
        <v>-5.9874940021777873E-2</v>
      </c>
      <c r="AA123">
        <v>-3.5217117003732479E-2</v>
      </c>
      <c r="AB123">
        <v>-2.7585999258058089E-2</v>
      </c>
      <c r="AC123">
        <v>-2.7587944308015491E-2</v>
      </c>
      <c r="AD123">
        <v>-1.8778304276086202E-2</v>
      </c>
      <c r="AE123">
        <v>-5.1257768982370798E-2</v>
      </c>
      <c r="AF123">
        <v>-5.4147918908003717E-2</v>
      </c>
      <c r="AG123">
        <v>-2.1159317102684431E-2</v>
      </c>
      <c r="AH123" s="9" t="s">
        <v>62</v>
      </c>
      <c r="AI123" s="1">
        <v>45323</v>
      </c>
      <c r="AJ123" s="9" t="s">
        <v>39</v>
      </c>
      <c r="AK123">
        <v>7</v>
      </c>
    </row>
    <row r="124" spans="1:37" x14ac:dyDescent="0.25">
      <c r="A124">
        <v>45328</v>
      </c>
      <c r="B124">
        <v>-4.1647519272919008E-2</v>
      </c>
      <c r="C124">
        <v>-8.4049286529468414E-2</v>
      </c>
      <c r="D124">
        <v>-3.4353595185499373E-2</v>
      </c>
      <c r="E124">
        <v>-7.7916566730723807E-2</v>
      </c>
      <c r="F124">
        <v>-5.5302072887761927E-2</v>
      </c>
      <c r="G124">
        <v>-6.5591517251058648E-2</v>
      </c>
      <c r="H124">
        <v>-0.18144827019375409</v>
      </c>
      <c r="I124">
        <v>-1.337918082108251E-3</v>
      </c>
      <c r="J124">
        <v>0</v>
      </c>
      <c r="K124">
        <v>-8.0097432296567569E-3</v>
      </c>
      <c r="L124">
        <v>-6.5894468736684447E-2</v>
      </c>
      <c r="M124">
        <v>-1.154994051761373E-2</v>
      </c>
      <c r="N124">
        <v>-4.4339613519823733E-2</v>
      </c>
      <c r="O124">
        <v>-1.241634442007677E-2</v>
      </c>
      <c r="P124">
        <v>-1.7934756090333469E-2</v>
      </c>
      <c r="Q124">
        <v>-5.4328640820043989E-2</v>
      </c>
      <c r="R124">
        <v>-4.8155972409846967E-2</v>
      </c>
      <c r="S124">
        <v>-8.7919258350415384E-3</v>
      </c>
      <c r="T124">
        <v>-0.1058281033623114</v>
      </c>
      <c r="U124">
        <v>-2.4077965478029378E-3</v>
      </c>
      <c r="V124">
        <v>-8.6765439185235594E-3</v>
      </c>
      <c r="W124">
        <v>-3.7597416250603651E-3</v>
      </c>
      <c r="X124">
        <v>-1.7507456770810049E-2</v>
      </c>
      <c r="Y124">
        <v>-4.1214570443979482E-3</v>
      </c>
      <c r="Z124">
        <v>-4.8977945797486933E-2</v>
      </c>
      <c r="AA124">
        <v>-1.6438009973406189E-2</v>
      </c>
      <c r="AB124">
        <v>-6.4436472943398562E-2</v>
      </c>
      <c r="AC124">
        <v>-1.789270685060379E-2</v>
      </c>
      <c r="AD124">
        <v>-3.4335136500988052E-2</v>
      </c>
      <c r="AE124">
        <v>-5.2779585111723537E-2</v>
      </c>
      <c r="AF124">
        <v>-4.4574469274443959E-2</v>
      </c>
      <c r="AG124">
        <v>-2.6857351896695629E-2</v>
      </c>
      <c r="AH124" s="9" t="s">
        <v>62</v>
      </c>
      <c r="AI124" s="1">
        <v>45323</v>
      </c>
      <c r="AJ124" s="9" t="s">
        <v>40</v>
      </c>
      <c r="AK124">
        <v>6</v>
      </c>
    </row>
    <row r="125" spans="1:37" x14ac:dyDescent="0.25">
      <c r="A125">
        <v>45327</v>
      </c>
      <c r="B125">
        <v>-0.22678729663259881</v>
      </c>
      <c r="C125">
        <v>-2.3569621559818659E-2</v>
      </c>
      <c r="D125">
        <v>-9.7073136121421585E-3</v>
      </c>
      <c r="E125">
        <v>-0.35370676305928761</v>
      </c>
      <c r="F125">
        <v>-0.1236387635416252</v>
      </c>
      <c r="G125">
        <v>-3.09990285879185E-2</v>
      </c>
      <c r="H125">
        <v>-2.3025293616430222E-2</v>
      </c>
      <c r="I125">
        <v>-0.1258851682549583</v>
      </c>
      <c r="J125">
        <v>-6.9859237774613586E-2</v>
      </c>
      <c r="K125">
        <v>-1.1435796151517529E-2</v>
      </c>
      <c r="L125">
        <v>-2.5570492124384191E-2</v>
      </c>
      <c r="M125">
        <v>-0.1081189221641147</v>
      </c>
      <c r="N125">
        <v>-0.1391315213359747</v>
      </c>
      <c r="O125">
        <v>-0.1360907034240233</v>
      </c>
      <c r="P125">
        <v>-9.2736262817808141E-2</v>
      </c>
      <c r="Q125">
        <v>-4.7444495223426862E-4</v>
      </c>
      <c r="R125">
        <v>-0.40128160373653993</v>
      </c>
      <c r="S125">
        <v>-7.3921476922008844E-2</v>
      </c>
      <c r="T125">
        <v>-0.54480423358566643</v>
      </c>
      <c r="U125">
        <v>-1.8497320782375402E-2</v>
      </c>
      <c r="V125">
        <v>-0.3027121359335187</v>
      </c>
      <c r="W125">
        <v>-0.45564166894869229</v>
      </c>
      <c r="X125">
        <v>-0.62330919811795671</v>
      </c>
      <c r="Y125">
        <v>-1.4883292361115311E-2</v>
      </c>
      <c r="Z125">
        <v>-0.33225629652655891</v>
      </c>
      <c r="AA125">
        <v>-0.14028058045328809</v>
      </c>
      <c r="AB125">
        <v>-0.15749370350226519</v>
      </c>
      <c r="AC125">
        <v>-4.9252642456066469E-2</v>
      </c>
      <c r="AD125">
        <v>-1.128936997274935E-2</v>
      </c>
      <c r="AE125">
        <v>-0.1094975460747817</v>
      </c>
      <c r="AF125">
        <v>-0.26819366654649041</v>
      </c>
      <c r="AG125">
        <v>-0.33642980368259462</v>
      </c>
      <c r="AH125" s="9" t="s">
        <v>62</v>
      </c>
      <c r="AI125" s="1">
        <v>45323</v>
      </c>
      <c r="AJ125" s="9" t="s">
        <v>41</v>
      </c>
      <c r="AK125">
        <v>5</v>
      </c>
    </row>
    <row r="126" spans="1:37" x14ac:dyDescent="0.25">
      <c r="A126">
        <v>45324</v>
      </c>
      <c r="B126">
        <v>-0.26103318101478751</v>
      </c>
      <c r="C126">
        <v>-0.32136897911720402</v>
      </c>
      <c r="D126">
        <v>-4.4756069354972311E-2</v>
      </c>
      <c r="E126">
        <v>-0.34249663670882291</v>
      </c>
      <c r="F126">
        <v>-0.48691696746007779</v>
      </c>
      <c r="G126">
        <v>-0.1717636740599125</v>
      </c>
      <c r="H126">
        <v>-0.59018106795264225</v>
      </c>
      <c r="I126">
        <v>-0.26436899199890113</v>
      </c>
      <c r="J126">
        <v>-3.881267007869324E-2</v>
      </c>
      <c r="K126">
        <v>-0.1612728387459835</v>
      </c>
      <c r="L126">
        <v>-0.62213418133381548</v>
      </c>
      <c r="M126">
        <v>-0.1117144582542041</v>
      </c>
      <c r="N126">
        <v>-0.5153684580914768</v>
      </c>
      <c r="O126">
        <v>-0.12709845756106061</v>
      </c>
      <c r="P126">
        <v>-0.1274503608218574</v>
      </c>
      <c r="Q126">
        <v>-0.34312884333713711</v>
      </c>
      <c r="R126">
        <v>-9.211109924344979E-2</v>
      </c>
      <c r="S126">
        <v>-8.8804277278895269E-2</v>
      </c>
      <c r="T126">
        <v>-0.25449272223215891</v>
      </c>
      <c r="U126">
        <v>-9.6055841863872754E-2</v>
      </c>
      <c r="V126">
        <v>-0.14127414583713241</v>
      </c>
      <c r="W126">
        <v>-9.3664723136554232E-2</v>
      </c>
      <c r="X126">
        <v>-0.20758236827711729</v>
      </c>
      <c r="Y126">
        <v>-0.3241786276813885</v>
      </c>
      <c r="Z126">
        <v>-0.2411771791695817</v>
      </c>
      <c r="AA126">
        <v>-0.25710057708477169</v>
      </c>
      <c r="AB126">
        <v>-0.3011621514195148</v>
      </c>
      <c r="AC126">
        <v>-0.2144071166704706</v>
      </c>
      <c r="AD126">
        <v>-0.2370788320361199</v>
      </c>
      <c r="AE126">
        <v>-0.23824543080777399</v>
      </c>
      <c r="AF126">
        <v>-0.25941951277712261</v>
      </c>
      <c r="AG126">
        <v>-0.28742697055564859</v>
      </c>
      <c r="AH126" s="9" t="s">
        <v>63</v>
      </c>
      <c r="AI126" s="1">
        <v>45323</v>
      </c>
      <c r="AJ126" s="9" t="s">
        <v>43</v>
      </c>
      <c r="AK126">
        <v>2</v>
      </c>
    </row>
    <row r="127" spans="1:37" x14ac:dyDescent="0.25">
      <c r="A127">
        <v>45323</v>
      </c>
      <c r="B127">
        <v>-7.7053296295464618E-2</v>
      </c>
      <c r="C127">
        <v>-0.11115555295032011</v>
      </c>
      <c r="D127">
        <v>-3.1243897236983859E-2</v>
      </c>
      <c r="E127">
        <v>-2.4587653490266811E-2</v>
      </c>
      <c r="F127">
        <v>-2.5074727954521939E-4</v>
      </c>
      <c r="G127">
        <v>-2.217006636072738E-3</v>
      </c>
      <c r="H127">
        <v>-0.24590343293149319</v>
      </c>
      <c r="I127">
        <v>-5.2533045202792637E-2</v>
      </c>
      <c r="J127">
        <v>-3.1995699576061937E-2</v>
      </c>
      <c r="K127">
        <v>0</v>
      </c>
      <c r="L127">
        <v>0</v>
      </c>
      <c r="M127">
        <v>-1.817375438171699E-3</v>
      </c>
      <c r="N127">
        <v>-1.0366046996454589E-2</v>
      </c>
      <c r="O127">
        <v>-2.4334737134440829E-2</v>
      </c>
      <c r="P127">
        <v>-0.15641227950148801</v>
      </c>
      <c r="Q127">
        <v>-9.0103836133728424E-2</v>
      </c>
      <c r="R127">
        <v>-2.7707509385328479E-2</v>
      </c>
      <c r="S127">
        <v>-6.4016977959861027E-2</v>
      </c>
      <c r="T127">
        <v>-2.8440665254097511E-2</v>
      </c>
      <c r="U127">
        <v>0</v>
      </c>
      <c r="V127">
        <v>-0.19450976244977641</v>
      </c>
      <c r="W127">
        <v>-2.8101581596422232E-2</v>
      </c>
      <c r="X127">
        <v>-8.550662266098577E-2</v>
      </c>
      <c r="Y127">
        <v>-0.35131742772630509</v>
      </c>
      <c r="Z127">
        <v>-6.9998815300925263E-2</v>
      </c>
      <c r="AA127">
        <v>-3.4071472222213059E-2</v>
      </c>
      <c r="AB127">
        <v>-0.1302677231968348</v>
      </c>
      <c r="AC127">
        <v>-3.2225430431155187E-2</v>
      </c>
      <c r="AD127">
        <v>-4.4952389552116577E-2</v>
      </c>
      <c r="AE127">
        <v>-1.368917686843745E-2</v>
      </c>
      <c r="AF127">
        <v>-3.1268307341708157E-2</v>
      </c>
      <c r="AG127">
        <v>-0.16365228649437899</v>
      </c>
      <c r="AH127" s="9" t="s">
        <v>63</v>
      </c>
      <c r="AI127" s="1">
        <v>45323</v>
      </c>
      <c r="AJ127" s="9" t="s">
        <v>38</v>
      </c>
      <c r="AK127">
        <v>1</v>
      </c>
    </row>
    <row r="128" spans="1:37" x14ac:dyDescent="0.25">
      <c r="A128">
        <v>45322</v>
      </c>
      <c r="B128">
        <v>-1.2362922131315841</v>
      </c>
      <c r="C128">
        <v>-0.84464730704809632</v>
      </c>
      <c r="D128">
        <v>-0.53132899999413152</v>
      </c>
      <c r="E128">
        <v>-1.277951065987613</v>
      </c>
      <c r="F128">
        <v>-1.0923518964040699</v>
      </c>
      <c r="G128">
        <v>-0.53511544947671563</v>
      </c>
      <c r="H128">
        <v>-0.59749026240723413</v>
      </c>
      <c r="I128">
        <v>-1.224533202474162</v>
      </c>
      <c r="J128">
        <v>-0.80111833792325393</v>
      </c>
      <c r="K128">
        <v>-1.3362389082488579</v>
      </c>
      <c r="L128">
        <v>-0.1842539228878538</v>
      </c>
      <c r="M128">
        <v>-0.16519794548869651</v>
      </c>
      <c r="N128">
        <v>-1.267943765126605</v>
      </c>
      <c r="O128">
        <v>-0.67188838491390368</v>
      </c>
      <c r="P128">
        <v>-0.6788210973816321</v>
      </c>
      <c r="Q128">
        <v>-1.574605017626173</v>
      </c>
      <c r="R128">
        <v>-7.6344895103203969E-2</v>
      </c>
      <c r="S128">
        <v>-2.141503547318794</v>
      </c>
      <c r="T128">
        <v>-1.1770925405878001</v>
      </c>
      <c r="U128">
        <v>-1.073016579081737</v>
      </c>
      <c r="V128">
        <v>-1.9991189891204519</v>
      </c>
      <c r="W128">
        <v>-1.346261892917608</v>
      </c>
      <c r="X128">
        <v>-0.94386924816778384</v>
      </c>
      <c r="Y128">
        <v>-0.37694832135113487</v>
      </c>
      <c r="Z128">
        <v>-1.2285657022195691</v>
      </c>
      <c r="AA128">
        <v>-1.147123124180365</v>
      </c>
      <c r="AB128">
        <v>-1.437051194164968</v>
      </c>
      <c r="AC128">
        <v>-0.30248692770941371</v>
      </c>
      <c r="AD128">
        <v>-0.85961076040599238</v>
      </c>
      <c r="AE128">
        <v>-1.2208728142973571</v>
      </c>
      <c r="AF128">
        <v>-1.301391900837928</v>
      </c>
      <c r="AG128">
        <v>-0.77086437534967822</v>
      </c>
      <c r="AH128" s="9" t="s">
        <v>63</v>
      </c>
      <c r="AI128" s="1">
        <v>45292</v>
      </c>
      <c r="AJ128" s="9" t="s">
        <v>39</v>
      </c>
      <c r="AK128">
        <v>31</v>
      </c>
    </row>
    <row r="129" spans="1:37" x14ac:dyDescent="0.25">
      <c r="A129">
        <v>45321</v>
      </c>
      <c r="B129">
        <v>-3.180446721773756E-2</v>
      </c>
      <c r="C129">
        <v>-0.1042303351508562</v>
      </c>
      <c r="D129">
        <v>-1.059549198860749E-3</v>
      </c>
      <c r="E129">
        <v>-4.8414761758320018E-2</v>
      </c>
      <c r="F129">
        <v>0</v>
      </c>
      <c r="G129">
        <v>-5.5317830187481031E-3</v>
      </c>
      <c r="H129">
        <v>-0.22873947275561601</v>
      </c>
      <c r="I129">
        <v>0</v>
      </c>
      <c r="J129">
        <v>-0.1033843252630967</v>
      </c>
      <c r="K129">
        <v>0</v>
      </c>
      <c r="L129">
        <v>-2.6724024818017118E-2</v>
      </c>
      <c r="M129">
        <v>-2.368463363472502E-3</v>
      </c>
      <c r="N129">
        <v>-0.12311197652852961</v>
      </c>
      <c r="O129">
        <v>-1.42222897552324E-2</v>
      </c>
      <c r="P129">
        <v>-7.6446258966642398E-3</v>
      </c>
      <c r="Q129">
        <v>-1.8751573689154449E-2</v>
      </c>
      <c r="R129">
        <v>-7.5410606164296762E-2</v>
      </c>
      <c r="S129">
        <v>-2.4721362427013102E-3</v>
      </c>
      <c r="T129">
        <v>-6.6957903797995752E-2</v>
      </c>
      <c r="U129">
        <v>-2.5966048660760041E-3</v>
      </c>
      <c r="V129">
        <v>-1.324267627483636E-2</v>
      </c>
      <c r="W129">
        <v>-0.14401931822548131</v>
      </c>
      <c r="X129">
        <v>-1.1864477086721901E-2</v>
      </c>
      <c r="Y129">
        <v>-1.5386648077770281E-2</v>
      </c>
      <c r="Z129">
        <v>-3.0057833420075411E-2</v>
      </c>
      <c r="AA129">
        <v>-4.054142419054621E-2</v>
      </c>
      <c r="AB129">
        <v>-3.462497492552314E-2</v>
      </c>
      <c r="AC129">
        <v>-1.06755400719482E-2</v>
      </c>
      <c r="AD129">
        <v>-2.9734227558072469E-2</v>
      </c>
      <c r="AE129">
        <v>-1.7614310948821401E-2</v>
      </c>
      <c r="AF129">
        <v>-2.0303406356220261E-2</v>
      </c>
      <c r="AG129">
        <v>-7.6316316289036096E-2</v>
      </c>
      <c r="AH129" s="9" t="s">
        <v>63</v>
      </c>
      <c r="AI129" s="1">
        <v>45292</v>
      </c>
      <c r="AJ129" s="9" t="s">
        <v>40</v>
      </c>
      <c r="AK129">
        <v>30</v>
      </c>
    </row>
    <row r="130" spans="1:37" x14ac:dyDescent="0.25">
      <c r="A130">
        <v>45320</v>
      </c>
      <c r="B130">
        <v>-0.29363637294696959</v>
      </c>
      <c r="C130">
        <v>-0.13702500696545389</v>
      </c>
      <c r="D130">
        <v>-5.7671291569729569E-2</v>
      </c>
      <c r="E130">
        <v>-0.62800069450451279</v>
      </c>
      <c r="F130">
        <v>-2.3072417392262859E-2</v>
      </c>
      <c r="G130">
        <v>-0.26738987524524249</v>
      </c>
      <c r="H130">
        <v>-9.0042305126791206E-2</v>
      </c>
      <c r="I130">
        <v>-0.31008724379192171</v>
      </c>
      <c r="J130">
        <v>-5.1287761261325643E-2</v>
      </c>
      <c r="K130">
        <v>-0.11434014189036371</v>
      </c>
      <c r="L130">
        <v>-0.90910073366604693</v>
      </c>
      <c r="M130">
        <v>-5.8899228138878712E-2</v>
      </c>
      <c r="N130">
        <v>-0.1199170354872964</v>
      </c>
      <c r="O130">
        <v>-3.2262822493769709E-2</v>
      </c>
      <c r="P130">
        <v>-2.3921972232743869E-2</v>
      </c>
      <c r="Q130">
        <v>-0.21362632379556781</v>
      </c>
      <c r="R130">
        <v>-3.7326867899950891E-2</v>
      </c>
      <c r="S130">
        <v>-1.0227007994807791</v>
      </c>
      <c r="T130">
        <v>-0.14872977713498381</v>
      </c>
      <c r="U130">
        <v>-0.25400517723082039</v>
      </c>
      <c r="V130">
        <v>-0.3752225148866758</v>
      </c>
      <c r="W130">
        <v>-0.1928577405044451</v>
      </c>
      <c r="X130">
        <v>-0.14464387074852059</v>
      </c>
      <c r="Y130">
        <v>-0.13201060746608659</v>
      </c>
      <c r="Z130">
        <v>-0.43628835724511228</v>
      </c>
      <c r="AA130">
        <v>-0.1200635498262905</v>
      </c>
      <c r="AB130">
        <v>-0.2090745163444217</v>
      </c>
      <c r="AC130">
        <v>-0.18201597683166029</v>
      </c>
      <c r="AD130">
        <v>-0.20512585121132709</v>
      </c>
      <c r="AE130">
        <v>-0.18104025368679069</v>
      </c>
      <c r="AF130">
        <v>-0.25481490753653863</v>
      </c>
      <c r="AG130">
        <v>-0.37527304880047457</v>
      </c>
      <c r="AH130" s="9" t="s">
        <v>63</v>
      </c>
      <c r="AI130" s="1">
        <v>45292</v>
      </c>
      <c r="AJ130" s="9" t="s">
        <v>41</v>
      </c>
      <c r="AK130">
        <v>29</v>
      </c>
    </row>
    <row r="131" spans="1:37" x14ac:dyDescent="0.25">
      <c r="A131">
        <v>45317</v>
      </c>
      <c r="B131">
        <v>-7.1473304456475928E-2</v>
      </c>
      <c r="C131">
        <v>-0.1690428587466013</v>
      </c>
      <c r="D131">
        <v>0</v>
      </c>
      <c r="E131">
        <v>-8.3670515207099422E-2</v>
      </c>
      <c r="F131">
        <v>-4.3819686966784814E-3</v>
      </c>
      <c r="G131">
        <v>-3.3417486752361253E-2</v>
      </c>
      <c r="H131">
        <v>-8.0255738891943699E-4</v>
      </c>
      <c r="I131">
        <v>-6.0895891485004683E-2</v>
      </c>
      <c r="J131">
        <v>-6.1275822503249221E-2</v>
      </c>
      <c r="K131">
        <v>-2.219734760689495E-3</v>
      </c>
      <c r="L131">
        <v>0</v>
      </c>
      <c r="M131">
        <v>-1.06262742511568E-2</v>
      </c>
      <c r="N131">
        <v>-2.249309251738215E-2</v>
      </c>
      <c r="O131">
        <v>-8.2520410669221123E-4</v>
      </c>
      <c r="P131">
        <v>-5.4133925355637318E-2</v>
      </c>
      <c r="Q131">
        <v>-5.4719463172261604E-3</v>
      </c>
      <c r="R131">
        <v>-7.8637805764912888E-2</v>
      </c>
      <c r="S131">
        <v>-3.7405245834368959E-3</v>
      </c>
      <c r="T131">
        <v>-0.3157896481638956</v>
      </c>
      <c r="U131">
        <v>-0.26935295865080677</v>
      </c>
      <c r="V131">
        <v>-2.8063779136124491E-2</v>
      </c>
      <c r="W131">
        <v>-2.8399112839761771E-2</v>
      </c>
      <c r="X131">
        <v>-0.15873122237126089</v>
      </c>
      <c r="Y131">
        <v>-0.80455811235219055</v>
      </c>
      <c r="Z131">
        <v>-9.0335394323809354E-2</v>
      </c>
      <c r="AA131">
        <v>-4.9437609802111968E-2</v>
      </c>
      <c r="AB131">
        <v>-4.2023919615670688E-2</v>
      </c>
      <c r="AC131">
        <v>-0.1008644946273244</v>
      </c>
      <c r="AD131">
        <v>-0.1098397328684568</v>
      </c>
      <c r="AE131">
        <v>-2.2001867260029419E-2</v>
      </c>
      <c r="AF131">
        <v>-5.6909994949736878E-2</v>
      </c>
      <c r="AG131">
        <v>-0.1409822094931103</v>
      </c>
      <c r="AH131" s="9" t="s">
        <v>64</v>
      </c>
      <c r="AI131" s="1">
        <v>45292</v>
      </c>
      <c r="AJ131" s="9" t="s">
        <v>43</v>
      </c>
      <c r="AK131">
        <v>26</v>
      </c>
    </row>
    <row r="132" spans="1:37" x14ac:dyDescent="0.25">
      <c r="A132">
        <v>45316</v>
      </c>
      <c r="B132">
        <v>-0.1191265473424212</v>
      </c>
      <c r="C132">
        <v>-3.6890375910775923E-2</v>
      </c>
      <c r="D132">
        <v>-2.861888756770023E-2</v>
      </c>
      <c r="E132">
        <v>-8.4097975854517101E-2</v>
      </c>
      <c r="F132">
        <v>-1.6040016478606499E-2</v>
      </c>
      <c r="G132">
        <v>-0.1199387375616463</v>
      </c>
      <c r="H132">
        <v>-0.48506873386404842</v>
      </c>
      <c r="I132">
        <v>-0.18180416019436901</v>
      </c>
      <c r="J132">
        <v>-9.2059090985899483E-2</v>
      </c>
      <c r="K132">
        <v>-5.7282602010414352E-2</v>
      </c>
      <c r="L132">
        <v>0</v>
      </c>
      <c r="M132">
        <v>-6.6477262637241047E-2</v>
      </c>
      <c r="N132">
        <v>-0.10398198084998291</v>
      </c>
      <c r="O132">
        <v>-8.1637404743522216E-3</v>
      </c>
      <c r="P132">
        <v>-1.1476760954175651E-2</v>
      </c>
      <c r="Q132">
        <v>-9.4366711294725791E-2</v>
      </c>
      <c r="R132">
        <v>-8.8217866930013333E-3</v>
      </c>
      <c r="S132">
        <v>-0.27185765351327568</v>
      </c>
      <c r="T132">
        <v>-0.1198818015014556</v>
      </c>
      <c r="U132">
        <v>-0.2315568030248579</v>
      </c>
      <c r="V132">
        <v>-0.1196974159383957</v>
      </c>
      <c r="W132">
        <v>-6.3008339897842783E-2</v>
      </c>
      <c r="X132">
        <v>-0.1172427064025504</v>
      </c>
      <c r="Y132">
        <v>-2.3148542796625439E-3</v>
      </c>
      <c r="Z132">
        <v>-0.13542315917577499</v>
      </c>
      <c r="AA132">
        <v>-0.11338478507032421</v>
      </c>
      <c r="AB132">
        <v>-0.1205417944984567</v>
      </c>
      <c r="AC132">
        <v>-2.7410220487194149E-2</v>
      </c>
      <c r="AD132">
        <v>-0.10930720446289099</v>
      </c>
      <c r="AE132">
        <v>-7.7097133654352806E-2</v>
      </c>
      <c r="AF132">
        <v>-0.12365676096465331</v>
      </c>
      <c r="AG132">
        <v>-0.12906717989038949</v>
      </c>
      <c r="AH132" s="9" t="s">
        <v>64</v>
      </c>
      <c r="AI132" s="1">
        <v>45292</v>
      </c>
      <c r="AJ132" s="9" t="s">
        <v>38</v>
      </c>
      <c r="AK132">
        <v>25</v>
      </c>
    </row>
    <row r="133" spans="1:37" x14ac:dyDescent="0.25">
      <c r="A133">
        <v>45315</v>
      </c>
      <c r="B133">
        <v>-0.1742627392831026</v>
      </c>
      <c r="C133">
        <v>-0.31869267161365861</v>
      </c>
      <c r="D133">
        <v>-7.8100901852299981E-2</v>
      </c>
      <c r="E133">
        <v>-0.16103986329110889</v>
      </c>
      <c r="F133">
        <v>-3.8913441920977357E-2</v>
      </c>
      <c r="G133">
        <v>-0.24567488394987211</v>
      </c>
      <c r="H133">
        <v>-0.119100773893915</v>
      </c>
      <c r="I133">
        <v>-0.45293634396244797</v>
      </c>
      <c r="J133">
        <v>-8.82008472565049E-2</v>
      </c>
      <c r="K133">
        <v>-6.5464202255553799E-2</v>
      </c>
      <c r="L133">
        <v>-0.1375249367890124</v>
      </c>
      <c r="M133">
        <v>-4.6839618298639273E-2</v>
      </c>
      <c r="N133">
        <v>-0.14221645126069599</v>
      </c>
      <c r="O133">
        <v>-8.8771728120330944E-3</v>
      </c>
      <c r="P133">
        <v>-0.18120457364633411</v>
      </c>
      <c r="Q133">
        <v>-0.1489662924370608</v>
      </c>
      <c r="R133">
        <v>-0.14307205844034271</v>
      </c>
      <c r="S133">
        <v>-0.15416831548352261</v>
      </c>
      <c r="T133">
        <v>-0.26175093369530578</v>
      </c>
      <c r="U133">
        <v>-1.827587532568502</v>
      </c>
      <c r="V133">
        <v>-0.27096224103962252</v>
      </c>
      <c r="W133">
        <v>-0.1403821291776283</v>
      </c>
      <c r="X133">
        <v>-9.9877047914183101E-2</v>
      </c>
      <c r="Y133">
        <v>-9.9247593484782246E-4</v>
      </c>
      <c r="Z133">
        <v>-0.18163889901922681</v>
      </c>
      <c r="AA133">
        <v>-0.2521674232744387</v>
      </c>
      <c r="AB133">
        <v>-0.15347671906660321</v>
      </c>
      <c r="AC133">
        <v>-4.3930237145998502E-2</v>
      </c>
      <c r="AD133">
        <v>-0.19763945198284211</v>
      </c>
      <c r="AE133">
        <v>-0.3088144270049924</v>
      </c>
      <c r="AF133">
        <v>-0.17375577331951569</v>
      </c>
      <c r="AG133">
        <v>-6.7947181403772414E-2</v>
      </c>
      <c r="AH133" s="9" t="s">
        <v>64</v>
      </c>
      <c r="AI133" s="1">
        <v>45292</v>
      </c>
      <c r="AJ133" s="9" t="s">
        <v>39</v>
      </c>
      <c r="AK133">
        <v>24</v>
      </c>
    </row>
    <row r="134" spans="1:37" x14ac:dyDescent="0.25">
      <c r="A134">
        <v>45314</v>
      </c>
      <c r="B134">
        <v>-0.202439871223626</v>
      </c>
      <c r="C134">
        <v>-0.91506877653313357</v>
      </c>
      <c r="D134">
        <v>-0.56561271215069742</v>
      </c>
      <c r="E134">
        <v>-0.19887703118931099</v>
      </c>
      <c r="F134">
        <v>-0.11174261247136499</v>
      </c>
      <c r="G134">
        <v>-3.3931421852048442E-2</v>
      </c>
      <c r="H134">
        <v>-0.1064434748226176</v>
      </c>
      <c r="I134">
        <v>-0.20425112375431459</v>
      </c>
      <c r="J134">
        <v>0</v>
      </c>
      <c r="K134">
        <v>-0.14315961076945841</v>
      </c>
      <c r="L134">
        <v>-8.4835521083172702E-2</v>
      </c>
      <c r="M134">
        <v>-6.6407152480376333E-2</v>
      </c>
      <c r="N134">
        <v>-0.15294989168593279</v>
      </c>
      <c r="O134">
        <v>-1.558876245531709E-2</v>
      </c>
      <c r="P134">
        <v>-1.8745639870497838E-2</v>
      </c>
      <c r="Q134">
        <v>-0.37580428390612203</v>
      </c>
      <c r="R134">
        <v>0</v>
      </c>
      <c r="S134">
        <v>-0.22850916827879181</v>
      </c>
      <c r="T134">
        <v>-0.2086505915050072</v>
      </c>
      <c r="U134">
        <v>-0.34937687457178102</v>
      </c>
      <c r="V134">
        <v>-6.0665788448155199E-2</v>
      </c>
      <c r="W134">
        <v>-9.1658961734990482E-2</v>
      </c>
      <c r="X134">
        <v>-0.2278653638914043</v>
      </c>
      <c r="Y134">
        <v>-7.0739461617640251E-4</v>
      </c>
      <c r="Z134">
        <v>-0.24618331913347519</v>
      </c>
      <c r="AA134">
        <v>-0.1149772481977893</v>
      </c>
      <c r="AB134">
        <v>-0.15303828881526971</v>
      </c>
      <c r="AC134">
        <v>-9.3039958949209536E-2</v>
      </c>
      <c r="AD134">
        <v>-0.34445150309876832</v>
      </c>
      <c r="AE134">
        <v>-0.18911203653189629</v>
      </c>
      <c r="AF134">
        <v>-0.16347880034433779</v>
      </c>
      <c r="AG134">
        <v>-0.1502234901637523</v>
      </c>
      <c r="AH134" s="9" t="s">
        <v>64</v>
      </c>
      <c r="AI134" s="1">
        <v>45292</v>
      </c>
      <c r="AJ134" s="9" t="s">
        <v>40</v>
      </c>
      <c r="AK134">
        <v>23</v>
      </c>
    </row>
    <row r="135" spans="1:37" x14ac:dyDescent="0.25">
      <c r="A135">
        <v>45313</v>
      </c>
      <c r="B135">
        <v>-5.632169048115885E-2</v>
      </c>
      <c r="C135">
        <v>-4.4203754787475501E-3</v>
      </c>
      <c r="D135">
        <v>-8.1469121556167617E-3</v>
      </c>
      <c r="E135">
        <v>-8.7134842173067911E-2</v>
      </c>
      <c r="F135">
        <v>-1.2000746711256571E-2</v>
      </c>
      <c r="G135">
        <v>-1.0571124612608271E-2</v>
      </c>
      <c r="H135">
        <v>-3.4966560522736792E-2</v>
      </c>
      <c r="I135">
        <v>-1.8210528398241381E-2</v>
      </c>
      <c r="J135">
        <v>-3.5037770676717782E-2</v>
      </c>
      <c r="K135">
        <v>0</v>
      </c>
      <c r="L135">
        <v>-0.3241328181527422</v>
      </c>
      <c r="M135">
        <v>-7.0020316776562008E-2</v>
      </c>
      <c r="N135">
        <v>-2.6804496159597249E-2</v>
      </c>
      <c r="O135">
        <v>-3.3482707097847848E-2</v>
      </c>
      <c r="P135">
        <v>-0.35215125022576371</v>
      </c>
      <c r="Q135">
        <v>-2.4958195312315998E-2</v>
      </c>
      <c r="R135">
        <v>-1.8470811200003961E-2</v>
      </c>
      <c r="S135">
        <v>-4.9489655526761319E-3</v>
      </c>
      <c r="T135">
        <v>-4.1455503532657138E-2</v>
      </c>
      <c r="U135">
        <v>-1.3111366708952471E-2</v>
      </c>
      <c r="V135">
        <v>-8.2198928348913708E-2</v>
      </c>
      <c r="W135">
        <v>-0.1368935538320738</v>
      </c>
      <c r="X135">
        <v>-2.4506978329261329E-2</v>
      </c>
      <c r="Y135">
        <v>-9.7313765405152609E-3</v>
      </c>
      <c r="Z135">
        <v>-4.8295198565819909E-2</v>
      </c>
      <c r="AA135">
        <v>-6.2423264481244897E-2</v>
      </c>
      <c r="AB135">
        <v>-4.6230872751123302E-2</v>
      </c>
      <c r="AC135">
        <v>-7.0348384587863869E-2</v>
      </c>
      <c r="AD135">
        <v>-5.4673198460670702E-2</v>
      </c>
      <c r="AE135">
        <v>-3.1119439932581969E-2</v>
      </c>
      <c r="AF135">
        <v>-4.3319768175340827E-2</v>
      </c>
      <c r="AG135">
        <v>-0.10912221291473211</v>
      </c>
      <c r="AH135" s="9" t="s">
        <v>64</v>
      </c>
      <c r="AI135" s="1">
        <v>45292</v>
      </c>
      <c r="AJ135" s="9" t="s">
        <v>41</v>
      </c>
      <c r="AK135">
        <v>22</v>
      </c>
    </row>
    <row r="136" spans="1:37" x14ac:dyDescent="0.25">
      <c r="A136">
        <v>45310</v>
      </c>
      <c r="B136">
        <v>-0.1254317006761122</v>
      </c>
      <c r="C136">
        <v>-3.6768344351136482E-3</v>
      </c>
      <c r="D136">
        <v>-0.12799652885852339</v>
      </c>
      <c r="E136">
        <v>-0.24800740966282139</v>
      </c>
      <c r="F136">
        <v>-0.16700643654324909</v>
      </c>
      <c r="G136">
        <v>-0.23864723826151621</v>
      </c>
      <c r="H136">
        <v>-0.166472969074065</v>
      </c>
      <c r="I136">
        <v>-0.12390921779949</v>
      </c>
      <c r="J136">
        <v>-5.93572400286691E-2</v>
      </c>
      <c r="K136">
        <v>-0.14156061659131211</v>
      </c>
      <c r="L136">
        <v>-0.12318330522430231</v>
      </c>
      <c r="M136">
        <v>-2.1104113457229179E-2</v>
      </c>
      <c r="N136">
        <v>-6.2835881870042104E-2</v>
      </c>
      <c r="O136">
        <v>-6.4416472270434483E-2</v>
      </c>
      <c r="P136">
        <v>-4.0446365920007978E-2</v>
      </c>
      <c r="Q136">
        <v>-4.9100714134838624E-4</v>
      </c>
      <c r="R136">
        <v>-4.4909507901930608E-2</v>
      </c>
      <c r="S136">
        <v>-0.2305012342546644</v>
      </c>
      <c r="T136">
        <v>-0.1023147073543039</v>
      </c>
      <c r="U136">
        <v>-0.24425225008777821</v>
      </c>
      <c r="V136">
        <v>-0.2055547487008168</v>
      </c>
      <c r="W136">
        <v>-9.2531668814716098E-2</v>
      </c>
      <c r="X136">
        <v>-0.10318094867448691</v>
      </c>
      <c r="Y136">
        <v>0</v>
      </c>
      <c r="Z136">
        <v>-0.1971702240461429</v>
      </c>
      <c r="AA136">
        <v>-8.5424519523376555E-2</v>
      </c>
      <c r="AB136">
        <v>-9.2625579187466153E-2</v>
      </c>
      <c r="AC136">
        <v>-2.898040755538556E-2</v>
      </c>
      <c r="AD136">
        <v>-6.6782448783315948E-3</v>
      </c>
      <c r="AE136">
        <v>-0.1175442577592818</v>
      </c>
      <c r="AF136">
        <v>-0.12695784830206899</v>
      </c>
      <c r="AG136">
        <v>-0.1730065901137261</v>
      </c>
      <c r="AH136" s="9" t="s">
        <v>65</v>
      </c>
      <c r="AI136" s="1">
        <v>45292</v>
      </c>
      <c r="AJ136" s="9" t="s">
        <v>43</v>
      </c>
      <c r="AK136">
        <v>19</v>
      </c>
    </row>
    <row r="137" spans="1:37" x14ac:dyDescent="0.25">
      <c r="A137">
        <v>45309</v>
      </c>
      <c r="B137">
        <v>-7.6010502545891645E-2</v>
      </c>
      <c r="C137">
        <v>-6.135774252257005E-2</v>
      </c>
      <c r="D137">
        <v>-2.274504646212951E-2</v>
      </c>
      <c r="E137">
        <v>-8.9061098305950118E-2</v>
      </c>
      <c r="F137">
        <v>-0.1059337927768178</v>
      </c>
      <c r="G137">
        <v>-7.5294139459917336E-2</v>
      </c>
      <c r="H137">
        <v>-0.22628989794357721</v>
      </c>
      <c r="I137">
        <v>-2.4819753442294908E-3</v>
      </c>
      <c r="J137">
        <v>-2.477882953110647E-2</v>
      </c>
      <c r="K137">
        <v>-3.6208805777944608E-2</v>
      </c>
      <c r="L137">
        <v>-0.2379553060668182</v>
      </c>
      <c r="M137">
        <v>-2.8587673666934821E-2</v>
      </c>
      <c r="N137">
        <v>-5.282029094378967E-2</v>
      </c>
      <c r="O137">
        <v>-3.9075561474715921E-2</v>
      </c>
      <c r="P137">
        <v>-2.140168138169583E-2</v>
      </c>
      <c r="Q137">
        <v>-3.9841633559456902E-3</v>
      </c>
      <c r="R137">
        <v>0</v>
      </c>
      <c r="S137">
        <v>-0.2393651801464633</v>
      </c>
      <c r="T137">
        <v>-0.19157836842357109</v>
      </c>
      <c r="U137">
        <v>-9.5951097688307483E-3</v>
      </c>
      <c r="V137">
        <v>-9.6306463679126666E-2</v>
      </c>
      <c r="W137">
        <v>-8.7889535792101837E-3</v>
      </c>
      <c r="X137">
        <v>-6.8510311205873281E-2</v>
      </c>
      <c r="Y137">
        <v>-2.2057753530509368E-2</v>
      </c>
      <c r="Z137">
        <v>-8.4901508417378119E-2</v>
      </c>
      <c r="AA137">
        <v>-2.9282178839843631E-2</v>
      </c>
      <c r="AB137">
        <v>-9.9114105835168234E-2</v>
      </c>
      <c r="AC137">
        <v>-6.847455569589099E-2</v>
      </c>
      <c r="AD137">
        <v>-1.125737407013464E-2</v>
      </c>
      <c r="AE137">
        <v>-5.9009713254535953E-2</v>
      </c>
      <c r="AF137">
        <v>-4.9593008036127442E-2</v>
      </c>
      <c r="AG137">
        <v>-0.1646574524037869</v>
      </c>
      <c r="AH137" s="9" t="s">
        <v>65</v>
      </c>
      <c r="AI137" s="1">
        <v>45292</v>
      </c>
      <c r="AJ137" s="9" t="s">
        <v>38</v>
      </c>
      <c r="AK137">
        <v>18</v>
      </c>
    </row>
    <row r="138" spans="1:37" x14ac:dyDescent="0.25">
      <c r="A138">
        <v>45308</v>
      </c>
      <c r="B138">
        <v>-0.14762757548812039</v>
      </c>
      <c r="C138">
        <v>-0.14993120868925999</v>
      </c>
      <c r="D138">
        <v>-1.4161514237384759E-2</v>
      </c>
      <c r="E138">
        <v>-0.1696273066460105</v>
      </c>
      <c r="F138">
        <v>-4.8573215421353318E-3</v>
      </c>
      <c r="G138">
        <v>-0.21368831829617321</v>
      </c>
      <c r="H138">
        <v>-8.0684386388348878E-2</v>
      </c>
      <c r="I138">
        <v>-8.8611297258569921E-2</v>
      </c>
      <c r="J138">
        <v>-5.1522621787715002E-2</v>
      </c>
      <c r="K138">
        <v>-1.438896140942661E-3</v>
      </c>
      <c r="L138">
        <v>-5.8322387338158076E-3</v>
      </c>
      <c r="M138">
        <v>-0.1203962108986408</v>
      </c>
      <c r="N138">
        <v>-9.1255953759509234E-2</v>
      </c>
      <c r="O138">
        <v>-2.077584438915079E-2</v>
      </c>
      <c r="P138">
        <v>-0.16162589758059201</v>
      </c>
      <c r="Q138">
        <v>-0.24928869503382131</v>
      </c>
      <c r="R138">
        <v>-0.29477834648384671</v>
      </c>
      <c r="S138">
        <v>-0.33328139249455718</v>
      </c>
      <c r="T138">
        <v>-0.24936312860890561</v>
      </c>
      <c r="U138">
        <v>-5.3797623844548823E-2</v>
      </c>
      <c r="V138">
        <v>-9.5303557881291925E-2</v>
      </c>
      <c r="W138">
        <v>-2.9143377944363148E-2</v>
      </c>
      <c r="X138">
        <v>-0.21424994282538479</v>
      </c>
      <c r="Y138">
        <v>-9.9368305000601759E-2</v>
      </c>
      <c r="Z138">
        <v>-0.208056372198762</v>
      </c>
      <c r="AA138">
        <v>-8.4598014304438557E-2</v>
      </c>
      <c r="AB138">
        <v>-0.1299256586122188</v>
      </c>
      <c r="AC138">
        <v>-8.6230518965500227E-2</v>
      </c>
      <c r="AD138">
        <v>-0.12644648201754929</v>
      </c>
      <c r="AE138">
        <v>-0.18135018200361419</v>
      </c>
      <c r="AF138">
        <v>-0.14174136393448999</v>
      </c>
      <c r="AG138">
        <v>-0.12428849184025161</v>
      </c>
      <c r="AH138" s="9" t="s">
        <v>65</v>
      </c>
      <c r="AI138" s="1">
        <v>45292</v>
      </c>
      <c r="AJ138" s="9" t="s">
        <v>39</v>
      </c>
      <c r="AK138">
        <v>17</v>
      </c>
    </row>
    <row r="139" spans="1:37" x14ac:dyDescent="0.25">
      <c r="A139">
        <v>45307</v>
      </c>
      <c r="B139">
        <v>-1.0695076553063541E-2</v>
      </c>
      <c r="C139">
        <v>-9.826804266050591E-3</v>
      </c>
      <c r="D139">
        <v>-4.6208764245139131E-3</v>
      </c>
      <c r="E139">
        <v>-2.5914164481989251E-3</v>
      </c>
      <c r="F139">
        <v>-2.6435417570203963E-4</v>
      </c>
      <c r="G139">
        <v>-3.3644155369389681E-3</v>
      </c>
      <c r="H139">
        <v>-2.2822734758584921E-2</v>
      </c>
      <c r="I139">
        <v>0</v>
      </c>
      <c r="J139">
        <v>-3.1287003501739999E-3</v>
      </c>
      <c r="K139">
        <v>0</v>
      </c>
      <c r="L139">
        <v>0</v>
      </c>
      <c r="M139">
        <v>-5.5770686528981437E-3</v>
      </c>
      <c r="N139">
        <v>-1.393790558227603E-2</v>
      </c>
      <c r="O139">
        <v>-1.5472611775920559E-2</v>
      </c>
      <c r="P139">
        <v>-3.8141016790324271E-2</v>
      </c>
      <c r="Q139">
        <v>-5.4893543772697633E-3</v>
      </c>
      <c r="R139">
        <v>0</v>
      </c>
      <c r="S139">
        <v>-1.418673909764249E-2</v>
      </c>
      <c r="T139">
        <v>-1.604772857599252E-3</v>
      </c>
      <c r="U139">
        <v>-2.0020807784265431E-3</v>
      </c>
      <c r="V139">
        <v>-4.4513767088654281E-3</v>
      </c>
      <c r="W139">
        <v>-2.7527287107926728E-3</v>
      </c>
      <c r="X139">
        <v>-4.0684108428658073E-3</v>
      </c>
      <c r="Y139">
        <v>0</v>
      </c>
      <c r="Z139">
        <v>-4.9089849118506583E-3</v>
      </c>
      <c r="AA139">
        <v>-1.2109769389614781E-2</v>
      </c>
      <c r="AB139">
        <v>-1.4034007264779481E-2</v>
      </c>
      <c r="AC139">
        <v>-4.6853398502945129E-3</v>
      </c>
      <c r="AD139">
        <v>-2.685991924300657E-4</v>
      </c>
      <c r="AE139">
        <v>-4.3480232283946342E-4</v>
      </c>
      <c r="AF139">
        <v>-8.6233119014509987E-3</v>
      </c>
      <c r="AG139">
        <v>-3.1315133827345333E-2</v>
      </c>
      <c r="AH139" s="9" t="s">
        <v>65</v>
      </c>
      <c r="AI139" s="1">
        <v>45292</v>
      </c>
      <c r="AJ139" s="9" t="s">
        <v>40</v>
      </c>
      <c r="AK139">
        <v>16</v>
      </c>
    </row>
    <row r="140" spans="1:37" x14ac:dyDescent="0.25">
      <c r="A140">
        <v>45306</v>
      </c>
      <c r="B140">
        <v>-0.37647126157420308</v>
      </c>
      <c r="C140">
        <v>-0.18317600954790461</v>
      </c>
      <c r="D140">
        <v>-1.6563579070648701E-2</v>
      </c>
      <c r="E140">
        <v>-0.26162157925646118</v>
      </c>
      <c r="F140">
        <v>-0.91055352621306906</v>
      </c>
      <c r="G140">
        <v>-0.74218633092424913</v>
      </c>
      <c r="H140">
        <v>-0.82479023453825262</v>
      </c>
      <c r="I140">
        <v>-0.34151423404734382</v>
      </c>
      <c r="J140">
        <v>-0.25164199659651082</v>
      </c>
      <c r="K140">
        <v>-5.4601882567475613E-2</v>
      </c>
      <c r="L140">
        <v>-0.10732662456423291</v>
      </c>
      <c r="M140">
        <v>-5.8873690216902128E-2</v>
      </c>
      <c r="N140">
        <v>-0.1428340213453454</v>
      </c>
      <c r="O140">
        <v>-6.5378371907474919E-2</v>
      </c>
      <c r="P140">
        <v>-5.8694759882555007E-2</v>
      </c>
      <c r="Q140">
        <v>-0.29507472331129719</v>
      </c>
      <c r="R140">
        <v>-0.62149785049814077</v>
      </c>
      <c r="S140">
        <v>-0.25146227049804709</v>
      </c>
      <c r="T140">
        <v>-0.35111219557019752</v>
      </c>
      <c r="U140">
        <v>-0.84305693720937769</v>
      </c>
      <c r="V140">
        <v>-0.36123561240965618</v>
      </c>
      <c r="W140">
        <v>-0.6000338862354625</v>
      </c>
      <c r="X140">
        <v>-0.51109858490771776</v>
      </c>
      <c r="Y140">
        <v>-9.3503501142536569E-2</v>
      </c>
      <c r="Z140">
        <v>-0.46913486068171162</v>
      </c>
      <c r="AA140">
        <v>-0.21136394103422701</v>
      </c>
      <c r="AB140">
        <v>-0.43082754735951251</v>
      </c>
      <c r="AC140">
        <v>-0.1354152199431603</v>
      </c>
      <c r="AD140">
        <v>-0.12775304776864871</v>
      </c>
      <c r="AE140">
        <v>-0.54092969720948358</v>
      </c>
      <c r="AF140">
        <v>-0.32694955051608082</v>
      </c>
      <c r="AG140">
        <v>-0.37454776187569983</v>
      </c>
      <c r="AH140" s="9" t="s">
        <v>65</v>
      </c>
      <c r="AI140" s="1">
        <v>45292</v>
      </c>
      <c r="AJ140" s="9" t="s">
        <v>41</v>
      </c>
      <c r="AK140">
        <v>15</v>
      </c>
    </row>
    <row r="141" spans="1:37" x14ac:dyDescent="0.25">
      <c r="A141">
        <v>45303</v>
      </c>
      <c r="B141">
        <v>-0.67121498203038621</v>
      </c>
      <c r="C141">
        <v>-0.56565789199402439</v>
      </c>
      <c r="D141">
        <v>-0.1766051004186916</v>
      </c>
      <c r="E141">
        <v>-0.82823934769221785</v>
      </c>
      <c r="F141">
        <v>-1.5880652244644611</v>
      </c>
      <c r="G141">
        <v>-0.38433640061906671</v>
      </c>
      <c r="H141">
        <v>-1.560267155580968</v>
      </c>
      <c r="I141">
        <v>-0.63907759476149872</v>
      </c>
      <c r="J141">
        <v>-0.70798281299921073</v>
      </c>
      <c r="K141">
        <v>-0.90875654167049602</v>
      </c>
      <c r="L141">
        <v>-0.82882810441070176</v>
      </c>
      <c r="M141">
        <v>-0.57194033701734337</v>
      </c>
      <c r="N141">
        <v>-1.0818294950262011</v>
      </c>
      <c r="O141">
        <v>-6.0324062358440123E-2</v>
      </c>
      <c r="P141">
        <v>-0.22281981625521691</v>
      </c>
      <c r="Q141">
        <v>-1.017123960955525E-2</v>
      </c>
      <c r="R141">
        <v>-0.89488235331649668</v>
      </c>
      <c r="S141">
        <v>-0.29120114649584627</v>
      </c>
      <c r="T141">
        <v>-0.11716132482837691</v>
      </c>
      <c r="U141">
        <v>-1.825783680453402</v>
      </c>
      <c r="V141">
        <v>-0.42512605166635109</v>
      </c>
      <c r="W141">
        <v>-1.797984834587492</v>
      </c>
      <c r="X141">
        <v>-1.3338687342688851</v>
      </c>
      <c r="Y141">
        <v>-0.38663278234895798</v>
      </c>
      <c r="Z141">
        <v>-0.89117708332907053</v>
      </c>
      <c r="AA141">
        <v>-0.77223230554049149</v>
      </c>
      <c r="AB141">
        <v>-0.3092191065282876</v>
      </c>
      <c r="AC141">
        <v>-0.52492685521049076</v>
      </c>
      <c r="AD141">
        <v>-0.25855186929283203</v>
      </c>
      <c r="AE141">
        <v>-0.37511980540070672</v>
      </c>
      <c r="AF141">
        <v>-0.89879948897311668</v>
      </c>
      <c r="AG141">
        <v>-0.70394939406596901</v>
      </c>
      <c r="AH141" s="9" t="s">
        <v>66</v>
      </c>
      <c r="AI141" s="1">
        <v>45292</v>
      </c>
      <c r="AJ141" s="9" t="s">
        <v>43</v>
      </c>
      <c r="AK141">
        <v>12</v>
      </c>
    </row>
    <row r="142" spans="1:37" x14ac:dyDescent="0.25">
      <c r="A142">
        <v>45302</v>
      </c>
      <c r="B142">
        <v>-6.6626783391827649E-2</v>
      </c>
      <c r="C142">
        <v>-4.9692900935126787E-2</v>
      </c>
      <c r="D142">
        <v>-0.28884761401862979</v>
      </c>
      <c r="E142">
        <v>-8.9811429995396611E-2</v>
      </c>
      <c r="F142">
        <v>-2.4991429864196949E-2</v>
      </c>
      <c r="G142">
        <v>-3.0348684006295899E-2</v>
      </c>
      <c r="H142">
        <v>-2.4558098284829292E-3</v>
      </c>
      <c r="I142">
        <v>-7.9165486159601658E-2</v>
      </c>
      <c r="J142">
        <v>-1.7271360916947349E-3</v>
      </c>
      <c r="K142">
        <v>-8.9019247568768209E-2</v>
      </c>
      <c r="L142">
        <v>-7.7456735824821599E-2</v>
      </c>
      <c r="M142">
        <v>-2.3186877304956961E-2</v>
      </c>
      <c r="N142">
        <v>-8.18573305303638E-2</v>
      </c>
      <c r="O142">
        <v>-2.4446209936106519E-2</v>
      </c>
      <c r="P142">
        <v>-3.3354602869045333E-2</v>
      </c>
      <c r="Q142">
        <v>-7.4651171708090283E-2</v>
      </c>
      <c r="R142">
        <v>-1.764527139521181E-3</v>
      </c>
      <c r="S142">
        <v>-0.1010504354293799</v>
      </c>
      <c r="T142">
        <v>-2.4443409666496489E-2</v>
      </c>
      <c r="U142">
        <v>-1.119890880723132E-2</v>
      </c>
      <c r="V142">
        <v>-2.3487746868119459E-2</v>
      </c>
      <c r="W142">
        <v>-7.1179668945639887E-2</v>
      </c>
      <c r="X142">
        <v>-2.9875751370625439E-2</v>
      </c>
      <c r="Y142">
        <v>-5.1474813555738401E-2</v>
      </c>
      <c r="Z142">
        <v>-7.1304115293047657E-2</v>
      </c>
      <c r="AA142">
        <v>-6.7805875989350992E-2</v>
      </c>
      <c r="AB142">
        <v>-3.7791749751127937E-2</v>
      </c>
      <c r="AC142">
        <v>-8.4649405855470275E-2</v>
      </c>
      <c r="AD142">
        <v>-0.13540806016988149</v>
      </c>
      <c r="AE142">
        <v>-5.4662528258489371E-2</v>
      </c>
      <c r="AF142">
        <v>-5.6610178462737568E-2</v>
      </c>
      <c r="AG142">
        <v>-7.0253596803474733E-2</v>
      </c>
      <c r="AH142" s="9" t="s">
        <v>66</v>
      </c>
      <c r="AI142" s="1">
        <v>45292</v>
      </c>
      <c r="AJ142" s="9" t="s">
        <v>38</v>
      </c>
      <c r="AK142">
        <v>11</v>
      </c>
    </row>
    <row r="143" spans="1:37" x14ac:dyDescent="0.25">
      <c r="A143">
        <v>45301</v>
      </c>
      <c r="B143">
        <v>-0.32389715187498441</v>
      </c>
      <c r="C143">
        <v>-0.10792949559319449</v>
      </c>
      <c r="D143">
        <v>-2.4157974046169789E-2</v>
      </c>
      <c r="E143">
        <v>-0.5275617070240386</v>
      </c>
      <c r="F143">
        <v>-0.73933646918110341</v>
      </c>
      <c r="G143">
        <v>-0.40620751927458743</v>
      </c>
      <c r="H143">
        <v>-0.4537527577002981</v>
      </c>
      <c r="I143">
        <v>-0.20900586918987629</v>
      </c>
      <c r="J143">
        <v>-8.2769884333281765E-2</v>
      </c>
      <c r="K143">
        <v>-2.642863237469923E-2</v>
      </c>
      <c r="L143">
        <v>-3.0699115422281251E-2</v>
      </c>
      <c r="M143">
        <v>-7.5194463079046939E-2</v>
      </c>
      <c r="N143">
        <v>-0.1107306972830773</v>
      </c>
      <c r="O143">
        <v>-3.8261240748233477E-2</v>
      </c>
      <c r="P143">
        <v>-0.42644648846519267</v>
      </c>
      <c r="Q143">
        <v>-7.964113578886636E-4</v>
      </c>
      <c r="R143">
        <v>-0.33376529614598949</v>
      </c>
      <c r="S143">
        <v>-0.38971612371003039</v>
      </c>
      <c r="T143">
        <v>-0.34242807527281499</v>
      </c>
      <c r="U143">
        <v>-0.24544572507381249</v>
      </c>
      <c r="V143">
        <v>-0.18576661095167771</v>
      </c>
      <c r="W143">
        <v>-2.2414559596134479E-2</v>
      </c>
      <c r="X143">
        <v>-0.42830243772182708</v>
      </c>
      <c r="Y143">
        <v>-0.65341002529547243</v>
      </c>
      <c r="Z143">
        <v>-0.4120783001360227</v>
      </c>
      <c r="AA143">
        <v>-0.1903799096737796</v>
      </c>
      <c r="AB143">
        <v>-0.18082731217111961</v>
      </c>
      <c r="AC143">
        <v>-0.16288977619696579</v>
      </c>
      <c r="AD143">
        <v>-0.1902168007065618</v>
      </c>
      <c r="AE143">
        <v>-0.30770034124654</v>
      </c>
      <c r="AF143">
        <v>-0.32030795741764162</v>
      </c>
      <c r="AG143">
        <v>-0.2470961802752262</v>
      </c>
      <c r="AH143" s="9" t="s">
        <v>66</v>
      </c>
      <c r="AI143" s="1">
        <v>45292</v>
      </c>
      <c r="AJ143" s="9" t="s">
        <v>39</v>
      </c>
      <c r="AK143">
        <v>10</v>
      </c>
    </row>
    <row r="144" spans="1:37" x14ac:dyDescent="0.25">
      <c r="A144">
        <v>45300</v>
      </c>
      <c r="B144">
        <v>-0.17193143497092511</v>
      </c>
      <c r="C144">
        <v>-0.33102816776423682</v>
      </c>
      <c r="D144">
        <v>-3.2747690771454219E-3</v>
      </c>
      <c r="E144">
        <v>-0.44288227388981161</v>
      </c>
      <c r="F144">
        <v>-6.933024502682901E-2</v>
      </c>
      <c r="G144">
        <v>-0.15141042039734759</v>
      </c>
      <c r="H144">
        <v>-1.3467627457333811E-2</v>
      </c>
      <c r="I144">
        <v>-7.388478123942932E-2</v>
      </c>
      <c r="J144">
        <v>-1.0260907363445639</v>
      </c>
      <c r="K144">
        <v>-6.7259577326746797E-2</v>
      </c>
      <c r="L144">
        <v>-2.5542892747973441E-2</v>
      </c>
      <c r="M144">
        <v>-1.6755763431274381E-2</v>
      </c>
      <c r="N144">
        <v>-4.6677669038908902E-2</v>
      </c>
      <c r="O144">
        <v>-0.20197030874810229</v>
      </c>
      <c r="P144">
        <v>-0.10187406437290759</v>
      </c>
      <c r="Q144">
        <v>-9.8015076038186683E-2</v>
      </c>
      <c r="R144">
        <v>-1.7303340208558551E-3</v>
      </c>
      <c r="S144">
        <v>-0.44535337669996061</v>
      </c>
      <c r="T144">
        <v>-8.5209811752393838E-2</v>
      </c>
      <c r="U144">
        <v>-0.56329214338918832</v>
      </c>
      <c r="V144">
        <v>-0.15066835881232579</v>
      </c>
      <c r="W144">
        <v>-0.32881154153026482</v>
      </c>
      <c r="X144">
        <v>-7.7932972590277927E-2</v>
      </c>
      <c r="Y144">
        <v>-2.5864195403487661E-3</v>
      </c>
      <c r="Z144">
        <v>-0.26912025738796641</v>
      </c>
      <c r="AA144">
        <v>-0.1752161942225085</v>
      </c>
      <c r="AB144">
        <v>-0.10844880488907831</v>
      </c>
      <c r="AC144">
        <v>-1.316801497813308E-2</v>
      </c>
      <c r="AD144">
        <v>-0.27884343268086342</v>
      </c>
      <c r="AE144">
        <v>-0.21666693647210281</v>
      </c>
      <c r="AF144">
        <v>-0.16897577302955191</v>
      </c>
      <c r="AG144">
        <v>-0.103133678421547</v>
      </c>
      <c r="AH144" s="9" t="s">
        <v>66</v>
      </c>
      <c r="AI144" s="1">
        <v>45292</v>
      </c>
      <c r="AJ144" s="9" t="s">
        <v>40</v>
      </c>
      <c r="AK144">
        <v>9</v>
      </c>
    </row>
    <row r="145" spans="1:37" x14ac:dyDescent="0.25">
      <c r="A145">
        <v>45299</v>
      </c>
      <c r="B145">
        <v>-0.14608141974165101</v>
      </c>
      <c r="C145">
        <v>-0.32151412717175998</v>
      </c>
      <c r="D145">
        <v>-1.6674489366190339E-2</v>
      </c>
      <c r="E145">
        <v>-0.13692072812246131</v>
      </c>
      <c r="F145">
        <v>-5.4561156959204889E-2</v>
      </c>
      <c r="G145">
        <v>-3.5872415346115669E-2</v>
      </c>
      <c r="H145">
        <v>-3.3681011092901683E-2</v>
      </c>
      <c r="I145">
        <v>-0.43895692198900571</v>
      </c>
      <c r="J145">
        <v>-0.30113528967430431</v>
      </c>
      <c r="K145">
        <v>-0.1907719528699339</v>
      </c>
      <c r="L145">
        <v>-0.26648406734142999</v>
      </c>
      <c r="M145">
        <v>-0.1243897907091622</v>
      </c>
      <c r="N145">
        <v>-0.1043052341917251</v>
      </c>
      <c r="O145">
        <v>-5.1869105912163713E-3</v>
      </c>
      <c r="P145">
        <v>-0.35358289167083179</v>
      </c>
      <c r="Q145">
        <v>-4.8707117641302422E-2</v>
      </c>
      <c r="R145">
        <v>0</v>
      </c>
      <c r="S145">
        <v>-0.20821042545579491</v>
      </c>
      <c r="T145">
        <v>-0.31093841738970213</v>
      </c>
      <c r="U145">
        <v>-0.24973178765078091</v>
      </c>
      <c r="V145">
        <v>-6.4668352859319725E-2</v>
      </c>
      <c r="W145">
        <v>-5.2655899724061123E-2</v>
      </c>
      <c r="X145">
        <v>-7.9606002578849908E-2</v>
      </c>
      <c r="Y145">
        <v>-4.9624913096472732E-2</v>
      </c>
      <c r="Z145">
        <v>-0.12723661830982549</v>
      </c>
      <c r="AA145">
        <v>-0.25694412176050507</v>
      </c>
      <c r="AB145">
        <v>-9.8004464888367282E-2</v>
      </c>
      <c r="AC145">
        <v>-0.1232735041129229</v>
      </c>
      <c r="AD145">
        <v>-0.19135754709115521</v>
      </c>
      <c r="AE145">
        <v>-0.18602980377713491</v>
      </c>
      <c r="AF145">
        <v>-8.1240309670978908E-2</v>
      </c>
      <c r="AG145">
        <v>-0.20450543464301091</v>
      </c>
      <c r="AH145" s="9" t="s">
        <v>66</v>
      </c>
      <c r="AI145" s="1">
        <v>45292</v>
      </c>
      <c r="AJ145" s="9" t="s">
        <v>41</v>
      </c>
      <c r="AK145">
        <v>8</v>
      </c>
    </row>
    <row r="146" spans="1:37" x14ac:dyDescent="0.25">
      <c r="A146">
        <v>45296</v>
      </c>
      <c r="B146">
        <v>-0.10524684528356699</v>
      </c>
      <c r="C146">
        <v>-2.594282760639411E-2</v>
      </c>
      <c r="D146">
        <v>-1.021942779966738E-3</v>
      </c>
      <c r="E146">
        <v>-0.14973896912524551</v>
      </c>
      <c r="F146">
        <v>-0.46450162901331038</v>
      </c>
      <c r="G146">
        <v>-4.9778679690973887E-3</v>
      </c>
      <c r="H146">
        <v>-0.1091558266131307</v>
      </c>
      <c r="I146">
        <v>-3.1136741262914411E-2</v>
      </c>
      <c r="J146">
        <v>-0.18024366314547921</v>
      </c>
      <c r="K146">
        <v>0</v>
      </c>
      <c r="L146">
        <v>-0.1473663861183829</v>
      </c>
      <c r="M146">
        <v>-4.7841713902650032E-2</v>
      </c>
      <c r="N146">
        <v>-3.7996468620972203E-2</v>
      </c>
      <c r="O146">
        <v>-4.5429923982220649E-2</v>
      </c>
      <c r="P146">
        <v>-2.278146113248336E-2</v>
      </c>
      <c r="Q146">
        <v>-1.140282211897508E-2</v>
      </c>
      <c r="R146">
        <v>-3.6099067985507112E-2</v>
      </c>
      <c r="S146">
        <v>-2.167449039070099E-2</v>
      </c>
      <c r="T146">
        <v>-0.1113840741799256</v>
      </c>
      <c r="U146">
        <v>0</v>
      </c>
      <c r="V146">
        <v>-5.9242188352335058E-2</v>
      </c>
      <c r="W146">
        <v>-0.1292369424391622</v>
      </c>
      <c r="X146">
        <v>-5.6483044324243142E-2</v>
      </c>
      <c r="Y146">
        <v>-0.15223603881167991</v>
      </c>
      <c r="Z146">
        <v>-8.0570327691784557E-2</v>
      </c>
      <c r="AA146">
        <v>-5.7087962900819973E-2</v>
      </c>
      <c r="AB146">
        <v>-0.1010744466438717</v>
      </c>
      <c r="AC146">
        <v>-8.8267551439198885E-2</v>
      </c>
      <c r="AD146">
        <v>-3.3975318286457057E-2</v>
      </c>
      <c r="AE146">
        <v>-5.6776864849526182E-2</v>
      </c>
      <c r="AF146">
        <v>-0.11123402166151521</v>
      </c>
      <c r="AG146">
        <v>-9.5948756887510103E-2</v>
      </c>
      <c r="AH146" s="9" t="s">
        <v>67</v>
      </c>
      <c r="AI146" s="1">
        <v>45292</v>
      </c>
      <c r="AJ146" s="9" t="s">
        <v>43</v>
      </c>
      <c r="AK146">
        <v>5</v>
      </c>
    </row>
    <row r="147" spans="1:37" x14ac:dyDescent="0.25">
      <c r="A147">
        <v>45295</v>
      </c>
      <c r="B147">
        <v>-0.39629735392181392</v>
      </c>
      <c r="C147">
        <v>-0.77052946551694135</v>
      </c>
      <c r="D147">
        <v>-2.4453174961008611E-2</v>
      </c>
      <c r="E147">
        <v>-0.60622750017300453</v>
      </c>
      <c r="F147">
        <v>-0.39869617195741308</v>
      </c>
      <c r="G147">
        <v>-0.23465683833063611</v>
      </c>
      <c r="H147">
        <v>-0.15416849857762371</v>
      </c>
      <c r="I147">
        <v>-0.27116213453052179</v>
      </c>
      <c r="J147">
        <v>-1.6092477612889879E-2</v>
      </c>
      <c r="K147">
        <v>-0.37123457001698101</v>
      </c>
      <c r="L147">
        <v>-0.17816646258954849</v>
      </c>
      <c r="M147">
        <v>-3.4509149038116742E-2</v>
      </c>
      <c r="N147">
        <v>-0.75478183404788646</v>
      </c>
      <c r="O147">
        <v>-6.416205236111798E-2</v>
      </c>
      <c r="P147">
        <v>-0.1425473780726095</v>
      </c>
      <c r="Q147">
        <v>-0.10777481426844331</v>
      </c>
      <c r="R147">
        <v>-0.1790064589720467</v>
      </c>
      <c r="S147">
        <v>-0.84583572401762952</v>
      </c>
      <c r="T147">
        <v>-0.26493477653829761</v>
      </c>
      <c r="U147">
        <v>-1.013087494177817</v>
      </c>
      <c r="V147">
        <v>-0.28258968136365509</v>
      </c>
      <c r="W147">
        <v>-0.46674150970061801</v>
      </c>
      <c r="X147">
        <v>-0.31971788953144481</v>
      </c>
      <c r="Y147">
        <v>-0.25410058804632041</v>
      </c>
      <c r="Z147">
        <v>-0.54253261735832681</v>
      </c>
      <c r="AA147">
        <v>-0.36540726692062669</v>
      </c>
      <c r="AB147">
        <v>-0.23708571961631991</v>
      </c>
      <c r="AC147">
        <v>-0.1199123882858434</v>
      </c>
      <c r="AD147">
        <v>-0.1619620794457986</v>
      </c>
      <c r="AE147">
        <v>-0.29284554956872921</v>
      </c>
      <c r="AF147">
        <v>-0.48631989965778633</v>
      </c>
      <c r="AG147">
        <v>-0.29898214419634178</v>
      </c>
      <c r="AH147" s="9" t="s">
        <v>67</v>
      </c>
      <c r="AI147" s="1">
        <v>45292</v>
      </c>
      <c r="AJ147" s="9" t="s">
        <v>38</v>
      </c>
      <c r="AK147">
        <v>4</v>
      </c>
    </row>
    <row r="148" spans="1:37" x14ac:dyDescent="0.25">
      <c r="A148">
        <v>45294</v>
      </c>
      <c r="B148">
        <v>-3.2858637272956299E-2</v>
      </c>
      <c r="C148">
        <v>-5.9273814502237877E-2</v>
      </c>
      <c r="D148">
        <v>-4.4029511868893922E-2</v>
      </c>
      <c r="E148">
        <v>-4.5201277688385513E-2</v>
      </c>
      <c r="F148">
        <v>-5.4999295791414049E-2</v>
      </c>
      <c r="G148">
        <v>0</v>
      </c>
      <c r="H148">
        <v>-1.9211624051983529E-2</v>
      </c>
      <c r="I148">
        <v>-2.3668078688594031E-2</v>
      </c>
      <c r="J148">
        <v>0</v>
      </c>
      <c r="K148">
        <v>0</v>
      </c>
      <c r="L148">
        <v>0</v>
      </c>
      <c r="M148">
        <v>0</v>
      </c>
      <c r="N148">
        <v>-1.6541665682797791E-2</v>
      </c>
      <c r="O148">
        <v>-6.110439821625762E-2</v>
      </c>
      <c r="P148">
        <v>0</v>
      </c>
      <c r="Q148">
        <v>-1.5002920166779839E-2</v>
      </c>
      <c r="R148">
        <v>0</v>
      </c>
      <c r="S148">
        <v>-0.3388614586966418</v>
      </c>
      <c r="T148">
        <v>-0.10229049038323</v>
      </c>
      <c r="U148">
        <v>0</v>
      </c>
      <c r="V148">
        <v>-6.8844341030196449E-3</v>
      </c>
      <c r="W148">
        <v>-0.12176113478814581</v>
      </c>
      <c r="X148">
        <v>-1.172751982895022E-3</v>
      </c>
      <c r="Y148">
        <v>-2.6387256595085121E-2</v>
      </c>
      <c r="Z148">
        <v>-4.2110844283405419E-2</v>
      </c>
      <c r="AA148">
        <v>-5.915608730933432E-3</v>
      </c>
      <c r="AB148">
        <v>-4.8195812797412849E-2</v>
      </c>
      <c r="AC148">
        <v>-5.1628813364834204E-3</v>
      </c>
      <c r="AD148">
        <v>0</v>
      </c>
      <c r="AE148">
        <v>-1.4599798483304871E-2</v>
      </c>
      <c r="AF148">
        <v>-8.1165217921979668E-3</v>
      </c>
      <c r="AG148">
        <v>-0.1166259875109617</v>
      </c>
      <c r="AH148" s="9" t="s">
        <v>67</v>
      </c>
      <c r="AI148" s="1">
        <v>45292</v>
      </c>
      <c r="AJ148" s="9" t="s">
        <v>39</v>
      </c>
      <c r="AK148">
        <v>3</v>
      </c>
    </row>
    <row r="149" spans="1:37" x14ac:dyDescent="0.25">
      <c r="A149">
        <v>45293</v>
      </c>
      <c r="B149">
        <v>-0.29420722118579251</v>
      </c>
      <c r="C149">
        <v>-2.5392286617177202E-2</v>
      </c>
      <c r="D149">
        <v>-5.2304995386163747E-2</v>
      </c>
      <c r="E149">
        <v>-0.43804603190305741</v>
      </c>
      <c r="F149">
        <v>-1.2065279655303141</v>
      </c>
      <c r="G149">
        <v>-0.6420001500028728</v>
      </c>
      <c r="H149">
        <v>-1.0739532776678809E-2</v>
      </c>
      <c r="I149">
        <v>-1.210237769989259</v>
      </c>
      <c r="J149">
        <v>-0.15034410206383159</v>
      </c>
      <c r="K149">
        <v>-0.1034422308460006</v>
      </c>
      <c r="L149">
        <v>-0.41549991609588799</v>
      </c>
      <c r="M149">
        <v>-0.17233714965943039</v>
      </c>
      <c r="N149">
        <v>-6.2958899524783674E-2</v>
      </c>
      <c r="O149">
        <v>-8.3230458979474731E-2</v>
      </c>
      <c r="P149">
        <v>-6.0266071306437512E-2</v>
      </c>
      <c r="Q149">
        <v>-0.18506129166096391</v>
      </c>
      <c r="R149">
        <v>-0.19957588899209891</v>
      </c>
      <c r="S149">
        <v>-0.50298829075623241</v>
      </c>
      <c r="T149">
        <v>-0.1264151046818876</v>
      </c>
      <c r="U149">
        <v>-0.1807754679909373</v>
      </c>
      <c r="V149">
        <v>-4.6509179535484862E-2</v>
      </c>
      <c r="W149">
        <v>-6.0433267088622143E-2</v>
      </c>
      <c r="X149">
        <v>-0.16245549618511659</v>
      </c>
      <c r="Y149">
        <v>-0.10926897378926841</v>
      </c>
      <c r="Z149">
        <v>-0.4135260406378215</v>
      </c>
      <c r="AA149">
        <v>-0.23676744022424889</v>
      </c>
      <c r="AB149">
        <v>-0.20069712087419311</v>
      </c>
      <c r="AC149">
        <v>-0.1802628201110329</v>
      </c>
      <c r="AD149">
        <v>-0.2047279386043982</v>
      </c>
      <c r="AE149">
        <v>-0.66863525506705179</v>
      </c>
      <c r="AF149">
        <v>-0.26614908774168738</v>
      </c>
      <c r="AG149">
        <v>-9.4675935069087974E-2</v>
      </c>
      <c r="AH149" s="9" t="s">
        <v>67</v>
      </c>
      <c r="AI149" s="1">
        <v>45292</v>
      </c>
      <c r="AJ149" s="9" t="s">
        <v>40</v>
      </c>
      <c r="AK149">
        <v>2</v>
      </c>
    </row>
    <row r="150" spans="1:37" x14ac:dyDescent="0.25">
      <c r="A150">
        <v>45289</v>
      </c>
      <c r="B150">
        <v>-0.1731439474085886</v>
      </c>
      <c r="C150">
        <v>-4.2075567269789532E-2</v>
      </c>
      <c r="D150">
        <v>-1.6722357161655769E-2</v>
      </c>
      <c r="E150">
        <v>-0.16324283655169641</v>
      </c>
      <c r="F150">
        <v>-3.9450517886763542E-2</v>
      </c>
      <c r="G150">
        <v>-3.7619529555865283E-2</v>
      </c>
      <c r="H150">
        <v>-0.51491074359165256</v>
      </c>
      <c r="I150">
        <v>-7.409331926277439E-2</v>
      </c>
      <c r="J150">
        <v>-0.16255159340233821</v>
      </c>
      <c r="K150">
        <v>-2.3459750368322489E-2</v>
      </c>
      <c r="L150">
        <v>-0.19891021803257311</v>
      </c>
      <c r="M150">
        <v>-0.1049804475751823</v>
      </c>
      <c r="N150">
        <v>-4.902922868742346E-2</v>
      </c>
      <c r="O150">
        <v>-3.5317642868437353E-2</v>
      </c>
      <c r="P150">
        <v>-8.168932844895184E-2</v>
      </c>
      <c r="Q150">
        <v>-0.18900939813791481</v>
      </c>
      <c r="R150">
        <v>-6.5863328946913352E-3</v>
      </c>
      <c r="S150">
        <v>-9.1482033268722746E-3</v>
      </c>
      <c r="T150">
        <v>-0.5997318565744566</v>
      </c>
      <c r="U150">
        <v>-2.2163963463622101E-2</v>
      </c>
      <c r="V150">
        <v>-0.1731206343396727</v>
      </c>
      <c r="W150">
        <v>-5.0762152329674473E-2</v>
      </c>
      <c r="X150">
        <v>-0.1116384428843078</v>
      </c>
      <c r="Y150">
        <v>-0.19723563796680929</v>
      </c>
      <c r="Z150">
        <v>-0.14881504583086361</v>
      </c>
      <c r="AA150">
        <v>-9.14407517120783E-2</v>
      </c>
      <c r="AB150">
        <v>-0.26532986514640039</v>
      </c>
      <c r="AC150">
        <v>-0.133150711689244</v>
      </c>
      <c r="AD150">
        <v>-0.22493061149957799</v>
      </c>
      <c r="AE150">
        <v>-8.0266903266690823E-2</v>
      </c>
      <c r="AF150">
        <v>-0.25654005471120161</v>
      </c>
      <c r="AG150">
        <v>-9.0308449225595472E-2</v>
      </c>
      <c r="AH150" s="9" t="s">
        <v>68</v>
      </c>
      <c r="AI150" s="1">
        <v>45261</v>
      </c>
      <c r="AJ150" s="9" t="s">
        <v>43</v>
      </c>
      <c r="AK150">
        <v>29</v>
      </c>
    </row>
    <row r="151" spans="1:37" x14ac:dyDescent="0.25">
      <c r="A151">
        <v>45288</v>
      </c>
      <c r="B151">
        <v>-8.2203750200193021E-2</v>
      </c>
      <c r="C151">
        <v>-0.18577149885259711</v>
      </c>
      <c r="D151">
        <v>0</v>
      </c>
      <c r="E151">
        <v>-0.1435923892430101</v>
      </c>
      <c r="F151">
        <v>-0.110569635772759</v>
      </c>
      <c r="G151">
        <v>-4.8988133316751354E-3</v>
      </c>
      <c r="H151">
        <v>-0.10294906340346301</v>
      </c>
      <c r="I151">
        <v>-4.4924188392414612E-2</v>
      </c>
      <c r="J151">
        <v>-0.11573049790299431</v>
      </c>
      <c r="K151">
        <v>-0.13442884058396459</v>
      </c>
      <c r="L151">
        <v>-0.1089800918195358</v>
      </c>
      <c r="M151">
        <v>-1.273471009116979E-2</v>
      </c>
      <c r="N151">
        <v>-0.17019858332068871</v>
      </c>
      <c r="O151">
        <v>-2.736543804241897E-2</v>
      </c>
      <c r="P151">
        <v>-6.1810529842630343E-2</v>
      </c>
      <c r="Q151">
        <v>-6.6414766483605843E-3</v>
      </c>
      <c r="R151">
        <v>-9.3558372210674826E-2</v>
      </c>
      <c r="S151">
        <v>-0.23212711727083099</v>
      </c>
      <c r="T151">
        <v>-3.3498508454783943E-2</v>
      </c>
      <c r="U151">
        <v>-8.140300207704107E-2</v>
      </c>
      <c r="V151">
        <v>-0.1500712032236339</v>
      </c>
      <c r="W151">
        <v>-0.1038010161051975</v>
      </c>
      <c r="X151">
        <v>-7.9879183455185854E-2</v>
      </c>
      <c r="Y151">
        <v>-2.804866753871409E-2</v>
      </c>
      <c r="Z151">
        <v>-0.10054499557790469</v>
      </c>
      <c r="AA151">
        <v>-0.1137005309081954</v>
      </c>
      <c r="AB151">
        <v>-5.0903344600922433E-2</v>
      </c>
      <c r="AC151">
        <v>-2.417734878866978E-2</v>
      </c>
      <c r="AD151">
        <v>-2.9712880693605549E-2</v>
      </c>
      <c r="AE151">
        <v>-3.8556890766016212E-2</v>
      </c>
      <c r="AF151">
        <v>-0.1069664209186641</v>
      </c>
      <c r="AG151">
        <v>-0.10001908291147139</v>
      </c>
      <c r="AH151" s="9" t="s">
        <v>68</v>
      </c>
      <c r="AI151" s="1">
        <v>45261</v>
      </c>
      <c r="AJ151" s="9" t="s">
        <v>38</v>
      </c>
      <c r="AK151">
        <v>28</v>
      </c>
    </row>
    <row r="152" spans="1:37" x14ac:dyDescent="0.25">
      <c r="A152">
        <v>45287</v>
      </c>
      <c r="B152">
        <v>-0.16856509362156069</v>
      </c>
      <c r="C152">
        <v>-9.734474319085102E-3</v>
      </c>
      <c r="D152">
        <v>-6.5519688370622303E-2</v>
      </c>
      <c r="E152">
        <v>-0.32566950915170678</v>
      </c>
      <c r="F152">
        <v>-0.41369105804758649</v>
      </c>
      <c r="G152">
        <v>-0.13463352991760169</v>
      </c>
      <c r="H152">
        <v>-0.18440834073932899</v>
      </c>
      <c r="I152">
        <v>-7.5998747765970279E-2</v>
      </c>
      <c r="J152">
        <v>-5.1119295835547099E-2</v>
      </c>
      <c r="K152">
        <v>-0.33634771893423387</v>
      </c>
      <c r="L152">
        <v>-0.14779170479703929</v>
      </c>
      <c r="M152">
        <v>-7.8421613941893037E-2</v>
      </c>
      <c r="N152">
        <v>-0.13021896775144209</v>
      </c>
      <c r="O152">
        <v>-2.1556186357336821E-2</v>
      </c>
      <c r="P152">
        <v>-2.670954990053577E-2</v>
      </c>
      <c r="Q152">
        <v>-6.2648899395345861E-2</v>
      </c>
      <c r="R152">
        <v>-0.74785563771684926</v>
      </c>
      <c r="S152">
        <v>-3.0561972078915901E-2</v>
      </c>
      <c r="T152">
        <v>-0.1856737091437245</v>
      </c>
      <c r="U152">
        <v>-0.42734419301848359</v>
      </c>
      <c r="V152">
        <v>-0.43857048829755452</v>
      </c>
      <c r="W152">
        <v>-6.5336773507933127E-2</v>
      </c>
      <c r="X152">
        <v>-0.1228190982137248</v>
      </c>
      <c r="Y152">
        <v>-5.7396939254695193E-3</v>
      </c>
      <c r="Z152">
        <v>-0.2028587383341629</v>
      </c>
      <c r="AA152">
        <v>-0.1223588846421144</v>
      </c>
      <c r="AB152">
        <v>-0.1978211465524978</v>
      </c>
      <c r="AC152">
        <v>-6.052207417203001E-2</v>
      </c>
      <c r="AD152">
        <v>-9.4492588587446538E-2</v>
      </c>
      <c r="AE152">
        <v>-0.1906641299516911</v>
      </c>
      <c r="AF152">
        <v>-0.22765825934744691</v>
      </c>
      <c r="AG152">
        <v>-5.7254357506452899E-2</v>
      </c>
      <c r="AH152" s="9" t="s">
        <v>68</v>
      </c>
      <c r="AI152" s="1">
        <v>45261</v>
      </c>
      <c r="AJ152" s="9" t="s">
        <v>39</v>
      </c>
      <c r="AK152">
        <v>27</v>
      </c>
    </row>
    <row r="153" spans="1:37" x14ac:dyDescent="0.25">
      <c r="A153">
        <v>45286</v>
      </c>
      <c r="B153">
        <v>-7.7628995190016925E-2</v>
      </c>
      <c r="C153">
        <v>-4.4796205759078667E-2</v>
      </c>
      <c r="D153">
        <v>0</v>
      </c>
      <c r="E153">
        <v>-4.326962969267717E-2</v>
      </c>
      <c r="F153">
        <v>-3.8719404544033928E-2</v>
      </c>
      <c r="G153">
        <v>-4.6785117023527827E-2</v>
      </c>
      <c r="H153">
        <v>-0.18997659252124049</v>
      </c>
      <c r="I153">
        <v>-0.16445393376903181</v>
      </c>
      <c r="J153">
        <v>-0.13471645918670599</v>
      </c>
      <c r="K153">
        <v>-1.907622081747706E-2</v>
      </c>
      <c r="L153">
        <v>-0.3359522460908439</v>
      </c>
      <c r="M153">
        <v>-2.3891320005636391E-2</v>
      </c>
      <c r="N153">
        <v>-6.3492208630776273E-2</v>
      </c>
      <c r="O153">
        <v>-6.7608707900730794E-3</v>
      </c>
      <c r="P153">
        <v>-2.7662773759569319E-2</v>
      </c>
      <c r="Q153">
        <v>-3.7997212160643917E-2</v>
      </c>
      <c r="R153">
        <v>-8.5341134479121117E-2</v>
      </c>
      <c r="S153">
        <v>-1.033770329828739E-2</v>
      </c>
      <c r="T153">
        <v>-3.1464467057460123E-2</v>
      </c>
      <c r="U153">
        <v>-2.8116403776563069E-2</v>
      </c>
      <c r="V153">
        <v>-0.55515535764485791</v>
      </c>
      <c r="W153">
        <v>-1.1113592322280579E-2</v>
      </c>
      <c r="X153">
        <v>-0.1102633766838607</v>
      </c>
      <c r="Y153">
        <v>-4.7494810279954017E-2</v>
      </c>
      <c r="Z153">
        <v>-5.655060930728753E-2</v>
      </c>
      <c r="AA153">
        <v>-7.1221523071700904E-2</v>
      </c>
      <c r="AB153">
        <v>-0.108531692703696</v>
      </c>
      <c r="AC153">
        <v>-8.2985881869508601E-2</v>
      </c>
      <c r="AD153">
        <v>-5.6296155048979217E-2</v>
      </c>
      <c r="AE153">
        <v>-4.5795733106725647E-2</v>
      </c>
      <c r="AF153">
        <v>-0.1162133068001511</v>
      </c>
      <c r="AG153">
        <v>-4.9967712992472359E-2</v>
      </c>
      <c r="AH153" s="9" t="s">
        <v>68</v>
      </c>
      <c r="AI153" s="1">
        <v>45261</v>
      </c>
      <c r="AJ153" s="9" t="s">
        <v>40</v>
      </c>
      <c r="AK153">
        <v>26</v>
      </c>
    </row>
    <row r="154" spans="1:37" x14ac:dyDescent="0.25">
      <c r="A154">
        <v>45285</v>
      </c>
      <c r="B154">
        <v>-2.1187931309445272E-2</v>
      </c>
      <c r="C154">
        <v>-5.7662227069904329E-2</v>
      </c>
      <c r="D154">
        <v>-6.1816779749854292E-3</v>
      </c>
      <c r="E154">
        <v>-7.3539901858705244E-4</v>
      </c>
      <c r="F154">
        <v>-1.643719715666497E-2</v>
      </c>
      <c r="G154">
        <v>-3.5129959477997949E-3</v>
      </c>
      <c r="H154">
        <v>-1.0659750641150601E-3</v>
      </c>
      <c r="I154">
        <v>-0.1991362189817375</v>
      </c>
      <c r="J154">
        <v>-6.0427157525693068E-2</v>
      </c>
      <c r="K154">
        <v>-6.1522608943921512E-3</v>
      </c>
      <c r="L154">
        <v>0</v>
      </c>
      <c r="M154">
        <v>-7.4556952109394153E-3</v>
      </c>
      <c r="N154">
        <v>-1.2565712798513481E-2</v>
      </c>
      <c r="O154">
        <v>-1.379118252601106E-3</v>
      </c>
      <c r="P154">
        <v>-5.5916625447750723E-2</v>
      </c>
      <c r="Q154">
        <v>-7.8797047138067511E-3</v>
      </c>
      <c r="R154">
        <v>-1.7850768903733289E-2</v>
      </c>
      <c r="S154">
        <v>-0.1375040224045852</v>
      </c>
      <c r="T154">
        <v>-0.17688358792167511</v>
      </c>
      <c r="U154">
        <v>-8.148112978191225E-3</v>
      </c>
      <c r="V154">
        <v>-4.0346276643169181E-3</v>
      </c>
      <c r="W154">
        <v>-4.7485943323655048E-4</v>
      </c>
      <c r="X154">
        <v>-1.6634093922601741E-2</v>
      </c>
      <c r="Y154">
        <v>-9.7010768272871547E-4</v>
      </c>
      <c r="Z154">
        <v>-1.154902601221762E-2</v>
      </c>
      <c r="AA154">
        <v>-5.0422028067546427E-2</v>
      </c>
      <c r="AB154">
        <v>-2.6175001809037882E-2</v>
      </c>
      <c r="AC154">
        <v>-3.2277661269110641E-3</v>
      </c>
      <c r="AD154">
        <v>-8.5357547435078816E-3</v>
      </c>
      <c r="AE154">
        <v>-5.9998377115154924E-3</v>
      </c>
      <c r="AF154">
        <v>-1.017008648526348E-2</v>
      </c>
      <c r="AG154">
        <v>-6.7475594953007034E-2</v>
      </c>
      <c r="AH154" s="9" t="s">
        <v>68</v>
      </c>
      <c r="AI154" s="1">
        <v>45261</v>
      </c>
      <c r="AJ154" s="9" t="s">
        <v>41</v>
      </c>
      <c r="AK154">
        <v>25</v>
      </c>
    </row>
    <row r="155" spans="1:37" x14ac:dyDescent="0.25">
      <c r="A155">
        <v>45282</v>
      </c>
      <c r="B155">
        <v>-0.15085141004738531</v>
      </c>
      <c r="C155">
        <v>-4.8181343279108023E-2</v>
      </c>
      <c r="D155">
        <v>-7.5235016599439347E-3</v>
      </c>
      <c r="E155">
        <v>-0.25380718114595652</v>
      </c>
      <c r="F155">
        <v>-7.5629187250554356E-2</v>
      </c>
      <c r="G155">
        <v>-0.36597360884996372</v>
      </c>
      <c r="H155">
        <v>-0.15952424985221489</v>
      </c>
      <c r="I155">
        <v>-8.3394251615950377E-2</v>
      </c>
      <c r="J155">
        <v>-0.2320595617247122</v>
      </c>
      <c r="K155">
        <v>-0.13657227812665751</v>
      </c>
      <c r="L155">
        <v>-1.0827669856764499E-2</v>
      </c>
      <c r="M155">
        <v>-0.15929227988471981</v>
      </c>
      <c r="N155">
        <v>-9.5165246720392796E-2</v>
      </c>
      <c r="O155">
        <v>-3.1717146667273419E-2</v>
      </c>
      <c r="P155">
        <v>-0.30258997968401502</v>
      </c>
      <c r="Q155">
        <v>-2.2076584934620901E-2</v>
      </c>
      <c r="R155">
        <v>-1.157563022329222E-2</v>
      </c>
      <c r="S155">
        <v>-6.5023636432594539E-2</v>
      </c>
      <c r="T155">
        <v>-9.5294262263240406E-2</v>
      </c>
      <c r="U155">
        <v>-0.2196169183783607</v>
      </c>
      <c r="V155">
        <v>-8.5009245231405461E-2</v>
      </c>
      <c r="W155">
        <v>-0.14844598957064231</v>
      </c>
      <c r="X155">
        <v>-8.6306671630772894E-2</v>
      </c>
      <c r="Y155">
        <v>-8.7542966732231855E-4</v>
      </c>
      <c r="Z155">
        <v>-0.21192922737546671</v>
      </c>
      <c r="AA155">
        <v>-0.1594650060587107</v>
      </c>
      <c r="AB155">
        <v>-8.3027394544276392E-2</v>
      </c>
      <c r="AC155">
        <v>-6.9831290511810556E-2</v>
      </c>
      <c r="AD155">
        <v>-6.8475058735554858E-2</v>
      </c>
      <c r="AE155">
        <v>-9.4694340868760649E-2</v>
      </c>
      <c r="AF155">
        <v>-0.13575668511504441</v>
      </c>
      <c r="AG155">
        <v>-0.2444450361232636</v>
      </c>
      <c r="AH155" s="9" t="s">
        <v>69</v>
      </c>
      <c r="AI155" s="1">
        <v>45261</v>
      </c>
      <c r="AJ155" s="9" t="s">
        <v>43</v>
      </c>
      <c r="AK155">
        <v>22</v>
      </c>
    </row>
    <row r="156" spans="1:37" x14ac:dyDescent="0.25">
      <c r="A156">
        <v>45281</v>
      </c>
      <c r="B156">
        <v>-2.7679638079609541E-2</v>
      </c>
      <c r="C156">
        <v>-6.3194056265797646E-2</v>
      </c>
      <c r="D156">
        <v>0</v>
      </c>
      <c r="E156">
        <v>-4.3866710569426273E-2</v>
      </c>
      <c r="F156">
        <v>-4.8551134168670011E-2</v>
      </c>
      <c r="G156">
        <v>-2.3786225034237631E-2</v>
      </c>
      <c r="H156">
        <v>-5.0282467965068148E-2</v>
      </c>
      <c r="I156">
        <v>-1.1805758483296471E-3</v>
      </c>
      <c r="J156">
        <v>-1.133056021763563E-2</v>
      </c>
      <c r="K156">
        <v>-1.6937219832662619E-2</v>
      </c>
      <c r="L156">
        <v>0</v>
      </c>
      <c r="M156">
        <v>-1.0810450618912421E-2</v>
      </c>
      <c r="N156">
        <v>-5.4950799581380402E-3</v>
      </c>
      <c r="O156">
        <v>-9.2561091510887067E-2</v>
      </c>
      <c r="P156">
        <v>-3.1885778090776758E-2</v>
      </c>
      <c r="Q156">
        <v>-4.5907458142978022E-3</v>
      </c>
      <c r="R156">
        <v>-1.7379473888901049E-2</v>
      </c>
      <c r="S156">
        <v>0</v>
      </c>
      <c r="T156">
        <v>-6.1123469227491511E-2</v>
      </c>
      <c r="U156">
        <v>0</v>
      </c>
      <c r="V156">
        <v>-2.0136122649100589E-2</v>
      </c>
      <c r="W156">
        <v>-0.50751178140053088</v>
      </c>
      <c r="X156">
        <v>-5.90744562686974E-3</v>
      </c>
      <c r="Y156">
        <v>-8.3543394130399296E-2</v>
      </c>
      <c r="Z156">
        <v>-3.4173342597536821E-2</v>
      </c>
      <c r="AA156">
        <v>-1.022685877906835E-2</v>
      </c>
      <c r="AB156">
        <v>-3.8717651349906741E-2</v>
      </c>
      <c r="AC156">
        <v>-1.5941651953203899E-2</v>
      </c>
      <c r="AD156">
        <v>-4.2090258803623524E-3</v>
      </c>
      <c r="AE156">
        <v>-1.754068341947029E-2</v>
      </c>
      <c r="AF156">
        <v>-2.1188310951574661E-2</v>
      </c>
      <c r="AG156">
        <v>-6.366121248531853E-2</v>
      </c>
      <c r="AH156" s="9" t="s">
        <v>69</v>
      </c>
      <c r="AI156" s="1">
        <v>45261</v>
      </c>
      <c r="AJ156" s="9" t="s">
        <v>38</v>
      </c>
      <c r="AK156">
        <v>21</v>
      </c>
    </row>
    <row r="157" spans="1:37" x14ac:dyDescent="0.25">
      <c r="A157">
        <v>45280</v>
      </c>
      <c r="B157">
        <v>-3.1635892505353869E-2</v>
      </c>
      <c r="C157">
        <v>0</v>
      </c>
      <c r="D157">
        <v>0</v>
      </c>
      <c r="E157">
        <v>-3.5067156406198091E-2</v>
      </c>
      <c r="F157">
        <v>-5.0003915040985796E-3</v>
      </c>
      <c r="G157">
        <v>-1.450209648218566E-2</v>
      </c>
      <c r="H157">
        <v>-8.0029446720024169E-2</v>
      </c>
      <c r="I157">
        <v>-6.7785921178557459E-2</v>
      </c>
      <c r="J157">
        <v>-1.324167491904748E-4</v>
      </c>
      <c r="K157">
        <v>-2.330009648731329E-2</v>
      </c>
      <c r="L157">
        <v>-0.1692830956412629</v>
      </c>
      <c r="M157">
        <v>0</v>
      </c>
      <c r="N157">
        <v>-1.6713023675428741E-2</v>
      </c>
      <c r="O157">
        <v>-3.3528542519344791E-3</v>
      </c>
      <c r="P157">
        <v>-4.0115657000429288E-2</v>
      </c>
      <c r="Q157">
        <v>-1.5856865270250219E-2</v>
      </c>
      <c r="R157">
        <v>-2.088330372369452E-2</v>
      </c>
      <c r="S157">
        <v>-1.6218090154443089E-3</v>
      </c>
      <c r="T157">
        <v>-2.2493317679646739E-3</v>
      </c>
      <c r="U157">
        <v>0</v>
      </c>
      <c r="V157">
        <v>-2.3446267627712529E-4</v>
      </c>
      <c r="W157">
        <v>-5.5963837255330806E-3</v>
      </c>
      <c r="X157">
        <v>-0.1027083807182098</v>
      </c>
      <c r="Y157">
        <v>-9.4122624024045323E-2</v>
      </c>
      <c r="Z157">
        <v>-4.1857901905642612E-2</v>
      </c>
      <c r="AA157">
        <v>-3.2347715964720601E-2</v>
      </c>
      <c r="AB157">
        <v>-1.09195016234077E-2</v>
      </c>
      <c r="AC157">
        <v>-3.0573635759180491E-2</v>
      </c>
      <c r="AD157">
        <v>-1.787512393328081E-2</v>
      </c>
      <c r="AE157">
        <v>-9.075418228391292E-3</v>
      </c>
      <c r="AF157">
        <v>-1.8939165831446711E-2</v>
      </c>
      <c r="AG157">
        <v>-8.9251453433960182E-2</v>
      </c>
      <c r="AH157" s="9" t="s">
        <v>69</v>
      </c>
      <c r="AI157" s="1">
        <v>45261</v>
      </c>
      <c r="AJ157" s="9" t="s">
        <v>39</v>
      </c>
      <c r="AK157">
        <v>20</v>
      </c>
    </row>
    <row r="158" spans="1:37" x14ac:dyDescent="0.25">
      <c r="A158">
        <v>45279</v>
      </c>
      <c r="B158">
        <v>-4.1149724973744431E-2</v>
      </c>
      <c r="C158">
        <v>-4.4817826908171703E-2</v>
      </c>
      <c r="D158">
        <v>0</v>
      </c>
      <c r="E158">
        <v>-0.14097345090211599</v>
      </c>
      <c r="F158">
        <v>-6.0060818145645321E-3</v>
      </c>
      <c r="G158">
        <v>-3.1671738395496192E-3</v>
      </c>
      <c r="H158">
        <v>-3.7729701191421681E-2</v>
      </c>
      <c r="I158">
        <v>-1.551329917433284E-3</v>
      </c>
      <c r="J158">
        <v>-1.240290249523204E-2</v>
      </c>
      <c r="K158">
        <v>0</v>
      </c>
      <c r="L158">
        <v>-0.1599400394565931</v>
      </c>
      <c r="M158">
        <v>-1.5775113440325599E-2</v>
      </c>
      <c r="N158">
        <v>-3.1051615628462929E-2</v>
      </c>
      <c r="O158">
        <v>-6.308453000899418E-2</v>
      </c>
      <c r="P158">
        <v>-7.2040784216544284E-3</v>
      </c>
      <c r="Q158">
        <v>-1.866066419948289E-3</v>
      </c>
      <c r="R158">
        <v>0</v>
      </c>
      <c r="S158">
        <v>0</v>
      </c>
      <c r="T158">
        <v>-7.224660259884462E-2</v>
      </c>
      <c r="U158">
        <v>0</v>
      </c>
      <c r="V158">
        <v>-1.9216685347016929E-3</v>
      </c>
      <c r="W158">
        <v>-8.3988067223654209E-3</v>
      </c>
      <c r="X158">
        <v>-2.3461792055824479E-2</v>
      </c>
      <c r="Y158">
        <v>-0.41632873350023669</v>
      </c>
      <c r="Z158">
        <v>-5.5831339102544883E-2</v>
      </c>
      <c r="AA158">
        <v>-1.1135154038905561E-2</v>
      </c>
      <c r="AB158">
        <v>-2.5213206744361841E-2</v>
      </c>
      <c r="AC158">
        <v>-0.1216812532710816</v>
      </c>
      <c r="AD158">
        <v>-1.32728042672813E-2</v>
      </c>
      <c r="AE158">
        <v>-8.7256672533495942E-3</v>
      </c>
      <c r="AF158">
        <v>-4.5030493082784707E-2</v>
      </c>
      <c r="AG158">
        <v>-9.2173293180618399E-2</v>
      </c>
      <c r="AH158" s="9" t="s">
        <v>69</v>
      </c>
      <c r="AI158" s="1">
        <v>45261</v>
      </c>
      <c r="AJ158" s="9" t="s">
        <v>40</v>
      </c>
      <c r="AK158">
        <v>19</v>
      </c>
    </row>
    <row r="159" spans="1:37" x14ac:dyDescent="0.25">
      <c r="A159">
        <v>45278</v>
      </c>
      <c r="B159">
        <v>-0.307021728536922</v>
      </c>
      <c r="C159">
        <v>-0.11426085115004431</v>
      </c>
      <c r="D159">
        <v>-1.0872509053982109E-2</v>
      </c>
      <c r="E159">
        <v>-0.17219545563375849</v>
      </c>
      <c r="F159">
        <v>-0.69851065220319164</v>
      </c>
      <c r="G159">
        <v>-0.50366909994428688</v>
      </c>
      <c r="H159">
        <v>-0.18695516257932321</v>
      </c>
      <c r="I159">
        <v>-0.20584967594343639</v>
      </c>
      <c r="J159">
        <v>-0.33947447534938002</v>
      </c>
      <c r="K159">
        <v>-0.2368124466346509</v>
      </c>
      <c r="L159">
        <v>-2.5434655679256752E-3</v>
      </c>
      <c r="M159">
        <v>-0.24418106895244091</v>
      </c>
      <c r="N159">
        <v>-0.44674575452427151</v>
      </c>
      <c r="O159">
        <v>-0.10595125771905491</v>
      </c>
      <c r="P159">
        <v>-0.2411991663334607</v>
      </c>
      <c r="Q159">
        <v>-0.42206241401483952</v>
      </c>
      <c r="R159">
        <v>-0.53341983636795776</v>
      </c>
      <c r="S159">
        <v>-0.11429073165230411</v>
      </c>
      <c r="T159">
        <v>-0.18033242869381971</v>
      </c>
      <c r="U159">
        <v>-1.182740221613358</v>
      </c>
      <c r="V159">
        <v>-0.38933273549987341</v>
      </c>
      <c r="W159">
        <v>-0.11728760977742921</v>
      </c>
      <c r="X159">
        <v>-0.38490883855967589</v>
      </c>
      <c r="Y159">
        <v>-0.28502964538729197</v>
      </c>
      <c r="Z159">
        <v>-0.2888113073846047</v>
      </c>
      <c r="AA159">
        <v>-0.39136564212575631</v>
      </c>
      <c r="AB159">
        <v>-0.31442839143847617</v>
      </c>
      <c r="AC159">
        <v>-0.16228317412553189</v>
      </c>
      <c r="AD159">
        <v>-0.68479638733632242</v>
      </c>
      <c r="AE159">
        <v>-0.2815511727778961</v>
      </c>
      <c r="AF159">
        <v>-0.42427266057824797</v>
      </c>
      <c r="AG159">
        <v>-8.2201872894027556E-2</v>
      </c>
      <c r="AH159" s="9" t="s">
        <v>69</v>
      </c>
      <c r="AI159" s="1">
        <v>45261</v>
      </c>
      <c r="AJ159" s="9" t="s">
        <v>41</v>
      </c>
      <c r="AK159">
        <v>18</v>
      </c>
    </row>
    <row r="160" spans="1:37" x14ac:dyDescent="0.25">
      <c r="A160">
        <v>45275</v>
      </c>
      <c r="B160">
        <v>-0.19125544134660219</v>
      </c>
      <c r="C160">
        <v>-5.8214657648297252E-2</v>
      </c>
      <c r="D160">
        <v>-0.2199965198836667</v>
      </c>
      <c r="E160">
        <v>-0.101763645308846</v>
      </c>
      <c r="F160">
        <v>-0.40737301631362721</v>
      </c>
      <c r="G160">
        <v>-4.3806730506164092E-2</v>
      </c>
      <c r="H160">
        <v>-0.35138614928583589</v>
      </c>
      <c r="I160">
        <v>-0.1133093398666641</v>
      </c>
      <c r="J160">
        <v>-0.17992812308162781</v>
      </c>
      <c r="K160">
        <v>-0.27108565557706299</v>
      </c>
      <c r="L160">
        <v>-0.13951909750425009</v>
      </c>
      <c r="M160">
        <v>-6.3632834901967014E-2</v>
      </c>
      <c r="N160">
        <v>-0.2345127450066059</v>
      </c>
      <c r="O160">
        <v>-2.740872281227941E-2</v>
      </c>
      <c r="P160">
        <v>-9.727567055546997E-2</v>
      </c>
      <c r="Q160">
        <v>-0.1116410553533146</v>
      </c>
      <c r="R160">
        <v>-1.1668889483267979E-2</v>
      </c>
      <c r="S160">
        <v>-2.347352536136367E-2</v>
      </c>
      <c r="T160">
        <v>-0.52519453715601128</v>
      </c>
      <c r="U160">
        <v>-9.4488049329762056E-2</v>
      </c>
      <c r="V160">
        <v>-8.458916905713109E-3</v>
      </c>
      <c r="W160">
        <v>-9.6364293682805899E-2</v>
      </c>
      <c r="X160">
        <v>-0.28427970232520711</v>
      </c>
      <c r="Y160">
        <v>-0.40813825261293102</v>
      </c>
      <c r="Z160">
        <v>-0.14630041201324409</v>
      </c>
      <c r="AA160">
        <v>-0.173130975298629</v>
      </c>
      <c r="AB160">
        <v>-0.21548775155617181</v>
      </c>
      <c r="AC160">
        <v>-0.22075748380798499</v>
      </c>
      <c r="AD160">
        <v>-0.35821803505412431</v>
      </c>
      <c r="AE160">
        <v>-0.2126677632187598</v>
      </c>
      <c r="AF160">
        <v>-0.17493323778733111</v>
      </c>
      <c r="AG160">
        <v>-0.1349950123182414</v>
      </c>
      <c r="AH160" s="9" t="s">
        <v>70</v>
      </c>
      <c r="AI160" s="1">
        <v>45261</v>
      </c>
      <c r="AJ160" s="9" t="s">
        <v>43</v>
      </c>
      <c r="AK160">
        <v>15</v>
      </c>
    </row>
    <row r="161" spans="1:37" x14ac:dyDescent="0.25">
      <c r="A161">
        <v>45274</v>
      </c>
      <c r="B161">
        <v>-0.37627357109012521</v>
      </c>
      <c r="C161">
        <v>-0.77572260563666107</v>
      </c>
      <c r="D161">
        <v>-0.41131738927721012</v>
      </c>
      <c r="E161">
        <v>-0.3778213304077625</v>
      </c>
      <c r="F161">
        <v>-9.9703380638545502E-2</v>
      </c>
      <c r="G161">
        <v>-0.2884025536028833</v>
      </c>
      <c r="H161">
        <v>-3.5982255349814737E-2</v>
      </c>
      <c r="I161">
        <v>-8.0637311030482259E-2</v>
      </c>
      <c r="J161">
        <v>-0.25875876453284291</v>
      </c>
      <c r="K161">
        <v>-0.3892605112576204</v>
      </c>
      <c r="L161">
        <v>-1.7284184354046599E-2</v>
      </c>
      <c r="M161">
        <v>-7.1866945605294635E-2</v>
      </c>
      <c r="N161">
        <v>-0.21773640378742121</v>
      </c>
      <c r="O161">
        <v>-6.641263777386E-2</v>
      </c>
      <c r="P161">
        <v>-8.3364083224452143E-2</v>
      </c>
      <c r="Q161">
        <v>-0.21300139059536019</v>
      </c>
      <c r="R161">
        <v>-0.1371145498786904</v>
      </c>
      <c r="S161">
        <v>-0.22886677467795061</v>
      </c>
      <c r="T161">
        <v>-0.23389238429546461</v>
      </c>
      <c r="U161">
        <v>-0.53004705071305547</v>
      </c>
      <c r="V161">
        <v>-0.23705434018328811</v>
      </c>
      <c r="W161">
        <v>-1.0602696832642999</v>
      </c>
      <c r="X161">
        <v>-0.9746891950957256</v>
      </c>
      <c r="Y161">
        <v>-0.61952354014706446</v>
      </c>
      <c r="Z161">
        <v>-0.61922536069391587</v>
      </c>
      <c r="AA161">
        <v>-0.2147271568303333</v>
      </c>
      <c r="AB161">
        <v>-0.1652578607894159</v>
      </c>
      <c r="AC161">
        <v>-0.1829207855728176</v>
      </c>
      <c r="AD161">
        <v>-0.11544927685571151</v>
      </c>
      <c r="AE161">
        <v>-0.4290000045881992</v>
      </c>
      <c r="AF161">
        <v>-0.3648390006552969</v>
      </c>
      <c r="AG161">
        <v>-0.27949847922182502</v>
      </c>
      <c r="AH161" s="9" t="s">
        <v>70</v>
      </c>
      <c r="AI161" s="1">
        <v>45261</v>
      </c>
      <c r="AJ161" s="9" t="s">
        <v>38</v>
      </c>
      <c r="AK161">
        <v>14</v>
      </c>
    </row>
    <row r="162" spans="1:37" x14ac:dyDescent="0.25">
      <c r="A162">
        <v>45273</v>
      </c>
      <c r="B162">
        <v>-0.78760042505392891</v>
      </c>
      <c r="C162">
        <v>-0.55799481681321295</v>
      </c>
      <c r="D162">
        <v>-0.31640722514322928</v>
      </c>
      <c r="E162">
        <v>-0.93509141799055895</v>
      </c>
      <c r="F162">
        <v>-1.618307319273022</v>
      </c>
      <c r="G162">
        <v>-0.75314402960306925</v>
      </c>
      <c r="H162">
        <v>-1.0638599491363681</v>
      </c>
      <c r="I162">
        <v>-1.7079514266347919</v>
      </c>
      <c r="J162">
        <v>-2.5398366695289618</v>
      </c>
      <c r="K162">
        <v>-0.98622236800690666</v>
      </c>
      <c r="L162">
        <v>-0.2417874158769463</v>
      </c>
      <c r="M162">
        <v>-0.4504366179417541</v>
      </c>
      <c r="N162">
        <v>-0.5282051810498084</v>
      </c>
      <c r="O162">
        <v>-0.61780630045554197</v>
      </c>
      <c r="P162">
        <v>-0.50516563019501737</v>
      </c>
      <c r="Q162">
        <v>-0.4129699747421533</v>
      </c>
      <c r="R162">
        <v>-0.71968260079529189</v>
      </c>
      <c r="S162">
        <v>-0.81065539608242332</v>
      </c>
      <c r="T162">
        <v>-0.409765945230607</v>
      </c>
      <c r="U162">
        <v>-2.033027500254772</v>
      </c>
      <c r="V162">
        <v>-1.0238062218636439</v>
      </c>
      <c r="W162">
        <v>-0.28160088371189962</v>
      </c>
      <c r="X162">
        <v>-0.58280957263232935</v>
      </c>
      <c r="Y162">
        <v>-0.23572807520090391</v>
      </c>
      <c r="Z162">
        <v>-0.7463008387132587</v>
      </c>
      <c r="AA162">
        <v>-1.077895546438459</v>
      </c>
      <c r="AB162">
        <v>-0.76483938767028292</v>
      </c>
      <c r="AC162">
        <v>-0.39705462502889483</v>
      </c>
      <c r="AD162">
        <v>-0.86855251410975054</v>
      </c>
      <c r="AE162">
        <v>-1.0394885451071521</v>
      </c>
      <c r="AF162">
        <v>-0.85106221609269761</v>
      </c>
      <c r="AG162">
        <v>-0.44648224507453099</v>
      </c>
      <c r="AH162" s="9" t="s">
        <v>70</v>
      </c>
      <c r="AI162" s="1">
        <v>45261</v>
      </c>
      <c r="AJ162" s="9" t="s">
        <v>39</v>
      </c>
      <c r="AK162">
        <v>13</v>
      </c>
    </row>
    <row r="163" spans="1:37" x14ac:dyDescent="0.25">
      <c r="A163">
        <v>45272</v>
      </c>
      <c r="B163">
        <v>-6.6686202970670336E-2</v>
      </c>
      <c r="C163">
        <v>-2.6015603256563019E-2</v>
      </c>
      <c r="D163">
        <v>-1.8635079669171431E-3</v>
      </c>
      <c r="E163">
        <v>-4.9157514471991112E-2</v>
      </c>
      <c r="F163">
        <v>-8.3140093080836669E-2</v>
      </c>
      <c r="G163">
        <v>-2.6518724298902618E-2</v>
      </c>
      <c r="H163">
        <v>-2.1810387090012449E-2</v>
      </c>
      <c r="I163">
        <v>-0.25207904278721088</v>
      </c>
      <c r="J163">
        <v>-6.1978375786468686E-3</v>
      </c>
      <c r="K163">
        <v>-5.6831044326835729E-2</v>
      </c>
      <c r="L163">
        <v>-8.3400592590469923E-4</v>
      </c>
      <c r="M163">
        <v>-7.4589434248568218E-2</v>
      </c>
      <c r="N163">
        <v>-4.3777454807025919E-2</v>
      </c>
      <c r="O163">
        <v>-4.6816686065379809E-2</v>
      </c>
      <c r="P163">
        <v>-3.9661100654873133E-2</v>
      </c>
      <c r="Q163">
        <v>-2.779023943535679E-2</v>
      </c>
      <c r="R163">
        <v>0</v>
      </c>
      <c r="S163">
        <v>-1.346108978984919E-2</v>
      </c>
      <c r="T163">
        <v>-0.1098495880068103</v>
      </c>
      <c r="U163">
        <v>-9.3707543567254185E-3</v>
      </c>
      <c r="V163">
        <v>-1.174410085192467E-2</v>
      </c>
      <c r="W163">
        <v>-2.8727072113080621E-2</v>
      </c>
      <c r="X163">
        <v>-0.1050788862900779</v>
      </c>
      <c r="Y163">
        <v>-3.7731102051701049E-2</v>
      </c>
      <c r="Z163">
        <v>-4.9418269540998642E-2</v>
      </c>
      <c r="AA163">
        <v>-9.798308525365855E-2</v>
      </c>
      <c r="AB163">
        <v>-4.8983824208493898E-2</v>
      </c>
      <c r="AC163">
        <v>-3.0973360240275302E-2</v>
      </c>
      <c r="AD163">
        <v>-2.7261638610590468E-2</v>
      </c>
      <c r="AE163">
        <v>-3.8367333160041428E-2</v>
      </c>
      <c r="AF163">
        <v>-4.6916787351545711E-2</v>
      </c>
      <c r="AG163">
        <v>-0.11328689694039649</v>
      </c>
      <c r="AH163" s="9" t="s">
        <v>70</v>
      </c>
      <c r="AI163" s="1">
        <v>45261</v>
      </c>
      <c r="AJ163" s="9" t="s">
        <v>40</v>
      </c>
      <c r="AK163">
        <v>12</v>
      </c>
    </row>
    <row r="164" spans="1:37" x14ac:dyDescent="0.25">
      <c r="A164">
        <v>45271</v>
      </c>
      <c r="B164">
        <v>-0.1164837050479106</v>
      </c>
      <c r="C164">
        <v>-9.1191731127313339E-2</v>
      </c>
      <c r="D164">
        <v>-0.12507189156989909</v>
      </c>
      <c r="E164">
        <v>-0.16427621172521989</v>
      </c>
      <c r="F164">
        <v>-2.5179482616411581E-2</v>
      </c>
      <c r="G164">
        <v>-3.107792408199677E-3</v>
      </c>
      <c r="H164">
        <v>-2.8322083753841359E-2</v>
      </c>
      <c r="I164">
        <v>-0.81509389791518683</v>
      </c>
      <c r="J164">
        <v>-6.3881051105651437E-3</v>
      </c>
      <c r="K164">
        <v>-0.14021097235077731</v>
      </c>
      <c r="L164">
        <v>-1.105390940914506E-2</v>
      </c>
      <c r="M164">
        <v>-7.1886228361448368E-2</v>
      </c>
      <c r="N164">
        <v>-3.012984380706072E-2</v>
      </c>
      <c r="O164">
        <v>-9.1821632261249411E-2</v>
      </c>
      <c r="P164">
        <v>-0.38300112024419553</v>
      </c>
      <c r="Q164">
        <v>-0.15351018981086381</v>
      </c>
      <c r="R164">
        <v>-0.2025768156972958</v>
      </c>
      <c r="S164">
        <v>-0.36282526723748909</v>
      </c>
      <c r="T164">
        <v>-6.3004940843012044E-2</v>
      </c>
      <c r="U164">
        <v>-2.621072009602815E-3</v>
      </c>
      <c r="V164">
        <v>-0.10577612528783201</v>
      </c>
      <c r="W164">
        <v>-8.9873045601175788E-3</v>
      </c>
      <c r="X164">
        <v>-9.3228381415682723E-2</v>
      </c>
      <c r="Y164">
        <v>-0.27909694597449802</v>
      </c>
      <c r="Z164">
        <v>-0.1044111212164883</v>
      </c>
      <c r="AA164">
        <v>-0.17006396699324361</v>
      </c>
      <c r="AB164">
        <v>-9.3124285676375346E-2</v>
      </c>
      <c r="AC164">
        <v>-0.1097483786355108</v>
      </c>
      <c r="AD164">
        <v>-6.6837756188585937E-2</v>
      </c>
      <c r="AE164">
        <v>-7.2564337433960027E-2</v>
      </c>
      <c r="AF164">
        <v>-0.1111360061657807</v>
      </c>
      <c r="AG164">
        <v>-0.1835881209464631</v>
      </c>
      <c r="AH164" s="9" t="s">
        <v>70</v>
      </c>
      <c r="AI164" s="1">
        <v>45261</v>
      </c>
      <c r="AJ164" s="9" t="s">
        <v>41</v>
      </c>
      <c r="AK164">
        <v>11</v>
      </c>
    </row>
    <row r="165" spans="1:37" x14ac:dyDescent="0.25">
      <c r="A165">
        <v>45268</v>
      </c>
      <c r="B165">
        <v>-0.16453606623867631</v>
      </c>
      <c r="C165">
        <v>-2.1955870899818441E-2</v>
      </c>
      <c r="D165">
        <v>0</v>
      </c>
      <c r="E165">
        <v>-0.20241581272488471</v>
      </c>
      <c r="F165">
        <v>-5.1965594699768018E-2</v>
      </c>
      <c r="G165">
        <v>-0.25827371568815921</v>
      </c>
      <c r="H165">
        <v>-0.18171360524400201</v>
      </c>
      <c r="I165">
        <v>-0.11996935935104019</v>
      </c>
      <c r="J165">
        <v>-4.4014728950986176E-3</v>
      </c>
      <c r="K165">
        <v>-6.9598105202487298E-2</v>
      </c>
      <c r="L165">
        <v>-0.66752333427242483</v>
      </c>
      <c r="M165">
        <v>-0.16823988983742541</v>
      </c>
      <c r="N165">
        <v>-5.9402935002333082E-2</v>
      </c>
      <c r="O165">
        <v>-2.318325900497957E-2</v>
      </c>
      <c r="P165">
        <v>-0.1075465750682562</v>
      </c>
      <c r="Q165">
        <v>-8.2189696780280153E-2</v>
      </c>
      <c r="R165">
        <v>-9.155022732429452E-2</v>
      </c>
      <c r="S165">
        <v>-0.50120540378679912</v>
      </c>
      <c r="T165">
        <v>-4.1192450172135041E-2</v>
      </c>
      <c r="U165">
        <v>-0.34326729272610029</v>
      </c>
      <c r="V165">
        <v>-0.22517110327943429</v>
      </c>
      <c r="W165">
        <v>-0.1012987419674766</v>
      </c>
      <c r="X165">
        <v>-0.1449714016195402</v>
      </c>
      <c r="Y165">
        <v>-0.31329464216923242</v>
      </c>
      <c r="Z165">
        <v>-0.25664051873236848</v>
      </c>
      <c r="AA165">
        <v>-7.8499630722098271E-2</v>
      </c>
      <c r="AB165">
        <v>-8.9447143640480148E-2</v>
      </c>
      <c r="AC165">
        <v>-0.23570979877625081</v>
      </c>
      <c r="AD165">
        <v>-3.6955427282257078E-2</v>
      </c>
      <c r="AE165">
        <v>-0.1022107539481799</v>
      </c>
      <c r="AF165">
        <v>-0.20969431937500299</v>
      </c>
      <c r="AG165">
        <v>-0.15197852609144721</v>
      </c>
      <c r="AH165" s="9" t="s">
        <v>71</v>
      </c>
      <c r="AI165" s="1">
        <v>45261</v>
      </c>
      <c r="AJ165" s="9" t="s">
        <v>43</v>
      </c>
      <c r="AK165">
        <v>8</v>
      </c>
    </row>
    <row r="166" spans="1:37" x14ac:dyDescent="0.25">
      <c r="A166">
        <v>45267</v>
      </c>
      <c r="B166">
        <v>-0.21616109121695201</v>
      </c>
      <c r="C166">
        <v>-0.11709571746250901</v>
      </c>
      <c r="D166">
        <v>-0.1476297841292161</v>
      </c>
      <c r="E166">
        <v>-0.20565528832713331</v>
      </c>
      <c r="F166">
        <v>-0.46126451855457629</v>
      </c>
      <c r="G166">
        <v>-0.50370581636828671</v>
      </c>
      <c r="H166">
        <v>-8.8459153057799472E-2</v>
      </c>
      <c r="I166">
        <v>-6.7889612929151561E-3</v>
      </c>
      <c r="J166">
        <v>-3.3481694830979531</v>
      </c>
      <c r="K166">
        <v>-1.3226222811523849E-2</v>
      </c>
      <c r="L166">
        <v>-3.8996545065454011E-2</v>
      </c>
      <c r="M166">
        <v>-0.17671033841477771</v>
      </c>
      <c r="N166">
        <v>-7.8701524657509805E-2</v>
      </c>
      <c r="O166">
        <v>-0.36894629314027089</v>
      </c>
      <c r="P166">
        <v>-0.31132209531383392</v>
      </c>
      <c r="Q166">
        <v>-4.1549090500569152E-3</v>
      </c>
      <c r="R166">
        <v>-3.0594392419597601E-2</v>
      </c>
      <c r="S166">
        <v>-5.8259143301809493E-2</v>
      </c>
      <c r="T166">
        <v>-0.21394062246528081</v>
      </c>
      <c r="U166">
        <v>-3.4348104145513311E-3</v>
      </c>
      <c r="V166">
        <v>-0.18142982655110401</v>
      </c>
      <c r="W166">
        <v>-0.1026922579351688</v>
      </c>
      <c r="X166">
        <v>-0.17647129533716971</v>
      </c>
      <c r="Y166">
        <v>-6.2997291105418199E-2</v>
      </c>
      <c r="Z166">
        <v>-0.22566800032191769</v>
      </c>
      <c r="AA166">
        <v>-0.2750553437759754</v>
      </c>
      <c r="AB166">
        <v>-0.1676781777091719</v>
      </c>
      <c r="AC166">
        <v>-0.12405688587888609</v>
      </c>
      <c r="AD166">
        <v>-0.14028782227020911</v>
      </c>
      <c r="AE166">
        <v>-0.2846486457364249</v>
      </c>
      <c r="AF166">
        <v>-0.23437997479782671</v>
      </c>
      <c r="AG166">
        <v>-0.144076838435517</v>
      </c>
      <c r="AH166" s="9" t="s">
        <v>71</v>
      </c>
      <c r="AI166" s="1">
        <v>45261</v>
      </c>
      <c r="AJ166" s="9" t="s">
        <v>38</v>
      </c>
      <c r="AK166">
        <v>7</v>
      </c>
    </row>
    <row r="167" spans="1:37" x14ac:dyDescent="0.25">
      <c r="A167">
        <v>45266</v>
      </c>
      <c r="B167">
        <v>-1.3151577667785011E-2</v>
      </c>
      <c r="C167">
        <v>0</v>
      </c>
      <c r="D167">
        <v>-2.6355814159449469E-2</v>
      </c>
      <c r="E167">
        <v>-8.3970540665733676E-3</v>
      </c>
      <c r="F167">
        <v>-7.720815146736848E-2</v>
      </c>
      <c r="G167">
        <v>-6.8818324812748091E-3</v>
      </c>
      <c r="H167">
        <v>-0.12007125354683321</v>
      </c>
      <c r="I167">
        <v>-7.0861910415343191E-2</v>
      </c>
      <c r="J167">
        <v>-0.1177795152910306</v>
      </c>
      <c r="K167">
        <v>0</v>
      </c>
      <c r="L167">
        <v>0</v>
      </c>
      <c r="M167">
        <v>-1.169323985860597E-3</v>
      </c>
      <c r="N167">
        <v>-9.2040058961787592E-3</v>
      </c>
      <c r="O167">
        <v>-8.7885537863438071E-3</v>
      </c>
      <c r="P167">
        <v>-2.3068584817203391E-3</v>
      </c>
      <c r="Q167">
        <v>-3.581140059450484E-3</v>
      </c>
      <c r="R167">
        <v>0</v>
      </c>
      <c r="S167">
        <v>0</v>
      </c>
      <c r="T167">
        <v>-9.5529886343921205E-3</v>
      </c>
      <c r="U167">
        <v>0</v>
      </c>
      <c r="V167">
        <v>-1.606806196265386E-3</v>
      </c>
      <c r="W167">
        <v>-1.1238191706343071E-2</v>
      </c>
      <c r="X167">
        <v>-1.5633765691005759E-3</v>
      </c>
      <c r="Y167">
        <v>0</v>
      </c>
      <c r="Z167">
        <v>-4.8156138356998633E-3</v>
      </c>
      <c r="AA167">
        <v>-3.5755852514590777E-2</v>
      </c>
      <c r="AB167">
        <v>-2.1310147845363701E-2</v>
      </c>
      <c r="AC167">
        <v>-1.361540889620122E-3</v>
      </c>
      <c r="AD167">
        <v>-2.5515373896465108E-3</v>
      </c>
      <c r="AE167">
        <v>-2.7018100071132191E-3</v>
      </c>
      <c r="AF167">
        <v>-5.5953258458207459E-3</v>
      </c>
      <c r="AG167">
        <v>-4.9180961589131329E-2</v>
      </c>
      <c r="AH167" s="9" t="s">
        <v>71</v>
      </c>
      <c r="AI167" s="1">
        <v>45261</v>
      </c>
      <c r="AJ167" s="9" t="s">
        <v>39</v>
      </c>
      <c r="AK167">
        <v>6</v>
      </c>
    </row>
    <row r="168" spans="1:37" x14ac:dyDescent="0.25">
      <c r="A168">
        <v>45265</v>
      </c>
      <c r="B168">
        <v>-0.21570843502194889</v>
      </c>
      <c r="C168">
        <v>-0.22952856822268591</v>
      </c>
      <c r="D168">
        <v>-0.25991469878902218</v>
      </c>
      <c r="E168">
        <v>-0.35703994002510558</v>
      </c>
      <c r="F168">
        <v>-9.6272226881151127E-2</v>
      </c>
      <c r="G168">
        <v>-0.14370891957106091</v>
      </c>
      <c r="H168">
        <v>-0.317460490273407</v>
      </c>
      <c r="I168">
        <v>-0.1544150252111455</v>
      </c>
      <c r="J168">
        <v>-0.14057833017613069</v>
      </c>
      <c r="K168">
        <v>-0.3575300633718887</v>
      </c>
      <c r="L168">
        <v>-2.5686576626512369E-2</v>
      </c>
      <c r="M168">
        <v>-2.551198417836294E-2</v>
      </c>
      <c r="N168">
        <v>-8.3074944418660604E-2</v>
      </c>
      <c r="O168">
        <v>-0.1209217662092933</v>
      </c>
      <c r="P168">
        <v>-1.024802920689514E-2</v>
      </c>
      <c r="Q168">
        <v>-0.1630355292220145</v>
      </c>
      <c r="R168">
        <v>-2.3269739509376919</v>
      </c>
      <c r="S168">
        <v>-0.12131088305048141</v>
      </c>
      <c r="T168">
        <v>-0.31500116123940908</v>
      </c>
      <c r="U168">
        <v>-0.1214682931015562</v>
      </c>
      <c r="V168">
        <v>-9.580106033401696E-2</v>
      </c>
      <c r="W168">
        <v>-4.8598189926894568E-2</v>
      </c>
      <c r="X168">
        <v>-0.22350063948799739</v>
      </c>
      <c r="Y168">
        <v>-0.1185424688690505</v>
      </c>
      <c r="Z168">
        <v>-0.30071031905631013</v>
      </c>
      <c r="AA168">
        <v>-0.1053060563123496</v>
      </c>
      <c r="AB168">
        <v>-0.21571465913454879</v>
      </c>
      <c r="AC168">
        <v>-9.1994316252395889E-2</v>
      </c>
      <c r="AD168">
        <v>-0.2189547739079257</v>
      </c>
      <c r="AE168">
        <v>-0.33549639695257538</v>
      </c>
      <c r="AF168">
        <v>-0.18927636544829099</v>
      </c>
      <c r="AG168">
        <v>-0.15661377093452211</v>
      </c>
      <c r="AH168" s="9" t="s">
        <v>71</v>
      </c>
      <c r="AI168" s="1">
        <v>45261</v>
      </c>
      <c r="AJ168" s="9" t="s">
        <v>40</v>
      </c>
      <c r="AK168">
        <v>5</v>
      </c>
    </row>
    <row r="169" spans="1:37" x14ac:dyDescent="0.25">
      <c r="A169">
        <v>45264</v>
      </c>
      <c r="B169">
        <v>-5.577403614843204E-3</v>
      </c>
      <c r="C169">
        <v>-3.539269416647485E-3</v>
      </c>
      <c r="D169">
        <v>0</v>
      </c>
      <c r="E169">
        <v>-1.529468880384285E-3</v>
      </c>
      <c r="F169">
        <v>-6.3794595561393087E-3</v>
      </c>
      <c r="G169">
        <v>-1.325009657997009E-2</v>
      </c>
      <c r="H169">
        <v>0</v>
      </c>
      <c r="I169">
        <v>-3.6035487728348567E-2</v>
      </c>
      <c r="J169">
        <v>-3.9675165986308592E-3</v>
      </c>
      <c r="K169">
        <v>0</v>
      </c>
      <c r="L169">
        <v>-2.862113002827647E-2</v>
      </c>
      <c r="M169">
        <v>0</v>
      </c>
      <c r="N169">
        <v>-1.8686341329284151E-2</v>
      </c>
      <c r="O169">
        <v>-1.2059148539888549E-2</v>
      </c>
      <c r="P169">
        <v>0</v>
      </c>
      <c r="Q169">
        <v>-5.389775818975413E-3</v>
      </c>
      <c r="R169">
        <v>0</v>
      </c>
      <c r="S169">
        <v>-1.496667847758007E-2</v>
      </c>
      <c r="T169">
        <v>-1.616149946483118E-2</v>
      </c>
      <c r="U169">
        <v>0</v>
      </c>
      <c r="V169">
        <v>-3.2505404567641713E-2</v>
      </c>
      <c r="W169">
        <v>0</v>
      </c>
      <c r="X169">
        <v>0</v>
      </c>
      <c r="Y169">
        <v>0</v>
      </c>
      <c r="Z169">
        <v>-3.068101968536927E-3</v>
      </c>
      <c r="AA169">
        <v>-8.3242211582831554E-3</v>
      </c>
      <c r="AB169">
        <v>-1.1292905020097249E-2</v>
      </c>
      <c r="AC169">
        <v>-7.9503138967434626E-4</v>
      </c>
      <c r="AD169">
        <v>-2.567015365013769E-3</v>
      </c>
      <c r="AE169">
        <v>-1.6859345176612101E-2</v>
      </c>
      <c r="AF169">
        <v>-5.252406352065345E-3</v>
      </c>
      <c r="AG169">
        <v>-5.2072459135820337E-4</v>
      </c>
      <c r="AH169" s="9" t="s">
        <v>71</v>
      </c>
      <c r="AI169" s="1">
        <v>45261</v>
      </c>
      <c r="AJ169" s="9" t="s">
        <v>41</v>
      </c>
      <c r="AK169">
        <v>4</v>
      </c>
    </row>
    <row r="170" spans="1:37" x14ac:dyDescent="0.25">
      <c r="A170">
        <v>45261</v>
      </c>
      <c r="B170">
        <v>-2.4195129668484899E-2</v>
      </c>
      <c r="C170">
        <v>-1.0755888122055909E-3</v>
      </c>
      <c r="D170">
        <v>0</v>
      </c>
      <c r="E170">
        <v>-5.8054867790351627E-2</v>
      </c>
      <c r="F170">
        <v>-3.9236251648021251E-3</v>
      </c>
      <c r="G170">
        <v>-8.5346407230061229E-4</v>
      </c>
      <c r="H170">
        <v>-6.2498812649117517E-2</v>
      </c>
      <c r="I170">
        <v>-5.2440890456994307E-2</v>
      </c>
      <c r="J170">
        <v>-6.1968175799916678E-3</v>
      </c>
      <c r="K170">
        <v>-1.9820325784024912E-3</v>
      </c>
      <c r="L170">
        <v>-5.2174435615597271E-3</v>
      </c>
      <c r="M170">
        <v>-4.8566610512331389E-2</v>
      </c>
      <c r="N170">
        <v>-9.5675198686520342E-5</v>
      </c>
      <c r="O170">
        <v>-2.1179092748160669E-2</v>
      </c>
      <c r="P170">
        <v>-6.1685297726697612E-2</v>
      </c>
      <c r="Q170">
        <v>-3.7794754322680018E-3</v>
      </c>
      <c r="R170">
        <v>-3.3130178153258999E-2</v>
      </c>
      <c r="S170">
        <v>-1.675522834363883E-2</v>
      </c>
      <c r="T170">
        <v>-1.429976626686571E-3</v>
      </c>
      <c r="U170">
        <v>-2.2067889082856909E-2</v>
      </c>
      <c r="V170">
        <v>-4.4981881552949906E-3</v>
      </c>
      <c r="W170">
        <v>-1.164674763532054E-2</v>
      </c>
      <c r="X170">
        <v>-2.8696792566851152E-2</v>
      </c>
      <c r="Y170">
        <v>-1.606437406214203E-2</v>
      </c>
      <c r="Z170">
        <v>-2.7465262475832641E-2</v>
      </c>
      <c r="AA170">
        <v>-1.440294054745154E-2</v>
      </c>
      <c r="AB170">
        <v>-1.9733945331215069E-2</v>
      </c>
      <c r="AC170">
        <v>-3.122104401866695E-2</v>
      </c>
      <c r="AD170">
        <v>-2.750380846071004E-5</v>
      </c>
      <c r="AE170">
        <v>-1.375347173874124E-2</v>
      </c>
      <c r="AF170">
        <v>-1.6210678381661431E-2</v>
      </c>
      <c r="AG170">
        <v>-6.718447757754327E-2</v>
      </c>
      <c r="AH170" s="9" t="s">
        <v>72</v>
      </c>
      <c r="AI170" s="1">
        <v>45261</v>
      </c>
      <c r="AJ170" s="9" t="s">
        <v>43</v>
      </c>
      <c r="AK170">
        <v>1</v>
      </c>
    </row>
    <row r="171" spans="1:37" x14ac:dyDescent="0.25">
      <c r="A171">
        <v>45260</v>
      </c>
      <c r="B171">
        <v>-0.36870507923113333</v>
      </c>
      <c r="C171">
        <v>-0.51242853547598877</v>
      </c>
      <c r="D171">
        <v>-5.3672875026537968E-2</v>
      </c>
      <c r="E171">
        <v>-0.41015280683028948</v>
      </c>
      <c r="F171">
        <v>-0.14585817102147461</v>
      </c>
      <c r="G171">
        <v>-0.46327200315636902</v>
      </c>
      <c r="H171">
        <v>-4.6289429521582152E-2</v>
      </c>
      <c r="I171">
        <v>-0.26474326352620958</v>
      </c>
      <c r="J171">
        <v>-0.40378391341098779</v>
      </c>
      <c r="K171">
        <v>-0.42079340844384477</v>
      </c>
      <c r="L171">
        <v>-0.47635442261349331</v>
      </c>
      <c r="M171">
        <v>-6.7110175951450482E-2</v>
      </c>
      <c r="N171">
        <v>-0.23686107827159689</v>
      </c>
      <c r="O171">
        <v>-0.74139899297788991</v>
      </c>
      <c r="P171">
        <v>-0.72550116665329867</v>
      </c>
      <c r="Q171">
        <v>-0.31024541314360943</v>
      </c>
      <c r="R171">
        <v>-3.8168221073467887E-2</v>
      </c>
      <c r="S171">
        <v>-0.23599794844493971</v>
      </c>
      <c r="T171">
        <v>-0.52297781402364774</v>
      </c>
      <c r="U171">
        <v>-0.57530542739715118</v>
      </c>
      <c r="V171">
        <v>-0.15214092018317379</v>
      </c>
      <c r="W171">
        <v>-3.8933167668318752E-2</v>
      </c>
      <c r="X171">
        <v>-0.27651257461417861</v>
      </c>
      <c r="Y171">
        <v>-0.2180371494129657</v>
      </c>
      <c r="Z171">
        <v>-0.34803820627168541</v>
      </c>
      <c r="AA171">
        <v>-0.41566287853919759</v>
      </c>
      <c r="AB171">
        <v>-0.33024189684195382</v>
      </c>
      <c r="AC171">
        <v>-0.19584724213745619</v>
      </c>
      <c r="AD171">
        <v>-0.8036414760456263</v>
      </c>
      <c r="AE171">
        <v>-0.4647261833331951</v>
      </c>
      <c r="AF171">
        <v>-0.32307256259120809</v>
      </c>
      <c r="AG171">
        <v>-0.21596042217932829</v>
      </c>
      <c r="AH171" s="9" t="s">
        <v>72</v>
      </c>
      <c r="AI171" s="1">
        <v>45231</v>
      </c>
      <c r="AJ171" s="9" t="s">
        <v>38</v>
      </c>
      <c r="AK171">
        <v>30</v>
      </c>
    </row>
    <row r="172" spans="1:37" x14ac:dyDescent="0.25">
      <c r="A172">
        <v>45259</v>
      </c>
      <c r="B172">
        <v>-4.2337327423026747E-2</v>
      </c>
      <c r="C172">
        <v>0</v>
      </c>
      <c r="D172">
        <v>-1.011122143389687E-3</v>
      </c>
      <c r="E172">
        <v>-2.0384285474583048E-2</v>
      </c>
      <c r="F172">
        <v>-3.1973170663350807E-2</v>
      </c>
      <c r="G172">
        <v>-8.1668150283534021E-3</v>
      </c>
      <c r="H172">
        <v>-4.417421921866737E-2</v>
      </c>
      <c r="I172">
        <v>-0.83314056208905474</v>
      </c>
      <c r="J172">
        <v>0</v>
      </c>
      <c r="K172">
        <v>0</v>
      </c>
      <c r="L172">
        <v>-0.19615488518022839</v>
      </c>
      <c r="M172">
        <v>-6.5855563130688244E-2</v>
      </c>
      <c r="N172">
        <v>-1.9967812627407971E-2</v>
      </c>
      <c r="O172">
        <v>-1.3925904927440429E-2</v>
      </c>
      <c r="P172">
        <v>-1.8079900579002809E-3</v>
      </c>
      <c r="Q172">
        <v>-6.9365199655494661E-2</v>
      </c>
      <c r="R172">
        <v>-1.261710706495329E-2</v>
      </c>
      <c r="S172">
        <v>-9.7002390708014058E-4</v>
      </c>
      <c r="T172">
        <v>-6.1597443040101188E-2</v>
      </c>
      <c r="U172">
        <v>0</v>
      </c>
      <c r="V172">
        <v>-0.1226741505019518</v>
      </c>
      <c r="W172">
        <v>-7.4977985270343532E-4</v>
      </c>
      <c r="X172">
        <v>-3.5268470374611421E-2</v>
      </c>
      <c r="Y172">
        <v>-3.5905711526842482E-4</v>
      </c>
      <c r="Z172">
        <v>-1.703154935554967E-2</v>
      </c>
      <c r="AA172">
        <v>-5.3180515369810957E-2</v>
      </c>
      <c r="AB172">
        <v>-6.001831925088353E-2</v>
      </c>
      <c r="AC172">
        <v>-4.6875477481740882E-2</v>
      </c>
      <c r="AD172">
        <v>-4.2314103520440828E-2</v>
      </c>
      <c r="AE172">
        <v>-2.9997030633943201E-2</v>
      </c>
      <c r="AF172">
        <v>-2.4579781873993511E-2</v>
      </c>
      <c r="AG172">
        <v>-5.1447432253219863E-2</v>
      </c>
      <c r="AH172" s="9" t="s">
        <v>72</v>
      </c>
      <c r="AI172" s="1">
        <v>45231</v>
      </c>
      <c r="AJ172" s="9" t="s">
        <v>39</v>
      </c>
      <c r="AK172">
        <v>29</v>
      </c>
    </row>
    <row r="173" spans="1:37" x14ac:dyDescent="0.25">
      <c r="A173">
        <v>45258</v>
      </c>
      <c r="B173">
        <v>-4.1092719261615878E-3</v>
      </c>
      <c r="C173">
        <v>-6.9220681755760077E-3</v>
      </c>
      <c r="D173">
        <v>0</v>
      </c>
      <c r="E173">
        <v>-3.0594775919687788E-4</v>
      </c>
      <c r="F173">
        <v>0</v>
      </c>
      <c r="G173">
        <v>0</v>
      </c>
      <c r="H173">
        <v>-5.1404914939701491E-3</v>
      </c>
      <c r="I173">
        <v>-9.1634969459438321E-3</v>
      </c>
      <c r="J173">
        <v>-5.1311261367215279E-3</v>
      </c>
      <c r="K173">
        <v>-1.1617996147642751E-2</v>
      </c>
      <c r="L173">
        <v>-1.0044099882397279E-2</v>
      </c>
      <c r="M173">
        <v>-5.6745644454592542E-2</v>
      </c>
      <c r="N173">
        <v>-1.459966258088425E-2</v>
      </c>
      <c r="O173">
        <v>-4.6955703512366496E-3</v>
      </c>
      <c r="P173">
        <v>0</v>
      </c>
      <c r="Q173">
        <v>-1.093620899376037E-2</v>
      </c>
      <c r="R173">
        <v>0</v>
      </c>
      <c r="S173">
        <v>0</v>
      </c>
      <c r="T173">
        <v>-1.9536139505353621E-3</v>
      </c>
      <c r="U173">
        <v>-6.7595772307167791E-3</v>
      </c>
      <c r="V173">
        <v>-1.834741507563019E-4</v>
      </c>
      <c r="W173">
        <v>-7.917924433277072E-3</v>
      </c>
      <c r="X173">
        <v>-2.161657407081356E-3</v>
      </c>
      <c r="Y173">
        <v>0</v>
      </c>
      <c r="Z173">
        <v>-8.5904223626731991E-4</v>
      </c>
      <c r="AA173">
        <v>-1.136384394479222E-2</v>
      </c>
      <c r="AB173">
        <v>-4.1375436994021174E-3</v>
      </c>
      <c r="AC173">
        <v>-1.446070186416773E-2</v>
      </c>
      <c r="AD173">
        <v>-7.6993980616365981E-5</v>
      </c>
      <c r="AE173">
        <v>-1.5256195162040301E-4</v>
      </c>
      <c r="AF173">
        <v>-7.6830727155359924E-3</v>
      </c>
      <c r="AG173">
        <v>-6.854372475014814E-3</v>
      </c>
      <c r="AH173" s="9" t="s">
        <v>72</v>
      </c>
      <c r="AI173" s="1">
        <v>45231</v>
      </c>
      <c r="AJ173" s="9" t="s">
        <v>40</v>
      </c>
      <c r="AK173">
        <v>28</v>
      </c>
    </row>
    <row r="174" spans="1:37" x14ac:dyDescent="0.25">
      <c r="A174">
        <v>45257</v>
      </c>
      <c r="B174">
        <v>-0.38220567678271489</v>
      </c>
      <c r="C174">
        <v>-0.29476389872501918</v>
      </c>
      <c r="D174">
        <v>-4.6457604189061918E-2</v>
      </c>
      <c r="E174">
        <v>-0.47088980059224272</v>
      </c>
      <c r="F174">
        <v>-0.31373699885631939</v>
      </c>
      <c r="G174">
        <v>-0.59597111396318903</v>
      </c>
      <c r="H174">
        <v>-0.25552406252002668</v>
      </c>
      <c r="I174">
        <v>-0.32611012778119952</v>
      </c>
      <c r="J174">
        <v>-0.41402549622561741</v>
      </c>
      <c r="K174">
        <v>-0.19391235070348009</v>
      </c>
      <c r="L174">
        <v>-2.511452032805106E-2</v>
      </c>
      <c r="M174">
        <v>-9.3970525080452588E-2</v>
      </c>
      <c r="N174">
        <v>-0.26510737180520061</v>
      </c>
      <c r="O174">
        <v>-0.3436296788263577</v>
      </c>
      <c r="P174">
        <v>-0.34954332002497829</v>
      </c>
      <c r="Q174">
        <v>-0.66042230855433437</v>
      </c>
      <c r="R174">
        <v>-0.31372574061671338</v>
      </c>
      <c r="S174">
        <v>-0.32800177578877099</v>
      </c>
      <c r="T174">
        <v>-0.29907637484190991</v>
      </c>
      <c r="U174">
        <v>-0.75402070926784792</v>
      </c>
      <c r="V174">
        <v>-0.34551300681711661</v>
      </c>
      <c r="W174">
        <v>-0.35983112847676951</v>
      </c>
      <c r="X174">
        <v>-0.46413942786396389</v>
      </c>
      <c r="Y174">
        <v>-0.29539395033478011</v>
      </c>
      <c r="Z174">
        <v>-0.46456045526062328</v>
      </c>
      <c r="AA174">
        <v>-0.32929690951876978</v>
      </c>
      <c r="AB174">
        <v>-0.3943727985128252</v>
      </c>
      <c r="AC174">
        <v>-0.13475374587815481</v>
      </c>
      <c r="AD174">
        <v>-0.27697561192294262</v>
      </c>
      <c r="AE174">
        <v>-0.49859947101304269</v>
      </c>
      <c r="AF174">
        <v>-0.37596504223552818</v>
      </c>
      <c r="AG174">
        <v>-0.31158134914351582</v>
      </c>
      <c r="AH174" s="9" t="s">
        <v>72</v>
      </c>
      <c r="AI174" s="1">
        <v>45231</v>
      </c>
      <c r="AJ174" s="9" t="s">
        <v>41</v>
      </c>
      <c r="AK174">
        <v>27</v>
      </c>
    </row>
    <row r="175" spans="1:37" x14ac:dyDescent="0.25">
      <c r="A175">
        <v>45254</v>
      </c>
      <c r="B175">
        <v>-2.0557224534873849E-2</v>
      </c>
      <c r="C175">
        <v>-2.702503450774905E-3</v>
      </c>
      <c r="D175">
        <v>-9.4592656554674127E-3</v>
      </c>
      <c r="E175">
        <v>-2.6953979271777409E-2</v>
      </c>
      <c r="F175">
        <v>0</v>
      </c>
      <c r="G175">
        <v>-7.1377625627650513E-3</v>
      </c>
      <c r="H175">
        <v>-1.1803216781062159E-2</v>
      </c>
      <c r="I175">
        <v>-1.4162305818037979E-2</v>
      </c>
      <c r="J175">
        <v>-3.0684146118385981E-2</v>
      </c>
      <c r="K175">
        <v>-1.2749530152241751E-2</v>
      </c>
      <c r="L175">
        <v>-5.7486857448482198E-2</v>
      </c>
      <c r="M175">
        <v>-4.1931780654812532E-2</v>
      </c>
      <c r="N175">
        <v>0</v>
      </c>
      <c r="O175">
        <v>-4.3540454288206562E-2</v>
      </c>
      <c r="P175">
        <v>-0.1228032878491831</v>
      </c>
      <c r="Q175">
        <v>-4.7645809625883182E-4</v>
      </c>
      <c r="R175">
        <v>0</v>
      </c>
      <c r="S175">
        <v>-8.6487950923002099E-3</v>
      </c>
      <c r="T175">
        <v>-4.6381626930902482E-2</v>
      </c>
      <c r="U175">
        <v>0</v>
      </c>
      <c r="V175">
        <v>-8.8330249890554505E-3</v>
      </c>
      <c r="W175">
        <v>-9.0791011222794323E-3</v>
      </c>
      <c r="X175">
        <v>-2.1518509839543652E-2</v>
      </c>
      <c r="Y175">
        <v>-5.06371801330927E-2</v>
      </c>
      <c r="Z175">
        <v>-1.712548586172459E-2</v>
      </c>
      <c r="AA175">
        <v>-2.5250666518748861E-2</v>
      </c>
      <c r="AB175">
        <v>-1.3101283687702791E-2</v>
      </c>
      <c r="AC175">
        <v>-4.3133161864357741E-2</v>
      </c>
      <c r="AD175">
        <v>-9.7012482208903277E-3</v>
      </c>
      <c r="AE175">
        <v>-7.7204901695911371E-4</v>
      </c>
      <c r="AF175">
        <v>-1.6719604326814991E-2</v>
      </c>
      <c r="AG175">
        <v>-7.8392260923266344E-2</v>
      </c>
      <c r="AH175" s="9" t="s">
        <v>73</v>
      </c>
      <c r="AI175" s="1">
        <v>45231</v>
      </c>
      <c r="AJ175" s="9" t="s">
        <v>43</v>
      </c>
      <c r="AK175">
        <v>24</v>
      </c>
    </row>
    <row r="176" spans="1:37" x14ac:dyDescent="0.25">
      <c r="A176">
        <v>45253</v>
      </c>
      <c r="B176">
        <v>-2.1249709258738241</v>
      </c>
      <c r="C176">
        <v>-2.654521924455933</v>
      </c>
      <c r="D176">
        <v>-0.19599601598879959</v>
      </c>
      <c r="E176">
        <v>-2.578290165086774</v>
      </c>
      <c r="F176">
        <v>-3.6688487320747889</v>
      </c>
      <c r="G176">
        <v>-4.5695077397913382</v>
      </c>
      <c r="H176">
        <v>-1.2727491988926389</v>
      </c>
      <c r="I176">
        <v>-1.0088228707111739</v>
      </c>
      <c r="J176">
        <v>-2.9259944195897858</v>
      </c>
      <c r="K176">
        <v>-1.846501300993731</v>
      </c>
      <c r="L176">
        <v>-3.261226224452753</v>
      </c>
      <c r="M176">
        <v>-0.45867212532836338</v>
      </c>
      <c r="N176">
        <v>-2.1963816473442952</v>
      </c>
      <c r="O176">
        <v>-0.37902192850335581</v>
      </c>
      <c r="P176">
        <v>-0.84424808209677116</v>
      </c>
      <c r="Q176">
        <v>-1.638002024575667</v>
      </c>
      <c r="R176">
        <v>-5.019434779005854</v>
      </c>
      <c r="S176">
        <v>-3.4076782576406872</v>
      </c>
      <c r="T176">
        <v>-0.87525883980358787</v>
      </c>
      <c r="U176">
        <v>-2.5141065411989771</v>
      </c>
      <c r="V176">
        <v>-2.488501271625108</v>
      </c>
      <c r="W176">
        <v>-0.8824479508750801</v>
      </c>
      <c r="X176">
        <v>-2.6686294558969061</v>
      </c>
      <c r="Y176">
        <v>-0.17733821063256791</v>
      </c>
      <c r="Z176">
        <v>-2.9748332799557908</v>
      </c>
      <c r="AA176">
        <v>-1.749678368204413</v>
      </c>
      <c r="AB176">
        <v>-1.6338559314688741</v>
      </c>
      <c r="AC176">
        <v>-0.57837926036718501</v>
      </c>
      <c r="AD176">
        <v>-2.2629954887572512</v>
      </c>
      <c r="AE176">
        <v>-3.1002184054398909</v>
      </c>
      <c r="AF176">
        <v>-2.535232260846386</v>
      </c>
      <c r="AG176">
        <v>-0.67692293066742193</v>
      </c>
      <c r="AH176" s="9" t="s">
        <v>73</v>
      </c>
      <c r="AI176" s="1">
        <v>45231</v>
      </c>
      <c r="AJ176" s="9" t="s">
        <v>38</v>
      </c>
      <c r="AK176">
        <v>23</v>
      </c>
    </row>
    <row r="177" spans="1:37" x14ac:dyDescent="0.25">
      <c r="A177">
        <v>45252</v>
      </c>
      <c r="B177">
        <v>-1.440465427509661E-2</v>
      </c>
      <c r="C177">
        <v>-2.283956905688278E-2</v>
      </c>
      <c r="D177">
        <v>0</v>
      </c>
      <c r="E177">
        <v>-1.6122124657789599E-2</v>
      </c>
      <c r="F177">
        <v>-1.411195631908224E-2</v>
      </c>
      <c r="G177">
        <v>-8.0088325338663179E-3</v>
      </c>
      <c r="H177">
        <v>-3.8813964307959801E-3</v>
      </c>
      <c r="I177">
        <v>-2.4614203428908799E-2</v>
      </c>
      <c r="J177">
        <v>0</v>
      </c>
      <c r="K177">
        <v>-1.2587857369197E-2</v>
      </c>
      <c r="L177">
        <v>0</v>
      </c>
      <c r="M177">
        <v>-1.2561173600672141E-2</v>
      </c>
      <c r="N177">
        <v>-2.071133265131074E-2</v>
      </c>
      <c r="O177">
        <v>-7.8920171046108337E-2</v>
      </c>
      <c r="P177">
        <v>-9.7493766505121308E-3</v>
      </c>
      <c r="Q177">
        <v>-6.212623467993012E-3</v>
      </c>
      <c r="R177">
        <v>0</v>
      </c>
      <c r="S177">
        <v>0</v>
      </c>
      <c r="T177">
        <v>-4.8983278897121712E-3</v>
      </c>
      <c r="U177">
        <v>0</v>
      </c>
      <c r="V177">
        <v>-7.7670285143187504E-3</v>
      </c>
      <c r="W177">
        <v>-3.6455373937279448E-2</v>
      </c>
      <c r="X177">
        <v>-2.534360977165892E-2</v>
      </c>
      <c r="Y177">
        <v>-4.8439523100358109E-2</v>
      </c>
      <c r="Z177">
        <v>-1.7234079368549489E-2</v>
      </c>
      <c r="AA177">
        <v>-1.171786169891734E-2</v>
      </c>
      <c r="AB177">
        <v>-1.2263149364187291E-2</v>
      </c>
      <c r="AC177">
        <v>-1.25426528817555E-2</v>
      </c>
      <c r="AD177">
        <v>-4.5216440867391329E-2</v>
      </c>
      <c r="AE177">
        <v>-1.010835132993718E-2</v>
      </c>
      <c r="AF177">
        <v>-1.143263391622283E-2</v>
      </c>
      <c r="AG177">
        <v>-1.8720477842238389E-2</v>
      </c>
      <c r="AH177" s="9" t="s">
        <v>73</v>
      </c>
      <c r="AI177" s="1">
        <v>45231</v>
      </c>
      <c r="AJ177" s="9" t="s">
        <v>39</v>
      </c>
      <c r="AK177">
        <v>22</v>
      </c>
    </row>
    <row r="178" spans="1:37" x14ac:dyDescent="0.25">
      <c r="A178">
        <v>45251</v>
      </c>
      <c r="B178">
        <v>-4.7263786156690947E-2</v>
      </c>
      <c r="C178">
        <v>-0.30798851837758179</v>
      </c>
      <c r="D178">
        <v>-4.22789574926023E-3</v>
      </c>
      <c r="E178">
        <v>-7.1117116839668607E-2</v>
      </c>
      <c r="F178">
        <v>-0.12625509907956881</v>
      </c>
      <c r="G178">
        <v>-1.059144611916675E-2</v>
      </c>
      <c r="H178">
        <v>-0.21509953123968081</v>
      </c>
      <c r="I178">
        <v>-1.2497172073778789E-2</v>
      </c>
      <c r="J178">
        <v>-5.0472061880342943E-2</v>
      </c>
      <c r="K178">
        <v>-1.747733235661127E-2</v>
      </c>
      <c r="L178">
        <v>-5.6969924476057256E-3</v>
      </c>
      <c r="M178">
        <v>-5.2760358670156746E-3</v>
      </c>
      <c r="N178">
        <v>-8.0649332639288751E-3</v>
      </c>
      <c r="O178">
        <v>-7.3991357925189197E-2</v>
      </c>
      <c r="P178">
        <v>-3.2323255919024141E-3</v>
      </c>
      <c r="Q178">
        <v>-3.4041177261191512E-2</v>
      </c>
      <c r="R178">
        <v>-0.2349283271927603</v>
      </c>
      <c r="S178">
        <v>-0.16224983146395081</v>
      </c>
      <c r="T178">
        <v>-4.9451637981067623E-2</v>
      </c>
      <c r="U178">
        <v>-8.5346857860798386E-3</v>
      </c>
      <c r="V178">
        <v>-2.2332501538874849E-2</v>
      </c>
      <c r="W178">
        <v>0</v>
      </c>
      <c r="X178">
        <v>-4.9282127001592423E-2</v>
      </c>
      <c r="Y178">
        <v>-5.2998807530163533E-2</v>
      </c>
      <c r="Z178">
        <v>-6.2439063561965782E-2</v>
      </c>
      <c r="AA178">
        <v>-1.564877957214349E-2</v>
      </c>
      <c r="AB178">
        <v>-6.9964921348696543E-2</v>
      </c>
      <c r="AC178">
        <v>-1.817647093382745E-2</v>
      </c>
      <c r="AD178">
        <v>-7.862571738794992E-2</v>
      </c>
      <c r="AE178">
        <v>-3.6134269238528881E-2</v>
      </c>
      <c r="AF178">
        <v>-2.242931451162496E-2</v>
      </c>
      <c r="AG178">
        <v>-0.1139822652690928</v>
      </c>
      <c r="AH178" s="9" t="s">
        <v>73</v>
      </c>
      <c r="AI178" s="1">
        <v>45231</v>
      </c>
      <c r="AJ178" s="9" t="s">
        <v>40</v>
      </c>
      <c r="AK178">
        <v>21</v>
      </c>
    </row>
    <row r="179" spans="1:37" x14ac:dyDescent="0.25">
      <c r="A179">
        <v>45250</v>
      </c>
      <c r="B179">
        <v>-1.6534876955150199E-2</v>
      </c>
      <c r="C179">
        <v>-2.219323887304156E-2</v>
      </c>
      <c r="D179">
        <v>0</v>
      </c>
      <c r="E179">
        <v>-1.5645630933703601E-2</v>
      </c>
      <c r="F179">
        <v>0</v>
      </c>
      <c r="G179">
        <v>-9.9113595076740103E-3</v>
      </c>
      <c r="H179">
        <v>-1.751846962011561E-3</v>
      </c>
      <c r="I179">
        <v>0</v>
      </c>
      <c r="J179">
        <v>0</v>
      </c>
      <c r="K179">
        <v>-1.690512955933015E-3</v>
      </c>
      <c r="L179">
        <v>-6.3496390499643007E-2</v>
      </c>
      <c r="M179">
        <v>-6.1783416848868518E-2</v>
      </c>
      <c r="N179">
        <v>-3.3539896207279422E-2</v>
      </c>
      <c r="O179">
        <v>-8.1949748601874042E-4</v>
      </c>
      <c r="P179">
        <v>-3.540536770554738E-3</v>
      </c>
      <c r="Q179">
        <v>-1.5619132648801899E-4</v>
      </c>
      <c r="R179">
        <v>0</v>
      </c>
      <c r="S179">
        <v>-1.9413449015782719E-3</v>
      </c>
      <c r="T179">
        <v>-9.1451018354533356E-2</v>
      </c>
      <c r="U179">
        <v>0</v>
      </c>
      <c r="V179">
        <v>-0.1177680729823274</v>
      </c>
      <c r="W179">
        <v>-1.2114781800061879E-2</v>
      </c>
      <c r="X179">
        <v>-2.4503496469997429E-3</v>
      </c>
      <c r="Y179">
        <v>-7.5204272875009248E-2</v>
      </c>
      <c r="Z179">
        <v>-1.0086146422816E-2</v>
      </c>
      <c r="AA179">
        <v>-9.462047543717312E-3</v>
      </c>
      <c r="AB179">
        <v>-2.5797762564944621E-2</v>
      </c>
      <c r="AC179">
        <v>-5.6027155123456199E-2</v>
      </c>
      <c r="AD179">
        <v>-2.6398542535025691E-2</v>
      </c>
      <c r="AE179">
        <v>-5.7038842146266448E-3</v>
      </c>
      <c r="AF179">
        <v>-1.347691596262251E-2</v>
      </c>
      <c r="AG179">
        <v>-3.2924324898942342E-2</v>
      </c>
      <c r="AH179" s="9" t="s">
        <v>73</v>
      </c>
      <c r="AI179" s="1">
        <v>45231</v>
      </c>
      <c r="AJ179" s="9" t="s">
        <v>41</v>
      </c>
      <c r="AK179">
        <v>20</v>
      </c>
    </row>
    <row r="180" spans="1:37" x14ac:dyDescent="0.25">
      <c r="A180">
        <v>45247</v>
      </c>
      <c r="B180">
        <v>-0.94255590184067228</v>
      </c>
      <c r="C180">
        <v>-0.20253461177157439</v>
      </c>
      <c r="D180">
        <v>-6.3859184279321454E-2</v>
      </c>
      <c r="E180">
        <v>-0.91321838623440021</v>
      </c>
      <c r="F180">
        <v>-1.3612992522153871</v>
      </c>
      <c r="G180">
        <v>-1.3792614332364821</v>
      </c>
      <c r="H180">
        <v>-0.43983718156498802</v>
      </c>
      <c r="I180">
        <v>-0.49042659585511728</v>
      </c>
      <c r="J180">
        <v>-2.3842302759116789</v>
      </c>
      <c r="K180">
        <v>-0.88861049824558869</v>
      </c>
      <c r="L180">
        <v>-1.561520122890194</v>
      </c>
      <c r="M180">
        <v>-0.32410813441353231</v>
      </c>
      <c r="N180">
        <v>-1.3834846559245619</v>
      </c>
      <c r="O180">
        <v>-0.50999823934865252</v>
      </c>
      <c r="P180">
        <v>-0.42645579874240602</v>
      </c>
      <c r="Q180">
        <v>-1.4197030256511669</v>
      </c>
      <c r="R180">
        <v>-0.72981793451568577</v>
      </c>
      <c r="S180">
        <v>-0.40970829334512848</v>
      </c>
      <c r="T180">
        <v>-0.53375113663646767</v>
      </c>
      <c r="U180">
        <v>-2.4067942713944279</v>
      </c>
      <c r="V180">
        <v>-0.99399378450620435</v>
      </c>
      <c r="W180">
        <v>-0.28368033385448899</v>
      </c>
      <c r="X180">
        <v>-1.0875367620349621</v>
      </c>
      <c r="Y180">
        <v>-0.61531670960988816</v>
      </c>
      <c r="Z180">
        <v>-0.92221730202957564</v>
      </c>
      <c r="AA180">
        <v>-1.169871200711899</v>
      </c>
      <c r="AB180">
        <v>-0.91869085667856709</v>
      </c>
      <c r="AC180">
        <v>-0.54942425322595789</v>
      </c>
      <c r="AD180">
        <v>-1.898238461391512</v>
      </c>
      <c r="AE180">
        <v>-1.4483670951338841</v>
      </c>
      <c r="AF180">
        <v>-0.79444425508587035</v>
      </c>
      <c r="AG180">
        <v>-0.53684210910654284</v>
      </c>
      <c r="AH180" s="9" t="s">
        <v>74</v>
      </c>
      <c r="AI180" s="1">
        <v>45231</v>
      </c>
      <c r="AJ180" s="9" t="s">
        <v>43</v>
      </c>
      <c r="AK180">
        <v>17</v>
      </c>
    </row>
    <row r="181" spans="1:37" x14ac:dyDescent="0.25">
      <c r="A181">
        <v>45246</v>
      </c>
      <c r="B181">
        <v>-1.410903966993182E-2</v>
      </c>
      <c r="C181">
        <v>-9.4420698859350206E-3</v>
      </c>
      <c r="D181">
        <v>0</v>
      </c>
      <c r="E181">
        <v>-2.20822187992085E-3</v>
      </c>
      <c r="F181">
        <v>-5.9497687199151674E-4</v>
      </c>
      <c r="G181">
        <v>-2.3803789490807188E-3</v>
      </c>
      <c r="H181">
        <v>-9.7675972785962442E-6</v>
      </c>
      <c r="I181">
        <v>-5.1302617028947783E-2</v>
      </c>
      <c r="J181">
        <v>-1.5494184253791879E-2</v>
      </c>
      <c r="K181">
        <v>-6.3017857294196582E-3</v>
      </c>
      <c r="L181">
        <v>-1.0879150733855619E-2</v>
      </c>
      <c r="M181">
        <v>-2.9228981919892849E-3</v>
      </c>
      <c r="N181">
        <v>-7.4301228100982233E-2</v>
      </c>
      <c r="O181">
        <v>-7.712940922059857E-3</v>
      </c>
      <c r="P181">
        <v>-8.8403300477962979E-2</v>
      </c>
      <c r="Q181">
        <v>-6.7919183217958761E-4</v>
      </c>
      <c r="R181">
        <v>0</v>
      </c>
      <c r="S181">
        <v>-3.7361865374665478E-4</v>
      </c>
      <c r="T181">
        <v>-1.853168461448534E-3</v>
      </c>
      <c r="U181">
        <v>-6.1921047562150562E-3</v>
      </c>
      <c r="V181">
        <v>-4.2033910781098638E-2</v>
      </c>
      <c r="W181">
        <v>0</v>
      </c>
      <c r="X181">
        <v>-3.5304575202251419E-3</v>
      </c>
      <c r="Y181">
        <v>-1.2213206025879121E-2</v>
      </c>
      <c r="Z181">
        <v>-2.7481173016739671E-3</v>
      </c>
      <c r="AA181">
        <v>-7.8962862537213949E-2</v>
      </c>
      <c r="AB181">
        <v>-6.3352184999693273E-3</v>
      </c>
      <c r="AC181">
        <v>-7.2256047290319382E-3</v>
      </c>
      <c r="AD181">
        <v>-5.5811027631261917E-3</v>
      </c>
      <c r="AE181">
        <v>-2.6802286397847302E-3</v>
      </c>
      <c r="AF181">
        <v>-1.045408535556897E-2</v>
      </c>
      <c r="AG181">
        <v>-3.8475819882766368E-2</v>
      </c>
      <c r="AH181" s="9" t="s">
        <v>74</v>
      </c>
      <c r="AI181" s="1">
        <v>45231</v>
      </c>
      <c r="AJ181" s="9" t="s">
        <v>38</v>
      </c>
      <c r="AK181">
        <v>16</v>
      </c>
    </row>
    <row r="182" spans="1:37" x14ac:dyDescent="0.25">
      <c r="A182">
        <v>45245</v>
      </c>
      <c r="B182">
        <v>-0.18101819451282891</v>
      </c>
      <c r="C182">
        <v>-3.3498639603682927E-2</v>
      </c>
      <c r="D182">
        <v>-4.5562506654706243E-2</v>
      </c>
      <c r="E182">
        <v>-0.18243781597429851</v>
      </c>
      <c r="F182">
        <v>-3.82556261419972E-2</v>
      </c>
      <c r="G182">
        <v>-0.19488917951230569</v>
      </c>
      <c r="H182">
        <v>-0.11310989869513791</v>
      </c>
      <c r="I182">
        <v>-0.2068959596097566</v>
      </c>
      <c r="J182">
        <v>-0.2911141219650199</v>
      </c>
      <c r="K182">
        <v>-0.42625659033844249</v>
      </c>
      <c r="L182">
        <v>-0.1448420707937835</v>
      </c>
      <c r="M182">
        <v>-0.16915384449055701</v>
      </c>
      <c r="N182">
        <v>-0.16722494866964449</v>
      </c>
      <c r="O182">
        <v>-5.2700476932281803E-2</v>
      </c>
      <c r="P182">
        <v>-1.8091733372503659E-2</v>
      </c>
      <c r="Q182">
        <v>-0.21027141738154151</v>
      </c>
      <c r="R182">
        <v>-0.44798541682749032</v>
      </c>
      <c r="S182">
        <v>-0.5249494420548052</v>
      </c>
      <c r="T182">
        <v>-0.19477611882778079</v>
      </c>
      <c r="U182">
        <v>-0.29527401413271731</v>
      </c>
      <c r="V182">
        <v>-6.9496355318903177E-2</v>
      </c>
      <c r="W182">
        <v>-6.4173779981111415E-2</v>
      </c>
      <c r="X182">
        <v>-0.1445162782891429</v>
      </c>
      <c r="Y182">
        <v>-0.36131551080356972</v>
      </c>
      <c r="Z182">
        <v>-0.1898494376806025</v>
      </c>
      <c r="AA182">
        <v>-0.17427061015077169</v>
      </c>
      <c r="AB182">
        <v>-0.15451711507122839</v>
      </c>
      <c r="AC182">
        <v>-0.1788735017731295</v>
      </c>
      <c r="AD182">
        <v>-0.228131872505628</v>
      </c>
      <c r="AE182">
        <v>-0.20151346781509169</v>
      </c>
      <c r="AF182">
        <v>-0.2110022912561908</v>
      </c>
      <c r="AG182">
        <v>-9.5816882395969818E-2</v>
      </c>
      <c r="AH182" s="9" t="s">
        <v>74</v>
      </c>
      <c r="AI182" s="1">
        <v>45231</v>
      </c>
      <c r="AJ182" s="9" t="s">
        <v>39</v>
      </c>
      <c r="AK182">
        <v>15</v>
      </c>
    </row>
    <row r="183" spans="1:37" x14ac:dyDescent="0.25">
      <c r="A183">
        <v>45244</v>
      </c>
      <c r="B183">
        <v>-5.1112543550279339E-2</v>
      </c>
      <c r="C183">
        <v>-5.4573863024107369E-3</v>
      </c>
      <c r="D183">
        <v>-5.8900013789257591E-2</v>
      </c>
      <c r="E183">
        <v>-8.3781305920725635E-2</v>
      </c>
      <c r="F183">
        <v>-5.0925888504563923E-3</v>
      </c>
      <c r="G183">
        <v>-0.12400547386640021</v>
      </c>
      <c r="H183">
        <v>0</v>
      </c>
      <c r="I183">
        <v>-2.0407756105397259E-2</v>
      </c>
      <c r="J183">
        <v>-5.8130846060831277E-2</v>
      </c>
      <c r="K183">
        <v>-5.5087219103880647E-2</v>
      </c>
      <c r="L183">
        <v>-2.9798474588256388E-3</v>
      </c>
      <c r="M183">
        <v>-1.2512423198666319E-2</v>
      </c>
      <c r="N183">
        <v>-6.1961725902725133E-2</v>
      </c>
      <c r="O183">
        <v>-2.9187346542855729E-2</v>
      </c>
      <c r="P183">
        <v>-3.3860396549437587E-2</v>
      </c>
      <c r="Q183">
        <v>-5.5518390429054897E-2</v>
      </c>
      <c r="R183">
        <v>0</v>
      </c>
      <c r="S183">
        <v>-0.1104106261513285</v>
      </c>
      <c r="T183">
        <v>-3.5873117054095682E-2</v>
      </c>
      <c r="U183">
        <v>-4.6122107066132047E-2</v>
      </c>
      <c r="V183">
        <v>-4.514086629311094E-2</v>
      </c>
      <c r="W183">
        <v>-2.5707650281424549E-2</v>
      </c>
      <c r="X183">
        <v>-6.9682381767511764E-2</v>
      </c>
      <c r="Y183">
        <v>-1.145200331264091E-2</v>
      </c>
      <c r="Z183">
        <v>-7.661531736956935E-2</v>
      </c>
      <c r="AA183">
        <v>-4.8998232678770542E-2</v>
      </c>
      <c r="AB183">
        <v>-3.0259315140785059E-2</v>
      </c>
      <c r="AC183">
        <v>-1.437357253019924E-2</v>
      </c>
      <c r="AD183">
        <v>-2.3659697675389418E-2</v>
      </c>
      <c r="AE183">
        <v>-4.1029253613877693E-2</v>
      </c>
      <c r="AF183">
        <v>-6.9932183398912912E-2</v>
      </c>
      <c r="AG183">
        <v>-3.7799800498231083E-2</v>
      </c>
      <c r="AH183" s="9" t="s">
        <v>74</v>
      </c>
      <c r="AI183" s="1">
        <v>45231</v>
      </c>
      <c r="AJ183" s="9" t="s">
        <v>40</v>
      </c>
      <c r="AK183">
        <v>14</v>
      </c>
    </row>
    <row r="184" spans="1:37" x14ac:dyDescent="0.25">
      <c r="A184">
        <v>45243</v>
      </c>
      <c r="B184">
        <v>-0.17383693566603661</v>
      </c>
      <c r="C184">
        <v>-1.2601297594011979E-2</v>
      </c>
      <c r="D184">
        <v>-0.22171931985814289</v>
      </c>
      <c r="E184">
        <v>-0.22530859799014369</v>
      </c>
      <c r="F184">
        <v>-1.065964414638718E-2</v>
      </c>
      <c r="G184">
        <v>-5.4460692777223423E-2</v>
      </c>
      <c r="H184">
        <v>-3.5914222233640783E-2</v>
      </c>
      <c r="I184">
        <v>-0.14233790353900511</v>
      </c>
      <c r="J184">
        <v>-7.1067128530609175E-2</v>
      </c>
      <c r="K184">
        <v>-6.5129328379238807E-2</v>
      </c>
      <c r="L184">
        <v>-3.5912432351231309E-2</v>
      </c>
      <c r="M184">
        <v>-0.13145298624161739</v>
      </c>
      <c r="N184">
        <v>-0.10854713351660381</v>
      </c>
      <c r="O184">
        <v>-0.1932438290764214</v>
      </c>
      <c r="P184">
        <v>-0.32764256556717142</v>
      </c>
      <c r="Q184">
        <v>-8.1344067031885736E-2</v>
      </c>
      <c r="R184">
        <v>-3.8136607008240481E-2</v>
      </c>
      <c r="S184">
        <v>-2.867331223756206E-2</v>
      </c>
      <c r="T184">
        <v>-0.18627610241667469</v>
      </c>
      <c r="U184">
        <v>-1.115775993730665E-2</v>
      </c>
      <c r="V184">
        <v>-0.15692986043610491</v>
      </c>
      <c r="W184">
        <v>-8.6666231521609766E-2</v>
      </c>
      <c r="X184">
        <v>-0.22501909208995399</v>
      </c>
      <c r="Y184">
        <v>-0.26803318632764322</v>
      </c>
      <c r="Z184">
        <v>-0.18004603268754979</v>
      </c>
      <c r="AA184">
        <v>-0.13954307956119719</v>
      </c>
      <c r="AB184">
        <v>-0.1237886970744161</v>
      </c>
      <c r="AC184">
        <v>-0.20871639160830571</v>
      </c>
      <c r="AD184">
        <v>-7.1628833996733102E-2</v>
      </c>
      <c r="AE184">
        <v>-5.6928466444233029E-2</v>
      </c>
      <c r="AF184">
        <v>-0.15656940671383021</v>
      </c>
      <c r="AG184">
        <v>-0.26283821558377429</v>
      </c>
      <c r="AH184" s="9" t="s">
        <v>74</v>
      </c>
      <c r="AI184" s="1">
        <v>45231</v>
      </c>
      <c r="AJ184" s="9" t="s">
        <v>41</v>
      </c>
      <c r="AK184">
        <v>13</v>
      </c>
    </row>
    <row r="185" spans="1:37" x14ac:dyDescent="0.25">
      <c r="A185">
        <v>45240</v>
      </c>
      <c r="B185">
        <v>-0.47858907957812069</v>
      </c>
      <c r="C185">
        <v>-1.4936316077391969</v>
      </c>
      <c r="D185">
        <v>-0.11737001386984609</v>
      </c>
      <c r="E185">
        <v>-0.63416343185689805</v>
      </c>
      <c r="F185">
        <v>-0.36891437686425821</v>
      </c>
      <c r="G185">
        <v>-0.61499250612492307</v>
      </c>
      <c r="H185">
        <v>-0.13702894656111839</v>
      </c>
      <c r="I185">
        <v>-0.24477148180189101</v>
      </c>
      <c r="J185">
        <v>-0.90174264756460665</v>
      </c>
      <c r="K185">
        <v>-0.54832391920250156</v>
      </c>
      <c r="L185">
        <v>-0.3117540869656652</v>
      </c>
      <c r="M185">
        <v>-0.21051274991645519</v>
      </c>
      <c r="N185">
        <v>-0.5049475625885258</v>
      </c>
      <c r="O185">
        <v>-6.1333712368832156E-3</v>
      </c>
      <c r="P185">
        <v>-0.34539628486751722</v>
      </c>
      <c r="Q185">
        <v>-0.48372694871211153</v>
      </c>
      <c r="R185">
        <v>-0.55388963293657123</v>
      </c>
      <c r="S185">
        <v>-0.28009296940097189</v>
      </c>
      <c r="T185">
        <v>-0.42345081721574351</v>
      </c>
      <c r="U185">
        <v>-1.557478087316396</v>
      </c>
      <c r="V185">
        <v>-0.52649621662126866</v>
      </c>
      <c r="W185">
        <v>-0.41451361528895508</v>
      </c>
      <c r="X185">
        <v>-0.31750545306841488</v>
      </c>
      <c r="Y185">
        <v>-0.97334075549963672</v>
      </c>
      <c r="Z185">
        <v>-0.54900089974830613</v>
      </c>
      <c r="AA185">
        <v>-0.53732961909729771</v>
      </c>
      <c r="AB185">
        <v>-0.34304527925085121</v>
      </c>
      <c r="AC185">
        <v>-0.40067277757344999</v>
      </c>
      <c r="AD185">
        <v>-0.8998699643984337</v>
      </c>
      <c r="AE185">
        <v>-0.49677088068248793</v>
      </c>
      <c r="AF185">
        <v>-0.50087972814106674</v>
      </c>
      <c r="AG185">
        <v>-0.31296980218938181</v>
      </c>
      <c r="AH185" s="9" t="s">
        <v>75</v>
      </c>
      <c r="AI185" s="1">
        <v>45231</v>
      </c>
      <c r="AJ185" s="9" t="s">
        <v>43</v>
      </c>
      <c r="AK185">
        <v>10</v>
      </c>
    </row>
    <row r="186" spans="1:37" x14ac:dyDescent="0.25">
      <c r="A186">
        <v>45239</v>
      </c>
      <c r="B186">
        <v>-0.27806271771164093</v>
      </c>
      <c r="C186">
        <v>-0.37973857871414768</v>
      </c>
      <c r="D186">
        <v>0</v>
      </c>
      <c r="E186">
        <v>-0.2103758828771827</v>
      </c>
      <c r="F186">
        <v>-0.14375114176939061</v>
      </c>
      <c r="G186">
        <v>-0.33471079268451248</v>
      </c>
      <c r="H186">
        <v>-0.10545299356402001</v>
      </c>
      <c r="I186">
        <v>-0.65654348521212347</v>
      </c>
      <c r="J186">
        <v>-0.14253770147445921</v>
      </c>
      <c r="K186">
        <v>-0.30014684966304372</v>
      </c>
      <c r="L186">
        <v>-1.0895593793520639</v>
      </c>
      <c r="M186">
        <v>-0.1090599678856404</v>
      </c>
      <c r="N186">
        <v>-7.7873339347486401E-2</v>
      </c>
      <c r="O186">
        <v>-0.40971536075644049</v>
      </c>
      <c r="P186">
        <v>-9.0289615738503512E-2</v>
      </c>
      <c r="Q186">
        <v>-0.39655351411306161</v>
      </c>
      <c r="R186">
        <v>-0.27323008111246361</v>
      </c>
      <c r="S186">
        <v>-0.55119092308371909</v>
      </c>
      <c r="T186">
        <v>-0.45194809437532579</v>
      </c>
      <c r="U186">
        <v>-0.1072580969633907</v>
      </c>
      <c r="V186">
        <v>-0.29520381222815151</v>
      </c>
      <c r="W186">
        <v>-1.6885092132116061E-3</v>
      </c>
      <c r="X186">
        <v>-0.27772933123568888</v>
      </c>
      <c r="Y186">
        <v>-0.28569202765522561</v>
      </c>
      <c r="Z186">
        <v>-0.28699246924556271</v>
      </c>
      <c r="AA186">
        <v>-0.22628247888431249</v>
      </c>
      <c r="AB186">
        <v>-0.32021383739502102</v>
      </c>
      <c r="AC186">
        <v>-0.22120981722839811</v>
      </c>
      <c r="AD186">
        <v>-0.34313398468112122</v>
      </c>
      <c r="AE186">
        <v>-0.43853576054570542</v>
      </c>
      <c r="AF186">
        <v>-0.20242291152835429</v>
      </c>
      <c r="AG186">
        <v>-0.2342611025883668</v>
      </c>
      <c r="AH186" s="9" t="s">
        <v>75</v>
      </c>
      <c r="AI186" s="1">
        <v>45231</v>
      </c>
      <c r="AJ186" s="9" t="s">
        <v>38</v>
      </c>
      <c r="AK186">
        <v>9</v>
      </c>
    </row>
    <row r="187" spans="1:37" x14ac:dyDescent="0.25">
      <c r="A187">
        <v>45238</v>
      </c>
      <c r="B187">
        <v>-1.25032926459744E-3</v>
      </c>
      <c r="C187">
        <v>0</v>
      </c>
      <c r="D187">
        <v>0</v>
      </c>
      <c r="E187">
        <v>-2.1601078653028829E-4</v>
      </c>
      <c r="F187">
        <v>0</v>
      </c>
      <c r="G187">
        <v>-1.5600731548153741E-2</v>
      </c>
      <c r="H187">
        <v>0</v>
      </c>
      <c r="I187">
        <v>-9.1842421862739134E-3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-1.189203957873993E-3</v>
      </c>
      <c r="R187">
        <v>0</v>
      </c>
      <c r="S187">
        <v>0</v>
      </c>
      <c r="T187">
        <v>-1.2703593226674769E-4</v>
      </c>
      <c r="U187">
        <v>0</v>
      </c>
      <c r="V187">
        <v>-1.7851874679250461E-3</v>
      </c>
      <c r="W187">
        <v>0</v>
      </c>
      <c r="X187">
        <v>0</v>
      </c>
      <c r="Y187">
        <v>0</v>
      </c>
      <c r="Z187">
        <v>-2.6641876263506551E-3</v>
      </c>
      <c r="AA187">
        <v>-2.4817618217741569E-4</v>
      </c>
      <c r="AB187">
        <v>-5.166177074732932E-4</v>
      </c>
      <c r="AC187">
        <v>0</v>
      </c>
      <c r="AD187">
        <v>0</v>
      </c>
      <c r="AE187">
        <v>-1.217520725697445E-3</v>
      </c>
      <c r="AF187">
        <v>-2.02413727191727E-3</v>
      </c>
      <c r="AG187">
        <v>-3.6438541127239181E-5</v>
      </c>
      <c r="AH187" s="9" t="s">
        <v>75</v>
      </c>
      <c r="AI187" s="1">
        <v>45231</v>
      </c>
      <c r="AJ187" s="9" t="s">
        <v>39</v>
      </c>
      <c r="AK187">
        <v>8</v>
      </c>
    </row>
    <row r="188" spans="1:37" x14ac:dyDescent="0.25">
      <c r="A188">
        <v>45237</v>
      </c>
      <c r="B188">
        <v>-0.3547455069401933</v>
      </c>
      <c r="C188">
        <v>-0.14670933067635719</v>
      </c>
      <c r="D188">
        <v>-1.042408463112689E-2</v>
      </c>
      <c r="E188">
        <v>-0.45674651046447701</v>
      </c>
      <c r="F188">
        <v>-0.22657602158472129</v>
      </c>
      <c r="G188">
        <v>-0.48830270285569649</v>
      </c>
      <c r="H188">
        <v>-0.1285932218958705</v>
      </c>
      <c r="I188">
        <v>-0.62282403453401181</v>
      </c>
      <c r="J188">
        <v>-1.436270343781491E-3</v>
      </c>
      <c r="K188">
        <v>-0.49268174979495599</v>
      </c>
      <c r="L188">
        <v>-0.18733067282118371</v>
      </c>
      <c r="M188">
        <v>-0.11949214872504391</v>
      </c>
      <c r="N188">
        <v>-0.25934849872995219</v>
      </c>
      <c r="O188">
        <v>-0.18177779327773319</v>
      </c>
      <c r="P188">
        <v>-7.7514963699223741E-2</v>
      </c>
      <c r="Q188">
        <v>-0.62076272017102962</v>
      </c>
      <c r="R188">
        <v>-1.535762436729347E-2</v>
      </c>
      <c r="S188">
        <v>-0.20342216555854889</v>
      </c>
      <c r="T188">
        <v>-0.1920030411645362</v>
      </c>
      <c r="U188">
        <v>-0.1063344579517517</v>
      </c>
      <c r="V188">
        <v>-3.5149855464718487E-2</v>
      </c>
      <c r="W188">
        <v>-9.3584738403409334E-2</v>
      </c>
      <c r="X188">
        <v>-0.61346238401206421</v>
      </c>
      <c r="Y188">
        <v>-0.41183840496655139</v>
      </c>
      <c r="Z188">
        <v>-0.45540026073786227</v>
      </c>
      <c r="AA188">
        <v>-0.28243744446157848</v>
      </c>
      <c r="AB188">
        <v>-0.26352478920116851</v>
      </c>
      <c r="AC188">
        <v>-0.19066296763871879</v>
      </c>
      <c r="AD188">
        <v>-0.31997613458107349</v>
      </c>
      <c r="AE188">
        <v>-0.42153205071837652</v>
      </c>
      <c r="AF188">
        <v>-0.24880560177709901</v>
      </c>
      <c r="AG188">
        <v>-0.39845471681762762</v>
      </c>
      <c r="AH188" s="9" t="s">
        <v>75</v>
      </c>
      <c r="AI188" s="1">
        <v>45231</v>
      </c>
      <c r="AJ188" s="9" t="s">
        <v>40</v>
      </c>
      <c r="AK188">
        <v>7</v>
      </c>
    </row>
    <row r="189" spans="1:37" x14ac:dyDescent="0.25">
      <c r="A189">
        <v>45236</v>
      </c>
      <c r="B189">
        <v>-4.2966564778846333E-2</v>
      </c>
      <c r="C189">
        <v>-3.6803539648351022E-2</v>
      </c>
      <c r="D189">
        <v>-1.7161400658647959E-2</v>
      </c>
      <c r="E189">
        <v>-6.8577516414099676E-2</v>
      </c>
      <c r="F189">
        <v>-5.0611437630418241E-2</v>
      </c>
      <c r="G189">
        <v>-5.5959720197966472E-3</v>
      </c>
      <c r="H189">
        <v>-2.366598790857747E-2</v>
      </c>
      <c r="I189">
        <v>-0.12814622747278581</v>
      </c>
      <c r="J189">
        <v>-2.6671835196589638E-2</v>
      </c>
      <c r="K189">
        <v>-3.4937101311470563E-2</v>
      </c>
      <c r="L189">
        <v>-0.14154167327994971</v>
      </c>
      <c r="M189">
        <v>-7.4550233977119561E-3</v>
      </c>
      <c r="N189">
        <v>-2.657227558042638E-2</v>
      </c>
      <c r="O189">
        <v>-3.2764095251767357E-2</v>
      </c>
      <c r="P189">
        <v>-2.6080601868404539E-5</v>
      </c>
      <c r="Q189">
        <v>-2.3967909059630071E-2</v>
      </c>
      <c r="R189">
        <v>-8.2108614195125079E-2</v>
      </c>
      <c r="S189">
        <v>-0.138499336188214</v>
      </c>
      <c r="T189">
        <v>-6.8391155876509388E-2</v>
      </c>
      <c r="U189">
        <v>-9.661109638456962E-3</v>
      </c>
      <c r="V189">
        <v>-2.689051567780195E-2</v>
      </c>
      <c r="W189">
        <v>-6.8648680794413516E-3</v>
      </c>
      <c r="X189">
        <v>-3.9960668490010343E-2</v>
      </c>
      <c r="Y189">
        <v>-1.499168330343793E-2</v>
      </c>
      <c r="Z189">
        <v>-5.2917915474284039E-2</v>
      </c>
      <c r="AA189">
        <v>-3.5142881642745649E-2</v>
      </c>
      <c r="AB189">
        <v>-3.8556196306326479E-2</v>
      </c>
      <c r="AC189">
        <v>-2.881149643468639E-2</v>
      </c>
      <c r="AD189">
        <v>-2.2165399550644681E-2</v>
      </c>
      <c r="AE189">
        <v>-2.1890361925877171E-2</v>
      </c>
      <c r="AF189">
        <v>-3.747167319583828E-2</v>
      </c>
      <c r="AG189">
        <v>-7.550626392559176E-2</v>
      </c>
      <c r="AH189" s="9" t="s">
        <v>75</v>
      </c>
      <c r="AI189" s="1">
        <v>45231</v>
      </c>
      <c r="AJ189" s="9" t="s">
        <v>41</v>
      </c>
      <c r="AK189">
        <v>6</v>
      </c>
    </row>
    <row r="190" spans="1:37" x14ac:dyDescent="0.25">
      <c r="A190">
        <v>45233</v>
      </c>
      <c r="B190">
        <v>-0.30306574694582411</v>
      </c>
      <c r="C190">
        <v>-7.5759400005206728E-2</v>
      </c>
      <c r="D190">
        <v>-0.23915248714934881</v>
      </c>
      <c r="E190">
        <v>-0.28428462013216982</v>
      </c>
      <c r="F190">
        <v>-0.10133282954521421</v>
      </c>
      <c r="G190">
        <v>-0.27438797624145222</v>
      </c>
      <c r="H190">
        <v>-0.37013341154053819</v>
      </c>
      <c r="I190">
        <v>-0.92137973307210075</v>
      </c>
      <c r="J190">
        <v>-0.12744947328024001</v>
      </c>
      <c r="K190">
        <v>-0.1390968698746754</v>
      </c>
      <c r="L190">
        <v>-2.684629890247929E-2</v>
      </c>
      <c r="M190">
        <v>-5.4003279394706089E-2</v>
      </c>
      <c r="N190">
        <v>-0.13765905782982341</v>
      </c>
      <c r="O190">
        <v>-0.1360067317686196</v>
      </c>
      <c r="P190">
        <v>-0.77200292163283613</v>
      </c>
      <c r="Q190">
        <v>-1.0228539307901849</v>
      </c>
      <c r="R190">
        <v>-0.86618886485253344</v>
      </c>
      <c r="S190">
        <v>-6.5340307441082036E-3</v>
      </c>
      <c r="T190">
        <v>-9.1062059847439425E-2</v>
      </c>
      <c r="U190">
        <v>-0.19704290708199829</v>
      </c>
      <c r="V190">
        <v>-0.26871365920117968</v>
      </c>
      <c r="W190">
        <v>-6.5417194385926941E-2</v>
      </c>
      <c r="X190">
        <v>-0.13925993654268209</v>
      </c>
      <c r="Y190">
        <v>-7.0908016272698424E-2</v>
      </c>
      <c r="Z190">
        <v>-0.2118290471214383</v>
      </c>
      <c r="AA190">
        <v>-0.36921489326772983</v>
      </c>
      <c r="AB190">
        <v>-0.35417044245005741</v>
      </c>
      <c r="AC190">
        <v>-0.1534996810875387</v>
      </c>
      <c r="AD190">
        <v>-0.41643216487746371</v>
      </c>
      <c r="AE190">
        <v>-0.35305474507651108</v>
      </c>
      <c r="AF190">
        <v>-0.19960053096043209</v>
      </c>
      <c r="AG190">
        <v>-0.37189562519596753</v>
      </c>
      <c r="AH190" s="9" t="s">
        <v>76</v>
      </c>
      <c r="AI190" s="1">
        <v>45231</v>
      </c>
      <c r="AJ190" s="9" t="s">
        <v>43</v>
      </c>
      <c r="AK190">
        <v>3</v>
      </c>
    </row>
    <row r="191" spans="1:37" x14ac:dyDescent="0.25">
      <c r="A191">
        <v>45232</v>
      </c>
      <c r="B191">
        <v>-1.4394981502863899E-4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-3.275925228926938E-3</v>
      </c>
      <c r="I191">
        <v>0</v>
      </c>
      <c r="J191">
        <v>0</v>
      </c>
      <c r="K191">
        <v>-1.2927683158318571E-2</v>
      </c>
      <c r="L191">
        <v>0</v>
      </c>
      <c r="M191">
        <v>0</v>
      </c>
      <c r="N191">
        <v>0</v>
      </c>
      <c r="O191">
        <v>0</v>
      </c>
      <c r="P191">
        <v>-4.6102696768784562E-3</v>
      </c>
      <c r="Q191">
        <v>0</v>
      </c>
      <c r="R191">
        <v>0</v>
      </c>
      <c r="S191">
        <v>0</v>
      </c>
      <c r="T191">
        <v>-1.6223715032827901E-4</v>
      </c>
      <c r="U191">
        <v>-9.1741263400687383E-3</v>
      </c>
      <c r="V191">
        <v>0</v>
      </c>
      <c r="W191">
        <v>-2.337128123737809E-3</v>
      </c>
      <c r="X191">
        <v>0</v>
      </c>
      <c r="Y191">
        <v>0</v>
      </c>
      <c r="Z191">
        <v>-1.467631398989528E-5</v>
      </c>
      <c r="AA191">
        <v>-9.2478808371761906E-4</v>
      </c>
      <c r="AB191">
        <v>-1.3825270991488171E-4</v>
      </c>
      <c r="AC191">
        <v>0</v>
      </c>
      <c r="AD191">
        <v>0</v>
      </c>
      <c r="AE191">
        <v>-2.1830163807421169E-5</v>
      </c>
      <c r="AF191">
        <v>-7.708544046921061E-5</v>
      </c>
      <c r="AG191">
        <v>-8.4028771540113764E-4</v>
      </c>
      <c r="AH191" s="9" t="s">
        <v>76</v>
      </c>
      <c r="AI191" s="1">
        <v>45231</v>
      </c>
      <c r="AJ191" s="9" t="s">
        <v>38</v>
      </c>
      <c r="AK191">
        <v>2</v>
      </c>
    </row>
    <row r="192" spans="1:37" x14ac:dyDescent="0.25">
      <c r="A192">
        <v>45231</v>
      </c>
      <c r="B192">
        <v>-3.1691798374518597E-2</v>
      </c>
      <c r="C192">
        <v>-0.31309516216637062</v>
      </c>
      <c r="D192">
        <v>-8.1895440965853343E-4</v>
      </c>
      <c r="E192">
        <v>-1.9787694309165251E-3</v>
      </c>
      <c r="F192">
        <v>0</v>
      </c>
      <c r="G192">
        <v>-5.5453721803203517E-5</v>
      </c>
      <c r="H192">
        <v>-3.8416802116533321E-4</v>
      </c>
      <c r="I192">
        <v>-1.148397580032123E-3</v>
      </c>
      <c r="J192">
        <v>0</v>
      </c>
      <c r="K192">
        <v>-0.15804247658359771</v>
      </c>
      <c r="L192">
        <v>-0.18347738285658141</v>
      </c>
      <c r="M192">
        <v>-4.7729316076322807E-3</v>
      </c>
      <c r="N192">
        <v>-6.7635175176089024E-2</v>
      </c>
      <c r="O192">
        <v>-0.13402863736785159</v>
      </c>
      <c r="P192">
        <v>-1.169235225153017E-2</v>
      </c>
      <c r="Q192">
        <v>-1.136845780950802E-2</v>
      </c>
      <c r="R192">
        <v>0</v>
      </c>
      <c r="S192">
        <v>-1.225338250837201E-2</v>
      </c>
      <c r="T192">
        <v>-4.8589908312398284E-3</v>
      </c>
      <c r="U192">
        <v>0</v>
      </c>
      <c r="V192">
        <v>-4.7431276428331094E-3</v>
      </c>
      <c r="W192">
        <v>-2.2997642939047509E-3</v>
      </c>
      <c r="X192">
        <v>-0.1006934255435807</v>
      </c>
      <c r="Y192">
        <v>-5.5249250449699278E-2</v>
      </c>
      <c r="Z192">
        <v>-3.055682989082871E-2</v>
      </c>
      <c r="AA192">
        <v>-3.7027473663265621E-2</v>
      </c>
      <c r="AB192">
        <v>-1.5873061137526519E-2</v>
      </c>
      <c r="AC192">
        <v>-3.6110597442382847E-2</v>
      </c>
      <c r="AD192">
        <v>-5.1752176131618782E-2</v>
      </c>
      <c r="AE192">
        <v>-2.179325499164839E-3</v>
      </c>
      <c r="AF192">
        <v>-3.302046041715654E-2</v>
      </c>
      <c r="AG192">
        <v>-4.9987801381824168E-2</v>
      </c>
      <c r="AH192" s="9" t="s">
        <v>76</v>
      </c>
      <c r="AI192" s="1">
        <v>45231</v>
      </c>
      <c r="AJ192" s="9" t="s">
        <v>39</v>
      </c>
      <c r="AK192">
        <v>1</v>
      </c>
    </row>
    <row r="193" spans="1:37" x14ac:dyDescent="0.25">
      <c r="A193">
        <v>45230</v>
      </c>
      <c r="B193">
        <v>-2.2145655375394768</v>
      </c>
      <c r="C193">
        <v>-4.5081532199631056</v>
      </c>
      <c r="D193">
        <v>-3.830512162508784E-2</v>
      </c>
      <c r="E193">
        <v>-1.956459278847017</v>
      </c>
      <c r="F193">
        <v>-2.570901882437461</v>
      </c>
      <c r="G193">
        <v>-3.2545479144759</v>
      </c>
      <c r="H193">
        <v>-2.2656284084705498</v>
      </c>
      <c r="I193">
        <v>-2.5683456995536589</v>
      </c>
      <c r="J193">
        <v>-3.398529718976218</v>
      </c>
      <c r="K193">
        <v>-1.7498254004062741</v>
      </c>
      <c r="L193">
        <v>-0.68430825459983835</v>
      </c>
      <c r="M193">
        <v>-0.66449938370125061</v>
      </c>
      <c r="N193">
        <v>-2.2008093755336038</v>
      </c>
      <c r="O193">
        <v>-0.96733792973099386</v>
      </c>
      <c r="P193">
        <v>-1.050757513402431</v>
      </c>
      <c r="Q193">
        <v>-0.1045368507252231</v>
      </c>
      <c r="R193">
        <v>-1.910603301522201</v>
      </c>
      <c r="S193">
        <v>-0.46987149496924019</v>
      </c>
      <c r="T193">
        <v>-1.6927204761989489</v>
      </c>
      <c r="U193">
        <v>-6.3073295898341577</v>
      </c>
      <c r="V193">
        <v>-3.262083796319684</v>
      </c>
      <c r="W193">
        <v>-4.4958394027368236</v>
      </c>
      <c r="X193">
        <v>-2.2680834643923289</v>
      </c>
      <c r="Y193">
        <v>-1.6466109738681081</v>
      </c>
      <c r="Z193">
        <v>-2.4295522187280429</v>
      </c>
      <c r="AA193">
        <v>-2.5465524937073161</v>
      </c>
      <c r="AB193">
        <v>-1.471993085249153</v>
      </c>
      <c r="AC193">
        <v>-0.85340670457716894</v>
      </c>
      <c r="AD193">
        <v>-0.98536600370627436</v>
      </c>
      <c r="AE193">
        <v>-2.3603760676057188</v>
      </c>
      <c r="AF193">
        <v>-2.6801224509822168</v>
      </c>
      <c r="AG193">
        <v>-1.1915852026108711</v>
      </c>
      <c r="AH193" s="9" t="s">
        <v>76</v>
      </c>
      <c r="AI193" s="1">
        <v>45200</v>
      </c>
      <c r="AJ193" s="9" t="s">
        <v>40</v>
      </c>
      <c r="AK193">
        <v>31</v>
      </c>
    </row>
    <row r="194" spans="1:37" x14ac:dyDescent="0.25">
      <c r="A194">
        <v>45229</v>
      </c>
      <c r="B194">
        <v>-1.0924074750360511</v>
      </c>
      <c r="C194">
        <v>-1.957993467875089</v>
      </c>
      <c r="D194">
        <v>-0.16988205197981909</v>
      </c>
      <c r="E194">
        <v>-0.87927344125670959</v>
      </c>
      <c r="F194">
        <v>-1.733760396474787</v>
      </c>
      <c r="G194">
        <v>-1.875599927808963</v>
      </c>
      <c r="H194">
        <v>-0.38426379269221578</v>
      </c>
      <c r="I194">
        <v>-0.73216423939804998</v>
      </c>
      <c r="J194">
        <v>-0.9161037825725209</v>
      </c>
      <c r="K194">
        <v>-0.11409035086724061</v>
      </c>
      <c r="L194">
        <v>-0.12667684053195319</v>
      </c>
      <c r="M194">
        <v>-0.14261442320122539</v>
      </c>
      <c r="N194">
        <v>-0.99457865453207828</v>
      </c>
      <c r="O194">
        <v>-0.61998740134328922</v>
      </c>
      <c r="P194">
        <v>-0.41868314477428981</v>
      </c>
      <c r="Q194">
        <v>-1.2734829498654521</v>
      </c>
      <c r="R194">
        <v>-0.77610577580603457</v>
      </c>
      <c r="S194">
        <v>-1.0732246999351109</v>
      </c>
      <c r="T194">
        <v>-0.6263757124997178</v>
      </c>
      <c r="U194">
        <v>-3.58335929312338</v>
      </c>
      <c r="V194">
        <v>-0.88384693513274459</v>
      </c>
      <c r="W194">
        <v>-1.3313839344742839</v>
      </c>
      <c r="X194">
        <v>-1.7588611013992741</v>
      </c>
      <c r="Y194">
        <v>-0.1199580528943896</v>
      </c>
      <c r="Z194">
        <v>-1.4994512764911709</v>
      </c>
      <c r="AA194">
        <v>-0.82471591245559939</v>
      </c>
      <c r="AB194">
        <v>-0.94186589764062589</v>
      </c>
      <c r="AC194">
        <v>-0.1439123932685934</v>
      </c>
      <c r="AD194">
        <v>-0.86116625564180771</v>
      </c>
      <c r="AE194">
        <v>-1.747161994166881</v>
      </c>
      <c r="AF194">
        <v>-1.18677614487895</v>
      </c>
      <c r="AG194">
        <v>-0.39446463912648611</v>
      </c>
      <c r="AH194" s="9" t="s">
        <v>76</v>
      </c>
      <c r="AI194" s="1">
        <v>45200</v>
      </c>
      <c r="AJ194" s="9" t="s">
        <v>41</v>
      </c>
      <c r="AK194">
        <v>30</v>
      </c>
    </row>
    <row r="195" spans="1:37" x14ac:dyDescent="0.25">
      <c r="A195">
        <v>45226</v>
      </c>
      <c r="B195">
        <v>-5.1313754784165271E-2</v>
      </c>
      <c r="C195">
        <v>-5.836287131256461E-2</v>
      </c>
      <c r="D195">
        <v>0</v>
      </c>
      <c r="E195">
        <v>-4.4178085186017527E-2</v>
      </c>
      <c r="F195">
        <v>0</v>
      </c>
      <c r="G195">
        <v>-1.06982572149854E-2</v>
      </c>
      <c r="H195">
        <v>-2.106303446129735E-4</v>
      </c>
      <c r="I195">
        <v>0</v>
      </c>
      <c r="J195">
        <v>0</v>
      </c>
      <c r="K195">
        <v>-4.6742436998457752E-2</v>
      </c>
      <c r="L195">
        <v>-9.4417700938442872E-2</v>
      </c>
      <c r="M195">
        <v>-1.914155669705558E-2</v>
      </c>
      <c r="N195">
        <v>-2.931821524880442E-2</v>
      </c>
      <c r="O195">
        <v>-2.1279552228936328E-2</v>
      </c>
      <c r="P195">
        <v>-0.1340568566014399</v>
      </c>
      <c r="Q195">
        <v>-1.506763026914337E-3</v>
      </c>
      <c r="R195">
        <v>-0.1016209437284462</v>
      </c>
      <c r="S195">
        <v>-3.5922359114672217E-2</v>
      </c>
      <c r="T195">
        <v>-0.63799918226011454</v>
      </c>
      <c r="U195">
        <v>-0.1151856827852118</v>
      </c>
      <c r="V195">
        <v>0</v>
      </c>
      <c r="W195">
        <v>0</v>
      </c>
      <c r="X195">
        <v>-1.027024918355083E-3</v>
      </c>
      <c r="Y195">
        <v>-2.3499125864109769E-2</v>
      </c>
      <c r="Z195">
        <v>-5.5260227279058001E-2</v>
      </c>
      <c r="AA195">
        <v>-3.295406761221889E-2</v>
      </c>
      <c r="AB195">
        <v>-5.3577957417431633E-2</v>
      </c>
      <c r="AC195">
        <v>-2.366436553522162E-2</v>
      </c>
      <c r="AD195">
        <v>-0.29398498851742472</v>
      </c>
      <c r="AE195">
        <v>-1.6212867877866709E-2</v>
      </c>
      <c r="AF195">
        <v>-3.9974831446884143E-2</v>
      </c>
      <c r="AG195">
        <v>-3.3862359395671851E-2</v>
      </c>
      <c r="AH195" s="9" t="s">
        <v>77</v>
      </c>
      <c r="AI195" s="1">
        <v>45200</v>
      </c>
      <c r="AJ195" s="9" t="s">
        <v>43</v>
      </c>
      <c r="AK195">
        <v>27</v>
      </c>
    </row>
    <row r="196" spans="1:37" x14ac:dyDescent="0.25">
      <c r="A196">
        <v>45225</v>
      </c>
      <c r="B196">
        <v>-7.8318080181030147</v>
      </c>
      <c r="C196">
        <v>-4.9495647975170662</v>
      </c>
      <c r="D196">
        <v>-2.6815825251880341</v>
      </c>
      <c r="E196">
        <v>-9.2065202808910627</v>
      </c>
      <c r="F196">
        <v>-8.3918769462044303</v>
      </c>
      <c r="G196">
        <v>-12.54649688364203</v>
      </c>
      <c r="H196">
        <v>-4.8502711002216046</v>
      </c>
      <c r="I196">
        <v>-12.59203926261991</v>
      </c>
      <c r="J196">
        <v>-7.7413523282346492</v>
      </c>
      <c r="K196">
        <v>-8.3343456371931719</v>
      </c>
      <c r="L196">
        <v>-5.0988966048365443</v>
      </c>
      <c r="M196">
        <v>-7.964276727460379</v>
      </c>
      <c r="N196">
        <v>-8.3593024485682612</v>
      </c>
      <c r="O196">
        <v>-3.5956284086583632</v>
      </c>
      <c r="P196">
        <v>-6.4959294427127352</v>
      </c>
      <c r="Q196">
        <v>-3.4025514092271578</v>
      </c>
      <c r="R196">
        <v>-8.6582464501112675</v>
      </c>
      <c r="S196">
        <v>-9.9113271085339747</v>
      </c>
      <c r="T196">
        <v>-2.7214569012655652</v>
      </c>
      <c r="U196">
        <v>-6.0325354878965873</v>
      </c>
      <c r="V196">
        <v>-11.35351889916228</v>
      </c>
      <c r="W196">
        <v>-9.0995897367553962</v>
      </c>
      <c r="X196">
        <v>-8.5499280717365345</v>
      </c>
      <c r="Y196">
        <v>-4.0614669425076197</v>
      </c>
      <c r="Z196">
        <v>-9.6188312286093858</v>
      </c>
      <c r="AA196">
        <v>-8.4058188526298956</v>
      </c>
      <c r="AB196">
        <v>-5.1945144327050796</v>
      </c>
      <c r="AC196">
        <v>-5.992640594208857</v>
      </c>
      <c r="AD196">
        <v>-3.8950398901684391</v>
      </c>
      <c r="AE196">
        <v>-6.3650223017664276</v>
      </c>
      <c r="AF196">
        <v>-9.8989912223443657</v>
      </c>
      <c r="AG196">
        <v>-6.7272765972801407</v>
      </c>
      <c r="AH196" s="9" t="s">
        <v>77</v>
      </c>
      <c r="AI196" s="1">
        <v>45200</v>
      </c>
      <c r="AJ196" s="9" t="s">
        <v>38</v>
      </c>
      <c r="AK196">
        <v>26</v>
      </c>
    </row>
    <row r="197" spans="1:37" x14ac:dyDescent="0.25">
      <c r="A197">
        <v>45224</v>
      </c>
      <c r="B197">
        <v>-0.36665930534256608</v>
      </c>
      <c r="C197">
        <v>-0.11419292730865251</v>
      </c>
      <c r="D197">
        <v>-3.4092223041106871E-3</v>
      </c>
      <c r="E197">
        <v>-0.26878129559909869</v>
      </c>
      <c r="F197">
        <v>-0.61447624026899783</v>
      </c>
      <c r="G197">
        <v>-0.46669974238047079</v>
      </c>
      <c r="H197">
        <v>-0.111913070748777</v>
      </c>
      <c r="I197">
        <v>-0.2015801904151806</v>
      </c>
      <c r="J197">
        <v>-0.89323729295584153</v>
      </c>
      <c r="K197">
        <v>-0.11984772627267901</v>
      </c>
      <c r="L197">
        <v>-0.31904975067658808</v>
      </c>
      <c r="M197">
        <v>-0.1953346980259035</v>
      </c>
      <c r="N197">
        <v>-0.4995630028526114</v>
      </c>
      <c r="O197">
        <v>-0.1207778573185623</v>
      </c>
      <c r="P197">
        <v>-0.12607342232649091</v>
      </c>
      <c r="Q197">
        <v>-0.28100888909903998</v>
      </c>
      <c r="R197">
        <v>-2.104948871276463E-3</v>
      </c>
      <c r="S197">
        <v>-0.2149493397306563</v>
      </c>
      <c r="T197">
        <v>-0.18794521683893031</v>
      </c>
      <c r="U197">
        <v>-0.20187056738522069</v>
      </c>
      <c r="V197">
        <v>-0.1558569155476596</v>
      </c>
      <c r="W197">
        <v>-6.9766909046265327E-2</v>
      </c>
      <c r="X197">
        <v>-0.55457990427943182</v>
      </c>
      <c r="Y197">
        <v>-0.21705660875255881</v>
      </c>
      <c r="Z197">
        <v>-0.36592695047115598</v>
      </c>
      <c r="AA197">
        <v>-0.37439596392655322</v>
      </c>
      <c r="AB197">
        <v>-0.25092832434095441</v>
      </c>
      <c r="AC197">
        <v>-0.2042809518076184</v>
      </c>
      <c r="AD197">
        <v>-0.38078003505406671</v>
      </c>
      <c r="AE197">
        <v>-0.44579363901113739</v>
      </c>
      <c r="AF197">
        <v>-0.25697283314573333</v>
      </c>
      <c r="AG197">
        <v>-0.31647580749214482</v>
      </c>
      <c r="AH197" s="9" t="s">
        <v>77</v>
      </c>
      <c r="AI197" s="1">
        <v>45200</v>
      </c>
      <c r="AJ197" s="9" t="s">
        <v>39</v>
      </c>
      <c r="AK197">
        <v>25</v>
      </c>
    </row>
    <row r="198" spans="1:37" x14ac:dyDescent="0.25">
      <c r="A198">
        <v>45223</v>
      </c>
      <c r="B198">
        <v>-1.178646988248327E-2</v>
      </c>
      <c r="C198">
        <v>-4.3751399845750439E-4</v>
      </c>
      <c r="D198">
        <v>-5.0238814081030259E-2</v>
      </c>
      <c r="E198">
        <v>-5.2081257070448594E-3</v>
      </c>
      <c r="F198">
        <v>-1.951867086100292E-3</v>
      </c>
      <c r="G198">
        <v>0</v>
      </c>
      <c r="H198">
        <v>-1.9680488900191969E-2</v>
      </c>
      <c r="I198">
        <v>-1.7445103739494191E-3</v>
      </c>
      <c r="J198">
        <v>-1.74369604415506E-2</v>
      </c>
      <c r="K198">
        <v>-6.1309833621407614E-3</v>
      </c>
      <c r="L198">
        <v>-2.4263870207416129E-2</v>
      </c>
      <c r="M198">
        <v>-1.248771159288754E-2</v>
      </c>
      <c r="N198">
        <v>-9.4334303337713834E-3</v>
      </c>
      <c r="O198">
        <v>-2.84452270806287E-3</v>
      </c>
      <c r="P198">
        <v>-1.625614135786058E-2</v>
      </c>
      <c r="Q198">
        <v>-1.356481436245196E-2</v>
      </c>
      <c r="R198">
        <v>0</v>
      </c>
      <c r="S198">
        <v>0</v>
      </c>
      <c r="T198">
        <v>-2.5387993084026679E-2</v>
      </c>
      <c r="U198">
        <v>-1.3133999138252089E-3</v>
      </c>
      <c r="V198">
        <v>-7.8862209471698939E-3</v>
      </c>
      <c r="W198">
        <v>-2.4180111356503511E-3</v>
      </c>
      <c r="X198">
        <v>-1.825335790148116E-3</v>
      </c>
      <c r="Y198">
        <v>-1.594061180437406E-3</v>
      </c>
      <c r="Z198">
        <v>-2.0239883638181562E-3</v>
      </c>
      <c r="AA198">
        <v>-1.8956317927466621E-2</v>
      </c>
      <c r="AB198">
        <v>-2.130665125403447E-2</v>
      </c>
      <c r="AC198">
        <v>-1.5095672986907839E-2</v>
      </c>
      <c r="AD198">
        <v>-5.301806472796964E-3</v>
      </c>
      <c r="AE198">
        <v>-3.8542644398306741E-3</v>
      </c>
      <c r="AF198">
        <v>-8.37835017080381E-3</v>
      </c>
      <c r="AG198">
        <v>-2.413657723877536E-2</v>
      </c>
      <c r="AH198" s="9" t="s">
        <v>77</v>
      </c>
      <c r="AI198" s="1">
        <v>45200</v>
      </c>
      <c r="AJ198" s="9" t="s">
        <v>40</v>
      </c>
      <c r="AK198">
        <v>24</v>
      </c>
    </row>
    <row r="199" spans="1:37" x14ac:dyDescent="0.25">
      <c r="A199">
        <v>45222</v>
      </c>
      <c r="B199">
        <v>-0.31659432956860079</v>
      </c>
      <c r="C199">
        <v>-0.19831343041912569</v>
      </c>
      <c r="D199">
        <v>-6.7149524278016737E-2</v>
      </c>
      <c r="E199">
        <v>-0.1838020269417564</v>
      </c>
      <c r="F199">
        <v>-0.14794532931082791</v>
      </c>
      <c r="G199">
        <v>-0.50089228729267699</v>
      </c>
      <c r="H199">
        <v>-4.7404917821687639E-2</v>
      </c>
      <c r="I199">
        <v>-0.35849068590077371</v>
      </c>
      <c r="J199">
        <v>-0.1230263577277748</v>
      </c>
      <c r="K199">
        <v>-0.24593773234428709</v>
      </c>
      <c r="L199">
        <v>-5.059177459510459E-2</v>
      </c>
      <c r="M199">
        <v>-0.2276473009846261</v>
      </c>
      <c r="N199">
        <v>-0.52837238989645163</v>
      </c>
      <c r="O199">
        <v>-0.30182102275085348</v>
      </c>
      <c r="P199">
        <v>-0.46991143010744812</v>
      </c>
      <c r="Q199">
        <v>-0.12755379809756559</v>
      </c>
      <c r="R199">
        <v>-0.37726671499823228</v>
      </c>
      <c r="S199">
        <v>-9.9675270588245629E-2</v>
      </c>
      <c r="T199">
        <v>-0.42692888745442781</v>
      </c>
      <c r="U199">
        <v>-0.40448893970182548</v>
      </c>
      <c r="V199">
        <v>-1.259217531462909</v>
      </c>
      <c r="W199">
        <v>-0.3064660664604531</v>
      </c>
      <c r="X199">
        <v>-0.30220522589395049</v>
      </c>
      <c r="Y199">
        <v>-0.1006115091831089</v>
      </c>
      <c r="Z199">
        <v>-0.29020774057148802</v>
      </c>
      <c r="AA199">
        <v>-0.40664364685203308</v>
      </c>
      <c r="AB199">
        <v>-0.35363518863275378</v>
      </c>
      <c r="AC199">
        <v>-0.14337128407837471</v>
      </c>
      <c r="AD199">
        <v>-0.44256201186133981</v>
      </c>
      <c r="AE199">
        <v>-0.31486479621053259</v>
      </c>
      <c r="AF199">
        <v>-0.33126871170913852</v>
      </c>
      <c r="AG199">
        <v>-0.226057071615865</v>
      </c>
      <c r="AH199" s="9" t="s">
        <v>77</v>
      </c>
      <c r="AI199" s="1">
        <v>45200</v>
      </c>
      <c r="AJ199" s="9" t="s">
        <v>41</v>
      </c>
      <c r="AK199">
        <v>23</v>
      </c>
    </row>
    <row r="200" spans="1:37" x14ac:dyDescent="0.25">
      <c r="A200">
        <v>45219</v>
      </c>
      <c r="B200">
        <v>-3.8718558564882532E-3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-4.7177688315496541E-2</v>
      </c>
      <c r="I200">
        <v>-1.8297888664974001E-2</v>
      </c>
      <c r="J200">
        <v>0</v>
      </c>
      <c r="K200">
        <v>0</v>
      </c>
      <c r="L200">
        <v>0</v>
      </c>
      <c r="M200">
        <v>0</v>
      </c>
      <c r="N200">
        <v>-3.448733431943637E-4</v>
      </c>
      <c r="O200">
        <v>-6.0257358590042331E-2</v>
      </c>
      <c r="P200">
        <v>-3.9384150283350121E-2</v>
      </c>
      <c r="Q200">
        <v>-4.7618454927261487E-3</v>
      </c>
      <c r="R200">
        <v>-2.3625285200867389E-3</v>
      </c>
      <c r="S200">
        <v>0</v>
      </c>
      <c r="T200">
        <v>0</v>
      </c>
      <c r="U200">
        <v>0</v>
      </c>
      <c r="V200">
        <v>0</v>
      </c>
      <c r="W200">
        <v>-7.955060254290696E-3</v>
      </c>
      <c r="X200">
        <v>-1.7093089766298069E-2</v>
      </c>
      <c r="Y200">
        <v>0</v>
      </c>
      <c r="Z200">
        <v>-2.590417863602174E-3</v>
      </c>
      <c r="AA200">
        <v>-5.076214197453399E-3</v>
      </c>
      <c r="AB200">
        <v>-8.1780923218056321E-3</v>
      </c>
      <c r="AC200">
        <v>0</v>
      </c>
      <c r="AD200">
        <v>-9.2914859800582409E-4</v>
      </c>
      <c r="AE200">
        <v>-9.4712549818912195E-4</v>
      </c>
      <c r="AF200">
        <v>-8.4372304850356661E-4</v>
      </c>
      <c r="AG200">
        <v>-2.330694467813026E-2</v>
      </c>
      <c r="AH200" s="9" t="s">
        <v>78</v>
      </c>
      <c r="AI200" s="1">
        <v>45200</v>
      </c>
      <c r="AJ200" s="9" t="s">
        <v>43</v>
      </c>
      <c r="AK200">
        <v>20</v>
      </c>
    </row>
    <row r="201" spans="1:37" x14ac:dyDescent="0.25">
      <c r="A201">
        <v>45218</v>
      </c>
      <c r="B201">
        <v>-0.98787431144661819</v>
      </c>
      <c r="C201">
        <v>-1.178080007233864</v>
      </c>
      <c r="D201">
        <v>-6.7770910411049615E-2</v>
      </c>
      <c r="E201">
        <v>-0.89229020612905396</v>
      </c>
      <c r="F201">
        <v>-0.68306505995321021</v>
      </c>
      <c r="G201">
        <v>-2.210056765987586</v>
      </c>
      <c r="H201">
        <v>-0.16173645472346651</v>
      </c>
      <c r="I201">
        <v>-1.0377869647367759</v>
      </c>
      <c r="J201">
        <v>-0.13237833377176389</v>
      </c>
      <c r="K201">
        <v>-1.2509086402281091</v>
      </c>
      <c r="L201">
        <v>-2.0048453603964651</v>
      </c>
      <c r="M201">
        <v>-0.82304627165369559</v>
      </c>
      <c r="N201">
        <v>-0.34245637667030149</v>
      </c>
      <c r="O201">
        <v>-0.46024420484403011</v>
      </c>
      <c r="P201">
        <v>-2.3626582045799771</v>
      </c>
      <c r="Q201">
        <v>-0.60616078565219211</v>
      </c>
      <c r="R201">
        <v>-0.18686095727832081</v>
      </c>
      <c r="S201">
        <v>-0.63275287795664181</v>
      </c>
      <c r="T201">
        <v>-0.47276048451292652</v>
      </c>
      <c r="U201">
        <v>-3.2145525595524611</v>
      </c>
      <c r="V201">
        <v>-0.60221776939431293</v>
      </c>
      <c r="W201">
        <v>-0.6204861852178799</v>
      </c>
      <c r="X201">
        <v>-0.7703900958538038</v>
      </c>
      <c r="Y201">
        <v>-0.1102897202048132</v>
      </c>
      <c r="Z201">
        <v>-1.1388324816996309</v>
      </c>
      <c r="AA201">
        <v>-1.063370930006682</v>
      </c>
      <c r="AB201">
        <v>-0.52295153833521757</v>
      </c>
      <c r="AC201">
        <v>-0.81158843624096089</v>
      </c>
      <c r="AD201">
        <v>-0.74541505501172411</v>
      </c>
      <c r="AE201">
        <v>-0.84661509121765488</v>
      </c>
      <c r="AF201">
        <v>-0.96439046768326053</v>
      </c>
      <c r="AG201">
        <v>-1.0515122594753921</v>
      </c>
      <c r="AH201" s="9" t="s">
        <v>78</v>
      </c>
      <c r="AI201" s="1">
        <v>45200</v>
      </c>
      <c r="AJ201" s="9" t="s">
        <v>38</v>
      </c>
      <c r="AK201">
        <v>19</v>
      </c>
    </row>
    <row r="202" spans="1:37" x14ac:dyDescent="0.25">
      <c r="A202">
        <v>45217</v>
      </c>
      <c r="B202">
        <v>-1.8463472308709761</v>
      </c>
      <c r="C202">
        <v>-0.75957609741294674</v>
      </c>
      <c r="D202">
        <v>-0.1136842859742784</v>
      </c>
      <c r="E202">
        <v>-3.5403908949246352</v>
      </c>
      <c r="F202">
        <v>-1.450248775779702</v>
      </c>
      <c r="G202">
        <v>-1.1651394802061019</v>
      </c>
      <c r="H202">
        <v>-1.090495104500389</v>
      </c>
      <c r="I202">
        <v>-1.5652616722577031</v>
      </c>
      <c r="J202">
        <v>-0.13945666194998951</v>
      </c>
      <c r="K202">
        <v>-1.3959795486909301</v>
      </c>
      <c r="L202">
        <v>-2.1469236150701261</v>
      </c>
      <c r="M202">
        <v>-0.87669244077203878</v>
      </c>
      <c r="N202">
        <v>-1.481435388382156</v>
      </c>
      <c r="O202">
        <v>-1.078903330701237</v>
      </c>
      <c r="P202">
        <v>-1.001810046630554</v>
      </c>
      <c r="Q202">
        <v>-0.75950604156837331</v>
      </c>
      <c r="R202">
        <v>-0.49181931597966982</v>
      </c>
      <c r="S202">
        <v>-1.9398200982924689</v>
      </c>
      <c r="T202">
        <v>-0.98247231271388435</v>
      </c>
      <c r="U202">
        <v>-5.5782341446099757</v>
      </c>
      <c r="V202">
        <v>-2.5587431391108639</v>
      </c>
      <c r="W202">
        <v>-4.2317516410510736</v>
      </c>
      <c r="X202">
        <v>-2.7183032529449651</v>
      </c>
      <c r="Y202">
        <v>-1.091886563418899</v>
      </c>
      <c r="Z202">
        <v>-2.5930537121778481</v>
      </c>
      <c r="AA202">
        <v>-1.3227036612545959</v>
      </c>
      <c r="AB202">
        <v>-1.296159500805093</v>
      </c>
      <c r="AC202">
        <v>-1.082581667275982</v>
      </c>
      <c r="AD202">
        <v>-0.61416941022574445</v>
      </c>
      <c r="AE202">
        <v>-0.61288907926053449</v>
      </c>
      <c r="AF202">
        <v>-2.5588232290454278</v>
      </c>
      <c r="AG202">
        <v>-2.4064300788845991</v>
      </c>
      <c r="AH202" s="9" t="s">
        <v>78</v>
      </c>
      <c r="AI202" s="1">
        <v>45200</v>
      </c>
      <c r="AJ202" s="9" t="s">
        <v>39</v>
      </c>
      <c r="AK202">
        <v>18</v>
      </c>
    </row>
    <row r="203" spans="1:37" x14ac:dyDescent="0.25">
      <c r="A203">
        <v>45216</v>
      </c>
      <c r="B203">
        <v>-1.9619786270288631</v>
      </c>
      <c r="C203">
        <v>-3.5293495452293251</v>
      </c>
      <c r="D203">
        <v>-0.52007474557509659</v>
      </c>
      <c r="E203">
        <v>-1.877457025242024</v>
      </c>
      <c r="F203">
        <v>-5.3123480469370916</v>
      </c>
      <c r="G203">
        <v>-2.648162962182067</v>
      </c>
      <c r="H203">
        <v>-0.95690509962693082</v>
      </c>
      <c r="I203">
        <v>-1.2050476770259371</v>
      </c>
      <c r="J203">
        <v>-2.5751196255671021</v>
      </c>
      <c r="K203">
        <v>-3.404572623187653</v>
      </c>
      <c r="L203">
        <v>-8.5314967993601026E-2</v>
      </c>
      <c r="M203">
        <v>-1.058813919593538</v>
      </c>
      <c r="N203">
        <v>-1.68418953307987</v>
      </c>
      <c r="O203">
        <v>-0.37420504709389191</v>
      </c>
      <c r="P203">
        <v>-1.090628983810213</v>
      </c>
      <c r="Q203">
        <v>-0.58182375291991761</v>
      </c>
      <c r="R203">
        <v>-1.8997623124565459</v>
      </c>
      <c r="S203">
        <v>-1.172390252671669</v>
      </c>
      <c r="T203">
        <v>-1.430360731948938</v>
      </c>
      <c r="U203">
        <v>-10.25913624275093</v>
      </c>
      <c r="V203">
        <v>-3.7304560966755131</v>
      </c>
      <c r="W203">
        <v>-1.059504983283043</v>
      </c>
      <c r="X203">
        <v>-2.7920713773692598</v>
      </c>
      <c r="Y203">
        <v>-0.97543296276962077</v>
      </c>
      <c r="Z203">
        <v>-2.2154970708690009</v>
      </c>
      <c r="AA203">
        <v>-2.1512265351417259</v>
      </c>
      <c r="AB203">
        <v>-1.800146187845485</v>
      </c>
      <c r="AC203">
        <v>-0.76561724194546421</v>
      </c>
      <c r="AD203">
        <v>-1.330385030253765</v>
      </c>
      <c r="AE203">
        <v>-2.9397024437541628</v>
      </c>
      <c r="AF203">
        <v>-2.3332672653024238</v>
      </c>
      <c r="AG203">
        <v>-0.74424074163716902</v>
      </c>
      <c r="AH203" s="9" t="s">
        <v>78</v>
      </c>
      <c r="AI203" s="1">
        <v>45200</v>
      </c>
      <c r="AJ203" s="9" t="s">
        <v>40</v>
      </c>
      <c r="AK203">
        <v>17</v>
      </c>
    </row>
    <row r="204" spans="1:37" x14ac:dyDescent="0.25">
      <c r="A204">
        <v>45215</v>
      </c>
      <c r="B204">
        <v>-0.89969380102842678</v>
      </c>
      <c r="C204">
        <v>-0.67056886862224951</v>
      </c>
      <c r="D204">
        <v>-0.21088418343448609</v>
      </c>
      <c r="E204">
        <v>-1.3221101451759301</v>
      </c>
      <c r="F204">
        <v>-1.407762273612158</v>
      </c>
      <c r="G204">
        <v>-1.693968515302557</v>
      </c>
      <c r="H204">
        <v>-0.2369863327938096</v>
      </c>
      <c r="I204">
        <v>-0.66439333684390645</v>
      </c>
      <c r="J204">
        <v>-0.31853297110557849</v>
      </c>
      <c r="K204">
        <v>-2.6645998701824491</v>
      </c>
      <c r="L204">
        <v>-0.20637010695062419</v>
      </c>
      <c r="M204">
        <v>-0.65496768514141235</v>
      </c>
      <c r="N204">
        <v>-0.76079945162474949</v>
      </c>
      <c r="O204">
        <v>-0.1254557006096419</v>
      </c>
      <c r="P204">
        <v>-0.69125345540036831</v>
      </c>
      <c r="Q204">
        <v>-0.65365641286666853</v>
      </c>
      <c r="R204">
        <v>-0.6726118674881838</v>
      </c>
      <c r="S204">
        <v>-1.268975719339317</v>
      </c>
      <c r="T204">
        <v>-0.22318445366050441</v>
      </c>
      <c r="U204">
        <v>-1.6012411601409959</v>
      </c>
      <c r="V204">
        <v>-1.045005948657425</v>
      </c>
      <c r="W204">
        <v>-0.41797569953524227</v>
      </c>
      <c r="X204">
        <v>-0.87317623964163771</v>
      </c>
      <c r="Y204">
        <v>-8.9982048097515838E-2</v>
      </c>
      <c r="Z204">
        <v>-1.2400077354687069</v>
      </c>
      <c r="AA204">
        <v>-0.84856113478902362</v>
      </c>
      <c r="AB204">
        <v>-0.61136616062694404</v>
      </c>
      <c r="AC204">
        <v>-0.35843979652381569</v>
      </c>
      <c r="AD204">
        <v>-0.70473441653593172</v>
      </c>
      <c r="AE204">
        <v>-1.2451787231033691</v>
      </c>
      <c r="AF204">
        <v>-0.79201708005541838</v>
      </c>
      <c r="AG204">
        <v>-0.778841824788712</v>
      </c>
      <c r="AH204" s="9" t="s">
        <v>78</v>
      </c>
      <c r="AI204" s="1">
        <v>45200</v>
      </c>
      <c r="AJ204" s="9" t="s">
        <v>41</v>
      </c>
      <c r="AK204">
        <v>16</v>
      </c>
    </row>
    <row r="205" spans="1:37" x14ac:dyDescent="0.25">
      <c r="A205">
        <v>45212</v>
      </c>
      <c r="B205">
        <v>-2.018349264463375E-2</v>
      </c>
      <c r="C205">
        <v>-2.974467951893699E-3</v>
      </c>
      <c r="D205">
        <v>0</v>
      </c>
      <c r="E205">
        <v>-7.2274346622268077E-3</v>
      </c>
      <c r="F205">
        <v>0</v>
      </c>
      <c r="G205">
        <v>-1.0385285308937391E-2</v>
      </c>
      <c r="H205">
        <v>0</v>
      </c>
      <c r="I205">
        <v>0</v>
      </c>
      <c r="J205">
        <v>-9.2603543291696689E-4</v>
      </c>
      <c r="K205">
        <v>-1.030182258669772E-2</v>
      </c>
      <c r="L205">
        <v>-4.8994187911598992E-2</v>
      </c>
      <c r="M205">
        <v>-0.12287907925719491</v>
      </c>
      <c r="N205">
        <v>-3.011977958942493E-3</v>
      </c>
      <c r="O205">
        <v>-1.0407590251616419E-3</v>
      </c>
      <c r="P205">
        <v>-1.411481314773505E-2</v>
      </c>
      <c r="Q205">
        <v>-7.8037760408564546E-3</v>
      </c>
      <c r="R205">
        <v>-9.9941624878558556E-3</v>
      </c>
      <c r="S205">
        <v>-1.8457090230053569E-2</v>
      </c>
      <c r="T205">
        <v>-7.4791151563009486E-2</v>
      </c>
      <c r="U205">
        <v>0</v>
      </c>
      <c r="V205">
        <v>-2.6238867209229699E-2</v>
      </c>
      <c r="W205">
        <v>-7.3230111569715234E-3</v>
      </c>
      <c r="X205">
        <v>-1.831572106872938E-2</v>
      </c>
      <c r="Y205">
        <v>-0.113095239242176</v>
      </c>
      <c r="Z205">
        <v>-2.06349494350026E-2</v>
      </c>
      <c r="AA205">
        <v>-3.6514637312807701E-3</v>
      </c>
      <c r="AB205">
        <v>-1.4082843786354059E-2</v>
      </c>
      <c r="AC205">
        <v>-8.2167668846778966E-2</v>
      </c>
      <c r="AD205">
        <v>-1.2284433856803829E-4</v>
      </c>
      <c r="AE205">
        <v>-5.2661356401524197E-3</v>
      </c>
      <c r="AF205">
        <v>-6.3269205660198193E-3</v>
      </c>
      <c r="AG205">
        <v>-6.6953996722372205E-2</v>
      </c>
      <c r="AH205" s="9" t="s">
        <v>79</v>
      </c>
      <c r="AI205" s="1">
        <v>45200</v>
      </c>
      <c r="AJ205" s="9" t="s">
        <v>43</v>
      </c>
      <c r="AK205">
        <v>13</v>
      </c>
    </row>
    <row r="206" spans="1:37" x14ac:dyDescent="0.25">
      <c r="A206">
        <v>45211</v>
      </c>
      <c r="B206">
        <v>-0.28101839029068332</v>
      </c>
      <c r="C206">
        <v>-0.69133014247765501</v>
      </c>
      <c r="D206">
        <v>-0.1011917075394453</v>
      </c>
      <c r="E206">
        <v>-0.28741981823884938</v>
      </c>
      <c r="F206">
        <v>-0.14484490836487771</v>
      </c>
      <c r="G206">
        <v>-0.24028463937044769</v>
      </c>
      <c r="H206">
        <v>-0.120848539221543</v>
      </c>
      <c r="I206">
        <v>-0.60516772567596733</v>
      </c>
      <c r="J206">
        <v>-6.4124841201235377E-2</v>
      </c>
      <c r="K206">
        <v>-0.1653375120243068</v>
      </c>
      <c r="L206">
        <v>-0.19174068240231079</v>
      </c>
      <c r="M206">
        <v>-0.25079080247277552</v>
      </c>
      <c r="N206">
        <v>-0.22494595635967879</v>
      </c>
      <c r="O206">
        <v>-0.1173247262220479</v>
      </c>
      <c r="P206">
        <v>-0.17143482890030751</v>
      </c>
      <c r="Q206">
        <v>-5.8784068730953681E-2</v>
      </c>
      <c r="R206">
        <v>-2.6035802521953769E-3</v>
      </c>
      <c r="S206">
        <v>-0.50469327727860724</v>
      </c>
      <c r="T206">
        <v>-0.18503161003711691</v>
      </c>
      <c r="U206">
        <v>-0.3998465245855552</v>
      </c>
      <c r="V206">
        <v>-0.20247586881648791</v>
      </c>
      <c r="W206">
        <v>-0.22734918024226289</v>
      </c>
      <c r="X206">
        <v>-0.17243161655309949</v>
      </c>
      <c r="Y206">
        <v>-0.53652324951702357</v>
      </c>
      <c r="Z206">
        <v>-0.29449385764857849</v>
      </c>
      <c r="AA206">
        <v>-0.23285974396155379</v>
      </c>
      <c r="AB206">
        <v>-0.1638232257965139</v>
      </c>
      <c r="AC206">
        <v>-0.35823823012453448</v>
      </c>
      <c r="AD206">
        <v>-0.19754578120944899</v>
      </c>
      <c r="AE206">
        <v>-0.1615751500355698</v>
      </c>
      <c r="AF206">
        <v>-0.31568850026091699</v>
      </c>
      <c r="AG206">
        <v>-0.27564537499898772</v>
      </c>
      <c r="AH206" s="9" t="s">
        <v>79</v>
      </c>
      <c r="AI206" s="1">
        <v>45200</v>
      </c>
      <c r="AJ206" s="9" t="s">
        <v>38</v>
      </c>
      <c r="AK206">
        <v>12</v>
      </c>
    </row>
    <row r="207" spans="1:37" x14ac:dyDescent="0.25">
      <c r="A207">
        <v>45210</v>
      </c>
      <c r="B207">
        <v>-1.4492489445293541E-2</v>
      </c>
      <c r="C207">
        <v>-3.5026028180542297E-2</v>
      </c>
      <c r="D207">
        <v>-0.41250648056589739</v>
      </c>
      <c r="E207">
        <v>-4.2574950357768843E-2</v>
      </c>
      <c r="F207">
        <v>-4.3850083150761892E-3</v>
      </c>
      <c r="G207">
        <v>0</v>
      </c>
      <c r="H207">
        <v>-8.0816634084564087E-3</v>
      </c>
      <c r="I207">
        <v>-1.317043650251023E-2</v>
      </c>
      <c r="J207">
        <v>0</v>
      </c>
      <c r="K207">
        <v>0</v>
      </c>
      <c r="L207">
        <v>-2.0805778186543558E-3</v>
      </c>
      <c r="M207">
        <v>-9.3689112877136022E-2</v>
      </c>
      <c r="N207">
        <v>-1.3250293666984171E-2</v>
      </c>
      <c r="O207">
        <v>-8.3546330945048839E-4</v>
      </c>
      <c r="P207">
        <v>-8.8588832526435531E-4</v>
      </c>
      <c r="Q207">
        <v>-9.6268542683021954E-5</v>
      </c>
      <c r="R207">
        <v>0</v>
      </c>
      <c r="S207">
        <v>0</v>
      </c>
      <c r="T207">
        <v>-3.4630985931661487E-2</v>
      </c>
      <c r="U207">
        <v>0</v>
      </c>
      <c r="V207">
        <v>-3.9974873752739302E-2</v>
      </c>
      <c r="W207">
        <v>-2.778504947692466E-3</v>
      </c>
      <c r="X207">
        <v>-2.7402134966817088E-3</v>
      </c>
      <c r="Y207">
        <v>-3.0472028499794728E-3</v>
      </c>
      <c r="Z207">
        <v>-1.1939734188859869E-2</v>
      </c>
      <c r="AA207">
        <v>-5.5616150836907442E-3</v>
      </c>
      <c r="AB207">
        <v>-1.1109815771149979E-2</v>
      </c>
      <c r="AC207">
        <v>-9.124800323109776E-2</v>
      </c>
      <c r="AD207">
        <v>-9.4188970646686809E-3</v>
      </c>
      <c r="AE207">
        <v>-1.7950735816037349E-3</v>
      </c>
      <c r="AF207">
        <v>-1.0735028058448511E-2</v>
      </c>
      <c r="AG207">
        <v>-5.2226684650392777E-2</v>
      </c>
      <c r="AH207" s="9" t="s">
        <v>79</v>
      </c>
      <c r="AI207" s="1">
        <v>45200</v>
      </c>
      <c r="AJ207" s="9" t="s">
        <v>39</v>
      </c>
      <c r="AK207">
        <v>11</v>
      </c>
    </row>
    <row r="208" spans="1:37" x14ac:dyDescent="0.25">
      <c r="A208">
        <v>45209</v>
      </c>
      <c r="B208">
        <v>-0.1825359410389093</v>
      </c>
      <c r="C208">
        <v>-0.20177919307558501</v>
      </c>
      <c r="D208">
        <v>-9.7958282794648466E-3</v>
      </c>
      <c r="E208">
        <v>-0.12627441794291089</v>
      </c>
      <c r="F208">
        <v>-0.49390133787720991</v>
      </c>
      <c r="G208">
        <v>-0.37682277527808622</v>
      </c>
      <c r="H208">
        <v>-3.2164983334025468E-3</v>
      </c>
      <c r="I208">
        <v>-0.1006695811593674</v>
      </c>
      <c r="J208">
        <v>-0.31291266228395681</v>
      </c>
      <c r="K208">
        <v>-5.8553010806215278E-2</v>
      </c>
      <c r="L208">
        <v>0</v>
      </c>
      <c r="M208">
        <v>-8.6947011125289117E-2</v>
      </c>
      <c r="N208">
        <v>-0.3693694209611228</v>
      </c>
      <c r="O208">
        <v>-4.8405504530600149E-2</v>
      </c>
      <c r="P208">
        <v>-6.1708467212168869E-2</v>
      </c>
      <c r="Q208">
        <v>-3.5329425789198433E-2</v>
      </c>
      <c r="R208">
        <v>-0.16605107595588489</v>
      </c>
      <c r="S208">
        <v>-9.4251577508439655E-2</v>
      </c>
      <c r="T208">
        <v>-0.33147551741879938</v>
      </c>
      <c r="U208">
        <v>-0.61789946779700244</v>
      </c>
      <c r="V208">
        <v>-0.56742036366958393</v>
      </c>
      <c r="W208">
        <v>-1.8436616594516321E-2</v>
      </c>
      <c r="X208">
        <v>-0.26886215430267191</v>
      </c>
      <c r="Y208">
        <v>-5.8585566761486566E-4</v>
      </c>
      <c r="Z208">
        <v>-0.1972970986302848</v>
      </c>
      <c r="AA208">
        <v>-0.2219684981878198</v>
      </c>
      <c r="AB208">
        <v>-0.18425261534484291</v>
      </c>
      <c r="AC208">
        <v>-4.7943289824822308E-2</v>
      </c>
      <c r="AD208">
        <v>-5.731347367315489E-2</v>
      </c>
      <c r="AE208">
        <v>-0.3761509685849948</v>
      </c>
      <c r="AF208">
        <v>-0.1849577550924501</v>
      </c>
      <c r="AG208">
        <v>-7.9895890410973114E-2</v>
      </c>
      <c r="AH208" s="9" t="s">
        <v>79</v>
      </c>
      <c r="AI208" s="1">
        <v>45200</v>
      </c>
      <c r="AJ208" s="9" t="s">
        <v>40</v>
      </c>
      <c r="AK208">
        <v>10</v>
      </c>
    </row>
    <row r="209" spans="1:37" x14ac:dyDescent="0.25">
      <c r="A209">
        <v>45208</v>
      </c>
      <c r="B209">
        <v>-2.4719792561909659E-2</v>
      </c>
      <c r="C209">
        <v>-2.4193015049682E-2</v>
      </c>
      <c r="D209">
        <v>-6.7693562923943046E-2</v>
      </c>
      <c r="E209">
        <v>-7.7584121820170734E-3</v>
      </c>
      <c r="F209">
        <v>-3.5968470819497562E-2</v>
      </c>
      <c r="G209">
        <v>-9.3561843632035853E-3</v>
      </c>
      <c r="H209">
        <v>-7.1956929926139793E-2</v>
      </c>
      <c r="I209">
        <v>-1.0285361964355569E-2</v>
      </c>
      <c r="J209">
        <v>-4.1425867924018193E-2</v>
      </c>
      <c r="K209">
        <v>-3.4020176895091438E-2</v>
      </c>
      <c r="L209">
        <v>-3.150824248253613E-3</v>
      </c>
      <c r="M209">
        <v>-3.044781530115254E-2</v>
      </c>
      <c r="N209">
        <v>-2.443494211201927E-2</v>
      </c>
      <c r="O209">
        <v>-9.3997102038614506E-3</v>
      </c>
      <c r="P209">
        <v>-1.194106224390612E-2</v>
      </c>
      <c r="Q209">
        <v>-2.4050110170136959E-3</v>
      </c>
      <c r="R209">
        <v>0</v>
      </c>
      <c r="S209">
        <v>-2.3476525668541401E-2</v>
      </c>
      <c r="T209">
        <v>-2.5670998734024349E-2</v>
      </c>
      <c r="U209">
        <v>-4.3978737294247808E-4</v>
      </c>
      <c r="V209">
        <v>-0.32096973200449952</v>
      </c>
      <c r="W209">
        <v>0</v>
      </c>
      <c r="X209">
        <v>-3.0313253765939279E-2</v>
      </c>
      <c r="Y209">
        <v>-1.4635669195874779E-3</v>
      </c>
      <c r="Z209">
        <v>-1.3872313828923699E-2</v>
      </c>
      <c r="AA209">
        <v>-2.385580806709036E-2</v>
      </c>
      <c r="AB209">
        <v>-5.0328405466897937E-2</v>
      </c>
      <c r="AC209">
        <v>-2.4565844603641879E-2</v>
      </c>
      <c r="AD209">
        <v>-3.6344096126730653E-2</v>
      </c>
      <c r="AE209">
        <v>-1.436509925422608E-2</v>
      </c>
      <c r="AF209">
        <v>-3.0266355034256079E-2</v>
      </c>
      <c r="AG209">
        <v>-2.2769213973865169E-2</v>
      </c>
      <c r="AH209" s="9" t="s">
        <v>79</v>
      </c>
      <c r="AI209" s="1">
        <v>45200</v>
      </c>
      <c r="AJ209" s="9" t="s">
        <v>41</v>
      </c>
      <c r="AK209">
        <v>9</v>
      </c>
    </row>
    <row r="210" spans="1:37" x14ac:dyDescent="0.25">
      <c r="A210">
        <v>45205</v>
      </c>
      <c r="B210">
        <v>-1.071415806008523E-2</v>
      </c>
      <c r="C210">
        <v>0</v>
      </c>
      <c r="D210">
        <v>-1.118612357303117E-2</v>
      </c>
      <c r="E210">
        <v>-5.4562026796184356E-3</v>
      </c>
      <c r="F210">
        <v>-9.8907931259275151E-4</v>
      </c>
      <c r="G210">
        <v>-2.551057477323368E-2</v>
      </c>
      <c r="H210">
        <v>-3.2084878400959297E-5</v>
      </c>
      <c r="I210">
        <v>0</v>
      </c>
      <c r="J210">
        <v>0</v>
      </c>
      <c r="K210">
        <v>-1.8228842793473529E-2</v>
      </c>
      <c r="L210">
        <v>-8.4706114159899867E-3</v>
      </c>
      <c r="M210">
        <v>-1.6523681267711199E-2</v>
      </c>
      <c r="N210">
        <v>-2.3736236044959729E-3</v>
      </c>
      <c r="O210">
        <v>0</v>
      </c>
      <c r="P210">
        <v>-1.055410957077658E-2</v>
      </c>
      <c r="Q210">
        <v>0</v>
      </c>
      <c r="R210">
        <v>-0.4877801468111459</v>
      </c>
      <c r="S210">
        <v>-3.4056982643604798E-5</v>
      </c>
      <c r="T210">
        <v>-4.2313489763913317E-2</v>
      </c>
      <c r="U210">
        <v>0</v>
      </c>
      <c r="V210">
        <v>0</v>
      </c>
      <c r="W210">
        <v>-4.0272575572202363E-3</v>
      </c>
      <c r="X210">
        <v>-7.3002762358653824E-3</v>
      </c>
      <c r="Y210">
        <v>-5.3763563757914584E-3</v>
      </c>
      <c r="Z210">
        <v>-1.744758410396547E-2</v>
      </c>
      <c r="AA210">
        <v>-2.8221026334200369E-3</v>
      </c>
      <c r="AB210">
        <v>-2.7569718169345092E-3</v>
      </c>
      <c r="AC210">
        <v>-1.1977128052213031E-2</v>
      </c>
      <c r="AD210">
        <v>-7.4960479270703474E-4</v>
      </c>
      <c r="AE210">
        <v>-1.131417741059667E-3</v>
      </c>
      <c r="AF210">
        <v>-1.5269937628330579E-2</v>
      </c>
      <c r="AG210">
        <v>-1.67322229840875E-2</v>
      </c>
      <c r="AH210" s="9" t="s">
        <v>80</v>
      </c>
      <c r="AI210" s="1">
        <v>45200</v>
      </c>
      <c r="AJ210" s="9" t="s">
        <v>43</v>
      </c>
      <c r="AK210">
        <v>6</v>
      </c>
    </row>
    <row r="211" spans="1:37" x14ac:dyDescent="0.25">
      <c r="A211">
        <v>45204</v>
      </c>
      <c r="B211">
        <v>-0.65161378747953902</v>
      </c>
      <c r="C211">
        <v>-1.4901556148829229</v>
      </c>
      <c r="D211">
        <v>-0.1269315798408916</v>
      </c>
      <c r="E211">
        <v>-1.148928716949994</v>
      </c>
      <c r="F211">
        <v>-0.20884221719000981</v>
      </c>
      <c r="G211">
        <v>-1.137688327147462</v>
      </c>
      <c r="H211">
        <v>-0.46141038502717679</v>
      </c>
      <c r="I211">
        <v>-0.95244308125824018</v>
      </c>
      <c r="J211">
        <v>-1.5630688710646241</v>
      </c>
      <c r="K211">
        <v>-0.24616443628393631</v>
      </c>
      <c r="L211">
        <v>-6.7848813136468511E-2</v>
      </c>
      <c r="M211">
        <v>-0.42657297360030683</v>
      </c>
      <c r="N211">
        <v>-0.44529330070173151</v>
      </c>
      <c r="O211">
        <v>-0.1114019495879328</v>
      </c>
      <c r="P211">
        <v>-0.24313569777540839</v>
      </c>
      <c r="Q211">
        <v>-0.56202689711074394</v>
      </c>
      <c r="R211">
        <v>-0.9266721872267123</v>
      </c>
      <c r="S211">
        <v>-0.49868008387982687</v>
      </c>
      <c r="T211">
        <v>-0.7380853758253989</v>
      </c>
      <c r="U211">
        <v>-1.571784576974699</v>
      </c>
      <c r="V211">
        <v>-0.49223222775478359</v>
      </c>
      <c r="W211">
        <v>-9.5809057825221963E-2</v>
      </c>
      <c r="X211">
        <v>-0.38906290268075899</v>
      </c>
      <c r="Y211">
        <v>-7.4703187455070708E-2</v>
      </c>
      <c r="Z211">
        <v>-0.84806716580609331</v>
      </c>
      <c r="AA211">
        <v>-0.70155041150951469</v>
      </c>
      <c r="AB211">
        <v>-0.45810176455124002</v>
      </c>
      <c r="AC211">
        <v>-0.24051748244090099</v>
      </c>
      <c r="AD211">
        <v>-0.69985703455635928</v>
      </c>
      <c r="AE211">
        <v>-1.019259741490296</v>
      </c>
      <c r="AF211">
        <v>-0.61882217886137447</v>
      </c>
      <c r="AG211">
        <v>-0.36476380928615559</v>
      </c>
      <c r="AH211" s="9" t="s">
        <v>80</v>
      </c>
      <c r="AI211" s="1">
        <v>45200</v>
      </c>
      <c r="AJ211" s="9" t="s">
        <v>38</v>
      </c>
      <c r="AK211">
        <v>5</v>
      </c>
    </row>
    <row r="212" spans="1:37" x14ac:dyDescent="0.25">
      <c r="A212">
        <v>45203</v>
      </c>
      <c r="B212">
        <v>-6.215020897192846E-3</v>
      </c>
      <c r="C212">
        <v>0</v>
      </c>
      <c r="D212">
        <v>0</v>
      </c>
      <c r="E212">
        <v>-7.6471542604714007E-4</v>
      </c>
      <c r="F212">
        <v>-1.152907783726623E-3</v>
      </c>
      <c r="G212">
        <v>-7.7457427464608644E-3</v>
      </c>
      <c r="H212">
        <v>-1.8693709098975601E-2</v>
      </c>
      <c r="I212">
        <v>-1.273003252065368E-2</v>
      </c>
      <c r="J212">
        <v>0</v>
      </c>
      <c r="K212">
        <v>0</v>
      </c>
      <c r="L212">
        <v>-0.12979545868721309</v>
      </c>
      <c r="M212">
        <v>-1.099171605452391E-2</v>
      </c>
      <c r="N212">
        <v>0</v>
      </c>
      <c r="O212">
        <v>-2.2669516119676728E-3</v>
      </c>
      <c r="P212">
        <v>-1.035895780011545E-2</v>
      </c>
      <c r="Q212">
        <v>-2.052091825888817E-2</v>
      </c>
      <c r="R212">
        <v>0</v>
      </c>
      <c r="S212">
        <v>-3.3815009802396878E-4</v>
      </c>
      <c r="T212">
        <v>-1.2538080826434971E-2</v>
      </c>
      <c r="U212">
        <v>0</v>
      </c>
      <c r="V212">
        <v>-1.6099843669924289E-2</v>
      </c>
      <c r="W212">
        <v>-5.2777413405374653E-2</v>
      </c>
      <c r="X212">
        <v>-6.9784929952149352E-5</v>
      </c>
      <c r="Y212">
        <v>-5.5581537401237849E-2</v>
      </c>
      <c r="Z212">
        <v>-3.0034301402823492E-3</v>
      </c>
      <c r="AA212">
        <v>-1.449983265827269E-3</v>
      </c>
      <c r="AB212">
        <v>-1.3344197672597881E-2</v>
      </c>
      <c r="AC212">
        <v>-3.3553015586182663E-2</v>
      </c>
      <c r="AD212">
        <v>-4.3939031305572909E-3</v>
      </c>
      <c r="AE212">
        <v>-3.7077362464281579E-3</v>
      </c>
      <c r="AF212">
        <v>-6.9007818676489916E-3</v>
      </c>
      <c r="AG212">
        <v>-7.8411155971941544E-3</v>
      </c>
      <c r="AH212" s="9" t="s">
        <v>80</v>
      </c>
      <c r="AI212" s="1">
        <v>45200</v>
      </c>
      <c r="AJ212" s="9" t="s">
        <v>39</v>
      </c>
      <c r="AK212">
        <v>4</v>
      </c>
    </row>
    <row r="213" spans="1:37" x14ac:dyDescent="0.25">
      <c r="A213">
        <v>45202</v>
      </c>
      <c r="B213">
        <v>-3.4087872037211668</v>
      </c>
      <c r="C213">
        <v>-2.2597624897761159</v>
      </c>
      <c r="D213">
        <v>-0.26197336093830259</v>
      </c>
      <c r="E213">
        <v>-5.6359361351576096</v>
      </c>
      <c r="F213">
        <v>-2.8951233088669088</v>
      </c>
      <c r="G213">
        <v>-7.2035024779584491</v>
      </c>
      <c r="H213">
        <v>-0.44513377680064747</v>
      </c>
      <c r="I213">
        <v>-2.671635812685766</v>
      </c>
      <c r="J213">
        <v>-4.9194413160758099</v>
      </c>
      <c r="K213">
        <v>-6.4512181538960531E-2</v>
      </c>
      <c r="L213">
        <v>-0.14646985634990839</v>
      </c>
      <c r="M213">
        <v>-1.1349076561623259</v>
      </c>
      <c r="N213">
        <v>-2.654229685244724</v>
      </c>
      <c r="O213">
        <v>-2.4021952430791091</v>
      </c>
      <c r="P213">
        <v>-2.770470058500123</v>
      </c>
      <c r="Q213">
        <v>-2.300903634075079</v>
      </c>
      <c r="R213">
        <v>-4.6012369001735092</v>
      </c>
      <c r="S213">
        <v>-5.5652796618992832</v>
      </c>
      <c r="T213">
        <v>-3.0104766130615772</v>
      </c>
      <c r="U213">
        <v>-1.3312885781951189</v>
      </c>
      <c r="V213">
        <v>-2.605035146224274</v>
      </c>
      <c r="W213">
        <v>-4.127693387023541</v>
      </c>
      <c r="X213">
        <v>-3.5163444767894259</v>
      </c>
      <c r="Y213">
        <v>-3.1899424434353891</v>
      </c>
      <c r="Z213">
        <v>-5.0932092810928653</v>
      </c>
      <c r="AA213">
        <v>-2.5114467536530038</v>
      </c>
      <c r="AB213">
        <v>-2.3513593039442959</v>
      </c>
      <c r="AC213">
        <v>-1.312325731624165</v>
      </c>
      <c r="AD213">
        <v>-2.011654154776263</v>
      </c>
      <c r="AE213">
        <v>-3.9345474904604698</v>
      </c>
      <c r="AF213">
        <v>-3.5265306181509022</v>
      </c>
      <c r="AG213">
        <v>-3.106306547055719</v>
      </c>
      <c r="AH213" s="9" t="s">
        <v>80</v>
      </c>
      <c r="AI213" s="1">
        <v>45200</v>
      </c>
      <c r="AJ213" s="9" t="s">
        <v>40</v>
      </c>
      <c r="AK213">
        <v>3</v>
      </c>
    </row>
    <row r="214" spans="1:37" x14ac:dyDescent="0.25">
      <c r="A214">
        <v>45201</v>
      </c>
      <c r="B214">
        <v>-7.4684382384268583E-2</v>
      </c>
      <c r="C214">
        <v>-2.5642618213056211E-2</v>
      </c>
      <c r="D214">
        <v>-0.43734154517113799</v>
      </c>
      <c r="E214">
        <v>-2.6648233535266599E-2</v>
      </c>
      <c r="F214">
        <v>-1.4134230170805451E-2</v>
      </c>
      <c r="G214">
        <v>-0.1729163999103982</v>
      </c>
      <c r="H214">
        <v>-8.9371834073621419E-3</v>
      </c>
      <c r="I214">
        <v>-0.20183739389708341</v>
      </c>
      <c r="J214">
        <v>-8.1527805715500709E-2</v>
      </c>
      <c r="K214">
        <v>-6.5836139787804601E-2</v>
      </c>
      <c r="L214">
        <v>-4.640252962872622E-3</v>
      </c>
      <c r="M214">
        <v>-5.4963099812543319E-2</v>
      </c>
      <c r="N214">
        <v>-1.209728867315648E-2</v>
      </c>
      <c r="O214">
        <v>-1.5335638629905699E-2</v>
      </c>
      <c r="P214">
        <v>-9.4575810771936539E-2</v>
      </c>
      <c r="Q214">
        <v>-8.0795476599540964E-2</v>
      </c>
      <c r="R214">
        <v>-0.21296458732835041</v>
      </c>
      <c r="S214">
        <v>-2.4276448554767821E-2</v>
      </c>
      <c r="T214">
        <v>-0.15858963415596899</v>
      </c>
      <c r="U214">
        <v>0</v>
      </c>
      <c r="V214">
        <v>-0.19562929247239691</v>
      </c>
      <c r="W214">
        <v>-0.20878677056259559</v>
      </c>
      <c r="X214">
        <v>-2.7661142227722101E-2</v>
      </c>
      <c r="Y214">
        <v>-2.0503578392761079E-2</v>
      </c>
      <c r="Z214">
        <v>-6.0875999375366342E-2</v>
      </c>
      <c r="AA214">
        <v>-5.9833566388595577E-2</v>
      </c>
      <c r="AB214">
        <v>-8.5238631564371226E-2</v>
      </c>
      <c r="AC214">
        <v>-0.1077496124284183</v>
      </c>
      <c r="AD214">
        <v>-8.4925814393049803E-2</v>
      </c>
      <c r="AE214">
        <v>-8.0615215533306334E-2</v>
      </c>
      <c r="AF214">
        <v>-5.7219354845335808E-2</v>
      </c>
      <c r="AG214">
        <v>-0.1009287044031079</v>
      </c>
      <c r="AH214" s="9" t="s">
        <v>80</v>
      </c>
      <c r="AI214" s="1">
        <v>45200</v>
      </c>
      <c r="AJ214" s="9" t="s">
        <v>41</v>
      </c>
      <c r="AK214">
        <v>2</v>
      </c>
    </row>
    <row r="215" spans="1:37" x14ac:dyDescent="0.25">
      <c r="A215">
        <v>45198</v>
      </c>
      <c r="B215">
        <v>-0.13811709051564799</v>
      </c>
      <c r="C215">
        <v>-0.18170671522811499</v>
      </c>
      <c r="D215">
        <v>-1.116729423230905E-2</v>
      </c>
      <c r="E215">
        <v>-0.1676546604766638</v>
      </c>
      <c r="F215">
        <v>-8.2572380247912344E-2</v>
      </c>
      <c r="G215">
        <v>-0.2300178885415734</v>
      </c>
      <c r="H215">
        <v>-0.10114034852913691</v>
      </c>
      <c r="I215">
        <v>-1.352233747566956E-2</v>
      </c>
      <c r="J215">
        <v>-0.42341131011547078</v>
      </c>
      <c r="K215">
        <v>-2.0991500158209209E-2</v>
      </c>
      <c r="L215">
        <v>-4.3331740066262659E-3</v>
      </c>
      <c r="M215">
        <v>-2.038120578466756E-2</v>
      </c>
      <c r="N215">
        <v>-0.102147789022156</v>
      </c>
      <c r="O215">
        <v>-7.581302250648448E-3</v>
      </c>
      <c r="P215">
        <v>-4.2056951486795731E-2</v>
      </c>
      <c r="Q215">
        <v>-0.14501943446300181</v>
      </c>
      <c r="R215">
        <v>-0.22550069594905461</v>
      </c>
      <c r="S215">
        <v>-0.18118212757277871</v>
      </c>
      <c r="T215">
        <v>-7.0778010921411866E-2</v>
      </c>
      <c r="U215">
        <v>-2.5797239040163431E-2</v>
      </c>
      <c r="V215">
        <v>-6.101108612166839E-2</v>
      </c>
      <c r="W215">
        <v>-8.8142562280379047E-2</v>
      </c>
      <c r="X215">
        <v>-0.14366047770692689</v>
      </c>
      <c r="Y215">
        <v>-0.1174366619712318</v>
      </c>
      <c r="Z215">
        <v>-0.2026961364976568</v>
      </c>
      <c r="AA215">
        <v>-8.5902909200739466E-2</v>
      </c>
      <c r="AB215">
        <v>-9.6262864659949168E-2</v>
      </c>
      <c r="AC215">
        <v>-3.5250990075088078E-2</v>
      </c>
      <c r="AD215">
        <v>-0.189493542094164</v>
      </c>
      <c r="AE215">
        <v>-0.1406249789524229</v>
      </c>
      <c r="AF215">
        <v>-0.16194561540318761</v>
      </c>
      <c r="AG215">
        <v>-6.0536926995139038E-2</v>
      </c>
      <c r="AH215" s="9" t="s">
        <v>81</v>
      </c>
      <c r="AI215" s="1">
        <v>45170</v>
      </c>
      <c r="AJ215" s="9" t="s">
        <v>43</v>
      </c>
      <c r="AK215">
        <v>29</v>
      </c>
    </row>
    <row r="216" spans="1:37" x14ac:dyDescent="0.25">
      <c r="A216">
        <v>45197</v>
      </c>
      <c r="B216">
        <v>-0.1089668613909598</v>
      </c>
      <c r="C216">
        <v>-0.13563154258724811</v>
      </c>
      <c r="D216">
        <v>0</v>
      </c>
      <c r="E216">
        <v>-0.1466291889256659</v>
      </c>
      <c r="F216">
        <v>-7.5632038557704598E-3</v>
      </c>
      <c r="G216">
        <v>-0.12158342063486351</v>
      </c>
      <c r="H216">
        <v>-5.6911740745421479E-3</v>
      </c>
      <c r="I216">
        <v>-4.7582102894439697E-2</v>
      </c>
      <c r="J216">
        <v>-1.3074159047369461E-3</v>
      </c>
      <c r="K216">
        <v>-0.13626291587487019</v>
      </c>
      <c r="L216">
        <v>-0.38130036119678251</v>
      </c>
      <c r="M216">
        <v>-0.2058856608724588</v>
      </c>
      <c r="N216">
        <v>-1.190705105645303E-2</v>
      </c>
      <c r="O216">
        <v>-1.4144215301671389E-2</v>
      </c>
      <c r="P216">
        <v>-0.33947425172041201</v>
      </c>
      <c r="Q216">
        <v>-0.204941273570414</v>
      </c>
      <c r="R216">
        <v>-0.31690578541263209</v>
      </c>
      <c r="S216">
        <v>0</v>
      </c>
      <c r="T216">
        <v>-0.1334158903644109</v>
      </c>
      <c r="U216">
        <v>-7.5870810790955201E-2</v>
      </c>
      <c r="V216">
        <v>-2.3434977071317978E-2</v>
      </c>
      <c r="W216">
        <v>-9.1988979619581412E-2</v>
      </c>
      <c r="X216">
        <v>-0.16743698836372869</v>
      </c>
      <c r="Y216">
        <v>-0.1209833754615751</v>
      </c>
      <c r="Z216">
        <v>-0.13763624454549089</v>
      </c>
      <c r="AA216">
        <v>-8.242027709013558E-2</v>
      </c>
      <c r="AB216">
        <v>-7.0037460857843625E-2</v>
      </c>
      <c r="AC216">
        <v>-0.16093514693526509</v>
      </c>
      <c r="AD216">
        <v>-8.7921397358641851E-2</v>
      </c>
      <c r="AE216">
        <v>-7.5713702996520055E-2</v>
      </c>
      <c r="AF216">
        <v>-0.107598337588116</v>
      </c>
      <c r="AG216">
        <v>-0.15386516489724689</v>
      </c>
      <c r="AH216" s="9" t="s">
        <v>81</v>
      </c>
      <c r="AI216" s="1">
        <v>45170</v>
      </c>
      <c r="AJ216" s="9" t="s">
        <v>38</v>
      </c>
      <c r="AK216">
        <v>28</v>
      </c>
    </row>
    <row r="217" spans="1:37" x14ac:dyDescent="0.25">
      <c r="A217">
        <v>45196</v>
      </c>
      <c r="B217">
        <v>-4.6975500527278759E-3</v>
      </c>
      <c r="C217">
        <v>0</v>
      </c>
      <c r="D217">
        <v>-8.1439534093273896E-2</v>
      </c>
      <c r="E217">
        <v>-3.5336821815357719E-4</v>
      </c>
      <c r="F217">
        <v>-6.9926021042347579E-4</v>
      </c>
      <c r="G217">
        <v>-8.3479667734709623E-4</v>
      </c>
      <c r="H217">
        <v>-2.324873377852801E-3</v>
      </c>
      <c r="I217">
        <v>0</v>
      </c>
      <c r="J217">
        <v>-3.2601690373495742E-3</v>
      </c>
      <c r="K217">
        <v>0</v>
      </c>
      <c r="L217">
        <v>0</v>
      </c>
      <c r="M217">
        <v>-1.4690663577839201E-3</v>
      </c>
      <c r="N217">
        <v>-6.3855559398502161E-5</v>
      </c>
      <c r="O217">
        <v>0</v>
      </c>
      <c r="P217">
        <v>-4.4341007386835473E-3</v>
      </c>
      <c r="Q217">
        <v>-6.383200512957586E-4</v>
      </c>
      <c r="R217">
        <v>0</v>
      </c>
      <c r="S217">
        <v>0</v>
      </c>
      <c r="T217">
        <v>-7.6805784035402606E-3</v>
      </c>
      <c r="U217">
        <v>0</v>
      </c>
      <c r="V217">
        <v>-0.1224525902852604</v>
      </c>
      <c r="W217">
        <v>-6.1479643583249907E-2</v>
      </c>
      <c r="X217">
        <v>-3.383849648136982E-3</v>
      </c>
      <c r="Y217">
        <v>-9.2217534709643501E-2</v>
      </c>
      <c r="Z217">
        <v>-2.180177462249681E-3</v>
      </c>
      <c r="AA217">
        <v>-6.9709157815931073E-4</v>
      </c>
      <c r="AB217">
        <v>-1.2832740126555119E-2</v>
      </c>
      <c r="AC217">
        <v>-2.0010909900863391E-2</v>
      </c>
      <c r="AD217">
        <v>-8.0250929908989108E-3</v>
      </c>
      <c r="AE217">
        <v>-1.0513046163816949E-3</v>
      </c>
      <c r="AF217">
        <v>-3.8931495797576892E-3</v>
      </c>
      <c r="AG217">
        <v>-1.083574586525555E-2</v>
      </c>
      <c r="AH217" s="9" t="s">
        <v>81</v>
      </c>
      <c r="AI217" s="1">
        <v>45170</v>
      </c>
      <c r="AJ217" s="9" t="s">
        <v>39</v>
      </c>
      <c r="AK217">
        <v>27</v>
      </c>
    </row>
    <row r="218" spans="1:37" x14ac:dyDescent="0.25">
      <c r="A218">
        <v>45195</v>
      </c>
      <c r="B218">
        <v>-1.2692485182614861</v>
      </c>
      <c r="C218">
        <v>-0.70878149580182281</v>
      </c>
      <c r="D218">
        <v>-1.8836034709222731E-2</v>
      </c>
      <c r="E218">
        <v>-1.8209209696956481</v>
      </c>
      <c r="F218">
        <v>-1.2938899015305481</v>
      </c>
      <c r="G218">
        <v>-0.70318747179876329</v>
      </c>
      <c r="H218">
        <v>-0.42884363924568608</v>
      </c>
      <c r="I218">
        <v>-0.53053419203124763</v>
      </c>
      <c r="J218">
        <v>-1.047673217259167</v>
      </c>
      <c r="K218">
        <v>-3.7498273231547761</v>
      </c>
      <c r="L218">
        <v>-0.24177625749715601</v>
      </c>
      <c r="M218">
        <v>-0.65931678091250501</v>
      </c>
      <c r="N218">
        <v>-0.98688280758516167</v>
      </c>
      <c r="O218">
        <v>-0.79206218018750196</v>
      </c>
      <c r="P218">
        <v>-2.4919526313072411</v>
      </c>
      <c r="Q218">
        <v>-0.59169840156580844</v>
      </c>
      <c r="R218">
        <v>-1.7471723849063689</v>
      </c>
      <c r="S218">
        <v>-3.4404878645941488</v>
      </c>
      <c r="T218">
        <v>-0.32940485997407593</v>
      </c>
      <c r="U218">
        <v>-6.5448444800077832</v>
      </c>
      <c r="V218">
        <v>-0.9945702656275035</v>
      </c>
      <c r="W218">
        <v>-2.503511399857643</v>
      </c>
      <c r="X218">
        <v>-1.1429957701850979</v>
      </c>
      <c r="Y218">
        <v>-8.4085371718021829E-2</v>
      </c>
      <c r="Z218">
        <v>-1.617773877085221</v>
      </c>
      <c r="AA218">
        <v>-1.711750827925653</v>
      </c>
      <c r="AB218">
        <v>-0.69752347730835207</v>
      </c>
      <c r="AC218">
        <v>-0.27951533757919023</v>
      </c>
      <c r="AD218">
        <v>-0.98108928330020106</v>
      </c>
      <c r="AE218">
        <v>-0.79132237206361977</v>
      </c>
      <c r="AF218">
        <v>-1.6074873031305801</v>
      </c>
      <c r="AG218">
        <v>-1.1159878708138189</v>
      </c>
      <c r="AH218" s="9" t="s">
        <v>81</v>
      </c>
      <c r="AI218" s="1">
        <v>45170</v>
      </c>
      <c r="AJ218" s="9" t="s">
        <v>40</v>
      </c>
      <c r="AK218">
        <v>26</v>
      </c>
    </row>
    <row r="219" spans="1:37" x14ac:dyDescent="0.25">
      <c r="A219">
        <v>45194</v>
      </c>
      <c r="B219">
        <v>-4.4661148524734413</v>
      </c>
      <c r="C219">
        <v>-3.2585455264746299</v>
      </c>
      <c r="D219">
        <v>-3.3786096691669609</v>
      </c>
      <c r="E219">
        <v>-5.4058944277689829</v>
      </c>
      <c r="F219">
        <v>-3.6315954853378898</v>
      </c>
      <c r="G219">
        <v>-6.3902088527473291</v>
      </c>
      <c r="H219">
        <v>-3.438489629249259</v>
      </c>
      <c r="I219">
        <v>-5.5131679641623874</v>
      </c>
      <c r="J219">
        <v>-3.3941065855366701</v>
      </c>
      <c r="K219">
        <v>-4.7922110154863136</v>
      </c>
      <c r="L219">
        <v>-1.2621084843658781</v>
      </c>
      <c r="M219">
        <v>-2.8947738951820661</v>
      </c>
      <c r="N219">
        <v>-4.9895653930536419</v>
      </c>
      <c r="O219">
        <v>-2.4663816352542001</v>
      </c>
      <c r="P219">
        <v>-4.7895595140691611</v>
      </c>
      <c r="Q219">
        <v>-2.5757966460127499</v>
      </c>
      <c r="R219">
        <v>-4.61599853703982</v>
      </c>
      <c r="S219">
        <v>-5.6865189826675424</v>
      </c>
      <c r="T219">
        <v>-4.2051013033518601</v>
      </c>
      <c r="U219">
        <v>-6.3738296348207024</v>
      </c>
      <c r="V219">
        <v>-3.9112476149993638</v>
      </c>
      <c r="W219">
        <v>-4.2297706252872818</v>
      </c>
      <c r="X219">
        <v>-4.9396863893277869</v>
      </c>
      <c r="Y219">
        <v>-2.6318330786950699</v>
      </c>
      <c r="Z219">
        <v>-5.3137342754622914</v>
      </c>
      <c r="AA219">
        <v>-4.8720524587735232</v>
      </c>
      <c r="AB219">
        <v>-3.383611150093909</v>
      </c>
      <c r="AC219">
        <v>-2.6336635933700401</v>
      </c>
      <c r="AD219">
        <v>-2.2298931693302442</v>
      </c>
      <c r="AE219">
        <v>-4.3852933728034111</v>
      </c>
      <c r="AF219">
        <v>-5.1230417357895544</v>
      </c>
      <c r="AG219">
        <v>-3.9795215530721331</v>
      </c>
      <c r="AH219" s="9" t="s">
        <v>81</v>
      </c>
      <c r="AI219" s="1">
        <v>45170</v>
      </c>
      <c r="AJ219" s="9" t="s">
        <v>41</v>
      </c>
      <c r="AK219">
        <v>25</v>
      </c>
    </row>
    <row r="220" spans="1:37" x14ac:dyDescent="0.25">
      <c r="A220">
        <v>45191</v>
      </c>
      <c r="B220">
        <v>-1.730702455008472</v>
      </c>
      <c r="C220">
        <v>-1.5504813776281849</v>
      </c>
      <c r="D220">
        <v>0</v>
      </c>
      <c r="E220">
        <v>-3.5671456525356788</v>
      </c>
      <c r="F220">
        <v>-0.68183668477015724</v>
      </c>
      <c r="G220">
        <v>-8.252153796500096</v>
      </c>
      <c r="H220">
        <v>-0.61768083207602054</v>
      </c>
      <c r="I220">
        <v>-1.4016772839425451</v>
      </c>
      <c r="J220">
        <v>-0.61372851478042556</v>
      </c>
      <c r="K220">
        <v>-6.1011517966958723E-2</v>
      </c>
      <c r="L220">
        <v>-9.0051142958292776E-3</v>
      </c>
      <c r="M220">
        <v>-0.28791662043258098</v>
      </c>
      <c r="N220">
        <v>-0.61232202412268633</v>
      </c>
      <c r="O220">
        <v>-0.62193316003292187</v>
      </c>
      <c r="P220">
        <v>-0.22872640520092929</v>
      </c>
      <c r="Q220">
        <v>-0.1184199047291464</v>
      </c>
      <c r="R220">
        <v>-10.019080301884159</v>
      </c>
      <c r="S220">
        <v>-2.056880503551068</v>
      </c>
      <c r="T220">
        <v>-0.86475813029640736</v>
      </c>
      <c r="U220">
        <v>0</v>
      </c>
      <c r="V220">
        <v>-1.123080966268694</v>
      </c>
      <c r="W220">
        <v>-0.90302013437475015</v>
      </c>
      <c r="X220">
        <v>-2.702622199512664</v>
      </c>
      <c r="Y220">
        <v>-0.23299323519097251</v>
      </c>
      <c r="Z220">
        <v>-4.059042888787733</v>
      </c>
      <c r="AA220">
        <v>-0.52610606119722281</v>
      </c>
      <c r="AB220">
        <v>-0.58913152655961321</v>
      </c>
      <c r="AC220">
        <v>-0.14783668537393529</v>
      </c>
      <c r="AD220">
        <v>-0.50791846244421457</v>
      </c>
      <c r="AE220">
        <v>-2.497861957024365</v>
      </c>
      <c r="AF220">
        <v>-1.6392979203508899</v>
      </c>
      <c r="AG220">
        <v>-1.3867790858704021</v>
      </c>
      <c r="AH220" s="9" t="s">
        <v>82</v>
      </c>
      <c r="AI220" s="1">
        <v>45170</v>
      </c>
      <c r="AJ220" s="9" t="s">
        <v>43</v>
      </c>
      <c r="AK220">
        <v>22</v>
      </c>
    </row>
    <row r="221" spans="1:37" x14ac:dyDescent="0.25">
      <c r="A221">
        <v>45190</v>
      </c>
      <c r="B221">
        <v>-0.56940421821596299</v>
      </c>
      <c r="C221">
        <v>-0.96808064065709865</v>
      </c>
      <c r="D221">
        <v>-0.35695652444259418</v>
      </c>
      <c r="E221">
        <v>-0.63068267358987384</v>
      </c>
      <c r="F221">
        <v>-9.1219250847954958E-2</v>
      </c>
      <c r="G221">
        <v>-3.0714008745601231</v>
      </c>
      <c r="H221">
        <v>-0.2843902862959598</v>
      </c>
      <c r="I221">
        <v>-0.42069120796357451</v>
      </c>
      <c r="J221">
        <v>-0.44873016046348102</v>
      </c>
      <c r="K221">
        <v>-0.29574423636250302</v>
      </c>
      <c r="L221">
        <v>-2.757672670145336E-2</v>
      </c>
      <c r="M221">
        <v>-0.55448178719641472</v>
      </c>
      <c r="N221">
        <v>-0.1896377055995116</v>
      </c>
      <c r="O221">
        <v>-9.5962015248400118E-2</v>
      </c>
      <c r="P221">
        <v>-0.36013882440951323</v>
      </c>
      <c r="Q221">
        <v>-0.50955173060626702</v>
      </c>
      <c r="R221">
        <v>-0.35062343955944519</v>
      </c>
      <c r="S221">
        <v>-0.25786875997333408</v>
      </c>
      <c r="T221">
        <v>-0.30450091102104299</v>
      </c>
      <c r="U221">
        <v>-0.21695721202762641</v>
      </c>
      <c r="V221">
        <v>-0.13038533081000181</v>
      </c>
      <c r="W221">
        <v>-0.49109162686722951</v>
      </c>
      <c r="X221">
        <v>-0.63375472987508574</v>
      </c>
      <c r="Y221">
        <v>-0.27083364386058079</v>
      </c>
      <c r="Z221">
        <v>-0.97840604613467552</v>
      </c>
      <c r="AA221">
        <v>-0.31768406791036968</v>
      </c>
      <c r="AB221">
        <v>-0.25481183264030771</v>
      </c>
      <c r="AC221">
        <v>-0.31495831985374312</v>
      </c>
      <c r="AD221">
        <v>-0.66310632195066599</v>
      </c>
      <c r="AE221">
        <v>-0.9177009551644546</v>
      </c>
      <c r="AF221">
        <v>-0.49331013963053427</v>
      </c>
      <c r="AG221">
        <v>-0.37455373510042489</v>
      </c>
      <c r="AH221" s="9" t="s">
        <v>82</v>
      </c>
      <c r="AI221" s="1">
        <v>45170</v>
      </c>
      <c r="AJ221" s="9" t="s">
        <v>38</v>
      </c>
      <c r="AK221">
        <v>21</v>
      </c>
    </row>
    <row r="222" spans="1:37" x14ac:dyDescent="0.25">
      <c r="A222">
        <v>45189</v>
      </c>
      <c r="B222">
        <v>-3.1303531838835939E-3</v>
      </c>
      <c r="C222">
        <v>-1.235313948648255E-2</v>
      </c>
      <c r="D222">
        <v>0</v>
      </c>
      <c r="E222">
        <v>-1.158356927061975E-4</v>
      </c>
      <c r="F222">
        <v>0</v>
      </c>
      <c r="G222">
        <v>-2.4633789745379339E-3</v>
      </c>
      <c r="H222">
        <v>-7.2709721044006401E-2</v>
      </c>
      <c r="I222">
        <v>0</v>
      </c>
      <c r="J222">
        <v>-1.464804858683731E-2</v>
      </c>
      <c r="K222">
        <v>0</v>
      </c>
      <c r="L222">
        <v>0</v>
      </c>
      <c r="M222">
        <v>-1.4873447742484671E-2</v>
      </c>
      <c r="N222">
        <v>-1.946536040322535E-3</v>
      </c>
      <c r="O222">
        <v>-3.1821744225394581E-3</v>
      </c>
      <c r="P222">
        <v>0</v>
      </c>
      <c r="Q222">
        <v>-9.4867237166458738E-5</v>
      </c>
      <c r="R222">
        <v>0</v>
      </c>
      <c r="S222">
        <v>-6.121786329619358E-4</v>
      </c>
      <c r="T222">
        <v>-2.5286175310838099E-2</v>
      </c>
      <c r="U222">
        <v>0</v>
      </c>
      <c r="V222">
        <v>-3.092526753948889E-3</v>
      </c>
      <c r="W222">
        <v>0</v>
      </c>
      <c r="X222">
        <v>-8.3741443022570458E-3</v>
      </c>
      <c r="Y222">
        <v>0</v>
      </c>
      <c r="Z222">
        <v>-2.1535045694796198E-3</v>
      </c>
      <c r="AA222">
        <v>-1.098725730682315E-3</v>
      </c>
      <c r="AB222">
        <v>-8.032399339721219E-3</v>
      </c>
      <c r="AC222">
        <v>-2.7929029649776749E-3</v>
      </c>
      <c r="AD222">
        <v>-1.7407738419697289E-3</v>
      </c>
      <c r="AE222">
        <v>-1.9889102362322208E-3</v>
      </c>
      <c r="AF222">
        <v>-3.1778890823183519E-3</v>
      </c>
      <c r="AG222">
        <v>-4.1620978421484456E-3</v>
      </c>
      <c r="AH222" s="9" t="s">
        <v>82</v>
      </c>
      <c r="AI222" s="1">
        <v>45170</v>
      </c>
      <c r="AJ222" s="9" t="s">
        <v>39</v>
      </c>
      <c r="AK222">
        <v>20</v>
      </c>
    </row>
    <row r="223" spans="1:37" x14ac:dyDescent="0.25">
      <c r="A223">
        <v>45188</v>
      </c>
      <c r="B223">
        <v>-8.1406015300339737E-2</v>
      </c>
      <c r="C223">
        <v>0</v>
      </c>
      <c r="D223">
        <v>-0.1610400627069582</v>
      </c>
      <c r="E223">
        <v>-0.20010900665659709</v>
      </c>
      <c r="F223">
        <v>-5.5046015285544351E-3</v>
      </c>
      <c r="G223">
        <v>-1.7059628989766609E-2</v>
      </c>
      <c r="H223">
        <v>-6.3987040938742051E-2</v>
      </c>
      <c r="I223">
        <v>-1.7981057421376252E-2</v>
      </c>
      <c r="J223">
        <v>-1.790706248795685E-2</v>
      </c>
      <c r="K223">
        <v>0</v>
      </c>
      <c r="L223">
        <v>-3.7830700020819248E-3</v>
      </c>
      <c r="M223">
        <v>-1.9921923829697911E-3</v>
      </c>
      <c r="N223">
        <v>-9.4241506262503459E-3</v>
      </c>
      <c r="O223">
        <v>-4.9917078699438936E-3</v>
      </c>
      <c r="P223">
        <v>-9.1655139170563026E-3</v>
      </c>
      <c r="Q223">
        <v>-0.18585363341079661</v>
      </c>
      <c r="R223">
        <v>-0.1212263757132751</v>
      </c>
      <c r="S223">
        <v>-4.6615424921973717E-3</v>
      </c>
      <c r="T223">
        <v>-3.6612173690826047E-2</v>
      </c>
      <c r="U223">
        <v>0</v>
      </c>
      <c r="V223">
        <v>-8.4776241748656625E-2</v>
      </c>
      <c r="W223">
        <v>-0.31683830898924198</v>
      </c>
      <c r="X223">
        <v>-0.24209800542745591</v>
      </c>
      <c r="Y223">
        <v>-2.4909717481049029E-3</v>
      </c>
      <c r="Z223">
        <v>-0.1599788527630773</v>
      </c>
      <c r="AA223">
        <v>-8.8945894067357246E-3</v>
      </c>
      <c r="AB223">
        <v>-6.5621328468718043E-2</v>
      </c>
      <c r="AC223">
        <v>-1.7940840019273381E-2</v>
      </c>
      <c r="AD223">
        <v>-7.7164119575478932E-2</v>
      </c>
      <c r="AE223">
        <v>-5.2227418468211752E-2</v>
      </c>
      <c r="AF223">
        <v>-6.5333589822546487E-2</v>
      </c>
      <c r="AG223">
        <v>-0.14974967413992779</v>
      </c>
      <c r="AH223" s="9" t="s">
        <v>82</v>
      </c>
      <c r="AI223" s="1">
        <v>45170</v>
      </c>
      <c r="AJ223" s="9" t="s">
        <v>40</v>
      </c>
      <c r="AK223">
        <v>19</v>
      </c>
    </row>
    <row r="224" spans="1:37" x14ac:dyDescent="0.25">
      <c r="A224">
        <v>45187</v>
      </c>
      <c r="B224">
        <v>-0.34403838678736898</v>
      </c>
      <c r="C224">
        <v>-3.6809806394233702E-2</v>
      </c>
      <c r="D224">
        <v>-3.3502088886017148E-2</v>
      </c>
      <c r="E224">
        <v>-0.40616819843624602</v>
      </c>
      <c r="F224">
        <v>-0.1794528866712749</v>
      </c>
      <c r="G224">
        <v>-0.2129695038866721</v>
      </c>
      <c r="H224">
        <v>-0.34606948129920628</v>
      </c>
      <c r="I224">
        <v>-0.20370125361658431</v>
      </c>
      <c r="J224">
        <v>-1.3383447720559249</v>
      </c>
      <c r="K224">
        <v>-7.6512352519974056E-2</v>
      </c>
      <c r="L224">
        <v>-7.1404118069794851E-3</v>
      </c>
      <c r="M224">
        <v>-0.35248931615025941</v>
      </c>
      <c r="N224">
        <v>-0.31122500372651402</v>
      </c>
      <c r="O224">
        <v>-4.037497140817365E-2</v>
      </c>
      <c r="P224">
        <v>-0.18668987364434311</v>
      </c>
      <c r="Q224">
        <v>-0.69115404137092351</v>
      </c>
      <c r="R224">
        <v>-0.78926089217633</v>
      </c>
      <c r="S224">
        <v>-1.8957126053361941E-2</v>
      </c>
      <c r="T224">
        <v>-0.205237710893343</v>
      </c>
      <c r="U224">
        <v>0</v>
      </c>
      <c r="V224">
        <v>-0.97922523605865741</v>
      </c>
      <c r="W224">
        <v>-0.53518506844449365</v>
      </c>
      <c r="X224">
        <v>-0.28998201386215627</v>
      </c>
      <c r="Y224">
        <v>-9.0983415432322051E-2</v>
      </c>
      <c r="Z224">
        <v>-0.30252416662377202</v>
      </c>
      <c r="AA224">
        <v>-0.3096479245281783</v>
      </c>
      <c r="AB224">
        <v>-0.44436171782805928</v>
      </c>
      <c r="AC224">
        <v>-0.18156294884969471</v>
      </c>
      <c r="AD224">
        <v>-0.39114293210369322</v>
      </c>
      <c r="AE224">
        <v>-0.29571062271693932</v>
      </c>
      <c r="AF224">
        <v>-0.29256840906153803</v>
      </c>
      <c r="AG224">
        <v>-0.39878649582375969</v>
      </c>
      <c r="AH224" s="9" t="s">
        <v>82</v>
      </c>
      <c r="AI224" s="1">
        <v>45170</v>
      </c>
      <c r="AJ224" s="9" t="s">
        <v>41</v>
      </c>
      <c r="AK224">
        <v>18</v>
      </c>
    </row>
    <row r="225" spans="1:37" x14ac:dyDescent="0.25">
      <c r="A225">
        <v>45184</v>
      </c>
      <c r="B225">
        <v>-0.16543151462913691</v>
      </c>
      <c r="C225">
        <v>-0.29603182918593612</v>
      </c>
      <c r="D225">
        <v>-9.5820221478788561E-2</v>
      </c>
      <c r="E225">
        <v>-0.1088417759741554</v>
      </c>
      <c r="F225">
        <v>-5.1210964584064628E-2</v>
      </c>
      <c r="G225">
        <v>-7.6419780527617137E-2</v>
      </c>
      <c r="H225">
        <v>-6.2123126702193568E-2</v>
      </c>
      <c r="I225">
        <v>-0.192202949796035</v>
      </c>
      <c r="J225">
        <v>-0.55992219440363589</v>
      </c>
      <c r="K225">
        <v>-4.4933696288005269E-3</v>
      </c>
      <c r="L225">
        <v>-2.8823595047048488E-3</v>
      </c>
      <c r="M225">
        <v>-2.476742862856814E-2</v>
      </c>
      <c r="N225">
        <v>-0.14933849520523129</v>
      </c>
      <c r="O225">
        <v>-0.1050550692910341</v>
      </c>
      <c r="P225">
        <v>-0.19718327785052281</v>
      </c>
      <c r="Q225">
        <v>-0.12510477263431721</v>
      </c>
      <c r="R225">
        <v>-7.8962373285733856E-2</v>
      </c>
      <c r="S225">
        <v>-7.0839647781905685E-2</v>
      </c>
      <c r="T225">
        <v>-0.24889927471207501</v>
      </c>
      <c r="U225">
        <v>-0.1034604019153627</v>
      </c>
      <c r="V225">
        <v>-8.2001599207167861E-2</v>
      </c>
      <c r="W225">
        <v>-0.78001813944341969</v>
      </c>
      <c r="X225">
        <v>-6.2549509196675943E-2</v>
      </c>
      <c r="Y225">
        <v>-9.9942842725729494E-2</v>
      </c>
      <c r="Z225">
        <v>-0.13999452143373789</v>
      </c>
      <c r="AA225">
        <v>-0.18304615336549429</v>
      </c>
      <c r="AB225">
        <v>-0.14879678718107811</v>
      </c>
      <c r="AC225">
        <v>-4.9296827770932007E-2</v>
      </c>
      <c r="AD225">
        <v>-0.17776922498798889</v>
      </c>
      <c r="AE225">
        <v>-0.1089646945475311</v>
      </c>
      <c r="AF225">
        <v>-0.1352324551955312</v>
      </c>
      <c r="AG225">
        <v>-0.1670270680058788</v>
      </c>
      <c r="AH225" s="9" t="s">
        <v>83</v>
      </c>
      <c r="AI225" s="1">
        <v>45170</v>
      </c>
      <c r="AJ225" s="9" t="s">
        <v>43</v>
      </c>
      <c r="AK225">
        <v>15</v>
      </c>
    </row>
    <row r="226" spans="1:37" x14ac:dyDescent="0.25">
      <c r="A226">
        <v>45183</v>
      </c>
      <c r="B226">
        <v>-0.96423231577389323</v>
      </c>
      <c r="C226">
        <v>-0.85063458806215664</v>
      </c>
      <c r="D226">
        <v>-2.3540186502277261E-3</v>
      </c>
      <c r="E226">
        <v>-1.950579501392538</v>
      </c>
      <c r="F226">
        <v>-0.9067026569381692</v>
      </c>
      <c r="G226">
        <v>-0.78970389778773475</v>
      </c>
      <c r="H226">
        <v>-0.53639176049350223</v>
      </c>
      <c r="I226">
        <v>-0.62077548057707865</v>
      </c>
      <c r="J226">
        <v>-0.15573546644450059</v>
      </c>
      <c r="K226">
        <v>-1.1100589667864611</v>
      </c>
      <c r="L226">
        <v>-1.257445084932141E-3</v>
      </c>
      <c r="M226">
        <v>-0.23174857294972931</v>
      </c>
      <c r="N226">
        <v>-0.65904155504717943</v>
      </c>
      <c r="O226">
        <v>-0.49626939696664341</v>
      </c>
      <c r="P226">
        <v>-0.610847223133822</v>
      </c>
      <c r="Q226">
        <v>-0.24573162051291589</v>
      </c>
      <c r="R226">
        <v>-1.1453485312736831</v>
      </c>
      <c r="S226">
        <v>-1.338960502974444</v>
      </c>
      <c r="T226">
        <v>-0.76113918964449978</v>
      </c>
      <c r="U226">
        <v>-1.625776181135967</v>
      </c>
      <c r="V226">
        <v>-0.77966808268897791</v>
      </c>
      <c r="W226">
        <v>-0.5422922075482427</v>
      </c>
      <c r="X226">
        <v>-1.245137442599018</v>
      </c>
      <c r="Y226">
        <v>-5.4619259354985877E-2</v>
      </c>
      <c r="Z226">
        <v>-1.460709466238121</v>
      </c>
      <c r="AA226">
        <v>-0.64644398704562678</v>
      </c>
      <c r="AB226">
        <v>-0.58863763388274637</v>
      </c>
      <c r="AC226">
        <v>-9.9040098958039113E-2</v>
      </c>
      <c r="AD226">
        <v>-0.60600408984635401</v>
      </c>
      <c r="AE226">
        <v>-0.82958533511846078</v>
      </c>
      <c r="AF226">
        <v>-1.0088382277614829</v>
      </c>
      <c r="AG226">
        <v>-0.76274066553461006</v>
      </c>
      <c r="AH226" s="9" t="s">
        <v>83</v>
      </c>
      <c r="AI226" s="1">
        <v>45170</v>
      </c>
      <c r="AJ226" s="9" t="s">
        <v>38</v>
      </c>
      <c r="AK226">
        <v>14</v>
      </c>
    </row>
    <row r="227" spans="1:37" x14ac:dyDescent="0.25">
      <c r="A227">
        <v>45182</v>
      </c>
      <c r="B227">
        <v>-0.35889658439944849</v>
      </c>
      <c r="C227">
        <v>-0.59998273905689581</v>
      </c>
      <c r="D227">
        <v>-0.39738236491812151</v>
      </c>
      <c r="E227">
        <v>-0.68106545587219558</v>
      </c>
      <c r="F227">
        <v>-0.1849762655114276</v>
      </c>
      <c r="G227">
        <v>-0.36246347615876379</v>
      </c>
      <c r="H227">
        <v>-0.31347251072785148</v>
      </c>
      <c r="I227">
        <v>-0.21746393339163439</v>
      </c>
      <c r="J227">
        <v>-0.17458565464365919</v>
      </c>
      <c r="K227">
        <v>-0.23408973959018869</v>
      </c>
      <c r="L227">
        <v>-0.5606361847236635</v>
      </c>
      <c r="M227">
        <v>-0.34263210214312539</v>
      </c>
      <c r="N227">
        <v>-0.55585036259967469</v>
      </c>
      <c r="O227">
        <v>-0.18023969155436911</v>
      </c>
      <c r="P227">
        <v>-0.2199751785628801</v>
      </c>
      <c r="Q227">
        <v>-6.7022886053909006E-2</v>
      </c>
      <c r="R227">
        <v>-3.1413484555382731E-2</v>
      </c>
      <c r="S227">
        <v>-0.1541908930913678</v>
      </c>
      <c r="T227">
        <v>-0.51406045762141217</v>
      </c>
      <c r="U227">
        <v>-0.12978520360310539</v>
      </c>
      <c r="V227">
        <v>-0.43108883110140128</v>
      </c>
      <c r="W227">
        <v>-4.3366766954128298E-2</v>
      </c>
      <c r="X227">
        <v>-0.26546096265282643</v>
      </c>
      <c r="Y227">
        <v>-0.46158338727829312</v>
      </c>
      <c r="Z227">
        <v>-0.41527711797717998</v>
      </c>
      <c r="AA227">
        <v>-0.324955798379435</v>
      </c>
      <c r="AB227">
        <v>-0.25858885217435529</v>
      </c>
      <c r="AC227">
        <v>-0.47536771161038172</v>
      </c>
      <c r="AD227">
        <v>-0.35306583366976019</v>
      </c>
      <c r="AE227">
        <v>-0.32994149827305969</v>
      </c>
      <c r="AF227">
        <v>-0.35913368076547869</v>
      </c>
      <c r="AG227">
        <v>-0.38028090869121289</v>
      </c>
      <c r="AH227" s="9" t="s">
        <v>83</v>
      </c>
      <c r="AI227" s="1">
        <v>45170</v>
      </c>
      <c r="AJ227" s="9" t="s">
        <v>39</v>
      </c>
      <c r="AK227">
        <v>13</v>
      </c>
    </row>
    <row r="228" spans="1:37" x14ac:dyDescent="0.25">
      <c r="A228">
        <v>45181</v>
      </c>
      <c r="B228">
        <v>-6.1170981652621673E-3</v>
      </c>
      <c r="C228">
        <v>-8.7966004803126923E-3</v>
      </c>
      <c r="D228">
        <v>0</v>
      </c>
      <c r="E228">
        <v>-6.0875313603925563E-3</v>
      </c>
      <c r="F228">
        <v>0</v>
      </c>
      <c r="G228">
        <v>0</v>
      </c>
      <c r="H228">
        <v>-6.7469362745099012E-3</v>
      </c>
      <c r="I228">
        <v>-1.966893889345882E-3</v>
      </c>
      <c r="J228">
        <v>0</v>
      </c>
      <c r="K228">
        <v>-7.7097918309782757E-4</v>
      </c>
      <c r="L228">
        <v>0</v>
      </c>
      <c r="M228">
        <v>-1.382118728216376E-2</v>
      </c>
      <c r="N228">
        <v>-1.326582794929252E-2</v>
      </c>
      <c r="O228">
        <v>-9.1613252542583883E-3</v>
      </c>
      <c r="P228">
        <v>-8.4396299593501121E-3</v>
      </c>
      <c r="Q228">
        <v>0</v>
      </c>
      <c r="R228">
        <v>0</v>
      </c>
      <c r="S228">
        <v>-3.3585091876897999E-3</v>
      </c>
      <c r="T228">
        <v>-2.093064927591537E-3</v>
      </c>
      <c r="U228">
        <v>0</v>
      </c>
      <c r="V228">
        <v>-4.3449073410335697E-3</v>
      </c>
      <c r="W228">
        <v>-0.18328977712969269</v>
      </c>
      <c r="X228">
        <v>-4.1515202375755093E-3</v>
      </c>
      <c r="Y228">
        <v>0</v>
      </c>
      <c r="Z228">
        <v>-8.7836046762912734E-3</v>
      </c>
      <c r="AA228">
        <v>-5.3301177849549982E-3</v>
      </c>
      <c r="AB228">
        <v>-2.0997141037941511E-3</v>
      </c>
      <c r="AC228">
        <v>-2.5953118340951951E-3</v>
      </c>
      <c r="AD228">
        <v>-3.2754932984931058E-4</v>
      </c>
      <c r="AE228">
        <v>-7.0962071599561089E-4</v>
      </c>
      <c r="AF228">
        <v>-3.099350397871558E-3</v>
      </c>
      <c r="AG228">
        <v>-3.2791104630512137E-2</v>
      </c>
      <c r="AH228" s="9" t="s">
        <v>83</v>
      </c>
      <c r="AI228" s="1">
        <v>45170</v>
      </c>
      <c r="AJ228" s="9" t="s">
        <v>40</v>
      </c>
      <c r="AK228">
        <v>12</v>
      </c>
    </row>
    <row r="229" spans="1:37" x14ac:dyDescent="0.25">
      <c r="A229">
        <v>45180</v>
      </c>
      <c r="B229">
        <v>-2.24942899029364</v>
      </c>
      <c r="C229">
        <v>-1.1127488881391481</v>
      </c>
      <c r="D229">
        <v>-0.25346142274883082</v>
      </c>
      <c r="E229">
        <v>-4.1601386444320374</v>
      </c>
      <c r="F229">
        <v>-3.766643215035447</v>
      </c>
      <c r="G229">
        <v>-1.969720376314501</v>
      </c>
      <c r="H229">
        <v>-0.44343429558832032</v>
      </c>
      <c r="I229">
        <v>-2.1403328824512808</v>
      </c>
      <c r="J229">
        <v>-2.8732253654283961</v>
      </c>
      <c r="K229">
        <v>-2.8379418390695932</v>
      </c>
      <c r="L229">
        <v>-0.93459364738028672</v>
      </c>
      <c r="M229">
        <v>-0.60629534005418084</v>
      </c>
      <c r="N229">
        <v>-1.791674935760287</v>
      </c>
      <c r="O229">
        <v>-0.60905974987102485</v>
      </c>
      <c r="P229">
        <v>-1.408210705158168</v>
      </c>
      <c r="Q229">
        <v>-1.5625992980332231</v>
      </c>
      <c r="R229">
        <v>-4.1000076057478854</v>
      </c>
      <c r="S229">
        <v>-2.6181314498221071</v>
      </c>
      <c r="T229">
        <v>-1.8638150924079451</v>
      </c>
      <c r="U229">
        <v>-1.509490467494226</v>
      </c>
      <c r="V229">
        <v>-1.2904731715105511</v>
      </c>
      <c r="W229">
        <v>-2.203852214114542</v>
      </c>
      <c r="X229">
        <v>-3.1444890635823919</v>
      </c>
      <c r="Y229">
        <v>-1.0519618489617379</v>
      </c>
      <c r="Z229">
        <v>-3.1696221341388471</v>
      </c>
      <c r="AA229">
        <v>-1.9953818347233969</v>
      </c>
      <c r="AB229">
        <v>-1.511868124370181</v>
      </c>
      <c r="AC229">
        <v>-0.75301732474279759</v>
      </c>
      <c r="AD229">
        <v>-1.053953471085413</v>
      </c>
      <c r="AE229">
        <v>-1.908783317301868</v>
      </c>
      <c r="AF229">
        <v>-2.6721398907431571</v>
      </c>
      <c r="AG229">
        <v>-2.187030587935296</v>
      </c>
      <c r="AH229" s="9" t="s">
        <v>83</v>
      </c>
      <c r="AI229" s="1">
        <v>45170</v>
      </c>
      <c r="AJ229" s="9" t="s">
        <v>41</v>
      </c>
      <c r="AK229">
        <v>11</v>
      </c>
    </row>
    <row r="230" spans="1:37" x14ac:dyDescent="0.25">
      <c r="A230">
        <v>45177</v>
      </c>
      <c r="B230">
        <v>-0.1100041957744423</v>
      </c>
      <c r="C230">
        <v>0</v>
      </c>
      <c r="D230">
        <v>-2.0743973695989761E-2</v>
      </c>
      <c r="E230">
        <v>-0.38135052889680698</v>
      </c>
      <c r="F230">
        <v>-6.7995433872782007E-2</v>
      </c>
      <c r="G230">
        <v>-0.17281724535502671</v>
      </c>
      <c r="H230">
        <v>-2.8266616765472721E-2</v>
      </c>
      <c r="I230">
        <v>-3.749607122008477E-3</v>
      </c>
      <c r="J230">
        <v>-0.1396485071946886</v>
      </c>
      <c r="K230">
        <v>-5.1189446916239641E-3</v>
      </c>
      <c r="L230">
        <v>-5.5910231166569832E-2</v>
      </c>
      <c r="M230">
        <v>-3.8206926625990768E-2</v>
      </c>
      <c r="N230">
        <v>-0.1146094721859965</v>
      </c>
      <c r="O230">
        <v>-7.5882427691839529E-3</v>
      </c>
      <c r="P230">
        <v>-6.2042199566563812E-3</v>
      </c>
      <c r="Q230">
        <v>-0.1830980701998996</v>
      </c>
      <c r="R230">
        <v>-0.1873881642812783</v>
      </c>
      <c r="S230">
        <v>-5.2148633855958172E-2</v>
      </c>
      <c r="T230">
        <v>-9.7534570789063593E-2</v>
      </c>
      <c r="U230">
        <v>0</v>
      </c>
      <c r="V230">
        <v>-2.336235669987621E-2</v>
      </c>
      <c r="W230">
        <v>-0.21179610390095041</v>
      </c>
      <c r="X230">
        <v>-6.2096932016077203E-2</v>
      </c>
      <c r="Y230">
        <v>-3.9158654669695619E-2</v>
      </c>
      <c r="Z230">
        <v>-0.19331165821307031</v>
      </c>
      <c r="AA230">
        <v>-4.2686577007943441E-2</v>
      </c>
      <c r="AB230">
        <v>-7.1069377108392576E-2</v>
      </c>
      <c r="AC230">
        <v>-4.1086635540323782E-2</v>
      </c>
      <c r="AD230">
        <v>-0.30200552682734549</v>
      </c>
      <c r="AE230">
        <v>-6.6048087912688722E-2</v>
      </c>
      <c r="AF230">
        <v>-0.1285823652144939</v>
      </c>
      <c r="AG230">
        <v>-7.5067933793380018E-2</v>
      </c>
      <c r="AH230" s="9" t="s">
        <v>84</v>
      </c>
      <c r="AI230" s="1">
        <v>45170</v>
      </c>
      <c r="AJ230" s="9" t="s">
        <v>43</v>
      </c>
      <c r="AK230">
        <v>8</v>
      </c>
    </row>
    <row r="231" spans="1:37" x14ac:dyDescent="0.25">
      <c r="A231">
        <v>45176</v>
      </c>
      <c r="B231">
        <v>-0.229702297415981</v>
      </c>
      <c r="C231">
        <v>-0.89874812760587197</v>
      </c>
      <c r="D231">
        <v>-0.11959797160359099</v>
      </c>
      <c r="E231">
        <v>-0.16603912322533729</v>
      </c>
      <c r="F231">
        <v>-0.20656071090802861</v>
      </c>
      <c r="G231">
        <v>-9.6904824918607371E-2</v>
      </c>
      <c r="H231">
        <v>-0.64402806377875987</v>
      </c>
      <c r="I231">
        <v>-0.17031480972121399</v>
      </c>
      <c r="J231">
        <v>-0.1442880335964748</v>
      </c>
      <c r="K231">
        <v>-0.1682771946638634</v>
      </c>
      <c r="L231">
        <v>-9.6018333512662118E-2</v>
      </c>
      <c r="M231">
        <v>-0.22281815380281009</v>
      </c>
      <c r="N231">
        <v>-0.36729246952723521</v>
      </c>
      <c r="O231">
        <v>-0.1923472272555149</v>
      </c>
      <c r="P231">
        <v>-0.13197971449225929</v>
      </c>
      <c r="Q231">
        <v>-0.1014691732444461</v>
      </c>
      <c r="R231">
        <v>0</v>
      </c>
      <c r="S231">
        <v>-0.40449955584846148</v>
      </c>
      <c r="T231">
        <v>-0.1691004159254452</v>
      </c>
      <c r="U231">
        <v>-0.67027710578134414</v>
      </c>
      <c r="V231">
        <v>-5.6195405137643623E-2</v>
      </c>
      <c r="W231">
        <v>-4.9180380049435188E-2</v>
      </c>
      <c r="X231">
        <v>-0.44430340113906458</v>
      </c>
      <c r="Y231">
        <v>-0.32135270002254879</v>
      </c>
      <c r="Z231">
        <v>-0.24085761051807261</v>
      </c>
      <c r="AA231">
        <v>-0.24300562089607669</v>
      </c>
      <c r="AB231">
        <v>-0.18446099313246</v>
      </c>
      <c r="AC231">
        <v>-0.24331689180364821</v>
      </c>
      <c r="AD231">
        <v>-0.22408560213782161</v>
      </c>
      <c r="AE231">
        <v>-0.24205438482802319</v>
      </c>
      <c r="AF231">
        <v>-0.23261251152907919</v>
      </c>
      <c r="AG231">
        <v>-0.2015198024858797</v>
      </c>
      <c r="AH231" s="9" t="s">
        <v>84</v>
      </c>
      <c r="AI231" s="1">
        <v>45170</v>
      </c>
      <c r="AJ231" s="9" t="s">
        <v>38</v>
      </c>
      <c r="AK231">
        <v>7</v>
      </c>
    </row>
    <row r="232" spans="1:37" x14ac:dyDescent="0.25">
      <c r="A232">
        <v>45175</v>
      </c>
      <c r="B232">
        <v>-2.1201640991186311E-2</v>
      </c>
      <c r="C232">
        <v>-9.2259955682525447E-3</v>
      </c>
      <c r="D232">
        <v>-4.6431010165151748E-3</v>
      </c>
      <c r="E232">
        <v>-1.45979748543102E-2</v>
      </c>
      <c r="F232">
        <v>-2.9302046123820999E-3</v>
      </c>
      <c r="G232">
        <v>-1.4762130379844369E-4</v>
      </c>
      <c r="H232">
        <v>-2.788292939946992E-2</v>
      </c>
      <c r="I232">
        <v>-4.4553264011834903E-2</v>
      </c>
      <c r="J232">
        <v>-4.1721206206080073E-2</v>
      </c>
      <c r="K232">
        <v>0</v>
      </c>
      <c r="L232">
        <v>-8.4396827001011129E-3</v>
      </c>
      <c r="M232">
        <v>-2.1959044374475451E-2</v>
      </c>
      <c r="N232">
        <v>-2.9158771451120981E-2</v>
      </c>
      <c r="O232">
        <v>-0.12959050195291999</v>
      </c>
      <c r="P232">
        <v>0</v>
      </c>
      <c r="Q232">
        <v>-3.5974958874667232E-4</v>
      </c>
      <c r="R232">
        <v>0</v>
      </c>
      <c r="S232">
        <v>0</v>
      </c>
      <c r="T232">
        <v>-6.7460881477723264E-2</v>
      </c>
      <c r="U232">
        <v>0</v>
      </c>
      <c r="V232">
        <v>-0.1022432446433181</v>
      </c>
      <c r="W232">
        <v>-1.6380091855467661E-3</v>
      </c>
      <c r="X232">
        <v>-3.8840206933097907E-2</v>
      </c>
      <c r="Y232">
        <v>-7.2188252361365217E-3</v>
      </c>
      <c r="Z232">
        <v>-1.4614989375887399E-2</v>
      </c>
      <c r="AA232">
        <v>-1.696998329329423E-2</v>
      </c>
      <c r="AB232">
        <v>-4.3161380876546043E-2</v>
      </c>
      <c r="AC232">
        <v>-1.322875110205528E-2</v>
      </c>
      <c r="AD232">
        <v>-9.4771010730804548E-3</v>
      </c>
      <c r="AE232">
        <v>-1.101036313291699E-2</v>
      </c>
      <c r="AF232">
        <v>-2.2926605320861149E-2</v>
      </c>
      <c r="AG232">
        <v>-3.2166315507713691E-2</v>
      </c>
      <c r="AH232" s="9" t="s">
        <v>84</v>
      </c>
      <c r="AI232" s="1">
        <v>45170</v>
      </c>
      <c r="AJ232" s="9" t="s">
        <v>39</v>
      </c>
      <c r="AK232">
        <v>6</v>
      </c>
    </row>
    <row r="233" spans="1:37" x14ac:dyDescent="0.25">
      <c r="A233">
        <v>45174</v>
      </c>
      <c r="B233">
        <v>-9.1289779677997049E-2</v>
      </c>
      <c r="C233">
        <v>-2.2115362647539341E-2</v>
      </c>
      <c r="D233">
        <v>-0.29858022154547409</v>
      </c>
      <c r="E233">
        <v>-0.12695447140185401</v>
      </c>
      <c r="F233">
        <v>-0.15593433970041681</v>
      </c>
      <c r="G233">
        <v>-9.0778181885434822E-2</v>
      </c>
      <c r="H233">
        <v>-1.2903746019897E-2</v>
      </c>
      <c r="I233">
        <v>-5.817194177198165E-2</v>
      </c>
      <c r="J233">
        <v>-0.11982952698934821</v>
      </c>
      <c r="K233">
        <v>-9.0418504122394498E-3</v>
      </c>
      <c r="L233">
        <v>-1.8650926782306149E-2</v>
      </c>
      <c r="M233">
        <v>0</v>
      </c>
      <c r="N233">
        <v>-4.0516871191871418E-2</v>
      </c>
      <c r="O233">
        <v>-2.145741497586548E-2</v>
      </c>
      <c r="P233">
        <v>-1.2630019063093799E-3</v>
      </c>
      <c r="Q233">
        <v>-0.173312365855539</v>
      </c>
      <c r="R233">
        <v>-0.13196659333381311</v>
      </c>
      <c r="S233">
        <v>-6.980981765625166E-2</v>
      </c>
      <c r="T233">
        <v>-0.4080465110464942</v>
      </c>
      <c r="U233">
        <v>-4.3553621773463433E-2</v>
      </c>
      <c r="V233">
        <v>-0.26188238377395562</v>
      </c>
      <c r="W233">
        <v>-6.2005774273935041E-2</v>
      </c>
      <c r="X233">
        <v>-4.9157139858940782E-2</v>
      </c>
      <c r="Y233">
        <v>-2.5487873085755109E-2</v>
      </c>
      <c r="Z233">
        <v>-9.005192407196827E-2</v>
      </c>
      <c r="AA233">
        <v>-3.7607292125806359E-2</v>
      </c>
      <c r="AB233">
        <v>-0.19032051335268901</v>
      </c>
      <c r="AC233">
        <v>-2.265770822945036E-2</v>
      </c>
      <c r="AD233">
        <v>-3.9676906931598907E-2</v>
      </c>
      <c r="AE233">
        <v>-0.1483822439537747</v>
      </c>
      <c r="AF233">
        <v>-0.1036765503515119</v>
      </c>
      <c r="AG233">
        <v>-3.8863273047132073E-2</v>
      </c>
      <c r="AH233" s="9" t="s">
        <v>84</v>
      </c>
      <c r="AI233" s="1">
        <v>45170</v>
      </c>
      <c r="AJ233" s="9" t="s">
        <v>40</v>
      </c>
      <c r="AK233">
        <v>5</v>
      </c>
    </row>
    <row r="234" spans="1:37" x14ac:dyDescent="0.25">
      <c r="A234">
        <v>45169</v>
      </c>
      <c r="B234">
        <v>-5.3290724502390273E-2</v>
      </c>
      <c r="C234">
        <v>-2.446515146245198E-2</v>
      </c>
      <c r="D234">
        <v>-6.0354284111591633E-2</v>
      </c>
      <c r="E234">
        <v>-0.11449576769339299</v>
      </c>
      <c r="F234">
        <v>-5.4604283846241053E-2</v>
      </c>
      <c r="G234">
        <v>-0.1037813143492413</v>
      </c>
      <c r="H234">
        <v>-7.4668997473900517E-2</v>
      </c>
      <c r="I234">
        <v>-7.9495285199841642E-2</v>
      </c>
      <c r="J234">
        <v>-1.741913962814555E-2</v>
      </c>
      <c r="K234">
        <v>0</v>
      </c>
      <c r="L234">
        <v>-6.3421364808403033E-3</v>
      </c>
      <c r="M234">
        <v>-1.44543923560324E-2</v>
      </c>
      <c r="N234">
        <v>-2.9873036130638651E-2</v>
      </c>
      <c r="O234">
        <v>-9.6059364829432E-3</v>
      </c>
      <c r="P234">
        <v>-0.1316307308019318</v>
      </c>
      <c r="Q234">
        <v>0</v>
      </c>
      <c r="R234">
        <v>-0.46907555915407639</v>
      </c>
      <c r="S234">
        <v>-7.7015843000893716E-2</v>
      </c>
      <c r="T234">
        <v>-6.9407928998651461E-2</v>
      </c>
      <c r="U234">
        <v>-5.6693541920873596E-3</v>
      </c>
      <c r="V234">
        <v>-1.434024338577939E-2</v>
      </c>
      <c r="W234">
        <v>-0.13901652534292341</v>
      </c>
      <c r="X234">
        <v>-3.2780523955473512E-2</v>
      </c>
      <c r="Y234">
        <v>-1.6147937445112139E-2</v>
      </c>
      <c r="Z234">
        <v>-8.9518062831793921E-2</v>
      </c>
      <c r="AA234">
        <v>-4.2971626075682418E-2</v>
      </c>
      <c r="AB234">
        <v>-2.4760327808102629E-2</v>
      </c>
      <c r="AC234">
        <v>-1.8507360956327181E-2</v>
      </c>
      <c r="AD234">
        <v>-2.173963456630966E-2</v>
      </c>
      <c r="AE234">
        <v>-3.4688068351869411E-2</v>
      </c>
      <c r="AF234">
        <v>-6.7187727015905904E-2</v>
      </c>
      <c r="AG234">
        <v>-5.6077704139321019E-2</v>
      </c>
      <c r="AH234" s="9" t="s">
        <v>85</v>
      </c>
      <c r="AI234" s="1">
        <v>45139</v>
      </c>
      <c r="AJ234" s="9" t="s">
        <v>38</v>
      </c>
      <c r="AK234">
        <v>31</v>
      </c>
    </row>
    <row r="235" spans="1:37" x14ac:dyDescent="0.25">
      <c r="A235">
        <v>45168</v>
      </c>
      <c r="B235">
        <v>-3.4814884429151642E-2</v>
      </c>
      <c r="C235">
        <v>-1.9929981725036419E-2</v>
      </c>
      <c r="D235">
        <v>0</v>
      </c>
      <c r="E235">
        <v>-2.558550892985658E-2</v>
      </c>
      <c r="F235">
        <v>-3.0509346550614239E-3</v>
      </c>
      <c r="G235">
        <v>-7.9370978138700108E-4</v>
      </c>
      <c r="H235">
        <v>-2.0904519935949641E-2</v>
      </c>
      <c r="I235">
        <v>-2.222160592477615E-2</v>
      </c>
      <c r="J235">
        <v>-0.2127556726475954</v>
      </c>
      <c r="K235">
        <v>-3.440536310667789E-2</v>
      </c>
      <c r="L235">
        <v>-0.31684555574347179</v>
      </c>
      <c r="M235">
        <v>-4.3205636714076321E-3</v>
      </c>
      <c r="N235">
        <v>-7.0917034157626596E-2</v>
      </c>
      <c r="O235">
        <v>-8.3977553771796398E-3</v>
      </c>
      <c r="P235">
        <v>-3.5383440474745882E-3</v>
      </c>
      <c r="Q235">
        <v>-1.598969219864466E-2</v>
      </c>
      <c r="R235">
        <v>-5.3700499077873477E-2</v>
      </c>
      <c r="S235">
        <v>0</v>
      </c>
      <c r="T235">
        <v>-9.6785397194931483E-2</v>
      </c>
      <c r="U235">
        <v>0</v>
      </c>
      <c r="V235">
        <v>-3.3802417166902141E-3</v>
      </c>
      <c r="W235">
        <v>-0.37909878450617901</v>
      </c>
      <c r="X235">
        <v>-3.4852681232755728E-2</v>
      </c>
      <c r="Y235">
        <v>-0.32956455883475388</v>
      </c>
      <c r="Z235">
        <v>-2.5563314270630529E-2</v>
      </c>
      <c r="AA235">
        <v>-5.581577077735389E-2</v>
      </c>
      <c r="AB235">
        <v>-2.4178685368608441E-2</v>
      </c>
      <c r="AC235">
        <v>-8.3711683094631784E-2</v>
      </c>
      <c r="AD235">
        <v>-3.7620825603998358E-3</v>
      </c>
      <c r="AE235">
        <v>-7.9633567709818439E-3</v>
      </c>
      <c r="AF235">
        <v>-4.5884786103460973E-2</v>
      </c>
      <c r="AG235">
        <v>-6.377629175244684E-2</v>
      </c>
      <c r="AH235" s="9" t="s">
        <v>85</v>
      </c>
      <c r="AI235" s="1">
        <v>45139</v>
      </c>
      <c r="AJ235" s="9" t="s">
        <v>39</v>
      </c>
      <c r="AK235">
        <v>30</v>
      </c>
    </row>
    <row r="236" spans="1:37" x14ac:dyDescent="0.25">
      <c r="A236">
        <v>45167</v>
      </c>
      <c r="B236">
        <v>-0.1219566757319978</v>
      </c>
      <c r="C236">
        <v>-8.6089876937581078E-2</v>
      </c>
      <c r="D236">
        <v>-0.12557423762664299</v>
      </c>
      <c r="E236">
        <v>-0.1997675603672083</v>
      </c>
      <c r="F236">
        <v>-2.0596294252419829E-2</v>
      </c>
      <c r="G236">
        <v>-2.6081981996167441E-2</v>
      </c>
      <c r="H236">
        <v>-7.8046275383845939E-2</v>
      </c>
      <c r="I236">
        <v>-0.2302417845268096</v>
      </c>
      <c r="J236">
        <v>-5.4116673725128368E-3</v>
      </c>
      <c r="K236">
        <v>-2.9848423680338909E-2</v>
      </c>
      <c r="L236">
        <v>-3.5873064629992702E-3</v>
      </c>
      <c r="M236">
        <v>-1.4459321025494531E-2</v>
      </c>
      <c r="N236">
        <v>-0.20837710800604281</v>
      </c>
      <c r="O236">
        <v>-5.6222573034464027E-2</v>
      </c>
      <c r="P236">
        <v>-0.1832240919753732</v>
      </c>
      <c r="Q236">
        <v>-4.097983997362812E-2</v>
      </c>
      <c r="R236">
        <v>-4.5383059004787639E-2</v>
      </c>
      <c r="S236">
        <v>-9.9555915260443634E-2</v>
      </c>
      <c r="T236">
        <v>-0.21205713495415601</v>
      </c>
      <c r="U236">
        <v>-0.62126131467345969</v>
      </c>
      <c r="V236">
        <v>-6.6751298757354652E-2</v>
      </c>
      <c r="W236">
        <v>-0.1160237331741068</v>
      </c>
      <c r="X236">
        <v>-0.18199101752948951</v>
      </c>
      <c r="Y236">
        <v>-2.1061226106787461E-3</v>
      </c>
      <c r="Z236">
        <v>-0.14782628379847049</v>
      </c>
      <c r="AA236">
        <v>-0.1906260734038156</v>
      </c>
      <c r="AB236">
        <v>-7.5196431538790603E-2</v>
      </c>
      <c r="AC236">
        <v>-1.9092001800599039E-2</v>
      </c>
      <c r="AD236">
        <v>-8.0402527409794963E-2</v>
      </c>
      <c r="AE236">
        <v>-0.13703010850549791</v>
      </c>
      <c r="AF236">
        <v>-0.1491286147295246</v>
      </c>
      <c r="AG236">
        <v>-7.1531897510020065E-2</v>
      </c>
      <c r="AH236" s="9" t="s">
        <v>85</v>
      </c>
      <c r="AI236" s="1">
        <v>45139</v>
      </c>
      <c r="AJ236" s="9" t="s">
        <v>40</v>
      </c>
      <c r="AK236">
        <v>29</v>
      </c>
    </row>
    <row r="237" spans="1:37" x14ac:dyDescent="0.25">
      <c r="A237">
        <v>45166</v>
      </c>
      <c r="B237">
        <v>-2.8647466136853081E-2</v>
      </c>
      <c r="C237">
        <v>-1.766670187580522E-2</v>
      </c>
      <c r="D237">
        <v>-3.5089817123739528E-2</v>
      </c>
      <c r="E237">
        <v>-1.6605087342109821E-2</v>
      </c>
      <c r="F237">
        <v>-4.093592775207002E-3</v>
      </c>
      <c r="G237">
        <v>-9.5907243138809144E-3</v>
      </c>
      <c r="H237">
        <v>0</v>
      </c>
      <c r="I237">
        <v>0</v>
      </c>
      <c r="J237">
        <v>-5.4571913352413431E-4</v>
      </c>
      <c r="K237">
        <v>-3.242132388702411E-3</v>
      </c>
      <c r="L237">
        <v>-8.9761042078831704E-2</v>
      </c>
      <c r="M237">
        <v>-7.5725307919529018E-3</v>
      </c>
      <c r="N237">
        <v>-8.0722387294949252E-2</v>
      </c>
      <c r="O237">
        <v>-7.5231773876143224E-3</v>
      </c>
      <c r="P237">
        <v>-1.8517168592600119E-2</v>
      </c>
      <c r="Q237">
        <v>-4.0008404250645828E-2</v>
      </c>
      <c r="R237">
        <v>0</v>
      </c>
      <c r="S237">
        <v>-3.107004074090443E-3</v>
      </c>
      <c r="T237">
        <v>-2.7800859771030278E-2</v>
      </c>
      <c r="U237">
        <v>-2.836914047310303E-2</v>
      </c>
      <c r="V237">
        <v>-1.187829003027808E-2</v>
      </c>
      <c r="W237">
        <v>-5.9333041628179713E-2</v>
      </c>
      <c r="X237">
        <v>-2.2135510479901331E-2</v>
      </c>
      <c r="Y237">
        <v>0</v>
      </c>
      <c r="Z237">
        <v>-1.7519171784958591E-2</v>
      </c>
      <c r="AA237">
        <v>-2.6567902389160149E-2</v>
      </c>
      <c r="AB237">
        <v>-2.8216012078001281E-2</v>
      </c>
      <c r="AC237">
        <v>-1.6007561285021819E-2</v>
      </c>
      <c r="AD237">
        <v>-4.1881479818319987E-2</v>
      </c>
      <c r="AE237">
        <v>-3.856563606841764E-2</v>
      </c>
      <c r="AF237">
        <v>-1.2883057993780089E-2</v>
      </c>
      <c r="AG237">
        <v>-2.8428774603135431E-2</v>
      </c>
      <c r="AH237" s="9" t="s">
        <v>85</v>
      </c>
      <c r="AI237" s="1">
        <v>45139</v>
      </c>
      <c r="AJ237" s="9" t="s">
        <v>41</v>
      </c>
      <c r="AK237">
        <v>28</v>
      </c>
    </row>
    <row r="238" spans="1:37" x14ac:dyDescent="0.25">
      <c r="A238">
        <v>45163</v>
      </c>
      <c r="B238">
        <v>-0.1654477338110123</v>
      </c>
      <c r="C238">
        <v>-8.1245882206968462E-2</v>
      </c>
      <c r="D238">
        <v>-4.6983923225940333E-2</v>
      </c>
      <c r="E238">
        <v>-0.32024376418638001</v>
      </c>
      <c r="F238">
        <v>-3.8402787102829343E-2</v>
      </c>
      <c r="G238">
        <v>-7.8747561516857231E-2</v>
      </c>
      <c r="H238">
        <v>-0.15665041780800201</v>
      </c>
      <c r="I238">
        <v>-0.18919188724213751</v>
      </c>
      <c r="J238">
        <v>-1.1922867511974231E-2</v>
      </c>
      <c r="K238">
        <v>-6.1154015581440152E-2</v>
      </c>
      <c r="L238">
        <v>-8.7456103169338356E-2</v>
      </c>
      <c r="M238">
        <v>-5.6652055184543672E-2</v>
      </c>
      <c r="N238">
        <v>-7.7219708812262755E-2</v>
      </c>
      <c r="O238">
        <v>-0.21499710391524041</v>
      </c>
      <c r="P238">
        <v>-2.2747376618552331E-2</v>
      </c>
      <c r="Q238">
        <v>-0.1015090680838179</v>
      </c>
      <c r="R238">
        <v>0</v>
      </c>
      <c r="S238">
        <v>-0.55436379871599861</v>
      </c>
      <c r="T238">
        <v>-0.31294747530216149</v>
      </c>
      <c r="U238">
        <v>0</v>
      </c>
      <c r="V238">
        <v>-5.6326849193360222E-2</v>
      </c>
      <c r="W238">
        <v>-0.33517663034417311</v>
      </c>
      <c r="X238">
        <v>-0.26069151091885889</v>
      </c>
      <c r="Y238">
        <v>-3.100800354305017E-2</v>
      </c>
      <c r="Z238">
        <v>-0.24569472979587659</v>
      </c>
      <c r="AA238">
        <v>-5.7580866023022953E-2</v>
      </c>
      <c r="AB238">
        <v>-0.1448520048703392</v>
      </c>
      <c r="AC238">
        <v>-5.8615895754549098E-2</v>
      </c>
      <c r="AD238">
        <v>-0.23017562472923991</v>
      </c>
      <c r="AE238">
        <v>-0.1516640518187054</v>
      </c>
      <c r="AF238">
        <v>-0.16035654744474989</v>
      </c>
      <c r="AG238">
        <v>-0.16137275335193241</v>
      </c>
      <c r="AH238" s="9" t="s">
        <v>86</v>
      </c>
      <c r="AI238" s="1">
        <v>45139</v>
      </c>
      <c r="AJ238" s="9" t="s">
        <v>43</v>
      </c>
      <c r="AK238">
        <v>25</v>
      </c>
    </row>
    <row r="239" spans="1:37" x14ac:dyDescent="0.25">
      <c r="A239">
        <v>45162</v>
      </c>
      <c r="B239">
        <v>-2.6314726950625311E-3</v>
      </c>
      <c r="C239">
        <v>0</v>
      </c>
      <c r="D239">
        <v>0</v>
      </c>
      <c r="E239">
        <v>-2.25777041906771E-4</v>
      </c>
      <c r="F239">
        <v>0</v>
      </c>
      <c r="G239">
        <v>0</v>
      </c>
      <c r="H239">
        <v>-5.6707479553574644E-3</v>
      </c>
      <c r="I239">
        <v>-1.2947005943380481E-2</v>
      </c>
      <c r="J239">
        <v>0</v>
      </c>
      <c r="K239">
        <v>0</v>
      </c>
      <c r="L239">
        <v>-6.598787700657148E-2</v>
      </c>
      <c r="M239">
        <v>0</v>
      </c>
      <c r="N239">
        <v>-4.5531869167921799E-4</v>
      </c>
      <c r="O239">
        <v>-1.057818858039585E-3</v>
      </c>
      <c r="P239">
        <v>-1.160725133124416E-2</v>
      </c>
      <c r="Q239">
        <v>-3.204486721485344E-4</v>
      </c>
      <c r="R239">
        <v>0</v>
      </c>
      <c r="S239">
        <v>0</v>
      </c>
      <c r="T239">
        <v>-5.4544471301667563E-2</v>
      </c>
      <c r="U239">
        <v>0</v>
      </c>
      <c r="V239">
        <v>-2.9686849005656872E-3</v>
      </c>
      <c r="W239">
        <v>-7.2542440103270508E-3</v>
      </c>
      <c r="X239">
        <v>-1.181536147362469E-3</v>
      </c>
      <c r="Y239">
        <v>0</v>
      </c>
      <c r="Z239">
        <v>-5.8364195634576981E-4</v>
      </c>
      <c r="AA239">
        <v>-2.5035760287178441E-3</v>
      </c>
      <c r="AB239">
        <v>-8.2686896748757847E-3</v>
      </c>
      <c r="AC239">
        <v>-2.8996870549707798E-3</v>
      </c>
      <c r="AD239">
        <v>-3.8847652502451167E-2</v>
      </c>
      <c r="AE239">
        <v>-4.7768096454072363E-4</v>
      </c>
      <c r="AF239">
        <v>-8.9569385952497174E-4</v>
      </c>
      <c r="AG239">
        <v>-5.3539623728172444E-3</v>
      </c>
      <c r="AH239" s="9" t="s">
        <v>86</v>
      </c>
      <c r="AI239" s="1">
        <v>45139</v>
      </c>
      <c r="AJ239" s="9" t="s">
        <v>38</v>
      </c>
      <c r="AK239">
        <v>24</v>
      </c>
    </row>
    <row r="240" spans="1:37" x14ac:dyDescent="0.25">
      <c r="A240">
        <v>45161</v>
      </c>
      <c r="B240">
        <v>-0.16751676261262821</v>
      </c>
      <c r="C240">
        <v>-8.8278906607162144E-2</v>
      </c>
      <c r="D240">
        <v>-2.469937845078905E-3</v>
      </c>
      <c r="E240">
        <v>-0.2116137321177278</v>
      </c>
      <c r="F240">
        <v>-6.5816224032683182E-2</v>
      </c>
      <c r="G240">
        <v>-0.31802835919249789</v>
      </c>
      <c r="H240">
        <v>-3.070390375225859E-2</v>
      </c>
      <c r="I240">
        <v>-7.3924363008215518E-2</v>
      </c>
      <c r="J240">
        <v>-0.28486661112788048</v>
      </c>
      <c r="K240">
        <v>-8.2587352500558389E-2</v>
      </c>
      <c r="L240">
        <v>-0.40319426858081542</v>
      </c>
      <c r="M240">
        <v>-7.3499216732283004E-2</v>
      </c>
      <c r="N240">
        <v>-0.19308205504261741</v>
      </c>
      <c r="O240">
        <v>-6.6774791774069225E-2</v>
      </c>
      <c r="P240">
        <v>-1.556692286283584E-2</v>
      </c>
      <c r="Q240">
        <v>-0.28292970059989042</v>
      </c>
      <c r="R240">
        <v>-0.13872436483024189</v>
      </c>
      <c r="S240">
        <v>-0.172925931263647</v>
      </c>
      <c r="T240">
        <v>-0.16614480888542829</v>
      </c>
      <c r="U240">
        <v>-0.1645077911740247</v>
      </c>
      <c r="V240">
        <v>-1.797301612214372E-2</v>
      </c>
      <c r="W240">
        <v>-0.23738643648758609</v>
      </c>
      <c r="X240">
        <v>-0.1058325636481928</v>
      </c>
      <c r="Y240">
        <v>-0.41588871202479383</v>
      </c>
      <c r="Z240">
        <v>-0.21200654262012369</v>
      </c>
      <c r="AA240">
        <v>-0.1318162165215567</v>
      </c>
      <c r="AB240">
        <v>-0.1185719914551393</v>
      </c>
      <c r="AC240">
        <v>-0.18107015410440441</v>
      </c>
      <c r="AD240">
        <v>-0.30442874821688748</v>
      </c>
      <c r="AE240">
        <v>-0.24783475423805379</v>
      </c>
      <c r="AF240">
        <v>-0.14855305225302429</v>
      </c>
      <c r="AG240">
        <v>-9.696426525596287E-2</v>
      </c>
      <c r="AH240" s="9" t="s">
        <v>86</v>
      </c>
      <c r="AI240" s="1">
        <v>45139</v>
      </c>
      <c r="AJ240" s="9" t="s">
        <v>39</v>
      </c>
      <c r="AK240">
        <v>23</v>
      </c>
    </row>
    <row r="241" spans="1:37" x14ac:dyDescent="0.25">
      <c r="A241">
        <v>45160</v>
      </c>
      <c r="B241">
        <v>-7.7555675207449078E-3</v>
      </c>
      <c r="C241">
        <v>0</v>
      </c>
      <c r="D241">
        <v>0</v>
      </c>
      <c r="E241">
        <v>-1.2468644708056059E-2</v>
      </c>
      <c r="F241">
        <v>-4.5365981027742543E-4</v>
      </c>
      <c r="G241">
        <v>-8.591270068286412E-5</v>
      </c>
      <c r="H241">
        <v>-1.0553407962703419E-2</v>
      </c>
      <c r="I241">
        <v>-1.19942644661941E-3</v>
      </c>
      <c r="J241">
        <v>0</v>
      </c>
      <c r="K241">
        <v>-6.6655913617577551E-3</v>
      </c>
      <c r="L241">
        <v>-1.1740147536736099E-2</v>
      </c>
      <c r="M241">
        <v>0</v>
      </c>
      <c r="N241">
        <v>-2.815899296924107E-3</v>
      </c>
      <c r="O241">
        <v>-3.4196943076361418E-2</v>
      </c>
      <c r="P241">
        <v>-1.6139686756345771E-2</v>
      </c>
      <c r="Q241">
        <v>-1.2896081586502039E-3</v>
      </c>
      <c r="R241">
        <v>0</v>
      </c>
      <c r="S241">
        <v>0</v>
      </c>
      <c r="T241">
        <v>-6.5578372933506962E-2</v>
      </c>
      <c r="U241">
        <v>0</v>
      </c>
      <c r="V241">
        <v>0</v>
      </c>
      <c r="W241">
        <v>-3.5008893250951479E-3</v>
      </c>
      <c r="X241">
        <v>-6.4857725685876838E-3</v>
      </c>
      <c r="Y241">
        <v>-4.7121855027715702E-2</v>
      </c>
      <c r="Z241">
        <v>-7.4863153625877614E-3</v>
      </c>
      <c r="AA241">
        <v>-3.892668993628761E-3</v>
      </c>
      <c r="AB241">
        <v>-1.127174806235947E-2</v>
      </c>
      <c r="AC241">
        <v>-6.4001004711137181E-3</v>
      </c>
      <c r="AD241">
        <v>-3.2066544424342348E-2</v>
      </c>
      <c r="AE241">
        <v>-2.1524283629535119E-3</v>
      </c>
      <c r="AF241">
        <v>-5.3155114459276813E-3</v>
      </c>
      <c r="AG241">
        <v>-1.260142779511344E-2</v>
      </c>
      <c r="AH241" s="9" t="s">
        <v>86</v>
      </c>
      <c r="AI241" s="1">
        <v>45139</v>
      </c>
      <c r="AJ241" s="9" t="s">
        <v>40</v>
      </c>
      <c r="AK241">
        <v>22</v>
      </c>
    </row>
    <row r="242" spans="1:37" x14ac:dyDescent="0.25">
      <c r="A242">
        <v>45159</v>
      </c>
      <c r="B242">
        <v>-0.26081296181069569</v>
      </c>
      <c r="C242">
        <v>-0.2105414666295968</v>
      </c>
      <c r="D242">
        <v>0</v>
      </c>
      <c r="E242">
        <v>-0.59085796227463594</v>
      </c>
      <c r="F242">
        <v>-0.1093678195297955</v>
      </c>
      <c r="G242">
        <v>-7.2444909955937262E-2</v>
      </c>
      <c r="H242">
        <v>-3.2563604308770968E-3</v>
      </c>
      <c r="I242">
        <v>-0.13263708956254841</v>
      </c>
      <c r="J242">
        <v>-0.31644038589141738</v>
      </c>
      <c r="K242">
        <v>-0.12807782578218491</v>
      </c>
      <c r="L242">
        <v>-4.9269199744393533E-2</v>
      </c>
      <c r="M242">
        <v>-2.1301756118139319E-2</v>
      </c>
      <c r="N242">
        <v>-0.42527271431988151</v>
      </c>
      <c r="O242">
        <v>-2.0200713205214611E-2</v>
      </c>
      <c r="P242">
        <v>-0.1483883179769773</v>
      </c>
      <c r="Q242">
        <v>-3.9023412439888001E-2</v>
      </c>
      <c r="R242">
        <v>-0.29995782948552402</v>
      </c>
      <c r="S242">
        <v>-0.46621598656788021</v>
      </c>
      <c r="T242">
        <v>-0.24729236676274521</v>
      </c>
      <c r="U242">
        <v>-0.26192155534896883</v>
      </c>
      <c r="V242">
        <v>-0.1585078001043497</v>
      </c>
      <c r="W242">
        <v>-0.37168045629685509</v>
      </c>
      <c r="X242">
        <v>-0.237561365536855</v>
      </c>
      <c r="Y242">
        <v>-3.8801840266277591E-3</v>
      </c>
      <c r="Z242">
        <v>-0.4016073355148968</v>
      </c>
      <c r="AA242">
        <v>-0.30035285597568268</v>
      </c>
      <c r="AB242">
        <v>-0.104879814082666</v>
      </c>
      <c r="AC242">
        <v>-2.2928997686061471E-2</v>
      </c>
      <c r="AD242">
        <v>-5.1539403629644397E-2</v>
      </c>
      <c r="AE242">
        <v>-8.2046660904128738E-2</v>
      </c>
      <c r="AF242">
        <v>-0.39871709099709263</v>
      </c>
      <c r="AG242">
        <v>-0.25482506304922697</v>
      </c>
      <c r="AH242" s="9" t="s">
        <v>86</v>
      </c>
      <c r="AI242" s="1">
        <v>45139</v>
      </c>
      <c r="AJ242" s="9" t="s">
        <v>41</v>
      </c>
      <c r="AK242">
        <v>21</v>
      </c>
    </row>
    <row r="243" spans="1:37" x14ac:dyDescent="0.25">
      <c r="A243">
        <v>45156</v>
      </c>
      <c r="B243">
        <v>-8.7774163939142653</v>
      </c>
      <c r="C243">
        <v>-11.06541392132144</v>
      </c>
      <c r="D243">
        <v>-5.4857928705207044</v>
      </c>
      <c r="E243">
        <v>-9.667077678195021</v>
      </c>
      <c r="F243">
        <v>-11.785261909045159</v>
      </c>
      <c r="G243">
        <v>-10.373335055124469</v>
      </c>
      <c r="H243">
        <v>-5.439050377330064</v>
      </c>
      <c r="I243">
        <v>-7.2482963146104327</v>
      </c>
      <c r="J243">
        <v>-10.07041007925222</v>
      </c>
      <c r="K243">
        <v>-5.1126180451499046</v>
      </c>
      <c r="L243">
        <v>-8.6926533050973802</v>
      </c>
      <c r="M243">
        <v>-7.9222212823340854</v>
      </c>
      <c r="N243">
        <v>-9.6597067563929659</v>
      </c>
      <c r="O243">
        <v>-4.1733240375869496</v>
      </c>
      <c r="P243">
        <v>-9.5676769368886863</v>
      </c>
      <c r="Q243">
        <v>-7.3633070762238848</v>
      </c>
      <c r="R243">
        <v>-12.575159761815319</v>
      </c>
      <c r="S243">
        <v>-8.2992252635267292</v>
      </c>
      <c r="T243">
        <v>-7.453074644801319</v>
      </c>
      <c r="U243">
        <v>-6.9428938517506227</v>
      </c>
      <c r="V243">
        <v>-12.1629213859655</v>
      </c>
      <c r="W243">
        <v>-9.5806308297502891</v>
      </c>
      <c r="X243">
        <v>-9.0046105331336612</v>
      </c>
      <c r="Y243">
        <v>-4.8243304403821474</v>
      </c>
      <c r="Z243">
        <v>-9.6826840133643888</v>
      </c>
      <c r="AA243">
        <v>-8.6719498253616063</v>
      </c>
      <c r="AB243">
        <v>-8.0208278255590546</v>
      </c>
      <c r="AC243">
        <v>-6.8106028252468622</v>
      </c>
      <c r="AD243">
        <v>-7.1081302866128064</v>
      </c>
      <c r="AE243">
        <v>-7.7659838697329286</v>
      </c>
      <c r="AF243">
        <v>-8.9373601172827382</v>
      </c>
      <c r="AG243">
        <v>-9.962135956528444</v>
      </c>
      <c r="AH243" s="9" t="s">
        <v>87</v>
      </c>
      <c r="AI243" s="1">
        <v>45139</v>
      </c>
      <c r="AJ243" s="9" t="s">
        <v>43</v>
      </c>
      <c r="AK243">
        <v>18</v>
      </c>
    </row>
    <row r="244" spans="1:37" x14ac:dyDescent="0.25">
      <c r="A244">
        <v>45155</v>
      </c>
      <c r="B244">
        <v>-0.89537386859266921</v>
      </c>
      <c r="C244">
        <v>-0.89049907121039318</v>
      </c>
      <c r="D244">
        <v>-0.37755536689285168</v>
      </c>
      <c r="E244">
        <v>-1.4633025331394991</v>
      </c>
      <c r="F244">
        <v>-0.91922457508842403</v>
      </c>
      <c r="G244">
        <v>-0.45389867944513301</v>
      </c>
      <c r="H244">
        <v>-0.60722318304610945</v>
      </c>
      <c r="I244">
        <v>-1.7369464912814949</v>
      </c>
      <c r="J244">
        <v>-1.1944092674144069</v>
      </c>
      <c r="K244">
        <v>-0.60036864854742611</v>
      </c>
      <c r="L244">
        <v>-0.91471576808842026</v>
      </c>
      <c r="M244">
        <v>-0.34112777089313528</v>
      </c>
      <c r="N244">
        <v>-1.2045653609275211</v>
      </c>
      <c r="O244">
        <v>-0.17974801563229439</v>
      </c>
      <c r="P244">
        <v>-0.2064014545673451</v>
      </c>
      <c r="Q244">
        <v>-0.40985810578314819</v>
      </c>
      <c r="R244">
        <v>-0.51296972202660873</v>
      </c>
      <c r="S244">
        <v>-0.7485949296927934</v>
      </c>
      <c r="T244">
        <v>-0.83703357823681213</v>
      </c>
      <c r="U244">
        <v>-1.1039215431640741</v>
      </c>
      <c r="V244">
        <v>-0.80517452233910203</v>
      </c>
      <c r="W244">
        <v>-1.3114481480964491</v>
      </c>
      <c r="X244">
        <v>-0.83487810831674347</v>
      </c>
      <c r="Y244">
        <v>-0.58192058578975336</v>
      </c>
      <c r="Z244">
        <v>-1.0216479970540191</v>
      </c>
      <c r="AA244">
        <v>-1.0934860724542901</v>
      </c>
      <c r="AB244">
        <v>-0.63268851585752262</v>
      </c>
      <c r="AC244">
        <v>-0.51748526643101045</v>
      </c>
      <c r="AD244">
        <v>-0.49467417839195987</v>
      </c>
      <c r="AE244">
        <v>-0.79382466472565538</v>
      </c>
      <c r="AF244">
        <v>-0.87996050386405711</v>
      </c>
      <c r="AG244">
        <v>-1.102751934815331</v>
      </c>
      <c r="AH244" s="9" t="s">
        <v>87</v>
      </c>
      <c r="AI244" s="1">
        <v>45139</v>
      </c>
      <c r="AJ244" s="9" t="s">
        <v>38</v>
      </c>
      <c r="AK244">
        <v>17</v>
      </c>
    </row>
    <row r="245" spans="1:37" x14ac:dyDescent="0.25">
      <c r="A245">
        <v>45154</v>
      </c>
      <c r="B245">
        <v>-0.17361466984783769</v>
      </c>
      <c r="C245">
        <v>-0.27421888208179712</v>
      </c>
      <c r="D245">
        <v>-3.6810923263215958E-2</v>
      </c>
      <c r="E245">
        <v>-9.7301738779617578E-2</v>
      </c>
      <c r="F245">
        <v>-0.24777093032905109</v>
      </c>
      <c r="G245">
        <v>-9.328803672943356E-2</v>
      </c>
      <c r="H245">
        <v>-3.7327651229843613E-2</v>
      </c>
      <c r="I245">
        <v>-9.9789212222770138E-2</v>
      </c>
      <c r="J245">
        <v>-0.17269255779736939</v>
      </c>
      <c r="K245">
        <v>-4.8140529811923807E-2</v>
      </c>
      <c r="L245">
        <v>-0.18904384621232109</v>
      </c>
      <c r="M245">
        <v>-8.1346375622639813E-2</v>
      </c>
      <c r="N245">
        <v>-0.13525948177658151</v>
      </c>
      <c r="O245">
        <v>-3.8912458971867521E-2</v>
      </c>
      <c r="P245">
        <v>-1.8054740718844581E-2</v>
      </c>
      <c r="Q245">
        <v>-1.3097009218463041E-2</v>
      </c>
      <c r="R245">
        <v>-8.7676810385068679E-2</v>
      </c>
      <c r="S245">
        <v>-3.6293557049758618E-2</v>
      </c>
      <c r="T245">
        <v>-5.1941020404428467E-2</v>
      </c>
      <c r="U245">
        <v>-1.0483867775603191</v>
      </c>
      <c r="V245">
        <v>-0.53757341000395598</v>
      </c>
      <c r="W245">
        <v>-9.4935474135882367E-2</v>
      </c>
      <c r="X245">
        <v>-0.15094712734787111</v>
      </c>
      <c r="Y245">
        <v>-0.74487028876111605</v>
      </c>
      <c r="Z245">
        <v>-0.1137514120701241</v>
      </c>
      <c r="AA245">
        <v>-0.12169799070326549</v>
      </c>
      <c r="AB245">
        <v>-0.105846534144518</v>
      </c>
      <c r="AC245">
        <v>-0.20588226966753551</v>
      </c>
      <c r="AD245">
        <v>-2.7826571070633979E-2</v>
      </c>
      <c r="AE245">
        <v>-8.3848614626446993E-2</v>
      </c>
      <c r="AF245">
        <v>-0.21356426190394229</v>
      </c>
      <c r="AG245">
        <v>-0.1157399777861129</v>
      </c>
      <c r="AH245" s="9" t="s">
        <v>87</v>
      </c>
      <c r="AI245" s="1">
        <v>45139</v>
      </c>
      <c r="AJ245" s="9" t="s">
        <v>39</v>
      </c>
      <c r="AK245">
        <v>16</v>
      </c>
    </row>
    <row r="246" spans="1:37" x14ac:dyDescent="0.25">
      <c r="A246">
        <v>45153</v>
      </c>
      <c r="B246">
        <v>-0.1218132602269817</v>
      </c>
      <c r="C246">
        <v>-7.9501515757514865E-2</v>
      </c>
      <c r="D246">
        <v>-2.687331603381456E-2</v>
      </c>
      <c r="E246">
        <v>-0.2362347827187142</v>
      </c>
      <c r="F246">
        <v>-0.20979304829090481</v>
      </c>
      <c r="G246">
        <v>-0.28712362330560021</v>
      </c>
      <c r="H246">
        <v>-7.4180533986737809E-2</v>
      </c>
      <c r="I246">
        <v>-5.2900912877162171E-2</v>
      </c>
      <c r="J246">
        <v>-0.12769803399647839</v>
      </c>
      <c r="K246">
        <v>-0.13805189872442211</v>
      </c>
      <c r="L246">
        <v>-0.31674342543883732</v>
      </c>
      <c r="M246">
        <v>-4.9143622934617083E-2</v>
      </c>
      <c r="N246">
        <v>-1.480922300073941E-2</v>
      </c>
      <c r="O246">
        <v>-3.9609128701500643E-2</v>
      </c>
      <c r="P246">
        <v>-1.255353186895268E-2</v>
      </c>
      <c r="Q246">
        <v>-0.17759236317064259</v>
      </c>
      <c r="R246">
        <v>-0.1736732862699546</v>
      </c>
      <c r="S246">
        <v>-3.9004621806786731E-2</v>
      </c>
      <c r="T246">
        <v>-7.2725333451410301E-2</v>
      </c>
      <c r="U246">
        <v>-9.9589562097018251E-3</v>
      </c>
      <c r="V246">
        <v>-1.501786290174534E-2</v>
      </c>
      <c r="W246">
        <v>-0.25603503608497041</v>
      </c>
      <c r="X246">
        <v>-0.10475467062333529</v>
      </c>
      <c r="Y246">
        <v>-0.34017015581930121</v>
      </c>
      <c r="Z246">
        <v>-0.1830761448025533</v>
      </c>
      <c r="AA246">
        <v>-4.0693225908401541E-2</v>
      </c>
      <c r="AB246">
        <v>-9.5957508322134719E-2</v>
      </c>
      <c r="AC246">
        <v>-0.14782912538785459</v>
      </c>
      <c r="AD246">
        <v>-0.21833579496644229</v>
      </c>
      <c r="AE246">
        <v>-0.14738809950482679</v>
      </c>
      <c r="AF246">
        <v>-0.1288028781205329</v>
      </c>
      <c r="AG246">
        <v>-5.5526603497886941E-2</v>
      </c>
      <c r="AH246" s="9" t="s">
        <v>87</v>
      </c>
      <c r="AI246" s="1">
        <v>45139</v>
      </c>
      <c r="AJ246" s="9" t="s">
        <v>40</v>
      </c>
      <c r="AK246">
        <v>15</v>
      </c>
    </row>
    <row r="247" spans="1:37" x14ac:dyDescent="0.25">
      <c r="A247">
        <v>45152</v>
      </c>
      <c r="B247">
        <v>-6.6432770066463032E-2</v>
      </c>
      <c r="C247">
        <v>-2.636455062001156E-2</v>
      </c>
      <c r="D247">
        <v>-5.6973489647859248E-2</v>
      </c>
      <c r="E247">
        <v>-8.0287496661760147E-2</v>
      </c>
      <c r="F247">
        <v>-1.46746639442363E-2</v>
      </c>
      <c r="G247">
        <v>-7.6478163957814241E-3</v>
      </c>
      <c r="H247">
        <v>-2.2771613145192861E-2</v>
      </c>
      <c r="I247">
        <v>-3.585408940632677E-2</v>
      </c>
      <c r="J247">
        <v>-7.9681413853201488E-2</v>
      </c>
      <c r="K247">
        <v>-6.0288271239082661E-2</v>
      </c>
      <c r="L247">
        <v>-0.40308461366710058</v>
      </c>
      <c r="M247">
        <v>-1.3489672167365701E-2</v>
      </c>
      <c r="N247">
        <v>-3.7307318296529849E-3</v>
      </c>
      <c r="O247">
        <v>-6.7136255118260997E-3</v>
      </c>
      <c r="P247">
        <v>-1.7818235322885741E-2</v>
      </c>
      <c r="Q247">
        <v>-9.9529101782284794E-3</v>
      </c>
      <c r="R247">
        <v>0</v>
      </c>
      <c r="S247">
        <v>-0.14558351372614339</v>
      </c>
      <c r="T247">
        <v>-0.1643358225605443</v>
      </c>
      <c r="U247">
        <v>0</v>
      </c>
      <c r="V247">
        <v>-7.6874411906145473E-3</v>
      </c>
      <c r="W247">
        <v>-0.1137067180566827</v>
      </c>
      <c r="X247">
        <v>-0.15232212353271249</v>
      </c>
      <c r="Y247">
        <v>-0.19766885268805959</v>
      </c>
      <c r="Z247">
        <v>-0.1062985861715036</v>
      </c>
      <c r="AA247">
        <v>-2.2184783285918969E-2</v>
      </c>
      <c r="AB247">
        <v>-3.1404314375016153E-2</v>
      </c>
      <c r="AC247">
        <v>-0.1070915328072161</v>
      </c>
      <c r="AD247">
        <v>-0.13701752829470959</v>
      </c>
      <c r="AE247">
        <v>-2.6247970077518008E-2</v>
      </c>
      <c r="AF247">
        <v>-7.6921691229170905E-2</v>
      </c>
      <c r="AG247">
        <v>-5.8234157541504412E-2</v>
      </c>
      <c r="AH247" s="9" t="s">
        <v>87</v>
      </c>
      <c r="AI247" s="1">
        <v>45139</v>
      </c>
      <c r="AJ247" s="9" t="s">
        <v>41</v>
      </c>
      <c r="AK247">
        <v>14</v>
      </c>
    </row>
    <row r="248" spans="1:37" x14ac:dyDescent="0.25">
      <c r="A248">
        <v>45149</v>
      </c>
      <c r="B248">
        <v>-4.6422596197648901E-2</v>
      </c>
      <c r="C248">
        <v>0</v>
      </c>
      <c r="D248">
        <v>-3.1030096983563581E-2</v>
      </c>
      <c r="E248">
        <v>-2.9494714553772811E-2</v>
      </c>
      <c r="F248">
        <v>-5.1848002258520563E-2</v>
      </c>
      <c r="G248">
        <v>-1.177777003808525E-2</v>
      </c>
      <c r="H248">
        <v>-4.5722265184377289E-3</v>
      </c>
      <c r="I248">
        <v>-0.16466719780782421</v>
      </c>
      <c r="J248">
        <v>-1.4059972900283921E-2</v>
      </c>
      <c r="K248">
        <v>-3.4518855664535233E-2</v>
      </c>
      <c r="L248">
        <v>-2.1731234507958271E-2</v>
      </c>
      <c r="M248">
        <v>-3.3905883883145582E-2</v>
      </c>
      <c r="N248">
        <v>-0.14052100008304871</v>
      </c>
      <c r="O248">
        <v>-1.109460200942434E-2</v>
      </c>
      <c r="P248">
        <v>-3.8505731545317598E-2</v>
      </c>
      <c r="Q248">
        <v>-1.399896745183973E-3</v>
      </c>
      <c r="R248">
        <v>-0.11387688449874001</v>
      </c>
      <c r="S248">
        <v>0</v>
      </c>
      <c r="T248">
        <v>-0.42946042199411122</v>
      </c>
      <c r="U248">
        <v>-2.1154575687901321E-2</v>
      </c>
      <c r="V248">
        <v>-2.7187100067042131E-2</v>
      </c>
      <c r="W248">
        <v>-4.9401855113970307E-2</v>
      </c>
      <c r="X248">
        <v>-1.7771195983688121E-2</v>
      </c>
      <c r="Y248">
        <v>-2.5590558561578419E-2</v>
      </c>
      <c r="Z248">
        <v>-2.278034569064839E-2</v>
      </c>
      <c r="AA248">
        <v>-8.2604285700673324E-2</v>
      </c>
      <c r="AB248">
        <v>-6.5119190365182003E-2</v>
      </c>
      <c r="AC248">
        <v>-3.2474850132983402E-2</v>
      </c>
      <c r="AD248">
        <v>-8.5678498014319145E-3</v>
      </c>
      <c r="AE248">
        <v>-5.79220087414637E-2</v>
      </c>
      <c r="AF248">
        <v>-3.8879605647103667E-2</v>
      </c>
      <c r="AG248">
        <v>-6.4061028779026724E-2</v>
      </c>
      <c r="AH248" s="9" t="s">
        <v>88</v>
      </c>
      <c r="AI248" s="1">
        <v>45139</v>
      </c>
      <c r="AJ248" s="9" t="s">
        <v>43</v>
      </c>
      <c r="AK248">
        <v>11</v>
      </c>
    </row>
    <row r="249" spans="1:37" x14ac:dyDescent="0.25">
      <c r="A249">
        <v>45148</v>
      </c>
      <c r="B249">
        <v>-1.077049228070557</v>
      </c>
      <c r="C249">
        <v>-2.3292414805051331</v>
      </c>
      <c r="D249">
        <v>-0.25941603601087609</v>
      </c>
      <c r="E249">
        <v>-0.684892931527741</v>
      </c>
      <c r="F249">
        <v>-0.74842104281435529</v>
      </c>
      <c r="G249">
        <v>-1.2922328297063661</v>
      </c>
      <c r="H249">
        <v>-0.67568308779298203</v>
      </c>
      <c r="I249">
        <v>-1.3877099858942861</v>
      </c>
      <c r="J249">
        <v>-0.43742455716940171</v>
      </c>
      <c r="K249">
        <v>-2.4388139615772002</v>
      </c>
      <c r="L249">
        <v>-1.737306942383249</v>
      </c>
      <c r="M249">
        <v>-0.57742721645227379</v>
      </c>
      <c r="N249">
        <v>-0.99641435013053625</v>
      </c>
      <c r="O249">
        <v>-0.45361973519441479</v>
      </c>
      <c r="P249">
        <v>-1.406946142309911</v>
      </c>
      <c r="Q249">
        <v>-0.60513108122420156</v>
      </c>
      <c r="R249">
        <v>-0.51957293987212561</v>
      </c>
      <c r="S249">
        <v>-1.6550745222709351</v>
      </c>
      <c r="T249">
        <v>-1.868455810606908</v>
      </c>
      <c r="U249">
        <v>-2.70015863002943</v>
      </c>
      <c r="V249">
        <v>-1.0547680229122309</v>
      </c>
      <c r="W249">
        <v>-1.375774250112533</v>
      </c>
      <c r="X249">
        <v>-0.84617891234765819</v>
      </c>
      <c r="Y249">
        <v>-1.490140789396905</v>
      </c>
      <c r="Z249">
        <v>-0.99429143043473645</v>
      </c>
      <c r="AA249">
        <v>-1.429841843104906</v>
      </c>
      <c r="AB249">
        <v>-0.94087022182673963</v>
      </c>
      <c r="AC249">
        <v>-0.94339540547877787</v>
      </c>
      <c r="AD249">
        <v>-1.19289002960446</v>
      </c>
      <c r="AE249">
        <v>-0.89808776367646515</v>
      </c>
      <c r="AF249">
        <v>-0.99350611519981247</v>
      </c>
      <c r="AG249">
        <v>-1.325173055172677</v>
      </c>
      <c r="AH249" s="9" t="s">
        <v>88</v>
      </c>
      <c r="AI249" s="1">
        <v>45139</v>
      </c>
      <c r="AJ249" s="9" t="s">
        <v>38</v>
      </c>
      <c r="AK249">
        <v>10</v>
      </c>
    </row>
    <row r="250" spans="1:37" x14ac:dyDescent="0.25">
      <c r="A250">
        <v>45147</v>
      </c>
      <c r="B250">
        <v>-0.17506360243522959</v>
      </c>
      <c r="C250">
        <v>-0.35301564434084148</v>
      </c>
      <c r="D250">
        <v>-9.0293797314288882E-2</v>
      </c>
      <c r="E250">
        <v>-0.1335238146569068</v>
      </c>
      <c r="F250">
        <v>-0.43401223153651991</v>
      </c>
      <c r="G250">
        <v>-0.40099154228682121</v>
      </c>
      <c r="H250">
        <v>-4.5592702449224851E-2</v>
      </c>
      <c r="I250">
        <v>-4.0603637834417047E-2</v>
      </c>
      <c r="J250">
        <v>-0.13038107579128921</v>
      </c>
      <c r="K250">
        <v>-0.22326037006514121</v>
      </c>
      <c r="L250">
        <v>-0.26249473080286428</v>
      </c>
      <c r="M250">
        <v>-7.5435403482171218E-2</v>
      </c>
      <c r="N250">
        <v>-0.19566793049876241</v>
      </c>
      <c r="O250">
        <v>-7.4158506938422603E-2</v>
      </c>
      <c r="P250">
        <v>-0.16751377653634511</v>
      </c>
      <c r="Q250">
        <v>-6.7860540357163504E-2</v>
      </c>
      <c r="R250">
        <v>-1.5634050823820678E-2</v>
      </c>
      <c r="S250">
        <v>0</v>
      </c>
      <c r="T250">
        <v>-0.69052329974035187</v>
      </c>
      <c r="U250">
        <v>-2.80988343511656E-2</v>
      </c>
      <c r="V250">
        <v>-0.29223215757629722</v>
      </c>
      <c r="W250">
        <v>-6.1783511064193483E-2</v>
      </c>
      <c r="X250">
        <v>-0.11141885860678299</v>
      </c>
      <c r="Y250">
        <v>-1.8452847822696659E-2</v>
      </c>
      <c r="Z250">
        <v>-0.15211215198010991</v>
      </c>
      <c r="AA250">
        <v>-0.1533328247385638</v>
      </c>
      <c r="AB250">
        <v>-0.26632685389906863</v>
      </c>
      <c r="AC250">
        <v>-0.10605725364238409</v>
      </c>
      <c r="AD250">
        <v>-0.28774972363804019</v>
      </c>
      <c r="AE250">
        <v>-0.38082711970701377</v>
      </c>
      <c r="AF250">
        <v>-0.133052418470543</v>
      </c>
      <c r="AG250">
        <v>-6.6670788285356289E-2</v>
      </c>
      <c r="AH250" s="9" t="s">
        <v>88</v>
      </c>
      <c r="AI250" s="1">
        <v>45139</v>
      </c>
      <c r="AJ250" s="9" t="s">
        <v>39</v>
      </c>
      <c r="AK250">
        <v>9</v>
      </c>
    </row>
    <row r="251" spans="1:37" x14ac:dyDescent="0.25">
      <c r="A251">
        <v>45146</v>
      </c>
      <c r="B251">
        <v>-0.2046270456934223</v>
      </c>
      <c r="C251">
        <v>-0.31049292503716092</v>
      </c>
      <c r="D251">
        <v>-4.3282127526941098E-2</v>
      </c>
      <c r="E251">
        <v>-0.5306132785985217</v>
      </c>
      <c r="F251">
        <v>-0.20556028143162819</v>
      </c>
      <c r="G251">
        <v>-0.32008599432553109</v>
      </c>
      <c r="H251">
        <v>-8.3278556246890539E-2</v>
      </c>
      <c r="I251">
        <v>-9.9686952481285909E-2</v>
      </c>
      <c r="J251">
        <v>-6.8528525464596118E-2</v>
      </c>
      <c r="K251">
        <v>-0.1063859503830962</v>
      </c>
      <c r="L251">
        <v>-0.2655559470120078</v>
      </c>
      <c r="M251">
        <v>-6.2228996767702667E-2</v>
      </c>
      <c r="N251">
        <v>-6.2016729288759738E-2</v>
      </c>
      <c r="O251">
        <v>-4.3500646021125501E-2</v>
      </c>
      <c r="P251">
        <v>-0.1156518586932803</v>
      </c>
      <c r="Q251">
        <v>-0.25162045338115457</v>
      </c>
      <c r="R251">
        <v>-0.60032392988345284</v>
      </c>
      <c r="S251">
        <v>-0.1081363375286583</v>
      </c>
      <c r="T251">
        <v>-4.7332193507452262E-2</v>
      </c>
      <c r="U251">
        <v>-0.2339190669062724</v>
      </c>
      <c r="V251">
        <v>-3.0177918194295671E-2</v>
      </c>
      <c r="W251">
        <v>-0.2100284733078456</v>
      </c>
      <c r="X251">
        <v>-0.31589764793487207</v>
      </c>
      <c r="Y251">
        <v>-7.5624009648977975E-2</v>
      </c>
      <c r="Z251">
        <v>-0.37784471495448241</v>
      </c>
      <c r="AA251">
        <v>-9.0440666000067671E-2</v>
      </c>
      <c r="AB251">
        <v>-0.1034117372412887</v>
      </c>
      <c r="AC251">
        <v>-8.7364048258806282E-2</v>
      </c>
      <c r="AD251">
        <v>-8.9304018954609557E-2</v>
      </c>
      <c r="AE251">
        <v>-0.29874748305187881</v>
      </c>
      <c r="AF251">
        <v>-0.25958942231607418</v>
      </c>
      <c r="AG251">
        <v>-8.0612251748758884E-2</v>
      </c>
      <c r="AH251" s="9" t="s">
        <v>88</v>
      </c>
      <c r="AI251" s="1">
        <v>45139</v>
      </c>
      <c r="AJ251" s="9" t="s">
        <v>40</v>
      </c>
      <c r="AK251">
        <v>8</v>
      </c>
    </row>
    <row r="252" spans="1:37" x14ac:dyDescent="0.25">
      <c r="A252">
        <v>45145</v>
      </c>
      <c r="B252">
        <v>-5.7025984087231411E-2</v>
      </c>
      <c r="C252">
        <v>-4.9974427428938151E-2</v>
      </c>
      <c r="D252">
        <v>0</v>
      </c>
      <c r="E252">
        <v>-9.6801417900565706E-2</v>
      </c>
      <c r="F252">
        <v>-0.30477284831514612</v>
      </c>
      <c r="G252">
        <v>-6.8615839388020041E-3</v>
      </c>
      <c r="H252">
        <v>-2.8484104778970901E-2</v>
      </c>
      <c r="I252">
        <v>-1.517750422816347E-2</v>
      </c>
      <c r="J252">
        <v>-2.815947800449594E-2</v>
      </c>
      <c r="K252">
        <v>-0.25870586867803819</v>
      </c>
      <c r="L252">
        <v>0</v>
      </c>
      <c r="M252">
        <v>-1.380670630333458E-2</v>
      </c>
      <c r="N252">
        <v>-6.993744702591595E-2</v>
      </c>
      <c r="O252">
        <v>-0.2060526583539036</v>
      </c>
      <c r="P252">
        <v>-9.2497128121846864E-2</v>
      </c>
      <c r="Q252">
        <v>-1.9506079684703151E-2</v>
      </c>
      <c r="R252">
        <v>-2.3422550911073631E-3</v>
      </c>
      <c r="S252">
        <v>-1.531150707121446E-3</v>
      </c>
      <c r="T252">
        <v>-1.8075737688391599E-2</v>
      </c>
      <c r="U252">
        <v>0</v>
      </c>
      <c r="V252">
        <v>-4.7113624673555503E-2</v>
      </c>
      <c r="W252">
        <v>-4.2359209078158301E-2</v>
      </c>
      <c r="X252">
        <v>-7.7379557024697398E-2</v>
      </c>
      <c r="Y252">
        <v>-0.13494414849962691</v>
      </c>
      <c r="Z252">
        <v>-5.5390956019930271E-2</v>
      </c>
      <c r="AA252">
        <v>-6.1404987133077779E-2</v>
      </c>
      <c r="AB252">
        <v>-6.661579344789563E-2</v>
      </c>
      <c r="AC252">
        <v>-2.623370991010494E-2</v>
      </c>
      <c r="AD252">
        <v>-3.2128119639990523E-2</v>
      </c>
      <c r="AE252">
        <v>-2.3802334719477292E-2</v>
      </c>
      <c r="AF252">
        <v>-0.1204439077473172</v>
      </c>
      <c r="AG252">
        <v>-1.1587219375413261E-2</v>
      </c>
      <c r="AH252" s="9" t="s">
        <v>88</v>
      </c>
      <c r="AI252" s="1">
        <v>45139</v>
      </c>
      <c r="AJ252" s="9" t="s">
        <v>41</v>
      </c>
      <c r="AK252">
        <v>7</v>
      </c>
    </row>
    <row r="253" spans="1:37" x14ac:dyDescent="0.25">
      <c r="A253">
        <v>45142</v>
      </c>
      <c r="B253">
        <v>-1.9208495774386051E-2</v>
      </c>
      <c r="C253">
        <v>-2.8616874083249328E-3</v>
      </c>
      <c r="D253">
        <v>-0.12335097239988629</v>
      </c>
      <c r="E253">
        <v>-2.2221488027874838E-3</v>
      </c>
      <c r="F253">
        <v>-9.390245210711138E-3</v>
      </c>
      <c r="G253">
        <v>-3.8638567606727822E-4</v>
      </c>
      <c r="H253">
        <v>-6.7250040349798989E-3</v>
      </c>
      <c r="I253">
        <v>-1.625331863457536E-2</v>
      </c>
      <c r="J253">
        <v>0</v>
      </c>
      <c r="K253">
        <v>-6.6584620547888518E-3</v>
      </c>
      <c r="L253">
        <v>-3.0417716410065059E-2</v>
      </c>
      <c r="M253">
        <v>-1.6897273331124331E-3</v>
      </c>
      <c r="N253">
        <v>-2.1226044756803179E-2</v>
      </c>
      <c r="O253">
        <v>-5.324112196103745E-3</v>
      </c>
      <c r="P253">
        <v>-5.8856146464740709E-2</v>
      </c>
      <c r="Q253">
        <v>-0.19025815666467849</v>
      </c>
      <c r="R253">
        <v>-0.16554979852548171</v>
      </c>
      <c r="S253">
        <v>0</v>
      </c>
      <c r="T253">
        <v>-2.9226179473708619E-2</v>
      </c>
      <c r="U253">
        <v>-2.167495373480751E-2</v>
      </c>
      <c r="V253">
        <v>-1.53199879202989E-2</v>
      </c>
      <c r="W253">
        <v>0</v>
      </c>
      <c r="X253">
        <v>-7.0404032903615783E-3</v>
      </c>
      <c r="Y253">
        <v>-2.9901543002243611E-2</v>
      </c>
      <c r="Z253">
        <v>-4.0921978749535754E-3</v>
      </c>
      <c r="AA253">
        <v>-2.176559237924594E-2</v>
      </c>
      <c r="AB253">
        <v>-5.2079906757928528E-2</v>
      </c>
      <c r="AC253">
        <v>-2.2594518502635878E-2</v>
      </c>
      <c r="AD253">
        <v>-3.4226125624732297E-2</v>
      </c>
      <c r="AE253">
        <v>-5.3897978768308402E-2</v>
      </c>
      <c r="AF253">
        <v>-5.703712793871365E-3</v>
      </c>
      <c r="AG253">
        <v>-1.268784357518972E-2</v>
      </c>
      <c r="AH253" s="9" t="s">
        <v>89</v>
      </c>
      <c r="AI253" s="1">
        <v>45139</v>
      </c>
      <c r="AJ253" s="9" t="s">
        <v>43</v>
      </c>
      <c r="AK253">
        <v>4</v>
      </c>
    </row>
    <row r="254" spans="1:37" x14ac:dyDescent="0.25">
      <c r="A254">
        <v>45141</v>
      </c>
      <c r="B254">
        <v>-0.33212393939366203</v>
      </c>
      <c r="C254">
        <v>-0.1173671659803817</v>
      </c>
      <c r="D254">
        <v>-0.29585245470524668</v>
      </c>
      <c r="E254">
        <v>-0.24911829413717779</v>
      </c>
      <c r="F254">
        <v>-0.30255405289760201</v>
      </c>
      <c r="G254">
        <v>-0.41357784416543147</v>
      </c>
      <c r="H254">
        <v>-0.40418878808804071</v>
      </c>
      <c r="I254">
        <v>-0.19669200838340331</v>
      </c>
      <c r="J254">
        <v>-1.056458624027935</v>
      </c>
      <c r="K254">
        <v>-4.2005100197350299E-2</v>
      </c>
      <c r="L254">
        <v>-3.6590458250888039E-2</v>
      </c>
      <c r="M254">
        <v>-0.1787964207617514</v>
      </c>
      <c r="N254">
        <v>-0.39949487521816829</v>
      </c>
      <c r="O254">
        <v>-3.7986662911080708E-2</v>
      </c>
      <c r="P254">
        <v>-0.36527182651824791</v>
      </c>
      <c r="Q254">
        <v>-0.46792921340419219</v>
      </c>
      <c r="R254">
        <v>-0.60265388216171822</v>
      </c>
      <c r="S254">
        <v>-0.54899055462948054</v>
      </c>
      <c r="T254">
        <v>-0.26954350157877949</v>
      </c>
      <c r="U254">
        <v>-0.19137812888545941</v>
      </c>
      <c r="V254">
        <v>-3.7706092187146559E-2</v>
      </c>
      <c r="W254">
        <v>-0.86408714949966203</v>
      </c>
      <c r="X254">
        <v>-0.37074591693858072</v>
      </c>
      <c r="Y254">
        <v>-0.16654246974789011</v>
      </c>
      <c r="Z254">
        <v>-0.35145582572299872</v>
      </c>
      <c r="AA254">
        <v>-0.39587340647782571</v>
      </c>
      <c r="AB254">
        <v>-0.2467960173690199</v>
      </c>
      <c r="AC254">
        <v>-0.17037473679302431</v>
      </c>
      <c r="AD254">
        <v>-0.2905374571721413</v>
      </c>
      <c r="AE254">
        <v>-0.52024508528909075</v>
      </c>
      <c r="AF254">
        <v>-0.26052409428379619</v>
      </c>
      <c r="AG254">
        <v>-0.25386631140183369</v>
      </c>
      <c r="AH254" s="9" t="s">
        <v>89</v>
      </c>
      <c r="AI254" s="1">
        <v>45139</v>
      </c>
      <c r="AJ254" s="9" t="s">
        <v>38</v>
      </c>
      <c r="AK254">
        <v>3</v>
      </c>
    </row>
    <row r="255" spans="1:37" x14ac:dyDescent="0.25">
      <c r="A255">
        <v>45140</v>
      </c>
      <c r="B255">
        <v>-4.8961417506828482E-2</v>
      </c>
      <c r="C255">
        <v>0</v>
      </c>
      <c r="D255">
        <v>0</v>
      </c>
      <c r="E255">
        <v>-8.8241808293952673E-2</v>
      </c>
      <c r="F255">
        <v>-7.977054543556357E-2</v>
      </c>
      <c r="G255">
        <v>-2.6912260113688649E-2</v>
      </c>
      <c r="H255">
        <v>-0.15341735418959621</v>
      </c>
      <c r="I255">
        <v>-0.31852455282847519</v>
      </c>
      <c r="J255">
        <v>-1.8439660037837351E-2</v>
      </c>
      <c r="K255">
        <v>-1.6210998020049891E-3</v>
      </c>
      <c r="L255">
        <v>-7.2690782605115039E-3</v>
      </c>
      <c r="M255">
        <v>-2.1659773230821751E-2</v>
      </c>
      <c r="N255">
        <v>-4.8427067755569049E-2</v>
      </c>
      <c r="O255">
        <v>-2.9048973032333631E-2</v>
      </c>
      <c r="P255">
        <v>-3.3890065327236221E-2</v>
      </c>
      <c r="Q255">
        <v>-1.393647396366645E-3</v>
      </c>
      <c r="R255">
        <v>0</v>
      </c>
      <c r="S255">
        <v>0</v>
      </c>
      <c r="T255">
        <v>-4.985940751162269E-2</v>
      </c>
      <c r="U255">
        <v>-9.0342959307967256E-3</v>
      </c>
      <c r="V255">
        <v>-8.9988553092762116E-2</v>
      </c>
      <c r="W255">
        <v>-0.1098714078135668</v>
      </c>
      <c r="X255">
        <v>-3.3107337345713847E-2</v>
      </c>
      <c r="Y255">
        <v>0</v>
      </c>
      <c r="Z255">
        <v>-4.3909593351797213E-2</v>
      </c>
      <c r="AA255">
        <v>-7.1955563916509993E-2</v>
      </c>
      <c r="AB255">
        <v>-5.9999577054078657E-2</v>
      </c>
      <c r="AC255">
        <v>-6.2306408082181321E-3</v>
      </c>
      <c r="AD255">
        <v>-0.1414970505325964</v>
      </c>
      <c r="AE255">
        <v>-3.684481803868752E-2</v>
      </c>
      <c r="AF255">
        <v>-3.6999460177694572E-2</v>
      </c>
      <c r="AG255">
        <v>-6.0653583057400963E-2</v>
      </c>
      <c r="AH255" s="9" t="s">
        <v>89</v>
      </c>
      <c r="AI255" s="1">
        <v>45139</v>
      </c>
      <c r="AJ255" s="9" t="s">
        <v>39</v>
      </c>
      <c r="AK255">
        <v>2</v>
      </c>
    </row>
    <row r="256" spans="1:37" x14ac:dyDescent="0.25">
      <c r="A256">
        <v>45139</v>
      </c>
      <c r="B256">
        <v>-1.4214340952145901</v>
      </c>
      <c r="C256">
        <v>-2.646540537512045</v>
      </c>
      <c r="D256">
        <v>-1.7699472036176731</v>
      </c>
      <c r="E256">
        <v>-2.905756660579331</v>
      </c>
      <c r="F256">
        <v>-1.125145523366881</v>
      </c>
      <c r="G256">
        <v>-1.9703090943627879</v>
      </c>
      <c r="H256">
        <v>-0.30789368637470521</v>
      </c>
      <c r="I256">
        <v>-0.94857179340183728</v>
      </c>
      <c r="J256">
        <v>-2.9014307987076351</v>
      </c>
      <c r="K256">
        <v>-0.45836462510672588</v>
      </c>
      <c r="L256">
        <v>-0.35196201289862988</v>
      </c>
      <c r="M256">
        <v>-0.27442899519502989</v>
      </c>
      <c r="N256">
        <v>-0.59600182240408006</v>
      </c>
      <c r="O256">
        <v>-1.133536901203188</v>
      </c>
      <c r="P256">
        <v>-0.86310983088687332</v>
      </c>
      <c r="Q256">
        <v>-0.23987997069939321</v>
      </c>
      <c r="R256">
        <v>-3.012882992909824</v>
      </c>
      <c r="S256">
        <v>-1.9039267034824059</v>
      </c>
      <c r="T256">
        <v>-0.41715673421030341</v>
      </c>
      <c r="U256">
        <v>-2.0158295312938459</v>
      </c>
      <c r="V256">
        <v>-1.2596247591895651</v>
      </c>
      <c r="W256">
        <v>-2.0011099686729641</v>
      </c>
      <c r="X256">
        <v>-1.0730089502934801</v>
      </c>
      <c r="Y256">
        <v>-1.460347848727217</v>
      </c>
      <c r="Z256">
        <v>-2.1111960349894221</v>
      </c>
      <c r="AA256">
        <v>-1.052254957621632</v>
      </c>
      <c r="AB256">
        <v>-0.65071202292321972</v>
      </c>
      <c r="AC256">
        <v>-0.77047311901105109</v>
      </c>
      <c r="AD256">
        <v>-0.77034397228978546</v>
      </c>
      <c r="AE256">
        <v>-1.32040169148793</v>
      </c>
      <c r="AF256">
        <v>-1.5112731737121039</v>
      </c>
      <c r="AG256">
        <v>-1.4046822189167789</v>
      </c>
      <c r="AH256" s="9" t="s">
        <v>89</v>
      </c>
      <c r="AI256" s="1">
        <v>45139</v>
      </c>
      <c r="AJ256" s="9" t="s">
        <v>40</v>
      </c>
      <c r="AK256">
        <v>1</v>
      </c>
    </row>
    <row r="257" spans="1:37" x14ac:dyDescent="0.25">
      <c r="A257">
        <v>45138</v>
      </c>
      <c r="B257">
        <v>-0.27035027883603718</v>
      </c>
      <c r="C257">
        <v>-1.811242103591057E-2</v>
      </c>
      <c r="D257">
        <v>-1.113893795490291E-2</v>
      </c>
      <c r="E257">
        <v>-0.1092499812006507</v>
      </c>
      <c r="F257">
        <v>-0.4372453601882681</v>
      </c>
      <c r="G257">
        <v>-5.2150319614312587E-2</v>
      </c>
      <c r="H257">
        <v>-2.705756493831513E-2</v>
      </c>
      <c r="I257">
        <v>-8.6488238767245026E-2</v>
      </c>
      <c r="J257">
        <v>-0.93692847596328777</v>
      </c>
      <c r="K257">
        <v>-3.4820658567214023E-2</v>
      </c>
      <c r="L257">
        <v>-8.2138139372741947E-2</v>
      </c>
      <c r="M257">
        <v>-9.8745611197233268E-2</v>
      </c>
      <c r="N257">
        <v>-0.18878790253077979</v>
      </c>
      <c r="O257">
        <v>-7.2090754509667062E-4</v>
      </c>
      <c r="P257">
        <v>-0.65207415575083794</v>
      </c>
      <c r="Q257">
        <v>-0.1165970638536707</v>
      </c>
      <c r="R257">
        <v>-3.4871581949868023E-2</v>
      </c>
      <c r="S257">
        <v>-0.66490119831010019</v>
      </c>
      <c r="T257">
        <v>-1.856787667031494</v>
      </c>
      <c r="U257">
        <v>-0.547673915744743</v>
      </c>
      <c r="V257">
        <v>-0.27808891301042671</v>
      </c>
      <c r="W257">
        <v>-6.9743775927759268E-3</v>
      </c>
      <c r="X257">
        <v>-0.17587266704698981</v>
      </c>
      <c r="Y257">
        <v>-0.1060946616213487</v>
      </c>
      <c r="Z257">
        <v>-0.1382018301767578</v>
      </c>
      <c r="AA257">
        <v>-0.4185338404348915</v>
      </c>
      <c r="AB257">
        <v>-0.38657099900951558</v>
      </c>
      <c r="AC257">
        <v>-0.10389107149561851</v>
      </c>
      <c r="AD257">
        <v>-1.755877678531468E-2</v>
      </c>
      <c r="AE257">
        <v>-0.24921895717902229</v>
      </c>
      <c r="AF257">
        <v>-0.4218199628359724</v>
      </c>
      <c r="AG257">
        <v>-0.1023837645952765</v>
      </c>
      <c r="AH257" s="9" t="s">
        <v>89</v>
      </c>
      <c r="AI257" s="1">
        <v>45108</v>
      </c>
      <c r="AJ257" s="9" t="s">
        <v>41</v>
      </c>
      <c r="AK257">
        <v>31</v>
      </c>
    </row>
    <row r="258" spans="1:37" x14ac:dyDescent="0.25">
      <c r="A258">
        <v>45135</v>
      </c>
      <c r="B258">
        <v>-6.5377393457817415E-2</v>
      </c>
      <c r="C258">
        <v>-9.4316461626948993E-3</v>
      </c>
      <c r="D258">
        <v>0</v>
      </c>
      <c r="E258">
        <v>-5.4988333631764648E-2</v>
      </c>
      <c r="F258">
        <v>-0.169811164667558</v>
      </c>
      <c r="G258">
        <v>0</v>
      </c>
      <c r="H258">
        <v>-1.739492557656197E-2</v>
      </c>
      <c r="I258">
        <v>-2.931666359540527E-2</v>
      </c>
      <c r="J258">
        <v>-1.6375007901061799E-2</v>
      </c>
      <c r="K258">
        <v>-2.3585118384482771E-2</v>
      </c>
      <c r="L258">
        <v>-5.179646260945938E-3</v>
      </c>
      <c r="M258">
        <v>-8.4918895136755421E-2</v>
      </c>
      <c r="N258">
        <v>-4.1555816516155288E-2</v>
      </c>
      <c r="O258">
        <v>-3.1245628315447839E-2</v>
      </c>
      <c r="P258">
        <v>-7.2976754822359297E-2</v>
      </c>
      <c r="Q258">
        <v>-2.3061596877301131E-2</v>
      </c>
      <c r="R258">
        <v>-0.22121465016623379</v>
      </c>
      <c r="S258">
        <v>-0.20816960590472061</v>
      </c>
      <c r="T258">
        <v>-0.16818241310691151</v>
      </c>
      <c r="U258">
        <v>-0.14474101222794711</v>
      </c>
      <c r="V258">
        <v>-9.7850538119739941E-2</v>
      </c>
      <c r="W258">
        <v>-1.8123290993641551E-2</v>
      </c>
      <c r="X258">
        <v>-5.0819790904420008E-2</v>
      </c>
      <c r="Y258">
        <v>-6.4839838306518363E-2</v>
      </c>
      <c r="Z258">
        <v>-6.9073462132784869E-2</v>
      </c>
      <c r="AA258">
        <v>-4.3996766482567187E-2</v>
      </c>
      <c r="AB258">
        <v>-8.3341615599987207E-2</v>
      </c>
      <c r="AC258">
        <v>-4.5338349865990731E-2</v>
      </c>
      <c r="AD258">
        <v>-4.4985610260311747E-2</v>
      </c>
      <c r="AE258">
        <v>-2.4880314370425111E-2</v>
      </c>
      <c r="AF258">
        <v>-0.1208657134439258</v>
      </c>
      <c r="AG258">
        <v>-2.864244933915918E-2</v>
      </c>
      <c r="AH258" s="9" t="s">
        <v>90</v>
      </c>
      <c r="AI258" s="1">
        <v>45108</v>
      </c>
      <c r="AJ258" s="9" t="s">
        <v>43</v>
      </c>
      <c r="AK258">
        <v>28</v>
      </c>
    </row>
    <row r="259" spans="1:37" x14ac:dyDescent="0.25">
      <c r="A259">
        <v>45134</v>
      </c>
      <c r="B259">
        <v>-0.15700546872557311</v>
      </c>
      <c r="C259">
        <v>-3.784120040545131E-2</v>
      </c>
      <c r="D259">
        <v>-0.30699144625073099</v>
      </c>
      <c r="E259">
        <v>-5.7879893843595327E-2</v>
      </c>
      <c r="F259">
        <v>-4.3247344236691812E-2</v>
      </c>
      <c r="G259">
        <v>-3.9017206107399761E-2</v>
      </c>
      <c r="H259">
        <v>-0.1910820426582317</v>
      </c>
      <c r="I259">
        <v>-0.14660995411271929</v>
      </c>
      <c r="J259">
        <v>-0.51757076441657868</v>
      </c>
      <c r="K259">
        <v>-0.44824874119715641</v>
      </c>
      <c r="L259">
        <v>-7.1299051675779115E-2</v>
      </c>
      <c r="M259">
        <v>-0.17266537401077639</v>
      </c>
      <c r="N259">
        <v>-7.4414139684997396E-2</v>
      </c>
      <c r="O259">
        <v>-0.227918166073976</v>
      </c>
      <c r="P259">
        <v>-0.54210247655461363</v>
      </c>
      <c r="Q259">
        <v>-0.1881464534040044</v>
      </c>
      <c r="R259">
        <v>-8.4206737544268814E-2</v>
      </c>
      <c r="S259">
        <v>-1.208736417210517E-2</v>
      </c>
      <c r="T259">
        <v>-0.10046874200103981</v>
      </c>
      <c r="U259">
        <v>0</v>
      </c>
      <c r="V259">
        <v>-0.67517478649033391</v>
      </c>
      <c r="W259">
        <v>-0.17058783915079789</v>
      </c>
      <c r="X259">
        <v>-0.13184550777412929</v>
      </c>
      <c r="Y259">
        <v>-4.5758074381202343E-2</v>
      </c>
      <c r="Z259">
        <v>-7.077272765069112E-2</v>
      </c>
      <c r="AA259">
        <v>-0.2334439321963355</v>
      </c>
      <c r="AB259">
        <v>-0.26097476919273122</v>
      </c>
      <c r="AC259">
        <v>-0.12996573893422739</v>
      </c>
      <c r="AD259">
        <v>-0.11040777871120309</v>
      </c>
      <c r="AE259">
        <v>-0.1426444121998055</v>
      </c>
      <c r="AF259">
        <v>-0.1812314942584369</v>
      </c>
      <c r="AG259">
        <v>-0.1291160200010758</v>
      </c>
      <c r="AH259" s="9" t="s">
        <v>90</v>
      </c>
      <c r="AI259" s="1">
        <v>45108</v>
      </c>
      <c r="AJ259" s="9" t="s">
        <v>38</v>
      </c>
      <c r="AK259">
        <v>27</v>
      </c>
    </row>
    <row r="260" spans="1:37" x14ac:dyDescent="0.25">
      <c r="A260">
        <v>45133</v>
      </c>
      <c r="B260">
        <v>-0.14319223706093681</v>
      </c>
      <c r="C260">
        <v>-0.1713902610161937</v>
      </c>
      <c r="D260">
        <v>-2.6801220485282901E-2</v>
      </c>
      <c r="E260">
        <v>-8.609429220028704E-2</v>
      </c>
      <c r="F260">
        <v>-7.1123309148505898E-2</v>
      </c>
      <c r="G260">
        <v>-6.9915433139918881E-2</v>
      </c>
      <c r="H260">
        <v>-0.40303045657451519</v>
      </c>
      <c r="I260">
        <v>-0.1459083027003468</v>
      </c>
      <c r="J260">
        <v>-5.24134620340444E-2</v>
      </c>
      <c r="K260">
        <v>-5.4148472127832262E-2</v>
      </c>
      <c r="L260">
        <v>-2.5585689350897629E-2</v>
      </c>
      <c r="M260">
        <v>-8.5520107787935631E-2</v>
      </c>
      <c r="N260">
        <v>-0.2409764609377964</v>
      </c>
      <c r="O260">
        <v>-3.4124040504184362E-2</v>
      </c>
      <c r="P260">
        <v>-0.1958231636997845</v>
      </c>
      <c r="Q260">
        <v>-4.4862594068067502E-2</v>
      </c>
      <c r="R260">
        <v>-7.6209930505566634E-3</v>
      </c>
      <c r="S260">
        <v>-0.101321142713649</v>
      </c>
      <c r="T260">
        <v>-0.21574800991006421</v>
      </c>
      <c r="U260">
        <v>-0.4327118846889777</v>
      </c>
      <c r="V260">
        <v>-0.62156125189004963</v>
      </c>
      <c r="W260">
        <v>-2.1099668155362981E-2</v>
      </c>
      <c r="X260">
        <v>-7.4091790530340443E-2</v>
      </c>
      <c r="Y260">
        <v>-7.3154319890287256E-2</v>
      </c>
      <c r="Z260">
        <v>-7.9689453553358075E-2</v>
      </c>
      <c r="AA260">
        <v>-0.17695746321824271</v>
      </c>
      <c r="AB260">
        <v>-0.21425369235243499</v>
      </c>
      <c r="AC260">
        <v>-8.5121092310628574E-2</v>
      </c>
      <c r="AD260">
        <v>-8.9134352598524494E-2</v>
      </c>
      <c r="AE260">
        <v>-0.10681607707161481</v>
      </c>
      <c r="AF260">
        <v>-0.19567598736003691</v>
      </c>
      <c r="AG260">
        <v>-9.6489232633123423E-2</v>
      </c>
      <c r="AH260" s="9" t="s">
        <v>90</v>
      </c>
      <c r="AI260" s="1">
        <v>45108</v>
      </c>
      <c r="AJ260" s="9" t="s">
        <v>39</v>
      </c>
      <c r="AK260">
        <v>26</v>
      </c>
    </row>
    <row r="261" spans="1:37" x14ac:dyDescent="0.25">
      <c r="A261">
        <v>45132</v>
      </c>
      <c r="B261">
        <v>-0.35472803213336901</v>
      </c>
      <c r="C261">
        <v>-0.46077974342423222</v>
      </c>
      <c r="D261">
        <v>0</v>
      </c>
      <c r="E261">
        <v>-0.48358811056542739</v>
      </c>
      <c r="F261">
        <v>-0.60941189511883143</v>
      </c>
      <c r="G261">
        <v>-0.46896321608940977</v>
      </c>
      <c r="H261">
        <v>-0.28572431572904328</v>
      </c>
      <c r="I261">
        <v>-0.48247812533251738</v>
      </c>
      <c r="J261">
        <v>-0.144883282006735</v>
      </c>
      <c r="K261">
        <v>-0.37224821456568458</v>
      </c>
      <c r="L261">
        <v>-0.21588982034289461</v>
      </c>
      <c r="M261">
        <v>-0.56202273229552679</v>
      </c>
      <c r="N261">
        <v>-0.27403317167806512</v>
      </c>
      <c r="O261">
        <v>-0.26969757201084499</v>
      </c>
      <c r="P261">
        <v>-0.4566084210016868</v>
      </c>
      <c r="Q261">
        <v>-4.3510725742715653E-2</v>
      </c>
      <c r="R261">
        <v>-1.248182219038013E-2</v>
      </c>
      <c r="S261">
        <v>-3.3708932679809352E-2</v>
      </c>
      <c r="T261">
        <v>-0.25771865694273549</v>
      </c>
      <c r="U261">
        <v>-0.18832751327045541</v>
      </c>
      <c r="V261">
        <v>-0.37155006917273448</v>
      </c>
      <c r="W261">
        <v>-0.41625216185096681</v>
      </c>
      <c r="X261">
        <v>-0.55818375829424016</v>
      </c>
      <c r="Y261">
        <v>-7.0005158516536714E-2</v>
      </c>
      <c r="Z261">
        <v>-0.462891679817928</v>
      </c>
      <c r="AA261">
        <v>-0.33018486069330488</v>
      </c>
      <c r="AB261">
        <v>-0.24351006396193511</v>
      </c>
      <c r="AC261">
        <v>-0.2307677198496966</v>
      </c>
      <c r="AD261">
        <v>-0.20201255301797741</v>
      </c>
      <c r="AE261">
        <v>-0.13131285875324819</v>
      </c>
      <c r="AF261">
        <v>-0.44231578653988401</v>
      </c>
      <c r="AG261">
        <v>-0.48564551576260262</v>
      </c>
      <c r="AH261" s="9" t="s">
        <v>90</v>
      </c>
      <c r="AI261" s="1">
        <v>45108</v>
      </c>
      <c r="AJ261" s="9" t="s">
        <v>40</v>
      </c>
      <c r="AK261">
        <v>25</v>
      </c>
    </row>
    <row r="262" spans="1:37" x14ac:dyDescent="0.25">
      <c r="A262">
        <v>45131</v>
      </c>
      <c r="B262">
        <v>-0.1011995575791514</v>
      </c>
      <c r="C262">
        <v>0</v>
      </c>
      <c r="D262">
        <v>-0.44002329691138159</v>
      </c>
      <c r="E262">
        <v>-1.8294189775976629E-2</v>
      </c>
      <c r="F262">
        <v>-2.46048172035278E-2</v>
      </c>
      <c r="G262">
        <v>-0.19861707096633111</v>
      </c>
      <c r="H262">
        <v>-3.4022147332205851E-3</v>
      </c>
      <c r="I262">
        <v>-2.5225754168924731E-2</v>
      </c>
      <c r="J262">
        <v>-4.8910311086632012E-2</v>
      </c>
      <c r="K262">
        <v>-9.3058278453436241E-2</v>
      </c>
      <c r="L262">
        <v>-0.1063477769278162</v>
      </c>
      <c r="M262">
        <v>-0.12555498352504441</v>
      </c>
      <c r="N262">
        <v>-1.8854349166793662E-2</v>
      </c>
      <c r="O262">
        <v>-1.303518527876291E-2</v>
      </c>
      <c r="P262">
        <v>-0.1154055674016152</v>
      </c>
      <c r="Q262">
        <v>-2.0199794244185981E-2</v>
      </c>
      <c r="R262">
        <v>-0.1631813405226693</v>
      </c>
      <c r="S262">
        <v>-0.29249782410751213</v>
      </c>
      <c r="T262">
        <v>-7.3325118622869848E-2</v>
      </c>
      <c r="U262">
        <v>-7.0409366507136223E-2</v>
      </c>
      <c r="V262">
        <v>-5.8867390283501319E-4</v>
      </c>
      <c r="W262">
        <v>-6.5966390129753322E-3</v>
      </c>
      <c r="X262">
        <v>-0.1199593477348168</v>
      </c>
      <c r="Y262">
        <v>-1.523288988393205</v>
      </c>
      <c r="Z262">
        <v>-0.1030943116827045</v>
      </c>
      <c r="AA262">
        <v>-5.0311049912041612E-2</v>
      </c>
      <c r="AB262">
        <v>-2.1359757427122091E-2</v>
      </c>
      <c r="AC262">
        <v>-0.49731512755566248</v>
      </c>
      <c r="AD262">
        <v>-3.8929584313285838E-2</v>
      </c>
      <c r="AE262">
        <v>-0.16842500505047539</v>
      </c>
      <c r="AF262">
        <v>-7.0607883872296925E-2</v>
      </c>
      <c r="AG262">
        <v>-3.2161040696972433E-2</v>
      </c>
      <c r="AH262" s="9" t="s">
        <v>90</v>
      </c>
      <c r="AI262" s="1">
        <v>45108</v>
      </c>
      <c r="AJ262" s="9" t="s">
        <v>41</v>
      </c>
      <c r="AK262">
        <v>24</v>
      </c>
    </row>
    <row r="263" spans="1:37" x14ac:dyDescent="0.25">
      <c r="A263">
        <v>45128</v>
      </c>
      <c r="B263">
        <v>-7.2424151199096759E-2</v>
      </c>
      <c r="C263">
        <v>-1.070924773755659E-2</v>
      </c>
      <c r="D263">
        <v>-1.435459890278702E-2</v>
      </c>
      <c r="E263">
        <v>-8.6061130184286131E-3</v>
      </c>
      <c r="F263">
        <v>-3.3176612264051251E-3</v>
      </c>
      <c r="G263">
        <v>-0.13047118364283941</v>
      </c>
      <c r="H263">
        <v>-6.6366896139947756E-2</v>
      </c>
      <c r="I263">
        <v>-4.2762579669830547E-2</v>
      </c>
      <c r="J263">
        <v>-7.6192981457312856E-3</v>
      </c>
      <c r="K263">
        <v>-2.906274944168007E-2</v>
      </c>
      <c r="L263">
        <v>0</v>
      </c>
      <c r="M263">
        <v>-0.11777566204756761</v>
      </c>
      <c r="N263">
        <v>-4.2610758704381663E-2</v>
      </c>
      <c r="O263">
        <v>-6.9042234531004887E-2</v>
      </c>
      <c r="P263">
        <v>-0.23651900556089969</v>
      </c>
      <c r="Q263">
        <v>-5.4195179129149142E-3</v>
      </c>
      <c r="R263">
        <v>-3.0772014654144448</v>
      </c>
      <c r="S263">
        <v>0</v>
      </c>
      <c r="T263">
        <v>-5.5545866455631032E-2</v>
      </c>
      <c r="U263">
        <v>0</v>
      </c>
      <c r="V263">
        <v>-0.25518170347203623</v>
      </c>
      <c r="W263">
        <v>-8.7664539974936478E-2</v>
      </c>
      <c r="X263">
        <v>-4.4038419350645792E-2</v>
      </c>
      <c r="Y263">
        <v>-0.31572876828031832</v>
      </c>
      <c r="Z263">
        <v>-7.6188793233658625E-2</v>
      </c>
      <c r="AA263">
        <v>-6.1186475245167432E-2</v>
      </c>
      <c r="AB263">
        <v>-5.706684345957707E-2</v>
      </c>
      <c r="AC263">
        <v>-0.11801192712387031</v>
      </c>
      <c r="AD263">
        <v>0</v>
      </c>
      <c r="AE263">
        <v>-1.5675161454393391E-2</v>
      </c>
      <c r="AF263">
        <v>-0.1165632208718599</v>
      </c>
      <c r="AG263">
        <v>-0.1123998931892119</v>
      </c>
      <c r="AH263" s="9" t="s">
        <v>91</v>
      </c>
      <c r="AI263" s="1">
        <v>45108</v>
      </c>
      <c r="AJ263" s="9" t="s">
        <v>43</v>
      </c>
      <c r="AK263">
        <v>21</v>
      </c>
    </row>
    <row r="264" spans="1:37" x14ac:dyDescent="0.25">
      <c r="A264">
        <v>45127</v>
      </c>
      <c r="B264">
        <v>-5.5873605164935412E-2</v>
      </c>
      <c r="C264">
        <v>-5.4123937624515089E-2</v>
      </c>
      <c r="D264">
        <v>0</v>
      </c>
      <c r="E264">
        <v>-1.286627432801364E-3</v>
      </c>
      <c r="F264">
        <v>-6.2039279907182519E-2</v>
      </c>
      <c r="G264">
        <v>-3.8667721305947797E-2</v>
      </c>
      <c r="H264">
        <v>-0.2286530881714649</v>
      </c>
      <c r="I264">
        <v>-4.7787120850175703E-3</v>
      </c>
      <c r="J264">
        <v>-9.5053896458926427E-3</v>
      </c>
      <c r="K264">
        <v>-2.0654989659670109E-2</v>
      </c>
      <c r="L264">
        <v>0</v>
      </c>
      <c r="M264">
        <v>-1.536624062312388E-2</v>
      </c>
      <c r="N264">
        <v>-2.6639695585231622E-2</v>
      </c>
      <c r="O264">
        <v>-8.6615528111946574E-2</v>
      </c>
      <c r="P264">
        <v>-2.8752837648556389E-2</v>
      </c>
      <c r="Q264">
        <v>-6.7427242084228192E-2</v>
      </c>
      <c r="R264">
        <v>-1.313797453352274E-2</v>
      </c>
      <c r="S264">
        <v>0</v>
      </c>
      <c r="T264">
        <v>-0.14775175983030259</v>
      </c>
      <c r="U264">
        <v>-7.5936580520649152E-2</v>
      </c>
      <c r="V264">
        <v>-0.35696960793145072</v>
      </c>
      <c r="W264">
        <v>-1.6027687080205761E-2</v>
      </c>
      <c r="X264">
        <v>-2.6286081356127339E-2</v>
      </c>
      <c r="Y264">
        <v>0</v>
      </c>
      <c r="Z264">
        <v>-1.402686980594948E-2</v>
      </c>
      <c r="AA264">
        <v>-2.230653760584201E-2</v>
      </c>
      <c r="AB264">
        <v>-0.19727615869826851</v>
      </c>
      <c r="AC264">
        <v>-2.8854385170088192E-3</v>
      </c>
      <c r="AD264">
        <v>-3.5974578628910098E-2</v>
      </c>
      <c r="AE264">
        <v>-5.694448930774413E-2</v>
      </c>
      <c r="AF264">
        <v>-4.9128743974025023E-2</v>
      </c>
      <c r="AG264">
        <v>-5.9105977719307409E-2</v>
      </c>
      <c r="AH264" s="9" t="s">
        <v>91</v>
      </c>
      <c r="AI264" s="1">
        <v>45108</v>
      </c>
      <c r="AJ264" s="9" t="s">
        <v>38</v>
      </c>
      <c r="AK264">
        <v>20</v>
      </c>
    </row>
    <row r="265" spans="1:37" x14ac:dyDescent="0.25">
      <c r="A265">
        <v>45126</v>
      </c>
      <c r="B265">
        <v>-0.66349339868367074</v>
      </c>
      <c r="C265">
        <v>-0.34037560718999332</v>
      </c>
      <c r="D265">
        <v>-0.13878559731096221</v>
      </c>
      <c r="E265">
        <v>-1.3722295801044639</v>
      </c>
      <c r="F265">
        <v>-0.41221019779755691</v>
      </c>
      <c r="G265">
        <v>-0.73360278205806817</v>
      </c>
      <c r="H265">
        <v>-0.21246356533249011</v>
      </c>
      <c r="I265">
        <v>-0.83830263423590123</v>
      </c>
      <c r="J265">
        <v>-1.0372270249119659</v>
      </c>
      <c r="K265">
        <v>-0.25577460831793247</v>
      </c>
      <c r="L265">
        <v>-0.31527905689019742</v>
      </c>
      <c r="M265">
        <v>-0.42268058602930841</v>
      </c>
      <c r="N265">
        <v>-0.51484814492342756</v>
      </c>
      <c r="O265">
        <v>-0.54826746183516795</v>
      </c>
      <c r="P265">
        <v>-0.77055064272864304</v>
      </c>
      <c r="Q265">
        <v>-0.25684048132989062</v>
      </c>
      <c r="R265">
        <v>-0.1872675117057826</v>
      </c>
      <c r="S265">
        <v>-0.1814039907225698</v>
      </c>
      <c r="T265">
        <v>-0.26565633972847191</v>
      </c>
      <c r="U265">
        <v>-0.7831415970672545</v>
      </c>
      <c r="V265">
        <v>-0.18967743935673659</v>
      </c>
      <c r="W265">
        <v>-1.3345817002808771</v>
      </c>
      <c r="X265">
        <v>-0.65868684304870184</v>
      </c>
      <c r="Y265">
        <v>-0.1577855440170208</v>
      </c>
      <c r="Z265">
        <v>-0.88630604008531777</v>
      </c>
      <c r="AA265">
        <v>-0.73772842814905892</v>
      </c>
      <c r="AB265">
        <v>-0.29146782541005389</v>
      </c>
      <c r="AC265">
        <v>-0.42478275020166539</v>
      </c>
      <c r="AD265">
        <v>-0.22694061878609131</v>
      </c>
      <c r="AE265">
        <v>-0.43942507839647182</v>
      </c>
      <c r="AF265">
        <v>-0.73380741062475785</v>
      </c>
      <c r="AG265">
        <v>-0.81072837419123156</v>
      </c>
      <c r="AH265" s="9" t="s">
        <v>91</v>
      </c>
      <c r="AI265" s="1">
        <v>45108</v>
      </c>
      <c r="AJ265" s="9" t="s">
        <v>39</v>
      </c>
      <c r="AK265">
        <v>19</v>
      </c>
    </row>
    <row r="266" spans="1:37" x14ac:dyDescent="0.25">
      <c r="A266">
        <v>45125</v>
      </c>
      <c r="B266">
        <v>-0.191367628444638</v>
      </c>
      <c r="C266">
        <v>-7.9112446498143488E-2</v>
      </c>
      <c r="D266">
        <v>-1.612391949129708E-2</v>
      </c>
      <c r="E266">
        <v>-0.16868486834727839</v>
      </c>
      <c r="F266">
        <v>-8.283077024282505E-2</v>
      </c>
      <c r="G266">
        <v>-0.22469203625928191</v>
      </c>
      <c r="H266">
        <v>-0.20874157414371389</v>
      </c>
      <c r="I266">
        <v>-4.8517457195972079E-2</v>
      </c>
      <c r="J266">
        <v>-0.30633608921633559</v>
      </c>
      <c r="K266">
        <v>-0.21683522724989049</v>
      </c>
      <c r="L266">
        <v>-0.41435294614111767</v>
      </c>
      <c r="M266">
        <v>-0.2129109590552703</v>
      </c>
      <c r="N266">
        <v>-0.32029757604445719</v>
      </c>
      <c r="O266">
        <v>-0.1313792941877332</v>
      </c>
      <c r="P266">
        <v>-0.17655401359141459</v>
      </c>
      <c r="Q266">
        <v>-9.4871282252373054E-3</v>
      </c>
      <c r="R266">
        <v>-1.525100831833617E-2</v>
      </c>
      <c r="S266">
        <v>-0.46089557556658312</v>
      </c>
      <c r="T266">
        <v>-0.16535304405936399</v>
      </c>
      <c r="U266">
        <v>-1.2874381819069931</v>
      </c>
      <c r="V266">
        <v>-0.18951390762275441</v>
      </c>
      <c r="W266">
        <v>-0.29706658119721868</v>
      </c>
      <c r="X266">
        <v>-0.16053149361899319</v>
      </c>
      <c r="Y266">
        <v>-4.6845473314990727E-2</v>
      </c>
      <c r="Z266">
        <v>-0.19460758629912339</v>
      </c>
      <c r="AA266">
        <v>-0.25744001401351019</v>
      </c>
      <c r="AB266">
        <v>-0.13623553972443689</v>
      </c>
      <c r="AC266">
        <v>-0.14784071816657959</v>
      </c>
      <c r="AD266">
        <v>-3.4542199653977777E-2</v>
      </c>
      <c r="AE266">
        <v>-0.10461464623312899</v>
      </c>
      <c r="AF266">
        <v>-0.29678125859395321</v>
      </c>
      <c r="AG266">
        <v>-0.15872992165289199</v>
      </c>
      <c r="AH266" s="9" t="s">
        <v>91</v>
      </c>
      <c r="AI266" s="1">
        <v>45108</v>
      </c>
      <c r="AJ266" s="9" t="s">
        <v>40</v>
      </c>
      <c r="AK266">
        <v>18</v>
      </c>
    </row>
    <row r="267" spans="1:37" x14ac:dyDescent="0.25">
      <c r="A267">
        <v>45124</v>
      </c>
      <c r="B267">
        <v>-0.12560069775358301</v>
      </c>
      <c r="C267">
        <v>-0.1102367082416013</v>
      </c>
      <c r="D267">
        <v>0</v>
      </c>
      <c r="E267">
        <v>-3.5044505821608743E-2</v>
      </c>
      <c r="F267">
        <v>-0.18130981647612601</v>
      </c>
      <c r="G267">
        <v>-0.12176554766537059</v>
      </c>
      <c r="H267">
        <v>-0.1068619645860719</v>
      </c>
      <c r="I267">
        <v>-0.28766998459355869</v>
      </c>
      <c r="J267">
        <v>-5.6630224597094044E-3</v>
      </c>
      <c r="K267">
        <v>-0.105003993804777</v>
      </c>
      <c r="L267">
        <v>-0.73933987634348675</v>
      </c>
      <c r="M267">
        <v>-1.5300186447879789E-2</v>
      </c>
      <c r="N267">
        <v>-8.3702627593384413E-2</v>
      </c>
      <c r="O267">
        <v>-5.8222033427281043E-3</v>
      </c>
      <c r="P267">
        <v>-0.4374954986511907</v>
      </c>
      <c r="Q267">
        <v>-0.1029457967365314</v>
      </c>
      <c r="R267">
        <v>-0.33775551577703139</v>
      </c>
      <c r="S267">
        <v>-0.103046608353206</v>
      </c>
      <c r="T267">
        <v>-0.18210146694221591</v>
      </c>
      <c r="U267">
        <v>-0.50065988076967116</v>
      </c>
      <c r="V267">
        <v>-6.4120769894191895E-2</v>
      </c>
      <c r="W267">
        <v>-3.2601573128455442E-2</v>
      </c>
      <c r="X267">
        <v>-0.20008991838157081</v>
      </c>
      <c r="Y267">
        <v>-0.12471567015322101</v>
      </c>
      <c r="Z267">
        <v>-0.10282416072523359</v>
      </c>
      <c r="AA267">
        <v>-0.16320847890451889</v>
      </c>
      <c r="AB267">
        <v>-0.12532166754144239</v>
      </c>
      <c r="AC267">
        <v>-0.12183220391780041</v>
      </c>
      <c r="AD267">
        <v>-0.21346865121578371</v>
      </c>
      <c r="AE267">
        <v>-0.16904759064384731</v>
      </c>
      <c r="AF267">
        <v>-0.1134512166140184</v>
      </c>
      <c r="AG267">
        <v>-8.2369377403580524E-2</v>
      </c>
      <c r="AH267" s="9" t="s">
        <v>91</v>
      </c>
      <c r="AI267" s="1">
        <v>45108</v>
      </c>
      <c r="AJ267" s="9" t="s">
        <v>41</v>
      </c>
      <c r="AK267">
        <v>17</v>
      </c>
    </row>
    <row r="268" spans="1:37" x14ac:dyDescent="0.25">
      <c r="A268">
        <v>45121</v>
      </c>
      <c r="B268">
        <v>-5.9088864792523427E-2</v>
      </c>
      <c r="C268">
        <v>-2.3198346234291799E-2</v>
      </c>
      <c r="D268">
        <v>0</v>
      </c>
      <c r="E268">
        <v>-4.8783696109133398E-2</v>
      </c>
      <c r="F268">
        <v>-3.2605277874961217E-2</v>
      </c>
      <c r="G268">
        <v>-4.1326763137342652E-3</v>
      </c>
      <c r="H268">
        <v>0</v>
      </c>
      <c r="I268">
        <v>-1.7448072964536331E-2</v>
      </c>
      <c r="J268">
        <v>-5.1574934932106173E-2</v>
      </c>
      <c r="K268">
        <v>-0.121452238804825</v>
      </c>
      <c r="L268">
        <v>-1.602058697936469E-2</v>
      </c>
      <c r="M268">
        <v>-9.3804345945372111E-2</v>
      </c>
      <c r="N268">
        <v>-5.1560235039061528E-2</v>
      </c>
      <c r="O268">
        <v>-6.1221319379671867E-2</v>
      </c>
      <c r="P268">
        <v>-6.9618806089629514E-3</v>
      </c>
      <c r="Q268">
        <v>-0.2832151546073467</v>
      </c>
      <c r="R268">
        <v>-1.099388657397009E-2</v>
      </c>
      <c r="S268">
        <v>-1.545370298013015E-2</v>
      </c>
      <c r="T268">
        <v>-2.3544798872987521E-2</v>
      </c>
      <c r="U268">
        <v>0</v>
      </c>
      <c r="V268">
        <v>-0.1771836023072689</v>
      </c>
      <c r="W268">
        <v>-0.2010943543012032</v>
      </c>
      <c r="X268">
        <v>-7.6327506579915966E-2</v>
      </c>
      <c r="Y268">
        <v>-0.25314010187116148</v>
      </c>
      <c r="Z268">
        <v>-4.3549575016048413E-2</v>
      </c>
      <c r="AA268">
        <v>-3.3727340243681778E-2</v>
      </c>
      <c r="AB268">
        <v>-0.1021497178055174</v>
      </c>
      <c r="AC268">
        <v>-9.5638131266854776E-2</v>
      </c>
      <c r="AD268">
        <v>-1.9828190248424311E-2</v>
      </c>
      <c r="AE268">
        <v>-4.376954985024855E-2</v>
      </c>
      <c r="AF268">
        <v>-7.3542520037730971E-2</v>
      </c>
      <c r="AG268">
        <v>-6.1110420772787478E-2</v>
      </c>
      <c r="AH268" s="9" t="s">
        <v>92</v>
      </c>
      <c r="AI268" s="1">
        <v>45108</v>
      </c>
      <c r="AJ268" s="9" t="s">
        <v>43</v>
      </c>
      <c r="AK268">
        <v>14</v>
      </c>
    </row>
    <row r="269" spans="1:37" x14ac:dyDescent="0.25">
      <c r="A269">
        <v>45120</v>
      </c>
      <c r="B269">
        <v>-3.1357278744299687E-2</v>
      </c>
      <c r="C269">
        <v>-2.4499656979959039E-2</v>
      </c>
      <c r="D269">
        <v>-2.9340275114867882E-2</v>
      </c>
      <c r="E269">
        <v>-1.6940347434622281E-2</v>
      </c>
      <c r="F269">
        <v>-5.2049631031147237E-2</v>
      </c>
      <c r="G269">
        <v>-4.2035260476354877E-2</v>
      </c>
      <c r="H269">
        <v>-2.471970852407134E-3</v>
      </c>
      <c r="I269">
        <v>-1.3113633541610211E-3</v>
      </c>
      <c r="J269">
        <v>-1.167249621105299E-2</v>
      </c>
      <c r="K269">
        <v>-8.5858097654358187E-3</v>
      </c>
      <c r="L269">
        <v>-2.5551558781754049E-2</v>
      </c>
      <c r="M269">
        <v>-3.312818095271429E-2</v>
      </c>
      <c r="N269">
        <v>-4.1002930351712222E-2</v>
      </c>
      <c r="O269">
        <v>-9.6125812231989301E-3</v>
      </c>
      <c r="P269">
        <v>-1.330286766159457E-2</v>
      </c>
      <c r="Q269">
        <v>-3.9113051286805679E-2</v>
      </c>
      <c r="R269">
        <v>-9.128984276372086E-2</v>
      </c>
      <c r="S269">
        <v>-3.8721255965283578E-2</v>
      </c>
      <c r="T269">
        <v>-6.8123436937200993E-2</v>
      </c>
      <c r="U269">
        <v>-4.8050407968054647E-2</v>
      </c>
      <c r="V269">
        <v>-2.9056287583480049E-2</v>
      </c>
      <c r="W269">
        <v>-0.10764760123885871</v>
      </c>
      <c r="X269">
        <v>-3.6269798741293068E-2</v>
      </c>
      <c r="Y269">
        <v>0</v>
      </c>
      <c r="Z269">
        <v>-3.7396633875313362E-2</v>
      </c>
      <c r="AA269">
        <v>-2.0212995650015459E-2</v>
      </c>
      <c r="AB269">
        <v>-3.6164840300348493E-2</v>
      </c>
      <c r="AC269">
        <v>-1.8824847580210829E-2</v>
      </c>
      <c r="AD269">
        <v>-2.412639875482632E-2</v>
      </c>
      <c r="AE269">
        <v>-2.070036698852366E-2</v>
      </c>
      <c r="AF269">
        <v>-3.9873391773498988E-2</v>
      </c>
      <c r="AG269">
        <v>-2.45997290495709E-2</v>
      </c>
      <c r="AH269" s="9" t="s">
        <v>92</v>
      </c>
      <c r="AI269" s="1">
        <v>45108</v>
      </c>
      <c r="AJ269" s="9" t="s">
        <v>38</v>
      </c>
      <c r="AK269">
        <v>13</v>
      </c>
    </row>
    <row r="270" spans="1:37" x14ac:dyDescent="0.25">
      <c r="A270">
        <v>45119</v>
      </c>
      <c r="B270">
        <v>-0.13276001686075459</v>
      </c>
      <c r="C270">
        <v>-0.13628591042974059</v>
      </c>
      <c r="D270">
        <v>-6.5902667902293264E-3</v>
      </c>
      <c r="E270">
        <v>-0.15561677457959769</v>
      </c>
      <c r="F270">
        <v>-3.401419761228959E-2</v>
      </c>
      <c r="G270">
        <v>-0.1480927264298145</v>
      </c>
      <c r="H270">
        <v>-7.4836928823961535E-2</v>
      </c>
      <c r="I270">
        <v>-0.20524896803218121</v>
      </c>
      <c r="J270">
        <v>-2.0964888066751331E-2</v>
      </c>
      <c r="K270">
        <v>-0.19521172482809579</v>
      </c>
      <c r="L270">
        <v>-0.17652661733237529</v>
      </c>
      <c r="M270">
        <v>-0.1024583026842727</v>
      </c>
      <c r="N270">
        <v>-8.0987757888901765E-2</v>
      </c>
      <c r="O270">
        <v>-6.4658259445789401E-2</v>
      </c>
      <c r="P270">
        <v>-8.1249270518457734E-2</v>
      </c>
      <c r="Q270">
        <v>-0.17361598602495679</v>
      </c>
      <c r="R270">
        <v>-0.18439547977625309</v>
      </c>
      <c r="S270">
        <v>-4.5638032764555587E-2</v>
      </c>
      <c r="T270">
        <v>-5.9184690924275918E-2</v>
      </c>
      <c r="U270">
        <v>-2.0943054050337469E-2</v>
      </c>
      <c r="V270">
        <v>-0.14597134044614979</v>
      </c>
      <c r="W270">
        <v>-9.6833451632105008E-2</v>
      </c>
      <c r="X270">
        <v>-0.19221219726444241</v>
      </c>
      <c r="Y270">
        <v>-0.21052598373028189</v>
      </c>
      <c r="Z270">
        <v>-0.17018579923180291</v>
      </c>
      <c r="AA270">
        <v>-9.4468644600271087E-2</v>
      </c>
      <c r="AB270">
        <v>-0.1042713419384837</v>
      </c>
      <c r="AC270">
        <v>-0.1339994375250611</v>
      </c>
      <c r="AD270">
        <v>-0.1517710483663722</v>
      </c>
      <c r="AE270">
        <v>-0.1051714229436852</v>
      </c>
      <c r="AF270">
        <v>-0.1137590455352898</v>
      </c>
      <c r="AG270">
        <v>-0.18760159455660641</v>
      </c>
      <c r="AH270" s="9" t="s">
        <v>92</v>
      </c>
      <c r="AI270" s="1">
        <v>45108</v>
      </c>
      <c r="AJ270" s="9" t="s">
        <v>39</v>
      </c>
      <c r="AK270">
        <v>12</v>
      </c>
    </row>
    <row r="271" spans="1:37" x14ac:dyDescent="0.25">
      <c r="A271">
        <v>45118</v>
      </c>
      <c r="B271">
        <v>-0.31566237037026951</v>
      </c>
      <c r="C271">
        <v>-0.12031029000657339</v>
      </c>
      <c r="D271">
        <v>-4.7061543307224382E-2</v>
      </c>
      <c r="E271">
        <v>-0.49733190257845727</v>
      </c>
      <c r="F271">
        <v>-0.109576641680962</v>
      </c>
      <c r="G271">
        <v>-0.18779894608630121</v>
      </c>
      <c r="H271">
        <v>-7.7284438932566549E-2</v>
      </c>
      <c r="I271">
        <v>-0.1281359346267798</v>
      </c>
      <c r="J271">
        <v>-0.44829533027983859</v>
      </c>
      <c r="K271">
        <v>-7.9677828587500013E-2</v>
      </c>
      <c r="L271">
        <v>-5.6777253375074478E-2</v>
      </c>
      <c r="M271">
        <v>-0.11892135987872279</v>
      </c>
      <c r="N271">
        <v>-0.15924999902775289</v>
      </c>
      <c r="O271">
        <v>-0.19775981300359241</v>
      </c>
      <c r="P271">
        <v>-0.29678067866170871</v>
      </c>
      <c r="Q271">
        <v>-9.5926127197613772E-2</v>
      </c>
      <c r="R271">
        <v>-2.1746209909832871E-2</v>
      </c>
      <c r="S271">
        <v>-0.87597184867006805</v>
      </c>
      <c r="T271">
        <v>-0.1365112512430133</v>
      </c>
      <c r="U271">
        <v>-0.44644230210927233</v>
      </c>
      <c r="V271">
        <v>-0.38104917900384738</v>
      </c>
      <c r="W271">
        <v>-0.76213139236160565</v>
      </c>
      <c r="X271">
        <v>-0.35446141899836248</v>
      </c>
      <c r="Y271">
        <v>-2.567649009502234E-3</v>
      </c>
      <c r="Z271">
        <v>-0.51724652335016652</v>
      </c>
      <c r="AA271">
        <v>-0.24070892776011349</v>
      </c>
      <c r="AB271">
        <v>-0.18150161526528191</v>
      </c>
      <c r="AC271">
        <v>-6.274965005130409E-2</v>
      </c>
      <c r="AD271">
        <v>-0.1212169892590976</v>
      </c>
      <c r="AE271">
        <v>-0.19975549515431251</v>
      </c>
      <c r="AF271">
        <v>-0.35103809724331658</v>
      </c>
      <c r="AG271">
        <v>-0.32539098798648819</v>
      </c>
      <c r="AH271" s="9" t="s">
        <v>92</v>
      </c>
      <c r="AI271" s="1">
        <v>45108</v>
      </c>
      <c r="AJ271" s="9" t="s">
        <v>40</v>
      </c>
      <c r="AK271">
        <v>11</v>
      </c>
    </row>
    <row r="272" spans="1:37" x14ac:dyDescent="0.25">
      <c r="A272">
        <v>45117</v>
      </c>
      <c r="B272">
        <v>-4.8325971814802728E-2</v>
      </c>
      <c r="C272">
        <v>-2.3441584014900908E-2</v>
      </c>
      <c r="D272">
        <v>-0.11472483452874831</v>
      </c>
      <c r="E272">
        <v>-4.7855849447306711E-2</v>
      </c>
      <c r="F272">
        <v>-2.1967520692353519E-2</v>
      </c>
      <c r="G272">
        <v>-5.2705737013029788E-2</v>
      </c>
      <c r="H272">
        <v>-2.4383825341696901E-2</v>
      </c>
      <c r="I272">
        <v>-4.9453198954988932E-2</v>
      </c>
      <c r="J272">
        <v>-7.2481173605789678E-2</v>
      </c>
      <c r="K272">
        <v>-1.7744369287583839E-3</v>
      </c>
      <c r="L272">
        <v>-4.4075662222271194E-3</v>
      </c>
      <c r="M272">
        <v>-6.5875173607278662E-3</v>
      </c>
      <c r="N272">
        <v>-1.4915983694651649E-2</v>
      </c>
      <c r="O272">
        <v>-0.34580473816242691</v>
      </c>
      <c r="P272">
        <v>-9.1642405506651814E-2</v>
      </c>
      <c r="Q272">
        <v>-1.6775355925705671E-2</v>
      </c>
      <c r="R272">
        <v>-2.4516787567418711E-2</v>
      </c>
      <c r="S272">
        <v>0</v>
      </c>
      <c r="T272">
        <v>-8.4878002006864406E-2</v>
      </c>
      <c r="U272">
        <v>-1.4196626346678049E-2</v>
      </c>
      <c r="V272">
        <v>-4.053398185957794E-3</v>
      </c>
      <c r="W272">
        <v>-1.02532654401991E-2</v>
      </c>
      <c r="X272">
        <v>-9.5461009544785633E-2</v>
      </c>
      <c r="Y272">
        <v>-5.4177737948264137E-2</v>
      </c>
      <c r="Z272">
        <v>-5.278084653694929E-2</v>
      </c>
      <c r="AA272">
        <v>-3.6895143657045971E-2</v>
      </c>
      <c r="AB272">
        <v>-5.5166319168941658E-2</v>
      </c>
      <c r="AC272">
        <v>-2.7016852917405881E-2</v>
      </c>
      <c r="AD272">
        <v>-2.9453894149308091E-2</v>
      </c>
      <c r="AE272">
        <v>-2.1015937280810859E-2</v>
      </c>
      <c r="AF272">
        <v>-6.5732005658520554E-2</v>
      </c>
      <c r="AG272">
        <v>-5.3032756861215988E-2</v>
      </c>
      <c r="AH272" s="9" t="s">
        <v>92</v>
      </c>
      <c r="AI272" s="1">
        <v>45108</v>
      </c>
      <c r="AJ272" s="9" t="s">
        <v>41</v>
      </c>
      <c r="AK272">
        <v>10</v>
      </c>
    </row>
    <row r="273" spans="1:37" x14ac:dyDescent="0.25">
      <c r="A273">
        <v>45114</v>
      </c>
      <c r="B273">
        <v>-2.516561877574525E-2</v>
      </c>
      <c r="C273">
        <v>-2.7307354296870211E-2</v>
      </c>
      <c r="D273">
        <v>0</v>
      </c>
      <c r="E273">
        <v>-1.815250274064226E-2</v>
      </c>
      <c r="F273">
        <v>0</v>
      </c>
      <c r="G273">
        <v>-1.0504991187049631E-3</v>
      </c>
      <c r="H273">
        <v>-1.5600431578073371E-4</v>
      </c>
      <c r="I273">
        <v>-4.1857525213287927E-3</v>
      </c>
      <c r="J273">
        <v>-3.3914560373468003E-2</v>
      </c>
      <c r="K273">
        <v>-4.1147898492914628E-2</v>
      </c>
      <c r="L273">
        <v>-1.931010502807887E-2</v>
      </c>
      <c r="M273">
        <v>-4.8581237844603192E-2</v>
      </c>
      <c r="N273">
        <v>-4.8614604806908782E-2</v>
      </c>
      <c r="O273">
        <v>-2.8564730407758941E-2</v>
      </c>
      <c r="P273">
        <v>-9.0433172791895052E-3</v>
      </c>
      <c r="Q273">
        <v>-4.848597427405967E-3</v>
      </c>
      <c r="R273">
        <v>-0.55028589411413931</v>
      </c>
      <c r="S273">
        <v>0</v>
      </c>
      <c r="T273">
        <v>-0.12636340205411559</v>
      </c>
      <c r="U273">
        <v>0</v>
      </c>
      <c r="V273">
        <v>-1.4370922429600931E-3</v>
      </c>
      <c r="W273">
        <v>-0.1041696984117458</v>
      </c>
      <c r="X273">
        <v>-2.8262869127426032E-3</v>
      </c>
      <c r="Y273">
        <v>0</v>
      </c>
      <c r="Z273">
        <v>-2.891742430846455E-2</v>
      </c>
      <c r="AA273">
        <v>-2.487088011079612E-2</v>
      </c>
      <c r="AB273">
        <v>-1.8908426194710559E-2</v>
      </c>
      <c r="AC273">
        <v>-1.607633978963852E-2</v>
      </c>
      <c r="AD273">
        <v>-4.0431603318352792E-2</v>
      </c>
      <c r="AE273">
        <v>-1.5730759907982651E-2</v>
      </c>
      <c r="AF273">
        <v>-2.5177726145204159E-2</v>
      </c>
      <c r="AG273">
        <v>-2.8927826217401999E-2</v>
      </c>
      <c r="AH273" s="9" t="s">
        <v>93</v>
      </c>
      <c r="AI273" s="1">
        <v>45108</v>
      </c>
      <c r="AJ273" s="9" t="s">
        <v>43</v>
      </c>
      <c r="AK273">
        <v>7</v>
      </c>
    </row>
    <row r="274" spans="1:37" x14ac:dyDescent="0.25">
      <c r="A274">
        <v>45113</v>
      </c>
      <c r="B274">
        <v>-0.60942394975188141</v>
      </c>
      <c r="C274">
        <v>-6.1758381074520793E-2</v>
      </c>
      <c r="D274">
        <v>-9.2632569037825435E-2</v>
      </c>
      <c r="E274">
        <v>-0.76497847418743581</v>
      </c>
      <c r="F274">
        <v>-6.1169689440681997E-2</v>
      </c>
      <c r="G274">
        <v>-0.30432659077680763</v>
      </c>
      <c r="H274">
        <v>-7.3537974914798035E-2</v>
      </c>
      <c r="I274">
        <v>-0.62684123920475121</v>
      </c>
      <c r="J274">
        <v>-0.888238838252561</v>
      </c>
      <c r="K274">
        <v>-0.119304861109177</v>
      </c>
      <c r="L274">
        <v>-0.48904987874393019</v>
      </c>
      <c r="M274">
        <v>-0.39873524938148808</v>
      </c>
      <c r="N274">
        <v>-0.27560728568306059</v>
      </c>
      <c r="O274">
        <v>-0.61372433930383263</v>
      </c>
      <c r="P274">
        <v>-0.47375955601005731</v>
      </c>
      <c r="Q274">
        <v>-0.5611456544583846</v>
      </c>
      <c r="R274">
        <v>-1.823508726536355</v>
      </c>
      <c r="S274">
        <v>-0.4801155879801895</v>
      </c>
      <c r="T274">
        <v>-0.1874043877696685</v>
      </c>
      <c r="U274">
        <v>-2.7655293727587588E-3</v>
      </c>
      <c r="V274">
        <v>-0.14019458812114841</v>
      </c>
      <c r="W274">
        <v>-0.19989165095184691</v>
      </c>
      <c r="X274">
        <v>-0.42458557013989889</v>
      </c>
      <c r="Y274">
        <v>-1.1034818861691309</v>
      </c>
      <c r="Z274">
        <v>-0.69900567664018476</v>
      </c>
      <c r="AA274">
        <v>-0.41874972970021612</v>
      </c>
      <c r="AB274">
        <v>-0.28438621498753691</v>
      </c>
      <c r="AC274">
        <v>-0.65104246261688881</v>
      </c>
      <c r="AD274">
        <v>-0.49193177748558292</v>
      </c>
      <c r="AE274">
        <v>-0.33018688526993012</v>
      </c>
      <c r="AF274">
        <v>-0.588238286897379</v>
      </c>
      <c r="AG274">
        <v>-0.43917700918572822</v>
      </c>
      <c r="AH274" s="9" t="s">
        <v>93</v>
      </c>
      <c r="AI274" s="1">
        <v>45108</v>
      </c>
      <c r="AJ274" s="9" t="s">
        <v>38</v>
      </c>
      <c r="AK274">
        <v>6</v>
      </c>
    </row>
    <row r="275" spans="1:37" x14ac:dyDescent="0.25">
      <c r="A275">
        <v>45112</v>
      </c>
      <c r="B275">
        <v>-0.2877269741523914</v>
      </c>
      <c r="C275">
        <v>-0.25924627710699871</v>
      </c>
      <c r="D275">
        <v>-2.280544143229048E-2</v>
      </c>
      <c r="E275">
        <v>-0.59095277297250237</v>
      </c>
      <c r="F275">
        <v>-0.38991063034782059</v>
      </c>
      <c r="G275">
        <v>-0.78851769896921609</v>
      </c>
      <c r="H275">
        <v>-6.8284602216652336E-3</v>
      </c>
      <c r="I275">
        <v>-0.2053320380595782</v>
      </c>
      <c r="J275">
        <v>-0.38594241659395201</v>
      </c>
      <c r="K275">
        <v>-0.26000348294065201</v>
      </c>
      <c r="L275">
        <v>-8.7905153910440265E-2</v>
      </c>
      <c r="M275">
        <v>-0.14486988607458121</v>
      </c>
      <c r="N275">
        <v>-0.13777798544525879</v>
      </c>
      <c r="O275">
        <v>-0.11078233167838281</v>
      </c>
      <c r="P275">
        <v>-0.26731876328907039</v>
      </c>
      <c r="Q275">
        <v>-0.18396400176893279</v>
      </c>
      <c r="R275">
        <v>-0.1740270284640652</v>
      </c>
      <c r="S275">
        <v>-6.2672232559263324E-2</v>
      </c>
      <c r="T275">
        <v>-0.19521895016458701</v>
      </c>
      <c r="U275">
        <v>-0.14664074431361951</v>
      </c>
      <c r="V275">
        <v>-0.23411661626496161</v>
      </c>
      <c r="W275">
        <v>-0.13510572616606781</v>
      </c>
      <c r="X275">
        <v>-0.11973928764742731</v>
      </c>
      <c r="Y275">
        <v>0</v>
      </c>
      <c r="Z275">
        <v>-0.45149549958768481</v>
      </c>
      <c r="AA275">
        <v>-0.21806110319035979</v>
      </c>
      <c r="AB275">
        <v>-0.18465232358060221</v>
      </c>
      <c r="AC275">
        <v>-6.2563084730212742E-2</v>
      </c>
      <c r="AD275">
        <v>-0.26196860078576362</v>
      </c>
      <c r="AE275">
        <v>-0.25732716791375271</v>
      </c>
      <c r="AF275">
        <v>-0.30662327112876953</v>
      </c>
      <c r="AG275">
        <v>-0.25025172841044407</v>
      </c>
      <c r="AH275" s="9" t="s">
        <v>93</v>
      </c>
      <c r="AI275" s="1">
        <v>45108</v>
      </c>
      <c r="AJ275" s="9" t="s">
        <v>39</v>
      </c>
      <c r="AK275">
        <v>5</v>
      </c>
    </row>
    <row r="276" spans="1:37" x14ac:dyDescent="0.25">
      <c r="A276">
        <v>45111</v>
      </c>
      <c r="B276">
        <v>-2.738207603483234E-2</v>
      </c>
      <c r="C276">
        <v>-2.856855561107883E-3</v>
      </c>
      <c r="D276">
        <v>-9.9024917988803449E-3</v>
      </c>
      <c r="E276">
        <v>-4.4745628853304891E-3</v>
      </c>
      <c r="F276">
        <v>-1.3203436956595189E-2</v>
      </c>
      <c r="G276">
        <v>-1.500259965351291E-3</v>
      </c>
      <c r="H276">
        <v>-3.2193720971329769E-2</v>
      </c>
      <c r="I276">
        <v>-1.488627128243083E-2</v>
      </c>
      <c r="J276">
        <v>-3.9937658951981134E-3</v>
      </c>
      <c r="K276">
        <v>-8.6201852722626055E-3</v>
      </c>
      <c r="L276">
        <v>-1.254719361553425E-2</v>
      </c>
      <c r="M276">
        <v>-1.2899536559410471E-2</v>
      </c>
      <c r="N276">
        <v>-3.904151348334006E-3</v>
      </c>
      <c r="O276">
        <v>-0.32821649268007402</v>
      </c>
      <c r="P276">
        <v>-3.7817144757290311E-3</v>
      </c>
      <c r="Q276">
        <v>-2.999906473255054E-2</v>
      </c>
      <c r="R276">
        <v>0</v>
      </c>
      <c r="S276">
        <v>0</v>
      </c>
      <c r="T276">
        <v>-1.7128080168123679E-2</v>
      </c>
      <c r="U276">
        <v>-4.9376325767672546E-3</v>
      </c>
      <c r="V276">
        <v>-9.9235469917287474E-4</v>
      </c>
      <c r="W276">
        <v>0</v>
      </c>
      <c r="X276">
        <v>-4.9179089269533433E-2</v>
      </c>
      <c r="Y276">
        <v>-0.1338532088232513</v>
      </c>
      <c r="Z276">
        <v>-1.031316823087655E-2</v>
      </c>
      <c r="AA276">
        <v>-6.7416416153665247E-3</v>
      </c>
      <c r="AB276">
        <v>-4.9853614853794331E-2</v>
      </c>
      <c r="AC276">
        <v>-3.292250568544576E-2</v>
      </c>
      <c r="AD276">
        <v>-3.1080714051590361E-3</v>
      </c>
      <c r="AE276">
        <v>-7.8620194079699352E-3</v>
      </c>
      <c r="AF276">
        <v>-4.3450683217937651E-2</v>
      </c>
      <c r="AG276">
        <v>-2.8172321023444639E-2</v>
      </c>
      <c r="AH276" s="9" t="s">
        <v>93</v>
      </c>
      <c r="AI276" s="1">
        <v>45108</v>
      </c>
      <c r="AJ276" s="9" t="s">
        <v>40</v>
      </c>
      <c r="AK276">
        <v>4</v>
      </c>
    </row>
    <row r="277" spans="1:37" x14ac:dyDescent="0.25">
      <c r="A277">
        <v>45110</v>
      </c>
      <c r="B277">
        <v>-0.39772829923275571</v>
      </c>
      <c r="C277">
        <v>-2.177300262157518E-2</v>
      </c>
      <c r="D277">
        <v>-0.14164722507208249</v>
      </c>
      <c r="E277">
        <v>-0.77578895417243288</v>
      </c>
      <c r="F277">
        <v>-7.5286717766364364E-2</v>
      </c>
      <c r="G277">
        <v>-6.1022600413195981E-2</v>
      </c>
      <c r="H277">
        <v>-0.18370919233054109</v>
      </c>
      <c r="I277">
        <v>-2.3239474328381211E-3</v>
      </c>
      <c r="J277">
        <v>-4.7292781634278641E-3</v>
      </c>
      <c r="K277">
        <v>-1.8389214911093759E-3</v>
      </c>
      <c r="L277">
        <v>-1.4168792663367871E-2</v>
      </c>
      <c r="M277">
        <v>-0.12251050686134971</v>
      </c>
      <c r="N277">
        <v>-0.1406589781221172</v>
      </c>
      <c r="O277">
        <v>-9.297028531657664E-2</v>
      </c>
      <c r="P277">
        <v>-1.775933519930353E-2</v>
      </c>
      <c r="Q277">
        <v>-8.7070709426938994E-2</v>
      </c>
      <c r="R277">
        <v>-4.2928965026090889E-3</v>
      </c>
      <c r="S277">
        <v>-2.276595370897774E-2</v>
      </c>
      <c r="T277">
        <v>-0.1005990326854416</v>
      </c>
      <c r="U277">
        <v>0</v>
      </c>
      <c r="V277">
        <v>-1.6097836691831041E-2</v>
      </c>
      <c r="W277">
        <v>-3.2530980492895149E-2</v>
      </c>
      <c r="X277">
        <v>-5.8354133122478738E-2</v>
      </c>
      <c r="Y277">
        <v>-0.29065247965216262</v>
      </c>
      <c r="Z277">
        <v>-0.71116682396869946</v>
      </c>
      <c r="AA277">
        <v>-3.7561404637874031E-2</v>
      </c>
      <c r="AB277">
        <v>-0.1009300119543553</v>
      </c>
      <c r="AC277">
        <v>-0.18061511799845059</v>
      </c>
      <c r="AD277">
        <v>-5.2641130330701842E-2</v>
      </c>
      <c r="AE277">
        <v>-0.10788364389954511</v>
      </c>
      <c r="AF277">
        <v>-0.36413860501906431</v>
      </c>
      <c r="AG277">
        <v>-6.0706676885672897E-2</v>
      </c>
      <c r="AH277" s="9" t="s">
        <v>93</v>
      </c>
      <c r="AI277" s="1">
        <v>45108</v>
      </c>
      <c r="AJ277" s="9" t="s">
        <v>41</v>
      </c>
      <c r="AK277">
        <v>3</v>
      </c>
    </row>
    <row r="278" spans="1:37" x14ac:dyDescent="0.25">
      <c r="A278">
        <v>45107</v>
      </c>
      <c r="B278">
        <v>-0.2050760792464292</v>
      </c>
      <c r="C278">
        <v>-1.3092696674248949E-2</v>
      </c>
      <c r="D278">
        <v>-0.1069548982997679</v>
      </c>
      <c r="E278">
        <v>-0.20368645820020431</v>
      </c>
      <c r="F278">
        <v>-3.4419722576175017E-2</v>
      </c>
      <c r="G278">
        <v>-3.5662638448320419E-2</v>
      </c>
      <c r="H278">
        <v>-0.2099574508005195</v>
      </c>
      <c r="I278">
        <v>-3.7668778745960113E-2</v>
      </c>
      <c r="J278">
        <v>-3.5766900794930667E-2</v>
      </c>
      <c r="K278">
        <v>-9.816351487351957E-2</v>
      </c>
      <c r="L278">
        <v>-0.29078614791261448</v>
      </c>
      <c r="M278">
        <v>-0.33150425859872412</v>
      </c>
      <c r="N278">
        <v>-9.4696726835675607E-2</v>
      </c>
      <c r="O278">
        <v>-9.9008093260217218E-3</v>
      </c>
      <c r="P278">
        <v>-0.38861686241777349</v>
      </c>
      <c r="Q278">
        <v>-0.31007961759346481</v>
      </c>
      <c r="R278">
        <v>-0.4996519819322387</v>
      </c>
      <c r="S278">
        <v>-6.4321000004106843E-2</v>
      </c>
      <c r="T278">
        <v>-0.22543483111029219</v>
      </c>
      <c r="U278">
        <v>-0.14542433267502469</v>
      </c>
      <c r="V278">
        <v>-5.9233027982448748E-2</v>
      </c>
      <c r="W278">
        <v>-0.19810485648717141</v>
      </c>
      <c r="X278">
        <v>-0.2486585689674643</v>
      </c>
      <c r="Y278">
        <v>-2.48553339593231E-2</v>
      </c>
      <c r="Z278">
        <v>-0.19434119693206761</v>
      </c>
      <c r="AA278">
        <v>-0.134573085957606</v>
      </c>
      <c r="AB278">
        <v>-0.14207895362872219</v>
      </c>
      <c r="AC278">
        <v>-0.28931975307453689</v>
      </c>
      <c r="AD278">
        <v>-0.35933784358580778</v>
      </c>
      <c r="AE278">
        <v>-7.4758545117105196E-2</v>
      </c>
      <c r="AF278">
        <v>-0.20611549490820699</v>
      </c>
      <c r="AG278">
        <v>-0.185303812023281</v>
      </c>
      <c r="AH278" s="9" t="s">
        <v>94</v>
      </c>
      <c r="AI278" s="1">
        <v>45078</v>
      </c>
      <c r="AJ278" s="9" t="s">
        <v>43</v>
      </c>
      <c r="AK278">
        <v>30</v>
      </c>
    </row>
    <row r="279" spans="1:37" x14ac:dyDescent="0.25">
      <c r="A279">
        <v>45106</v>
      </c>
      <c r="B279">
        <v>-1.3522291750963391</v>
      </c>
      <c r="C279">
        <v>-2.5977991310589088</v>
      </c>
      <c r="D279">
        <v>-0.40175614905087159</v>
      </c>
      <c r="E279">
        <v>-1.6121248841008331</v>
      </c>
      <c r="F279">
        <v>-1.920761136879527</v>
      </c>
      <c r="G279">
        <v>-2.7807668308325968</v>
      </c>
      <c r="H279">
        <v>-0.58091948116234637</v>
      </c>
      <c r="I279">
        <v>-1.8622928716077121</v>
      </c>
      <c r="J279">
        <v>-1.0043575843079471</v>
      </c>
      <c r="K279">
        <v>-0.80081575186396681</v>
      </c>
      <c r="L279">
        <v>-0.41412469376576883</v>
      </c>
      <c r="M279">
        <v>-0.82376259625965431</v>
      </c>
      <c r="N279">
        <v>-1.544133161466565</v>
      </c>
      <c r="O279">
        <v>-0.61641694170362116</v>
      </c>
      <c r="P279">
        <v>-0.42752956748187299</v>
      </c>
      <c r="Q279">
        <v>-1.0754449726640409</v>
      </c>
      <c r="R279">
        <v>-1.5178602255625</v>
      </c>
      <c r="S279">
        <v>-1.9840983891371879</v>
      </c>
      <c r="T279">
        <v>-0.53122265432708227</v>
      </c>
      <c r="U279">
        <v>-2.1764238172765888</v>
      </c>
      <c r="V279">
        <v>-1.8343886167236709</v>
      </c>
      <c r="W279">
        <v>-0.66651940396564802</v>
      </c>
      <c r="X279">
        <v>-1.027927190145451</v>
      </c>
      <c r="Y279">
        <v>-1.057546163243964</v>
      </c>
      <c r="Z279">
        <v>-1.716257895729367</v>
      </c>
      <c r="AA279">
        <v>-1.273163602276902</v>
      </c>
      <c r="AB279">
        <v>-1.0337677200619539</v>
      </c>
      <c r="AC279">
        <v>-0.74803837029669384</v>
      </c>
      <c r="AD279">
        <v>-1.1035268440502739</v>
      </c>
      <c r="AE279">
        <v>-1.5859696156816949</v>
      </c>
      <c r="AF279">
        <v>-1.4547937668499999</v>
      </c>
      <c r="AG279">
        <v>-1.0143936415947401</v>
      </c>
      <c r="AH279" s="9" t="s">
        <v>94</v>
      </c>
      <c r="AI279" s="1">
        <v>45078</v>
      </c>
      <c r="AJ279" s="9" t="s">
        <v>38</v>
      </c>
      <c r="AK279">
        <v>29</v>
      </c>
    </row>
    <row r="280" spans="1:37" x14ac:dyDescent="0.25">
      <c r="A280">
        <v>45105</v>
      </c>
      <c r="B280">
        <v>-0.31380584241413151</v>
      </c>
      <c r="C280">
        <v>-0.1783742162381271</v>
      </c>
      <c r="D280">
        <v>-0.22846206806170219</v>
      </c>
      <c r="E280">
        <v>-0.36146340179073172</v>
      </c>
      <c r="F280">
        <v>-0.26321590929566729</v>
      </c>
      <c r="G280">
        <v>-0.1693916754389338</v>
      </c>
      <c r="H280">
        <v>-0.24139488827124519</v>
      </c>
      <c r="I280">
        <v>-0.23478027268680521</v>
      </c>
      <c r="J280">
        <v>-0.37505032013669759</v>
      </c>
      <c r="K280">
        <v>-0.22552875439884179</v>
      </c>
      <c r="L280">
        <v>-0.29736872062762998</v>
      </c>
      <c r="M280">
        <v>-7.8389237623884167E-2</v>
      </c>
      <c r="N280">
        <v>-0.15218043824152511</v>
      </c>
      <c r="O280">
        <v>-8.2770421420843177E-2</v>
      </c>
      <c r="P280">
        <v>-0.1816071471002631</v>
      </c>
      <c r="Q280">
        <v>-1.5762710004152341E-2</v>
      </c>
      <c r="R280">
        <v>-1.928954451982694</v>
      </c>
      <c r="S280">
        <v>-0.22459838220093639</v>
      </c>
      <c r="T280">
        <v>-0.10999191038530071</v>
      </c>
      <c r="U280">
        <v>-0.47959791022249559</v>
      </c>
      <c r="V280">
        <v>-0.26434601110906908</v>
      </c>
      <c r="W280">
        <v>-0.72038554652867781</v>
      </c>
      <c r="X280">
        <v>-0.38904809589627792</v>
      </c>
      <c r="Y280">
        <v>-0.38035542443396742</v>
      </c>
      <c r="Z280">
        <v>-0.38011983980741298</v>
      </c>
      <c r="AA280">
        <v>-0.2266627249745489</v>
      </c>
      <c r="AB280">
        <v>-0.12607603792713301</v>
      </c>
      <c r="AC280">
        <v>-0.26733589900053117</v>
      </c>
      <c r="AD280">
        <v>-0.15127672323303951</v>
      </c>
      <c r="AE280">
        <v>-0.13654665498642549</v>
      </c>
      <c r="AF280">
        <v>-0.2930042912586639</v>
      </c>
      <c r="AG280">
        <v>-0.3644378149101889</v>
      </c>
      <c r="AH280" s="9" t="s">
        <v>94</v>
      </c>
      <c r="AI280" s="1">
        <v>45078</v>
      </c>
      <c r="AJ280" s="9" t="s">
        <v>39</v>
      </c>
      <c r="AK280">
        <v>28</v>
      </c>
    </row>
    <row r="281" spans="1:37" x14ac:dyDescent="0.25">
      <c r="A281">
        <v>45104</v>
      </c>
      <c r="B281">
        <v>-0.1114056486542624</v>
      </c>
      <c r="C281">
        <v>-3.9168247826977469E-2</v>
      </c>
      <c r="D281">
        <v>-6.620543896447062E-2</v>
      </c>
      <c r="E281">
        <v>-9.5768597242498005E-2</v>
      </c>
      <c r="F281">
        <v>-2.4072630598431601E-2</v>
      </c>
      <c r="G281">
        <v>-0.22349585752813891</v>
      </c>
      <c r="H281">
        <v>-0.43092533509689301</v>
      </c>
      <c r="I281">
        <v>-0.13427019063785819</v>
      </c>
      <c r="J281">
        <v>-5.0469217712801662E-2</v>
      </c>
      <c r="K281">
        <v>-4.0671663730553042E-3</v>
      </c>
      <c r="L281">
        <v>-4.6483333488906112E-2</v>
      </c>
      <c r="M281">
        <v>-9.5272034612092112E-3</v>
      </c>
      <c r="N281">
        <v>-7.3921565586707524E-2</v>
      </c>
      <c r="O281">
        <v>-6.3642407260757358E-2</v>
      </c>
      <c r="P281">
        <v>-0.21222641092741071</v>
      </c>
      <c r="Q281">
        <v>-0.10757148842748809</v>
      </c>
      <c r="R281">
        <v>-1.7178592535424149E-2</v>
      </c>
      <c r="S281">
        <v>-1.8123706991104611E-4</v>
      </c>
      <c r="T281">
        <v>-0.1039891831951399</v>
      </c>
      <c r="U281">
        <v>-1.0504647546494791E-3</v>
      </c>
      <c r="V281">
        <v>-7.2164512783624429E-2</v>
      </c>
      <c r="W281">
        <v>-0.15270881691447599</v>
      </c>
      <c r="X281">
        <v>-7.0309023769216827E-2</v>
      </c>
      <c r="Y281">
        <v>0</v>
      </c>
      <c r="Z281">
        <v>-0.1288142228288357</v>
      </c>
      <c r="AA281">
        <v>-8.8020869690118839E-2</v>
      </c>
      <c r="AB281">
        <v>-0.14131746835894601</v>
      </c>
      <c r="AC281">
        <v>-1.2812989067214601E-2</v>
      </c>
      <c r="AD281">
        <v>-8.8463026816715654E-2</v>
      </c>
      <c r="AE281">
        <v>-7.4783417443909025E-2</v>
      </c>
      <c r="AF281">
        <v>-0.116065380145024</v>
      </c>
      <c r="AG281">
        <v>-9.6043146354028178E-2</v>
      </c>
      <c r="AH281" s="9" t="s">
        <v>94</v>
      </c>
      <c r="AI281" s="1">
        <v>45078</v>
      </c>
      <c r="AJ281" s="9" t="s">
        <v>40</v>
      </c>
      <c r="AK281">
        <v>27</v>
      </c>
    </row>
    <row r="282" spans="1:37" x14ac:dyDescent="0.25">
      <c r="A282">
        <v>45103</v>
      </c>
      <c r="B282">
        <v>-0.1676850074166914</v>
      </c>
      <c r="C282">
        <v>-9.69321129564173E-3</v>
      </c>
      <c r="D282">
        <v>0</v>
      </c>
      <c r="E282">
        <v>-0.20050990178458539</v>
      </c>
      <c r="F282">
        <v>-1.9056700215229781E-2</v>
      </c>
      <c r="G282">
        <v>-8.9197613081646837E-2</v>
      </c>
      <c r="H282">
        <v>-1.213806857130628</v>
      </c>
      <c r="I282">
        <v>-0.2025412453411983</v>
      </c>
      <c r="J282">
        <v>-7.4187960400599676E-2</v>
      </c>
      <c r="K282">
        <v>-3.7286193879985312E-3</v>
      </c>
      <c r="L282">
        <v>-0.1460577115388236</v>
      </c>
      <c r="M282">
        <v>-7.2744029835164079E-2</v>
      </c>
      <c r="N282">
        <v>-4.5389279374669779E-2</v>
      </c>
      <c r="O282">
        <v>-0.20974614826191229</v>
      </c>
      <c r="P282">
        <v>-0.1233950595551046</v>
      </c>
      <c r="Q282">
        <v>-2.529966289154836E-2</v>
      </c>
      <c r="R282">
        <v>-0.45867597857504738</v>
      </c>
      <c r="S282">
        <v>0</v>
      </c>
      <c r="T282">
        <v>-4.3077355402247178E-2</v>
      </c>
      <c r="U282">
        <v>-0.1602271515754041</v>
      </c>
      <c r="V282">
        <v>-0.13866800839369739</v>
      </c>
      <c r="W282">
        <v>-0.1238802354752029</v>
      </c>
      <c r="X282">
        <v>-0.32514921600216989</v>
      </c>
      <c r="Y282">
        <v>-6.0667324480365041E-2</v>
      </c>
      <c r="Z282">
        <v>-0.22712355572017329</v>
      </c>
      <c r="AA282">
        <v>-0.1053282037603309</v>
      </c>
      <c r="AB282">
        <v>-0.14437628342442649</v>
      </c>
      <c r="AC282">
        <v>-6.1933929103520989E-2</v>
      </c>
      <c r="AD282">
        <v>-1.5942446200621671E-2</v>
      </c>
      <c r="AE282">
        <v>-4.2839804126705308E-2</v>
      </c>
      <c r="AF282">
        <v>-0.17426047144172879</v>
      </c>
      <c r="AG282">
        <v>-0.36309609228236472</v>
      </c>
      <c r="AH282" s="9" t="s">
        <v>94</v>
      </c>
      <c r="AI282" s="1">
        <v>45078</v>
      </c>
      <c r="AJ282" s="9" t="s">
        <v>41</v>
      </c>
      <c r="AK282">
        <v>26</v>
      </c>
    </row>
    <row r="283" spans="1:37" x14ac:dyDescent="0.25">
      <c r="A283">
        <v>45100</v>
      </c>
      <c r="B283">
        <v>-0.20123381896855219</v>
      </c>
      <c r="C283">
        <v>-0.13425006581388971</v>
      </c>
      <c r="D283">
        <v>-0.25086028921194192</v>
      </c>
      <c r="E283">
        <v>-0.2669775287690368</v>
      </c>
      <c r="F283">
        <v>-0.45504557351276181</v>
      </c>
      <c r="G283">
        <v>-5.7869532534386751E-2</v>
      </c>
      <c r="H283">
        <v>-3.2622913849160023E-2</v>
      </c>
      <c r="I283">
        <v>-0.21710635279623899</v>
      </c>
      <c r="J283">
        <v>-1.1297932388055929</v>
      </c>
      <c r="K283">
        <v>-0.2283893229825131</v>
      </c>
      <c r="L283">
        <v>-5.5915610548130781E-2</v>
      </c>
      <c r="M283">
        <v>-0.26208342070098473</v>
      </c>
      <c r="N283">
        <v>-0.13583463146329239</v>
      </c>
      <c r="O283">
        <v>-1.5887478334258631E-2</v>
      </c>
      <c r="P283">
        <v>-4.9430300919632533E-2</v>
      </c>
      <c r="Q283">
        <v>-0.13617769040191841</v>
      </c>
      <c r="R283">
        <v>-0.39698510366172701</v>
      </c>
      <c r="S283">
        <v>-5.919277875306956E-2</v>
      </c>
      <c r="T283">
        <v>-0.15096464124021819</v>
      </c>
      <c r="U283">
        <v>-0.39642197080270031</v>
      </c>
      <c r="V283">
        <v>-0.27596129559191251</v>
      </c>
      <c r="W283">
        <v>-0.30203703903720541</v>
      </c>
      <c r="X283">
        <v>-0.2253408079868176</v>
      </c>
      <c r="Y283">
        <v>-1.253080183520165E-2</v>
      </c>
      <c r="Z283">
        <v>-0.19164860675935011</v>
      </c>
      <c r="AA283">
        <v>-0.26891898879422338</v>
      </c>
      <c r="AB283">
        <v>-0.19044572747295541</v>
      </c>
      <c r="AC283">
        <v>-0.13112000216253569</v>
      </c>
      <c r="AD283">
        <v>-0.13693366676244709</v>
      </c>
      <c r="AE283">
        <v>-0.24436949202700231</v>
      </c>
      <c r="AF283">
        <v>-0.23132545554954301</v>
      </c>
      <c r="AG283">
        <v>-0.123479798254005</v>
      </c>
      <c r="AH283" s="9" t="s">
        <v>95</v>
      </c>
      <c r="AI283" s="1">
        <v>45078</v>
      </c>
      <c r="AJ283" s="9" t="s">
        <v>43</v>
      </c>
      <c r="AK283">
        <v>23</v>
      </c>
    </row>
    <row r="284" spans="1:37" x14ac:dyDescent="0.25">
      <c r="A284">
        <v>45099</v>
      </c>
      <c r="B284">
        <v>-7.0341470301837558E-2</v>
      </c>
      <c r="C284">
        <v>-1.7470488501063631E-2</v>
      </c>
      <c r="D284">
        <v>-2.2039146651172761E-2</v>
      </c>
      <c r="E284">
        <v>-4.0108006699870379E-2</v>
      </c>
      <c r="F284">
        <v>-6.2605133415187877E-2</v>
      </c>
      <c r="G284">
        <v>-0.12591372257266861</v>
      </c>
      <c r="H284">
        <v>-0.1323801906446618</v>
      </c>
      <c r="I284">
        <v>-3.2483278225564523E-2</v>
      </c>
      <c r="J284">
        <v>-0.44716799202635088</v>
      </c>
      <c r="K284">
        <v>-6.9085959844607359E-2</v>
      </c>
      <c r="L284">
        <v>-2.0737038141303479E-3</v>
      </c>
      <c r="M284">
        <v>-3.7609815773778227E-2</v>
      </c>
      <c r="N284">
        <v>-4.6004496762069302E-2</v>
      </c>
      <c r="O284">
        <v>-0.21342012703387911</v>
      </c>
      <c r="P284">
        <v>-2.5092055479323531E-2</v>
      </c>
      <c r="Q284">
        <v>-0.1139924621330187</v>
      </c>
      <c r="R284">
        <v>0</v>
      </c>
      <c r="S284">
        <v>0</v>
      </c>
      <c r="T284">
        <v>-0.130479262366026</v>
      </c>
      <c r="U284">
        <v>0</v>
      </c>
      <c r="V284">
        <v>-7.482204163046334E-2</v>
      </c>
      <c r="W284">
        <v>-1.9483278408913299E-2</v>
      </c>
      <c r="X284">
        <v>-6.9669633413836252E-2</v>
      </c>
      <c r="Y284">
        <v>-0.1189710094581367</v>
      </c>
      <c r="Z284">
        <v>-5.0014391873600211E-2</v>
      </c>
      <c r="AA284">
        <v>-6.8190315970289836E-2</v>
      </c>
      <c r="AB284">
        <v>-0.1264579046333483</v>
      </c>
      <c r="AC284">
        <v>-4.531531859987737E-2</v>
      </c>
      <c r="AD284">
        <v>-7.3125788225413546E-2</v>
      </c>
      <c r="AE284">
        <v>-3.7074437429489543E-2</v>
      </c>
      <c r="AF284">
        <v>-5.9023874640173751E-2</v>
      </c>
      <c r="AG284">
        <v>-0.1255431358759215</v>
      </c>
      <c r="AH284" s="9" t="s">
        <v>95</v>
      </c>
      <c r="AI284" s="1">
        <v>45078</v>
      </c>
      <c r="AJ284" s="9" t="s">
        <v>38</v>
      </c>
      <c r="AK284">
        <v>22</v>
      </c>
    </row>
    <row r="285" spans="1:37" x14ac:dyDescent="0.25">
      <c r="A285">
        <v>45098</v>
      </c>
      <c r="B285">
        <v>-1.4199258188014921E-2</v>
      </c>
      <c r="C285">
        <v>-4.55861427473612E-3</v>
      </c>
      <c r="D285">
        <v>0</v>
      </c>
      <c r="E285">
        <v>-3.663998677889818E-3</v>
      </c>
      <c r="F285">
        <v>-3.9799804588946587E-2</v>
      </c>
      <c r="G285">
        <v>-1.5860111182416581E-2</v>
      </c>
      <c r="H285">
        <v>-4.0670049432270827E-4</v>
      </c>
      <c r="I285">
        <v>-0.11818936454766441</v>
      </c>
      <c r="J285">
        <v>-1.608620159479794E-3</v>
      </c>
      <c r="K285">
        <v>0</v>
      </c>
      <c r="L285">
        <v>-0.20996604883862821</v>
      </c>
      <c r="M285">
        <v>-1.7055007544229239E-2</v>
      </c>
      <c r="N285">
        <v>0</v>
      </c>
      <c r="O285">
        <v>-5.4243356888738284E-3</v>
      </c>
      <c r="P285">
        <v>-2.560978680810479E-2</v>
      </c>
      <c r="Q285">
        <v>-2.912951500525173E-3</v>
      </c>
      <c r="R285">
        <v>-1.677560749882312E-2</v>
      </c>
      <c r="S285">
        <v>0</v>
      </c>
      <c r="T285">
        <v>-6.8186003665626341E-2</v>
      </c>
      <c r="U285">
        <v>0</v>
      </c>
      <c r="V285">
        <v>-3.6042583308960673E-2</v>
      </c>
      <c r="W285">
        <v>0</v>
      </c>
      <c r="X285">
        <v>-9.9768446390860518E-3</v>
      </c>
      <c r="Y285">
        <v>-0.14450597377484289</v>
      </c>
      <c r="Z285">
        <v>-6.9091341569350517E-3</v>
      </c>
      <c r="AA285">
        <v>-9.1407046392094696E-3</v>
      </c>
      <c r="AB285">
        <v>-2.0194514475063739E-2</v>
      </c>
      <c r="AC285">
        <v>-7.3511026059748255E-2</v>
      </c>
      <c r="AD285">
        <v>-1.4921662431836071E-2</v>
      </c>
      <c r="AE285">
        <v>-4.9235307312506414E-3</v>
      </c>
      <c r="AF285">
        <v>-1.7424429494763749E-2</v>
      </c>
      <c r="AG285">
        <v>-1.7927547634087489E-2</v>
      </c>
      <c r="AH285" s="9" t="s">
        <v>95</v>
      </c>
      <c r="AI285" s="1">
        <v>45078</v>
      </c>
      <c r="AJ285" s="9" t="s">
        <v>39</v>
      </c>
      <c r="AK285">
        <v>21</v>
      </c>
    </row>
    <row r="286" spans="1:37" x14ac:dyDescent="0.25">
      <c r="A286">
        <v>45097</v>
      </c>
      <c r="B286">
        <v>-8.7749616333895157E-3</v>
      </c>
      <c r="C286">
        <v>0</v>
      </c>
      <c r="D286">
        <v>0</v>
      </c>
      <c r="E286">
        <v>-3.1630931849219862E-2</v>
      </c>
      <c r="F286">
        <v>-1.7995539272446549E-3</v>
      </c>
      <c r="G286">
        <v>-1.3886336180499639E-4</v>
      </c>
      <c r="H286">
        <v>-4.3205552890548246E-3</v>
      </c>
      <c r="I286">
        <v>-5.438801708774773E-2</v>
      </c>
      <c r="J286">
        <v>0</v>
      </c>
      <c r="K286">
        <v>0</v>
      </c>
      <c r="L286">
        <v>-8.7081916625921293E-3</v>
      </c>
      <c r="M286">
        <v>-5.8452926308481352E-3</v>
      </c>
      <c r="N286">
        <v>-4.3137451161083987E-5</v>
      </c>
      <c r="O286">
        <v>-5.3812996509068657E-3</v>
      </c>
      <c r="P286">
        <v>0</v>
      </c>
      <c r="Q286">
        <v>-2.2761250493060329E-2</v>
      </c>
      <c r="R286">
        <v>-2.9850508074782262E-2</v>
      </c>
      <c r="S286">
        <v>0</v>
      </c>
      <c r="T286">
        <v>-1.6929209015617969E-2</v>
      </c>
      <c r="U286">
        <v>0</v>
      </c>
      <c r="V286">
        <v>-2.087835055153911E-2</v>
      </c>
      <c r="W286">
        <v>-7.3091570824610338E-3</v>
      </c>
      <c r="X286">
        <v>-2.1955396832325029E-4</v>
      </c>
      <c r="Y286">
        <v>-1.924648279908037E-2</v>
      </c>
      <c r="Z286">
        <v>-8.5565709801937832E-3</v>
      </c>
      <c r="AA286">
        <v>-2.220922207151099E-3</v>
      </c>
      <c r="AB286">
        <v>-1.4158728425747851E-2</v>
      </c>
      <c r="AC286">
        <v>-8.9786159956954815E-3</v>
      </c>
      <c r="AD286">
        <v>-3.0896013291739379E-2</v>
      </c>
      <c r="AE286">
        <v>-9.0389618450437605E-3</v>
      </c>
      <c r="AF286">
        <v>-7.6884500392123186E-3</v>
      </c>
      <c r="AG286">
        <v>-5.0075383306310136E-3</v>
      </c>
      <c r="AH286" s="9" t="s">
        <v>95</v>
      </c>
      <c r="AI286" s="1">
        <v>45078</v>
      </c>
      <c r="AJ286" s="9" t="s">
        <v>40</v>
      </c>
      <c r="AK286">
        <v>20</v>
      </c>
    </row>
    <row r="287" spans="1:37" x14ac:dyDescent="0.25">
      <c r="A287">
        <v>45096</v>
      </c>
      <c r="B287">
        <v>-1.128041950148887</v>
      </c>
      <c r="C287">
        <v>-0.34541809734378881</v>
      </c>
      <c r="D287">
        <v>-6.7480645433362796E-2</v>
      </c>
      <c r="E287">
        <v>-2.6123000705958268</v>
      </c>
      <c r="F287">
        <v>-0.20943472415040629</v>
      </c>
      <c r="G287">
        <v>-0.28631599063116853</v>
      </c>
      <c r="H287">
        <v>-0.50415552956572884</v>
      </c>
      <c r="I287">
        <v>-1.1119608567515731</v>
      </c>
      <c r="J287">
        <v>-1.257115413882929</v>
      </c>
      <c r="K287">
        <v>-0.2572681126777755</v>
      </c>
      <c r="L287">
        <v>-0.1973268210048584</v>
      </c>
      <c r="M287">
        <v>-0.23209326433464639</v>
      </c>
      <c r="N287">
        <v>-0.61238531243797878</v>
      </c>
      <c r="O287">
        <v>-0.17679063678262069</v>
      </c>
      <c r="P287">
        <v>-3.464707597656961</v>
      </c>
      <c r="Q287">
        <v>-0.30583401636628588</v>
      </c>
      <c r="R287">
        <v>-0.24336133404132049</v>
      </c>
      <c r="S287">
        <v>-1.0047147139538279</v>
      </c>
      <c r="T287">
        <v>-0.1316202143002356</v>
      </c>
      <c r="U287">
        <v>-7.5683283441652927E-3</v>
      </c>
      <c r="V287">
        <v>-1.024094340860652</v>
      </c>
      <c r="W287">
        <v>-1.3165731211014811</v>
      </c>
      <c r="X287">
        <v>-0.78821987691509254</v>
      </c>
      <c r="Y287">
        <v>-0.53833528671066622</v>
      </c>
      <c r="Z287">
        <v>-1.708057420097818</v>
      </c>
      <c r="AA287">
        <v>-1.1492822977569399</v>
      </c>
      <c r="AB287">
        <v>-0.39675701077470199</v>
      </c>
      <c r="AC287">
        <v>-0.36596709376748132</v>
      </c>
      <c r="AD287">
        <v>-0.44099475750467682</v>
      </c>
      <c r="AE287">
        <v>-0.21889887474441239</v>
      </c>
      <c r="AF287">
        <v>-0.9017716241750906</v>
      </c>
      <c r="AG287">
        <v>-2.627186898764224</v>
      </c>
      <c r="AH287" s="9" t="s">
        <v>95</v>
      </c>
      <c r="AI287" s="1">
        <v>45078</v>
      </c>
      <c r="AJ287" s="9" t="s">
        <v>41</v>
      </c>
      <c r="AK287">
        <v>19</v>
      </c>
    </row>
    <row r="288" spans="1:37" x14ac:dyDescent="0.25">
      <c r="A288">
        <v>45093</v>
      </c>
      <c r="B288">
        <v>-0.79350987082601587</v>
      </c>
      <c r="C288">
        <v>-0.73036735937959163</v>
      </c>
      <c r="D288">
        <v>-0.43986240546141242</v>
      </c>
      <c r="E288">
        <v>-1.448677446109762</v>
      </c>
      <c r="F288">
        <v>-0.58415084193884326</v>
      </c>
      <c r="G288">
        <v>-1.035292291232373</v>
      </c>
      <c r="H288">
        <v>-0.89676161344382188</v>
      </c>
      <c r="I288">
        <v>-0.61200869362775856</v>
      </c>
      <c r="J288">
        <v>-1.0420020477247871</v>
      </c>
      <c r="K288">
        <v>-0.11208806013000761</v>
      </c>
      <c r="L288">
        <v>-0.23707736687886169</v>
      </c>
      <c r="M288">
        <v>-0.57134206747642124</v>
      </c>
      <c r="N288">
        <v>-0.73757582520170417</v>
      </c>
      <c r="O288">
        <v>-0.15485144940541659</v>
      </c>
      <c r="P288">
        <v>-0.44938677612896127</v>
      </c>
      <c r="Q288">
        <v>-0.27255199765790222</v>
      </c>
      <c r="R288">
        <v>-1.620244268290977</v>
      </c>
      <c r="S288">
        <v>-0.25088325298896669</v>
      </c>
      <c r="T288">
        <v>-0.59339883871052113</v>
      </c>
      <c r="U288">
        <v>-0.93892320493768922</v>
      </c>
      <c r="V288">
        <v>-0.45377165362430483</v>
      </c>
      <c r="W288">
        <v>-0.4971249844834621</v>
      </c>
      <c r="X288">
        <v>-0.52790577910580516</v>
      </c>
      <c r="Y288">
        <v>-0.1794765353722016</v>
      </c>
      <c r="Z288">
        <v>-1.1683916795103451</v>
      </c>
      <c r="AA288">
        <v>-0.63978105143826614</v>
      </c>
      <c r="AB288">
        <v>-0.45475766652302918</v>
      </c>
      <c r="AC288">
        <v>-0.3765526700077565</v>
      </c>
      <c r="AD288">
        <v>-0.41942384461219612</v>
      </c>
      <c r="AE288">
        <v>-0.64589385699490542</v>
      </c>
      <c r="AF288">
        <v>-0.93520823281762278</v>
      </c>
      <c r="AG288">
        <v>-0.72579144954100616</v>
      </c>
      <c r="AH288" s="9" t="s">
        <v>96</v>
      </c>
      <c r="AI288" s="1">
        <v>45078</v>
      </c>
      <c r="AJ288" s="9" t="s">
        <v>43</v>
      </c>
      <c r="AK288">
        <v>16</v>
      </c>
    </row>
    <row r="289" spans="1:37" x14ac:dyDescent="0.25">
      <c r="A289">
        <v>45092</v>
      </c>
      <c r="B289">
        <v>-0.18435691985678951</v>
      </c>
      <c r="C289">
        <v>-5.2620485180309012E-2</v>
      </c>
      <c r="D289">
        <v>-6.0462865279567082E-2</v>
      </c>
      <c r="E289">
        <v>-0.39716031043426991</v>
      </c>
      <c r="F289">
        <v>-0.146728361443797</v>
      </c>
      <c r="G289">
        <v>-2.1074758640200929E-2</v>
      </c>
      <c r="H289">
        <v>-0.19809876613580871</v>
      </c>
      <c r="I289">
        <v>-3.9123943342463587E-2</v>
      </c>
      <c r="J289">
        <v>-1.431260151066409E-2</v>
      </c>
      <c r="K289">
        <v>-0.31551920262216732</v>
      </c>
      <c r="L289">
        <v>-0.42923971411704709</v>
      </c>
      <c r="M289">
        <v>-3.8877609974169107E-2</v>
      </c>
      <c r="N289">
        <v>-0.34878473758130668</v>
      </c>
      <c r="O289">
        <v>-6.2633750565542462E-2</v>
      </c>
      <c r="P289">
        <v>-7.3316868020179907E-2</v>
      </c>
      <c r="Q289">
        <v>-7.6156425112584136E-2</v>
      </c>
      <c r="R289">
        <v>-0.45759975028275113</v>
      </c>
      <c r="S289">
        <v>-0.18342102374284799</v>
      </c>
      <c r="T289">
        <v>-0.21411516278133311</v>
      </c>
      <c r="U289">
        <v>-2.166447646493068E-3</v>
      </c>
      <c r="V289">
        <v>-0.137304116070053</v>
      </c>
      <c r="W289">
        <v>-0.43572725067808088</v>
      </c>
      <c r="X289">
        <v>-0.13255529926387771</v>
      </c>
      <c r="Y289">
        <v>-0.169173888169943</v>
      </c>
      <c r="Z289">
        <v>-0.21848987551154619</v>
      </c>
      <c r="AA289">
        <v>-0.18977013851163091</v>
      </c>
      <c r="AB289">
        <v>-0.13794386702036049</v>
      </c>
      <c r="AC289">
        <v>-0.13941848701527301</v>
      </c>
      <c r="AD289">
        <v>-0.1972231344257053</v>
      </c>
      <c r="AE289">
        <v>-7.6736657893445678E-2</v>
      </c>
      <c r="AF289">
        <v>-0.16534267378228629</v>
      </c>
      <c r="AG289">
        <v>-0.35164993469081068</v>
      </c>
      <c r="AH289" s="9" t="s">
        <v>96</v>
      </c>
      <c r="AI289" s="1">
        <v>45078</v>
      </c>
      <c r="AJ289" s="9" t="s">
        <v>38</v>
      </c>
      <c r="AK289">
        <v>15</v>
      </c>
    </row>
    <row r="290" spans="1:37" x14ac:dyDescent="0.25">
      <c r="A290">
        <v>45091</v>
      </c>
      <c r="B290">
        <v>-1.1656261987641809</v>
      </c>
      <c r="C290">
        <v>-1.1570600347789231</v>
      </c>
      <c r="D290">
        <v>-0.35181112276097393</v>
      </c>
      <c r="E290">
        <v>-1.383483196238958</v>
      </c>
      <c r="F290">
        <v>-1.3958218274096461</v>
      </c>
      <c r="G290">
        <v>-1.119389660657939</v>
      </c>
      <c r="H290">
        <v>-0.39242729027663781</v>
      </c>
      <c r="I290">
        <v>-1.133960120806331</v>
      </c>
      <c r="J290">
        <v>-0.7320613569470944</v>
      </c>
      <c r="K290">
        <v>-1.0253217639807271</v>
      </c>
      <c r="L290">
        <v>-0.23925659777920091</v>
      </c>
      <c r="M290">
        <v>-0.44013595873274752</v>
      </c>
      <c r="N290">
        <v>-2.0383250663038952</v>
      </c>
      <c r="O290">
        <v>-0.69893680631724941</v>
      </c>
      <c r="P290">
        <v>-1.820086916067893</v>
      </c>
      <c r="Q290">
        <v>-0.47900747857028508</v>
      </c>
      <c r="R290">
        <v>-0.71469573543184983</v>
      </c>
      <c r="S290">
        <v>-2.1646626655453902</v>
      </c>
      <c r="T290">
        <v>-0.38925390980822788</v>
      </c>
      <c r="U290">
        <v>-2.2627498636658059</v>
      </c>
      <c r="V290">
        <v>-0.65736520204543469</v>
      </c>
      <c r="W290">
        <v>-2.9549608143487172</v>
      </c>
      <c r="X290">
        <v>-1.5076267507801511</v>
      </c>
      <c r="Y290">
        <v>-0.66649335290642864</v>
      </c>
      <c r="Z290">
        <v>-1.485386489142742</v>
      </c>
      <c r="AA290">
        <v>-1.580883327883893</v>
      </c>
      <c r="AB290">
        <v>-0.61711575456350587</v>
      </c>
      <c r="AC290">
        <v>-0.49268317922270999</v>
      </c>
      <c r="AD290">
        <v>-0.56281988308541042</v>
      </c>
      <c r="AE290">
        <v>-0.64536157294700036</v>
      </c>
      <c r="AF290">
        <v>-1.0714488848388579</v>
      </c>
      <c r="AG290">
        <v>-1.998619875102396</v>
      </c>
      <c r="AH290" s="9" t="s">
        <v>96</v>
      </c>
      <c r="AI290" s="1">
        <v>45078</v>
      </c>
      <c r="AJ290" s="9" t="s">
        <v>39</v>
      </c>
      <c r="AK290">
        <v>14</v>
      </c>
    </row>
    <row r="291" spans="1:37" x14ac:dyDescent="0.25">
      <c r="A291">
        <v>45090</v>
      </c>
      <c r="B291">
        <v>-0.14319710557620161</v>
      </c>
      <c r="C291">
        <v>-0.1143330399391498</v>
      </c>
      <c r="D291">
        <v>-8.0996278347174586E-2</v>
      </c>
      <c r="E291">
        <v>-7.8914257436811672E-2</v>
      </c>
      <c r="F291">
        <v>-0.33052626482769037</v>
      </c>
      <c r="G291">
        <v>-7.7797363173834136E-2</v>
      </c>
      <c r="H291">
        <v>-1.093891599772923E-2</v>
      </c>
      <c r="I291">
        <v>-0.50023800844669253</v>
      </c>
      <c r="J291">
        <v>-7.1431506102026587E-2</v>
      </c>
      <c r="K291">
        <v>-0.33561280511616659</v>
      </c>
      <c r="L291">
        <v>-8.2483066834496882E-2</v>
      </c>
      <c r="M291">
        <v>-0.34175617261497332</v>
      </c>
      <c r="N291">
        <v>-0.1348167524000595</v>
      </c>
      <c r="O291">
        <v>-0.1388382571980383</v>
      </c>
      <c r="P291">
        <v>-0.1040448538830005</v>
      </c>
      <c r="Q291">
        <v>-5.5236841313333673E-2</v>
      </c>
      <c r="R291">
        <v>-0.38565809467876161</v>
      </c>
      <c r="S291">
        <v>-2.388382914972428E-2</v>
      </c>
      <c r="T291">
        <v>-8.6943923262670711E-2</v>
      </c>
      <c r="U291">
        <v>-0.85281460849930224</v>
      </c>
      <c r="V291">
        <v>-0.23062686588577769</v>
      </c>
      <c r="W291">
        <v>-4.0288735683964842E-2</v>
      </c>
      <c r="X291">
        <v>-0.22775814271238909</v>
      </c>
      <c r="Y291">
        <v>-9.7429351380875717E-2</v>
      </c>
      <c r="Z291">
        <v>-0.1119881882461822</v>
      </c>
      <c r="AA291">
        <v>-0.22492417037371981</v>
      </c>
      <c r="AB291">
        <v>-0.117205776792591</v>
      </c>
      <c r="AC291">
        <v>-0.19950811727104359</v>
      </c>
      <c r="AD291">
        <v>-2.6323621804580231E-2</v>
      </c>
      <c r="AE291">
        <v>-0.2122010039352871</v>
      </c>
      <c r="AF291">
        <v>-0.17014864539173069</v>
      </c>
      <c r="AG291">
        <v>-7.8041392576575039E-2</v>
      </c>
      <c r="AH291" s="9" t="s">
        <v>96</v>
      </c>
      <c r="AI291" s="1">
        <v>45078</v>
      </c>
      <c r="AJ291" s="9" t="s">
        <v>40</v>
      </c>
      <c r="AK291">
        <v>13</v>
      </c>
    </row>
    <row r="292" spans="1:37" x14ac:dyDescent="0.25">
      <c r="A292">
        <v>45089</v>
      </c>
      <c r="B292">
        <v>-3.0696053452221018E-2</v>
      </c>
      <c r="C292">
        <v>-3.468805864558301E-3</v>
      </c>
      <c r="D292">
        <v>-3.8824315227416743E-2</v>
      </c>
      <c r="E292">
        <v>-3.4270090082103077E-2</v>
      </c>
      <c r="F292">
        <v>-7.9577644490723301E-4</v>
      </c>
      <c r="G292">
        <v>-2.057579580858911E-2</v>
      </c>
      <c r="H292">
        <v>-7.1926237767651682E-2</v>
      </c>
      <c r="I292">
        <v>-9.5029206484172693E-3</v>
      </c>
      <c r="J292">
        <v>-2.07906396056442E-3</v>
      </c>
      <c r="K292">
        <v>0</v>
      </c>
      <c r="L292">
        <v>0</v>
      </c>
      <c r="M292">
        <v>-4.1115020000145972E-3</v>
      </c>
      <c r="N292">
        <v>-6.0318083376872059E-3</v>
      </c>
      <c r="O292">
        <v>-7.0845545726000566E-3</v>
      </c>
      <c r="P292">
        <v>-0.12884233256981911</v>
      </c>
      <c r="Q292">
        <v>-2.6787982441966191E-2</v>
      </c>
      <c r="R292">
        <v>-6.3240713929643866E-2</v>
      </c>
      <c r="S292">
        <v>-7.6407528024426737E-3</v>
      </c>
      <c r="T292">
        <v>-0.23686122761453629</v>
      </c>
      <c r="U292">
        <v>0</v>
      </c>
      <c r="V292">
        <v>-1.012879273299043E-2</v>
      </c>
      <c r="W292">
        <v>-3.8443913655066768E-2</v>
      </c>
      <c r="X292">
        <v>-6.0885693610776663E-2</v>
      </c>
      <c r="Y292">
        <v>-5.6705561277950962E-2</v>
      </c>
      <c r="Z292">
        <v>-3.3664274667344271E-2</v>
      </c>
      <c r="AA292">
        <v>-1.4789853965235109E-2</v>
      </c>
      <c r="AB292">
        <v>-4.7249345844833417E-2</v>
      </c>
      <c r="AC292">
        <v>-1.4526828411019981E-2</v>
      </c>
      <c r="AD292">
        <v>-1.4704358492312951E-3</v>
      </c>
      <c r="AE292">
        <v>-2.9054393845105081E-2</v>
      </c>
      <c r="AF292">
        <v>-2.566644293422099E-2</v>
      </c>
      <c r="AG292">
        <v>-5.3817867801546362E-2</v>
      </c>
      <c r="AH292" s="9" t="s">
        <v>96</v>
      </c>
      <c r="AI292" s="1">
        <v>45078</v>
      </c>
      <c r="AJ292" s="9" t="s">
        <v>41</v>
      </c>
      <c r="AK292">
        <v>12</v>
      </c>
    </row>
    <row r="293" spans="1:37" x14ac:dyDescent="0.25">
      <c r="A293">
        <v>45086</v>
      </c>
      <c r="B293">
        <v>-8.9089823509077737E-2</v>
      </c>
      <c r="C293">
        <v>0</v>
      </c>
      <c r="D293">
        <v>-5.4019144464624802E-2</v>
      </c>
      <c r="E293">
        <v>-9.2602760719763158E-2</v>
      </c>
      <c r="F293">
        <v>-5.3735026616356582E-2</v>
      </c>
      <c r="G293">
        <v>-4.7659955768338596E-3</v>
      </c>
      <c r="H293">
        <v>-9.0887102390622643E-2</v>
      </c>
      <c r="I293">
        <v>-3.7605628279761071E-2</v>
      </c>
      <c r="J293">
        <v>-2.1569209315631019E-3</v>
      </c>
      <c r="K293">
        <v>0</v>
      </c>
      <c r="L293">
        <v>-0.14126749585712761</v>
      </c>
      <c r="M293">
        <v>-2.635423742595128E-2</v>
      </c>
      <c r="N293">
        <v>-4.1240654708908593E-2</v>
      </c>
      <c r="O293">
        <v>-9.4557756303866244E-3</v>
      </c>
      <c r="P293">
        <v>-0.16289517676967541</v>
      </c>
      <c r="Q293">
        <v>-1.4000490740351019E-2</v>
      </c>
      <c r="R293">
        <v>0</v>
      </c>
      <c r="S293">
        <v>-6.9849791152812677E-3</v>
      </c>
      <c r="T293">
        <v>-0.91485170797184079</v>
      </c>
      <c r="U293">
        <v>-2.8233106528059819E-2</v>
      </c>
      <c r="V293">
        <v>-6.3525103196670082E-2</v>
      </c>
      <c r="W293">
        <v>-0.30036968382508022</v>
      </c>
      <c r="X293">
        <v>-0.17111573516338791</v>
      </c>
      <c r="Y293">
        <v>-0.15284848532640491</v>
      </c>
      <c r="Z293">
        <v>-7.2419481067684865E-2</v>
      </c>
      <c r="AA293">
        <v>-5.9976575090396909E-2</v>
      </c>
      <c r="AB293">
        <v>-0.13907491783540399</v>
      </c>
      <c r="AC293">
        <v>-7.747818528836041E-2</v>
      </c>
      <c r="AD293">
        <v>-1.014414641748492E-2</v>
      </c>
      <c r="AE293">
        <v>-2.0740935267833611E-2</v>
      </c>
      <c r="AF293">
        <v>-6.3915771702102941E-2</v>
      </c>
      <c r="AG293">
        <v>-0.28105897508164529</v>
      </c>
      <c r="AH293" s="9" t="s">
        <v>97</v>
      </c>
      <c r="AI293" s="1">
        <v>45078</v>
      </c>
      <c r="AJ293" s="9" t="s">
        <v>43</v>
      </c>
      <c r="AK293">
        <v>9</v>
      </c>
    </row>
    <row r="294" spans="1:37" x14ac:dyDescent="0.25">
      <c r="A294">
        <v>45085</v>
      </c>
      <c r="B294">
        <v>-1.452411214099268</v>
      </c>
      <c r="C294">
        <v>-2.787848074808351</v>
      </c>
      <c r="D294">
        <v>-9.191031507624943E-2</v>
      </c>
      <c r="E294">
        <v>-1.695812254728192</v>
      </c>
      <c r="F294">
        <v>-1.1446769790673561</v>
      </c>
      <c r="G294">
        <v>-2.291848863546786</v>
      </c>
      <c r="H294">
        <v>-0.72130011386017279</v>
      </c>
      <c r="I294">
        <v>-1.178295899071486</v>
      </c>
      <c r="J294">
        <v>-0.88969167116098391</v>
      </c>
      <c r="K294">
        <v>-1.5973707559344219</v>
      </c>
      <c r="L294">
        <v>-0.44998523456842221</v>
      </c>
      <c r="M294">
        <v>-0.6633382471187278</v>
      </c>
      <c r="N294">
        <v>-1.7404348363774811</v>
      </c>
      <c r="O294">
        <v>-1.389787696839242</v>
      </c>
      <c r="P294">
        <v>-0.71843348901623749</v>
      </c>
      <c r="Q294">
        <v>-1.359883042895027</v>
      </c>
      <c r="R294">
        <v>-1.6815525314013251</v>
      </c>
      <c r="S294">
        <v>-2.037472490495468</v>
      </c>
      <c r="T294">
        <v>-0.80848224492934662</v>
      </c>
      <c r="U294">
        <v>-0.40967787264308508</v>
      </c>
      <c r="V294">
        <v>-1.1968262195388351</v>
      </c>
      <c r="W294">
        <v>-0.45224706548488641</v>
      </c>
      <c r="X294">
        <v>-2.1067801045875592</v>
      </c>
      <c r="Y294">
        <v>-0.75595386843348233</v>
      </c>
      <c r="Z294">
        <v>-1.939005087537452</v>
      </c>
      <c r="AA294">
        <v>-1.2342466889407699</v>
      </c>
      <c r="AB294">
        <v>-1.1039007893626871</v>
      </c>
      <c r="AC294">
        <v>-0.62624593672456585</v>
      </c>
      <c r="AD294">
        <v>-1.3444465141582791</v>
      </c>
      <c r="AE294">
        <v>-1.593531794491073</v>
      </c>
      <c r="AF294">
        <v>-1.568285557554161</v>
      </c>
      <c r="AG294">
        <v>-1.1139942499087669</v>
      </c>
      <c r="AH294" s="9" t="s">
        <v>97</v>
      </c>
      <c r="AI294" s="1">
        <v>45078</v>
      </c>
      <c r="AJ294" s="9" t="s">
        <v>38</v>
      </c>
      <c r="AK294">
        <v>8</v>
      </c>
    </row>
    <row r="295" spans="1:37" x14ac:dyDescent="0.25">
      <c r="A295">
        <v>45084</v>
      </c>
      <c r="B295">
        <v>-4.8003804936648603E-2</v>
      </c>
      <c r="C295">
        <v>-3.704313154078842E-3</v>
      </c>
      <c r="D295">
        <v>-3.566879169460091E-2</v>
      </c>
      <c r="E295">
        <v>-1.5321694428717539E-2</v>
      </c>
      <c r="F295">
        <v>-1.7694191110743069E-2</v>
      </c>
      <c r="G295">
        <v>-2.3874572920112299E-2</v>
      </c>
      <c r="H295">
        <v>-9.9385619334434988E-2</v>
      </c>
      <c r="I295">
        <v>-9.6467717515364929E-3</v>
      </c>
      <c r="J295">
        <v>-5.6274755445543754E-3</v>
      </c>
      <c r="K295">
        <v>-8.1402178575582431E-3</v>
      </c>
      <c r="L295">
        <v>-0.1033823134068106</v>
      </c>
      <c r="M295">
        <v>-0.26336221576365759</v>
      </c>
      <c r="N295">
        <v>-5.3930167785500888E-2</v>
      </c>
      <c r="O295">
        <v>-1.97386790082936E-2</v>
      </c>
      <c r="P295">
        <v>-7.32317087428285E-2</v>
      </c>
      <c r="Q295">
        <v>-0.2302611376237419</v>
      </c>
      <c r="R295">
        <v>-1.504599321241277E-2</v>
      </c>
      <c r="S295">
        <v>-5.3043028895851572E-2</v>
      </c>
      <c r="T295">
        <v>-1.047316836938289E-2</v>
      </c>
      <c r="U295">
        <v>-1.7071993082343889E-3</v>
      </c>
      <c r="V295">
        <v>-8.3272552244158984E-2</v>
      </c>
      <c r="W295">
        <v>-3.4477055029151729E-2</v>
      </c>
      <c r="X295">
        <v>-1.4587419586595931E-2</v>
      </c>
      <c r="Y295">
        <v>-2.1349481363282939E-3</v>
      </c>
      <c r="Z295">
        <v>-1.9303300084747871E-2</v>
      </c>
      <c r="AA295">
        <v>-4.9096278055950258E-2</v>
      </c>
      <c r="AB295">
        <v>-9.4931723181605088E-2</v>
      </c>
      <c r="AC295">
        <v>-0.10763443045167009</v>
      </c>
      <c r="AD295">
        <v>-0.1557271433845846</v>
      </c>
      <c r="AE295">
        <v>-4.7095860995190947E-2</v>
      </c>
      <c r="AF295">
        <v>-5.5195120989017417E-2</v>
      </c>
      <c r="AG295">
        <v>-1.6714893583765121E-2</v>
      </c>
      <c r="AH295" s="9" t="s">
        <v>97</v>
      </c>
      <c r="AI295" s="1">
        <v>45078</v>
      </c>
      <c r="AJ295" s="9" t="s">
        <v>39</v>
      </c>
      <c r="AK295">
        <v>7</v>
      </c>
    </row>
    <row r="296" spans="1:37" x14ac:dyDescent="0.25">
      <c r="A296">
        <v>45083</v>
      </c>
      <c r="B296">
        <v>-1.8459624890794758E-2</v>
      </c>
      <c r="C296">
        <v>-3.3518411732150491E-2</v>
      </c>
      <c r="D296">
        <v>0</v>
      </c>
      <c r="E296">
        <v>-5.8510660028583336E-3</v>
      </c>
      <c r="F296">
        <v>-6.2284629857116826E-4</v>
      </c>
      <c r="G296">
        <v>-3.7981468273099858E-3</v>
      </c>
      <c r="H296">
        <v>-1.014015056461734E-2</v>
      </c>
      <c r="I296">
        <v>-7.5997463592152982E-3</v>
      </c>
      <c r="J296">
        <v>-8.7099402781397432E-3</v>
      </c>
      <c r="K296">
        <v>-1.745668397509292E-2</v>
      </c>
      <c r="L296">
        <v>-4.3746401133568848E-2</v>
      </c>
      <c r="M296">
        <v>-0.1820895961018146</v>
      </c>
      <c r="N296">
        <v>-3.7882061468051551E-2</v>
      </c>
      <c r="O296">
        <v>-4.4792108443472922E-2</v>
      </c>
      <c r="P296">
        <v>-2.368741347561432E-2</v>
      </c>
      <c r="Q296">
        <v>-6.5914581160521216E-3</v>
      </c>
      <c r="R296">
        <v>-5.8622445136022071E-2</v>
      </c>
      <c r="S296">
        <v>-1.3987077348809249E-2</v>
      </c>
      <c r="T296">
        <v>-2.119626650214047E-2</v>
      </c>
      <c r="U296">
        <v>-0.166734085588471</v>
      </c>
      <c r="V296">
        <v>-3.4461934687619232E-2</v>
      </c>
      <c r="W296">
        <v>-5.9744173484709683E-3</v>
      </c>
      <c r="X296">
        <v>-1.8905504860755021E-3</v>
      </c>
      <c r="Y296">
        <v>-4.2425285883060954E-3</v>
      </c>
      <c r="Z296">
        <v>-6.9099696000288731E-3</v>
      </c>
      <c r="AA296">
        <v>-2.820406119600807E-2</v>
      </c>
      <c r="AB296">
        <v>-1.6364970350817309E-2</v>
      </c>
      <c r="AC296">
        <v>-9.0134871122983962E-2</v>
      </c>
      <c r="AD296">
        <v>-3.6269015016362822E-2</v>
      </c>
      <c r="AE296">
        <v>-1.559561452101218E-2</v>
      </c>
      <c r="AF296">
        <v>-1.532995338258846E-2</v>
      </c>
      <c r="AG296">
        <v>-1.9941784317784421E-2</v>
      </c>
      <c r="AH296" s="9" t="s">
        <v>97</v>
      </c>
      <c r="AI296" s="1">
        <v>45078</v>
      </c>
      <c r="AJ296" s="9" t="s">
        <v>40</v>
      </c>
      <c r="AK296">
        <v>6</v>
      </c>
    </row>
    <row r="297" spans="1:37" x14ac:dyDescent="0.25">
      <c r="A297">
        <v>45082</v>
      </c>
      <c r="B297">
        <v>-0.34510053982821448</v>
      </c>
      <c r="C297">
        <v>-0.24122438938091559</v>
      </c>
      <c r="D297">
        <v>-8.2506197354964089E-2</v>
      </c>
      <c r="E297">
        <v>-0.60722921312490963</v>
      </c>
      <c r="F297">
        <v>-0.81401728953824948</v>
      </c>
      <c r="G297">
        <v>-0.88287859330375273</v>
      </c>
      <c r="H297">
        <v>-3.667347281096521E-2</v>
      </c>
      <c r="I297">
        <v>-0.14330726991243761</v>
      </c>
      <c r="J297">
        <v>-6.7185924162225741E-2</v>
      </c>
      <c r="K297">
        <v>-0.31700309412707373</v>
      </c>
      <c r="L297">
        <v>-0.18901932834470869</v>
      </c>
      <c r="M297">
        <v>-4.5695019142228073E-2</v>
      </c>
      <c r="N297">
        <v>-0.17001028072039001</v>
      </c>
      <c r="O297">
        <v>-0.28055290733744132</v>
      </c>
      <c r="P297">
        <v>-0.37052931688928442</v>
      </c>
      <c r="Q297">
        <v>-0.23904847635993279</v>
      </c>
      <c r="R297">
        <v>-0.17022405176711</v>
      </c>
      <c r="S297">
        <v>-0.17535737080680289</v>
      </c>
      <c r="T297">
        <v>-0.39048101820819198</v>
      </c>
      <c r="U297">
        <v>-3.7527681666399281E-3</v>
      </c>
      <c r="V297">
        <v>-0.12971148853429021</v>
      </c>
      <c r="W297">
        <v>-0.79285019416188585</v>
      </c>
      <c r="X297">
        <v>-0.2746850811227376</v>
      </c>
      <c r="Y297">
        <v>-2.617771583534741E-2</v>
      </c>
      <c r="Z297">
        <v>-0.53092711399696646</v>
      </c>
      <c r="AA297">
        <v>-0.1974292967323443</v>
      </c>
      <c r="AB297">
        <v>-0.2858850340283185</v>
      </c>
      <c r="AC297">
        <v>-0.1154669123539887</v>
      </c>
      <c r="AD297">
        <v>-0.153765020450113</v>
      </c>
      <c r="AE297">
        <v>-0.41199642417361221</v>
      </c>
      <c r="AF297">
        <v>-0.3245005918957598</v>
      </c>
      <c r="AG297">
        <v>-0.3776399906033186</v>
      </c>
      <c r="AH297" s="9" t="s">
        <v>97</v>
      </c>
      <c r="AI297" s="1">
        <v>45078</v>
      </c>
      <c r="AJ297" s="9" t="s">
        <v>41</v>
      </c>
      <c r="AK297">
        <v>5</v>
      </c>
    </row>
    <row r="298" spans="1:37" x14ac:dyDescent="0.25">
      <c r="A298">
        <v>45079</v>
      </c>
      <c r="B298">
        <v>-0.41582966182116732</v>
      </c>
      <c r="C298">
        <v>-0.14811111416342579</v>
      </c>
      <c r="D298">
        <v>-9.5193052514040755E-2</v>
      </c>
      <c r="E298">
        <v>-0.9925316332778289</v>
      </c>
      <c r="F298">
        <v>-0.38276417049975348</v>
      </c>
      <c r="G298">
        <v>-0.22992426969204319</v>
      </c>
      <c r="H298">
        <v>-0.31147481381434122</v>
      </c>
      <c r="I298">
        <v>-0.26406777181140229</v>
      </c>
      <c r="J298">
        <v>-0.36759607531701971</v>
      </c>
      <c r="K298">
        <v>-6.9770327808734614E-2</v>
      </c>
      <c r="L298">
        <v>-0.40462113676335337</v>
      </c>
      <c r="M298">
        <v>-0.27173934099051089</v>
      </c>
      <c r="N298">
        <v>-0.38303763454870943</v>
      </c>
      <c r="O298">
        <v>-0.1183538678218277</v>
      </c>
      <c r="P298">
        <v>-0.20515956224220741</v>
      </c>
      <c r="Q298">
        <v>-1.3830219701839451E-2</v>
      </c>
      <c r="R298">
        <v>-0.83087060640432753</v>
      </c>
      <c r="S298">
        <v>-0.20639923430816301</v>
      </c>
      <c r="T298">
        <v>-0.2759537928059615</v>
      </c>
      <c r="U298">
        <v>-0.1923143505947037</v>
      </c>
      <c r="V298">
        <v>-0.32134328502375792</v>
      </c>
      <c r="W298">
        <v>-1.211488740173762</v>
      </c>
      <c r="X298">
        <v>-0.47095339099949718</v>
      </c>
      <c r="Y298">
        <v>-0.43185603129556099</v>
      </c>
      <c r="Z298">
        <v>-0.61113616177122465</v>
      </c>
      <c r="AA298">
        <v>-0.29947297664553318</v>
      </c>
      <c r="AB298">
        <v>-0.22088401111050529</v>
      </c>
      <c r="AC298">
        <v>-0.42721353582897409</v>
      </c>
      <c r="AD298">
        <v>-8.2621094815368539E-3</v>
      </c>
      <c r="AE298">
        <v>-0.13102009215993271</v>
      </c>
      <c r="AF298">
        <v>-0.38432361807001542</v>
      </c>
      <c r="AG298">
        <v>-1.0479361725778671</v>
      </c>
      <c r="AH298" s="9" t="s">
        <v>98</v>
      </c>
      <c r="AI298" s="1">
        <v>45078</v>
      </c>
      <c r="AJ298" s="9" t="s">
        <v>43</v>
      </c>
      <c r="AK298">
        <v>2</v>
      </c>
    </row>
    <row r="299" spans="1:37" x14ac:dyDescent="0.25">
      <c r="A299">
        <v>45078</v>
      </c>
      <c r="B299">
        <v>-8.5385019815616248E-2</v>
      </c>
      <c r="C299">
        <v>-3.1980552836768539E-2</v>
      </c>
      <c r="D299">
        <v>-5.0184143294115378E-2</v>
      </c>
      <c r="E299">
        <v>-0.1851674987306903</v>
      </c>
      <c r="F299">
        <v>-1.5282457329732981E-3</v>
      </c>
      <c r="G299">
        <v>-9.0460193028664686E-3</v>
      </c>
      <c r="H299">
        <v>-2.118057760178153E-2</v>
      </c>
      <c r="I299">
        <v>-4.2395246697702676E-3</v>
      </c>
      <c r="J299">
        <v>-1.9807725520165981E-2</v>
      </c>
      <c r="K299">
        <v>-9.8678610528384045E-2</v>
      </c>
      <c r="L299">
        <v>-0.24799854203807961</v>
      </c>
      <c r="M299">
        <v>-2.6927100960853281E-2</v>
      </c>
      <c r="N299">
        <v>-0.15423486025566499</v>
      </c>
      <c r="O299">
        <v>-0.1238414020234304</v>
      </c>
      <c r="P299">
        <v>-0.144954326937689</v>
      </c>
      <c r="Q299">
        <v>-1.14128721126355E-3</v>
      </c>
      <c r="R299">
        <v>0</v>
      </c>
      <c r="S299">
        <v>-0.12130080010645131</v>
      </c>
      <c r="T299">
        <v>-0.1667884771851717</v>
      </c>
      <c r="U299">
        <v>-0.88566646796778159</v>
      </c>
      <c r="V299">
        <v>-5.1328665674811258E-2</v>
      </c>
      <c r="W299">
        <v>-0.14361040904577471</v>
      </c>
      <c r="X299">
        <v>-9.5622843023836335E-2</v>
      </c>
      <c r="Y299">
        <v>-7.9276496678043817E-2</v>
      </c>
      <c r="Z299">
        <v>-9.7474640558533596E-2</v>
      </c>
      <c r="AA299">
        <v>-0.12205172507635439</v>
      </c>
      <c r="AB299">
        <v>-4.2497260837323178E-2</v>
      </c>
      <c r="AC299">
        <v>-6.7953278323909114E-2</v>
      </c>
      <c r="AD299">
        <v>-2.583856947455471E-2</v>
      </c>
      <c r="AE299">
        <v>-2.4814964484696521E-2</v>
      </c>
      <c r="AF299">
        <v>-0.1104779171433683</v>
      </c>
      <c r="AG299">
        <v>-0.1219182403207289</v>
      </c>
      <c r="AH299" s="9" t="s">
        <v>98</v>
      </c>
      <c r="AI299" s="1">
        <v>45078</v>
      </c>
      <c r="AJ299" s="9" t="s">
        <v>38</v>
      </c>
      <c r="AK299">
        <v>1</v>
      </c>
    </row>
    <row r="300" spans="1:37" x14ac:dyDescent="0.25">
      <c r="A300">
        <v>45077</v>
      </c>
      <c r="B300">
        <v>-0.14139740563956049</v>
      </c>
      <c r="C300">
        <v>-0.1303878441540417</v>
      </c>
      <c r="D300">
        <v>-4.7533085734641108E-2</v>
      </c>
      <c r="E300">
        <v>-0.14725457641880321</v>
      </c>
      <c r="F300">
        <v>-0.1056263652130925</v>
      </c>
      <c r="G300">
        <v>-0.20175481381696339</v>
      </c>
      <c r="H300">
        <v>-0.20474713119819771</v>
      </c>
      <c r="I300">
        <v>-0.21788205298904981</v>
      </c>
      <c r="J300">
        <v>-0.16803138815953009</v>
      </c>
      <c r="K300">
        <v>-4.6460117370593898E-2</v>
      </c>
      <c r="L300">
        <v>-9.5090325981534635E-2</v>
      </c>
      <c r="M300">
        <v>-3.112290459941134E-2</v>
      </c>
      <c r="N300">
        <v>-0.13198730064548209</v>
      </c>
      <c r="O300">
        <v>-3.1287296387334522E-3</v>
      </c>
      <c r="P300">
        <v>-0.159191603936017</v>
      </c>
      <c r="Q300">
        <v>-9.3075232577630507E-2</v>
      </c>
      <c r="R300">
        <v>-0.18207313672688161</v>
      </c>
      <c r="S300">
        <v>-0.15159426620284619</v>
      </c>
      <c r="T300">
        <v>-0.1835278482999867</v>
      </c>
      <c r="U300">
        <v>-2.3282282993001141E-2</v>
      </c>
      <c r="V300">
        <v>-0.15113421939759719</v>
      </c>
      <c r="W300">
        <v>-4.7215430568563761E-2</v>
      </c>
      <c r="X300">
        <v>-0.26413190473792608</v>
      </c>
      <c r="Y300">
        <v>-3.720611611371231E-3</v>
      </c>
      <c r="Z300">
        <v>-0.1829545104824411</v>
      </c>
      <c r="AA300">
        <v>-0.1416117642198878</v>
      </c>
      <c r="AB300">
        <v>-0.11941461110700161</v>
      </c>
      <c r="AC300">
        <v>-3.1130847190900701E-2</v>
      </c>
      <c r="AD300">
        <v>-0.27620355693047838</v>
      </c>
      <c r="AE300">
        <v>-0.22889240461717819</v>
      </c>
      <c r="AF300">
        <v>-0.1294968220421665</v>
      </c>
      <c r="AG300">
        <v>-6.434145048016926E-2</v>
      </c>
      <c r="AH300" s="9" t="s">
        <v>98</v>
      </c>
      <c r="AI300" s="1">
        <v>45047</v>
      </c>
      <c r="AJ300" s="9" t="s">
        <v>39</v>
      </c>
      <c r="AK300">
        <v>31</v>
      </c>
    </row>
    <row r="301" spans="1:37" x14ac:dyDescent="0.25">
      <c r="A301">
        <v>45076</v>
      </c>
      <c r="B301">
        <v>-0.1182818916058382</v>
      </c>
      <c r="C301">
        <v>-4.2472350244148027E-2</v>
      </c>
      <c r="D301">
        <v>-1.2846216223775461E-2</v>
      </c>
      <c r="E301">
        <v>-0.26202873919211239</v>
      </c>
      <c r="F301">
        <v>-2.6298847308261129E-2</v>
      </c>
      <c r="G301">
        <v>-1.8029369263009892E-2</v>
      </c>
      <c r="H301">
        <v>-0.37815094257018511</v>
      </c>
      <c r="I301">
        <v>-0.16675801473481461</v>
      </c>
      <c r="J301">
        <v>-3.0769970996023248E-3</v>
      </c>
      <c r="K301">
        <v>-5.4193128429304162E-2</v>
      </c>
      <c r="L301">
        <v>-8.9528670622125536E-2</v>
      </c>
      <c r="M301">
        <v>-6.890397102938027E-2</v>
      </c>
      <c r="N301">
        <v>-0.18148556076598371</v>
      </c>
      <c r="O301">
        <v>-7.763716178125489E-2</v>
      </c>
      <c r="P301">
        <v>-0.20093528269661709</v>
      </c>
      <c r="Q301">
        <v>-1.8286734943902861E-2</v>
      </c>
      <c r="R301">
        <v>-4.3866633537551353E-3</v>
      </c>
      <c r="S301">
        <v>-4.2099364424208349E-2</v>
      </c>
      <c r="T301">
        <v>-0.16441818676895589</v>
      </c>
      <c r="U301">
        <v>-0.30018545343806791</v>
      </c>
      <c r="V301">
        <v>-8.575950991920292E-2</v>
      </c>
      <c r="W301">
        <v>-5.8797536855831847E-2</v>
      </c>
      <c r="X301">
        <v>-5.8425734771947367E-2</v>
      </c>
      <c r="Y301">
        <v>-3.717689034935423E-2</v>
      </c>
      <c r="Z301">
        <v>-0.1318873443992151</v>
      </c>
      <c r="AA301">
        <v>-0.1380171429339368</v>
      </c>
      <c r="AB301">
        <v>-0.1004742790948025</v>
      </c>
      <c r="AC301">
        <v>-5.9689323315378552E-2</v>
      </c>
      <c r="AD301">
        <v>-3.8588987520372327E-2</v>
      </c>
      <c r="AE301">
        <v>-3.2235739718715378E-2</v>
      </c>
      <c r="AF301">
        <v>-0.14828767990357569</v>
      </c>
      <c r="AG301">
        <v>-0.19779386508665661</v>
      </c>
      <c r="AH301" s="9" t="s">
        <v>98</v>
      </c>
      <c r="AI301" s="1">
        <v>45047</v>
      </c>
      <c r="AJ301" s="9" t="s">
        <v>40</v>
      </c>
      <c r="AK301">
        <v>30</v>
      </c>
    </row>
    <row r="302" spans="1:37" x14ac:dyDescent="0.25">
      <c r="A302">
        <v>45075</v>
      </c>
      <c r="B302">
        <v>-3.7295248010799482E-2</v>
      </c>
      <c r="C302">
        <v>-2.1948959466158032E-3</v>
      </c>
      <c r="D302">
        <v>-4.2109574099683161E-2</v>
      </c>
      <c r="E302">
        <v>-5.4275741486590291E-2</v>
      </c>
      <c r="F302">
        <v>-3.9924660447002998E-2</v>
      </c>
      <c r="G302">
        <v>-3.6071932367109458E-3</v>
      </c>
      <c r="H302">
        <v>-6.7989567971115934E-4</v>
      </c>
      <c r="I302">
        <v>-5.9312642591231202E-2</v>
      </c>
      <c r="J302">
        <v>-0.35004721054221732</v>
      </c>
      <c r="K302">
        <v>0</v>
      </c>
      <c r="L302">
        <v>-2.8992232383282458E-3</v>
      </c>
      <c r="M302">
        <v>-1.5928852647730519E-2</v>
      </c>
      <c r="N302">
        <v>-1.647780830277969E-2</v>
      </c>
      <c r="O302">
        <v>-1.689821797137411E-2</v>
      </c>
      <c r="P302">
        <v>-6.9799591878113049E-2</v>
      </c>
      <c r="Q302">
        <v>-4.1928370012133592E-2</v>
      </c>
      <c r="R302">
        <v>-2.0402287192925909E-2</v>
      </c>
      <c r="S302">
        <v>0</v>
      </c>
      <c r="T302">
        <v>-9.8470593564339501E-2</v>
      </c>
      <c r="U302">
        <v>-4.1574951606804782E-3</v>
      </c>
      <c r="V302">
        <v>-1.511301335429909E-2</v>
      </c>
      <c r="W302">
        <v>-8.2640192884390631E-2</v>
      </c>
      <c r="X302">
        <v>-2.4629722977042062E-2</v>
      </c>
      <c r="Y302">
        <v>-1.190229236621611E-2</v>
      </c>
      <c r="Z302">
        <v>-2.5952740217543031E-2</v>
      </c>
      <c r="AA302">
        <v>-6.1803493049876111E-2</v>
      </c>
      <c r="AB302">
        <v>-4.2762241568831037E-2</v>
      </c>
      <c r="AC302">
        <v>-1.6391981418312159E-2</v>
      </c>
      <c r="AD302">
        <v>-9.5646100653112732E-3</v>
      </c>
      <c r="AE302">
        <v>-3.3611870776167382E-2</v>
      </c>
      <c r="AF302">
        <v>-6.1516328491168067E-2</v>
      </c>
      <c r="AG302">
        <v>-9.8682074521443813E-3</v>
      </c>
      <c r="AH302" s="9" t="s">
        <v>98</v>
      </c>
      <c r="AI302" s="1">
        <v>45047</v>
      </c>
      <c r="AJ302" s="9" t="s">
        <v>41</v>
      </c>
      <c r="AK302">
        <v>29</v>
      </c>
    </row>
    <row r="303" spans="1:37" x14ac:dyDescent="0.25">
      <c r="A303">
        <v>45072</v>
      </c>
      <c r="B303">
        <v>-7.9320928025060633E-2</v>
      </c>
      <c r="C303">
        <v>-1.2596058665218591E-3</v>
      </c>
      <c r="D303">
        <v>-2.0635728223669339E-2</v>
      </c>
      <c r="E303">
        <v>-4.8741273732171977E-2</v>
      </c>
      <c r="F303">
        <v>-2.5488160595340779E-2</v>
      </c>
      <c r="G303">
        <v>-4.100176548040841E-2</v>
      </c>
      <c r="H303">
        <v>-2.6137956579383469E-2</v>
      </c>
      <c r="I303">
        <v>-0.42856845671138311</v>
      </c>
      <c r="J303">
        <v>-2.171109561843396E-2</v>
      </c>
      <c r="K303">
        <v>-1.6594460748728251E-2</v>
      </c>
      <c r="L303">
        <v>-7.3534433768312158E-3</v>
      </c>
      <c r="M303">
        <v>-2.4853112714810239E-2</v>
      </c>
      <c r="N303">
        <v>-5.4043134327332348E-2</v>
      </c>
      <c r="O303">
        <v>-6.9135746001341087E-3</v>
      </c>
      <c r="P303">
        <v>-8.5352334758104095E-2</v>
      </c>
      <c r="Q303">
        <v>-4.0981228590419388E-2</v>
      </c>
      <c r="R303">
        <v>-6.7208181317912064E-2</v>
      </c>
      <c r="S303">
        <v>-1.792809471701997E-2</v>
      </c>
      <c r="T303">
        <v>-0.26276142493520671</v>
      </c>
      <c r="U303">
        <v>-5.5087109199503208E-2</v>
      </c>
      <c r="V303">
        <v>-0.1565183252935759</v>
      </c>
      <c r="W303">
        <v>-0.39532506144224111</v>
      </c>
      <c r="X303">
        <v>-0.10610385401814861</v>
      </c>
      <c r="Y303">
        <v>-7.7227203976387878E-4</v>
      </c>
      <c r="Z303">
        <v>-6.8964021548759927E-2</v>
      </c>
      <c r="AA303">
        <v>-0.1232300654173268</v>
      </c>
      <c r="AB303">
        <v>-8.4905510877702609E-2</v>
      </c>
      <c r="AC303">
        <v>-2.464034032952173E-2</v>
      </c>
      <c r="AD303">
        <v>-6.497279124825929E-2</v>
      </c>
      <c r="AE303">
        <v>-8.9577156136239081E-2</v>
      </c>
      <c r="AF303">
        <v>-8.1303436748324881E-2</v>
      </c>
      <c r="AG303">
        <v>-6.3139913897967442E-2</v>
      </c>
      <c r="AH303" s="9" t="s">
        <v>99</v>
      </c>
      <c r="AI303" s="1">
        <v>45047</v>
      </c>
      <c r="AJ303" s="9" t="s">
        <v>43</v>
      </c>
      <c r="AK303">
        <v>26</v>
      </c>
    </row>
    <row r="304" spans="1:37" x14ac:dyDescent="0.25">
      <c r="A304">
        <v>45071</v>
      </c>
      <c r="B304">
        <v>-0.11173012385931939</v>
      </c>
      <c r="C304">
        <v>-0.3466862418115948</v>
      </c>
      <c r="D304">
        <v>-1.7625583732413769E-2</v>
      </c>
      <c r="E304">
        <v>-0.16825906248118189</v>
      </c>
      <c r="F304">
        <v>-1.3771139713218701E-3</v>
      </c>
      <c r="G304">
        <v>-0.53543472151712213</v>
      </c>
      <c r="H304">
        <v>-3.5497789754696737E-2</v>
      </c>
      <c r="I304">
        <v>-3.3780574699783843E-2</v>
      </c>
      <c r="J304">
        <v>-7.6264898319970149E-3</v>
      </c>
      <c r="K304">
        <v>-9.2260066759606879E-2</v>
      </c>
      <c r="L304">
        <v>-5.8633271311288489E-3</v>
      </c>
      <c r="M304">
        <v>-3.1858073734676959E-2</v>
      </c>
      <c r="N304">
        <v>-0.1104746701993672</v>
      </c>
      <c r="O304">
        <v>-0.1191079003265115</v>
      </c>
      <c r="P304">
        <v>-2.6924375978119989E-3</v>
      </c>
      <c r="Q304">
        <v>-0.17526532844082529</v>
      </c>
      <c r="R304">
        <v>-4.6928533749741527E-3</v>
      </c>
      <c r="S304">
        <v>-1.602423839374132E-2</v>
      </c>
      <c r="T304">
        <v>-0.1141319538390385</v>
      </c>
      <c r="U304">
        <v>-0.44744193298656287</v>
      </c>
      <c r="V304">
        <v>-9.4339686924338917E-2</v>
      </c>
      <c r="W304">
        <v>-3.9570115542528119E-3</v>
      </c>
      <c r="X304">
        <v>-5.1315215839981013E-2</v>
      </c>
      <c r="Y304">
        <v>-9.77069963893724E-2</v>
      </c>
      <c r="Z304">
        <v>-0.16293435935745371</v>
      </c>
      <c r="AA304">
        <v>-7.0280424016621906E-2</v>
      </c>
      <c r="AB304">
        <v>-9.7619498223466605E-2</v>
      </c>
      <c r="AC304">
        <v>-4.1047905839436023E-2</v>
      </c>
      <c r="AD304">
        <v>-2.3927119893965291E-2</v>
      </c>
      <c r="AE304">
        <v>-0.14601763644203991</v>
      </c>
      <c r="AF304">
        <v>-0.1217199142937046</v>
      </c>
      <c r="AG304">
        <v>-9.3173412200400069E-2</v>
      </c>
      <c r="AH304" s="9" t="s">
        <v>99</v>
      </c>
      <c r="AI304" s="1">
        <v>45047</v>
      </c>
      <c r="AJ304" s="9" t="s">
        <v>38</v>
      </c>
      <c r="AK304">
        <v>25</v>
      </c>
    </row>
    <row r="305" spans="1:37" x14ac:dyDescent="0.25">
      <c r="A305">
        <v>45070</v>
      </c>
      <c r="B305">
        <v>-0.25037018324314408</v>
      </c>
      <c r="C305">
        <v>-0.28164507150520562</v>
      </c>
      <c r="D305">
        <v>-0.47802899240700142</v>
      </c>
      <c r="E305">
        <v>-0.29029557174781628</v>
      </c>
      <c r="F305">
        <v>-0.5007102417360042</v>
      </c>
      <c r="G305">
        <v>-0.1802622482903378</v>
      </c>
      <c r="H305">
        <v>-1.5989937025140351E-2</v>
      </c>
      <c r="I305">
        <v>-0.44045278438769447</v>
      </c>
      <c r="J305">
        <v>-0.46819456311433832</v>
      </c>
      <c r="K305">
        <v>-0.63289789041599775</v>
      </c>
      <c r="L305">
        <v>-0.176420332628692</v>
      </c>
      <c r="M305">
        <v>-0.21677255549814381</v>
      </c>
      <c r="N305">
        <v>-0.38429521940218381</v>
      </c>
      <c r="O305">
        <v>-0.1138373443000517</v>
      </c>
      <c r="P305">
        <v>-0.12640034295050251</v>
      </c>
      <c r="Q305">
        <v>-0.36191096081564961</v>
      </c>
      <c r="R305">
        <v>-6.715101141152291E-2</v>
      </c>
      <c r="S305">
        <v>-0.82376810804073763</v>
      </c>
      <c r="T305">
        <v>-0.21446269229325821</v>
      </c>
      <c r="U305">
        <v>-0.1142842962633636</v>
      </c>
      <c r="V305">
        <v>-5.4653705814630332E-2</v>
      </c>
      <c r="W305">
        <v>-3.1615441205448021E-2</v>
      </c>
      <c r="X305">
        <v>-0.1224854629445815</v>
      </c>
      <c r="Y305">
        <v>-0.15391906025591759</v>
      </c>
      <c r="Z305">
        <v>-0.22918500650341611</v>
      </c>
      <c r="AA305">
        <v>-0.3738481575092622</v>
      </c>
      <c r="AB305">
        <v>-0.193796887705799</v>
      </c>
      <c r="AC305">
        <v>-0.2552500183161</v>
      </c>
      <c r="AD305">
        <v>-0.37797126046109719</v>
      </c>
      <c r="AE305">
        <v>-0.37271146941406852</v>
      </c>
      <c r="AF305">
        <v>-0.22347479894494959</v>
      </c>
      <c r="AG305">
        <v>-0.15962435145533091</v>
      </c>
      <c r="AH305" s="9" t="s">
        <v>99</v>
      </c>
      <c r="AI305" s="1">
        <v>45047</v>
      </c>
      <c r="AJ305" s="9" t="s">
        <v>39</v>
      </c>
      <c r="AK305">
        <v>24</v>
      </c>
    </row>
    <row r="306" spans="1:37" x14ac:dyDescent="0.25">
      <c r="A306">
        <v>45069</v>
      </c>
      <c r="B306">
        <v>-0.24533302597003109</v>
      </c>
      <c r="C306">
        <v>-0.2137845822611843</v>
      </c>
      <c r="D306">
        <v>-2.9688273804579779E-2</v>
      </c>
      <c r="E306">
        <v>-0.26579696969150979</v>
      </c>
      <c r="F306">
        <v>-0.28797584774524448</v>
      </c>
      <c r="G306">
        <v>-0.12440402596337929</v>
      </c>
      <c r="H306">
        <v>-8.1091496394340795E-2</v>
      </c>
      <c r="I306">
        <v>-0.1011162800432843</v>
      </c>
      <c r="J306">
        <v>-0.21755788714997951</v>
      </c>
      <c r="K306">
        <v>-5.5742255689558741E-2</v>
      </c>
      <c r="L306">
        <v>-0.10560448701117429</v>
      </c>
      <c r="M306">
        <v>-9.0452881182592704E-2</v>
      </c>
      <c r="N306">
        <v>-0.16307112173628541</v>
      </c>
      <c r="O306">
        <v>-0.18696595418151171</v>
      </c>
      <c r="P306">
        <v>-0.1878746207418816</v>
      </c>
      <c r="Q306">
        <v>-0.25253228706836861</v>
      </c>
      <c r="R306">
        <v>-0.11337089470688</v>
      </c>
      <c r="S306">
        <v>-0.7156709335855399</v>
      </c>
      <c r="T306">
        <v>-0.40336783980276869</v>
      </c>
      <c r="U306">
        <v>-0.12940972494432049</v>
      </c>
      <c r="V306">
        <v>-0.15175196873500571</v>
      </c>
      <c r="W306">
        <v>-0.14789355569714521</v>
      </c>
      <c r="X306">
        <v>-0.18878628868295649</v>
      </c>
      <c r="Y306">
        <v>-8.2551711954351736E-2</v>
      </c>
      <c r="Z306">
        <v>-0.32583238241732082</v>
      </c>
      <c r="AA306">
        <v>-0.1623792719607198</v>
      </c>
      <c r="AB306">
        <v>-0.2427790483200076</v>
      </c>
      <c r="AC306">
        <v>-8.82763738366516E-2</v>
      </c>
      <c r="AD306">
        <v>-0.56107714096011618</v>
      </c>
      <c r="AE306">
        <v>-0.23209307230082829</v>
      </c>
      <c r="AF306">
        <v>-0.24327429950623949</v>
      </c>
      <c r="AG306">
        <v>-0.12594494451595459</v>
      </c>
      <c r="AH306" s="9" t="s">
        <v>99</v>
      </c>
      <c r="AI306" s="1">
        <v>45047</v>
      </c>
      <c r="AJ306" s="9" t="s">
        <v>40</v>
      </c>
      <c r="AK306">
        <v>23</v>
      </c>
    </row>
    <row r="307" spans="1:37" x14ac:dyDescent="0.25">
      <c r="A307">
        <v>45068</v>
      </c>
      <c r="B307">
        <v>-5.9185582218203282E-2</v>
      </c>
      <c r="C307">
        <v>-6.373103705666977E-2</v>
      </c>
      <c r="D307">
        <v>-0.1082382063725552</v>
      </c>
      <c r="E307">
        <v>-1.9498019258367E-2</v>
      </c>
      <c r="F307">
        <v>-1.5677184434951909E-3</v>
      </c>
      <c r="G307">
        <v>-2.8762339808739431E-2</v>
      </c>
      <c r="H307">
        <v>-0.23031519422794519</v>
      </c>
      <c r="I307">
        <v>-0.12028656181455299</v>
      </c>
      <c r="J307">
        <v>-0.21735487416689389</v>
      </c>
      <c r="K307">
        <v>-6.0397770103592797E-2</v>
      </c>
      <c r="L307">
        <v>-2.0986292287636769E-2</v>
      </c>
      <c r="M307">
        <v>-4.960329794084524E-2</v>
      </c>
      <c r="N307">
        <v>-0.1077754562203528</v>
      </c>
      <c r="O307">
        <v>-5.7432272189758021E-2</v>
      </c>
      <c r="P307">
        <v>-5.547324112822629E-2</v>
      </c>
      <c r="Q307">
        <v>-2.4616483583985329E-3</v>
      </c>
      <c r="R307">
        <v>-0.17696360169718739</v>
      </c>
      <c r="S307">
        <v>-7.4260388342095411E-4</v>
      </c>
      <c r="T307">
        <v>-0.1744538023673281</v>
      </c>
      <c r="U307">
        <v>-3.9814898991390818E-2</v>
      </c>
      <c r="V307">
        <v>-6.65435484417541E-2</v>
      </c>
      <c r="W307">
        <v>-2.5706108217650168E-3</v>
      </c>
      <c r="X307">
        <v>-3.095312849001546E-3</v>
      </c>
      <c r="Y307">
        <v>-0.34943052200576208</v>
      </c>
      <c r="Z307">
        <v>-3.1720019427677729E-2</v>
      </c>
      <c r="AA307">
        <v>-0.10231606193026591</v>
      </c>
      <c r="AB307">
        <v>-5.9247860040938162E-2</v>
      </c>
      <c r="AC307">
        <v>-0.1369241802670117</v>
      </c>
      <c r="AD307">
        <v>-8.6382552598613018E-3</v>
      </c>
      <c r="AE307">
        <v>-6.6075821096356291E-2</v>
      </c>
      <c r="AF307">
        <v>-4.5570305979486622E-2</v>
      </c>
      <c r="AG307">
        <v>-0.10008508651431321</v>
      </c>
      <c r="AH307" s="9" t="s">
        <v>99</v>
      </c>
      <c r="AI307" s="1">
        <v>45047</v>
      </c>
      <c r="AJ307" s="9" t="s">
        <v>41</v>
      </c>
      <c r="AK307">
        <v>22</v>
      </c>
    </row>
    <row r="308" spans="1:37" x14ac:dyDescent="0.25">
      <c r="A308">
        <v>45065</v>
      </c>
      <c r="B308">
        <v>-0.15767290910090551</v>
      </c>
      <c r="C308">
        <v>-5.1825271408907352E-2</v>
      </c>
      <c r="D308">
        <v>-0.17803980648602369</v>
      </c>
      <c r="E308">
        <v>-0.1579724310772182</v>
      </c>
      <c r="F308">
        <v>-4.9234905341761441E-2</v>
      </c>
      <c r="G308">
        <v>-3.605623507659788E-2</v>
      </c>
      <c r="H308">
        <v>-1.054762964903826E-2</v>
      </c>
      <c r="I308">
        <v>-0.18729726132104191</v>
      </c>
      <c r="J308">
        <v>-2.9857478095175981E-2</v>
      </c>
      <c r="K308">
        <v>-3.5537666458713257E-2</v>
      </c>
      <c r="L308">
        <v>-0.13389091680681481</v>
      </c>
      <c r="M308">
        <v>-0.1026221003350884</v>
      </c>
      <c r="N308">
        <v>-0.47869755077555748</v>
      </c>
      <c r="O308">
        <v>-3.5079024576698398E-2</v>
      </c>
      <c r="P308">
        <v>-0.33847901506886169</v>
      </c>
      <c r="Q308">
        <v>-9.0661673467875795E-3</v>
      </c>
      <c r="R308">
        <v>-1.044512132624756E-2</v>
      </c>
      <c r="S308">
        <v>-9.0538224502603154E-2</v>
      </c>
      <c r="T308">
        <v>-8.4696102147632568E-2</v>
      </c>
      <c r="U308">
        <v>-0.2242033005491044</v>
      </c>
      <c r="V308">
        <v>-0.28798552395712579</v>
      </c>
      <c r="W308">
        <v>-2.222926043191158E-2</v>
      </c>
      <c r="X308">
        <v>-0.16727979943129931</v>
      </c>
      <c r="Y308">
        <v>-0.44179867866761219</v>
      </c>
      <c r="Z308">
        <v>-0.1433324041181584</v>
      </c>
      <c r="AA308">
        <v>-0.28260539863366102</v>
      </c>
      <c r="AB308">
        <v>-8.205152723884232E-2</v>
      </c>
      <c r="AC308">
        <v>-0.20645693498494219</v>
      </c>
      <c r="AD308">
        <v>-2.9450036053387779E-2</v>
      </c>
      <c r="AE308">
        <v>-7.2988779081789024E-2</v>
      </c>
      <c r="AF308">
        <v>-0.11429526679012671</v>
      </c>
      <c r="AG308">
        <v>-0.46058353540377228</v>
      </c>
      <c r="AH308" s="9" t="s">
        <v>100</v>
      </c>
      <c r="AI308" s="1">
        <v>45047</v>
      </c>
      <c r="AJ308" s="9" t="s">
        <v>43</v>
      </c>
      <c r="AK308">
        <v>19</v>
      </c>
    </row>
    <row r="309" spans="1:37" x14ac:dyDescent="0.25">
      <c r="A309">
        <v>45064</v>
      </c>
      <c r="B309">
        <v>-0.23430460321659671</v>
      </c>
      <c r="C309">
        <v>-2.5534853696192999E-2</v>
      </c>
      <c r="D309">
        <v>-0.3525687149247857</v>
      </c>
      <c r="E309">
        <v>-0.35462461650966492</v>
      </c>
      <c r="F309">
        <v>-5.5892813505604808E-2</v>
      </c>
      <c r="G309">
        <v>-0.1037692162941455</v>
      </c>
      <c r="H309">
        <v>-3.0907385236136242E-2</v>
      </c>
      <c r="I309">
        <v>-0.8491496702297715</v>
      </c>
      <c r="J309">
        <v>-4.5510450007735228E-3</v>
      </c>
      <c r="K309">
        <v>-4.6494670174671543E-2</v>
      </c>
      <c r="L309">
        <v>-1.210261991254529E-2</v>
      </c>
      <c r="M309">
        <v>-3.4377540998419449E-2</v>
      </c>
      <c r="N309">
        <v>-0.15204281136420669</v>
      </c>
      <c r="O309">
        <v>-2.3944808127811249E-2</v>
      </c>
      <c r="P309">
        <v>-3.6379491457065462E-2</v>
      </c>
      <c r="Q309">
        <v>-5.4892599579892537E-2</v>
      </c>
      <c r="R309">
        <v>-0.29131584636095859</v>
      </c>
      <c r="S309">
        <v>-0.22228249703944081</v>
      </c>
      <c r="T309">
        <v>-0.52401497759420546</v>
      </c>
      <c r="U309">
        <v>-0.4490445167056637</v>
      </c>
      <c r="V309">
        <v>-5.8559271026251768E-2</v>
      </c>
      <c r="W309">
        <v>-0.2346610859852121</v>
      </c>
      <c r="X309">
        <v>-0.31615243311904168</v>
      </c>
      <c r="Y309">
        <v>-0.13946843182610599</v>
      </c>
      <c r="Z309">
        <v>-0.28466086595305379</v>
      </c>
      <c r="AA309">
        <v>-0.20668650229292149</v>
      </c>
      <c r="AB309">
        <v>-0.14745939905900229</v>
      </c>
      <c r="AC309">
        <v>-8.3084777778906799E-2</v>
      </c>
      <c r="AD309">
        <v>-1.589404863433963E-2</v>
      </c>
      <c r="AE309">
        <v>-0.11552614001714021</v>
      </c>
      <c r="AF309">
        <v>-0.26539608377950741</v>
      </c>
      <c r="AG309">
        <v>-0.32329655257349632</v>
      </c>
      <c r="AH309" s="9" t="s">
        <v>100</v>
      </c>
      <c r="AI309" s="1">
        <v>45047</v>
      </c>
      <c r="AJ309" s="9" t="s">
        <v>38</v>
      </c>
      <c r="AK309">
        <v>18</v>
      </c>
    </row>
    <row r="310" spans="1:37" x14ac:dyDescent="0.25">
      <c r="A310">
        <v>45063</v>
      </c>
      <c r="B310">
        <v>-0.5686891639441477</v>
      </c>
      <c r="C310">
        <v>-0.31475305872113851</v>
      </c>
      <c r="D310">
        <v>-2.4171711023569749E-2</v>
      </c>
      <c r="E310">
        <v>-0.55682705294455459</v>
      </c>
      <c r="F310">
        <v>-0.89887486283206453</v>
      </c>
      <c r="G310">
        <v>-1.585934444481446</v>
      </c>
      <c r="H310">
        <v>-0.36844952907946871</v>
      </c>
      <c r="I310">
        <v>-5.9114619156019448E-2</v>
      </c>
      <c r="J310">
        <v>-1.04639747932908</v>
      </c>
      <c r="K310">
        <v>-0.27432612699632142</v>
      </c>
      <c r="L310">
        <v>-0.42166864123655579</v>
      </c>
      <c r="M310">
        <v>-0.81468561531949624</v>
      </c>
      <c r="N310">
        <v>-4.6691281967596691E-2</v>
      </c>
      <c r="O310">
        <v>-0.51331425692755728</v>
      </c>
      <c r="P310">
        <v>-0.25203878782425959</v>
      </c>
      <c r="Q310">
        <v>-0.71797054784759406</v>
      </c>
      <c r="R310">
        <v>-7.6546224284401443E-2</v>
      </c>
      <c r="S310">
        <v>-0.58877585095604701</v>
      </c>
      <c r="T310">
        <v>-0.43254057115499611</v>
      </c>
      <c r="U310">
        <v>-0.92300304577502046</v>
      </c>
      <c r="V310">
        <v>-0.395600617228625</v>
      </c>
      <c r="W310">
        <v>-0.58789829356957479</v>
      </c>
      <c r="X310">
        <v>-0.8113570850602333</v>
      </c>
      <c r="Y310">
        <v>-0.4615878652224803</v>
      </c>
      <c r="Z310">
        <v>-0.76946276136186575</v>
      </c>
      <c r="AA310">
        <v>-0.2315766853194334</v>
      </c>
      <c r="AB310">
        <v>-0.56762716471494457</v>
      </c>
      <c r="AC310">
        <v>-0.5349671303975676</v>
      </c>
      <c r="AD310">
        <v>-0.45654375164683769</v>
      </c>
      <c r="AE310">
        <v>-0.90502504281701179</v>
      </c>
      <c r="AF310">
        <v>-0.58608678370666856</v>
      </c>
      <c r="AG310">
        <v>-0.29578806015660752</v>
      </c>
      <c r="AH310" s="9" t="s">
        <v>100</v>
      </c>
      <c r="AI310" s="1">
        <v>45047</v>
      </c>
      <c r="AJ310" s="9" t="s">
        <v>39</v>
      </c>
      <c r="AK310">
        <v>17</v>
      </c>
    </row>
    <row r="311" spans="1:37" x14ac:dyDescent="0.25">
      <c r="A311">
        <v>45062</v>
      </c>
      <c r="B311">
        <v>-0.15377550312957711</v>
      </c>
      <c r="C311">
        <v>-0.27737128818973011</v>
      </c>
      <c r="D311">
        <v>-2.366790620585001E-3</v>
      </c>
      <c r="E311">
        <v>-0.221775428529425</v>
      </c>
      <c r="F311">
        <v>-0.32886809128865119</v>
      </c>
      <c r="G311">
        <v>-4.1561255111053311E-2</v>
      </c>
      <c r="H311">
        <v>-0.23737292151759909</v>
      </c>
      <c r="I311">
        <v>-4.7852691149431442E-2</v>
      </c>
      <c r="J311">
        <v>-4.564576892549628E-2</v>
      </c>
      <c r="K311">
        <v>-0.15644703671001381</v>
      </c>
      <c r="L311">
        <v>-1.0448432176615081E-2</v>
      </c>
      <c r="M311">
        <v>-3.9905066245965452E-2</v>
      </c>
      <c r="N311">
        <v>-0.23150516794500089</v>
      </c>
      <c r="O311">
        <v>-7.1954186259232888E-2</v>
      </c>
      <c r="P311">
        <v>-0.21376517949859339</v>
      </c>
      <c r="Q311">
        <v>-0.12575134457502599</v>
      </c>
      <c r="R311">
        <v>-0.1349511137507857</v>
      </c>
      <c r="S311">
        <v>-9.29597915465563E-2</v>
      </c>
      <c r="T311">
        <v>-7.6611549956814032E-2</v>
      </c>
      <c r="U311">
        <v>-0.38562050219752092</v>
      </c>
      <c r="V311">
        <v>-0.13865770787471671</v>
      </c>
      <c r="W311">
        <v>-0.2869548953299822</v>
      </c>
      <c r="X311">
        <v>-0.20608678804236691</v>
      </c>
      <c r="Y311">
        <v>-3.8320069103253432E-2</v>
      </c>
      <c r="Z311">
        <v>-0.17621659542578019</v>
      </c>
      <c r="AA311">
        <v>-0.17450897974350019</v>
      </c>
      <c r="AB311">
        <v>-0.1526841022162177</v>
      </c>
      <c r="AC311">
        <v>-3.2188256209488772E-2</v>
      </c>
      <c r="AD311">
        <v>-0.1314809146799302</v>
      </c>
      <c r="AE311">
        <v>-0.1183431625778093</v>
      </c>
      <c r="AF311">
        <v>-0.1691553911358179</v>
      </c>
      <c r="AG311">
        <v>-0.15102425575012379</v>
      </c>
      <c r="AH311" s="9" t="s">
        <v>100</v>
      </c>
      <c r="AI311" s="1">
        <v>45047</v>
      </c>
      <c r="AJ311" s="9" t="s">
        <v>40</v>
      </c>
      <c r="AK311">
        <v>16</v>
      </c>
    </row>
    <row r="312" spans="1:37" x14ac:dyDescent="0.25">
      <c r="A312">
        <v>45061</v>
      </c>
      <c r="B312">
        <v>-0.81310173790363349</v>
      </c>
      <c r="C312">
        <v>-0.51348563361602539</v>
      </c>
      <c r="D312">
        <v>-0.5370874258289976</v>
      </c>
      <c r="E312">
        <v>-1.171399301682241</v>
      </c>
      <c r="F312">
        <v>-0.89408965902812942</v>
      </c>
      <c r="G312">
        <v>-1.2577157050344869</v>
      </c>
      <c r="H312">
        <v>-0.51158962491871462</v>
      </c>
      <c r="I312">
        <v>-0.49372950087842882</v>
      </c>
      <c r="J312">
        <v>-1.2697698278180669</v>
      </c>
      <c r="K312">
        <v>-0.36440398276640451</v>
      </c>
      <c r="L312">
        <v>-8.5012948554059248E-2</v>
      </c>
      <c r="M312">
        <v>-0.37025619341404431</v>
      </c>
      <c r="N312">
        <v>-0.62474888328519929</v>
      </c>
      <c r="O312">
        <v>-0.77832325929637958</v>
      </c>
      <c r="P312">
        <v>-0.80416126580027225</v>
      </c>
      <c r="Q312">
        <v>-0.18799918228412149</v>
      </c>
      <c r="R312">
        <v>-0.4552875349472677</v>
      </c>
      <c r="S312">
        <v>-1.7193295941779609</v>
      </c>
      <c r="T312">
        <v>-0.60015698537368423</v>
      </c>
      <c r="U312">
        <v>-0.61892203429443338</v>
      </c>
      <c r="V312">
        <v>-1.0659324296555961</v>
      </c>
      <c r="W312">
        <v>-0.47993163355925189</v>
      </c>
      <c r="X312">
        <v>-0.9613464154297352</v>
      </c>
      <c r="Y312">
        <v>-4.058895683250871E-2</v>
      </c>
      <c r="Z312">
        <v>-1.0879643522120279</v>
      </c>
      <c r="AA312">
        <v>-0.75905415068920967</v>
      </c>
      <c r="AB312">
        <v>-0.63604304474704698</v>
      </c>
      <c r="AC312">
        <v>-0.24956278314182909</v>
      </c>
      <c r="AD312">
        <v>-0.53152501908929939</v>
      </c>
      <c r="AE312">
        <v>-0.99390750647712267</v>
      </c>
      <c r="AF312">
        <v>-1.0932963255723021</v>
      </c>
      <c r="AG312">
        <v>-0.29847524142915638</v>
      </c>
      <c r="AH312" s="9" t="s">
        <v>100</v>
      </c>
      <c r="AI312" s="1">
        <v>45047</v>
      </c>
      <c r="AJ312" s="9" t="s">
        <v>41</v>
      </c>
      <c r="AK312">
        <v>15</v>
      </c>
    </row>
    <row r="313" spans="1:37" x14ac:dyDescent="0.25">
      <c r="A313">
        <v>45058</v>
      </c>
      <c r="B313">
        <v>-5.8426091695767443E-2</v>
      </c>
      <c r="C313">
        <v>-0.18199118443436729</v>
      </c>
      <c r="D313">
        <v>-0.24227246740396291</v>
      </c>
      <c r="E313">
        <v>-0.103646836838181</v>
      </c>
      <c r="F313">
        <v>-1.778414668653526E-2</v>
      </c>
      <c r="G313">
        <v>0</v>
      </c>
      <c r="H313">
        <v>-7.8732760820681737E-3</v>
      </c>
      <c r="I313">
        <v>-7.3809078928324529E-2</v>
      </c>
      <c r="J313">
        <v>-0.1443211764096973</v>
      </c>
      <c r="K313">
        <v>0</v>
      </c>
      <c r="L313">
        <v>-7.0017519421753507E-2</v>
      </c>
      <c r="M313">
        <v>-7.3314874545533278E-5</v>
      </c>
      <c r="N313">
        <v>-0.1082842924769587</v>
      </c>
      <c r="O313">
        <v>-1.8808841106352989E-2</v>
      </c>
      <c r="P313">
        <v>-0.36881518225405191</v>
      </c>
      <c r="Q313">
        <v>-9.3801637234498109E-3</v>
      </c>
      <c r="R313">
        <v>0</v>
      </c>
      <c r="S313">
        <v>-2.1030162206562559E-3</v>
      </c>
      <c r="T313">
        <v>-8.9947674939625813E-2</v>
      </c>
      <c r="U313">
        <v>-3.3288770353581409E-2</v>
      </c>
      <c r="V313">
        <v>-0.1085603008067314</v>
      </c>
      <c r="W313">
        <v>-2.2166596984750989E-2</v>
      </c>
      <c r="X313">
        <v>-1.538292098260054E-2</v>
      </c>
      <c r="Y313">
        <v>-3.055367511678812E-3</v>
      </c>
      <c r="Z313">
        <v>-4.6303628694884393E-2</v>
      </c>
      <c r="AA313">
        <v>-0.13799848575755819</v>
      </c>
      <c r="AB313">
        <v>-3.6894874576760023E-2</v>
      </c>
      <c r="AC313">
        <v>-2.9535319434253152E-2</v>
      </c>
      <c r="AD313">
        <v>-5.0176434315968412E-3</v>
      </c>
      <c r="AE313">
        <v>-3.7824656183269321E-2</v>
      </c>
      <c r="AF313">
        <v>-3.5470232759452373E-2</v>
      </c>
      <c r="AG313">
        <v>-0.1781920475613186</v>
      </c>
      <c r="AH313" s="9" t="s">
        <v>101</v>
      </c>
      <c r="AI313" s="1">
        <v>45047</v>
      </c>
      <c r="AJ313" s="9" t="s">
        <v>43</v>
      </c>
      <c r="AK313">
        <v>12</v>
      </c>
    </row>
    <row r="314" spans="1:37" x14ac:dyDescent="0.25">
      <c r="A314">
        <v>45057</v>
      </c>
      <c r="B314">
        <v>-0.22130080016945461</v>
      </c>
      <c r="C314">
        <v>-0.31858390912711232</v>
      </c>
      <c r="D314">
        <v>-0.60268620638705039</v>
      </c>
      <c r="E314">
        <v>-0.22765046153578331</v>
      </c>
      <c r="F314">
        <v>-0.16881235115398019</v>
      </c>
      <c r="G314">
        <v>-0.33477646474039452</v>
      </c>
      <c r="H314">
        <v>-6.9745127171347801E-2</v>
      </c>
      <c r="I314">
        <v>-0.87096271161790551</v>
      </c>
      <c r="J314">
        <v>-5.5738116802999817E-2</v>
      </c>
      <c r="K314">
        <v>-6.784987787488303E-2</v>
      </c>
      <c r="L314">
        <v>-1.4273924791464851E-2</v>
      </c>
      <c r="M314">
        <v>-0.2121875004615128</v>
      </c>
      <c r="N314">
        <v>-0.35973217121960671</v>
      </c>
      <c r="O314">
        <v>-0.1275088251998667</v>
      </c>
      <c r="P314">
        <v>-0.21813137882420849</v>
      </c>
      <c r="Q314">
        <v>-0.16138670199525559</v>
      </c>
      <c r="R314">
        <v>-1.2172672061177281</v>
      </c>
      <c r="S314">
        <v>-0.22589021438566559</v>
      </c>
      <c r="T314">
        <v>-8.3431664377040304E-2</v>
      </c>
      <c r="U314">
        <v>-0.17939879770120601</v>
      </c>
      <c r="V314">
        <v>-0.10550445307305691</v>
      </c>
      <c r="W314">
        <v>-3.7225185658866657E-2</v>
      </c>
      <c r="X314">
        <v>-0.13545066710731879</v>
      </c>
      <c r="Y314">
        <v>-8.4998023211382029E-2</v>
      </c>
      <c r="Z314">
        <v>-0.2312475100469901</v>
      </c>
      <c r="AA314">
        <v>-0.33026517500509689</v>
      </c>
      <c r="AB314">
        <v>-0.1214210039569191</v>
      </c>
      <c r="AC314">
        <v>-0.17944657315293661</v>
      </c>
      <c r="AD314">
        <v>-0.1139159789914629</v>
      </c>
      <c r="AE314">
        <v>-0.2424790797562506</v>
      </c>
      <c r="AF314">
        <v>-0.24474756414530671</v>
      </c>
      <c r="AG314">
        <v>-0.17294443711881891</v>
      </c>
      <c r="AH314" s="9" t="s">
        <v>101</v>
      </c>
      <c r="AI314" s="1">
        <v>45047</v>
      </c>
      <c r="AJ314" s="9" t="s">
        <v>38</v>
      </c>
      <c r="AK314">
        <v>11</v>
      </c>
    </row>
    <row r="315" spans="1:37" x14ac:dyDescent="0.25">
      <c r="A315">
        <v>45056</v>
      </c>
      <c r="B315">
        <v>-4.0637323903552791E-2</v>
      </c>
      <c r="C315">
        <v>-1.6159731765841849E-3</v>
      </c>
      <c r="D315">
        <v>-7.679806893377817E-3</v>
      </c>
      <c r="E315">
        <v>-2.826532550074316E-2</v>
      </c>
      <c r="F315">
        <v>-3.3172789001691391E-2</v>
      </c>
      <c r="G315">
        <v>-8.0974003423762597E-2</v>
      </c>
      <c r="H315">
        <v>-1.3634910999058059E-3</v>
      </c>
      <c r="I315">
        <v>-3.9266646485155897E-2</v>
      </c>
      <c r="J315">
        <v>-1.253664572355476E-2</v>
      </c>
      <c r="K315">
        <v>0</v>
      </c>
      <c r="L315">
        <v>0</v>
      </c>
      <c r="M315">
        <v>-3.8390654587799111E-2</v>
      </c>
      <c r="N315">
        <v>-6.6842586205500695E-2</v>
      </c>
      <c r="O315">
        <v>-1.456190757719274E-2</v>
      </c>
      <c r="P315">
        <v>-7.9870075884676386E-2</v>
      </c>
      <c r="Q315">
        <v>-2.3514414878086441E-2</v>
      </c>
      <c r="R315">
        <v>0</v>
      </c>
      <c r="S315">
        <v>-0.16726918572653049</v>
      </c>
      <c r="T315">
        <v>-3.4895645276747218E-2</v>
      </c>
      <c r="U315">
        <v>0</v>
      </c>
      <c r="V315">
        <v>-0.2158452632970996</v>
      </c>
      <c r="W315">
        <v>-8.5244640045830961E-2</v>
      </c>
      <c r="X315">
        <v>-2.6030905779601868E-3</v>
      </c>
      <c r="Y315">
        <v>-5.6950361694466663E-2</v>
      </c>
      <c r="Z315">
        <v>-3.5920211752869663E-2</v>
      </c>
      <c r="AA315">
        <v>-4.4498254528913747E-2</v>
      </c>
      <c r="AB315">
        <v>-4.5225648388331367E-2</v>
      </c>
      <c r="AC315">
        <v>-2.8599818107739872E-2</v>
      </c>
      <c r="AD315">
        <v>-1.2596444739509679E-2</v>
      </c>
      <c r="AE315">
        <v>-2.5474435378039069E-2</v>
      </c>
      <c r="AF315">
        <v>-4.9248725752115363E-2</v>
      </c>
      <c r="AG315">
        <v>-3.2071298517424927E-2</v>
      </c>
      <c r="AH315" s="9" t="s">
        <v>101</v>
      </c>
      <c r="AI315" s="1">
        <v>45047</v>
      </c>
      <c r="AJ315" s="9" t="s">
        <v>39</v>
      </c>
      <c r="AK315">
        <v>10</v>
      </c>
    </row>
    <row r="316" spans="1:37" x14ac:dyDescent="0.25">
      <c r="A316">
        <v>45055</v>
      </c>
      <c r="B316">
        <v>-0.11883175493314969</v>
      </c>
      <c r="C316">
        <v>-3.8123227389308477E-2</v>
      </c>
      <c r="D316">
        <v>-2.1572300080423538E-2</v>
      </c>
      <c r="E316">
        <v>-0.18290165171490441</v>
      </c>
      <c r="F316">
        <v>-0.19237472425333149</v>
      </c>
      <c r="G316">
        <v>-4.7629819572973513E-2</v>
      </c>
      <c r="H316">
        <v>-0.14908274859238929</v>
      </c>
      <c r="I316">
        <v>-0.1253015721898775</v>
      </c>
      <c r="J316">
        <v>-1.7443643259908471E-2</v>
      </c>
      <c r="K316">
        <v>-8.5899786249057405E-2</v>
      </c>
      <c r="L316">
        <v>-0.12971116289540419</v>
      </c>
      <c r="M316">
        <v>-7.4295867778646135E-2</v>
      </c>
      <c r="N316">
        <v>-9.6264198507826887E-2</v>
      </c>
      <c r="O316">
        <v>-3.2785474784404953E-2</v>
      </c>
      <c r="P316">
        <v>-0.24046814958525239</v>
      </c>
      <c r="Q316">
        <v>-5.9414266778841991E-2</v>
      </c>
      <c r="R316">
        <v>-2.4506052907995908E-3</v>
      </c>
      <c r="S316">
        <v>-4.1458027351449898E-2</v>
      </c>
      <c r="T316">
        <v>-0.119033583542848</v>
      </c>
      <c r="U316">
        <v>-9.7234778526792673E-2</v>
      </c>
      <c r="V316">
        <v>-0.33346462009234978</v>
      </c>
      <c r="W316">
        <v>-2.92597708372156E-2</v>
      </c>
      <c r="X316">
        <v>-9.838941141839061E-2</v>
      </c>
      <c r="Y316">
        <v>-0.49810225472037439</v>
      </c>
      <c r="Z316">
        <v>-9.9198839863586283E-2</v>
      </c>
      <c r="AA316">
        <v>-0.1158187135138615</v>
      </c>
      <c r="AB316">
        <v>-0.13625583896295301</v>
      </c>
      <c r="AC316">
        <v>-0.1864905626059821</v>
      </c>
      <c r="AD316">
        <v>-0.10755490136639299</v>
      </c>
      <c r="AE316">
        <v>-9.7593082564269629E-2</v>
      </c>
      <c r="AF316">
        <v>-0.13488612472231939</v>
      </c>
      <c r="AG316">
        <v>-9.4024375762200324E-2</v>
      </c>
      <c r="AH316" s="9" t="s">
        <v>101</v>
      </c>
      <c r="AI316" s="1">
        <v>45047</v>
      </c>
      <c r="AJ316" s="9" t="s">
        <v>40</v>
      </c>
      <c r="AK316">
        <v>9</v>
      </c>
    </row>
    <row r="317" spans="1:37" x14ac:dyDescent="0.25">
      <c r="A317">
        <v>45054</v>
      </c>
      <c r="B317">
        <v>-0.13415294949649079</v>
      </c>
      <c r="C317">
        <v>-0.25220840266929462</v>
      </c>
      <c r="D317">
        <v>-0.12455003969074201</v>
      </c>
      <c r="E317">
        <v>-7.5243078589056905E-2</v>
      </c>
      <c r="F317">
        <v>-0.11646070439319479</v>
      </c>
      <c r="G317">
        <v>-4.2702629726923173E-2</v>
      </c>
      <c r="H317">
        <v>-0.26487775753739401</v>
      </c>
      <c r="I317">
        <v>-0.26292400374122299</v>
      </c>
      <c r="J317">
        <v>-2.6490396766539429E-2</v>
      </c>
      <c r="K317">
        <v>-5.0848412609245927E-2</v>
      </c>
      <c r="L317">
        <v>-0.47149773310327309</v>
      </c>
      <c r="M317">
        <v>-5.9342735624249882E-2</v>
      </c>
      <c r="N317">
        <v>-0.40391065800446502</v>
      </c>
      <c r="O317">
        <v>-7.0390022603582847E-2</v>
      </c>
      <c r="P317">
        <v>-2.0625134032938849E-2</v>
      </c>
      <c r="Q317">
        <v>-2.411886942475398E-2</v>
      </c>
      <c r="R317">
        <v>-0.1054523606888353</v>
      </c>
      <c r="S317">
        <v>-5.6299988883467607E-2</v>
      </c>
      <c r="T317">
        <v>-3.9434583026578603E-2</v>
      </c>
      <c r="U317">
        <v>-6.1381739421540321E-3</v>
      </c>
      <c r="V317">
        <v>-9.7905615287472339E-2</v>
      </c>
      <c r="W317">
        <v>-4.9395789764504032E-2</v>
      </c>
      <c r="X317">
        <v>-2.991554424428574E-2</v>
      </c>
      <c r="Y317">
        <v>-0.10460750116487361</v>
      </c>
      <c r="Z317">
        <v>-8.1920917398449589E-2</v>
      </c>
      <c r="AA317">
        <v>-0.23343059081241949</v>
      </c>
      <c r="AB317">
        <v>-8.1898104084236062E-2</v>
      </c>
      <c r="AC317">
        <v>-0.38816823637690923</v>
      </c>
      <c r="AD317">
        <v>-9.0144636015095481E-2</v>
      </c>
      <c r="AE317">
        <v>-8.7057545845337411E-2</v>
      </c>
      <c r="AF317">
        <v>-0.1156010200786155</v>
      </c>
      <c r="AG317">
        <v>-0.2064240979719098</v>
      </c>
      <c r="AH317" s="9" t="s">
        <v>101</v>
      </c>
      <c r="AI317" s="1">
        <v>45047</v>
      </c>
      <c r="AJ317" s="9" t="s">
        <v>41</v>
      </c>
      <c r="AK317">
        <v>8</v>
      </c>
    </row>
    <row r="318" spans="1:37" x14ac:dyDescent="0.25">
      <c r="A318">
        <v>45051</v>
      </c>
      <c r="B318">
        <v>-0.2400827817471731</v>
      </c>
      <c r="C318">
        <v>-0.11215405486854969</v>
      </c>
      <c r="D318">
        <v>-1.1329242525835269E-2</v>
      </c>
      <c r="E318">
        <v>-0.2111075074219029</v>
      </c>
      <c r="F318">
        <v>-0.35966133374443909</v>
      </c>
      <c r="G318">
        <v>-0.58644185374827862</v>
      </c>
      <c r="H318">
        <v>-3.5078197909970958E-2</v>
      </c>
      <c r="I318">
        <v>-6.4914147717447454E-2</v>
      </c>
      <c r="J318">
        <v>0</v>
      </c>
      <c r="K318">
        <v>-5.9017443181652476E-4</v>
      </c>
      <c r="L318">
        <v>-0.16363753381052579</v>
      </c>
      <c r="M318">
        <v>-0.109118686916228</v>
      </c>
      <c r="N318">
        <v>-0.3455545029284306</v>
      </c>
      <c r="O318">
        <v>-3.7798400848546007E-2</v>
      </c>
      <c r="P318">
        <v>-0.93049300479522756</v>
      </c>
      <c r="Q318">
        <v>-0.25450504202719998</v>
      </c>
      <c r="R318">
        <v>-1.8810030815372861E-2</v>
      </c>
      <c r="S318">
        <v>-7.5162907947567123E-2</v>
      </c>
      <c r="T318">
        <v>-1.290571598263855E-2</v>
      </c>
      <c r="U318">
        <v>0</v>
      </c>
      <c r="V318">
        <v>-0.15778728015356669</v>
      </c>
      <c r="W318">
        <v>-1.6606291036247851E-2</v>
      </c>
      <c r="X318">
        <v>-0.36928987543788477</v>
      </c>
      <c r="Y318">
        <v>-2.6684961527285559E-2</v>
      </c>
      <c r="Z318">
        <v>-0.34788049617611089</v>
      </c>
      <c r="AA318">
        <v>-0.2311490720099556</v>
      </c>
      <c r="AB318">
        <v>-0.1259726285118184</v>
      </c>
      <c r="AC318">
        <v>-0.1017538783701772</v>
      </c>
      <c r="AD318">
        <v>-0.20681464705259681</v>
      </c>
      <c r="AE318">
        <v>-9.6431505547606003E-2</v>
      </c>
      <c r="AF318">
        <v>-0.22497157087624359</v>
      </c>
      <c r="AG318">
        <v>-0.366232925505595</v>
      </c>
      <c r="AH318" s="9" t="s">
        <v>102</v>
      </c>
      <c r="AI318" s="1">
        <v>45047</v>
      </c>
      <c r="AJ318" s="9" t="s">
        <v>43</v>
      </c>
      <c r="AK318">
        <v>5</v>
      </c>
    </row>
    <row r="319" spans="1:37" x14ac:dyDescent="0.25">
      <c r="A319">
        <v>45050</v>
      </c>
      <c r="B319">
        <v>-0.26357393467981333</v>
      </c>
      <c r="C319">
        <v>-0.1061813158939601</v>
      </c>
      <c r="D319">
        <v>-1.78579994381842E-2</v>
      </c>
      <c r="E319">
        <v>-0.54252308854212372</v>
      </c>
      <c r="F319">
        <v>-2.4832735677478509E-2</v>
      </c>
      <c r="G319">
        <v>-9.5146127951158707E-4</v>
      </c>
      <c r="H319">
        <v>-0.13136214398663981</v>
      </c>
      <c r="I319">
        <v>-0.2073557741625521</v>
      </c>
      <c r="J319">
        <v>-0.15345099564925621</v>
      </c>
      <c r="K319">
        <v>-1.269463155138719</v>
      </c>
      <c r="L319">
        <v>-0.3068450458615033</v>
      </c>
      <c r="M319">
        <v>-8.848180693599754E-2</v>
      </c>
      <c r="N319">
        <v>-0.2192797816969641</v>
      </c>
      <c r="O319">
        <v>-0.20592905902725381</v>
      </c>
      <c r="P319">
        <v>-2.6986808913032869E-2</v>
      </c>
      <c r="Q319">
        <v>-0.55312106155126806</v>
      </c>
      <c r="R319">
        <v>-5.7220662874999682E-2</v>
      </c>
      <c r="S319">
        <v>-0.24108828337346569</v>
      </c>
      <c r="T319">
        <v>-0.94237347465922572</v>
      </c>
      <c r="U319">
        <v>-0.1229123296431809</v>
      </c>
      <c r="V319">
        <v>-0.13853830043336821</v>
      </c>
      <c r="W319">
        <v>-4.6812869587375423E-3</v>
      </c>
      <c r="X319">
        <v>-0.31233661259147449</v>
      </c>
      <c r="Y319">
        <v>-0.22472734346646489</v>
      </c>
      <c r="Z319">
        <v>-0.24843995582315409</v>
      </c>
      <c r="AA319">
        <v>-0.22362070904288511</v>
      </c>
      <c r="AB319">
        <v>-0.36233705180640641</v>
      </c>
      <c r="AC319">
        <v>-0.15684393960660761</v>
      </c>
      <c r="AD319">
        <v>-0.54312011310621811</v>
      </c>
      <c r="AE319">
        <v>-0.35002142715429269</v>
      </c>
      <c r="AF319">
        <v>-0.21067937288259511</v>
      </c>
      <c r="AG319">
        <v>-0.22260529493570261</v>
      </c>
      <c r="AH319" s="9" t="s">
        <v>102</v>
      </c>
      <c r="AI319" s="1">
        <v>45047</v>
      </c>
      <c r="AJ319" s="9" t="s">
        <v>38</v>
      </c>
      <c r="AK319">
        <v>4</v>
      </c>
    </row>
    <row r="320" spans="1:37" x14ac:dyDescent="0.25">
      <c r="A320">
        <v>45044</v>
      </c>
      <c r="B320">
        <v>-0.18392497424554219</v>
      </c>
      <c r="C320">
        <v>-4.175132554860482E-2</v>
      </c>
      <c r="D320">
        <v>-4.2923944149777836E-3</v>
      </c>
      <c r="E320">
        <v>-5.3245139500090972E-2</v>
      </c>
      <c r="F320">
        <v>-7.4282462038666813E-2</v>
      </c>
      <c r="G320">
        <v>-4.8680415214586728E-2</v>
      </c>
      <c r="H320">
        <v>-2.333095218089103E-2</v>
      </c>
      <c r="I320">
        <v>-0.16532133838680341</v>
      </c>
      <c r="J320">
        <v>0</v>
      </c>
      <c r="K320">
        <v>-3.9773812477198738E-2</v>
      </c>
      <c r="L320">
        <v>-0.69142822401714099</v>
      </c>
      <c r="M320">
        <v>-6.3223280456874351E-2</v>
      </c>
      <c r="N320">
        <v>-0.27483559462847018</v>
      </c>
      <c r="O320">
        <v>-0.2240031750440718</v>
      </c>
      <c r="P320">
        <v>-0.23755942640890609</v>
      </c>
      <c r="Q320">
        <v>-0.2775998479979041</v>
      </c>
      <c r="R320">
        <v>-0.14560518490826249</v>
      </c>
      <c r="S320">
        <v>-3.1322757889280378E-3</v>
      </c>
      <c r="T320">
        <v>-0.50511537307995913</v>
      </c>
      <c r="U320">
        <v>-1.569971107440805E-3</v>
      </c>
      <c r="V320">
        <v>-0.15919650269004029</v>
      </c>
      <c r="W320">
        <v>-4.4889542971260511E-3</v>
      </c>
      <c r="X320">
        <v>-0.1224860955374683</v>
      </c>
      <c r="Y320">
        <v>-0.12215521245536</v>
      </c>
      <c r="Z320">
        <v>-7.0840315398471632E-2</v>
      </c>
      <c r="AA320">
        <v>-0.14118061989570041</v>
      </c>
      <c r="AB320">
        <v>-0.30078104337143408</v>
      </c>
      <c r="AC320">
        <v>-0.16346476114035929</v>
      </c>
      <c r="AD320">
        <v>-0.1205138741938704</v>
      </c>
      <c r="AE320">
        <v>-0.17119503491821869</v>
      </c>
      <c r="AF320">
        <v>-0.20709508629027601</v>
      </c>
      <c r="AG320">
        <v>-6.6984503525243586E-2</v>
      </c>
      <c r="AH320" s="9" t="s">
        <v>103</v>
      </c>
      <c r="AI320" s="1">
        <v>45017</v>
      </c>
      <c r="AJ320" s="9" t="s">
        <v>43</v>
      </c>
      <c r="AK320">
        <v>28</v>
      </c>
    </row>
    <row r="321" spans="1:37" x14ac:dyDescent="0.25">
      <c r="A321">
        <v>45043</v>
      </c>
      <c r="B321">
        <v>-0.18008751594993841</v>
      </c>
      <c r="C321">
        <v>-0.15036495207037259</v>
      </c>
      <c r="D321">
        <v>-0.29387874603001768</v>
      </c>
      <c r="E321">
        <v>-0.1739031879235699</v>
      </c>
      <c r="F321">
        <v>-0.16231412555386271</v>
      </c>
      <c r="G321">
        <v>-0.18991291699830709</v>
      </c>
      <c r="H321">
        <v>-6.1030097099463521E-3</v>
      </c>
      <c r="I321">
        <v>-0.1666055921222318</v>
      </c>
      <c r="J321">
        <v>-4.0084246417560587E-2</v>
      </c>
      <c r="K321">
        <v>-0.34835224740419563</v>
      </c>
      <c r="L321">
        <v>-7.0827627454425777E-3</v>
      </c>
      <c r="M321">
        <v>-0.2038926472688635</v>
      </c>
      <c r="N321">
        <v>-0.12050065625260729</v>
      </c>
      <c r="O321">
        <v>-5.0526160144818567E-2</v>
      </c>
      <c r="P321">
        <v>-7.6737798350114864E-2</v>
      </c>
      <c r="Q321">
        <v>-5.7934026723141338E-2</v>
      </c>
      <c r="R321">
        <v>-9.3784629730912256E-2</v>
      </c>
      <c r="S321">
        <v>-0.72629408757848823</v>
      </c>
      <c r="T321">
        <v>-0.2148091957384613</v>
      </c>
      <c r="U321">
        <v>-7.7097345288301186E-2</v>
      </c>
      <c r="V321">
        <v>-0.1299445402356032</v>
      </c>
      <c r="W321">
        <v>-7.4646288025702154E-2</v>
      </c>
      <c r="X321">
        <v>-0.13120905891054721</v>
      </c>
      <c r="Y321">
        <v>-9.947566226136734E-3</v>
      </c>
      <c r="Z321">
        <v>-0.1995514173853136</v>
      </c>
      <c r="AA321">
        <v>-0.12828223612149059</v>
      </c>
      <c r="AB321">
        <v>-0.1150509328987943</v>
      </c>
      <c r="AC321">
        <v>-0.1337507290158573</v>
      </c>
      <c r="AD321">
        <v>-0.14118190849709111</v>
      </c>
      <c r="AE321">
        <v>-0.26724699634436272</v>
      </c>
      <c r="AF321">
        <v>-0.19574973481245611</v>
      </c>
      <c r="AG321">
        <v>-8.2758239347661772E-2</v>
      </c>
      <c r="AH321" s="9" t="s">
        <v>103</v>
      </c>
      <c r="AI321" s="1">
        <v>45017</v>
      </c>
      <c r="AJ321" s="9" t="s">
        <v>38</v>
      </c>
      <c r="AK321">
        <v>27</v>
      </c>
    </row>
    <row r="322" spans="1:37" x14ac:dyDescent="0.25">
      <c r="A322">
        <v>45042</v>
      </c>
      <c r="B322">
        <v>-1.8143902852977348E-2</v>
      </c>
      <c r="C322">
        <v>-7.8542069732516636E-4</v>
      </c>
      <c r="D322">
        <v>-2.0110261157575589E-3</v>
      </c>
      <c r="E322">
        <v>-6.1707890773843997E-2</v>
      </c>
      <c r="F322">
        <v>0</v>
      </c>
      <c r="G322">
        <v>-2.4858168593600169E-2</v>
      </c>
      <c r="H322">
        <v>-1.7173201529149329E-3</v>
      </c>
      <c r="I322">
        <v>-3.8796875417812723E-2</v>
      </c>
      <c r="J322">
        <v>-6.7388421548199564E-3</v>
      </c>
      <c r="K322">
        <v>0</v>
      </c>
      <c r="L322">
        <v>-1.6927208441644519E-2</v>
      </c>
      <c r="M322">
        <v>-3.0279356272148502E-3</v>
      </c>
      <c r="N322">
        <v>-2.257409518258692E-2</v>
      </c>
      <c r="O322">
        <v>-1.20086853597339E-4</v>
      </c>
      <c r="P322">
        <v>-4.5869139059378644E-3</v>
      </c>
      <c r="Q322">
        <v>-1.379163397074439E-2</v>
      </c>
      <c r="R322">
        <v>0</v>
      </c>
      <c r="S322">
        <v>0</v>
      </c>
      <c r="T322">
        <v>-7.6813751414300064E-3</v>
      </c>
      <c r="U322">
        <v>-3.1413926363726787E-2</v>
      </c>
      <c r="V322">
        <v>-4.8281670566290943E-2</v>
      </c>
      <c r="W322">
        <v>-9.2099017906896279E-4</v>
      </c>
      <c r="X322">
        <v>-1.038348408918357E-2</v>
      </c>
      <c r="Y322">
        <v>0</v>
      </c>
      <c r="Z322">
        <v>-2.797928482268212E-2</v>
      </c>
      <c r="AA322">
        <v>-1.5678921420313401E-2</v>
      </c>
      <c r="AB322">
        <v>-1.1146385660497721E-2</v>
      </c>
      <c r="AC322">
        <v>-3.2235924996418118E-3</v>
      </c>
      <c r="AD322">
        <v>-3.06921336372693E-2</v>
      </c>
      <c r="AE322">
        <v>-2.218690916707431E-2</v>
      </c>
      <c r="AF322">
        <v>-1.7581149959492479E-2</v>
      </c>
      <c r="AG322">
        <v>-6.4809689022188276E-3</v>
      </c>
      <c r="AH322" s="9" t="s">
        <v>103</v>
      </c>
      <c r="AI322" s="1">
        <v>45017</v>
      </c>
      <c r="AJ322" s="9" t="s">
        <v>39</v>
      </c>
      <c r="AK322">
        <v>26</v>
      </c>
    </row>
    <row r="323" spans="1:37" x14ac:dyDescent="0.25">
      <c r="A323">
        <v>45041</v>
      </c>
      <c r="B323">
        <v>-0.52258436266741548</v>
      </c>
      <c r="C323">
        <v>-0.38453941489496968</v>
      </c>
      <c r="D323">
        <v>-0.48687279543191431</v>
      </c>
      <c r="E323">
        <v>-0.34446841063434752</v>
      </c>
      <c r="F323">
        <v>-0.25149656403006432</v>
      </c>
      <c r="G323">
        <v>-3.7250607794822579</v>
      </c>
      <c r="H323">
        <v>-0.43403020146841492</v>
      </c>
      <c r="I323">
        <v>-0.14162053506058969</v>
      </c>
      <c r="J323">
        <v>-3.9849790765275381E-2</v>
      </c>
      <c r="K323">
        <v>-0.13535414203874829</v>
      </c>
      <c r="L323">
        <v>-1.04463328595146</v>
      </c>
      <c r="M323">
        <v>-0.30424223131014411</v>
      </c>
      <c r="N323">
        <v>-0.17599099810168289</v>
      </c>
      <c r="O323">
        <v>-0.21227661145789159</v>
      </c>
      <c r="P323">
        <v>-0.1127255476680739</v>
      </c>
      <c r="Q323">
        <v>-0.44117632526490402</v>
      </c>
      <c r="R323">
        <v>-0.29098453348891329</v>
      </c>
      <c r="S323">
        <v>-1.15162914454361</v>
      </c>
      <c r="T323">
        <v>-0.22311428969461661</v>
      </c>
      <c r="U323">
        <v>-8.4740716185354205E-3</v>
      </c>
      <c r="V323">
        <v>-0.40478304190234482</v>
      </c>
      <c r="W323">
        <v>-0.4335339379919218</v>
      </c>
      <c r="X323">
        <v>-0.26642639569577309</v>
      </c>
      <c r="Y323">
        <v>-1.010522439044341</v>
      </c>
      <c r="Z323">
        <v>-0.86744107126836645</v>
      </c>
      <c r="AA323">
        <v>-0.1201353768415903</v>
      </c>
      <c r="AB323">
        <v>-0.33129892988717152</v>
      </c>
      <c r="AC323">
        <v>-0.75690408381911911</v>
      </c>
      <c r="AD323">
        <v>-0.51358506990411579</v>
      </c>
      <c r="AE323">
        <v>-0.59685139234745188</v>
      </c>
      <c r="AF323">
        <v>-0.60244603670453478</v>
      </c>
      <c r="AG323">
        <v>-0.27356075593738127</v>
      </c>
      <c r="AH323" s="9" t="s">
        <v>103</v>
      </c>
      <c r="AI323" s="1">
        <v>45017</v>
      </c>
      <c r="AJ323" s="9" t="s">
        <v>40</v>
      </c>
      <c r="AK323">
        <v>25</v>
      </c>
    </row>
    <row r="324" spans="1:37" x14ac:dyDescent="0.25">
      <c r="A324">
        <v>45040</v>
      </c>
      <c r="B324">
        <v>-0.28652327364147129</v>
      </c>
      <c r="C324">
        <v>-0.75254377247556059</v>
      </c>
      <c r="D324">
        <v>-2.3443048031562708E-2</v>
      </c>
      <c r="E324">
        <v>-2.808189626221598E-2</v>
      </c>
      <c r="F324">
        <v>-0.41316033550101711</v>
      </c>
      <c r="G324">
        <v>-0.2165867453757977</v>
      </c>
      <c r="H324">
        <v>-2.419830669208305E-2</v>
      </c>
      <c r="I324">
        <v>-0.63529707520517908</v>
      </c>
      <c r="J324">
        <v>-4.592897314559647E-2</v>
      </c>
      <c r="K324">
        <v>-0.69824357426843642</v>
      </c>
      <c r="L324">
        <v>-0.1701870564379144</v>
      </c>
      <c r="M324">
        <v>-0.36685108535065342</v>
      </c>
      <c r="N324">
        <v>-0.1792411351190189</v>
      </c>
      <c r="O324">
        <v>-0.20828629357148451</v>
      </c>
      <c r="P324">
        <v>-0.84503824525414029</v>
      </c>
      <c r="Q324">
        <v>-0.12593410070145539</v>
      </c>
      <c r="R324">
        <v>-1.2791621841124769E-3</v>
      </c>
      <c r="S324">
        <v>-0.41613507874533562</v>
      </c>
      <c r="T324">
        <v>-0.87544341950282323</v>
      </c>
      <c r="U324">
        <v>-2.4378001499090058</v>
      </c>
      <c r="V324">
        <v>-0.56322465123650567</v>
      </c>
      <c r="W324">
        <v>-3.9594010211021123E-2</v>
      </c>
      <c r="X324">
        <v>-0.200988683498004</v>
      </c>
      <c r="Y324">
        <v>0</v>
      </c>
      <c r="Z324">
        <v>-0.17010825459909459</v>
      </c>
      <c r="AA324">
        <v>-0.47186163513413393</v>
      </c>
      <c r="AB324">
        <v>-0.44371861807092411</v>
      </c>
      <c r="AC324">
        <v>-0.1521321001564645</v>
      </c>
      <c r="AD324">
        <v>-0.34711115213817728</v>
      </c>
      <c r="AE324">
        <v>-0.30450087810599208</v>
      </c>
      <c r="AF324">
        <v>-0.20883064536722351</v>
      </c>
      <c r="AG324">
        <v>-0.3568711157688268</v>
      </c>
      <c r="AH324" s="9" t="s">
        <v>103</v>
      </c>
      <c r="AI324" s="1">
        <v>45017</v>
      </c>
      <c r="AJ324" s="9" t="s">
        <v>41</v>
      </c>
      <c r="AK324">
        <v>24</v>
      </c>
    </row>
    <row r="325" spans="1:37" x14ac:dyDescent="0.25">
      <c r="A325">
        <v>45037</v>
      </c>
      <c r="B325">
        <v>-0.36522851138716328</v>
      </c>
      <c r="C325">
        <v>-0.43465607330578149</v>
      </c>
      <c r="D325">
        <v>-0.44481157471009619</v>
      </c>
      <c r="E325">
        <v>-0.454848191758848</v>
      </c>
      <c r="F325">
        <v>-0.41815209441501933</v>
      </c>
      <c r="G325">
        <v>-0.15310050374013681</v>
      </c>
      <c r="H325">
        <v>-7.9705578427877732E-2</v>
      </c>
      <c r="I325">
        <v>-0.30133629071571161</v>
      </c>
      <c r="J325">
        <v>-0.57058819717874043</v>
      </c>
      <c r="K325">
        <v>-0.24759097624112431</v>
      </c>
      <c r="L325">
        <v>-0.33953401809403239</v>
      </c>
      <c r="M325">
        <v>-0.17279304817858129</v>
      </c>
      <c r="N325">
        <v>-0.56812507209818752</v>
      </c>
      <c r="O325">
        <v>-0.15084289084520569</v>
      </c>
      <c r="P325">
        <v>-0.76307128649878753</v>
      </c>
      <c r="Q325">
        <v>-0.28431426521084779</v>
      </c>
      <c r="R325">
        <v>-8.0357633504624021E-2</v>
      </c>
      <c r="S325">
        <v>-0.8104677461669858</v>
      </c>
      <c r="T325">
        <v>-0.14886364243824021</v>
      </c>
      <c r="U325">
        <v>-1.1366980045768651</v>
      </c>
      <c r="V325">
        <v>-1.5465471265185989E-2</v>
      </c>
      <c r="W325">
        <v>-0.89694269156291695</v>
      </c>
      <c r="X325">
        <v>-0.32410905152053521</v>
      </c>
      <c r="Y325">
        <v>-0.20075357820216461</v>
      </c>
      <c r="Z325">
        <v>-0.39923696242084622</v>
      </c>
      <c r="AA325">
        <v>-0.61753308693141717</v>
      </c>
      <c r="AB325">
        <v>-0.16370782274829651</v>
      </c>
      <c r="AC325">
        <v>-0.26690657899955611</v>
      </c>
      <c r="AD325">
        <v>-0.49681584259236572</v>
      </c>
      <c r="AE325">
        <v>-0.64789706166499372</v>
      </c>
      <c r="AF325">
        <v>-0.30730739243764138</v>
      </c>
      <c r="AG325">
        <v>-0.21198963852874081</v>
      </c>
      <c r="AH325" s="9" t="s">
        <v>104</v>
      </c>
      <c r="AI325" s="1">
        <v>45017</v>
      </c>
      <c r="AJ325" s="9" t="s">
        <v>43</v>
      </c>
      <c r="AK325">
        <v>21</v>
      </c>
    </row>
    <row r="326" spans="1:37" x14ac:dyDescent="0.25">
      <c r="A326">
        <v>45036</v>
      </c>
      <c r="B326">
        <v>-9.5291416816592991E-2</v>
      </c>
      <c r="C326">
        <v>-7.2720195166780827E-2</v>
      </c>
      <c r="D326">
        <v>0</v>
      </c>
      <c r="E326">
        <v>-9.5884637261808292E-3</v>
      </c>
      <c r="F326">
        <v>-2.6220845333110709E-2</v>
      </c>
      <c r="G326">
        <v>-8.3144368821072984E-2</v>
      </c>
      <c r="H326">
        <v>-5.8644332791980128E-2</v>
      </c>
      <c r="I326">
        <v>-2.2784158018312951E-2</v>
      </c>
      <c r="J326">
        <v>-4.277669920869117E-2</v>
      </c>
      <c r="K326">
        <v>0</v>
      </c>
      <c r="L326">
        <v>-0.13355123808721811</v>
      </c>
      <c r="M326">
        <v>-2.017151027373711E-2</v>
      </c>
      <c r="N326">
        <v>-5.9922329655845062E-2</v>
      </c>
      <c r="O326">
        <v>-2.7561740764035201E-2</v>
      </c>
      <c r="P326">
        <v>-4.0749107746682021E-2</v>
      </c>
      <c r="Q326">
        <v>-2.1836334719088399E-2</v>
      </c>
      <c r="R326">
        <v>0</v>
      </c>
      <c r="S326">
        <v>-2.9068871964046041E-2</v>
      </c>
      <c r="T326">
        <v>-0.13361818014485621</v>
      </c>
      <c r="U326">
        <v>-5.3024725447980902E-3</v>
      </c>
      <c r="V326">
        <v>-0.93255888218009786</v>
      </c>
      <c r="W326">
        <v>-6.6979685971321284E-2</v>
      </c>
      <c r="X326">
        <v>-4.0726970135632021E-2</v>
      </c>
      <c r="Y326">
        <v>0</v>
      </c>
      <c r="Z326">
        <v>-8.3450908255228884E-2</v>
      </c>
      <c r="AA326">
        <v>-3.6728310885593883E-2</v>
      </c>
      <c r="AB326">
        <v>-0.1712877564922056</v>
      </c>
      <c r="AC326">
        <v>-1.595310250055525E-2</v>
      </c>
      <c r="AD326">
        <v>-3.8798106977951802E-2</v>
      </c>
      <c r="AE326">
        <v>-4.5736806262835321E-2</v>
      </c>
      <c r="AF326">
        <v>-0.1582797224953518</v>
      </c>
      <c r="AG326">
        <v>-2.5783710957734591E-2</v>
      </c>
      <c r="AH326" s="9" t="s">
        <v>104</v>
      </c>
      <c r="AI326" s="1">
        <v>45017</v>
      </c>
      <c r="AJ326" s="9" t="s">
        <v>38</v>
      </c>
      <c r="AK326">
        <v>20</v>
      </c>
    </row>
    <row r="327" spans="1:37" x14ac:dyDescent="0.25">
      <c r="A327">
        <v>45035</v>
      </c>
      <c r="B327">
        <v>-0.43183081953625108</v>
      </c>
      <c r="C327">
        <v>-2.3037123758042451E-2</v>
      </c>
      <c r="D327">
        <v>-0.2173460099811288</v>
      </c>
      <c r="E327">
        <v>-0.62485806975536939</v>
      </c>
      <c r="F327">
        <v>-0.80498598220207029</v>
      </c>
      <c r="G327">
        <v>-0.7013039993853144</v>
      </c>
      <c r="H327">
        <v>-0.12186120176949521</v>
      </c>
      <c r="I327">
        <v>-0.6885178661937662</v>
      </c>
      <c r="J327">
        <v>-0.3403741185388473</v>
      </c>
      <c r="K327">
        <v>-0.46917932967229559</v>
      </c>
      <c r="L327">
        <v>-7.4214867228104067E-2</v>
      </c>
      <c r="M327">
        <v>-0.2420857800919903</v>
      </c>
      <c r="N327">
        <v>-0.14910119763555121</v>
      </c>
      <c r="O327">
        <v>-3.087901919619197E-2</v>
      </c>
      <c r="P327">
        <v>-0.58434228255448428</v>
      </c>
      <c r="Q327">
        <v>-0.70502512651968041</v>
      </c>
      <c r="R327">
        <v>-0.79833237154608572</v>
      </c>
      <c r="S327">
        <v>-0.3351140466836588</v>
      </c>
      <c r="T327">
        <v>-0.39591702337003071</v>
      </c>
      <c r="U327">
        <v>-1.520720884233898</v>
      </c>
      <c r="V327">
        <v>-0.41610004468048711</v>
      </c>
      <c r="W327">
        <v>-0.32972778857097351</v>
      </c>
      <c r="X327">
        <v>-0.4138987230298119</v>
      </c>
      <c r="Y327">
        <v>-1.2750961330282589E-2</v>
      </c>
      <c r="Z327">
        <v>-0.50516416628579819</v>
      </c>
      <c r="AA327">
        <v>-0.41870293208188741</v>
      </c>
      <c r="AB327">
        <v>-0.42691520028247382</v>
      </c>
      <c r="AC327">
        <v>-0.15845158671528919</v>
      </c>
      <c r="AD327">
        <v>-0.54574271896043769</v>
      </c>
      <c r="AE327">
        <v>-0.49131613955557102</v>
      </c>
      <c r="AF327">
        <v>-0.46686654168147929</v>
      </c>
      <c r="AG327">
        <v>-0.28152047306264688</v>
      </c>
      <c r="AH327" s="9" t="s">
        <v>104</v>
      </c>
      <c r="AI327" s="1">
        <v>45017</v>
      </c>
      <c r="AJ327" s="9" t="s">
        <v>39</v>
      </c>
      <c r="AK327">
        <v>19</v>
      </c>
    </row>
    <row r="328" spans="1:37" x14ac:dyDescent="0.25">
      <c r="A328">
        <v>45034</v>
      </c>
      <c r="B328">
        <v>-5.6669861335183307E-2</v>
      </c>
      <c r="C328">
        <v>-6.5767517702568154E-2</v>
      </c>
      <c r="D328">
        <v>-4.3760437294467547E-2</v>
      </c>
      <c r="E328">
        <v>-2.3045868410467931E-2</v>
      </c>
      <c r="F328">
        <v>-9.1360171619722444E-3</v>
      </c>
      <c r="G328">
        <v>0</v>
      </c>
      <c r="H328">
        <v>-2.3464389104882188E-3</v>
      </c>
      <c r="I328">
        <v>-0.11057377908134811</v>
      </c>
      <c r="J328">
        <v>-7.8877747461255385E-4</v>
      </c>
      <c r="K328">
        <v>0</v>
      </c>
      <c r="L328">
        <v>-0.16973687997292999</v>
      </c>
      <c r="M328">
        <v>-4.1524763091981817E-2</v>
      </c>
      <c r="N328">
        <v>-1.7986219625979651E-2</v>
      </c>
      <c r="O328">
        <v>-6.0348576917703102E-2</v>
      </c>
      <c r="P328">
        <v>-0.27624444165188272</v>
      </c>
      <c r="Q328">
        <v>-0.1868337741456062</v>
      </c>
      <c r="R328">
        <v>-6.4451783226773626E-2</v>
      </c>
      <c r="S328">
        <v>-4.4632377568053723E-2</v>
      </c>
      <c r="T328">
        <v>-0.36044943369318172</v>
      </c>
      <c r="U328">
        <v>-2.0783352935036538E-3</v>
      </c>
      <c r="V328">
        <v>-2.9339110867228759E-2</v>
      </c>
      <c r="W328">
        <v>-1.8941656837947331E-2</v>
      </c>
      <c r="X328">
        <v>-2.1809152381478521E-2</v>
      </c>
      <c r="Y328">
        <v>-4.2203802090493653E-2</v>
      </c>
      <c r="Z328">
        <v>-2.1871446607642751E-2</v>
      </c>
      <c r="AA328">
        <v>-4.9365934572842558E-2</v>
      </c>
      <c r="AB328">
        <v>-0.15353802430929059</v>
      </c>
      <c r="AC328">
        <v>-5.9969250524172887E-2</v>
      </c>
      <c r="AD328">
        <v>-0.11469315852120179</v>
      </c>
      <c r="AE328">
        <v>-3.0657502654745341E-2</v>
      </c>
      <c r="AF328">
        <v>-2.878266357332597E-2</v>
      </c>
      <c r="AG328">
        <v>-0.12801328561242989</v>
      </c>
      <c r="AH328" s="9" t="s">
        <v>104</v>
      </c>
      <c r="AI328" s="1">
        <v>45017</v>
      </c>
      <c r="AJ328" s="9" t="s">
        <v>40</v>
      </c>
      <c r="AK328">
        <v>18</v>
      </c>
    </row>
    <row r="329" spans="1:37" x14ac:dyDescent="0.25">
      <c r="A329">
        <v>45033</v>
      </c>
      <c r="B329">
        <v>-0.1031684362490526</v>
      </c>
      <c r="C329">
        <v>-7.860832151841414E-2</v>
      </c>
      <c r="D329">
        <v>-8.4259200309494547E-2</v>
      </c>
      <c r="E329">
        <v>-3.4892107104915929E-2</v>
      </c>
      <c r="F329">
        <v>-2.2719528782795421E-2</v>
      </c>
      <c r="G329">
        <v>-4.1028428462060992E-2</v>
      </c>
      <c r="H329">
        <v>-0.16332419495209599</v>
      </c>
      <c r="I329">
        <v>-0.2432103230179731</v>
      </c>
      <c r="J329">
        <v>-5.5705187981689157E-2</v>
      </c>
      <c r="K329">
        <v>-2.5037287087846072E-3</v>
      </c>
      <c r="L329">
        <v>-5.9990771792204058E-2</v>
      </c>
      <c r="M329">
        <v>-8.8722429922463916E-2</v>
      </c>
      <c r="N329">
        <v>-0.11291718220015649</v>
      </c>
      <c r="O329">
        <v>-3.8123411607518899E-2</v>
      </c>
      <c r="P329">
        <v>-0.2471194993403181</v>
      </c>
      <c r="Q329">
        <v>-4.5949910112795971E-2</v>
      </c>
      <c r="R329">
        <v>-3.0927636694660209E-2</v>
      </c>
      <c r="S329">
        <v>-4.3677842633444403E-2</v>
      </c>
      <c r="T329">
        <v>-0.1213263606003669</v>
      </c>
      <c r="U329">
        <v>-1.544778205410265E-2</v>
      </c>
      <c r="V329">
        <v>-9.1131213600400468E-2</v>
      </c>
      <c r="W329">
        <v>-8.1338207186927374E-4</v>
      </c>
      <c r="X329">
        <v>-6.7458843921410105E-2</v>
      </c>
      <c r="Y329">
        <v>-0.73678514298811881</v>
      </c>
      <c r="Z329">
        <v>-6.1532864044229613E-2</v>
      </c>
      <c r="AA329">
        <v>-0.12157320264977969</v>
      </c>
      <c r="AB329">
        <v>-8.8871832062451014E-2</v>
      </c>
      <c r="AC329">
        <v>-0.31820762888943899</v>
      </c>
      <c r="AD329">
        <v>-7.564150061632495E-2</v>
      </c>
      <c r="AE329">
        <v>-7.0374125212847458E-2</v>
      </c>
      <c r="AF329">
        <v>-5.8976925774527553E-2</v>
      </c>
      <c r="AG329">
        <v>-0.24010840017919219</v>
      </c>
      <c r="AH329" s="9" t="s">
        <v>104</v>
      </c>
      <c r="AI329" s="1">
        <v>45017</v>
      </c>
      <c r="AJ329" s="9" t="s">
        <v>41</v>
      </c>
      <c r="AK329">
        <v>17</v>
      </c>
    </row>
    <row r="330" spans="1:37" x14ac:dyDescent="0.25">
      <c r="A330">
        <v>45030</v>
      </c>
      <c r="B330">
        <v>-1.625738813761036</v>
      </c>
      <c r="C330">
        <v>-2.1833452352885998</v>
      </c>
      <c r="D330">
        <v>-0.38809543741461799</v>
      </c>
      <c r="E330">
        <v>-3.0060134612222562</v>
      </c>
      <c r="F330">
        <v>-3.1149340834904442</v>
      </c>
      <c r="G330">
        <v>-1.205835698021998</v>
      </c>
      <c r="H330">
        <v>-0.96455642426620281</v>
      </c>
      <c r="I330">
        <v>-1.9483950755135551</v>
      </c>
      <c r="J330">
        <v>-1.881706282410964</v>
      </c>
      <c r="K330">
        <v>-2.063912981165692</v>
      </c>
      <c r="L330">
        <v>-0.51713540282695214</v>
      </c>
      <c r="M330">
        <v>-1.628275099544011</v>
      </c>
      <c r="N330">
        <v>-2.0613853745373389</v>
      </c>
      <c r="O330">
        <v>-0.63651937220944987</v>
      </c>
      <c r="P330">
        <v>-0.9333543407850573</v>
      </c>
      <c r="Q330">
        <v>-0.74416640734215234</v>
      </c>
      <c r="R330">
        <v>-0.81109370539890158</v>
      </c>
      <c r="S330">
        <v>-0.34829262716528459</v>
      </c>
      <c r="T330">
        <v>-0.80299896051864417</v>
      </c>
      <c r="U330">
        <v>-0.33765907054105659</v>
      </c>
      <c r="V330">
        <v>-2.0847417891000699</v>
      </c>
      <c r="W330">
        <v>-0.94197276875401781</v>
      </c>
      <c r="X330">
        <v>-1.499875966616024</v>
      </c>
      <c r="Y330">
        <v>-0.73372833654688474</v>
      </c>
      <c r="Z330">
        <v>-1.884161691473069</v>
      </c>
      <c r="AA330">
        <v>-1.7180730190173941</v>
      </c>
      <c r="AB330">
        <v>-1.3096961934260971</v>
      </c>
      <c r="AC330">
        <v>-1.034321122606668</v>
      </c>
      <c r="AD330">
        <v>-1.4247322640683511</v>
      </c>
      <c r="AE330">
        <v>-1.7161937363589761</v>
      </c>
      <c r="AF330">
        <v>-1.852269091647909</v>
      </c>
      <c r="AG330">
        <v>-1.1446636679632971</v>
      </c>
      <c r="AH330" s="9" t="s">
        <v>105</v>
      </c>
      <c r="AI330" s="1">
        <v>45017</v>
      </c>
      <c r="AJ330" s="9" t="s">
        <v>43</v>
      </c>
      <c r="AK330">
        <v>14</v>
      </c>
    </row>
    <row r="331" spans="1:37" x14ac:dyDescent="0.25">
      <c r="A331">
        <v>45029</v>
      </c>
      <c r="B331">
        <v>-0.42433734750805541</v>
      </c>
      <c r="C331">
        <v>-1.4935801405923351E-2</v>
      </c>
      <c r="D331">
        <v>-1.260495579425195E-2</v>
      </c>
      <c r="E331">
        <v>-0.80138044978228573</v>
      </c>
      <c r="F331">
        <v>-0.43659676527180918</v>
      </c>
      <c r="G331">
        <v>-1.250441089862272</v>
      </c>
      <c r="H331">
        <v>-4.7511959281452278E-2</v>
      </c>
      <c r="I331">
        <v>-0.29731701603475358</v>
      </c>
      <c r="J331">
        <v>-0.54512791479137257</v>
      </c>
      <c r="K331">
        <v>-0.25053991513697138</v>
      </c>
      <c r="L331">
        <v>-2.789581043582106</v>
      </c>
      <c r="M331">
        <v>-0.27211988312501062</v>
      </c>
      <c r="N331">
        <v>-0.2734647470912272</v>
      </c>
      <c r="O331">
        <v>-3.1509489969874273E-2</v>
      </c>
      <c r="P331">
        <v>-0.10639680174333919</v>
      </c>
      <c r="Q331">
        <v>-6.3017336220224193E-2</v>
      </c>
      <c r="R331">
        <v>-1.6092499902680779</v>
      </c>
      <c r="S331">
        <v>-0.27485083010602118</v>
      </c>
      <c r="T331">
        <v>-0.2271435221776594</v>
      </c>
      <c r="U331">
        <v>-0.14610755549443261</v>
      </c>
      <c r="V331">
        <v>-0.45184553524335619</v>
      </c>
      <c r="W331">
        <v>-0.2459203597511925</v>
      </c>
      <c r="X331">
        <v>-0.42500472657739391</v>
      </c>
      <c r="Y331">
        <v>0</v>
      </c>
      <c r="Z331">
        <v>-0.6976539687691834</v>
      </c>
      <c r="AA331">
        <v>-0.26776693258780659</v>
      </c>
      <c r="AB331">
        <v>-0.18101498129787411</v>
      </c>
      <c r="AC331">
        <v>-0.36206220766969199</v>
      </c>
      <c r="AD331">
        <v>-0.25728286742641482</v>
      </c>
      <c r="AE331">
        <v>-0.40845197452233328</v>
      </c>
      <c r="AF331">
        <v>-0.50314531674187113</v>
      </c>
      <c r="AG331">
        <v>-0.28872748832187761</v>
      </c>
      <c r="AH331" s="9" t="s">
        <v>105</v>
      </c>
      <c r="AI331" s="1">
        <v>45017</v>
      </c>
      <c r="AJ331" s="9" t="s">
        <v>38</v>
      </c>
      <c r="AK331">
        <v>13</v>
      </c>
    </row>
    <row r="332" spans="1:37" x14ac:dyDescent="0.25">
      <c r="A332">
        <v>45028</v>
      </c>
      <c r="B332">
        <v>-0.15761688908763519</v>
      </c>
      <c r="C332">
        <v>-0.34807390704132052</v>
      </c>
      <c r="D332">
        <v>-0.22250860766877351</v>
      </c>
      <c r="E332">
        <v>-9.1636655017494448E-2</v>
      </c>
      <c r="F332">
        <v>-7.051722476149852E-2</v>
      </c>
      <c r="G332">
        <v>-0.65963307740135613</v>
      </c>
      <c r="H332">
        <v>-0.1058616269954863</v>
      </c>
      <c r="I332">
        <v>-0.2379486288880801</v>
      </c>
      <c r="J332">
        <v>-2.5399789218588299E-2</v>
      </c>
      <c r="K332">
        <v>0</v>
      </c>
      <c r="L332">
        <v>-0.31439125517077388</v>
      </c>
      <c r="M332">
        <v>-3.7460277018638133E-2</v>
      </c>
      <c r="N332">
        <v>-0.20705418564421771</v>
      </c>
      <c r="O332">
        <v>-4.6476857089957462E-2</v>
      </c>
      <c r="P332">
        <v>-8.630447588861466E-2</v>
      </c>
      <c r="Q332">
        <v>-0.1014920035449579</v>
      </c>
      <c r="R332">
        <v>-0.2719335481229373</v>
      </c>
      <c r="S332">
        <v>-0.14733245302568021</v>
      </c>
      <c r="T332">
        <v>-0.27645803230215832</v>
      </c>
      <c r="U332">
        <v>-0.55059457857996597</v>
      </c>
      <c r="V332">
        <v>-9.0567677949212208E-2</v>
      </c>
      <c r="W332">
        <v>-3.5936425796542991E-3</v>
      </c>
      <c r="X332">
        <v>-0.1096936083205574</v>
      </c>
      <c r="Y332">
        <v>-0.1972360355861372</v>
      </c>
      <c r="Z332">
        <v>-0.18819299977394699</v>
      </c>
      <c r="AA332">
        <v>-0.13324808171589089</v>
      </c>
      <c r="AB332">
        <v>-0.12617176944606459</v>
      </c>
      <c r="AC332">
        <v>-0.15610982676236501</v>
      </c>
      <c r="AD332">
        <v>-0.10005774747114241</v>
      </c>
      <c r="AE332">
        <v>-0.27982934230893008</v>
      </c>
      <c r="AF332">
        <v>-0.14868839235631739</v>
      </c>
      <c r="AG332">
        <v>-8.5539479174274541E-2</v>
      </c>
      <c r="AH332" s="9" t="s">
        <v>105</v>
      </c>
      <c r="AI332" s="1">
        <v>45017</v>
      </c>
      <c r="AJ332" s="9" t="s">
        <v>39</v>
      </c>
      <c r="AK332">
        <v>12</v>
      </c>
    </row>
    <row r="333" spans="1:37" x14ac:dyDescent="0.25">
      <c r="A333">
        <v>45027</v>
      </c>
      <c r="B333">
        <v>-9.0974977062996624E-3</v>
      </c>
      <c r="C333">
        <v>-1.5331345639258091E-3</v>
      </c>
      <c r="D333">
        <v>0</v>
      </c>
      <c r="E333">
        <v>-1.7701657244371561E-3</v>
      </c>
      <c r="F333">
        <v>-2.597164414980302E-4</v>
      </c>
      <c r="G333">
        <v>-4.9706504706835001E-3</v>
      </c>
      <c r="H333">
        <v>-4.4463969666701367E-2</v>
      </c>
      <c r="I333">
        <v>-3.1519946324919848E-2</v>
      </c>
      <c r="J333">
        <v>-1.3896309514458281E-2</v>
      </c>
      <c r="K333">
        <v>-4.9158350860728358E-3</v>
      </c>
      <c r="L333">
        <v>0</v>
      </c>
      <c r="M333">
        <v>-0.1134586780726806</v>
      </c>
      <c r="N333">
        <v>-2.3748065712506949E-3</v>
      </c>
      <c r="O333">
        <v>-8.6164214250703073E-4</v>
      </c>
      <c r="P333">
        <v>0</v>
      </c>
      <c r="Q333">
        <v>-9.4565072613659092E-3</v>
      </c>
      <c r="R333">
        <v>0</v>
      </c>
      <c r="S333">
        <v>-2.817790082554892E-2</v>
      </c>
      <c r="T333">
        <v>-7.3898969702225628E-3</v>
      </c>
      <c r="U333">
        <v>-2.2302716525220579E-2</v>
      </c>
      <c r="V333">
        <v>-4.1582594752090699E-4</v>
      </c>
      <c r="W333">
        <v>-5.8947591091209957E-2</v>
      </c>
      <c r="X333">
        <v>-7.1307555152573896E-3</v>
      </c>
      <c r="Y333">
        <v>-1.9657055411525098E-3</v>
      </c>
      <c r="Z333">
        <v>-5.9834040648251404E-3</v>
      </c>
      <c r="AA333">
        <v>-7.6272020468854161E-3</v>
      </c>
      <c r="AB333">
        <v>-7.9309502610271487E-3</v>
      </c>
      <c r="AC333">
        <v>-2.9307724252652899E-2</v>
      </c>
      <c r="AD333">
        <v>-1.136046593113553E-2</v>
      </c>
      <c r="AE333">
        <v>-4.0284462256946173E-3</v>
      </c>
      <c r="AF333">
        <v>-9.1862076393415208E-3</v>
      </c>
      <c r="AG333">
        <v>-1.481266827575249E-2</v>
      </c>
      <c r="AH333" s="9" t="s">
        <v>105</v>
      </c>
      <c r="AI333" s="1">
        <v>45017</v>
      </c>
      <c r="AJ333" s="9" t="s">
        <v>40</v>
      </c>
      <c r="AK333">
        <v>11</v>
      </c>
    </row>
    <row r="334" spans="1:37" x14ac:dyDescent="0.25">
      <c r="A334">
        <v>45026</v>
      </c>
      <c r="B334">
        <v>-0.400279208749726</v>
      </c>
      <c r="C334">
        <v>-0.26708973164965383</v>
      </c>
      <c r="D334">
        <v>-8.1461906617209062E-2</v>
      </c>
      <c r="E334">
        <v>-0.65719364038368766</v>
      </c>
      <c r="F334">
        <v>-1.3653698892050261E-2</v>
      </c>
      <c r="G334">
        <v>-0.36707540273783268</v>
      </c>
      <c r="H334">
        <v>-0.27875104286337038</v>
      </c>
      <c r="I334">
        <v>-0.2938573161610632</v>
      </c>
      <c r="J334">
        <v>-0.22081944201029821</v>
      </c>
      <c r="K334">
        <v>-0.19308274461211219</v>
      </c>
      <c r="L334">
        <v>-0.89028899488046953</v>
      </c>
      <c r="M334">
        <v>-0.38575403699971389</v>
      </c>
      <c r="N334">
        <v>-0.31281323988595161</v>
      </c>
      <c r="O334">
        <v>-4.009898877635875E-3</v>
      </c>
      <c r="P334">
        <v>-0.34224364553977588</v>
      </c>
      <c r="Q334">
        <v>-0.16172367057802661</v>
      </c>
      <c r="R334">
        <v>-0.25543931175334189</v>
      </c>
      <c r="S334">
        <v>-1.370379550971355</v>
      </c>
      <c r="T334">
        <v>-0.1096677412570255</v>
      </c>
      <c r="U334">
        <v>-2.1752562273585681E-2</v>
      </c>
      <c r="V334">
        <v>-0.49349395833808463</v>
      </c>
      <c r="W334">
        <v>-0.81073152320398212</v>
      </c>
      <c r="X334">
        <v>-0.79220099558198032</v>
      </c>
      <c r="Y334">
        <v>-4.4040658059261398E-2</v>
      </c>
      <c r="Z334">
        <v>-0.65222304158174371</v>
      </c>
      <c r="AA334">
        <v>-0.32175105643912799</v>
      </c>
      <c r="AB334">
        <v>-0.14620273979136389</v>
      </c>
      <c r="AC334">
        <v>-0.32403598932459932</v>
      </c>
      <c r="AD334">
        <v>-0.50190421162888699</v>
      </c>
      <c r="AE334">
        <v>-0.25185725330685033</v>
      </c>
      <c r="AF334">
        <v>-0.52607045801015684</v>
      </c>
      <c r="AG334">
        <v>-0.31099643717934272</v>
      </c>
      <c r="AH334" s="9" t="s">
        <v>105</v>
      </c>
      <c r="AI334" s="1">
        <v>45017</v>
      </c>
      <c r="AJ334" s="9" t="s">
        <v>41</v>
      </c>
      <c r="AK334">
        <v>10</v>
      </c>
    </row>
    <row r="335" spans="1:37" x14ac:dyDescent="0.25">
      <c r="A335">
        <v>45023</v>
      </c>
      <c r="B335">
        <v>-9.6007803776504447E-2</v>
      </c>
      <c r="C335">
        <v>-6.1312358146356688E-2</v>
      </c>
      <c r="D335">
        <v>-1.858334017498204E-2</v>
      </c>
      <c r="E335">
        <v>-4.8920906741298842E-2</v>
      </c>
      <c r="F335">
        <v>-5.6631614657693459E-2</v>
      </c>
      <c r="G335">
        <v>-1.6290008757684799E-2</v>
      </c>
      <c r="H335">
        <v>-4.7531141617483549E-2</v>
      </c>
      <c r="I335">
        <v>-2.6757172789908711E-2</v>
      </c>
      <c r="J335">
        <v>-0.1422816423393371</v>
      </c>
      <c r="K335">
        <v>-3.5455798259701301E-3</v>
      </c>
      <c r="L335">
        <v>-0.51733747285850862</v>
      </c>
      <c r="M335">
        <v>-4.6932778011419887E-2</v>
      </c>
      <c r="N335">
        <v>-0.27529316885283028</v>
      </c>
      <c r="O335">
        <v>-7.4118954647604318E-2</v>
      </c>
      <c r="P335">
        <v>-0.1920806083383933</v>
      </c>
      <c r="Q335">
        <v>-3.8284210473344432E-2</v>
      </c>
      <c r="R335">
        <v>-3.2794813138967038E-2</v>
      </c>
      <c r="S335">
        <v>-0.2441108046573717</v>
      </c>
      <c r="T335">
        <v>-0.2391420606497221</v>
      </c>
      <c r="U335">
        <v>-5.52369916446524E-2</v>
      </c>
      <c r="V335">
        <v>-4.5842547101501478E-2</v>
      </c>
      <c r="W335">
        <v>-3.7701864065731443E-2</v>
      </c>
      <c r="X335">
        <v>-6.4578384087443097E-2</v>
      </c>
      <c r="Y335">
        <v>-6.4673710972422541E-2</v>
      </c>
      <c r="Z335">
        <v>-6.7464943358398463E-2</v>
      </c>
      <c r="AA335">
        <v>-0.1475973511767131</v>
      </c>
      <c r="AB335">
        <v>-9.3487353304154489E-2</v>
      </c>
      <c r="AC335">
        <v>-9.739272943167239E-2</v>
      </c>
      <c r="AD335">
        <v>-6.2857997994187079E-2</v>
      </c>
      <c r="AE335">
        <v>-5.3746907707818183E-2</v>
      </c>
      <c r="AF335">
        <v>-7.9455483995155257E-2</v>
      </c>
      <c r="AG335">
        <v>-0.19255934182375489</v>
      </c>
      <c r="AH335" s="9" t="s">
        <v>106</v>
      </c>
      <c r="AI335" s="1">
        <v>45017</v>
      </c>
      <c r="AJ335" s="9" t="s">
        <v>43</v>
      </c>
      <c r="AK335">
        <v>7</v>
      </c>
    </row>
    <row r="336" spans="1:37" x14ac:dyDescent="0.25">
      <c r="A336">
        <v>45022</v>
      </c>
      <c r="B336">
        <v>-0.98832588240285135</v>
      </c>
      <c r="C336">
        <v>-1.103262990669037</v>
      </c>
      <c r="D336">
        <v>-9.2503511397599159E-2</v>
      </c>
      <c r="E336">
        <v>-1.2472918487748419</v>
      </c>
      <c r="F336">
        <v>-1.6032075869425171</v>
      </c>
      <c r="G336">
        <v>-2.43094410577985</v>
      </c>
      <c r="H336">
        <v>-9.8018079281879375E-2</v>
      </c>
      <c r="I336">
        <v>-0.49365323728706528</v>
      </c>
      <c r="J336">
        <v>-1.0499369948584949</v>
      </c>
      <c r="K336">
        <v>-0.24786850693732029</v>
      </c>
      <c r="L336">
        <v>-7.9611611117575115E-2</v>
      </c>
      <c r="M336">
        <v>-0.88513507672872282</v>
      </c>
      <c r="N336">
        <v>-0.91693798163134987</v>
      </c>
      <c r="O336">
        <v>-1.171872247053898</v>
      </c>
      <c r="P336">
        <v>-0.63085628132949523</v>
      </c>
      <c r="Q336">
        <v>-0.61559000363884575</v>
      </c>
      <c r="R336">
        <v>-0.884595329137561</v>
      </c>
      <c r="S336">
        <v>-0.44849705318480348</v>
      </c>
      <c r="T336">
        <v>-0.62894571193993232</v>
      </c>
      <c r="U336">
        <v>-4.1001010258192769</v>
      </c>
      <c r="V336">
        <v>-1.1864148391053171</v>
      </c>
      <c r="W336">
        <v>-1.787997173163788</v>
      </c>
      <c r="X336">
        <v>-0.74399455129137371</v>
      </c>
      <c r="Y336">
        <v>-0.64498101820945675</v>
      </c>
      <c r="Z336">
        <v>-1.240836161041238</v>
      </c>
      <c r="AA336">
        <v>-0.90920957200911356</v>
      </c>
      <c r="AB336">
        <v>-0.82184742736463268</v>
      </c>
      <c r="AC336">
        <v>-0.52294697576552573</v>
      </c>
      <c r="AD336">
        <v>-0.98036737746666469</v>
      </c>
      <c r="AE336">
        <v>-1.288812234536038</v>
      </c>
      <c r="AF336">
        <v>-0.92128239346315954</v>
      </c>
      <c r="AG336">
        <v>-0.79393791653637413</v>
      </c>
      <c r="AH336" s="9" t="s">
        <v>106</v>
      </c>
      <c r="AI336" s="1">
        <v>45017</v>
      </c>
      <c r="AJ336" s="9" t="s">
        <v>38</v>
      </c>
      <c r="AK336">
        <v>6</v>
      </c>
    </row>
    <row r="337" spans="1:37" x14ac:dyDescent="0.25">
      <c r="A337">
        <v>45021</v>
      </c>
      <c r="B337">
        <v>-3.2176058750961259E-2</v>
      </c>
      <c r="C337">
        <v>-1.58203968478315E-3</v>
      </c>
      <c r="D337">
        <v>-0.1873137470751598</v>
      </c>
      <c r="E337">
        <v>-6.7481289531302344E-3</v>
      </c>
      <c r="F337">
        <v>-1.8116471122729669E-2</v>
      </c>
      <c r="G337">
        <v>-5.5656617271735813E-2</v>
      </c>
      <c r="H337">
        <v>-0.12669759938519179</v>
      </c>
      <c r="I337">
        <v>-7.567384155361577E-2</v>
      </c>
      <c r="J337">
        <v>-5.1953590199953187E-2</v>
      </c>
      <c r="K337">
        <v>-0.15175366070691479</v>
      </c>
      <c r="L337">
        <v>-1.057468209928482E-2</v>
      </c>
      <c r="M337">
        <v>-2.3363894544652371E-2</v>
      </c>
      <c r="N337">
        <v>-1.1951226931076619E-2</v>
      </c>
      <c r="O337">
        <v>-0.1902288243514528</v>
      </c>
      <c r="P337">
        <v>-2.4643808683008209E-2</v>
      </c>
      <c r="Q337">
        <v>-8.65665232282231E-2</v>
      </c>
      <c r="R337">
        <v>-4.3526767064923672E-2</v>
      </c>
      <c r="S337">
        <v>-3.2883645942298148E-4</v>
      </c>
      <c r="T337">
        <v>-3.8538213992522941E-2</v>
      </c>
      <c r="U337">
        <v>-3.7919192079914413E-2</v>
      </c>
      <c r="V337">
        <v>-2.279832201346629E-2</v>
      </c>
      <c r="W337">
        <v>0</v>
      </c>
      <c r="X337">
        <v>-3.5935862866812271E-3</v>
      </c>
      <c r="Y337">
        <v>-1.239225086159554E-2</v>
      </c>
      <c r="Z337">
        <v>-1.235420867915679E-2</v>
      </c>
      <c r="AA337">
        <v>-4.2262861705937703E-2</v>
      </c>
      <c r="AB337">
        <v>-7.3943357227214207E-2</v>
      </c>
      <c r="AC337">
        <v>-3.1465536011660203E-2</v>
      </c>
      <c r="AD337">
        <v>-4.8000661466094073E-2</v>
      </c>
      <c r="AE337">
        <v>-3.1541992407622621E-2</v>
      </c>
      <c r="AF337">
        <v>-3.7801668962455522E-2</v>
      </c>
      <c r="AG337">
        <v>-1.794777423918277E-2</v>
      </c>
      <c r="AH337" s="9" t="s">
        <v>106</v>
      </c>
      <c r="AI337" s="1">
        <v>45017</v>
      </c>
      <c r="AJ337" s="9" t="s">
        <v>39</v>
      </c>
      <c r="AK337">
        <v>5</v>
      </c>
    </row>
    <row r="338" spans="1:37" x14ac:dyDescent="0.25">
      <c r="A338">
        <v>45020</v>
      </c>
      <c r="B338">
        <v>-0.1007780306623699</v>
      </c>
      <c r="C338">
        <v>-1.8891508295746131</v>
      </c>
      <c r="D338">
        <v>-7.7943413918281967E-2</v>
      </c>
      <c r="E338">
        <v>-8.4417451050727801E-2</v>
      </c>
      <c r="F338">
        <v>-0.11216128101393941</v>
      </c>
      <c r="G338">
        <v>0</v>
      </c>
      <c r="H338">
        <v>-5.3901846390472852E-2</v>
      </c>
      <c r="I338">
        <v>-8.0825539819404532E-2</v>
      </c>
      <c r="J338">
        <v>-0.44493375707233751</v>
      </c>
      <c r="K338">
        <v>-7.7994773879275336E-2</v>
      </c>
      <c r="L338">
        <v>-0.31163143905152102</v>
      </c>
      <c r="M338">
        <v>-6.839249975787759E-2</v>
      </c>
      <c r="N338">
        <v>-3.4217943083704279E-3</v>
      </c>
      <c r="O338">
        <v>-5.5224554721276936E-3</v>
      </c>
      <c r="P338">
        <v>-6.8693989368468489E-2</v>
      </c>
      <c r="Q338">
        <v>-1.5633694201293829E-2</v>
      </c>
      <c r="R338">
        <v>-3.4638359845591812E-2</v>
      </c>
      <c r="S338">
        <v>0</v>
      </c>
      <c r="T338">
        <v>-0.2541430861938242</v>
      </c>
      <c r="U338">
        <v>0</v>
      </c>
      <c r="V338">
        <v>-1.423226152757697E-3</v>
      </c>
      <c r="W338">
        <v>-0.41816547997061232</v>
      </c>
      <c r="X338">
        <v>-9.3852696265260716E-2</v>
      </c>
      <c r="Y338">
        <v>-2.2418486781226519E-2</v>
      </c>
      <c r="Z338">
        <v>-0.1289742903039886</v>
      </c>
      <c r="AA338">
        <v>-7.2869684087999459E-2</v>
      </c>
      <c r="AB338">
        <v>-6.2729523203048532E-2</v>
      </c>
      <c r="AC338">
        <v>-0.13758680046459751</v>
      </c>
      <c r="AD338">
        <v>-0.28300478476018981</v>
      </c>
      <c r="AE338">
        <v>-2.9500524181183801E-2</v>
      </c>
      <c r="AF338">
        <v>-6.0424740133714738E-2</v>
      </c>
      <c r="AG338">
        <v>-0.2071449940721459</v>
      </c>
      <c r="AH338" s="9" t="s">
        <v>106</v>
      </c>
      <c r="AI338" s="1">
        <v>45017</v>
      </c>
      <c r="AJ338" s="9" t="s">
        <v>40</v>
      </c>
      <c r="AK338">
        <v>4</v>
      </c>
    </row>
    <row r="339" spans="1:37" x14ac:dyDescent="0.25">
      <c r="A339">
        <v>45019</v>
      </c>
      <c r="B339">
        <v>-3.9119211063829602E-2</v>
      </c>
      <c r="C339">
        <v>-1.1030763816663409E-2</v>
      </c>
      <c r="D339">
        <v>0</v>
      </c>
      <c r="E339">
        <v>-3.205417664302937E-2</v>
      </c>
      <c r="F339">
        <v>-7.668134598372193E-3</v>
      </c>
      <c r="G339">
        <v>-5.7335778892184538E-2</v>
      </c>
      <c r="H339">
        <v>-0.1199842112756675</v>
      </c>
      <c r="I339">
        <v>-1.9921840176176819E-2</v>
      </c>
      <c r="J339">
        <v>-8.9236306717740854E-2</v>
      </c>
      <c r="K339">
        <v>-5.9022533558665699E-2</v>
      </c>
      <c r="L339">
        <v>-9.2663671127029376E-2</v>
      </c>
      <c r="M339">
        <v>-0.1178974946506557</v>
      </c>
      <c r="N339">
        <v>-2.586199411294573E-3</v>
      </c>
      <c r="O339">
        <v>-0.13485139860412609</v>
      </c>
      <c r="P339">
        <v>-4.3751926080536413E-3</v>
      </c>
      <c r="Q339">
        <v>-3.4772203126114731E-2</v>
      </c>
      <c r="R339">
        <v>-1.6450559010731489E-2</v>
      </c>
      <c r="S339">
        <v>-0.1304481712738598</v>
      </c>
      <c r="T339">
        <v>-5.9070294178878359E-2</v>
      </c>
      <c r="U339">
        <v>0</v>
      </c>
      <c r="V339">
        <v>-1.8001747826779331E-2</v>
      </c>
      <c r="W339">
        <v>-1.67512701451014E-3</v>
      </c>
      <c r="X339">
        <v>-3.0551578940727471E-2</v>
      </c>
      <c r="Y339">
        <v>-4.590144272764559E-2</v>
      </c>
      <c r="Z339">
        <v>-3.8111297458973889E-2</v>
      </c>
      <c r="AA339">
        <v>-1.5584313563058051E-2</v>
      </c>
      <c r="AB339">
        <v>-4.9571509130901727E-2</v>
      </c>
      <c r="AC339">
        <v>-9.2473133293643248E-2</v>
      </c>
      <c r="AD339">
        <v>-9.0911579531522888E-2</v>
      </c>
      <c r="AE339">
        <v>-4.3981534221959773E-2</v>
      </c>
      <c r="AF339">
        <v>-3.166205519734714E-2</v>
      </c>
      <c r="AG339">
        <v>-3.6389020025215137E-2</v>
      </c>
      <c r="AH339" s="9" t="s">
        <v>106</v>
      </c>
      <c r="AI339" s="1">
        <v>45017</v>
      </c>
      <c r="AJ339" s="9" t="s">
        <v>41</v>
      </c>
      <c r="AK339">
        <v>3</v>
      </c>
    </row>
    <row r="340" spans="1:37" x14ac:dyDescent="0.25">
      <c r="A340">
        <v>45016</v>
      </c>
      <c r="B340">
        <v>-0.23224590098151451</v>
      </c>
      <c r="C340">
        <v>-0.13944914332575209</v>
      </c>
      <c r="D340">
        <v>-1.849378334146788</v>
      </c>
      <c r="E340">
        <v>-0.1083331949517955</v>
      </c>
      <c r="F340">
        <v>-6.3114392635279853E-3</v>
      </c>
      <c r="G340">
        <v>-4.3149837485220123E-3</v>
      </c>
      <c r="H340">
        <v>-0.27853228807704422</v>
      </c>
      <c r="I340">
        <v>-0.11080147915044281</v>
      </c>
      <c r="J340">
        <v>-0.22251385043739941</v>
      </c>
      <c r="K340">
        <v>-9.4822147574890145E-2</v>
      </c>
      <c r="L340">
        <v>-8.7856981185831969E-3</v>
      </c>
      <c r="M340">
        <v>-3.1248266293564319E-2</v>
      </c>
      <c r="N340">
        <v>-0.1859890344746378</v>
      </c>
      <c r="O340">
        <v>-5.7162643308970147E-2</v>
      </c>
      <c r="P340">
        <v>-0.72409551021353891</v>
      </c>
      <c r="Q340">
        <v>-1.371759160896539E-2</v>
      </c>
      <c r="R340">
        <v>-0.121492969078139</v>
      </c>
      <c r="S340">
        <v>-0.29305802411294651</v>
      </c>
      <c r="T340">
        <v>-0.28598500665750792</v>
      </c>
      <c r="U340">
        <v>0</v>
      </c>
      <c r="V340">
        <v>-6.670482911627712E-2</v>
      </c>
      <c r="W340">
        <v>-0.1715788720045999</v>
      </c>
      <c r="X340">
        <v>-8.6827541414038131E-2</v>
      </c>
      <c r="Y340">
        <v>-9.0591333963098528E-2</v>
      </c>
      <c r="Z340">
        <v>-0.13338851633090279</v>
      </c>
      <c r="AA340">
        <v>-0.30446202651188892</v>
      </c>
      <c r="AB340">
        <v>-9.5577538093589223E-2</v>
      </c>
      <c r="AC340">
        <v>-0.2021667633070115</v>
      </c>
      <c r="AD340">
        <v>-3.0482428126598429E-2</v>
      </c>
      <c r="AE340">
        <v>-6.8735935510105123E-2</v>
      </c>
      <c r="AF340">
        <v>-0.19172648195891751</v>
      </c>
      <c r="AG340">
        <v>-0.34092707229656882</v>
      </c>
      <c r="AH340" s="9" t="s">
        <v>107</v>
      </c>
      <c r="AI340" s="1">
        <v>44986</v>
      </c>
      <c r="AJ340" s="9" t="s">
        <v>43</v>
      </c>
      <c r="AK340">
        <v>31</v>
      </c>
    </row>
    <row r="341" spans="1:37" x14ac:dyDescent="0.25">
      <c r="A341">
        <v>45015</v>
      </c>
      <c r="B341">
        <v>-0.29229811065558092</v>
      </c>
      <c r="C341">
        <v>-1.005926596048152</v>
      </c>
      <c r="D341">
        <v>-3.6001507043608612E-2</v>
      </c>
      <c r="E341">
        <v>-0.3663989935042834</v>
      </c>
      <c r="F341">
        <v>-6.7310961974503092E-2</v>
      </c>
      <c r="G341">
        <v>-0.41886457481093042</v>
      </c>
      <c r="H341">
        <v>-7.7605135504840675E-2</v>
      </c>
      <c r="I341">
        <v>-0.1192891740668318</v>
      </c>
      <c r="J341">
        <v>-0.27003829889976888</v>
      </c>
      <c r="K341">
        <v>-0.28835710452005969</v>
      </c>
      <c r="L341">
        <v>-9.3355591966719303E-2</v>
      </c>
      <c r="M341">
        <v>-0.17227987558815361</v>
      </c>
      <c r="N341">
        <v>-0.1782739472004381</v>
      </c>
      <c r="O341">
        <v>-0.1036487302702999</v>
      </c>
      <c r="P341">
        <v>-0.1259230983774865</v>
      </c>
      <c r="Q341">
        <v>-6.7507101802142686E-2</v>
      </c>
      <c r="R341">
        <v>-1.9333910825033711E-2</v>
      </c>
      <c r="S341">
        <v>-0.61702914690196109</v>
      </c>
      <c r="T341">
        <v>-0.15303604666787229</v>
      </c>
      <c r="U341">
        <v>-0.69835847128300022</v>
      </c>
      <c r="V341">
        <v>-1.2994885474810871E-2</v>
      </c>
      <c r="W341">
        <v>-0.58830450207746665</v>
      </c>
      <c r="X341">
        <v>-0.45280074406085291</v>
      </c>
      <c r="Y341">
        <v>-4.5215885664769973E-2</v>
      </c>
      <c r="Z341">
        <v>-0.54819497780056359</v>
      </c>
      <c r="AA341">
        <v>-0.2163139983830478</v>
      </c>
      <c r="AB341">
        <v>-7.9265942147203713E-2</v>
      </c>
      <c r="AC341">
        <v>-0.1459043479988405</v>
      </c>
      <c r="AD341">
        <v>-0.11826254890358801</v>
      </c>
      <c r="AE341">
        <v>-0.53569898127896387</v>
      </c>
      <c r="AF341">
        <v>-0.28720596845417279</v>
      </c>
      <c r="AG341">
        <v>-0.11179438480273091</v>
      </c>
      <c r="AH341" s="9" t="s">
        <v>107</v>
      </c>
      <c r="AI341" s="1">
        <v>44986</v>
      </c>
      <c r="AJ341" s="9" t="s">
        <v>38</v>
      </c>
      <c r="AK341">
        <v>30</v>
      </c>
    </row>
    <row r="342" spans="1:37" x14ac:dyDescent="0.25">
      <c r="A342">
        <v>45014</v>
      </c>
      <c r="B342">
        <v>-9.6101357739449028E-2</v>
      </c>
      <c r="C342">
        <v>-1.07268653057382</v>
      </c>
      <c r="D342">
        <v>-9.3318528516805783E-3</v>
      </c>
      <c r="E342">
        <v>-4.1120050565197568E-2</v>
      </c>
      <c r="F342">
        <v>-0.1048754636188434</v>
      </c>
      <c r="G342">
        <v>-4.6489929685285349E-2</v>
      </c>
      <c r="H342">
        <v>-0.30698702541689371</v>
      </c>
      <c r="I342">
        <v>-7.3659131329607441E-2</v>
      </c>
      <c r="J342">
        <v>-0.1012987557152753</v>
      </c>
      <c r="K342">
        <v>-0.147714009063345</v>
      </c>
      <c r="L342">
        <v>-4.1970093031685772E-2</v>
      </c>
      <c r="M342">
        <v>-0.1175746337066797</v>
      </c>
      <c r="N342">
        <v>-4.612230397680394E-2</v>
      </c>
      <c r="O342">
        <v>-0.2481920736955707</v>
      </c>
      <c r="P342">
        <v>-3.9564082455696037E-2</v>
      </c>
      <c r="Q342">
        <v>-2.1795962396508071E-2</v>
      </c>
      <c r="R342">
        <v>0</v>
      </c>
      <c r="S342">
        <v>-7.4691509393077947E-3</v>
      </c>
      <c r="T342">
        <v>-6.5169638073158606E-2</v>
      </c>
      <c r="U342">
        <v>-0.46388777423110039</v>
      </c>
      <c r="V342">
        <v>-4.1911712703497077E-2</v>
      </c>
      <c r="W342">
        <v>-2.3671542110891688E-2</v>
      </c>
      <c r="X342">
        <v>-3.3074550182825763E-2</v>
      </c>
      <c r="Y342">
        <v>-5.8292737921821387E-3</v>
      </c>
      <c r="Z342">
        <v>-6.5370402382797566E-2</v>
      </c>
      <c r="AA342">
        <v>-9.2976620630809678E-2</v>
      </c>
      <c r="AB342">
        <v>-0.1066874421405765</v>
      </c>
      <c r="AC342">
        <v>-9.3015930452626835E-2</v>
      </c>
      <c r="AD342">
        <v>-4.5735922869660807E-2</v>
      </c>
      <c r="AE342">
        <v>-5.473117912283982E-2</v>
      </c>
      <c r="AF342">
        <v>-7.8763521990391841E-2</v>
      </c>
      <c r="AG342">
        <v>-0.1251641787994241</v>
      </c>
      <c r="AH342" s="9" t="s">
        <v>107</v>
      </c>
      <c r="AI342" s="1">
        <v>44986</v>
      </c>
      <c r="AJ342" s="9" t="s">
        <v>39</v>
      </c>
      <c r="AK342">
        <v>29</v>
      </c>
    </row>
    <row r="343" spans="1:37" x14ac:dyDescent="0.25">
      <c r="A343">
        <v>45013</v>
      </c>
      <c r="B343">
        <v>-0.27284784559425063</v>
      </c>
      <c r="C343">
        <v>-0.32919277337216302</v>
      </c>
      <c r="D343">
        <v>0</v>
      </c>
      <c r="E343">
        <v>-0.37090324221824522</v>
      </c>
      <c r="F343">
        <v>-0.29277747274765131</v>
      </c>
      <c r="G343">
        <v>-0.34730136693362001</v>
      </c>
      <c r="H343">
        <v>-0.45752555366339343</v>
      </c>
      <c r="I343">
        <v>-7.5008782755690659E-2</v>
      </c>
      <c r="J343">
        <v>-0.37490447221230339</v>
      </c>
      <c r="K343">
        <v>-0.70926046788235786</v>
      </c>
      <c r="L343">
        <v>-2.228501456007936E-2</v>
      </c>
      <c r="M343">
        <v>-3.4638429004864961E-2</v>
      </c>
      <c r="N343">
        <v>-0.13956693838173009</v>
      </c>
      <c r="O343">
        <v>-0.1035266615219028</v>
      </c>
      <c r="P343">
        <v>-0.51185188636822687</v>
      </c>
      <c r="Q343">
        <v>-0.14112376643990029</v>
      </c>
      <c r="R343">
        <v>-3.4820836025427689E-2</v>
      </c>
      <c r="S343">
        <v>-0.52718693682503803</v>
      </c>
      <c r="T343">
        <v>-5.838944549208154E-2</v>
      </c>
      <c r="U343">
        <v>-0.1111536769005156</v>
      </c>
      <c r="V343">
        <v>-0.31879776471762411</v>
      </c>
      <c r="W343">
        <v>-0.36343744562523062</v>
      </c>
      <c r="X343">
        <v>-0.23620144865346759</v>
      </c>
      <c r="Y343">
        <v>-5.4322853610487408E-2</v>
      </c>
      <c r="Z343">
        <v>-0.33481284249647769</v>
      </c>
      <c r="AA343">
        <v>-0.28788744666962768</v>
      </c>
      <c r="AB343">
        <v>-0.2203798617222319</v>
      </c>
      <c r="AC343">
        <v>-4.4548377281213282E-2</v>
      </c>
      <c r="AD343">
        <v>-0.1109442195521496</v>
      </c>
      <c r="AE343">
        <v>-0.27323120274211488</v>
      </c>
      <c r="AF343">
        <v>-0.29330173717240321</v>
      </c>
      <c r="AG343">
        <v>-0.25680272271397853</v>
      </c>
      <c r="AH343" s="9" t="s">
        <v>107</v>
      </c>
      <c r="AI343" s="1">
        <v>44986</v>
      </c>
      <c r="AJ343" s="9" t="s">
        <v>40</v>
      </c>
      <c r="AK343">
        <v>28</v>
      </c>
    </row>
    <row r="344" spans="1:37" x14ac:dyDescent="0.25">
      <c r="A344">
        <v>45012</v>
      </c>
      <c r="B344">
        <v>-6.2237094970090161E-2</v>
      </c>
      <c r="C344">
        <v>-3.768409471698405E-2</v>
      </c>
      <c r="D344">
        <v>0</v>
      </c>
      <c r="E344">
        <v>-3.808778299727713E-2</v>
      </c>
      <c r="F344">
        <v>-1.3320233799953261E-2</v>
      </c>
      <c r="G344">
        <v>-7.6486713433134859E-2</v>
      </c>
      <c r="H344">
        <v>0</v>
      </c>
      <c r="I344">
        <v>-0.41844280640502191</v>
      </c>
      <c r="J344">
        <v>-0.10245210508105281</v>
      </c>
      <c r="K344">
        <v>-4.2536310009243781E-4</v>
      </c>
      <c r="L344">
        <v>-0.142755314921127</v>
      </c>
      <c r="M344">
        <v>-0.15975141339329421</v>
      </c>
      <c r="N344">
        <v>-9.7002029670911778E-3</v>
      </c>
      <c r="O344">
        <v>-0.21271139217833759</v>
      </c>
      <c r="P344">
        <v>-7.0950627907420266E-2</v>
      </c>
      <c r="Q344">
        <v>-9.734024762124132E-3</v>
      </c>
      <c r="R344">
        <v>0</v>
      </c>
      <c r="S344">
        <v>0</v>
      </c>
      <c r="T344">
        <v>-7.6720682515091732E-2</v>
      </c>
      <c r="U344">
        <v>-7.5681266985444806E-2</v>
      </c>
      <c r="V344">
        <v>-7.1627765698862603E-2</v>
      </c>
      <c r="W344">
        <v>-7.0606285515497124E-3</v>
      </c>
      <c r="X344">
        <v>-3.5162820236089347E-2</v>
      </c>
      <c r="Y344">
        <v>-0.1996706695386477</v>
      </c>
      <c r="Z344">
        <v>-3.7041952258460173E-2</v>
      </c>
      <c r="AA344">
        <v>-8.2029123926426195E-2</v>
      </c>
      <c r="AB344">
        <v>-4.5718394539384533E-2</v>
      </c>
      <c r="AC344">
        <v>-0.14552789401661501</v>
      </c>
      <c r="AD344">
        <v>-6.1072446563725478E-2</v>
      </c>
      <c r="AE344">
        <v>-4.1935315443248203E-2</v>
      </c>
      <c r="AF344">
        <v>-4.7493229134433712E-2</v>
      </c>
      <c r="AG344">
        <v>-0.1090545702332455</v>
      </c>
      <c r="AH344" s="9" t="s">
        <v>107</v>
      </c>
      <c r="AI344" s="1">
        <v>44986</v>
      </c>
      <c r="AJ344" s="9" t="s">
        <v>41</v>
      </c>
      <c r="AK344">
        <v>27</v>
      </c>
    </row>
    <row r="345" spans="1:37" x14ac:dyDescent="0.25">
      <c r="A345">
        <v>45009</v>
      </c>
      <c r="B345">
        <v>-0.1251152952311404</v>
      </c>
      <c r="C345">
        <v>-7.3678220790792143E-2</v>
      </c>
      <c r="D345">
        <v>-7.5615997473088975E-2</v>
      </c>
      <c r="E345">
        <v>-6.334476064280585E-2</v>
      </c>
      <c r="F345">
        <v>-1.8831281995257319E-2</v>
      </c>
      <c r="G345">
        <v>-0.33197317078139799</v>
      </c>
      <c r="H345">
        <v>-1.6668762792624459E-2</v>
      </c>
      <c r="I345">
        <v>-0.1176333210208509</v>
      </c>
      <c r="J345">
        <v>-8.3145556776507298E-2</v>
      </c>
      <c r="K345">
        <v>-1.4776510030122E-3</v>
      </c>
      <c r="L345">
        <v>-0.2657358969519697</v>
      </c>
      <c r="M345">
        <v>-0.42919567325281738</v>
      </c>
      <c r="N345">
        <v>-0.1087416561039124</v>
      </c>
      <c r="O345">
        <v>-3.6043926170076533E-2</v>
      </c>
      <c r="P345">
        <v>-4.553813247119614E-2</v>
      </c>
      <c r="Q345">
        <v>-0.14026619623276651</v>
      </c>
      <c r="R345">
        <v>-0.26412178529962949</v>
      </c>
      <c r="S345">
        <v>-7.8420217005925927E-2</v>
      </c>
      <c r="T345">
        <v>-0.1901361215599314</v>
      </c>
      <c r="U345">
        <v>-3.8694705086139702E-2</v>
      </c>
      <c r="V345">
        <v>-0.1073326327726566</v>
      </c>
      <c r="W345">
        <v>-0.24279344945777401</v>
      </c>
      <c r="X345">
        <v>-0.11480226492655279</v>
      </c>
      <c r="Y345">
        <v>-0.2378030128672623</v>
      </c>
      <c r="Z345">
        <v>-0.13370210633033</v>
      </c>
      <c r="AA345">
        <v>-7.3535924824726914E-2</v>
      </c>
      <c r="AB345">
        <v>-9.3359396620814161E-2</v>
      </c>
      <c r="AC345">
        <v>-0.27912122185606397</v>
      </c>
      <c r="AD345">
        <v>-0.10754188432616139</v>
      </c>
      <c r="AE345">
        <v>-0.1399948630440514</v>
      </c>
      <c r="AF345">
        <v>-0.10929238033134479</v>
      </c>
      <c r="AG345">
        <v>-0.12799966065991381</v>
      </c>
      <c r="AH345" s="9" t="s">
        <v>108</v>
      </c>
      <c r="AI345" s="1">
        <v>44986</v>
      </c>
      <c r="AJ345" s="9" t="s">
        <v>43</v>
      </c>
      <c r="AK345">
        <v>24</v>
      </c>
    </row>
    <row r="346" spans="1:37" x14ac:dyDescent="0.25">
      <c r="A346">
        <v>45008</v>
      </c>
      <c r="B346">
        <v>-6.8223687950270617E-2</v>
      </c>
      <c r="C346">
        <v>-3.5955831068132681E-2</v>
      </c>
      <c r="D346">
        <v>0</v>
      </c>
      <c r="E346">
        <v>-1.894817222158876E-2</v>
      </c>
      <c r="F346">
        <v>0</v>
      </c>
      <c r="G346">
        <v>0</v>
      </c>
      <c r="H346">
        <v>-0.19688935205326041</v>
      </c>
      <c r="I346">
        <v>-0.38938743415189142</v>
      </c>
      <c r="J346">
        <v>-3.6556964230574099E-2</v>
      </c>
      <c r="K346">
        <v>-4.6091267948393598E-2</v>
      </c>
      <c r="L346">
        <v>-8.6598373687000005E-2</v>
      </c>
      <c r="M346">
        <v>0</v>
      </c>
      <c r="N346">
        <v>-1.407259473106136E-2</v>
      </c>
      <c r="O346">
        <v>-0.1266009029413826</v>
      </c>
      <c r="P346">
        <v>-5.9151704076203437E-3</v>
      </c>
      <c r="Q346">
        <v>0</v>
      </c>
      <c r="R346">
        <v>-1.2573671121607691E-3</v>
      </c>
      <c r="S346">
        <v>-4.2816167655526587E-2</v>
      </c>
      <c r="T346">
        <v>-4.1880348724706827E-2</v>
      </c>
      <c r="U346">
        <v>0</v>
      </c>
      <c r="V346">
        <v>-0.1124136880243474</v>
      </c>
      <c r="W346">
        <v>0</v>
      </c>
      <c r="X346">
        <v>-4.0512402116919033E-2</v>
      </c>
      <c r="Y346">
        <v>-7.609526353628028E-3</v>
      </c>
      <c r="Z346">
        <v>-2.55229629745473E-2</v>
      </c>
      <c r="AA346">
        <v>-9.3119095654936493E-2</v>
      </c>
      <c r="AB346">
        <v>-6.2208974663920988E-2</v>
      </c>
      <c r="AC346">
        <v>-7.3364942320123441E-3</v>
      </c>
      <c r="AD346">
        <v>-2.3986221261645198E-3</v>
      </c>
      <c r="AE346">
        <v>-9.1407006601914101E-3</v>
      </c>
      <c r="AF346">
        <v>-1.0551663635865779E-2</v>
      </c>
      <c r="AG346">
        <v>-0.32880766534947131</v>
      </c>
      <c r="AH346" s="9" t="s">
        <v>108</v>
      </c>
      <c r="AI346" s="1">
        <v>44986</v>
      </c>
      <c r="AJ346" s="9" t="s">
        <v>38</v>
      </c>
      <c r="AK346">
        <v>23</v>
      </c>
    </row>
    <row r="347" spans="1:37" x14ac:dyDescent="0.25">
      <c r="A347">
        <v>45007</v>
      </c>
      <c r="B347">
        <v>-0.17340736421371161</v>
      </c>
      <c r="C347">
        <v>-0.61556295477421163</v>
      </c>
      <c r="D347">
        <v>-5.9729183062308858E-2</v>
      </c>
      <c r="E347">
        <v>-0.12175326327628699</v>
      </c>
      <c r="F347">
        <v>-6.1980041062872478E-2</v>
      </c>
      <c r="G347">
        <v>-0.1168779805679694</v>
      </c>
      <c r="H347">
        <v>-0.15583440595096129</v>
      </c>
      <c r="I347">
        <v>-4.6480199870189427E-2</v>
      </c>
      <c r="J347">
        <v>-3.6162535156860548E-2</v>
      </c>
      <c r="K347">
        <v>-6.656822432613628E-2</v>
      </c>
      <c r="L347">
        <v>-7.2272313639212937E-2</v>
      </c>
      <c r="M347">
        <v>-0.95202840823860768</v>
      </c>
      <c r="N347">
        <v>-0.1656624555229797</v>
      </c>
      <c r="O347">
        <v>-6.1946869092990072E-3</v>
      </c>
      <c r="P347">
        <v>-0.1213617429492031</v>
      </c>
      <c r="Q347">
        <v>-2.176472628183123E-2</v>
      </c>
      <c r="R347">
        <v>-0.35395930865297148</v>
      </c>
      <c r="S347">
        <v>-0.40403137025674862</v>
      </c>
      <c r="T347">
        <v>-3.1632982834377779E-2</v>
      </c>
      <c r="U347">
        <v>-7.6942060197791803E-2</v>
      </c>
      <c r="V347">
        <v>-5.1638509748361643E-2</v>
      </c>
      <c r="W347">
        <v>-0.22498104867484001</v>
      </c>
      <c r="X347">
        <v>-0.16836536219756321</v>
      </c>
      <c r="Y347">
        <v>-0.12509159694919861</v>
      </c>
      <c r="Z347">
        <v>-0.19826821325146021</v>
      </c>
      <c r="AA347">
        <v>-0.1171782838645623</v>
      </c>
      <c r="AB347">
        <v>-4.3663629823232013E-2</v>
      </c>
      <c r="AC347">
        <v>-0.41907859828207222</v>
      </c>
      <c r="AD347">
        <v>-4.4514480428824443E-2</v>
      </c>
      <c r="AE347">
        <v>-0.27565947810083102</v>
      </c>
      <c r="AF347">
        <v>-0.14222739218685981</v>
      </c>
      <c r="AG347">
        <v>-6.4964206818612147E-2</v>
      </c>
      <c r="AH347" s="9" t="s">
        <v>108</v>
      </c>
      <c r="AI347" s="1">
        <v>44986</v>
      </c>
      <c r="AJ347" s="9" t="s">
        <v>39</v>
      </c>
      <c r="AK347">
        <v>22</v>
      </c>
    </row>
    <row r="348" spans="1:37" x14ac:dyDescent="0.25">
      <c r="A348">
        <v>45006</v>
      </c>
      <c r="B348">
        <v>-3.9698074816117063E-2</v>
      </c>
      <c r="C348">
        <v>-1.058508448731506E-2</v>
      </c>
      <c r="D348">
        <v>0</v>
      </c>
      <c r="E348">
        <v>-4.5443483730689551E-4</v>
      </c>
      <c r="F348">
        <v>-1.5144271126071469E-4</v>
      </c>
      <c r="G348">
        <v>-2.8325376120051749E-2</v>
      </c>
      <c r="H348">
        <v>0</v>
      </c>
      <c r="I348">
        <v>-7.3045784903252127E-3</v>
      </c>
      <c r="J348">
        <v>-4.6748060392509443E-2</v>
      </c>
      <c r="K348">
        <v>0</v>
      </c>
      <c r="L348">
        <v>-0.64442053965035018</v>
      </c>
      <c r="M348">
        <v>-6.8640113752211664E-3</v>
      </c>
      <c r="N348">
        <v>-8.8123318626981797E-5</v>
      </c>
      <c r="O348">
        <v>-2.9788950820125861E-2</v>
      </c>
      <c r="P348">
        <v>-0.36699050855216159</v>
      </c>
      <c r="Q348">
        <v>-0.13932912947516299</v>
      </c>
      <c r="R348">
        <v>-0.1189837457983154</v>
      </c>
      <c r="S348">
        <v>-8.0026564735215258E-2</v>
      </c>
      <c r="T348">
        <v>-3.059369111364561E-2</v>
      </c>
      <c r="U348">
        <v>-3.0858700020477172E-4</v>
      </c>
      <c r="V348">
        <v>-5.4750086346291599E-3</v>
      </c>
      <c r="W348">
        <v>-1.9854633907981541E-3</v>
      </c>
      <c r="X348">
        <v>-3.3043983388770327E-2</v>
      </c>
      <c r="Y348">
        <v>-6.688343729083171E-2</v>
      </c>
      <c r="Z348">
        <v>-1.9950868596119459E-2</v>
      </c>
      <c r="AA348">
        <v>-3.8136222925737401E-2</v>
      </c>
      <c r="AB348">
        <v>-3.7662259488998442E-2</v>
      </c>
      <c r="AC348">
        <v>-0.13902810038918981</v>
      </c>
      <c r="AD348">
        <v>-6.6983490222117456E-2</v>
      </c>
      <c r="AE348">
        <v>-2.6857900490242479E-2</v>
      </c>
      <c r="AF348">
        <v>-1.169694739315847E-2</v>
      </c>
      <c r="AG348">
        <v>-0.10776571428902409</v>
      </c>
      <c r="AH348" s="9" t="s">
        <v>108</v>
      </c>
      <c r="AI348" s="1">
        <v>44986</v>
      </c>
      <c r="AJ348" s="9" t="s">
        <v>40</v>
      </c>
      <c r="AK348">
        <v>21</v>
      </c>
    </row>
    <row r="349" spans="1:37" x14ac:dyDescent="0.25">
      <c r="A349">
        <v>45005</v>
      </c>
      <c r="B349">
        <v>-1.1913211140031039</v>
      </c>
      <c r="C349">
        <v>-3.4072014267243151</v>
      </c>
      <c r="D349">
        <v>-1.060413327111237</v>
      </c>
      <c r="E349">
        <v>-1.0258841822264051</v>
      </c>
      <c r="F349">
        <v>-0.5520129833942754</v>
      </c>
      <c r="G349">
        <v>-1.0971034382743621</v>
      </c>
      <c r="H349">
        <v>-0.20482524754479201</v>
      </c>
      <c r="I349">
        <v>-0.30380328206419649</v>
      </c>
      <c r="J349">
        <v>-4.896624016842515</v>
      </c>
      <c r="K349">
        <v>-0.42911706770181718</v>
      </c>
      <c r="L349">
        <v>-3.1025379051988011</v>
      </c>
      <c r="M349">
        <v>-1.081382033682267</v>
      </c>
      <c r="N349">
        <v>-0.90795053582196039</v>
      </c>
      <c r="O349">
        <v>-0.36657391260533989</v>
      </c>
      <c r="P349">
        <v>-0.81211115126372868</v>
      </c>
      <c r="Q349">
        <v>-1.0459174276265251</v>
      </c>
      <c r="R349">
        <v>-0.71113516550620592</v>
      </c>
      <c r="S349">
        <v>-1.240824906534306</v>
      </c>
      <c r="T349">
        <v>-1.2122314018418729</v>
      </c>
      <c r="U349">
        <v>-1.794946124487774</v>
      </c>
      <c r="V349">
        <v>-1.1509954844101049</v>
      </c>
      <c r="W349">
        <v>-1.8088954876036949</v>
      </c>
      <c r="X349">
        <v>-1.102777058864759</v>
      </c>
      <c r="Y349">
        <v>-0.26253564815891861</v>
      </c>
      <c r="Z349">
        <v>-1.2690279977954571</v>
      </c>
      <c r="AA349">
        <v>-1.310834639111512</v>
      </c>
      <c r="AB349">
        <v>-0.92689891427687388</v>
      </c>
      <c r="AC349">
        <v>-1.138917795940249</v>
      </c>
      <c r="AD349">
        <v>-1.294006360726643</v>
      </c>
      <c r="AE349">
        <v>-1.339188751505513</v>
      </c>
      <c r="AF349">
        <v>-1.2279833072684909</v>
      </c>
      <c r="AG349">
        <v>-0.93960698487199179</v>
      </c>
      <c r="AH349" s="9" t="s">
        <v>108</v>
      </c>
      <c r="AI349" s="1">
        <v>44986</v>
      </c>
      <c r="AJ349" s="9" t="s">
        <v>41</v>
      </c>
      <c r="AK349">
        <v>20</v>
      </c>
    </row>
    <row r="350" spans="1:37" x14ac:dyDescent="0.25">
      <c r="A350">
        <v>45002</v>
      </c>
      <c r="B350">
        <v>-0.18473716503458221</v>
      </c>
      <c r="C350">
        <v>-8.4065429367561548E-2</v>
      </c>
      <c r="D350">
        <v>-5.8470680169229886E-3</v>
      </c>
      <c r="E350">
        <v>-0.16278946076258011</v>
      </c>
      <c r="F350">
        <v>-0.1093012723090261</v>
      </c>
      <c r="G350">
        <v>-0.13017942598972179</v>
      </c>
      <c r="H350">
        <v>-9.5180572412219382E-3</v>
      </c>
      <c r="I350">
        <v>-0.34518019717979509</v>
      </c>
      <c r="J350">
        <v>-4.5150865696754763E-2</v>
      </c>
      <c r="K350">
        <v>-8.9636570686775954E-2</v>
      </c>
      <c r="L350">
        <v>-7.4939412286982171E-2</v>
      </c>
      <c r="M350">
        <v>-4.8944389317681573E-2</v>
      </c>
      <c r="N350">
        <v>-2.4498617531443279E-2</v>
      </c>
      <c r="O350">
        <v>-2.1585688495134901E-2</v>
      </c>
      <c r="P350">
        <v>-0.15310468828093299</v>
      </c>
      <c r="Q350">
        <v>-0.29242892213863408</v>
      </c>
      <c r="R350">
        <v>-0.1071878027116374</v>
      </c>
      <c r="S350">
        <v>-0.85740616222676636</v>
      </c>
      <c r="T350">
        <v>-0.42230145337714481</v>
      </c>
      <c r="U350">
        <v>-3.2529160210686373E-2</v>
      </c>
      <c r="V350">
        <v>-0.34017749788220791</v>
      </c>
      <c r="W350">
        <v>-1.181040858607481E-2</v>
      </c>
      <c r="X350">
        <v>-8.1186529287587947E-2</v>
      </c>
      <c r="Y350">
        <v>-3.2457590628309968E-2</v>
      </c>
      <c r="Z350">
        <v>-0.1889222636623705</v>
      </c>
      <c r="AA350">
        <v>-0.1811709169216878</v>
      </c>
      <c r="AB350">
        <v>-0.2199419343396406</v>
      </c>
      <c r="AC350">
        <v>-4.2136587057628093E-2</v>
      </c>
      <c r="AD350">
        <v>-0.36401770789232452</v>
      </c>
      <c r="AE350">
        <v>-0.15376292218644269</v>
      </c>
      <c r="AF350">
        <v>-0.1129419836256821</v>
      </c>
      <c r="AG350">
        <v>-0.25727131074696868</v>
      </c>
      <c r="AH350" s="9" t="s">
        <v>109</v>
      </c>
      <c r="AI350" s="1">
        <v>44986</v>
      </c>
      <c r="AJ350" s="9" t="s">
        <v>43</v>
      </c>
      <c r="AK350">
        <v>17</v>
      </c>
    </row>
    <row r="351" spans="1:37" x14ac:dyDescent="0.25">
      <c r="A351">
        <v>45001</v>
      </c>
      <c r="B351">
        <v>-0.46783040788432689</v>
      </c>
      <c r="C351">
        <v>-0.4985711423829437</v>
      </c>
      <c r="D351">
        <v>-0.9677808123704601</v>
      </c>
      <c r="E351">
        <v>-0.6243219429496214</v>
      </c>
      <c r="F351">
        <v>-0.2227344034910155</v>
      </c>
      <c r="G351">
        <v>-0.76198829056617445</v>
      </c>
      <c r="H351">
        <v>-5.4152266507913598E-2</v>
      </c>
      <c r="I351">
        <v>-0.11866201051486169</v>
      </c>
      <c r="J351">
        <v>-1.420745618305705</v>
      </c>
      <c r="K351">
        <v>-0.27065893819560399</v>
      </c>
      <c r="L351">
        <v>-0.3076506890604393</v>
      </c>
      <c r="M351">
        <v>-0.60119517488324792</v>
      </c>
      <c r="N351">
        <v>-0.31600224106493091</v>
      </c>
      <c r="O351">
        <v>-0.36331715492697941</v>
      </c>
      <c r="P351">
        <v>-0.19852088118434069</v>
      </c>
      <c r="Q351">
        <v>-0.18771993227689179</v>
      </c>
      <c r="R351">
        <v>-0.41181921969568969</v>
      </c>
      <c r="S351">
        <v>-0.51485932822258851</v>
      </c>
      <c r="T351">
        <v>-0.23398138231348339</v>
      </c>
      <c r="U351">
        <v>-0.62618737056365048</v>
      </c>
      <c r="V351">
        <v>-0.76890743965567521</v>
      </c>
      <c r="W351">
        <v>-0.56619119925203443</v>
      </c>
      <c r="X351">
        <v>-0.35929068152071009</v>
      </c>
      <c r="Y351">
        <v>-0.22633383930596629</v>
      </c>
      <c r="Z351">
        <v>-0.60090287871432724</v>
      </c>
      <c r="AA351">
        <v>-0.37674056143346091</v>
      </c>
      <c r="AB351">
        <v>-0.29453106019711678</v>
      </c>
      <c r="AC351">
        <v>-0.49343249951636842</v>
      </c>
      <c r="AD351">
        <v>-0.42042930027735997</v>
      </c>
      <c r="AE351">
        <v>-0.46468404319416851</v>
      </c>
      <c r="AF351">
        <v>-0.45334815447844079</v>
      </c>
      <c r="AG351">
        <v>-0.49200814215051802</v>
      </c>
      <c r="AH351" s="9" t="s">
        <v>109</v>
      </c>
      <c r="AI351" s="1">
        <v>44986</v>
      </c>
      <c r="AJ351" s="9" t="s">
        <v>38</v>
      </c>
      <c r="AK351">
        <v>16</v>
      </c>
    </row>
    <row r="352" spans="1:37" x14ac:dyDescent="0.25">
      <c r="A352">
        <v>45000</v>
      </c>
      <c r="B352">
        <v>-9.7111760258221727E-3</v>
      </c>
      <c r="C352">
        <v>-7.2383236308182372E-2</v>
      </c>
      <c r="D352">
        <v>-0.28835503581027699</v>
      </c>
      <c r="E352">
        <v>-4.9198835032010684E-3</v>
      </c>
      <c r="F352">
        <v>-7.7265829701205499E-4</v>
      </c>
      <c r="G352">
        <v>-1.5015850271996351E-4</v>
      </c>
      <c r="H352">
        <v>-4.9280442067278662E-2</v>
      </c>
      <c r="I352">
        <v>-2.862209234516056E-3</v>
      </c>
      <c r="J352">
        <v>-2.9849493383722848E-3</v>
      </c>
      <c r="K352">
        <v>0</v>
      </c>
      <c r="L352">
        <v>-5.7550973893955417E-3</v>
      </c>
      <c r="M352">
        <v>-4.2924258497373212E-3</v>
      </c>
      <c r="N352">
        <v>-2.9734273642985269E-3</v>
      </c>
      <c r="O352">
        <v>-1.0814353989806651E-4</v>
      </c>
      <c r="P352">
        <v>-1.149678807947279E-2</v>
      </c>
      <c r="Q352">
        <v>-5.1260309862078603E-3</v>
      </c>
      <c r="R352">
        <v>0</v>
      </c>
      <c r="S352">
        <v>0</v>
      </c>
      <c r="T352">
        <v>-1.468196788916946E-3</v>
      </c>
      <c r="U352">
        <v>0</v>
      </c>
      <c r="V352">
        <v>-6.3948816152243823E-4</v>
      </c>
      <c r="W352">
        <v>-0.20659794350205171</v>
      </c>
      <c r="X352">
        <v>-1.3566880204323801E-2</v>
      </c>
      <c r="Y352">
        <v>-1.6062973833824861E-2</v>
      </c>
      <c r="Z352">
        <v>-1.146755404740925E-2</v>
      </c>
      <c r="AA352">
        <v>-3.3174276570268209E-3</v>
      </c>
      <c r="AB352">
        <v>-4.2402733622523749E-3</v>
      </c>
      <c r="AC352">
        <v>-3.7561887697896791E-2</v>
      </c>
      <c r="AD352">
        <v>-6.1053484992126296E-3</v>
      </c>
      <c r="AE352">
        <v>-1.203847937597098E-2</v>
      </c>
      <c r="AF352">
        <v>-3.0156620045922061E-3</v>
      </c>
      <c r="AG352">
        <v>-2.91648577984738E-2</v>
      </c>
      <c r="AH352" s="9" t="s">
        <v>109</v>
      </c>
      <c r="AI352" s="1">
        <v>44986</v>
      </c>
      <c r="AJ352" s="9" t="s">
        <v>39</v>
      </c>
      <c r="AK352">
        <v>15</v>
      </c>
    </row>
    <row r="353" spans="1:37" x14ac:dyDescent="0.25">
      <c r="A353">
        <v>44999</v>
      </c>
      <c r="B353">
        <v>-1.1955674474601179</v>
      </c>
      <c r="C353">
        <v>-0.63463272273579674</v>
      </c>
      <c r="D353">
        <v>-0.81906805285083772</v>
      </c>
      <c r="E353">
        <v>-1.698899690649587</v>
      </c>
      <c r="F353">
        <v>-0.90630783619852195</v>
      </c>
      <c r="G353">
        <v>-1.196722296841896</v>
      </c>
      <c r="H353">
        <v>-1.510718072221523</v>
      </c>
      <c r="I353">
        <v>-0.58220677098760321</v>
      </c>
      <c r="J353">
        <v>-3.1021331045888449</v>
      </c>
      <c r="K353">
        <v>-1.508607148277586</v>
      </c>
      <c r="L353">
        <v>-9.8968417471086825E-2</v>
      </c>
      <c r="M353">
        <v>-0.44347133039551989</v>
      </c>
      <c r="N353">
        <v>-1.782213590969085</v>
      </c>
      <c r="O353">
        <v>-0.57057747328772335</v>
      </c>
      <c r="P353">
        <v>-0.32425043907465922</v>
      </c>
      <c r="Q353">
        <v>-0.50597246546404573</v>
      </c>
      <c r="R353">
        <v>-0.98718094889194452</v>
      </c>
      <c r="S353">
        <v>-2.281493472916253</v>
      </c>
      <c r="T353">
        <v>-0.56543336110071662</v>
      </c>
      <c r="U353">
        <v>-4.1009916468177057</v>
      </c>
      <c r="V353">
        <v>-1.510176265636479</v>
      </c>
      <c r="W353">
        <v>-1.1055437051869299</v>
      </c>
      <c r="X353">
        <v>-1.110906377788512</v>
      </c>
      <c r="Y353">
        <v>-0.53371282650627039</v>
      </c>
      <c r="Z353">
        <v>-1.383081343595997</v>
      </c>
      <c r="AA353">
        <v>-1.6052826571074781</v>
      </c>
      <c r="AB353">
        <v>-0.85269505583429994</v>
      </c>
      <c r="AC353">
        <v>-0.46729591815894322</v>
      </c>
      <c r="AD353">
        <v>-0.54557678262700016</v>
      </c>
      <c r="AE353">
        <v>-1.4426765242566171</v>
      </c>
      <c r="AF353">
        <v>-1.3802886422936389</v>
      </c>
      <c r="AG353">
        <v>-0.81982861676083518</v>
      </c>
      <c r="AH353" s="9" t="s">
        <v>109</v>
      </c>
      <c r="AI353" s="1">
        <v>44986</v>
      </c>
      <c r="AJ353" s="9" t="s">
        <v>40</v>
      </c>
      <c r="AK353">
        <v>14</v>
      </c>
    </row>
    <row r="354" spans="1:37" x14ac:dyDescent="0.25">
      <c r="A354">
        <v>44998</v>
      </c>
      <c r="B354">
        <v>-0.34934515159396551</v>
      </c>
      <c r="C354">
        <v>-0.36927799909881109</v>
      </c>
      <c r="D354">
        <v>0</v>
      </c>
      <c r="E354">
        <v>-0.19521847831067371</v>
      </c>
      <c r="F354">
        <v>-0.30842936531099818</v>
      </c>
      <c r="G354">
        <v>-1.6237483329552369E-2</v>
      </c>
      <c r="H354">
        <v>-5.0486457198658997E-2</v>
      </c>
      <c r="I354">
        <v>-0.1136799543872081</v>
      </c>
      <c r="J354">
        <v>-0.57984771812699509</v>
      </c>
      <c r="K354">
        <v>-5.7967023789127922E-2</v>
      </c>
      <c r="L354">
        <v>-2.013053670117563</v>
      </c>
      <c r="M354">
        <v>-4.9889638278920817E-2</v>
      </c>
      <c r="N354">
        <v>-0.27082016053999419</v>
      </c>
      <c r="O354">
        <v>-0.53093562693388374</v>
      </c>
      <c r="P354">
        <v>-6.7972836761416897E-2</v>
      </c>
      <c r="Q354">
        <v>-0.27252171105208511</v>
      </c>
      <c r="R354">
        <v>-1.1232085396406399</v>
      </c>
      <c r="S354">
        <v>-0.71140176682870193</v>
      </c>
      <c r="T354">
        <v>-0.58813725659281035</v>
      </c>
      <c r="U354">
        <v>-0.96178039588290432</v>
      </c>
      <c r="V354">
        <v>-0.3994848857250976</v>
      </c>
      <c r="W354">
        <v>-0.99143665594788266</v>
      </c>
      <c r="X354">
        <v>-0.28039720236106919</v>
      </c>
      <c r="Y354">
        <v>-2.6845955518236559E-2</v>
      </c>
      <c r="Z354">
        <v>-0.28578876412415272</v>
      </c>
      <c r="AA354">
        <v>-0.2293496792666786</v>
      </c>
      <c r="AB354">
        <v>-0.39243071768481402</v>
      </c>
      <c r="AC354">
        <v>-0.14621229979688921</v>
      </c>
      <c r="AD354">
        <v>-0.2272692637517067</v>
      </c>
      <c r="AE354">
        <v>-0.31004864141811672</v>
      </c>
      <c r="AF354">
        <v>-0.2740699141879247</v>
      </c>
      <c r="AG354">
        <v>-0.33787371755519469</v>
      </c>
      <c r="AH354" s="9" t="s">
        <v>109</v>
      </c>
      <c r="AI354" s="1">
        <v>44986</v>
      </c>
      <c r="AJ354" s="9" t="s">
        <v>41</v>
      </c>
      <c r="AK354">
        <v>13</v>
      </c>
    </row>
    <row r="355" spans="1:37" x14ac:dyDescent="0.25">
      <c r="A355">
        <v>44995</v>
      </c>
      <c r="B355">
        <v>-0.28558476233323582</v>
      </c>
      <c r="C355">
        <v>-5.5727342918570372E-2</v>
      </c>
      <c r="D355">
        <v>-1.430030990707822E-2</v>
      </c>
      <c r="E355">
        <v>-0.61719128883465957</v>
      </c>
      <c r="F355">
        <v>-0.16732918147149589</v>
      </c>
      <c r="G355">
        <v>-0.37785553674580569</v>
      </c>
      <c r="H355">
        <v>-3.4939912652342448E-3</v>
      </c>
      <c r="I355">
        <v>-0.13460783898595921</v>
      </c>
      <c r="J355">
        <v>-1.1786171200461339</v>
      </c>
      <c r="K355">
        <v>-4.9574116890603072E-2</v>
      </c>
      <c r="L355">
        <v>-1.507887762860797E-2</v>
      </c>
      <c r="M355">
        <v>-2.267018735369989E-2</v>
      </c>
      <c r="N355">
        <v>-0.1407652621255136</v>
      </c>
      <c r="O355">
        <v>-5.2393448562100001E-2</v>
      </c>
      <c r="P355">
        <v>-0.1427718988431679</v>
      </c>
      <c r="Q355">
        <v>-0.17694427877970129</v>
      </c>
      <c r="R355">
        <v>-0.52767793921970263</v>
      </c>
      <c r="S355">
        <v>-0.31695815536132382</v>
      </c>
      <c r="T355">
        <v>-0.1620479748256391</v>
      </c>
      <c r="U355">
        <v>-2.2514854948730611E-3</v>
      </c>
      <c r="V355">
        <v>-9.7295616841593671E-2</v>
      </c>
      <c r="W355">
        <v>-0.45993096771385178</v>
      </c>
      <c r="X355">
        <v>-0.36946535067773761</v>
      </c>
      <c r="Y355">
        <v>-0.17833606658359691</v>
      </c>
      <c r="Z355">
        <v>-0.47406684621387529</v>
      </c>
      <c r="AA355">
        <v>-0.2061943001362255</v>
      </c>
      <c r="AB355">
        <v>-0.1260179670495731</v>
      </c>
      <c r="AC355">
        <v>-5.4815769046471008E-2</v>
      </c>
      <c r="AD355">
        <v>-7.0553019422999907E-2</v>
      </c>
      <c r="AE355">
        <v>-0.1704163104392605</v>
      </c>
      <c r="AF355">
        <v>-0.35496168217880059</v>
      </c>
      <c r="AG355">
        <v>-0.35822408838159692</v>
      </c>
      <c r="AH355" s="9" t="s">
        <v>110</v>
      </c>
      <c r="AI355" s="1">
        <v>44986</v>
      </c>
      <c r="AJ355" s="9" t="s">
        <v>43</v>
      </c>
      <c r="AK355">
        <v>10</v>
      </c>
    </row>
    <row r="356" spans="1:37" x14ac:dyDescent="0.25">
      <c r="A356">
        <v>44994</v>
      </c>
      <c r="B356">
        <v>-6.4679769909488302E-2</v>
      </c>
      <c r="C356">
        <v>-2.6870133814977899E-2</v>
      </c>
      <c r="D356">
        <v>-1.18873197629336E-2</v>
      </c>
      <c r="E356">
        <v>-5.6368002122819463E-2</v>
      </c>
      <c r="F356">
        <v>-7.3850688483267913E-4</v>
      </c>
      <c r="G356">
        <v>-0.14752771029460471</v>
      </c>
      <c r="H356">
        <v>-2.0611738677394031E-2</v>
      </c>
      <c r="I356">
        <v>-0.1097680101323884</v>
      </c>
      <c r="J356">
        <v>-0.46427302095851458</v>
      </c>
      <c r="K356">
        <v>-2.5360194520975571E-2</v>
      </c>
      <c r="L356">
        <v>0</v>
      </c>
      <c r="M356">
        <v>-1.214049844595712E-2</v>
      </c>
      <c r="N356">
        <v>-1.1834703252218271E-2</v>
      </c>
      <c r="O356">
        <v>-3.3279803901679977E-2</v>
      </c>
      <c r="P356">
        <v>-2.9012778014727441E-2</v>
      </c>
      <c r="Q356">
        <v>-2.984157489001583E-3</v>
      </c>
      <c r="R356">
        <v>-1.1809344308174371E-2</v>
      </c>
      <c r="S356">
        <v>-4.4925948257994522E-2</v>
      </c>
      <c r="T356">
        <v>-4.9089962781932041E-2</v>
      </c>
      <c r="U356">
        <v>-0.44553601678801319</v>
      </c>
      <c r="V356">
        <v>-3.8743278226241212E-2</v>
      </c>
      <c r="W356">
        <v>-0.48704351725931522</v>
      </c>
      <c r="X356">
        <v>-0.1172796688193035</v>
      </c>
      <c r="Y356">
        <v>-0.25177847605235981</v>
      </c>
      <c r="Z356">
        <v>-9.5397128977701126E-2</v>
      </c>
      <c r="AA356">
        <v>-7.7689114917721805E-2</v>
      </c>
      <c r="AB356">
        <v>-2.0383160042766961E-2</v>
      </c>
      <c r="AC356">
        <v>-5.4647058470438999E-2</v>
      </c>
      <c r="AD356">
        <v>-1.598603503201354E-2</v>
      </c>
      <c r="AE356">
        <v>-4.8680717839779668E-2</v>
      </c>
      <c r="AF356">
        <v>-8.5075142622107761E-2</v>
      </c>
      <c r="AG356">
        <v>-5.9477945438321841E-2</v>
      </c>
      <c r="AH356" s="9" t="s">
        <v>110</v>
      </c>
      <c r="AI356" s="1">
        <v>44986</v>
      </c>
      <c r="AJ356" s="9" t="s">
        <v>38</v>
      </c>
      <c r="AK356">
        <v>9</v>
      </c>
    </row>
    <row r="357" spans="1:37" x14ac:dyDescent="0.25">
      <c r="A357">
        <v>44993</v>
      </c>
      <c r="B357">
        <v>-4.8925957833661441E-3</v>
      </c>
      <c r="C357">
        <v>-3.448474791398641E-3</v>
      </c>
      <c r="D357">
        <v>0</v>
      </c>
      <c r="E357">
        <v>-3.3167917503059419E-3</v>
      </c>
      <c r="F357">
        <v>-1.612756212063432E-4</v>
      </c>
      <c r="G357">
        <v>0</v>
      </c>
      <c r="H357">
        <v>-2.052402289065626E-2</v>
      </c>
      <c r="I357">
        <v>-9.2856763411504284E-2</v>
      </c>
      <c r="J357">
        <v>-2.6459624729566859E-2</v>
      </c>
      <c r="K357">
        <v>-2.72126810487139E-3</v>
      </c>
      <c r="L357">
        <v>-3.0814429877200639E-2</v>
      </c>
      <c r="M357">
        <v>-6.7740643130941025E-4</v>
      </c>
      <c r="N357">
        <v>-1.420532283126649E-3</v>
      </c>
      <c r="O357">
        <v>0</v>
      </c>
      <c r="P357">
        <v>-6.362398241545099E-3</v>
      </c>
      <c r="Q357">
        <v>0</v>
      </c>
      <c r="R357">
        <v>0</v>
      </c>
      <c r="S357">
        <v>0</v>
      </c>
      <c r="T357">
        <v>-2.0840356067944308E-3</v>
      </c>
      <c r="U357">
        <v>0</v>
      </c>
      <c r="V357">
        <v>0</v>
      </c>
      <c r="W357">
        <v>0</v>
      </c>
      <c r="X357">
        <v>-1.9626622034093332E-3</v>
      </c>
      <c r="Y357">
        <v>-7.908242801809745E-2</v>
      </c>
      <c r="Z357">
        <v>-1.668483247531263E-3</v>
      </c>
      <c r="AA357">
        <v>-1.1795519444598879E-2</v>
      </c>
      <c r="AB357">
        <v>-1.4588086225642461E-3</v>
      </c>
      <c r="AC357">
        <v>-2.618188408150153E-2</v>
      </c>
      <c r="AD357">
        <v>0</v>
      </c>
      <c r="AE357">
        <v>-4.7636086478013741E-3</v>
      </c>
      <c r="AF357">
        <v>-4.6435980479292291E-4</v>
      </c>
      <c r="AG357">
        <v>-2.933108132725613E-2</v>
      </c>
      <c r="AH357" s="9" t="s">
        <v>110</v>
      </c>
      <c r="AI357" s="1">
        <v>44986</v>
      </c>
      <c r="AJ357" s="9" t="s">
        <v>39</v>
      </c>
      <c r="AK357">
        <v>8</v>
      </c>
    </row>
    <row r="358" spans="1:37" x14ac:dyDescent="0.25">
      <c r="A358">
        <v>44992</v>
      </c>
      <c r="B358">
        <v>-0.14136190313333541</v>
      </c>
      <c r="C358">
        <v>-2.5129187581822011E-2</v>
      </c>
      <c r="D358">
        <v>-0.11043727874894579</v>
      </c>
      <c r="E358">
        <v>-0.2003482577542805</v>
      </c>
      <c r="F358">
        <v>-3.5644695299206111E-3</v>
      </c>
      <c r="G358">
        <v>-9.3656208105260666E-2</v>
      </c>
      <c r="H358">
        <v>-2.1412820008100041E-2</v>
      </c>
      <c r="I358">
        <v>-0.12693189968863111</v>
      </c>
      <c r="J358">
        <v>-4.0775643431286833E-2</v>
      </c>
      <c r="K358">
        <v>-5.8338420832419281E-2</v>
      </c>
      <c r="L358">
        <v>-0.17479444560494309</v>
      </c>
      <c r="M358">
        <v>-0.1601058013991124</v>
      </c>
      <c r="N358">
        <v>-0.25866904026472909</v>
      </c>
      <c r="O358">
        <v>-0.1091175203705195</v>
      </c>
      <c r="P358">
        <v>-2.1051360746960079E-2</v>
      </c>
      <c r="Q358">
        <v>-0.1236829612988732</v>
      </c>
      <c r="R358">
        <v>-1.387592682132209E-2</v>
      </c>
      <c r="S358">
        <v>-0.13555517783795881</v>
      </c>
      <c r="T358">
        <v>-5.6636302858363713E-2</v>
      </c>
      <c r="U358">
        <v>-2.0519888373093369E-2</v>
      </c>
      <c r="V358">
        <v>-6.5706637578494209E-2</v>
      </c>
      <c r="W358">
        <v>-0.102163404023011</v>
      </c>
      <c r="X358">
        <v>-6.9072655104533573E-2</v>
      </c>
      <c r="Y358">
        <v>-0.16589252721729231</v>
      </c>
      <c r="Z358">
        <v>-0.1224446353880152</v>
      </c>
      <c r="AA358">
        <v>-0.16315325875032571</v>
      </c>
      <c r="AB358">
        <v>-6.66571174183829E-2</v>
      </c>
      <c r="AC358">
        <v>-0.1846914459964295</v>
      </c>
      <c r="AD358">
        <v>-9.1312831755166246E-2</v>
      </c>
      <c r="AE358">
        <v>-0.1072097155911258</v>
      </c>
      <c r="AF358">
        <v>-0.13594080461644709</v>
      </c>
      <c r="AG358">
        <v>-0.14533549364394441</v>
      </c>
      <c r="AH358" s="9" t="s">
        <v>110</v>
      </c>
      <c r="AI358" s="1">
        <v>44986</v>
      </c>
      <c r="AJ358" s="9" t="s">
        <v>40</v>
      </c>
      <c r="AK358">
        <v>7</v>
      </c>
    </row>
    <row r="359" spans="1:37" x14ac:dyDescent="0.25">
      <c r="A359">
        <v>44991</v>
      </c>
      <c r="B359">
        <v>-0.25355232495475089</v>
      </c>
      <c r="C359">
        <v>-0.29357277538668858</v>
      </c>
      <c r="D359">
        <v>-8.9820877335580904E-2</v>
      </c>
      <c r="E359">
        <v>-0.32049452844465642</v>
      </c>
      <c r="F359">
        <v>-0.1232434165496394</v>
      </c>
      <c r="G359">
        <v>-0.4322633484274549</v>
      </c>
      <c r="H359">
        <v>-0.13917862425396191</v>
      </c>
      <c r="I359">
        <v>-0.17861984977547171</v>
      </c>
      <c r="J359">
        <v>-5.0485401190890643E-2</v>
      </c>
      <c r="K359">
        <v>-7.2877304632645537E-2</v>
      </c>
      <c r="L359">
        <v>-0.51952877709907064</v>
      </c>
      <c r="M359">
        <v>-0.31035438339458399</v>
      </c>
      <c r="N359">
        <v>-0.1225057533429266</v>
      </c>
      <c r="O359">
        <v>-7.7827797152823786E-2</v>
      </c>
      <c r="P359">
        <v>-0.1243095779488845</v>
      </c>
      <c r="Q359">
        <v>-0.36120416258043442</v>
      </c>
      <c r="R359">
        <v>-0.13121305983458689</v>
      </c>
      <c r="S359">
        <v>-4.812933270080344E-2</v>
      </c>
      <c r="T359">
        <v>-0.35814796983550601</v>
      </c>
      <c r="U359">
        <v>-0.4642252244368042</v>
      </c>
      <c r="V359">
        <v>-0.20145122319614531</v>
      </c>
      <c r="W359">
        <v>-0.21677136197417729</v>
      </c>
      <c r="X359">
        <v>-0.34016100106014369</v>
      </c>
      <c r="Y359">
        <v>-3.1786461402633928E-2</v>
      </c>
      <c r="Z359">
        <v>-0.32013710177007859</v>
      </c>
      <c r="AA359">
        <v>-0.13023216798871581</v>
      </c>
      <c r="AB359">
        <v>-0.24151067353960101</v>
      </c>
      <c r="AC359">
        <v>-0.2496577416226694</v>
      </c>
      <c r="AD359">
        <v>-0.30645894416317732</v>
      </c>
      <c r="AE359">
        <v>-0.3516573208747153</v>
      </c>
      <c r="AF359">
        <v>-0.21250036209300441</v>
      </c>
      <c r="AG359">
        <v>-0.22225777175114181</v>
      </c>
      <c r="AH359" s="9" t="s">
        <v>110</v>
      </c>
      <c r="AI359" s="1">
        <v>44986</v>
      </c>
      <c r="AJ359" s="9" t="s">
        <v>41</v>
      </c>
      <c r="AK359">
        <v>6</v>
      </c>
    </row>
    <row r="360" spans="1:37" x14ac:dyDescent="0.25">
      <c r="A360">
        <v>44988</v>
      </c>
      <c r="B360">
        <v>-0.64862698796807505</v>
      </c>
      <c r="C360">
        <v>-0.71172265297331183</v>
      </c>
      <c r="D360">
        <v>-0.54206039991904009</v>
      </c>
      <c r="E360">
        <v>-0.60952445295090518</v>
      </c>
      <c r="F360">
        <v>-0.89310717069425294</v>
      </c>
      <c r="G360">
        <v>-1.125284677023819</v>
      </c>
      <c r="H360">
        <v>-0.65672400804170017</v>
      </c>
      <c r="I360">
        <v>-0.87402702419037659</v>
      </c>
      <c r="J360">
        <v>-0.55276742262674805</v>
      </c>
      <c r="K360">
        <v>-0.4385494077073368</v>
      </c>
      <c r="L360">
        <v>-0.28046053569422902</v>
      </c>
      <c r="M360">
        <v>-0.34309529645923792</v>
      </c>
      <c r="N360">
        <v>-0.34037827944582377</v>
      </c>
      <c r="O360">
        <v>-0.25937687326938852</v>
      </c>
      <c r="P360">
        <v>-0.288546523172239</v>
      </c>
      <c r="Q360">
        <v>-0.67070690871522143</v>
      </c>
      <c r="R360">
        <v>-1.4942503048439</v>
      </c>
      <c r="S360">
        <v>-0.68498383584151312</v>
      </c>
      <c r="T360">
        <v>-0.91417129879393111</v>
      </c>
      <c r="U360">
        <v>-0.71936226457141361</v>
      </c>
      <c r="V360">
        <v>-0.53645552180715717</v>
      </c>
      <c r="W360">
        <v>-0.43044068160330062</v>
      </c>
      <c r="X360">
        <v>-0.41997731226295681</v>
      </c>
      <c r="Y360">
        <v>-0.3800114036253171</v>
      </c>
      <c r="Z360">
        <v>-0.74139337243836589</v>
      </c>
      <c r="AA360">
        <v>-0.52467857703813026</v>
      </c>
      <c r="AB360">
        <v>-0.68201339509529924</v>
      </c>
      <c r="AC360">
        <v>-0.37454696002474941</v>
      </c>
      <c r="AD360">
        <v>-0.50056910340747296</v>
      </c>
      <c r="AE360">
        <v>-1.034738198557094</v>
      </c>
      <c r="AF360">
        <v>-0.64381435249759555</v>
      </c>
      <c r="AG360">
        <v>-0.32745584114172022</v>
      </c>
      <c r="AH360" s="9" t="s">
        <v>111</v>
      </c>
      <c r="AI360" s="1">
        <v>44986</v>
      </c>
      <c r="AJ360" s="9" t="s">
        <v>43</v>
      </c>
      <c r="AK360">
        <v>3</v>
      </c>
    </row>
    <row r="361" spans="1:37" x14ac:dyDescent="0.25">
      <c r="A361">
        <v>44987</v>
      </c>
      <c r="B361">
        <v>-0.22202580247314629</v>
      </c>
      <c r="C361">
        <v>-0.1055344935700071</v>
      </c>
      <c r="D361">
        <v>-2.287663851334883E-2</v>
      </c>
      <c r="E361">
        <v>-0.17606862577856189</v>
      </c>
      <c r="F361">
        <v>-0.1664799542362656</v>
      </c>
      <c r="G361">
        <v>-0.29831810153527849</v>
      </c>
      <c r="H361">
        <v>-0.40212193649265221</v>
      </c>
      <c r="I361">
        <v>-4.1375931008830273E-4</v>
      </c>
      <c r="J361">
        <v>-0.12436967674108521</v>
      </c>
      <c r="K361">
        <v>-0.1526984869407447</v>
      </c>
      <c r="L361">
        <v>-0.4169482208842899</v>
      </c>
      <c r="M361">
        <v>-0.1434281825107937</v>
      </c>
      <c r="N361">
        <v>-6.878223368629853E-2</v>
      </c>
      <c r="O361">
        <v>-7.1846922047456019E-2</v>
      </c>
      <c r="P361">
        <v>-0.2096247990632725</v>
      </c>
      <c r="Q361">
        <v>-0.1320315184902022</v>
      </c>
      <c r="R361">
        <v>-5.984602637202531E-2</v>
      </c>
      <c r="S361">
        <v>-0.1037696000267162</v>
      </c>
      <c r="T361">
        <v>-0.14711794280023011</v>
      </c>
      <c r="U361">
        <v>-0.42617659859398122</v>
      </c>
      <c r="V361">
        <v>-1.0530687368822129</v>
      </c>
      <c r="W361">
        <v>-0.50802549028669752</v>
      </c>
      <c r="X361">
        <v>-0.27449648645459762</v>
      </c>
      <c r="Y361">
        <v>-0.27854580654015332</v>
      </c>
      <c r="Z361">
        <v>-0.22870871683846339</v>
      </c>
      <c r="AA361">
        <v>-0.113321020922725</v>
      </c>
      <c r="AB361">
        <v>-0.30153090376696801</v>
      </c>
      <c r="AC361">
        <v>-0.19114298847950331</v>
      </c>
      <c r="AD361">
        <v>-0.16590835719216099</v>
      </c>
      <c r="AE361">
        <v>-0.17213732148256941</v>
      </c>
      <c r="AF361">
        <v>-0.23425253276296409</v>
      </c>
      <c r="AG361">
        <v>-0.23454887218389531</v>
      </c>
      <c r="AH361" s="9" t="s">
        <v>111</v>
      </c>
      <c r="AI361" s="1">
        <v>44986</v>
      </c>
      <c r="AJ361" s="9" t="s">
        <v>38</v>
      </c>
      <c r="AK361">
        <v>2</v>
      </c>
    </row>
    <row r="362" spans="1:37" x14ac:dyDescent="0.25">
      <c r="A362">
        <v>44986</v>
      </c>
      <c r="B362">
        <v>-1.650034759727036E-2</v>
      </c>
      <c r="C362">
        <v>0</v>
      </c>
      <c r="D362">
        <v>-7.5863443729257173E-3</v>
      </c>
      <c r="E362">
        <v>-5.8243352363399149E-2</v>
      </c>
      <c r="F362">
        <v>-3.2155576997149869E-3</v>
      </c>
      <c r="G362">
        <v>-4.3296973535480462E-4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-1.2123394607036931E-3</v>
      </c>
      <c r="O362">
        <v>0</v>
      </c>
      <c r="P362">
        <v>-1.5432245591544319E-3</v>
      </c>
      <c r="Q362">
        <v>-5.1511481266349772E-3</v>
      </c>
      <c r="R362">
        <v>0</v>
      </c>
      <c r="S362">
        <v>-6.3337060912100679E-3</v>
      </c>
      <c r="T362">
        <v>-1.3855889293580439E-2</v>
      </c>
      <c r="U362">
        <v>0</v>
      </c>
      <c r="V362">
        <v>-2.329908792332272E-2</v>
      </c>
      <c r="W362">
        <v>-1.338881302315477E-3</v>
      </c>
      <c r="X362">
        <v>-3.4471192044714563E-2</v>
      </c>
      <c r="Y362">
        <v>-5.7662073422100552E-3</v>
      </c>
      <c r="Z362">
        <v>-4.414970737391994E-2</v>
      </c>
      <c r="AA362">
        <v>-5.4650637018174115E-4</v>
      </c>
      <c r="AB362">
        <v>-6.4455842596695852E-3</v>
      </c>
      <c r="AC362">
        <v>-1.0898195108183439E-3</v>
      </c>
      <c r="AD362">
        <v>-1.0321324623142559E-3</v>
      </c>
      <c r="AE362">
        <v>-4.2097006585990519E-2</v>
      </c>
      <c r="AF362">
        <v>-6.0870457552205832E-3</v>
      </c>
      <c r="AG362">
        <v>-1.6609849816144238E-2</v>
      </c>
      <c r="AH362" s="9" t="s">
        <v>111</v>
      </c>
      <c r="AI362" s="1">
        <v>44986</v>
      </c>
      <c r="AJ362" s="9" t="s">
        <v>39</v>
      </c>
      <c r="AK362">
        <v>1</v>
      </c>
    </row>
    <row r="363" spans="1:37" x14ac:dyDescent="0.25">
      <c r="A363">
        <v>44985</v>
      </c>
      <c r="B363">
        <v>-0.35075224315894038</v>
      </c>
      <c r="C363">
        <v>-0.46914679851894142</v>
      </c>
      <c r="D363">
        <v>-3.8131605372432971E-3</v>
      </c>
      <c r="E363">
        <v>-0.29580780012229257</v>
      </c>
      <c r="F363">
        <v>-5.118019627786497E-3</v>
      </c>
      <c r="G363">
        <v>-0.21931813517540599</v>
      </c>
      <c r="H363">
        <v>-0.72345734387504257</v>
      </c>
      <c r="I363">
        <v>-0.2226915211860637</v>
      </c>
      <c r="J363">
        <v>-0.1507075146765908</v>
      </c>
      <c r="K363">
        <v>-1.039015040535426E-3</v>
      </c>
      <c r="L363">
        <v>-0.1865886127486871</v>
      </c>
      <c r="M363">
        <v>-2.9665808153680841E-2</v>
      </c>
      <c r="N363">
        <v>-0.1300730068513537</v>
      </c>
      <c r="O363">
        <v>-4.2218759681833954E-3</v>
      </c>
      <c r="P363">
        <v>-0.163384668063803</v>
      </c>
      <c r="Q363">
        <v>-0.18202928488269751</v>
      </c>
      <c r="R363">
        <v>-1.6056107896657471E-2</v>
      </c>
      <c r="S363">
        <v>-0.42865794204307872</v>
      </c>
      <c r="T363">
        <v>-0.1045467739191511</v>
      </c>
      <c r="U363">
        <v>-6.5366578107574097E-4</v>
      </c>
      <c r="V363">
        <v>-0.4643592368047203</v>
      </c>
      <c r="W363">
        <v>-0.4481628035860668</v>
      </c>
      <c r="X363">
        <v>-0.16764320796000359</v>
      </c>
      <c r="Y363">
        <v>-1.4322463734918289</v>
      </c>
      <c r="Z363">
        <v>-0.2731463782657842</v>
      </c>
      <c r="AA363">
        <v>-0.18613062719111201</v>
      </c>
      <c r="AB363">
        <v>-0.32761779670607227</v>
      </c>
      <c r="AC363">
        <v>-0.27935944901600318</v>
      </c>
      <c r="AD363">
        <v>-0.11852517452518441</v>
      </c>
      <c r="AE363">
        <v>-0.102682935034351</v>
      </c>
      <c r="AF363">
        <v>-0.23653543605818891</v>
      </c>
      <c r="AG363">
        <v>-0.65047810770876668</v>
      </c>
      <c r="AH363" s="9" t="s">
        <v>111</v>
      </c>
      <c r="AI363" s="1">
        <v>44958</v>
      </c>
      <c r="AJ363" s="9" t="s">
        <v>40</v>
      </c>
      <c r="AK363">
        <v>28</v>
      </c>
    </row>
    <row r="364" spans="1:37" x14ac:dyDescent="0.25">
      <c r="A364">
        <v>44984</v>
      </c>
      <c r="B364">
        <v>-0.86767544329595625</v>
      </c>
      <c r="C364">
        <v>-1.1042445368149361</v>
      </c>
      <c r="D364">
        <v>-1.0073461839991891</v>
      </c>
      <c r="E364">
        <v>-1.0624416274694419</v>
      </c>
      <c r="F364">
        <v>-0.67869301041116714</v>
      </c>
      <c r="G364">
        <v>-1.193309901688959</v>
      </c>
      <c r="H364">
        <v>-5.4577184353561597E-2</v>
      </c>
      <c r="I364">
        <v>-0.55119986872166038</v>
      </c>
      <c r="J364">
        <v>-0.4235163012220674</v>
      </c>
      <c r="K364">
        <v>-1.0313691064150661</v>
      </c>
      <c r="L364">
        <v>-0.76415949688698948</v>
      </c>
      <c r="M364">
        <v>-0.48523593148892108</v>
      </c>
      <c r="N364">
        <v>-0.42543387131140531</v>
      </c>
      <c r="O364">
        <v>-0.97146841477987667</v>
      </c>
      <c r="P364">
        <v>-1.829737755840861</v>
      </c>
      <c r="Q364">
        <v>-0.46293673799683632</v>
      </c>
      <c r="R364">
        <v>-1.9546353107286101</v>
      </c>
      <c r="S364">
        <v>-1.6880863893483631</v>
      </c>
      <c r="T364">
        <v>-0.57439933502055052</v>
      </c>
      <c r="U364">
        <v>-4.6029344627785314</v>
      </c>
      <c r="V364">
        <v>-0.36849810563070118</v>
      </c>
      <c r="W364">
        <v>-1.445672661182259</v>
      </c>
      <c r="X364">
        <v>-0.9437713186981872</v>
      </c>
      <c r="Y364">
        <v>0</v>
      </c>
      <c r="Z364">
        <v>-1.171654983693341</v>
      </c>
      <c r="AA364">
        <v>-0.91408540367724767</v>
      </c>
      <c r="AB364">
        <v>-0.51036780740842669</v>
      </c>
      <c r="AC364">
        <v>-0.52573805860285439</v>
      </c>
      <c r="AD364">
        <v>-0.69136192791160234</v>
      </c>
      <c r="AE364">
        <v>-1.254328492241483</v>
      </c>
      <c r="AF364">
        <v>-0.94616923695175381</v>
      </c>
      <c r="AG364">
        <v>-0.45351231167010142</v>
      </c>
      <c r="AH364" s="9" t="s">
        <v>111</v>
      </c>
      <c r="AI364" s="1">
        <v>44958</v>
      </c>
      <c r="AJ364" s="9" t="s">
        <v>41</v>
      </c>
      <c r="AK364">
        <v>27</v>
      </c>
    </row>
    <row r="365" spans="1:37" x14ac:dyDescent="0.25">
      <c r="A365">
        <v>44981</v>
      </c>
      <c r="B365">
        <v>-0.46386655153293238</v>
      </c>
      <c r="C365">
        <v>-0.51323623600430435</v>
      </c>
      <c r="D365">
        <v>-0.35291877592697968</v>
      </c>
      <c r="E365">
        <v>-0.4448742044954791</v>
      </c>
      <c r="F365">
        <v>-0.36399542583979111</v>
      </c>
      <c r="G365">
        <v>-1.0904181391020471</v>
      </c>
      <c r="H365">
        <v>-0.21502382810735829</v>
      </c>
      <c r="I365">
        <v>-0.50808230765105089</v>
      </c>
      <c r="J365">
        <v>-0.88357640202792032</v>
      </c>
      <c r="K365">
        <v>-0.40721281373750451</v>
      </c>
      <c r="L365">
        <v>-1.1409330681016581</v>
      </c>
      <c r="M365">
        <v>-0.12332448249014689</v>
      </c>
      <c r="N365">
        <v>-0.39057625917546962</v>
      </c>
      <c r="O365">
        <v>-0.18059772980356789</v>
      </c>
      <c r="P365">
        <v>-0.37580675755481469</v>
      </c>
      <c r="Q365">
        <v>-0.71749238648203495</v>
      </c>
      <c r="R365">
        <v>-0.15785569922835799</v>
      </c>
      <c r="S365">
        <v>-0.47904704038131951</v>
      </c>
      <c r="T365">
        <v>-0.16957693361976189</v>
      </c>
      <c r="U365">
        <v>-1.4166165784327549</v>
      </c>
      <c r="V365">
        <v>-0.20281777668641821</v>
      </c>
      <c r="W365">
        <v>-0.24745978666164051</v>
      </c>
      <c r="X365">
        <v>-0.48576420403820908</v>
      </c>
      <c r="Y365">
        <v>-0.17755394664349899</v>
      </c>
      <c r="Z365">
        <v>-0.55533423970853035</v>
      </c>
      <c r="AA365">
        <v>-0.52412715413874789</v>
      </c>
      <c r="AB365">
        <v>-0.32148962709808587</v>
      </c>
      <c r="AC365">
        <v>-0.32770369436960672</v>
      </c>
      <c r="AD365">
        <v>-0.58748253320440003</v>
      </c>
      <c r="AE365">
        <v>-0.66323449598653883</v>
      </c>
      <c r="AF365">
        <v>-0.49229862924628492</v>
      </c>
      <c r="AG365">
        <v>-0.22717493584616999</v>
      </c>
      <c r="AH365" s="9" t="s">
        <v>112</v>
      </c>
      <c r="AI365" s="1">
        <v>44958</v>
      </c>
      <c r="AJ365" s="9" t="s">
        <v>43</v>
      </c>
      <c r="AK365">
        <v>24</v>
      </c>
    </row>
    <row r="366" spans="1:37" x14ac:dyDescent="0.25">
      <c r="A366">
        <v>44980</v>
      </c>
      <c r="B366">
        <v>-4.3097873680099631E-2</v>
      </c>
      <c r="C366">
        <v>-1.4114371491604751E-2</v>
      </c>
      <c r="D366">
        <v>0</v>
      </c>
      <c r="E366">
        <v>-4.7355520165433151E-2</v>
      </c>
      <c r="F366">
        <v>-3.0927215622786488E-4</v>
      </c>
      <c r="G366">
        <v>-6.1053440388674871E-2</v>
      </c>
      <c r="H366">
        <v>-5.7630657734092892E-2</v>
      </c>
      <c r="I366">
        <v>-3.377970549396158E-2</v>
      </c>
      <c r="J366">
        <v>0</v>
      </c>
      <c r="K366">
        <v>-8.5899766374937323E-3</v>
      </c>
      <c r="L366">
        <v>-0.73365385386941717</v>
      </c>
      <c r="M366">
        <v>-0.14636386760458481</v>
      </c>
      <c r="N366">
        <v>-1.10250401921027E-2</v>
      </c>
      <c r="O366">
        <v>0</v>
      </c>
      <c r="P366">
        <v>-7.3679827097906783E-2</v>
      </c>
      <c r="Q366">
        <v>-3.1215544885017841E-3</v>
      </c>
      <c r="R366">
        <v>0</v>
      </c>
      <c r="S366">
        <v>-0.39413552184910172</v>
      </c>
      <c r="T366">
        <v>-4.948814340425723E-2</v>
      </c>
      <c r="U366">
        <v>-0.30139823848138048</v>
      </c>
      <c r="V366">
        <v>-3.25270969266255E-3</v>
      </c>
      <c r="W366">
        <v>0</v>
      </c>
      <c r="X366">
        <v>-2.1581880326538398E-3</v>
      </c>
      <c r="Y366">
        <v>-2.4475438982459529E-2</v>
      </c>
      <c r="Z366">
        <v>-5.0973209928198683E-2</v>
      </c>
      <c r="AA366">
        <v>-3.5052807937330781E-2</v>
      </c>
      <c r="AB366">
        <v>-1.402073620417555E-2</v>
      </c>
      <c r="AC366">
        <v>-0.1233946246004799</v>
      </c>
      <c r="AD366">
        <v>-1.3460012131804261E-2</v>
      </c>
      <c r="AE366">
        <v>-5.1386794088679501E-2</v>
      </c>
      <c r="AF366">
        <v>-2.208843023798699E-2</v>
      </c>
      <c r="AG366">
        <v>-7.5612913099646267E-2</v>
      </c>
      <c r="AH366" s="9" t="s">
        <v>112</v>
      </c>
      <c r="AI366" s="1">
        <v>44958</v>
      </c>
      <c r="AJ366" s="9" t="s">
        <v>38</v>
      </c>
      <c r="AK366">
        <v>23</v>
      </c>
    </row>
    <row r="367" spans="1:37" x14ac:dyDescent="0.25">
      <c r="A367">
        <v>44979</v>
      </c>
      <c r="B367">
        <v>-2.2591389714349028</v>
      </c>
      <c r="C367">
        <v>-1.303378127684512</v>
      </c>
      <c r="D367">
        <v>-2.423555857543271</v>
      </c>
      <c r="E367">
        <v>-3.167595839593389</v>
      </c>
      <c r="F367">
        <v>-3.7862310425864818</v>
      </c>
      <c r="G367">
        <v>-5.2039085477684939</v>
      </c>
      <c r="H367">
        <v>-2.0910246688584109</v>
      </c>
      <c r="I367">
        <v>-1.2414041470945989</v>
      </c>
      <c r="J367">
        <v>-2.621753758058182</v>
      </c>
      <c r="K367">
        <v>-2.943822789405719</v>
      </c>
      <c r="L367">
        <v>-0.95831559190629423</v>
      </c>
      <c r="M367">
        <v>-0.90268293998370963</v>
      </c>
      <c r="N367">
        <v>-1.715782364009637</v>
      </c>
      <c r="O367">
        <v>-0.93242324313242231</v>
      </c>
      <c r="P367">
        <v>-0.61135657163498869</v>
      </c>
      <c r="Q367">
        <v>-1.930894147122417</v>
      </c>
      <c r="R367">
        <v>-3.6980129789052669</v>
      </c>
      <c r="S367">
        <v>-1.9670263742095659</v>
      </c>
      <c r="T367">
        <v>-1.314449418350438</v>
      </c>
      <c r="U367">
        <v>-6.0522631039388566</v>
      </c>
      <c r="V367">
        <v>-1.0437031366685181</v>
      </c>
      <c r="W367">
        <v>-3.9468004206664919</v>
      </c>
      <c r="X367">
        <v>-2.512432360996427</v>
      </c>
      <c r="Y367">
        <v>-5.2344008604394742E-3</v>
      </c>
      <c r="Z367">
        <v>-3.1976986838277308</v>
      </c>
      <c r="AA367">
        <v>-1.8249100943685379</v>
      </c>
      <c r="AB367">
        <v>-1.715306998948996</v>
      </c>
      <c r="AC367">
        <v>-0.85154704962269856</v>
      </c>
      <c r="AD367">
        <v>-2.6001838121846799</v>
      </c>
      <c r="AE367">
        <v>-3.8244793227774689</v>
      </c>
      <c r="AF367">
        <v>-2.164175001812005</v>
      </c>
      <c r="AG367">
        <v>-1.100316075772827</v>
      </c>
      <c r="AH367" s="9" t="s">
        <v>112</v>
      </c>
      <c r="AI367" s="1">
        <v>44958</v>
      </c>
      <c r="AJ367" s="9" t="s">
        <v>39</v>
      </c>
      <c r="AK367">
        <v>22</v>
      </c>
    </row>
    <row r="368" spans="1:37" x14ac:dyDescent="0.25">
      <c r="A368">
        <v>44978</v>
      </c>
      <c r="B368">
        <v>-0.51107078248976556</v>
      </c>
      <c r="C368">
        <v>-9.1782036578305096E-2</v>
      </c>
      <c r="D368">
        <v>-0.73810284579121255</v>
      </c>
      <c r="E368">
        <v>-0.72416669977547588</v>
      </c>
      <c r="F368">
        <v>-0.81938208890775643</v>
      </c>
      <c r="G368">
        <v>-1.0018217578395421</v>
      </c>
      <c r="H368">
        <v>-0.16539265569222919</v>
      </c>
      <c r="I368">
        <v>-0.44592463075871569</v>
      </c>
      <c r="J368">
        <v>-0.30148616787948379</v>
      </c>
      <c r="K368">
        <v>-5.3921625203985489E-2</v>
      </c>
      <c r="L368">
        <v>-0.1181806398766166</v>
      </c>
      <c r="M368">
        <v>-0.41307336602745759</v>
      </c>
      <c r="N368">
        <v>-0.75763803983044942</v>
      </c>
      <c r="O368">
        <v>-8.5334203940517731E-2</v>
      </c>
      <c r="P368">
        <v>-0.170274883083124</v>
      </c>
      <c r="Q368">
        <v>-0.69427235356938566</v>
      </c>
      <c r="R368">
        <v>-0.86617994681632116</v>
      </c>
      <c r="S368">
        <v>-1.0572504411124819</v>
      </c>
      <c r="T368">
        <v>-0.48265069016374629</v>
      </c>
      <c r="U368">
        <v>-1.01862730451456</v>
      </c>
      <c r="V368">
        <v>-0.57617372811874712</v>
      </c>
      <c r="W368">
        <v>-0.2467804664349692</v>
      </c>
      <c r="X368">
        <v>-0.3486497820070889</v>
      </c>
      <c r="Y368">
        <v>-1.956506249007486E-2</v>
      </c>
      <c r="Z368">
        <v>-0.62795299573033436</v>
      </c>
      <c r="AA368">
        <v>-0.4290354466777595</v>
      </c>
      <c r="AB368">
        <v>-0.48033842752136219</v>
      </c>
      <c r="AC368">
        <v>-0.27662040237612379</v>
      </c>
      <c r="AD368">
        <v>-0.53227696725530116</v>
      </c>
      <c r="AE368">
        <v>-0.86033199709305386</v>
      </c>
      <c r="AF368">
        <v>-0.50933663263298967</v>
      </c>
      <c r="AG368">
        <v>-0.23947606025960719</v>
      </c>
      <c r="AH368" s="9" t="s">
        <v>112</v>
      </c>
      <c r="AI368" s="1">
        <v>44958</v>
      </c>
      <c r="AJ368" s="9" t="s">
        <v>40</v>
      </c>
      <c r="AK368">
        <v>21</v>
      </c>
    </row>
    <row r="369" spans="1:37" x14ac:dyDescent="0.25">
      <c r="A369">
        <v>44977</v>
      </c>
      <c r="B369">
        <v>-6.7399938569444049E-3</v>
      </c>
      <c r="C369">
        <v>0</v>
      </c>
      <c r="D369">
        <v>-4.6996659505555108E-2</v>
      </c>
      <c r="E369">
        <v>-2.3834473471615911E-3</v>
      </c>
      <c r="F369">
        <v>-1.538966565070499E-3</v>
      </c>
      <c r="G369">
        <v>-1.664222638307129E-2</v>
      </c>
      <c r="H369">
        <v>-1.4907923293851631E-2</v>
      </c>
      <c r="I369">
        <v>0</v>
      </c>
      <c r="J369">
        <v>0</v>
      </c>
      <c r="K369">
        <v>-9.9950433814198318E-3</v>
      </c>
      <c r="L369">
        <v>0</v>
      </c>
      <c r="M369">
        <v>0</v>
      </c>
      <c r="N369">
        <v>-7.9537112157820745E-5</v>
      </c>
      <c r="O369">
        <v>-2.9766533190995099E-2</v>
      </c>
      <c r="P369">
        <v>0</v>
      </c>
      <c r="Q369">
        <v>-2.4765654991669162E-3</v>
      </c>
      <c r="R369">
        <v>0</v>
      </c>
      <c r="S369">
        <v>0</v>
      </c>
      <c r="T369">
        <v>-3.046890493133279E-3</v>
      </c>
      <c r="U369">
        <v>0</v>
      </c>
      <c r="V369">
        <v>-8.3898103813408707E-4</v>
      </c>
      <c r="W369">
        <v>-3.9868846142217546E-3</v>
      </c>
      <c r="X369">
        <v>-6.0044432872375622E-5</v>
      </c>
      <c r="Y369">
        <v>-0.58346906907976581</v>
      </c>
      <c r="Z369">
        <v>-2.927652206036128E-3</v>
      </c>
      <c r="AA369">
        <v>-2.0398731976290429E-4</v>
      </c>
      <c r="AB369">
        <v>-5.5970445172814007E-3</v>
      </c>
      <c r="AC369">
        <v>-5.59870605277243E-2</v>
      </c>
      <c r="AD369">
        <v>-7.7195232017882563E-4</v>
      </c>
      <c r="AE369">
        <v>-2.2315571694769411E-3</v>
      </c>
      <c r="AF369">
        <v>-1.537964177346326E-2</v>
      </c>
      <c r="AG369">
        <v>-9.5861367339449281E-4</v>
      </c>
      <c r="AH369" s="9" t="s">
        <v>112</v>
      </c>
      <c r="AI369" s="1">
        <v>44958</v>
      </c>
      <c r="AJ369" s="9" t="s">
        <v>41</v>
      </c>
      <c r="AK369">
        <v>20</v>
      </c>
    </row>
    <row r="370" spans="1:37" x14ac:dyDescent="0.25">
      <c r="A370">
        <v>44974</v>
      </c>
      <c r="B370">
        <v>-0.16295231015602379</v>
      </c>
      <c r="C370">
        <v>-0.1045252178817536</v>
      </c>
      <c r="D370">
        <v>-1.26166519286469E-2</v>
      </c>
      <c r="E370">
        <v>-0.23102576639134401</v>
      </c>
      <c r="F370">
        <v>-0.16340572681267679</v>
      </c>
      <c r="G370">
        <v>-0.17194537540301769</v>
      </c>
      <c r="H370">
        <v>-3.7957654808360949E-3</v>
      </c>
      <c r="I370">
        <v>-0.19853115468186819</v>
      </c>
      <c r="J370">
        <v>-0.20165996230006039</v>
      </c>
      <c r="K370">
        <v>-0.24713393890676799</v>
      </c>
      <c r="L370">
        <v>-3.9608542068931716E-3</v>
      </c>
      <c r="M370">
        <v>-1.313483951676752E-2</v>
      </c>
      <c r="N370">
        <v>-0.14455540044574949</v>
      </c>
      <c r="O370">
        <v>-5.2732945895153358E-2</v>
      </c>
      <c r="P370">
        <v>-0.25823843834621152</v>
      </c>
      <c r="Q370">
        <v>-5.153334321738523E-2</v>
      </c>
      <c r="R370">
        <v>-3.8474803868693572E-3</v>
      </c>
      <c r="S370">
        <v>-0.4550070340488695</v>
      </c>
      <c r="T370">
        <v>-0.34771663548728798</v>
      </c>
      <c r="U370">
        <v>-0.83739541353488023</v>
      </c>
      <c r="V370">
        <v>-3.812982551880495E-2</v>
      </c>
      <c r="W370">
        <v>-3.9936694185868163E-2</v>
      </c>
      <c r="X370">
        <v>-0.1222928422844502</v>
      </c>
      <c r="Y370">
        <v>-6.0883180545295908E-2</v>
      </c>
      <c r="Z370">
        <v>-0.20138266718482409</v>
      </c>
      <c r="AA370">
        <v>-0.25319764661015881</v>
      </c>
      <c r="AB370">
        <v>-9.8809489676299489E-2</v>
      </c>
      <c r="AC370">
        <v>-2.19909093862307E-2</v>
      </c>
      <c r="AD370">
        <v>-4.0807030116205463E-2</v>
      </c>
      <c r="AE370">
        <v>-0.1839525071947706</v>
      </c>
      <c r="AF370">
        <v>-0.11858376426016901</v>
      </c>
      <c r="AG370">
        <v>-0.28198276783851789</v>
      </c>
      <c r="AH370" s="9" t="s">
        <v>113</v>
      </c>
      <c r="AI370" s="1">
        <v>44958</v>
      </c>
      <c r="AJ370" s="9" t="s">
        <v>43</v>
      </c>
      <c r="AK370">
        <v>17</v>
      </c>
    </row>
    <row r="371" spans="1:37" x14ac:dyDescent="0.25">
      <c r="A371">
        <v>44973</v>
      </c>
      <c r="B371">
        <v>-4.4253534569993057E-2</v>
      </c>
      <c r="C371">
        <v>-1.176098654157417E-2</v>
      </c>
      <c r="D371">
        <v>0</v>
      </c>
      <c r="E371">
        <v>-9.1787851411589197E-3</v>
      </c>
      <c r="F371">
        <v>0</v>
      </c>
      <c r="G371">
        <v>-5.3734146399710192E-2</v>
      </c>
      <c r="H371">
        <v>0</v>
      </c>
      <c r="I371">
        <v>-0.18517876019229709</v>
      </c>
      <c r="J371">
        <v>-1.341078520342208E-3</v>
      </c>
      <c r="K371">
        <v>0</v>
      </c>
      <c r="L371">
        <v>-4.5266446165891034E-3</v>
      </c>
      <c r="M371">
        <v>-1.594358182056831E-2</v>
      </c>
      <c r="N371">
        <v>-0.10068101439825471</v>
      </c>
      <c r="O371">
        <v>-2.4550735260347858E-2</v>
      </c>
      <c r="P371">
        <v>-1.6262082380976331E-2</v>
      </c>
      <c r="Q371">
        <v>-2.002828137028454E-3</v>
      </c>
      <c r="R371">
        <v>-2.116105989717764E-3</v>
      </c>
      <c r="S371">
        <v>-0.15230479596012661</v>
      </c>
      <c r="T371">
        <v>-4.9564531215344661E-3</v>
      </c>
      <c r="U371">
        <v>0</v>
      </c>
      <c r="V371">
        <v>-0.45862762282788788</v>
      </c>
      <c r="W371">
        <v>-6.4439540850708535E-2</v>
      </c>
      <c r="X371">
        <v>-1.8637781225168629E-2</v>
      </c>
      <c r="Y371">
        <v>-5.5130898344513547E-2</v>
      </c>
      <c r="Z371">
        <v>-3.2518488957567378E-2</v>
      </c>
      <c r="AA371">
        <v>-7.8044419518633473E-2</v>
      </c>
      <c r="AB371">
        <v>-4.0010427514915591E-2</v>
      </c>
      <c r="AC371">
        <v>-2.1041538416399181E-2</v>
      </c>
      <c r="AD371">
        <v>-3.233929891693103E-3</v>
      </c>
      <c r="AE371">
        <v>-4.7714709083801227E-3</v>
      </c>
      <c r="AF371">
        <v>-4.7796021841590389E-2</v>
      </c>
      <c r="AG371">
        <v>-0.10975530532914909</v>
      </c>
      <c r="AH371" s="9" t="s">
        <v>113</v>
      </c>
      <c r="AI371" s="1">
        <v>44958</v>
      </c>
      <c r="AJ371" s="9" t="s">
        <v>38</v>
      </c>
      <c r="AK371">
        <v>16</v>
      </c>
    </row>
    <row r="372" spans="1:37" x14ac:dyDescent="0.25">
      <c r="A372">
        <v>44972</v>
      </c>
      <c r="B372">
        <v>-4.9143034021436917E-2</v>
      </c>
      <c r="C372">
        <v>-8.8657868403525224E-3</v>
      </c>
      <c r="D372">
        <v>0</v>
      </c>
      <c r="E372">
        <v>-3.5997051982492562E-2</v>
      </c>
      <c r="F372">
        <v>0</v>
      </c>
      <c r="G372">
        <v>-2.4384771181337412E-3</v>
      </c>
      <c r="H372">
        <v>-5.3523644009768959E-2</v>
      </c>
      <c r="I372">
        <v>-6.9108329601690012E-3</v>
      </c>
      <c r="J372">
        <v>-7.2161579552980056E-3</v>
      </c>
      <c r="K372">
        <v>0</v>
      </c>
      <c r="L372">
        <v>-3.683105535672462E-3</v>
      </c>
      <c r="M372">
        <v>-5.0492910399421104E-3</v>
      </c>
      <c r="N372">
        <v>-2.3584801293563981E-2</v>
      </c>
      <c r="O372">
        <v>-7.0982558608046267E-2</v>
      </c>
      <c r="P372">
        <v>-0.21725610656949579</v>
      </c>
      <c r="Q372">
        <v>-0.1443418132428029</v>
      </c>
      <c r="R372">
        <v>-8.2038757803872209E-2</v>
      </c>
      <c r="S372">
        <v>-1.95354790676831E-2</v>
      </c>
      <c r="T372">
        <v>-0.1016867590663293</v>
      </c>
      <c r="U372">
        <v>0</v>
      </c>
      <c r="V372">
        <v>-3.8514559532841781E-2</v>
      </c>
      <c r="W372">
        <v>-0.15740145876179121</v>
      </c>
      <c r="X372">
        <v>-3.5805816278199808E-2</v>
      </c>
      <c r="Y372">
        <v>-0.13125457485159281</v>
      </c>
      <c r="Z372">
        <v>-4.4233458782662868E-2</v>
      </c>
      <c r="AA372">
        <v>-3.4784284321430131E-2</v>
      </c>
      <c r="AB372">
        <v>-8.0299662238484296E-2</v>
      </c>
      <c r="AC372">
        <v>-2.550042855923023E-2</v>
      </c>
      <c r="AD372">
        <v>-5.3191646285004361E-3</v>
      </c>
      <c r="AE372">
        <v>-5.0850530872944187E-2</v>
      </c>
      <c r="AF372">
        <v>-2.410894786301666E-2</v>
      </c>
      <c r="AG372">
        <v>-8.5681134344549159E-2</v>
      </c>
      <c r="AH372" s="9" t="s">
        <v>113</v>
      </c>
      <c r="AI372" s="1">
        <v>44958</v>
      </c>
      <c r="AJ372" s="9" t="s">
        <v>39</v>
      </c>
      <c r="AK372">
        <v>15</v>
      </c>
    </row>
    <row r="373" spans="1:37" x14ac:dyDescent="0.25">
      <c r="A373">
        <v>44971</v>
      </c>
      <c r="B373">
        <v>-0.1037205422007231</v>
      </c>
      <c r="C373">
        <v>-7.7550589652166421E-2</v>
      </c>
      <c r="D373">
        <v>0</v>
      </c>
      <c r="E373">
        <v>-0.20911379199611899</v>
      </c>
      <c r="F373">
        <v>-2.1164387867949969E-2</v>
      </c>
      <c r="G373">
        <v>-0.12879214780830039</v>
      </c>
      <c r="H373">
        <v>0</v>
      </c>
      <c r="I373">
        <v>-0.1969210102969591</v>
      </c>
      <c r="J373">
        <v>-4.5000715457538532E-2</v>
      </c>
      <c r="K373">
        <v>-4.4453862687633502E-2</v>
      </c>
      <c r="L373">
        <v>0</v>
      </c>
      <c r="M373">
        <v>-2.9527119873286069E-2</v>
      </c>
      <c r="N373">
        <v>-9.9052040047285725E-2</v>
      </c>
      <c r="O373">
        <v>-6.4338326087057751E-2</v>
      </c>
      <c r="P373">
        <v>-1.882490967356875E-2</v>
      </c>
      <c r="Q373">
        <v>-0.21541291764485809</v>
      </c>
      <c r="R373">
        <v>-4.2703351249958138E-2</v>
      </c>
      <c r="S373">
        <v>-2.8512744652634831E-3</v>
      </c>
      <c r="T373">
        <v>-0.1148613608290612</v>
      </c>
      <c r="U373">
        <v>-0.1141286073524956</v>
      </c>
      <c r="V373">
        <v>-3.3442615387344977E-2</v>
      </c>
      <c r="W373">
        <v>-0.25392281555943269</v>
      </c>
      <c r="X373">
        <v>-7.2983453979868676E-2</v>
      </c>
      <c r="Y373">
        <v>-6.3157576406495481E-3</v>
      </c>
      <c r="Z373">
        <v>-0.14124367197139709</v>
      </c>
      <c r="AA373">
        <v>-0.1028028284242838</v>
      </c>
      <c r="AB373">
        <v>-7.8897665534006359E-2</v>
      </c>
      <c r="AC373">
        <v>-9.1762739091550381E-3</v>
      </c>
      <c r="AD373">
        <v>-0.2476348174945967</v>
      </c>
      <c r="AE373">
        <v>-0.1034928162243413</v>
      </c>
      <c r="AF373">
        <v>-8.6107856137115163E-2</v>
      </c>
      <c r="AG373">
        <v>-9.6471351788692025E-2</v>
      </c>
      <c r="AH373" s="9" t="s">
        <v>113</v>
      </c>
      <c r="AI373" s="1">
        <v>44958</v>
      </c>
      <c r="AJ373" s="9" t="s">
        <v>40</v>
      </c>
      <c r="AK373">
        <v>14</v>
      </c>
    </row>
    <row r="374" spans="1:37" x14ac:dyDescent="0.25">
      <c r="A374">
        <v>44970</v>
      </c>
      <c r="B374">
        <v>-2.2439074573642022</v>
      </c>
      <c r="C374">
        <v>-0.95860306121777872</v>
      </c>
      <c r="D374">
        <v>-5.893361637889527E-2</v>
      </c>
      <c r="E374">
        <v>-3.542101664799139</v>
      </c>
      <c r="F374">
        <v>-1.560063560273218</v>
      </c>
      <c r="G374">
        <v>-3.3911153385194912</v>
      </c>
      <c r="H374">
        <v>-0.3705077925217094</v>
      </c>
      <c r="I374">
        <v>-2.4735487113989292</v>
      </c>
      <c r="J374">
        <v>-0.3593010945599393</v>
      </c>
      <c r="K374">
        <v>-0.90829509971205469</v>
      </c>
      <c r="L374">
        <v>-1.972143849479578</v>
      </c>
      <c r="M374">
        <v>-1.162118544685061</v>
      </c>
      <c r="N374">
        <v>-2.4919359417146141</v>
      </c>
      <c r="O374">
        <v>-1.00749737502806</v>
      </c>
      <c r="P374">
        <v>-1.646869628586654</v>
      </c>
      <c r="Q374">
        <v>-1.42936686827782</v>
      </c>
      <c r="R374">
        <v>-9.4068222627112732</v>
      </c>
      <c r="S374">
        <v>-0.4294086273927688</v>
      </c>
      <c r="T374">
        <v>-1.9472965623816829</v>
      </c>
      <c r="U374">
        <v>-10.622242635194731</v>
      </c>
      <c r="V374">
        <v>-1.9297483240887889</v>
      </c>
      <c r="W374">
        <v>-0.73386502143551691</v>
      </c>
      <c r="X374">
        <v>-2.9609998576857262</v>
      </c>
      <c r="Y374">
        <v>-0.75816824930207016</v>
      </c>
      <c r="Z374">
        <v>-2.89299912167716</v>
      </c>
      <c r="AA374">
        <v>-2.2538120315395158</v>
      </c>
      <c r="AB374">
        <v>-1.565366199888254</v>
      </c>
      <c r="AC374">
        <v>-1.1506545171028131</v>
      </c>
      <c r="AD374">
        <v>-0.1732600015559326</v>
      </c>
      <c r="AE374">
        <v>-2.4694671018048879</v>
      </c>
      <c r="AF374">
        <v>-2.6907844246475801</v>
      </c>
      <c r="AG374">
        <v>-2.002911736750121</v>
      </c>
      <c r="AH374" s="9" t="s">
        <v>113</v>
      </c>
      <c r="AI374" s="1">
        <v>44958</v>
      </c>
      <c r="AJ374" s="9" t="s">
        <v>41</v>
      </c>
      <c r="AK374">
        <v>13</v>
      </c>
    </row>
    <row r="375" spans="1:37" x14ac:dyDescent="0.25">
      <c r="A375">
        <v>44967</v>
      </c>
      <c r="B375">
        <v>-0.6986405592084689</v>
      </c>
      <c r="C375">
        <v>-1.499494030296582</v>
      </c>
      <c r="D375">
        <v>-2.3891370519580731E-2</v>
      </c>
      <c r="E375">
        <v>-0.99148935413155492</v>
      </c>
      <c r="F375">
        <v>-0.18250557265981179</v>
      </c>
      <c r="G375">
        <v>-1.0707162370481511</v>
      </c>
      <c r="H375">
        <v>-0.17739082408268991</v>
      </c>
      <c r="I375">
        <v>-0.44653502974611758</v>
      </c>
      <c r="J375">
        <v>-0.90742768882061942</v>
      </c>
      <c r="K375">
        <v>-0.44916904075677738</v>
      </c>
      <c r="L375">
        <v>-0.1056013510050883</v>
      </c>
      <c r="M375">
        <v>-0.18763925114751159</v>
      </c>
      <c r="N375">
        <v>-1.251867504712816</v>
      </c>
      <c r="O375">
        <v>-0.2187921061081553</v>
      </c>
      <c r="P375">
        <v>-0.73901342569799056</v>
      </c>
      <c r="Q375">
        <v>-0.84772133710951347</v>
      </c>
      <c r="R375">
        <v>-1.217336347703829</v>
      </c>
      <c r="S375">
        <v>-4.3174560016550352E-2</v>
      </c>
      <c r="T375">
        <v>-0.68769443008084352</v>
      </c>
      <c r="U375">
        <v>-0.90068027091271963</v>
      </c>
      <c r="V375">
        <v>-0.62456727171412318</v>
      </c>
      <c r="W375">
        <v>-6.5588867883169907E-2</v>
      </c>
      <c r="X375">
        <v>-0.47102648511926609</v>
      </c>
      <c r="Y375">
        <v>-0.1010098160711087</v>
      </c>
      <c r="Z375">
        <v>-0.79305456544278752</v>
      </c>
      <c r="AA375">
        <v>-0.86413226547987143</v>
      </c>
      <c r="AB375">
        <v>-0.56029819015904092</v>
      </c>
      <c r="AC375">
        <v>-0.1316890249563466</v>
      </c>
      <c r="AD375">
        <v>-0.41263337336214478</v>
      </c>
      <c r="AE375">
        <v>-0.77568454181974189</v>
      </c>
      <c r="AF375">
        <v>-0.77120599211833607</v>
      </c>
      <c r="AG375">
        <v>-0.48381041040042561</v>
      </c>
      <c r="AH375" s="9" t="s">
        <v>114</v>
      </c>
      <c r="AI375" s="1">
        <v>44958</v>
      </c>
      <c r="AJ375" s="9" t="s">
        <v>43</v>
      </c>
      <c r="AK375">
        <v>10</v>
      </c>
    </row>
    <row r="376" spans="1:37" x14ac:dyDescent="0.25">
      <c r="A376">
        <v>44966</v>
      </c>
      <c r="B376">
        <v>-0.14589343727733209</v>
      </c>
      <c r="C376">
        <v>-0.20152688130779051</v>
      </c>
      <c r="D376">
        <v>-3.8091703214810813E-2</v>
      </c>
      <c r="E376">
        <v>-0.25828624630957309</v>
      </c>
      <c r="F376">
        <v>-3.6147859689994143E-2</v>
      </c>
      <c r="G376">
        <v>-0.2026614121959972</v>
      </c>
      <c r="H376">
        <v>-4.9116306781829558E-2</v>
      </c>
      <c r="I376">
        <v>-0.22377195982548209</v>
      </c>
      <c r="J376">
        <v>-3.3077570948463429E-4</v>
      </c>
      <c r="K376">
        <v>-1.16030116275181E-2</v>
      </c>
      <c r="L376">
        <v>-0.1007845936947037</v>
      </c>
      <c r="M376">
        <v>-3.95861756695325E-2</v>
      </c>
      <c r="N376">
        <v>-4.8514174440277717E-2</v>
      </c>
      <c r="O376">
        <v>-0.1099172186715132</v>
      </c>
      <c r="P376">
        <v>-5.6941273090332097E-2</v>
      </c>
      <c r="Q376">
        <v>-0.29914414677512852</v>
      </c>
      <c r="R376">
        <v>-1.8848042370432069E-2</v>
      </c>
      <c r="S376">
        <v>-0.101466264808852</v>
      </c>
      <c r="T376">
        <v>-0.13201141633064839</v>
      </c>
      <c r="U376">
        <v>0</v>
      </c>
      <c r="V376">
        <v>-9.7332723247348429E-2</v>
      </c>
      <c r="W376">
        <v>-7.4201147940490333E-2</v>
      </c>
      <c r="X376">
        <v>-7.8965432813567576E-2</v>
      </c>
      <c r="Y376">
        <v>-0.31092839248288517</v>
      </c>
      <c r="Z376">
        <v>-0.17239638635285409</v>
      </c>
      <c r="AA376">
        <v>-5.2001736586315857E-2</v>
      </c>
      <c r="AB376">
        <v>-0.1676418538966796</v>
      </c>
      <c r="AC376">
        <v>-0.18327645494629391</v>
      </c>
      <c r="AD376">
        <v>-0.38853061673288491</v>
      </c>
      <c r="AE376">
        <v>-0.31279290468423099</v>
      </c>
      <c r="AF376">
        <v>-0.1049295891586305</v>
      </c>
      <c r="AG376">
        <v>-5.8089543555480239E-2</v>
      </c>
      <c r="AH376" s="9" t="s">
        <v>114</v>
      </c>
      <c r="AI376" s="1">
        <v>44958</v>
      </c>
      <c r="AJ376" s="9" t="s">
        <v>38</v>
      </c>
      <c r="AK376">
        <v>9</v>
      </c>
    </row>
    <row r="377" spans="1:37" x14ac:dyDescent="0.25">
      <c r="A377">
        <v>44965</v>
      </c>
      <c r="B377">
        <v>-9.6571538473243401E-2</v>
      </c>
      <c r="C377">
        <v>-9.6006853998622105E-2</v>
      </c>
      <c r="D377">
        <v>-2.736690497947765E-3</v>
      </c>
      <c r="E377">
        <v>-8.7834838896349521E-2</v>
      </c>
      <c r="F377">
        <v>-5.7725585056348401E-2</v>
      </c>
      <c r="G377">
        <v>-2.2090195003999499E-2</v>
      </c>
      <c r="H377">
        <v>-1.1439756971699871E-3</v>
      </c>
      <c r="I377">
        <v>-0.23551537218512561</v>
      </c>
      <c r="J377">
        <v>-0.26958419967437558</v>
      </c>
      <c r="K377">
        <v>0</v>
      </c>
      <c r="L377">
        <v>-6.1337287362652503E-2</v>
      </c>
      <c r="M377">
        <v>-1.948587040583016E-2</v>
      </c>
      <c r="N377">
        <v>-5.1838408531772323E-2</v>
      </c>
      <c r="O377">
        <v>-0.32200393595139842</v>
      </c>
      <c r="P377">
        <v>-7.6599201084147361E-3</v>
      </c>
      <c r="Q377">
        <v>-0.15248136709538221</v>
      </c>
      <c r="R377">
        <v>0</v>
      </c>
      <c r="S377">
        <v>-7.646060563137845E-4</v>
      </c>
      <c r="T377">
        <v>-9.7821679181197579E-2</v>
      </c>
      <c r="U377">
        <v>-7.1788637230024099E-2</v>
      </c>
      <c r="V377">
        <v>-0.11993349090652609</v>
      </c>
      <c r="W377">
        <v>-3.6748007396620631E-2</v>
      </c>
      <c r="X377">
        <v>-1.513542962227237E-2</v>
      </c>
      <c r="Y377">
        <v>-4.7847013806443447E-2</v>
      </c>
      <c r="Z377">
        <v>-5.6706718351571768E-2</v>
      </c>
      <c r="AA377">
        <v>-7.9020967222723282E-2</v>
      </c>
      <c r="AB377">
        <v>-0.1632258621651976</v>
      </c>
      <c r="AC377">
        <v>-3.0913737634048269E-2</v>
      </c>
      <c r="AD377">
        <v>-3.0320863226757519E-2</v>
      </c>
      <c r="AE377">
        <v>-0.1082101162835245</v>
      </c>
      <c r="AF377">
        <v>-4.0424391350110493E-2</v>
      </c>
      <c r="AG377">
        <v>-0.1931720207297698</v>
      </c>
      <c r="AH377" s="9" t="s">
        <v>114</v>
      </c>
      <c r="AI377" s="1">
        <v>44958</v>
      </c>
      <c r="AJ377" s="9" t="s">
        <v>39</v>
      </c>
      <c r="AK377">
        <v>8</v>
      </c>
    </row>
    <row r="378" spans="1:37" x14ac:dyDescent="0.25">
      <c r="A378">
        <v>44964</v>
      </c>
      <c r="B378">
        <v>-1.0419663684849161</v>
      </c>
      <c r="C378">
        <v>-1.168130473732031</v>
      </c>
      <c r="D378">
        <v>-1.322310749351516</v>
      </c>
      <c r="E378">
        <v>-1.3594757327643141</v>
      </c>
      <c r="F378">
        <v>-1.6374383438343549</v>
      </c>
      <c r="G378">
        <v>-1.0928349492873179</v>
      </c>
      <c r="H378">
        <v>-1.478300790467769</v>
      </c>
      <c r="I378">
        <v>-0.339419507867395</v>
      </c>
      <c r="J378">
        <v>-0.33485565390423039</v>
      </c>
      <c r="K378">
        <v>-8.3950713455916523E-2</v>
      </c>
      <c r="L378">
        <v>-0.2273064212809614</v>
      </c>
      <c r="M378">
        <v>-0.7941515329007578</v>
      </c>
      <c r="N378">
        <v>-1.2720006708616709</v>
      </c>
      <c r="O378">
        <v>-0.35222309162307819</v>
      </c>
      <c r="P378">
        <v>-1.0429489481166589</v>
      </c>
      <c r="Q378">
        <v>-1.034448442938563</v>
      </c>
      <c r="R378">
        <v>-0.48724705053376249</v>
      </c>
      <c r="S378">
        <v>-2.943892281039691</v>
      </c>
      <c r="T378">
        <v>-0.8518818635434835</v>
      </c>
      <c r="U378">
        <v>-0.98991458478318028</v>
      </c>
      <c r="V378">
        <v>-0.82905026057429032</v>
      </c>
      <c r="W378">
        <v>-0.44852089092659808</v>
      </c>
      <c r="X378">
        <v>-1.1513062058372749</v>
      </c>
      <c r="Y378">
        <v>-9.2434433457075554E-2</v>
      </c>
      <c r="Z378">
        <v>-1.3191749585336869</v>
      </c>
      <c r="AA378">
        <v>-0.78546813660555226</v>
      </c>
      <c r="AB378">
        <v>-0.97637674150708942</v>
      </c>
      <c r="AC378">
        <v>-0.52142353450405365</v>
      </c>
      <c r="AD378">
        <v>-1.1584053887468211</v>
      </c>
      <c r="AE378">
        <v>-1.446330643993976</v>
      </c>
      <c r="AF378">
        <v>-1.061432002130853</v>
      </c>
      <c r="AG378">
        <v>-0.60726783442066889</v>
      </c>
      <c r="AH378" s="9" t="s">
        <v>114</v>
      </c>
      <c r="AI378" s="1">
        <v>44958</v>
      </c>
      <c r="AJ378" s="9" t="s">
        <v>40</v>
      </c>
      <c r="AK378">
        <v>7</v>
      </c>
    </row>
    <row r="379" spans="1:37" x14ac:dyDescent="0.25">
      <c r="A379">
        <v>44963</v>
      </c>
      <c r="B379">
        <v>-2.5338660809407679E-2</v>
      </c>
      <c r="C379">
        <v>-9.8530308189144792E-4</v>
      </c>
      <c r="D379">
        <v>-8.4313137082834763E-3</v>
      </c>
      <c r="E379">
        <v>-6.880667403281626E-3</v>
      </c>
      <c r="F379">
        <v>-1.3048609461671509E-2</v>
      </c>
      <c r="G379">
        <v>-5.9454746185289929E-3</v>
      </c>
      <c r="H379">
        <v>-0.1456651757806052</v>
      </c>
      <c r="I379">
        <v>-1.358046805555913E-2</v>
      </c>
      <c r="J379">
        <v>-3.0532363477266952E-4</v>
      </c>
      <c r="K379">
        <v>-3.461570717708249E-2</v>
      </c>
      <c r="L379">
        <v>0</v>
      </c>
      <c r="M379">
        <v>-4.4052932987527863E-5</v>
      </c>
      <c r="N379">
        <v>-2.5036988397916019E-2</v>
      </c>
      <c r="O379">
        <v>-4.6705872123214712E-2</v>
      </c>
      <c r="P379">
        <v>-0.1001479346559872</v>
      </c>
      <c r="Q379">
        <v>-1.367315867155262E-2</v>
      </c>
      <c r="R379">
        <v>0</v>
      </c>
      <c r="S379">
        <v>-5.059730430828361E-3</v>
      </c>
      <c r="T379">
        <v>-6.4521112070444045E-2</v>
      </c>
      <c r="U379">
        <v>0</v>
      </c>
      <c r="V379">
        <v>-9.574162386258438E-4</v>
      </c>
      <c r="W379">
        <v>0</v>
      </c>
      <c r="X379">
        <v>-5.4191066738434372E-2</v>
      </c>
      <c r="Y379">
        <v>0</v>
      </c>
      <c r="Z379">
        <v>-1.306262875535706E-2</v>
      </c>
      <c r="AA379">
        <v>-4.0282378597094201E-2</v>
      </c>
      <c r="AB379">
        <v>-3.2239122610684179E-2</v>
      </c>
      <c r="AC379">
        <v>-3.1632436668317302E-4</v>
      </c>
      <c r="AD379">
        <v>-3.130266796695627E-3</v>
      </c>
      <c r="AE379">
        <v>-2.292605822198664E-2</v>
      </c>
      <c r="AF379">
        <v>-1.1151879982916529E-2</v>
      </c>
      <c r="AG379">
        <v>-5.7484444629692398E-2</v>
      </c>
      <c r="AH379" s="9" t="s">
        <v>114</v>
      </c>
      <c r="AI379" s="1">
        <v>44958</v>
      </c>
      <c r="AJ379" s="9" t="s">
        <v>41</v>
      </c>
      <c r="AK379">
        <v>6</v>
      </c>
    </row>
    <row r="380" spans="1:37" x14ac:dyDescent="0.25">
      <c r="A380">
        <v>44960</v>
      </c>
      <c r="B380">
        <v>-0.16814564314794489</v>
      </c>
      <c r="C380">
        <v>-0.87775173515689053</v>
      </c>
      <c r="D380">
        <v>-7.5881522346429892E-2</v>
      </c>
      <c r="E380">
        <v>-8.329455838761203E-2</v>
      </c>
      <c r="F380">
        <v>-2.5202382855376501E-2</v>
      </c>
      <c r="G380">
        <v>-0.1166221055971436</v>
      </c>
      <c r="H380">
        <v>-0.41361135881657379</v>
      </c>
      <c r="I380">
        <v>-0.25009645015221121</v>
      </c>
      <c r="J380">
        <v>-2.2350667751091329E-2</v>
      </c>
      <c r="K380">
        <v>-0.11156577070686879</v>
      </c>
      <c r="L380">
        <v>-0.62543865440513202</v>
      </c>
      <c r="M380">
        <v>-4.3926378960724627E-2</v>
      </c>
      <c r="N380">
        <v>-9.0147419503753767E-2</v>
      </c>
      <c r="O380">
        <v>-0.34918561126903641</v>
      </c>
      <c r="P380">
        <v>-4.4693580109634187E-2</v>
      </c>
      <c r="Q380">
        <v>-0.5494431847762502</v>
      </c>
      <c r="R380">
        <v>-9.5443557358907194E-2</v>
      </c>
      <c r="S380">
        <v>-0.14952643536131341</v>
      </c>
      <c r="T380">
        <v>-2.2154566098923949E-2</v>
      </c>
      <c r="U380">
        <v>-0.15154274343638269</v>
      </c>
      <c r="V380">
        <v>-7.8153413457940028E-3</v>
      </c>
      <c r="W380">
        <v>-8.5733983422935766E-3</v>
      </c>
      <c r="X380">
        <v>-5.8263112325139012E-2</v>
      </c>
      <c r="Y380">
        <v>-2.2516634964002458E-2</v>
      </c>
      <c r="Z380">
        <v>-0.1231669782921434</v>
      </c>
      <c r="AA380">
        <v>-9.6560034234592598E-2</v>
      </c>
      <c r="AB380">
        <v>-0.24901291411962681</v>
      </c>
      <c r="AC380">
        <v>-0.1048801645027802</v>
      </c>
      <c r="AD380">
        <v>-0.61930815026902941</v>
      </c>
      <c r="AE380">
        <v>-0.2116112346507513</v>
      </c>
      <c r="AF380">
        <v>-8.6930024644451417E-2</v>
      </c>
      <c r="AG380">
        <v>-0.1096178638282341</v>
      </c>
      <c r="AH380" s="9" t="s">
        <v>115</v>
      </c>
      <c r="AI380" s="1">
        <v>44958</v>
      </c>
      <c r="AJ380" s="9" t="s">
        <v>43</v>
      </c>
      <c r="AK380">
        <v>3</v>
      </c>
    </row>
    <row r="381" spans="1:37" x14ac:dyDescent="0.25">
      <c r="A381">
        <v>44959</v>
      </c>
      <c r="B381">
        <v>-0.43826925659870247</v>
      </c>
      <c r="C381">
        <v>-4.6848229744734182E-2</v>
      </c>
      <c r="D381">
        <v>-3.1818266445725267E-2</v>
      </c>
      <c r="E381">
        <v>-0.51730517602968307</v>
      </c>
      <c r="F381">
        <v>-0.53825337171186904</v>
      </c>
      <c r="G381">
        <v>-0.35937653985746448</v>
      </c>
      <c r="H381">
        <v>-0.38726317003532468</v>
      </c>
      <c r="I381">
        <v>-8.6501743628441694E-2</v>
      </c>
      <c r="J381">
        <v>-0.4292595989608694</v>
      </c>
      <c r="K381">
        <v>-0.83610489800252552</v>
      </c>
      <c r="L381">
        <v>-0.46456947620468009</v>
      </c>
      <c r="M381">
        <v>-0.54386269596306946</v>
      </c>
      <c r="N381">
        <v>-0.5414955600987793</v>
      </c>
      <c r="O381">
        <v>-0.2000028709166024</v>
      </c>
      <c r="P381">
        <v>-0.84283691076577605</v>
      </c>
      <c r="Q381">
        <v>-9.9324768831541205E-2</v>
      </c>
      <c r="R381">
        <v>-9.0611684755058736E-2</v>
      </c>
      <c r="S381">
        <v>-0.41878165879865681</v>
      </c>
      <c r="T381">
        <v>-0.63285406616170781</v>
      </c>
      <c r="U381">
        <v>-1.094993136030096</v>
      </c>
      <c r="V381">
        <v>-0.56748566582793314</v>
      </c>
      <c r="W381">
        <v>-0.1865894381823533</v>
      </c>
      <c r="X381">
        <v>-0.57848715220814773</v>
      </c>
      <c r="Y381">
        <v>-5.6246303404597457E-2</v>
      </c>
      <c r="Z381">
        <v>-0.45410974961807982</v>
      </c>
      <c r="AA381">
        <v>-0.55670752134669843</v>
      </c>
      <c r="AB381">
        <v>-0.37333223772932361</v>
      </c>
      <c r="AC381">
        <v>-0.2688251763687976</v>
      </c>
      <c r="AD381">
        <v>-0.1530949808389187</v>
      </c>
      <c r="AE381">
        <v>-0.35494897527862013</v>
      </c>
      <c r="AF381">
        <v>-0.52763573321017321</v>
      </c>
      <c r="AG381">
        <v>-0.43403420739497839</v>
      </c>
      <c r="AH381" s="9" t="s">
        <v>115</v>
      </c>
      <c r="AI381" s="1">
        <v>44958</v>
      </c>
      <c r="AJ381" s="9" t="s">
        <v>38</v>
      </c>
      <c r="AK381">
        <v>2</v>
      </c>
    </row>
    <row r="382" spans="1:37" x14ac:dyDescent="0.25">
      <c r="A382">
        <v>44958</v>
      </c>
      <c r="B382">
        <v>-3.6633420962077312</v>
      </c>
      <c r="C382">
        <v>-1.7411882072244289</v>
      </c>
      <c r="D382">
        <v>-2.8489572734734439</v>
      </c>
      <c r="E382">
        <v>-4.6269594459167136</v>
      </c>
      <c r="F382">
        <v>-5.3795111012343062</v>
      </c>
      <c r="G382">
        <v>-5.8881488572011804</v>
      </c>
      <c r="H382">
        <v>-0.93290515158470755</v>
      </c>
      <c r="I382">
        <v>-2.2223498883530519</v>
      </c>
      <c r="J382">
        <v>-5.9285155547530168</v>
      </c>
      <c r="K382">
        <v>-1.0762359019564069</v>
      </c>
      <c r="L382">
        <v>-0.47674855189062432</v>
      </c>
      <c r="M382">
        <v>-1.3914777732261341</v>
      </c>
      <c r="N382">
        <v>-2.923200645663516</v>
      </c>
      <c r="O382">
        <v>-2.579098605301648</v>
      </c>
      <c r="P382">
        <v>-3.1010402635322349</v>
      </c>
      <c r="Q382">
        <v>-2.9333424549069038</v>
      </c>
      <c r="R382">
        <v>-6.1409318765197467</v>
      </c>
      <c r="S382">
        <v>-5.7075166189504793</v>
      </c>
      <c r="T382">
        <v>-1.753858532949278</v>
      </c>
      <c r="U382">
        <v>-4.0846315716191386</v>
      </c>
      <c r="V382">
        <v>-3.812251809482984</v>
      </c>
      <c r="W382">
        <v>-3.8529997979696491</v>
      </c>
      <c r="X382">
        <v>-5.489643836794321</v>
      </c>
      <c r="Y382">
        <v>-0.93438149779789059</v>
      </c>
      <c r="Z382">
        <v>-4.9620762749612313</v>
      </c>
      <c r="AA382">
        <v>-3.10160898004546</v>
      </c>
      <c r="AB382">
        <v>-2.7573810914085368</v>
      </c>
      <c r="AC382">
        <v>-1.5041670934631339</v>
      </c>
      <c r="AD382">
        <v>-3.264642334120206</v>
      </c>
      <c r="AE382">
        <v>-4.5490056258352913</v>
      </c>
      <c r="AF382">
        <v>-3.9906168793370891</v>
      </c>
      <c r="AG382">
        <v>-2.3687961333687828</v>
      </c>
      <c r="AH382" s="9" t="s">
        <v>115</v>
      </c>
      <c r="AI382" s="1">
        <v>44958</v>
      </c>
      <c r="AJ382" s="9" t="s">
        <v>39</v>
      </c>
      <c r="AK382">
        <v>1</v>
      </c>
    </row>
    <row r="383" spans="1:37" x14ac:dyDescent="0.25">
      <c r="A383">
        <v>44957</v>
      </c>
      <c r="B383">
        <v>-1.5595580456142641E-2</v>
      </c>
      <c r="C383">
        <v>0</v>
      </c>
      <c r="D383">
        <v>0</v>
      </c>
      <c r="E383">
        <v>-1.523974648934031E-2</v>
      </c>
      <c r="F383">
        <v>0</v>
      </c>
      <c r="G383">
        <v>0</v>
      </c>
      <c r="H383">
        <v>-6.8964990754365673E-4</v>
      </c>
      <c r="I383">
        <v>-7.8246139556928818E-3</v>
      </c>
      <c r="J383">
        <v>-8.4211792995692356E-2</v>
      </c>
      <c r="K383">
        <v>-0.20094696710888421</v>
      </c>
      <c r="L383">
        <v>-1.6905326322205559E-2</v>
      </c>
      <c r="M383">
        <v>-7.4680187568713363E-3</v>
      </c>
      <c r="N383">
        <v>-7.6636488000455902E-2</v>
      </c>
      <c r="O383">
        <v>-4.0090736831600512E-2</v>
      </c>
      <c r="P383">
        <v>-3.6249296517804688E-3</v>
      </c>
      <c r="Q383">
        <v>0</v>
      </c>
      <c r="R383">
        <v>0</v>
      </c>
      <c r="S383">
        <v>0</v>
      </c>
      <c r="T383">
        <v>-5.9907755615848067E-2</v>
      </c>
      <c r="U383">
        <v>0</v>
      </c>
      <c r="V383">
        <v>-9.5388443758610418E-4</v>
      </c>
      <c r="W383">
        <v>-2.1388726091679171E-3</v>
      </c>
      <c r="X383">
        <v>-8.4162572870766141E-3</v>
      </c>
      <c r="Y383">
        <v>-2.7414985012515589E-2</v>
      </c>
      <c r="Z383">
        <v>-6.0192119781614737E-3</v>
      </c>
      <c r="AA383">
        <v>-5.6032089655931309E-2</v>
      </c>
      <c r="AB383">
        <v>-1.013498604759128E-2</v>
      </c>
      <c r="AC383">
        <v>-1.5910493398659901E-2</v>
      </c>
      <c r="AD383">
        <v>-5.8584534394948769E-2</v>
      </c>
      <c r="AE383">
        <v>-8.5755614099739738E-3</v>
      </c>
      <c r="AF383">
        <v>-1.0699594271849369E-2</v>
      </c>
      <c r="AG383">
        <v>-2.6145378736937858E-2</v>
      </c>
      <c r="AH383" s="9" t="s">
        <v>115</v>
      </c>
      <c r="AI383" s="1">
        <v>44927</v>
      </c>
      <c r="AJ383" s="9" t="s">
        <v>40</v>
      </c>
      <c r="AK383">
        <v>31</v>
      </c>
    </row>
    <row r="384" spans="1:37" x14ac:dyDescent="0.25">
      <c r="A384">
        <v>44956</v>
      </c>
      <c r="B384">
        <v>-0.33802755097970411</v>
      </c>
      <c r="C384">
        <v>-2.7765587549466508E-2</v>
      </c>
      <c r="D384">
        <v>-3.4989187483505338E-2</v>
      </c>
      <c r="E384">
        <v>-0.17812432541514969</v>
      </c>
      <c r="F384">
        <v>-0.92793641808718597</v>
      </c>
      <c r="G384">
        <v>-5.8289744929444817E-2</v>
      </c>
      <c r="H384">
        <v>-1.2029535329491019</v>
      </c>
      <c r="I384">
        <v>-0.24710469421913389</v>
      </c>
      <c r="J384">
        <v>-0.90821121478002431</v>
      </c>
      <c r="K384">
        <v>-0.10689531815867021</v>
      </c>
      <c r="L384">
        <v>-0.72391986118094676</v>
      </c>
      <c r="M384">
        <v>-0.26399347905609583</v>
      </c>
      <c r="N384">
        <v>-0.30498845798286178</v>
      </c>
      <c r="O384">
        <v>-0.13568636915001539</v>
      </c>
      <c r="P384">
        <v>-4.6866472633912373E-2</v>
      </c>
      <c r="Q384">
        <v>-1.11354261585716</v>
      </c>
      <c r="R384">
        <v>-0.53134315989995651</v>
      </c>
      <c r="S384">
        <v>-0.1171933370144007</v>
      </c>
      <c r="T384">
        <v>-0.29872731424096932</v>
      </c>
      <c r="U384">
        <v>-0.40273173551427988</v>
      </c>
      <c r="V384">
        <v>-0.92093094695459954</v>
      </c>
      <c r="W384">
        <v>-7.713390601179114E-2</v>
      </c>
      <c r="X384">
        <v>-0.45955898930157568</v>
      </c>
      <c r="Y384">
        <v>-5.8448123419862608E-2</v>
      </c>
      <c r="Z384">
        <v>-0.19940621155699681</v>
      </c>
      <c r="AA384">
        <v>-0.29175639776083018</v>
      </c>
      <c r="AB384">
        <v>-0.78090563147619818</v>
      </c>
      <c r="AC384">
        <v>-0.21170194231531519</v>
      </c>
      <c r="AD384">
        <v>-1.261462734686984</v>
      </c>
      <c r="AE384">
        <v>-0.5839043251614966</v>
      </c>
      <c r="AF384">
        <v>-0.26508652597108467</v>
      </c>
      <c r="AG384">
        <v>-0.11280083383453431</v>
      </c>
      <c r="AH384" s="9" t="s">
        <v>115</v>
      </c>
      <c r="AI384" s="1">
        <v>44927</v>
      </c>
      <c r="AJ384" s="9" t="s">
        <v>41</v>
      </c>
      <c r="AK384">
        <v>30</v>
      </c>
    </row>
    <row r="385" spans="1:37" x14ac:dyDescent="0.25">
      <c r="A385">
        <v>44953</v>
      </c>
      <c r="B385">
        <v>-0.1842028761996935</v>
      </c>
      <c r="C385">
        <v>-8.2308053962351593E-2</v>
      </c>
      <c r="D385">
        <v>-0.1398873621548514</v>
      </c>
      <c r="E385">
        <v>-0.30903333970264107</v>
      </c>
      <c r="F385">
        <v>-2.7167914222453959E-2</v>
      </c>
      <c r="G385">
        <v>-1.0356824813806089</v>
      </c>
      <c r="H385">
        <v>-7.3862311153116396E-3</v>
      </c>
      <c r="I385">
        <v>-2.6283825426603648E-3</v>
      </c>
      <c r="J385">
        <v>-0.1056346278524324</v>
      </c>
      <c r="K385">
        <v>-0.91238760328888369</v>
      </c>
      <c r="L385">
        <v>-0.43302077177017201</v>
      </c>
      <c r="M385">
        <v>-2.7726844957922769E-2</v>
      </c>
      <c r="N385">
        <v>-4.9510305095646863E-2</v>
      </c>
      <c r="O385">
        <v>-0.10676763857199249</v>
      </c>
      <c r="P385">
        <v>-7.8089256302831991E-2</v>
      </c>
      <c r="Q385">
        <v>-0.1239722822453278</v>
      </c>
      <c r="R385">
        <v>-0.22305256692822151</v>
      </c>
      <c r="S385">
        <v>-3.6374573971085462E-2</v>
      </c>
      <c r="T385">
        <v>-9.9046945692988636E-2</v>
      </c>
      <c r="U385">
        <v>-0.33740564222890368</v>
      </c>
      <c r="V385">
        <v>-6.0664941230373547E-2</v>
      </c>
      <c r="W385">
        <v>-1.1396377882509761E-2</v>
      </c>
      <c r="X385">
        <v>-0.2422858781373004</v>
      </c>
      <c r="Y385">
        <v>-5.0878940941862967E-3</v>
      </c>
      <c r="Z385">
        <v>-0.32714878721406382</v>
      </c>
      <c r="AA385">
        <v>-0.1241049703613224</v>
      </c>
      <c r="AB385">
        <v>-8.2959215366308584E-2</v>
      </c>
      <c r="AC385">
        <v>-8.2566167546762395E-2</v>
      </c>
      <c r="AD385">
        <v>-0.27784663139666471</v>
      </c>
      <c r="AE385">
        <v>-0.2379490186672984</v>
      </c>
      <c r="AF385">
        <v>-0.19264192000521441</v>
      </c>
      <c r="AG385">
        <v>-0.1007005335430118</v>
      </c>
      <c r="AH385" s="9" t="s">
        <v>116</v>
      </c>
      <c r="AI385" s="1">
        <v>44927</v>
      </c>
      <c r="AJ385" s="9" t="s">
        <v>43</v>
      </c>
      <c r="AK385">
        <v>27</v>
      </c>
    </row>
    <row r="386" spans="1:37" x14ac:dyDescent="0.25">
      <c r="A386">
        <v>44945</v>
      </c>
      <c r="B386">
        <v>-3.9759607002707559E-2</v>
      </c>
      <c r="C386">
        <v>0</v>
      </c>
      <c r="D386">
        <v>0</v>
      </c>
      <c r="E386">
        <v>-0.11398271663510461</v>
      </c>
      <c r="F386">
        <v>0</v>
      </c>
      <c r="G386">
        <v>-1.6979959421876679E-2</v>
      </c>
      <c r="H386">
        <v>-3.9138236011369834E-3</v>
      </c>
      <c r="I386">
        <v>-1.4326332474442951E-2</v>
      </c>
      <c r="J386">
        <v>-8.3005544575888816E-3</v>
      </c>
      <c r="K386">
        <v>-5.3521865339063663E-3</v>
      </c>
      <c r="L386">
        <v>-5.1014792209554308E-2</v>
      </c>
      <c r="M386">
        <v>-6.9331531941887658E-3</v>
      </c>
      <c r="N386">
        <v>-2.6677822967063738E-2</v>
      </c>
      <c r="O386">
        <v>-3.1816647926662479E-2</v>
      </c>
      <c r="P386">
        <v>-0.10626959778673679</v>
      </c>
      <c r="Q386">
        <v>-2.999337935018039E-3</v>
      </c>
      <c r="R386">
        <v>-0.1002047149126389</v>
      </c>
      <c r="S386">
        <v>-0.31847288245582123</v>
      </c>
      <c r="T386">
        <v>-0.1404224904296649</v>
      </c>
      <c r="U386">
        <v>0</v>
      </c>
      <c r="V386">
        <v>-5.3204695913524641E-2</v>
      </c>
      <c r="W386">
        <v>-1.5184036985545601E-3</v>
      </c>
      <c r="X386">
        <v>-2.9592849092425239E-2</v>
      </c>
      <c r="Y386">
        <v>0</v>
      </c>
      <c r="Z386">
        <v>-6.1557594436999527E-2</v>
      </c>
      <c r="AA386">
        <v>-2.695903483998487E-2</v>
      </c>
      <c r="AB386">
        <v>-3.1788595445794147E-2</v>
      </c>
      <c r="AC386">
        <v>-5.437939322348353E-3</v>
      </c>
      <c r="AD386">
        <v>-4.0406043843628163E-2</v>
      </c>
      <c r="AE386">
        <v>-1.966025505851653E-2</v>
      </c>
      <c r="AF386">
        <v>-4.5815345168037702E-2</v>
      </c>
      <c r="AG386">
        <v>-5.0695238277471431E-2</v>
      </c>
      <c r="AH386" s="9" t="s">
        <v>117</v>
      </c>
      <c r="AI386" s="1">
        <v>44927</v>
      </c>
      <c r="AJ386" s="9" t="s">
        <v>38</v>
      </c>
      <c r="AK386">
        <v>19</v>
      </c>
    </row>
    <row r="387" spans="1:37" x14ac:dyDescent="0.25">
      <c r="A387">
        <v>44944</v>
      </c>
      <c r="B387">
        <v>-4.2396249331572787E-2</v>
      </c>
      <c r="C387">
        <v>-2.159975951052406E-2</v>
      </c>
      <c r="D387">
        <v>-4.2143477187359987E-2</v>
      </c>
      <c r="E387">
        <v>-1.6178538406189779E-2</v>
      </c>
      <c r="F387">
        <v>-6.6987200115503414E-4</v>
      </c>
      <c r="G387">
        <v>-1.5241150275827861E-2</v>
      </c>
      <c r="H387">
        <v>-2.331214627792434E-4</v>
      </c>
      <c r="I387">
        <v>-6.8286585978438409E-3</v>
      </c>
      <c r="J387">
        <v>-3.1669157785601407E-2</v>
      </c>
      <c r="K387">
        <v>0</v>
      </c>
      <c r="L387">
        <v>0</v>
      </c>
      <c r="M387">
        <v>-4.9186704845915162E-2</v>
      </c>
      <c r="N387">
        <v>-7.6865497159057106E-3</v>
      </c>
      <c r="O387">
        <v>-6.068613913938728E-2</v>
      </c>
      <c r="P387">
        <v>-1.2778694429296441E-2</v>
      </c>
      <c r="Q387">
        <v>-1.5681949528628669E-2</v>
      </c>
      <c r="R387">
        <v>0</v>
      </c>
      <c r="S387">
        <v>-0.37724478719090859</v>
      </c>
      <c r="T387">
        <v>-1.2952717389976619E-2</v>
      </c>
      <c r="U387">
        <v>-3.3733618887282081E-2</v>
      </c>
      <c r="V387">
        <v>-0.37263774608075922</v>
      </c>
      <c r="W387">
        <v>-0.19049976380036349</v>
      </c>
      <c r="X387">
        <v>-8.2074787033695779E-2</v>
      </c>
      <c r="Y387">
        <v>0</v>
      </c>
      <c r="Z387">
        <v>-4.8791658751329438E-2</v>
      </c>
      <c r="AA387">
        <v>-1.1336096229851199E-2</v>
      </c>
      <c r="AB387">
        <v>-6.3700534520920629E-2</v>
      </c>
      <c r="AC387">
        <v>-1.61019073149253E-2</v>
      </c>
      <c r="AD387">
        <v>-7.4345677858921426E-3</v>
      </c>
      <c r="AE387">
        <v>-2.2121699190423869E-2</v>
      </c>
      <c r="AF387">
        <v>-8.6930808776081628E-2</v>
      </c>
      <c r="AG387">
        <v>-6.6075680736780206E-3</v>
      </c>
      <c r="AH387" s="9" t="s">
        <v>117</v>
      </c>
      <c r="AI387" s="1">
        <v>44927</v>
      </c>
      <c r="AJ387" s="9" t="s">
        <v>39</v>
      </c>
      <c r="AK387">
        <v>18</v>
      </c>
    </row>
    <row r="388" spans="1:37" x14ac:dyDescent="0.25">
      <c r="A388">
        <v>44943</v>
      </c>
      <c r="B388">
        <v>-1.817672161613609E-2</v>
      </c>
      <c r="C388">
        <v>-0.16743485229891791</v>
      </c>
      <c r="D388">
        <v>0</v>
      </c>
      <c r="E388">
        <v>-2.617808967445455E-3</v>
      </c>
      <c r="F388">
        <v>-4.2374860632364401E-4</v>
      </c>
      <c r="G388">
        <v>-2.8214039343408049E-3</v>
      </c>
      <c r="H388">
        <v>-1.382517590603066E-3</v>
      </c>
      <c r="I388">
        <v>-0.28747686671494821</v>
      </c>
      <c r="J388">
        <v>-6.842386060077023E-3</v>
      </c>
      <c r="K388">
        <v>-0.14064195994087139</v>
      </c>
      <c r="L388">
        <v>0</v>
      </c>
      <c r="M388">
        <v>-2.9650834380266181E-2</v>
      </c>
      <c r="N388">
        <v>-4.6223976346398417E-2</v>
      </c>
      <c r="O388">
        <v>-1.7958336655494709E-3</v>
      </c>
      <c r="P388">
        <v>-4.7610672758922411E-2</v>
      </c>
      <c r="Q388">
        <v>-2.9184971841009692E-3</v>
      </c>
      <c r="R388">
        <v>0</v>
      </c>
      <c r="S388">
        <v>0</v>
      </c>
      <c r="T388">
        <v>-4.2515480983586462E-4</v>
      </c>
      <c r="U388">
        <v>-3.5144502211739712E-3</v>
      </c>
      <c r="V388">
        <v>-1.0672396561843279E-2</v>
      </c>
      <c r="W388">
        <v>-0.37291466042403598</v>
      </c>
      <c r="X388">
        <v>-4.6797337316075208E-4</v>
      </c>
      <c r="Y388">
        <v>-1.7737939276285909E-2</v>
      </c>
      <c r="Z388">
        <v>-8.5506434903531714E-3</v>
      </c>
      <c r="AA388">
        <v>-9.1406255868459407E-2</v>
      </c>
      <c r="AB388">
        <v>-2.8649633053210929E-3</v>
      </c>
      <c r="AC388">
        <v>-1.2135745396049301E-2</v>
      </c>
      <c r="AD388">
        <v>0</v>
      </c>
      <c r="AE388">
        <v>-4.3216407006434698E-2</v>
      </c>
      <c r="AF388">
        <v>-8.7181026644099647E-3</v>
      </c>
      <c r="AG388">
        <v>-2.0829470793652619E-2</v>
      </c>
      <c r="AH388" s="9" t="s">
        <v>117</v>
      </c>
      <c r="AI388" s="1">
        <v>44927</v>
      </c>
      <c r="AJ388" s="9" t="s">
        <v>40</v>
      </c>
      <c r="AK388">
        <v>17</v>
      </c>
    </row>
    <row r="389" spans="1:37" x14ac:dyDescent="0.25">
      <c r="A389">
        <v>44942</v>
      </c>
      <c r="B389">
        <v>-0.17969153035585461</v>
      </c>
      <c r="C389">
        <v>-0.29350603108232959</v>
      </c>
      <c r="D389">
        <v>-4.7015945443009133E-2</v>
      </c>
      <c r="E389">
        <v>-0.37950400546289681</v>
      </c>
      <c r="F389">
        <v>-6.5513483073035755E-2</v>
      </c>
      <c r="G389">
        <v>-6.2920382706687442E-2</v>
      </c>
      <c r="H389">
        <v>-7.0032344540738922E-2</v>
      </c>
      <c r="I389">
        <v>-0.13931809651036711</v>
      </c>
      <c r="J389">
        <v>-0.36527043062914821</v>
      </c>
      <c r="K389">
        <v>-4.4485727060042512E-3</v>
      </c>
      <c r="L389">
        <v>-0.3237383937313848</v>
      </c>
      <c r="M389">
        <v>-0.22197678881489369</v>
      </c>
      <c r="N389">
        <v>-0.1049296523336252</v>
      </c>
      <c r="O389">
        <v>-0.12751854289738371</v>
      </c>
      <c r="P389">
        <v>-8.760444656189452E-2</v>
      </c>
      <c r="Q389">
        <v>-6.4286909493445014E-3</v>
      </c>
      <c r="R389">
        <v>-4.667225773277469E-2</v>
      </c>
      <c r="S389">
        <v>-5.3291766427427676E-3</v>
      </c>
      <c r="T389">
        <v>-0.31345368136595553</v>
      </c>
      <c r="U389">
        <v>-8.2162567536711195E-2</v>
      </c>
      <c r="V389">
        <v>-0.25271432124504267</v>
      </c>
      <c r="W389">
        <v>-0.8625778692061904</v>
      </c>
      <c r="X389">
        <v>-0.12921029961582639</v>
      </c>
      <c r="Y389">
        <v>-0.27728851587182218</v>
      </c>
      <c r="Z389">
        <v>-0.22659038189195921</v>
      </c>
      <c r="AA389">
        <v>-0.1402023866098337</v>
      </c>
      <c r="AB389">
        <v>-0.11870413943385159</v>
      </c>
      <c r="AC389">
        <v>-0.24721035544129011</v>
      </c>
      <c r="AD389">
        <v>-9.4341411859912391E-2</v>
      </c>
      <c r="AE389">
        <v>-0.25902326327420022</v>
      </c>
      <c r="AF389">
        <v>-0.1304557742284117</v>
      </c>
      <c r="AG389">
        <v>-0.24125296428382809</v>
      </c>
      <c r="AH389" s="9" t="s">
        <v>117</v>
      </c>
      <c r="AI389" s="1">
        <v>44927</v>
      </c>
      <c r="AJ389" s="9" t="s">
        <v>41</v>
      </c>
      <c r="AK389">
        <v>16</v>
      </c>
    </row>
    <row r="390" spans="1:37" x14ac:dyDescent="0.25">
      <c r="A390">
        <v>44939</v>
      </c>
      <c r="B390">
        <v>-0.33813152384716372</v>
      </c>
      <c r="C390">
        <v>-0.1156973260631437</v>
      </c>
      <c r="D390">
        <v>-1.604792441666265E-2</v>
      </c>
      <c r="E390">
        <v>-0.52324898897032124</v>
      </c>
      <c r="F390">
        <v>-4.9070206609421699E-2</v>
      </c>
      <c r="G390">
        <v>-0.2123015205570486</v>
      </c>
      <c r="H390">
        <v>-9.8313485825434768E-2</v>
      </c>
      <c r="I390">
        <v>-0.43039576128548362</v>
      </c>
      <c r="J390">
        <v>-0.41206561718887741</v>
      </c>
      <c r="K390">
        <v>-0.13379395754913009</v>
      </c>
      <c r="L390">
        <v>-0.63132745034942972</v>
      </c>
      <c r="M390">
        <v>-0.30790811289428699</v>
      </c>
      <c r="N390">
        <v>-0.37385674867610907</v>
      </c>
      <c r="O390">
        <v>-0.23182904548699909</v>
      </c>
      <c r="P390">
        <v>-0.15383203213329519</v>
      </c>
      <c r="Q390">
        <v>-0.14048853860957411</v>
      </c>
      <c r="R390">
        <v>-2.191435880329828E-2</v>
      </c>
      <c r="S390">
        <v>-0.53312196749498186</v>
      </c>
      <c r="T390">
        <v>-0.63440746296432315</v>
      </c>
      <c r="U390">
        <v>-1.3541056159432541</v>
      </c>
      <c r="V390">
        <v>-0.1951443102370104</v>
      </c>
      <c r="W390">
        <v>-0.35248258905075103</v>
      </c>
      <c r="X390">
        <v>-0.30100211900681112</v>
      </c>
      <c r="Y390">
        <v>-6.9162520325008664E-2</v>
      </c>
      <c r="Z390">
        <v>-0.3734762822199697</v>
      </c>
      <c r="AA390">
        <v>-0.35938549921812879</v>
      </c>
      <c r="AB390">
        <v>-0.23033804154006551</v>
      </c>
      <c r="AC390">
        <v>-0.25783794322169712</v>
      </c>
      <c r="AD390">
        <v>-0.13182354189406231</v>
      </c>
      <c r="AE390">
        <v>-0.33193103194888163</v>
      </c>
      <c r="AF390">
        <v>-0.41756246172788269</v>
      </c>
      <c r="AG390">
        <v>-0.23098383747628121</v>
      </c>
      <c r="AH390" s="9" t="s">
        <v>118</v>
      </c>
      <c r="AI390" s="1">
        <v>44927</v>
      </c>
      <c r="AJ390" s="9" t="s">
        <v>43</v>
      </c>
      <c r="AK390">
        <v>13</v>
      </c>
    </row>
    <row r="391" spans="1:37" x14ac:dyDescent="0.25">
      <c r="A391">
        <v>44938</v>
      </c>
      <c r="B391">
        <v>-0.1753780692770609</v>
      </c>
      <c r="C391">
        <v>-0.2414063611917002</v>
      </c>
      <c r="D391">
        <v>-8.8836957940656366E-3</v>
      </c>
      <c r="E391">
        <v>-0.51087513191273692</v>
      </c>
      <c r="F391">
        <v>-1.7002945977794452E-2</v>
      </c>
      <c r="G391">
        <v>-0.1804343756444709</v>
      </c>
      <c r="H391">
        <v>-0.15537509676667161</v>
      </c>
      <c r="I391">
        <v>-4.6875922614343368E-2</v>
      </c>
      <c r="J391">
        <v>0</v>
      </c>
      <c r="K391">
        <v>-6.7559225475903345E-2</v>
      </c>
      <c r="L391">
        <v>-1.6384904519142911E-2</v>
      </c>
      <c r="M391">
        <v>-2.738022910488937E-2</v>
      </c>
      <c r="N391">
        <v>-7.5827930427166762E-2</v>
      </c>
      <c r="O391">
        <v>-2.170401324427659E-2</v>
      </c>
      <c r="P391">
        <v>-7.1356109481534452E-3</v>
      </c>
      <c r="Q391">
        <v>-0.15071966732996711</v>
      </c>
      <c r="R391">
        <v>-9.0545767639964886E-2</v>
      </c>
      <c r="S391">
        <v>-3.7859896092137177E-2</v>
      </c>
      <c r="T391">
        <v>-0.21826543002678539</v>
      </c>
      <c r="U391">
        <v>0</v>
      </c>
      <c r="V391">
        <v>-2.2242952071505229E-2</v>
      </c>
      <c r="W391">
        <v>0</v>
      </c>
      <c r="X391">
        <v>-9.4190278615483652E-2</v>
      </c>
      <c r="Y391">
        <v>-0.20614188109376841</v>
      </c>
      <c r="Z391">
        <v>-0.28548685659289857</v>
      </c>
      <c r="AA391">
        <v>-3.2313469666551742E-2</v>
      </c>
      <c r="AB391">
        <v>-0.1389019662708886</v>
      </c>
      <c r="AC391">
        <v>-6.952159803826076E-2</v>
      </c>
      <c r="AD391">
        <v>-4.5507798306359003E-2</v>
      </c>
      <c r="AE391">
        <v>-0.19651509194365019</v>
      </c>
      <c r="AF391">
        <v>-0.16556764897538939</v>
      </c>
      <c r="AG391">
        <v>-0.19255573480808211</v>
      </c>
      <c r="AH391" s="9" t="s">
        <v>118</v>
      </c>
      <c r="AI391" s="1">
        <v>44927</v>
      </c>
      <c r="AJ391" s="9" t="s">
        <v>38</v>
      </c>
      <c r="AK391">
        <v>12</v>
      </c>
    </row>
    <row r="392" spans="1:37" x14ac:dyDescent="0.25">
      <c r="A392">
        <v>44937</v>
      </c>
      <c r="B392">
        <v>-0.2153209324637762</v>
      </c>
      <c r="C392">
        <v>-0.47422045560771209</v>
      </c>
      <c r="D392">
        <v>-2.8462981669043541E-2</v>
      </c>
      <c r="E392">
        <v>-0.21605177091575711</v>
      </c>
      <c r="F392">
        <v>-6.7629256986094843E-2</v>
      </c>
      <c r="G392">
        <v>-0.15830520409889709</v>
      </c>
      <c r="H392">
        <v>-0.43264231694578109</v>
      </c>
      <c r="I392">
        <v>-8.4467056391132143E-3</v>
      </c>
      <c r="J392">
        <v>-0.11621431295789619</v>
      </c>
      <c r="K392">
        <v>-7.540400272862198E-2</v>
      </c>
      <c r="L392">
        <v>-6.1568933519912912E-3</v>
      </c>
      <c r="M392">
        <v>-1.951820115067936E-2</v>
      </c>
      <c r="N392">
        <v>-0.1121028954193948</v>
      </c>
      <c r="O392">
        <v>-4.2449147307929459E-2</v>
      </c>
      <c r="P392">
        <v>-6.442165312680502E-2</v>
      </c>
      <c r="Q392">
        <v>-0.17607467551915129</v>
      </c>
      <c r="R392">
        <v>-0.86896283629104398</v>
      </c>
      <c r="S392">
        <v>-1.056544693515266</v>
      </c>
      <c r="T392">
        <v>-0.14339245059362279</v>
      </c>
      <c r="U392">
        <v>-0.2221125608930081</v>
      </c>
      <c r="V392">
        <v>-9.7934417085578915E-2</v>
      </c>
      <c r="W392">
        <v>-0.1332618915415402</v>
      </c>
      <c r="X392">
        <v>-0.31077955087881443</v>
      </c>
      <c r="Y392">
        <v>-5.1265982572975197E-2</v>
      </c>
      <c r="Z392">
        <v>-0.30548707059294161</v>
      </c>
      <c r="AA392">
        <v>-8.979931161580712E-2</v>
      </c>
      <c r="AB392">
        <v>-0.26781344682999031</v>
      </c>
      <c r="AC392">
        <v>-2.6252439269861989E-2</v>
      </c>
      <c r="AD392">
        <v>-0.12986563474175519</v>
      </c>
      <c r="AE392">
        <v>-0.22254602758589531</v>
      </c>
      <c r="AF392">
        <v>-0.16181350236807429</v>
      </c>
      <c r="AG392">
        <v>-0.26257906105611811</v>
      </c>
      <c r="AH392" s="9" t="s">
        <v>118</v>
      </c>
      <c r="AI392" s="1">
        <v>44927</v>
      </c>
      <c r="AJ392" s="9" t="s">
        <v>39</v>
      </c>
      <c r="AK392">
        <v>11</v>
      </c>
    </row>
    <row r="393" spans="1:37" x14ac:dyDescent="0.25">
      <c r="A393">
        <v>44936</v>
      </c>
      <c r="B393">
        <v>-7.1139446810850424E-2</v>
      </c>
      <c r="C393">
        <v>-2.2695950531563369E-2</v>
      </c>
      <c r="D393">
        <v>-5.3900339198097082E-3</v>
      </c>
      <c r="E393">
        <v>-3.2680214628696018E-2</v>
      </c>
      <c r="F393">
        <v>-0.18037822106746379</v>
      </c>
      <c r="G393">
        <v>-2.7247876314183021E-2</v>
      </c>
      <c r="H393">
        <v>-7.3972888512233589E-2</v>
      </c>
      <c r="I393">
        <v>-4.8687573438689243E-2</v>
      </c>
      <c r="J393">
        <v>-9.8714516258808314E-3</v>
      </c>
      <c r="K393">
        <v>-7.0922491636730853E-2</v>
      </c>
      <c r="L393">
        <v>-3.1089230875722618E-2</v>
      </c>
      <c r="M393">
        <v>-0.10321845316937921</v>
      </c>
      <c r="N393">
        <v>-9.3879387651380403E-2</v>
      </c>
      <c r="O393">
        <v>-1.817894317159598E-2</v>
      </c>
      <c r="P393">
        <v>-0.35778215680031711</v>
      </c>
      <c r="Q393">
        <v>-0.10931179729376771</v>
      </c>
      <c r="R393">
        <v>0</v>
      </c>
      <c r="S393">
        <v>-0.11651694332913071</v>
      </c>
      <c r="T393">
        <v>-9.7393000070957289E-2</v>
      </c>
      <c r="U393">
        <v>-9.7332211811927416E-3</v>
      </c>
      <c r="V393">
        <v>-1.8816920923990579E-2</v>
      </c>
      <c r="W393">
        <v>-3.2607310786672658E-2</v>
      </c>
      <c r="X393">
        <v>-2.4433879262169181E-2</v>
      </c>
      <c r="Y393">
        <v>-8.3223774031520578E-2</v>
      </c>
      <c r="Z393">
        <v>-3.364128919691016E-2</v>
      </c>
      <c r="AA393">
        <v>-0.1016600485368772</v>
      </c>
      <c r="AB393">
        <v>-8.824832139313811E-2</v>
      </c>
      <c r="AC393">
        <v>-7.8674141170197387E-2</v>
      </c>
      <c r="AD393">
        <v>-9.9171932330813006E-2</v>
      </c>
      <c r="AE393">
        <v>-9.8488617168148884E-2</v>
      </c>
      <c r="AF393">
        <v>-2.7826167737932471E-2</v>
      </c>
      <c r="AG393">
        <v>-0.1100347984439103</v>
      </c>
      <c r="AH393" s="9" t="s">
        <v>118</v>
      </c>
      <c r="AI393" s="1">
        <v>44927</v>
      </c>
      <c r="AJ393" s="9" t="s">
        <v>40</v>
      </c>
      <c r="AK393">
        <v>10</v>
      </c>
    </row>
    <row r="394" spans="1:37" x14ac:dyDescent="0.25">
      <c r="A394">
        <v>44935</v>
      </c>
      <c r="B394">
        <v>-0.30132970055462399</v>
      </c>
      <c r="C394">
        <v>-0.58357137805989989</v>
      </c>
      <c r="D394">
        <v>-4.2517716701836308E-2</v>
      </c>
      <c r="E394">
        <v>-0.3507917386546277</v>
      </c>
      <c r="F394">
        <v>-0.19376725783101989</v>
      </c>
      <c r="G394">
        <v>-0.24870741183132439</v>
      </c>
      <c r="H394">
        <v>-0.35795573375482231</v>
      </c>
      <c r="I394">
        <v>-0.2467315825133958</v>
      </c>
      <c r="J394">
        <v>-2.8696282602957569E-2</v>
      </c>
      <c r="K394">
        <v>-0.2384489405690127</v>
      </c>
      <c r="L394">
        <v>-5.9459172308475992E-2</v>
      </c>
      <c r="M394">
        <v>-0.22011686618896209</v>
      </c>
      <c r="N394">
        <v>-0.20931933856023641</v>
      </c>
      <c r="O394">
        <v>-0.46194330493844071</v>
      </c>
      <c r="P394">
        <v>-9.3948846951401946E-2</v>
      </c>
      <c r="Q394">
        <v>-7.3092308987682167E-2</v>
      </c>
      <c r="R394">
        <v>-0.59612741248153833</v>
      </c>
      <c r="S394">
        <v>-0.1167246204585369</v>
      </c>
      <c r="T394">
        <v>-0.4303246193057762</v>
      </c>
      <c r="U394">
        <v>-0.4684127619054802</v>
      </c>
      <c r="V394">
        <v>-0.2312325852482687</v>
      </c>
      <c r="W394">
        <v>-0.12347702783223639</v>
      </c>
      <c r="X394">
        <v>-0.3290976590500731</v>
      </c>
      <c r="Y394">
        <v>-0.27370877495962481</v>
      </c>
      <c r="Z394">
        <v>-0.34743061249216051</v>
      </c>
      <c r="AA394">
        <v>-0.23831628864129439</v>
      </c>
      <c r="AB394">
        <v>-0.28411013925224737</v>
      </c>
      <c r="AC394">
        <v>-0.19157771689840641</v>
      </c>
      <c r="AD394">
        <v>-0.1347142663873139</v>
      </c>
      <c r="AE394">
        <v>-0.35046055429700651</v>
      </c>
      <c r="AF394">
        <v>-0.37129771060387112</v>
      </c>
      <c r="AG394">
        <v>-0.1698130946346135</v>
      </c>
      <c r="AH394" s="9" t="s">
        <v>118</v>
      </c>
      <c r="AI394" s="1">
        <v>44927</v>
      </c>
      <c r="AJ394" s="9" t="s">
        <v>41</v>
      </c>
      <c r="AK394">
        <v>9</v>
      </c>
    </row>
    <row r="395" spans="1:37" x14ac:dyDescent="0.25">
      <c r="A395">
        <v>44932</v>
      </c>
      <c r="B395">
        <v>-0.79449310642893856</v>
      </c>
      <c r="C395">
        <v>-0.71264300238903078</v>
      </c>
      <c r="D395">
        <v>0</v>
      </c>
      <c r="E395">
        <v>-0.81780771681982856</v>
      </c>
      <c r="F395">
        <v>-0.59364443806066181</v>
      </c>
      <c r="G395">
        <v>-0.65471303949503579</v>
      </c>
      <c r="H395">
        <v>-0.42358516962798309</v>
      </c>
      <c r="I395">
        <v>-1.263261888437988</v>
      </c>
      <c r="J395">
        <v>-2.0739503148606682</v>
      </c>
      <c r="K395">
        <v>-0.59049440306079759</v>
      </c>
      <c r="L395">
        <v>-0.26560640917660261</v>
      </c>
      <c r="M395">
        <v>-0.72871430414352978</v>
      </c>
      <c r="N395">
        <v>-1.222156403878073</v>
      </c>
      <c r="O395">
        <v>-0.70769172237973499</v>
      </c>
      <c r="P395">
        <v>-0.51171866821459411</v>
      </c>
      <c r="Q395">
        <v>-9.4599396187454374E-2</v>
      </c>
      <c r="R395">
        <v>-0.83810735538584247</v>
      </c>
      <c r="S395">
        <v>-1.001617855104977</v>
      </c>
      <c r="T395">
        <v>-0.32809327342558409</v>
      </c>
      <c r="U395">
        <v>-0.39093149109857878</v>
      </c>
      <c r="V395">
        <v>-1.869918710094669</v>
      </c>
      <c r="W395">
        <v>-0.34194927386978152</v>
      </c>
      <c r="X395">
        <v>-1.091703859494692</v>
      </c>
      <c r="Y395">
        <v>-0.1312343378663049</v>
      </c>
      <c r="Z395">
        <v>-0.87089107786065578</v>
      </c>
      <c r="AA395">
        <v>-1.1645292939506131</v>
      </c>
      <c r="AB395">
        <v>-0.57983847621349016</v>
      </c>
      <c r="AC395">
        <v>-0.30218900777089108</v>
      </c>
      <c r="AD395">
        <v>-0.2440538308689818</v>
      </c>
      <c r="AE395">
        <v>-0.89790656636559352</v>
      </c>
      <c r="AF395">
        <v>-0.88793365377882383</v>
      </c>
      <c r="AG395">
        <v>-0.64697638986552508</v>
      </c>
      <c r="AH395" s="9" t="s">
        <v>119</v>
      </c>
      <c r="AI395" s="1">
        <v>44927</v>
      </c>
      <c r="AJ395" s="9" t="s">
        <v>43</v>
      </c>
      <c r="AK395">
        <v>6</v>
      </c>
    </row>
    <row r="396" spans="1:37" x14ac:dyDescent="0.25">
      <c r="A396">
        <v>44931</v>
      </c>
      <c r="B396">
        <v>-0.14766969738457711</v>
      </c>
      <c r="C396">
        <v>-0.22266273444539481</v>
      </c>
      <c r="D396">
        <v>-5.5635388856633342E-2</v>
      </c>
      <c r="E396">
        <v>-0.11481750654784111</v>
      </c>
      <c r="F396">
        <v>-0.12547258735486069</v>
      </c>
      <c r="G396">
        <v>-5.582174651796136E-2</v>
      </c>
      <c r="H396">
        <v>-5.0509583033238117E-2</v>
      </c>
      <c r="I396">
        <v>-0.18976048038335619</v>
      </c>
      <c r="J396">
        <v>-8.5121988014156859E-3</v>
      </c>
      <c r="K396">
        <v>-0.1227890344691156</v>
      </c>
      <c r="L396">
        <v>-0.1159384014814944</v>
      </c>
      <c r="M396">
        <v>-4.8307493133414571E-2</v>
      </c>
      <c r="N396">
        <v>-9.0958944421734036E-2</v>
      </c>
      <c r="O396">
        <v>-3.2454330873722667E-2</v>
      </c>
      <c r="P396">
        <v>-0.2085579245074099</v>
      </c>
      <c r="Q396">
        <v>-3.8422890607688542E-4</v>
      </c>
      <c r="R396">
        <v>-7.3805338724617794E-2</v>
      </c>
      <c r="S396">
        <v>-5.0669575539656432E-2</v>
      </c>
      <c r="T396">
        <v>-0.30990948591219508</v>
      </c>
      <c r="U396">
        <v>-4.9296303438474301E-4</v>
      </c>
      <c r="V396">
        <v>-6.0857505001010039E-2</v>
      </c>
      <c r="W396">
        <v>-0.239963396849668</v>
      </c>
      <c r="X396">
        <v>-0.18952416658925139</v>
      </c>
      <c r="Y396">
        <v>-8.3976318548384464E-4</v>
      </c>
      <c r="Z396">
        <v>-0.1412095783834624</v>
      </c>
      <c r="AA396">
        <v>-0.1239301224930533</v>
      </c>
      <c r="AB396">
        <v>-7.3321111055814306E-2</v>
      </c>
      <c r="AC396">
        <v>-0.14888162155766299</v>
      </c>
      <c r="AD396">
        <v>-2.18187194046961E-2</v>
      </c>
      <c r="AE396">
        <v>-4.3573816816711949E-2</v>
      </c>
      <c r="AF396">
        <v>-0.17204152540763831</v>
      </c>
      <c r="AG396">
        <v>-0.2125515990728741</v>
      </c>
      <c r="AH396" s="9" t="s">
        <v>119</v>
      </c>
      <c r="AI396" s="1">
        <v>44927</v>
      </c>
      <c r="AJ396" s="9" t="s">
        <v>38</v>
      </c>
      <c r="AK396">
        <v>5</v>
      </c>
    </row>
    <row r="397" spans="1:37" x14ac:dyDescent="0.25">
      <c r="A397">
        <v>44930</v>
      </c>
      <c r="B397">
        <v>-0.42423676728648152</v>
      </c>
      <c r="C397">
        <v>-0.13651280614534139</v>
      </c>
      <c r="D397">
        <v>-1.3482472311264841E-2</v>
      </c>
      <c r="E397">
        <v>-0.50846254365818633</v>
      </c>
      <c r="F397">
        <v>-4.0964109712499683E-2</v>
      </c>
      <c r="G397">
        <v>-0.56842438892198288</v>
      </c>
      <c r="H397">
        <v>-0.16163111886937409</v>
      </c>
      <c r="I397">
        <v>-0.27323936878992833</v>
      </c>
      <c r="J397">
        <v>-0.1137764131849817</v>
      </c>
      <c r="K397">
        <v>-0.1079347541731854</v>
      </c>
      <c r="L397">
        <v>-0.46844642149600429</v>
      </c>
      <c r="M397">
        <v>-0.15904441927567881</v>
      </c>
      <c r="N397">
        <v>-0.4241035959417605</v>
      </c>
      <c r="O397">
        <v>-0.66889915729526683</v>
      </c>
      <c r="P397">
        <v>-0.3540452770440089</v>
      </c>
      <c r="Q397">
        <v>-0.19902508011476719</v>
      </c>
      <c r="R397">
        <v>-0.73392356384645674</v>
      </c>
      <c r="S397">
        <v>-0.37822482675112729</v>
      </c>
      <c r="T397">
        <v>-0.55300217461557899</v>
      </c>
      <c r="U397">
        <v>-1.6925184762166821</v>
      </c>
      <c r="V397">
        <v>-0.1557459025730745</v>
      </c>
      <c r="W397">
        <v>-0.18238994474152101</v>
      </c>
      <c r="X397">
        <v>-0.77027016778776147</v>
      </c>
      <c r="Y397">
        <v>-8.9224206898530972E-2</v>
      </c>
      <c r="Z397">
        <v>-0.55276510461773898</v>
      </c>
      <c r="AA397">
        <v>-0.38814897827349598</v>
      </c>
      <c r="AB397">
        <v>-0.34043398999884672</v>
      </c>
      <c r="AC397">
        <v>-0.18058164461376999</v>
      </c>
      <c r="AD397">
        <v>-0.14959936982799299</v>
      </c>
      <c r="AE397">
        <v>-0.50742701022154491</v>
      </c>
      <c r="AF397">
        <v>-0.39482486914846282</v>
      </c>
      <c r="AG397">
        <v>-0.48119669063746612</v>
      </c>
      <c r="AH397" s="9" t="s">
        <v>119</v>
      </c>
      <c r="AI397" s="1">
        <v>44927</v>
      </c>
      <c r="AJ397" s="9" t="s">
        <v>39</v>
      </c>
      <c r="AK397">
        <v>4</v>
      </c>
    </row>
    <row r="398" spans="1:37" x14ac:dyDescent="0.25">
      <c r="A398">
        <v>44929</v>
      </c>
      <c r="B398">
        <v>-1.156391414920587E-2</v>
      </c>
      <c r="C398">
        <v>-4.5591442502495201E-3</v>
      </c>
      <c r="D398">
        <v>0</v>
      </c>
      <c r="E398">
        <v>-6.5672253259288242E-3</v>
      </c>
      <c r="F398">
        <v>0</v>
      </c>
      <c r="G398">
        <v>-1.3427194951322481E-2</v>
      </c>
      <c r="H398">
        <v>0</v>
      </c>
      <c r="I398">
        <v>-1.8679998409184981E-4</v>
      </c>
      <c r="J398">
        <v>-1.3078337655305699E-2</v>
      </c>
      <c r="K398">
        <v>-0.25437447934499741</v>
      </c>
      <c r="L398">
        <v>0</v>
      </c>
      <c r="M398">
        <v>-4.9318476454971632E-3</v>
      </c>
      <c r="N398">
        <v>-1.0870625357741481E-2</v>
      </c>
      <c r="O398">
        <v>-0.1214055967973226</v>
      </c>
      <c r="P398">
        <v>0</v>
      </c>
      <c r="Q398">
        <v>-1.443298164210589E-2</v>
      </c>
      <c r="R398">
        <v>-0.26069145043650122</v>
      </c>
      <c r="S398">
        <v>0</v>
      </c>
      <c r="T398">
        <v>-1.825973790960808E-3</v>
      </c>
      <c r="U398">
        <v>0</v>
      </c>
      <c r="V398">
        <v>-2.020089484374284E-2</v>
      </c>
      <c r="W398">
        <v>-3.5299815582658767E-2</v>
      </c>
      <c r="X398">
        <v>-5.9101701177586537E-3</v>
      </c>
      <c r="Y398">
        <v>-4.275469184339336E-2</v>
      </c>
      <c r="Z398">
        <v>-1.0718176771501661E-2</v>
      </c>
      <c r="AA398">
        <v>-1.265660995846371E-2</v>
      </c>
      <c r="AB398">
        <v>-1.206036223182619E-2</v>
      </c>
      <c r="AC398">
        <v>-7.7581437544359073E-3</v>
      </c>
      <c r="AD398">
        <v>-1.144403712737587E-3</v>
      </c>
      <c r="AE398">
        <v>-6.5795236105265133E-3</v>
      </c>
      <c r="AF398">
        <v>-1.8909946604895651E-2</v>
      </c>
      <c r="AG398">
        <v>-9.2125521585033482E-3</v>
      </c>
      <c r="AH398" s="9" t="s">
        <v>119</v>
      </c>
      <c r="AI398" s="1">
        <v>44927</v>
      </c>
      <c r="AJ398" s="9" t="s">
        <v>40</v>
      </c>
      <c r="AK398">
        <v>3</v>
      </c>
    </row>
    <row r="399" spans="1:37" x14ac:dyDescent="0.25">
      <c r="A399">
        <v>44925</v>
      </c>
      <c r="B399">
        <v>-0.28118888994560132</v>
      </c>
      <c r="C399">
        <v>-0.48787063516530083</v>
      </c>
      <c r="D399">
        <v>-4.234684550134226E-2</v>
      </c>
      <c r="E399">
        <v>-0.21590044446664941</v>
      </c>
      <c r="F399">
        <v>-0.24594649487640491</v>
      </c>
      <c r="G399">
        <v>-0.30631513270624638</v>
      </c>
      <c r="H399">
        <v>-0.33472434727067413</v>
      </c>
      <c r="I399">
        <v>-0.53435842596765504</v>
      </c>
      <c r="J399">
        <v>-4.0314848389645927E-2</v>
      </c>
      <c r="K399">
        <v>-0.41801362116256202</v>
      </c>
      <c r="L399">
        <v>-0.21532378790592899</v>
      </c>
      <c r="M399">
        <v>-5.032633517704313E-2</v>
      </c>
      <c r="N399">
        <v>-0.17628210512171499</v>
      </c>
      <c r="O399">
        <v>-1.500318404061148E-2</v>
      </c>
      <c r="P399">
        <v>-2.2203855828596079E-2</v>
      </c>
      <c r="Q399">
        <v>-0.64589356650021357</v>
      </c>
      <c r="R399">
        <v>-1.1484546418530009E-2</v>
      </c>
      <c r="S399">
        <v>-9.2750686286459307E-4</v>
      </c>
      <c r="T399">
        <v>-0.49766473202751721</v>
      </c>
      <c r="U399">
        <v>-4.9370609594400421E-2</v>
      </c>
      <c r="V399">
        <v>-0.15498622754884431</v>
      </c>
      <c r="W399">
        <v>-1.2839933436818911</v>
      </c>
      <c r="X399">
        <v>-0.30143223658952722</v>
      </c>
      <c r="Y399">
        <v>-0.1710916275623745</v>
      </c>
      <c r="Z399">
        <v>-0.31096185913818009</v>
      </c>
      <c r="AA399">
        <v>-0.17549713195505989</v>
      </c>
      <c r="AB399">
        <v>-0.36655610684743523</v>
      </c>
      <c r="AC399">
        <v>-0.13023997200884849</v>
      </c>
      <c r="AD399">
        <v>-0.33292870641768157</v>
      </c>
      <c r="AE399">
        <v>-0.13315589863259661</v>
      </c>
      <c r="AF399">
        <v>-0.22060580441208011</v>
      </c>
      <c r="AG399">
        <v>-0.4995092825438272</v>
      </c>
      <c r="AH399" s="9" t="s">
        <v>120</v>
      </c>
      <c r="AI399" s="1">
        <v>44896</v>
      </c>
      <c r="AJ399" s="9" t="s">
        <v>43</v>
      </c>
      <c r="AK399">
        <v>30</v>
      </c>
    </row>
    <row r="400" spans="1:37" x14ac:dyDescent="0.25">
      <c r="A400">
        <v>44924</v>
      </c>
      <c r="B400">
        <v>-0.30572193539842207</v>
      </c>
      <c r="C400">
        <v>-0.1224152303050442</v>
      </c>
      <c r="D400">
        <v>-6.7099566479535189E-2</v>
      </c>
      <c r="E400">
        <v>-0.47532429544255322</v>
      </c>
      <c r="F400">
        <v>-0.46087599530727119</v>
      </c>
      <c r="G400">
        <v>-0.69401408601323411</v>
      </c>
      <c r="H400">
        <v>-0.16143077303696191</v>
      </c>
      <c r="I400">
        <v>-0.63607476031283816</v>
      </c>
      <c r="J400">
        <v>-0.40052171666760578</v>
      </c>
      <c r="K400">
        <v>-0.36825505252264268</v>
      </c>
      <c r="L400">
        <v>-0.64232958192455869</v>
      </c>
      <c r="M400">
        <v>-5.9988650661388879E-2</v>
      </c>
      <c r="N400">
        <v>-0.1047052971671798</v>
      </c>
      <c r="O400">
        <v>-8.6990563511611607E-2</v>
      </c>
      <c r="P400">
        <v>-0.51295739911534488</v>
      </c>
      <c r="Q400">
        <v>-0.45740765419748358</v>
      </c>
      <c r="R400">
        <v>-0.31744817967698641</v>
      </c>
      <c r="S400">
        <v>-0.59358316975821035</v>
      </c>
      <c r="T400">
        <v>-8.0573665091337385E-2</v>
      </c>
      <c r="U400">
        <v>-0.45050043221830322</v>
      </c>
      <c r="V400">
        <v>-6.6806921112017761E-2</v>
      </c>
      <c r="W400">
        <v>-4.6836281512739511E-2</v>
      </c>
      <c r="X400">
        <v>-0.17784113936986939</v>
      </c>
      <c r="Y400">
        <v>-4.5183568792359109E-2</v>
      </c>
      <c r="Z400">
        <v>-0.39082811964848702</v>
      </c>
      <c r="AA400">
        <v>-0.34516745269174443</v>
      </c>
      <c r="AB400">
        <v>-0.2030778726508996</v>
      </c>
      <c r="AC400">
        <v>-0.13331882306366469</v>
      </c>
      <c r="AD400">
        <v>-0.50110194223962401</v>
      </c>
      <c r="AE400">
        <v>-0.49148782795856921</v>
      </c>
      <c r="AF400">
        <v>-0.24688977921134631</v>
      </c>
      <c r="AG400">
        <v>-0.20816426523340381</v>
      </c>
      <c r="AH400" s="9" t="s">
        <v>120</v>
      </c>
      <c r="AI400" s="1">
        <v>44896</v>
      </c>
      <c r="AJ400" s="9" t="s">
        <v>38</v>
      </c>
      <c r="AK400">
        <v>29</v>
      </c>
    </row>
    <row r="401" spans="1:37" x14ac:dyDescent="0.25">
      <c r="A401">
        <v>44923</v>
      </c>
      <c r="B401">
        <v>-6.1853176134389981E-2</v>
      </c>
      <c r="C401">
        <v>-3.4030277381208167E-2</v>
      </c>
      <c r="D401">
        <v>-1.5471497897429831E-2</v>
      </c>
      <c r="E401">
        <v>-4.5340402705915578E-2</v>
      </c>
      <c r="F401">
        <v>-4.8435195360626319E-3</v>
      </c>
      <c r="G401">
        <v>-5.3329851890561789E-2</v>
      </c>
      <c r="H401">
        <v>-3.5788664860183929E-2</v>
      </c>
      <c r="I401">
        <v>-0.1652233272548019</v>
      </c>
      <c r="J401">
        <v>-8.8760185643703887E-2</v>
      </c>
      <c r="K401">
        <v>-2.9219022422700341E-2</v>
      </c>
      <c r="L401">
        <v>-0.16732759417703769</v>
      </c>
      <c r="M401">
        <v>-1.720514834756429E-2</v>
      </c>
      <c r="N401">
        <v>-1.944844641582048E-2</v>
      </c>
      <c r="O401">
        <v>-7.3472632307359495E-2</v>
      </c>
      <c r="P401">
        <v>-1.310525261579569E-2</v>
      </c>
      <c r="Q401">
        <v>-2.937884414086513E-2</v>
      </c>
      <c r="R401">
        <v>-4.6035216124217446E-3</v>
      </c>
      <c r="S401">
        <v>-3.4574655351331703E-2</v>
      </c>
      <c r="T401">
        <v>-5.4724113217153293E-2</v>
      </c>
      <c r="U401">
        <v>-6.2590195835220019E-2</v>
      </c>
      <c r="V401">
        <v>-3.3982672288771387E-2</v>
      </c>
      <c r="W401">
        <v>-1.9164785744528082E-2</v>
      </c>
      <c r="X401">
        <v>-0.108065777742683</v>
      </c>
      <c r="Y401">
        <v>-0.52138580272286239</v>
      </c>
      <c r="Z401">
        <v>-7.1354467835997429E-2</v>
      </c>
      <c r="AA401">
        <v>-4.8485142825938958E-2</v>
      </c>
      <c r="AB401">
        <v>-3.7613072059709297E-2</v>
      </c>
      <c r="AC401">
        <v>-0.13943391311449399</v>
      </c>
      <c r="AD401">
        <v>-9.1140596782803965E-2</v>
      </c>
      <c r="AE401">
        <v>-4.5420500189505497E-2</v>
      </c>
      <c r="AF401">
        <v>-5.851525052697569E-2</v>
      </c>
      <c r="AG401">
        <v>-6.4288476325402105E-2</v>
      </c>
      <c r="AH401" s="9" t="s">
        <v>120</v>
      </c>
      <c r="AI401" s="1">
        <v>44896</v>
      </c>
      <c r="AJ401" s="9" t="s">
        <v>39</v>
      </c>
      <c r="AK401">
        <v>28</v>
      </c>
    </row>
    <row r="402" spans="1:37" x14ac:dyDescent="0.25">
      <c r="A402">
        <v>44922</v>
      </c>
      <c r="B402">
        <v>-5.2778008953680733E-2</v>
      </c>
      <c r="C402">
        <v>0</v>
      </c>
      <c r="D402">
        <v>0</v>
      </c>
      <c r="E402">
        <v>-5.1955742918750689E-3</v>
      </c>
      <c r="F402">
        <v>-5.0133250202481078E-3</v>
      </c>
      <c r="G402">
        <v>0</v>
      </c>
      <c r="H402">
        <v>-6.2570307776422168E-2</v>
      </c>
      <c r="I402">
        <v>-0.37850564791401192</v>
      </c>
      <c r="J402">
        <v>-2.6659265205801849E-2</v>
      </c>
      <c r="K402">
        <v>-1.6152843558274029E-3</v>
      </c>
      <c r="L402">
        <v>-2.2728698992913871E-2</v>
      </c>
      <c r="M402">
        <v>-2.60184556110306E-2</v>
      </c>
      <c r="N402">
        <v>-1.9150911780217519E-2</v>
      </c>
      <c r="O402">
        <v>-5.2053144771896272E-2</v>
      </c>
      <c r="P402">
        <v>-1.0578709014049811E-3</v>
      </c>
      <c r="Q402">
        <v>-3.697430900635134E-3</v>
      </c>
      <c r="R402">
        <v>0</v>
      </c>
      <c r="S402">
        <v>-0.14212903129845661</v>
      </c>
      <c r="T402">
        <v>-2.5273465606386551E-2</v>
      </c>
      <c r="U402">
        <v>0</v>
      </c>
      <c r="V402">
        <v>-1.9526329585600431E-2</v>
      </c>
      <c r="W402">
        <v>-0.64414894906555731</v>
      </c>
      <c r="X402">
        <v>-9.6201653566698932E-3</v>
      </c>
      <c r="Y402">
        <v>0</v>
      </c>
      <c r="Z402">
        <v>-4.8959086279914001E-2</v>
      </c>
      <c r="AA402">
        <v>-4.4351024122327651E-2</v>
      </c>
      <c r="AB402">
        <v>-2.6350041671203611E-2</v>
      </c>
      <c r="AC402">
        <v>-1.103408105130449E-2</v>
      </c>
      <c r="AD402">
        <v>-1.555037070668432E-2</v>
      </c>
      <c r="AE402">
        <v>-4.0985296956639102E-3</v>
      </c>
      <c r="AF402">
        <v>-3.9366314314392102E-2</v>
      </c>
      <c r="AG402">
        <v>-7.4768738800743639E-2</v>
      </c>
      <c r="AH402" s="9" t="s">
        <v>120</v>
      </c>
      <c r="AI402" s="1">
        <v>44896</v>
      </c>
      <c r="AJ402" s="9" t="s">
        <v>40</v>
      </c>
      <c r="AK402">
        <v>27</v>
      </c>
    </row>
    <row r="403" spans="1:37" x14ac:dyDescent="0.25">
      <c r="A403">
        <v>44921</v>
      </c>
      <c r="B403">
        <v>-2.6906410770788409</v>
      </c>
      <c r="C403">
        <v>-4.3617105167172836</v>
      </c>
      <c r="D403">
        <v>-2.1792505627306431</v>
      </c>
      <c r="E403">
        <v>-4.1350909513279346</v>
      </c>
      <c r="F403">
        <v>-3.5659705984813952</v>
      </c>
      <c r="G403">
        <v>-3.8234156918072548</v>
      </c>
      <c r="H403">
        <v>-2.0820578940277938</v>
      </c>
      <c r="I403">
        <v>-1.011722978993798</v>
      </c>
      <c r="J403">
        <v>-1.515853310686516</v>
      </c>
      <c r="K403">
        <v>-1.8204699444093959</v>
      </c>
      <c r="L403">
        <v>-2.0047520298768848</v>
      </c>
      <c r="M403">
        <v>-0.40755698308221128</v>
      </c>
      <c r="N403">
        <v>-3.0480488130603018</v>
      </c>
      <c r="O403">
        <v>-1.326877634585325</v>
      </c>
      <c r="P403">
        <v>-3.054828998487189</v>
      </c>
      <c r="Q403">
        <v>-2.4483792856224009</v>
      </c>
      <c r="R403">
        <v>-4.6927639551676448</v>
      </c>
      <c r="S403">
        <v>-3.3351884800762428</v>
      </c>
      <c r="T403">
        <v>-3.8357392594612238</v>
      </c>
      <c r="U403">
        <v>-1.939923677335011</v>
      </c>
      <c r="V403">
        <v>-1.4420932634497849</v>
      </c>
      <c r="W403">
        <v>-1.5950884803145291</v>
      </c>
      <c r="X403">
        <v>-2.039691427166944</v>
      </c>
      <c r="Y403">
        <v>-1.1900041113125861</v>
      </c>
      <c r="Z403">
        <v>-3.400041440690504</v>
      </c>
      <c r="AA403">
        <v>-2.2697449634503521</v>
      </c>
      <c r="AB403">
        <v>-2.4867294711813401</v>
      </c>
      <c r="AC403">
        <v>-1.0803907175706149</v>
      </c>
      <c r="AD403">
        <v>-3.1219156587951771</v>
      </c>
      <c r="AE403">
        <v>-2.5513291362340089</v>
      </c>
      <c r="AF403">
        <v>-2.656284570849528</v>
      </c>
      <c r="AG403">
        <v>-2.754725582333676</v>
      </c>
      <c r="AH403" s="9" t="s">
        <v>120</v>
      </c>
      <c r="AI403" s="1">
        <v>44896</v>
      </c>
      <c r="AJ403" s="9" t="s">
        <v>41</v>
      </c>
      <c r="AK403">
        <v>26</v>
      </c>
    </row>
    <row r="404" spans="1:37" x14ac:dyDescent="0.25">
      <c r="A404">
        <v>44918</v>
      </c>
      <c r="B404">
        <v>-0.20515554214803869</v>
      </c>
      <c r="C404">
        <v>-0.10782944472208419</v>
      </c>
      <c r="D404">
        <v>0</v>
      </c>
      <c r="E404">
        <v>-0.2118299866302773</v>
      </c>
      <c r="F404">
        <v>-1.882079560688911E-2</v>
      </c>
      <c r="G404">
        <v>-0.33492438330474672</v>
      </c>
      <c r="H404">
        <v>-9.6968679744287977E-3</v>
      </c>
      <c r="I404">
        <v>-6.5735272302822223E-2</v>
      </c>
      <c r="J404">
        <v>0</v>
      </c>
      <c r="K404">
        <v>-0.2113661542949212</v>
      </c>
      <c r="L404">
        <v>0</v>
      </c>
      <c r="M404">
        <v>-5.893316173878351E-3</v>
      </c>
      <c r="N404">
        <v>-8.0769454715414829E-2</v>
      </c>
      <c r="O404">
        <v>-2.048139632619558E-2</v>
      </c>
      <c r="P404">
        <v>-1.348378596181563E-2</v>
      </c>
      <c r="Q404">
        <v>-3.7675824928402851E-2</v>
      </c>
      <c r="R404">
        <v>-6.1051752900351128E-2</v>
      </c>
      <c r="S404">
        <v>-0.48443957506179219</v>
      </c>
      <c r="T404">
        <v>-0.1194973308413976</v>
      </c>
      <c r="U404">
        <v>-1.6778284170856021E-3</v>
      </c>
      <c r="V404">
        <v>-8.9284875807504119E-2</v>
      </c>
      <c r="W404">
        <v>-1.7254003081358139E-2</v>
      </c>
      <c r="X404">
        <v>-9.5256617479906006E-2</v>
      </c>
      <c r="Y404">
        <v>-0.10213359355349109</v>
      </c>
      <c r="Z404">
        <v>-0.3409357145821878</v>
      </c>
      <c r="AA404">
        <v>-8.8492754912104454E-2</v>
      </c>
      <c r="AB404">
        <v>-6.4517533071452832E-2</v>
      </c>
      <c r="AC404">
        <v>-2.8066041608044049E-2</v>
      </c>
      <c r="AD404">
        <v>-3.7872962246124693E-2</v>
      </c>
      <c r="AE404">
        <v>-0.13899111934891911</v>
      </c>
      <c r="AF404">
        <v>-0.13736885562490181</v>
      </c>
      <c r="AG404">
        <v>-0.26302954376809862</v>
      </c>
      <c r="AH404" s="9" t="s">
        <v>121</v>
      </c>
      <c r="AI404" s="1">
        <v>44896</v>
      </c>
      <c r="AJ404" s="9" t="s">
        <v>43</v>
      </c>
      <c r="AK404">
        <v>23</v>
      </c>
    </row>
    <row r="405" spans="1:37" x14ac:dyDescent="0.25">
      <c r="A405">
        <v>44917</v>
      </c>
      <c r="B405">
        <v>-6.6153727110822513E-2</v>
      </c>
      <c r="C405">
        <v>-4.9216372935978421E-2</v>
      </c>
      <c r="D405">
        <v>-5.8357092627239204E-3</v>
      </c>
      <c r="E405">
        <v>-4.7871182293365892E-2</v>
      </c>
      <c r="F405">
        <v>-5.1293055745494767E-2</v>
      </c>
      <c r="G405">
        <v>-1.17188298806996E-2</v>
      </c>
      <c r="H405">
        <v>-5.9392908337102266E-3</v>
      </c>
      <c r="I405">
        <v>-1.155154380360896E-4</v>
      </c>
      <c r="J405">
        <v>-0.1247420250590402</v>
      </c>
      <c r="K405">
        <v>-0.44702457674981833</v>
      </c>
      <c r="L405">
        <v>-0.24699906601713759</v>
      </c>
      <c r="M405">
        <v>-9.824938897733405E-3</v>
      </c>
      <c r="N405">
        <v>-3.4661781815048111E-3</v>
      </c>
      <c r="O405">
        <v>-0.1525640341010904</v>
      </c>
      <c r="P405">
        <v>-0.36680844051929329</v>
      </c>
      <c r="Q405">
        <v>-0.1246022241092424</v>
      </c>
      <c r="R405">
        <v>0</v>
      </c>
      <c r="S405">
        <v>-8.7468032920095501E-2</v>
      </c>
      <c r="T405">
        <v>-9.3565967077630416E-2</v>
      </c>
      <c r="U405">
        <v>-0.121478938077225</v>
      </c>
      <c r="V405">
        <v>-1.8576091992635289E-2</v>
      </c>
      <c r="W405">
        <v>-0.17301683500942741</v>
      </c>
      <c r="X405">
        <v>-3.1390213853974933E-2</v>
      </c>
      <c r="Y405">
        <v>-6.916711444119099E-3</v>
      </c>
      <c r="Z405">
        <v>-4.0196932681197083E-2</v>
      </c>
      <c r="AA405">
        <v>-0.1035855707171387</v>
      </c>
      <c r="AB405">
        <v>-7.5801564322828266E-2</v>
      </c>
      <c r="AC405">
        <v>-6.1562683902237847E-2</v>
      </c>
      <c r="AD405">
        <v>-0.14624289569849669</v>
      </c>
      <c r="AE405">
        <v>-3.8121487063754823E-2</v>
      </c>
      <c r="AF405">
        <v>-7.690397920135468E-2</v>
      </c>
      <c r="AG405">
        <v>-5.4676268934920558E-2</v>
      </c>
      <c r="AH405" s="9" t="s">
        <v>121</v>
      </c>
      <c r="AI405" s="1">
        <v>44896</v>
      </c>
      <c r="AJ405" s="9" t="s">
        <v>38</v>
      </c>
      <c r="AK405">
        <v>22</v>
      </c>
    </row>
    <row r="406" spans="1:37" x14ac:dyDescent="0.25">
      <c r="A406">
        <v>44916</v>
      </c>
      <c r="B406">
        <v>-0.75101811246554828</v>
      </c>
      <c r="C406">
        <v>-0.24874612595514059</v>
      </c>
      <c r="D406">
        <v>-4.4595164119796294E-3</v>
      </c>
      <c r="E406">
        <v>-1.4146558162980729</v>
      </c>
      <c r="F406">
        <v>-0.3673866108434522</v>
      </c>
      <c r="G406">
        <v>-1.3193765659367169</v>
      </c>
      <c r="H406">
        <v>-0.63259174346233704</v>
      </c>
      <c r="I406">
        <v>-1.551949307999797</v>
      </c>
      <c r="J406">
        <v>-0.23052157278655541</v>
      </c>
      <c r="K406">
        <v>-0.28444027339322198</v>
      </c>
      <c r="L406">
        <v>-0.53197248223658189</v>
      </c>
      <c r="M406">
        <v>-0.46586438461778867</v>
      </c>
      <c r="N406">
        <v>-0.45971194466581439</v>
      </c>
      <c r="O406">
        <v>-1.7902810157574299E-2</v>
      </c>
      <c r="P406">
        <v>-0.53727582754628533</v>
      </c>
      <c r="Q406">
        <v>-2.464770379758385E-2</v>
      </c>
      <c r="R406">
        <v>-1.074020641104606</v>
      </c>
      <c r="S406">
        <v>-0.59506851417175866</v>
      </c>
      <c r="T406">
        <v>-0.22051904906348471</v>
      </c>
      <c r="U406">
        <v>-2.2039645771816239</v>
      </c>
      <c r="V406">
        <v>-1.1408657383195699</v>
      </c>
      <c r="W406">
        <v>-0.1736728166393183</v>
      </c>
      <c r="X406">
        <v>-0.56037323895307511</v>
      </c>
      <c r="Y406">
        <v>-0.17613524066529851</v>
      </c>
      <c r="Z406">
        <v>-1.012772248606886</v>
      </c>
      <c r="AA406">
        <v>-0.67683300072019537</v>
      </c>
      <c r="AB406">
        <v>-0.32214799291365231</v>
      </c>
      <c r="AC406">
        <v>-0.2783662514537904</v>
      </c>
      <c r="AD406">
        <v>-8.4749482361009279E-2</v>
      </c>
      <c r="AE406">
        <v>-0.56608264421464982</v>
      </c>
      <c r="AF406">
        <v>-0.87174176346072463</v>
      </c>
      <c r="AG406">
        <v>-0.75676230853888349</v>
      </c>
      <c r="AH406" s="9" t="s">
        <v>121</v>
      </c>
      <c r="AI406" s="1">
        <v>44896</v>
      </c>
      <c r="AJ406" s="9" t="s">
        <v>39</v>
      </c>
      <c r="AK406">
        <v>21</v>
      </c>
    </row>
    <row r="407" spans="1:37" x14ac:dyDescent="0.25">
      <c r="A407">
        <v>44915</v>
      </c>
      <c r="B407">
        <v>-1.70777067936503</v>
      </c>
      <c r="C407">
        <v>-0.30618434420449758</v>
      </c>
      <c r="D407">
        <v>0</v>
      </c>
      <c r="E407">
        <v>-3.2743327840934442</v>
      </c>
      <c r="F407">
        <v>-0.24974922843440481</v>
      </c>
      <c r="G407">
        <v>-1.474207861862703</v>
      </c>
      <c r="H407">
        <v>-1.3179371792262899</v>
      </c>
      <c r="I407">
        <v>-1.613819177693592</v>
      </c>
      <c r="J407">
        <v>-2.3178620368506939</v>
      </c>
      <c r="K407">
        <v>-0.85002452330633915</v>
      </c>
      <c r="L407">
        <v>-0.20761222074608571</v>
      </c>
      <c r="M407">
        <v>-0.34354701790386521</v>
      </c>
      <c r="N407">
        <v>-0.99235615529822185</v>
      </c>
      <c r="O407">
        <v>-1.118244021270975</v>
      </c>
      <c r="P407">
        <v>-4.1783017200913308</v>
      </c>
      <c r="Q407">
        <v>-0.6645420210637375</v>
      </c>
      <c r="R407">
        <v>-4.9150800315641439</v>
      </c>
      <c r="S407">
        <v>-3.740133115343717</v>
      </c>
      <c r="T407">
        <v>-0.75240069549916766</v>
      </c>
      <c r="U407">
        <v>-2.6984228325066839</v>
      </c>
      <c r="V407">
        <v>-0.33570702078987769</v>
      </c>
      <c r="W407">
        <v>-2.3881856060723341</v>
      </c>
      <c r="X407">
        <v>-3.2079933179375741</v>
      </c>
      <c r="Y407">
        <v>-0.33098992963765211</v>
      </c>
      <c r="Z407">
        <v>-2.7454890197873829</v>
      </c>
      <c r="AA407">
        <v>-1.839922950835575</v>
      </c>
      <c r="AB407">
        <v>-0.74160465842668255</v>
      </c>
      <c r="AC407">
        <v>-0.28092413149591239</v>
      </c>
      <c r="AD407">
        <v>-0.61302084995598827</v>
      </c>
      <c r="AE407">
        <v>-1.093622932798028</v>
      </c>
      <c r="AF407">
        <v>-2.191544429199082</v>
      </c>
      <c r="AG407">
        <v>-1.881728701257497</v>
      </c>
      <c r="AH407" s="9" t="s">
        <v>121</v>
      </c>
      <c r="AI407" s="1">
        <v>44896</v>
      </c>
      <c r="AJ407" s="9" t="s">
        <v>40</v>
      </c>
      <c r="AK407">
        <v>20</v>
      </c>
    </row>
    <row r="408" spans="1:37" x14ac:dyDescent="0.25">
      <c r="A408">
        <v>44914</v>
      </c>
      <c r="B408">
        <v>-1.027604161042351</v>
      </c>
      <c r="C408">
        <v>-1.2348036008736909</v>
      </c>
      <c r="D408">
        <v>-0.30040337649014892</v>
      </c>
      <c r="E408">
        <v>-1.4624470016516069</v>
      </c>
      <c r="F408">
        <v>-3.2555218064416152</v>
      </c>
      <c r="G408">
        <v>-0.76380117367354516</v>
      </c>
      <c r="H408">
        <v>-0.34667602747586612</v>
      </c>
      <c r="I408">
        <v>-0.24168319116411069</v>
      </c>
      <c r="J408">
        <v>-3.152023226961163</v>
      </c>
      <c r="K408">
        <v>-0.73871571729523711</v>
      </c>
      <c r="L408">
        <v>-0.87815678256048135</v>
      </c>
      <c r="M408">
        <v>-0.53515957394093783</v>
      </c>
      <c r="N408">
        <v>-1.160262465007619</v>
      </c>
      <c r="O408">
        <v>-0.75623931839161318</v>
      </c>
      <c r="P408">
        <v>-0.32148542292722071</v>
      </c>
      <c r="Q408">
        <v>-0.62671803536039628</v>
      </c>
      <c r="R408">
        <v>-0.32701783673082557</v>
      </c>
      <c r="S408">
        <v>-0.66219712345782444</v>
      </c>
      <c r="T408">
        <v>-0.6807512368248233</v>
      </c>
      <c r="U408">
        <v>-0.26043142030707578</v>
      </c>
      <c r="V408">
        <v>-0.57699605449644176</v>
      </c>
      <c r="W408">
        <v>-0.24635974486923409</v>
      </c>
      <c r="X408">
        <v>-1.6817588803831309</v>
      </c>
      <c r="Y408">
        <v>-0.28786503002313069</v>
      </c>
      <c r="Z408">
        <v>-1.2184374214587159</v>
      </c>
      <c r="AA408">
        <v>-0.93599869359329613</v>
      </c>
      <c r="AB408">
        <v>-0.92822737631046559</v>
      </c>
      <c r="AC408">
        <v>-0.60562824356313427</v>
      </c>
      <c r="AD408">
        <v>-1.541809725207766</v>
      </c>
      <c r="AE408">
        <v>-1.4957973480827449</v>
      </c>
      <c r="AF408">
        <v>-1.0873520218038939</v>
      </c>
      <c r="AG408">
        <v>-0.43641151021522617</v>
      </c>
      <c r="AH408" s="9" t="s">
        <v>121</v>
      </c>
      <c r="AI408" s="1">
        <v>44896</v>
      </c>
      <c r="AJ408" s="9" t="s">
        <v>41</v>
      </c>
      <c r="AK408">
        <v>19</v>
      </c>
    </row>
    <row r="409" spans="1:37" x14ac:dyDescent="0.25">
      <c r="A409">
        <v>44911</v>
      </c>
      <c r="B409">
        <v>-0.25344697703728741</v>
      </c>
      <c r="C409">
        <v>-5.4110749504448163E-2</v>
      </c>
      <c r="D409">
        <v>-3.2972401358367202E-2</v>
      </c>
      <c r="E409">
        <v>-0.17239944989242781</v>
      </c>
      <c r="F409">
        <v>-4.7061869676394306E-3</v>
      </c>
      <c r="G409">
        <v>-0.27883689928570687</v>
      </c>
      <c r="H409">
        <v>-0.37221215600976287</v>
      </c>
      <c r="I409">
        <v>-0.1226785676751196</v>
      </c>
      <c r="J409">
        <v>-7.2375493184234502E-2</v>
      </c>
      <c r="K409">
        <v>-0.13225836842201849</v>
      </c>
      <c r="L409">
        <v>0</v>
      </c>
      <c r="M409">
        <v>-0.26016887847129799</v>
      </c>
      <c r="N409">
        <v>-0.17705858627235979</v>
      </c>
      <c r="O409">
        <v>-9.6615344886706606E-3</v>
      </c>
      <c r="P409">
        <v>-6.2660460303323742E-2</v>
      </c>
      <c r="Q409">
        <v>-6.4616641645421857E-2</v>
      </c>
      <c r="R409">
        <v>-3.1754598840104717E-2</v>
      </c>
      <c r="S409">
        <v>-0.19521989158460579</v>
      </c>
      <c r="T409">
        <v>-0.38954823500565788</v>
      </c>
      <c r="U409">
        <v>0</v>
      </c>
      <c r="V409">
        <v>-0.14762452955325209</v>
      </c>
      <c r="W409">
        <v>-8.9167421709501968E-2</v>
      </c>
      <c r="X409">
        <v>-6.9059289619870401E-2</v>
      </c>
      <c r="Y409">
        <v>-6.2003356846564361E-3</v>
      </c>
      <c r="Z409">
        <v>-0.22999992103565811</v>
      </c>
      <c r="AA409">
        <v>-0.15641690984166051</v>
      </c>
      <c r="AB409">
        <v>-0.19413527824171989</v>
      </c>
      <c r="AC409">
        <v>-5.9332931031403073E-2</v>
      </c>
      <c r="AD409">
        <v>-0.46090373396996132</v>
      </c>
      <c r="AE409">
        <v>-9.0061698789888192E-2</v>
      </c>
      <c r="AF409">
        <v>-0.10297161565130079</v>
      </c>
      <c r="AG409">
        <v>-0.39578340539698159</v>
      </c>
      <c r="AH409" s="9" t="s">
        <v>122</v>
      </c>
      <c r="AI409" s="1">
        <v>44896</v>
      </c>
      <c r="AJ409" s="9" t="s">
        <v>43</v>
      </c>
      <c r="AK409">
        <v>16</v>
      </c>
    </row>
    <row r="410" spans="1:37" x14ac:dyDescent="0.25">
      <c r="A410">
        <v>44910</v>
      </c>
      <c r="B410">
        <v>-0.12985574537090711</v>
      </c>
      <c r="C410">
        <v>-7.8760433358173385E-2</v>
      </c>
      <c r="D410">
        <v>-7.477103509008493E-3</v>
      </c>
      <c r="E410">
        <v>-7.552227099306294E-2</v>
      </c>
      <c r="F410">
        <v>-2.772470976379384E-3</v>
      </c>
      <c r="G410">
        <v>-0.14044705349241679</v>
      </c>
      <c r="H410">
        <v>-0.20790042391875199</v>
      </c>
      <c r="I410">
        <v>-0.48601401334955852</v>
      </c>
      <c r="J410">
        <v>-0.22365055406736939</v>
      </c>
      <c r="K410">
        <v>-0.74874218666180981</v>
      </c>
      <c r="L410">
        <v>-1.252313330042051E-2</v>
      </c>
      <c r="M410">
        <v>-1.13498548842012E-2</v>
      </c>
      <c r="N410">
        <v>-3.0840532952071471E-2</v>
      </c>
      <c r="O410">
        <v>-4.7114130705993337E-2</v>
      </c>
      <c r="P410">
        <v>-5.1523551996360349E-2</v>
      </c>
      <c r="Q410">
        <v>-1.026149323652752E-2</v>
      </c>
      <c r="R410">
        <v>-0.24137993887906839</v>
      </c>
      <c r="S410">
        <v>-4.1161384178948199E-2</v>
      </c>
      <c r="T410">
        <v>-0.25917847940985927</v>
      </c>
      <c r="U410">
        <v>-0.9722669298449429</v>
      </c>
      <c r="V410">
        <v>-3.5288427524145183E-2</v>
      </c>
      <c r="W410">
        <v>-7.5962380624851047E-3</v>
      </c>
      <c r="X410">
        <v>-0.1957048586746965</v>
      </c>
      <c r="Y410">
        <v>-0.14789128028998699</v>
      </c>
      <c r="Z410">
        <v>-0.1287810097318392</v>
      </c>
      <c r="AA410">
        <v>-0.2384018534931012</v>
      </c>
      <c r="AB410">
        <v>-8.2086486333584188E-2</v>
      </c>
      <c r="AC410">
        <v>-4.013579843418677E-2</v>
      </c>
      <c r="AD410">
        <v>-9.5593755300596883E-2</v>
      </c>
      <c r="AE410">
        <v>-8.1012018336357558E-2</v>
      </c>
      <c r="AF410">
        <v>-0.13642403748572951</v>
      </c>
      <c r="AG410">
        <v>-0.16670922663672</v>
      </c>
      <c r="AH410" s="9" t="s">
        <v>122</v>
      </c>
      <c r="AI410" s="1">
        <v>44896</v>
      </c>
      <c r="AJ410" s="9" t="s">
        <v>38</v>
      </c>
      <c r="AK410">
        <v>15</v>
      </c>
    </row>
    <row r="411" spans="1:37" x14ac:dyDescent="0.25">
      <c r="A411">
        <v>44909</v>
      </c>
      <c r="B411">
        <v>-0.2424034762133756</v>
      </c>
      <c r="C411">
        <v>-7.2609432735322277E-2</v>
      </c>
      <c r="D411">
        <v>-9.6277817128036555E-2</v>
      </c>
      <c r="E411">
        <v>-0.26243732046694168</v>
      </c>
      <c r="F411">
        <v>-3.8892621871896037E-2</v>
      </c>
      <c r="G411">
        <v>-0.41426877738160622</v>
      </c>
      <c r="H411">
        <v>-5.4516154399085769E-2</v>
      </c>
      <c r="I411">
        <v>-0.37726485374991331</v>
      </c>
      <c r="J411">
        <v>-5.1991364881291163E-2</v>
      </c>
      <c r="K411">
        <v>-8.5014451317039594E-2</v>
      </c>
      <c r="L411">
        <v>-1.8212570799158161E-2</v>
      </c>
      <c r="M411">
        <v>-1.8672062677427801E-2</v>
      </c>
      <c r="N411">
        <v>-0.13426847789775709</v>
      </c>
      <c r="O411">
        <v>-1.6664960117009841E-3</v>
      </c>
      <c r="P411">
        <v>-0.1322159111040877</v>
      </c>
      <c r="Q411">
        <v>-0.44699508995486698</v>
      </c>
      <c r="R411">
        <v>-0.39674524204656192</v>
      </c>
      <c r="S411">
        <v>-0.6771354436436724</v>
      </c>
      <c r="T411">
        <v>-0.13587367235106679</v>
      </c>
      <c r="U411">
        <v>-0.40029720177801981</v>
      </c>
      <c r="V411">
        <v>-0.1224783563176817</v>
      </c>
      <c r="W411">
        <v>-0.29276966678486438</v>
      </c>
      <c r="X411">
        <v>-0.51667115314643974</v>
      </c>
      <c r="Y411">
        <v>-5.9189538368414289E-3</v>
      </c>
      <c r="Z411">
        <v>-0.39669075089709821</v>
      </c>
      <c r="AA411">
        <v>-0.1723720636799983</v>
      </c>
      <c r="AB411">
        <v>-0.1718331411241491</v>
      </c>
      <c r="AC411">
        <v>-2.2391457256211281E-2</v>
      </c>
      <c r="AD411">
        <v>-9.6339809791616673E-2</v>
      </c>
      <c r="AE411">
        <v>-0.38976063042993209</v>
      </c>
      <c r="AF411">
        <v>-0.27814709192659609</v>
      </c>
      <c r="AG411">
        <v>-0.1084721203799915</v>
      </c>
      <c r="AH411" s="9" t="s">
        <v>122</v>
      </c>
      <c r="AI411" s="1">
        <v>44896</v>
      </c>
      <c r="AJ411" s="9" t="s">
        <v>39</v>
      </c>
      <c r="AK411">
        <v>14</v>
      </c>
    </row>
    <row r="412" spans="1:37" x14ac:dyDescent="0.25">
      <c r="A412">
        <v>44908</v>
      </c>
      <c r="B412">
        <v>-1.9184844961728668E-2</v>
      </c>
      <c r="C412">
        <v>-1.388708999134422E-2</v>
      </c>
      <c r="D412">
        <v>0</v>
      </c>
      <c r="E412">
        <v>-3.6704172688854612E-2</v>
      </c>
      <c r="F412">
        <v>0</v>
      </c>
      <c r="G412">
        <v>-3.4844252998624632E-3</v>
      </c>
      <c r="H412">
        <v>-1.1066265742086681E-2</v>
      </c>
      <c r="I412">
        <v>-2.404966361900766E-2</v>
      </c>
      <c r="J412">
        <v>0</v>
      </c>
      <c r="K412">
        <v>-9.3814178846656354E-2</v>
      </c>
      <c r="L412">
        <v>-6.2562183203830848E-2</v>
      </c>
      <c r="M412">
        <v>-1.8774732681283979E-3</v>
      </c>
      <c r="N412">
        <v>-2.5957928646138721E-2</v>
      </c>
      <c r="O412">
        <v>-1.9889380957787179E-4</v>
      </c>
      <c r="P412">
        <v>-3.4382837886951553E-2</v>
      </c>
      <c r="Q412">
        <v>-5.3913821531742408E-3</v>
      </c>
      <c r="R412">
        <v>-7.5045810085552006E-3</v>
      </c>
      <c r="S412">
        <v>0</v>
      </c>
      <c r="T412">
        <v>-1.3540325418209379E-2</v>
      </c>
      <c r="U412">
        <v>-1.1177888202576701E-2</v>
      </c>
      <c r="V412">
        <v>-4.2225100973739327E-2</v>
      </c>
      <c r="W412">
        <v>-1.8687922990820342E-2</v>
      </c>
      <c r="X412">
        <v>-1.452379451788377E-2</v>
      </c>
      <c r="Y412">
        <v>-8.0405515708725159E-2</v>
      </c>
      <c r="Z412">
        <v>-2.0072286552133119E-2</v>
      </c>
      <c r="AA412">
        <v>-3.0389726063466179E-2</v>
      </c>
      <c r="AB412">
        <v>-8.8507225043653812E-3</v>
      </c>
      <c r="AC412">
        <v>-1.9796995844838561E-2</v>
      </c>
      <c r="AD412">
        <v>-4.3722655051313043E-2</v>
      </c>
      <c r="AE412">
        <v>-4.4075954242169214E-3</v>
      </c>
      <c r="AF412">
        <v>-2.608740920118139E-2</v>
      </c>
      <c r="AG412">
        <v>-1.8773947603606459E-2</v>
      </c>
      <c r="AH412" s="9" t="s">
        <v>122</v>
      </c>
      <c r="AI412" s="1">
        <v>44896</v>
      </c>
      <c r="AJ412" s="9" t="s">
        <v>40</v>
      </c>
      <c r="AK412">
        <v>13</v>
      </c>
    </row>
    <row r="413" spans="1:37" x14ac:dyDescent="0.25">
      <c r="A413">
        <v>44907</v>
      </c>
      <c r="B413">
        <v>-0.99128715495723008</v>
      </c>
      <c r="C413">
        <v>-0.82197780483910377</v>
      </c>
      <c r="D413">
        <v>-0.4676686215827997</v>
      </c>
      <c r="E413">
        <v>-1.8091511735149279</v>
      </c>
      <c r="F413">
        <v>-0.81559545581418746</v>
      </c>
      <c r="G413">
        <v>-3.2707142745427991</v>
      </c>
      <c r="H413">
        <v>-0.43233338722601222</v>
      </c>
      <c r="I413">
        <v>-0.45560415720753022</v>
      </c>
      <c r="J413">
        <v>-1.0833402847346669</v>
      </c>
      <c r="K413">
        <v>-0.87842608513385978</v>
      </c>
      <c r="L413">
        <v>-0.4181990478853832</v>
      </c>
      <c r="M413">
        <v>-0.14549392914331799</v>
      </c>
      <c r="N413">
        <v>-0.42242738183250661</v>
      </c>
      <c r="O413">
        <v>-0.18048683668395379</v>
      </c>
      <c r="P413">
        <v>-0.75725234263523811</v>
      </c>
      <c r="Q413">
        <v>-0.76873402887779851</v>
      </c>
      <c r="R413">
        <v>-1.039679217429653</v>
      </c>
      <c r="S413">
        <v>-1.385772882320141</v>
      </c>
      <c r="T413">
        <v>-0.52411562260649391</v>
      </c>
      <c r="U413">
        <v>-8.7161482220166564E-2</v>
      </c>
      <c r="V413">
        <v>-0.22950772510676309</v>
      </c>
      <c r="W413">
        <v>-0.59350221015770122</v>
      </c>
      <c r="X413">
        <v>-0.92352133037562822</v>
      </c>
      <c r="Y413">
        <v>-0.39406926029038791</v>
      </c>
      <c r="Z413">
        <v>-1.6639067828356151</v>
      </c>
      <c r="AA413">
        <v>-0.60148173550334416</v>
      </c>
      <c r="AB413">
        <v>-0.49900805006398491</v>
      </c>
      <c r="AC413">
        <v>-0.39448161338203752</v>
      </c>
      <c r="AD413">
        <v>-1.2605814648582041</v>
      </c>
      <c r="AE413">
        <v>-1.4968131186980189</v>
      </c>
      <c r="AF413">
        <v>-0.98512273160133434</v>
      </c>
      <c r="AG413">
        <v>-0.4918552450443297</v>
      </c>
      <c r="AH413" s="9" t="s">
        <v>122</v>
      </c>
      <c r="AI413" s="1">
        <v>44896</v>
      </c>
      <c r="AJ413" s="9" t="s">
        <v>41</v>
      </c>
      <c r="AK413">
        <v>12</v>
      </c>
    </row>
    <row r="414" spans="1:37" x14ac:dyDescent="0.25">
      <c r="A414">
        <v>44904</v>
      </c>
      <c r="B414">
        <v>-6.4110318743021658E-2</v>
      </c>
      <c r="C414">
        <v>-1.3218601339362E-2</v>
      </c>
      <c r="D414">
        <v>-2.20893791893976E-3</v>
      </c>
      <c r="E414">
        <v>-0.1568868919775564</v>
      </c>
      <c r="F414">
        <v>-1.3860849300073801E-2</v>
      </c>
      <c r="G414">
        <v>-0.17667752209559859</v>
      </c>
      <c r="H414">
        <v>-9.3466097624352994E-3</v>
      </c>
      <c r="I414">
        <v>-6.3437752195435959E-2</v>
      </c>
      <c r="J414">
        <v>-0.25180398104948493</v>
      </c>
      <c r="K414">
        <v>-3.7432212560484138E-2</v>
      </c>
      <c r="L414">
        <v>0</v>
      </c>
      <c r="M414">
        <v>-3.6285613337915059E-3</v>
      </c>
      <c r="N414">
        <v>-7.9132162970341438E-2</v>
      </c>
      <c r="O414">
        <v>-1.601411285208551E-2</v>
      </c>
      <c r="P414">
        <v>-2.7049521553502709E-2</v>
      </c>
      <c r="Q414">
        <v>-4.266737237752885E-2</v>
      </c>
      <c r="R414">
        <v>-4.0239131729156302E-3</v>
      </c>
      <c r="S414">
        <v>0</v>
      </c>
      <c r="T414">
        <v>-0.16187203620448309</v>
      </c>
      <c r="U414">
        <v>-9.4631459474682125E-3</v>
      </c>
      <c r="V414">
        <v>-4.0562789197541131E-2</v>
      </c>
      <c r="W414">
        <v>-6.5598691748503879E-3</v>
      </c>
      <c r="X414">
        <v>-2.0864761442610749E-2</v>
      </c>
      <c r="Y414">
        <v>-9.8666639593748107E-2</v>
      </c>
      <c r="Z414">
        <v>-8.1526550015994279E-2</v>
      </c>
      <c r="AA414">
        <v>-7.519757865110889E-2</v>
      </c>
      <c r="AB414">
        <v>-4.8558311760467328E-2</v>
      </c>
      <c r="AC414">
        <v>-1.529698990803941E-2</v>
      </c>
      <c r="AD414">
        <v>-8.4224540873569939E-2</v>
      </c>
      <c r="AE414">
        <v>-8.7302949650534242E-2</v>
      </c>
      <c r="AF414">
        <v>-6.0782358217044023E-2</v>
      </c>
      <c r="AG414">
        <v>-4.4244536421208798E-2</v>
      </c>
      <c r="AH414" s="9" t="s">
        <v>123</v>
      </c>
      <c r="AI414" s="1">
        <v>44896</v>
      </c>
      <c r="AJ414" s="9" t="s">
        <v>43</v>
      </c>
      <c r="AK414">
        <v>9</v>
      </c>
    </row>
    <row r="415" spans="1:37" x14ac:dyDescent="0.25">
      <c r="A415">
        <v>44903</v>
      </c>
      <c r="B415">
        <v>-0.12617509598988039</v>
      </c>
      <c r="C415">
        <v>-6.3276980951208817E-2</v>
      </c>
      <c r="D415">
        <v>-4.1143423216221151E-2</v>
      </c>
      <c r="E415">
        <v>-0.18819196807074659</v>
      </c>
      <c r="F415">
        <v>-3.4488628428363838E-2</v>
      </c>
      <c r="G415">
        <v>-1.9594882088524359E-2</v>
      </c>
      <c r="H415">
        <v>-4.6050288049995163E-2</v>
      </c>
      <c r="I415">
        <v>-3.5735518948768492E-3</v>
      </c>
      <c r="J415">
        <v>-0.15418444901873021</v>
      </c>
      <c r="K415">
        <v>-0.18794039850019431</v>
      </c>
      <c r="L415">
        <v>0</v>
      </c>
      <c r="M415">
        <v>-5.0039865485130897E-2</v>
      </c>
      <c r="N415">
        <v>-0.32881163795983659</v>
      </c>
      <c r="O415">
        <v>-0.14986834028885679</v>
      </c>
      <c r="P415">
        <v>-3.3331920140046573E-2</v>
      </c>
      <c r="Q415">
        <v>-9.7922392269076744E-2</v>
      </c>
      <c r="R415">
        <v>-1.655400156282175E-2</v>
      </c>
      <c r="S415">
        <v>-1.010043061397038E-2</v>
      </c>
      <c r="T415">
        <v>-0.1890030119327881</v>
      </c>
      <c r="U415">
        <v>-0.44620430777013298</v>
      </c>
      <c r="V415">
        <v>-3.4193172045326209E-2</v>
      </c>
      <c r="W415">
        <v>-9.6847913701391938E-2</v>
      </c>
      <c r="X415">
        <v>-4.2119240444095957E-2</v>
      </c>
      <c r="Y415">
        <v>-3.3209795656087268E-2</v>
      </c>
      <c r="Z415">
        <v>-0.10002155212758559</v>
      </c>
      <c r="AA415">
        <v>-0.1702701769045937</v>
      </c>
      <c r="AB415">
        <v>-0.1211222457004018</v>
      </c>
      <c r="AC415">
        <v>-4.0696440350829532E-2</v>
      </c>
      <c r="AD415">
        <v>-0.27082928530999728</v>
      </c>
      <c r="AE415">
        <v>-5.1734668752711793E-2</v>
      </c>
      <c r="AF415">
        <v>-0.16311982464748431</v>
      </c>
      <c r="AG415">
        <v>-0.11139039494542589</v>
      </c>
      <c r="AH415" s="9" t="s">
        <v>123</v>
      </c>
      <c r="AI415" s="1">
        <v>44896</v>
      </c>
      <c r="AJ415" s="9" t="s">
        <v>38</v>
      </c>
      <c r="AK415">
        <v>8</v>
      </c>
    </row>
    <row r="416" spans="1:37" x14ac:dyDescent="0.25">
      <c r="A416">
        <v>44902</v>
      </c>
      <c r="B416">
        <v>-1.2338949882153869</v>
      </c>
      <c r="C416">
        <v>-1.488061472465271</v>
      </c>
      <c r="D416">
        <v>-6.3317903881532911E-3</v>
      </c>
      <c r="E416">
        <v>-2.458422684382132</v>
      </c>
      <c r="F416">
        <v>-0.98226264939747621</v>
      </c>
      <c r="G416">
        <v>-1.6866955082200339</v>
      </c>
      <c r="H416">
        <v>-0.54149969481256532</v>
      </c>
      <c r="I416">
        <v>-0.74306621174814069</v>
      </c>
      <c r="J416">
        <v>-0.40016531345752271</v>
      </c>
      <c r="K416">
        <v>-2.4708543899178891E-2</v>
      </c>
      <c r="L416">
        <v>-1.2554630776691309E-2</v>
      </c>
      <c r="M416">
        <v>-0.2473230185204974</v>
      </c>
      <c r="N416">
        <v>-0.62767819269673031</v>
      </c>
      <c r="O416">
        <v>-1.305993612310886</v>
      </c>
      <c r="P416">
        <v>-2.9288465291266932</v>
      </c>
      <c r="Q416">
        <v>-0.34556058388594268</v>
      </c>
      <c r="R416">
        <v>-3.0403847377325799</v>
      </c>
      <c r="S416">
        <v>-1.403429726058719</v>
      </c>
      <c r="T416">
        <v>-0.77298646289850981</v>
      </c>
      <c r="U416">
        <v>-3.189749933874479</v>
      </c>
      <c r="V416">
        <v>-0.72458816508530643</v>
      </c>
      <c r="W416">
        <v>-0.75740566749351135</v>
      </c>
      <c r="X416">
        <v>-1.7957454134049899</v>
      </c>
      <c r="Y416">
        <v>-0.15877602162176871</v>
      </c>
      <c r="Z416">
        <v>-1.9932209740598199</v>
      </c>
      <c r="AA416">
        <v>-0.99840098303151492</v>
      </c>
      <c r="AB416">
        <v>-0.71592956178699563</v>
      </c>
      <c r="AC416">
        <v>-0.1981856293470983</v>
      </c>
      <c r="AD416">
        <v>-0.2075147356375496</v>
      </c>
      <c r="AE416">
        <v>-0.59501874382763409</v>
      </c>
      <c r="AF416">
        <v>-1.6413742853202531</v>
      </c>
      <c r="AG416">
        <v>-1.634415055048291</v>
      </c>
      <c r="AH416" s="9" t="s">
        <v>123</v>
      </c>
      <c r="AI416" s="1">
        <v>44896</v>
      </c>
      <c r="AJ416" s="9" t="s">
        <v>39</v>
      </c>
      <c r="AK416">
        <v>7</v>
      </c>
    </row>
    <row r="417" spans="1:37" x14ac:dyDescent="0.25">
      <c r="A417">
        <v>44901</v>
      </c>
      <c r="B417">
        <v>-3.6426091207075442</v>
      </c>
      <c r="C417">
        <v>-4.4660642212103072</v>
      </c>
      <c r="D417">
        <v>-4.6108294721943066</v>
      </c>
      <c r="E417">
        <v>-6.3630534064085627</v>
      </c>
      <c r="F417">
        <v>-4.5563443054950854</v>
      </c>
      <c r="G417">
        <v>-6.9548660191253093</v>
      </c>
      <c r="H417">
        <v>-4.8646456115353853</v>
      </c>
      <c r="I417">
        <v>-2.2229191336489822</v>
      </c>
      <c r="J417">
        <v>-2.4428135509571671</v>
      </c>
      <c r="K417">
        <v>-1.0382777133396459</v>
      </c>
      <c r="L417">
        <v>-1.155558158813381</v>
      </c>
      <c r="M417">
        <v>-2.6195398665652729</v>
      </c>
      <c r="N417">
        <v>-1.0698002412425669</v>
      </c>
      <c r="O417">
        <v>-1.0153129104115961</v>
      </c>
      <c r="P417">
        <v>-3.7602350615429501</v>
      </c>
      <c r="Q417">
        <v>-5.0175686010868796</v>
      </c>
      <c r="R417">
        <v>-8.3375459644773304</v>
      </c>
      <c r="S417">
        <v>-5.544788497615035</v>
      </c>
      <c r="T417">
        <v>-1.631242372157965</v>
      </c>
      <c r="U417">
        <v>0</v>
      </c>
      <c r="V417">
        <v>-1.134580304586789</v>
      </c>
      <c r="W417">
        <v>-2.2089933984023151</v>
      </c>
      <c r="X417">
        <v>-4.1723058174735081</v>
      </c>
      <c r="Y417">
        <v>-2.258038977688813</v>
      </c>
      <c r="Z417">
        <v>-5.6077304613643921</v>
      </c>
      <c r="AA417">
        <v>-1.691681518949643</v>
      </c>
      <c r="AB417">
        <v>-2.8095855056919472</v>
      </c>
      <c r="AC417">
        <v>-2.4642951857866868</v>
      </c>
      <c r="AD417">
        <v>-4.3718814336192304</v>
      </c>
      <c r="AE417">
        <v>-3.5882931868380532</v>
      </c>
      <c r="AF417">
        <v>-3.3316681916840718</v>
      </c>
      <c r="AG417">
        <v>-4.0888405071528586</v>
      </c>
      <c r="AH417" s="9" t="s">
        <v>123</v>
      </c>
      <c r="AI417" s="1">
        <v>44896</v>
      </c>
      <c r="AJ417" s="9" t="s">
        <v>40</v>
      </c>
      <c r="AK417">
        <v>6</v>
      </c>
    </row>
    <row r="418" spans="1:37" x14ac:dyDescent="0.25">
      <c r="A418">
        <v>44900</v>
      </c>
      <c r="B418">
        <v>-0.27866526954227999</v>
      </c>
      <c r="C418">
        <v>-0.25640791447950839</v>
      </c>
      <c r="D418">
        <v>-9.2201048904555338E-3</v>
      </c>
      <c r="E418">
        <v>-0.66323508346234816</v>
      </c>
      <c r="F418">
        <v>-0.14994940005416291</v>
      </c>
      <c r="G418">
        <v>-8.4796219589600055E-2</v>
      </c>
      <c r="H418">
        <v>-0.7818284712952086</v>
      </c>
      <c r="I418">
        <v>-0.4346457044680197</v>
      </c>
      <c r="J418">
        <v>-0.30976303865250571</v>
      </c>
      <c r="K418">
        <v>-0.1173153099156677</v>
      </c>
      <c r="L418">
        <v>-0.1767599903923934</v>
      </c>
      <c r="M418">
        <v>-0.29602471691230381</v>
      </c>
      <c r="N418">
        <v>-6.5419368011180964E-2</v>
      </c>
      <c r="O418">
        <v>-0.20859233120375309</v>
      </c>
      <c r="P418">
        <v>-3.923344776543701E-2</v>
      </c>
      <c r="Q418">
        <v>-3.3227406335808202E-2</v>
      </c>
      <c r="R418">
        <v>-0.24246562414553791</v>
      </c>
      <c r="S418">
        <v>-1.4246223342037959E-2</v>
      </c>
      <c r="T418">
        <v>-0.35449386989301551</v>
      </c>
      <c r="U418">
        <v>-3.0919591421493569E-2</v>
      </c>
      <c r="V418">
        <v>-0.23807254339127859</v>
      </c>
      <c r="W418">
        <v>-0.22504420767513869</v>
      </c>
      <c r="X418">
        <v>-0.38235058627935897</v>
      </c>
      <c r="Y418">
        <v>-0.29893168517981272</v>
      </c>
      <c r="Z418">
        <v>-0.36587402746150088</v>
      </c>
      <c r="AA418">
        <v>-0.17719738832889179</v>
      </c>
      <c r="AB418">
        <v>-0.2256165290028124</v>
      </c>
      <c r="AC418">
        <v>-0.22501245699259231</v>
      </c>
      <c r="AD418">
        <v>-5.1368748024872742E-2</v>
      </c>
      <c r="AE418">
        <v>-0.20328097137593201</v>
      </c>
      <c r="AF418">
        <v>-0.37112252681255092</v>
      </c>
      <c r="AG418">
        <v>-0.26881526678299889</v>
      </c>
      <c r="AH418" s="9" t="s">
        <v>123</v>
      </c>
      <c r="AI418" s="1">
        <v>44896</v>
      </c>
      <c r="AJ418" s="9" t="s">
        <v>41</v>
      </c>
      <c r="AK418">
        <v>5</v>
      </c>
    </row>
    <row r="419" spans="1:37" x14ac:dyDescent="0.25">
      <c r="A419">
        <v>44897</v>
      </c>
      <c r="B419">
        <v>-1.290788738362917E-2</v>
      </c>
      <c r="C419">
        <v>-3.1393013417980953E-2</v>
      </c>
      <c r="D419">
        <v>0</v>
      </c>
      <c r="E419">
        <v>-1.2456990465903379E-2</v>
      </c>
      <c r="F419">
        <v>-5.5367374984039881E-3</v>
      </c>
      <c r="G419">
        <v>-5.5367533196546406E-3</v>
      </c>
      <c r="H419">
        <v>0</v>
      </c>
      <c r="I419">
        <v>-1.242003100577287E-2</v>
      </c>
      <c r="J419">
        <v>0</v>
      </c>
      <c r="K419">
        <v>-1.586423724904849E-2</v>
      </c>
      <c r="L419">
        <v>-3.3147542778431217E-2</v>
      </c>
      <c r="M419">
        <v>0</v>
      </c>
      <c r="N419">
        <v>-2.0630921761957922E-3</v>
      </c>
      <c r="O419">
        <v>-4.4259674828413178E-4</v>
      </c>
      <c r="P419">
        <v>-1.936697336397805E-3</v>
      </c>
      <c r="Q419">
        <v>-5.9506988009770624E-4</v>
      </c>
      <c r="R419">
        <v>0</v>
      </c>
      <c r="S419">
        <v>0</v>
      </c>
      <c r="T419">
        <v>-1.1536634109026659E-3</v>
      </c>
      <c r="U419">
        <v>0</v>
      </c>
      <c r="V419">
        <v>-6.7149203695868367E-2</v>
      </c>
      <c r="W419">
        <v>-0.2475562106552204</v>
      </c>
      <c r="X419">
        <v>-1.542664524434993E-2</v>
      </c>
      <c r="Y419">
        <v>-5.2721061470423223E-3</v>
      </c>
      <c r="Z419">
        <v>-1.7928240267211151E-2</v>
      </c>
      <c r="AA419">
        <v>-3.2330951835816768E-3</v>
      </c>
      <c r="AB419">
        <v>-1.4224440389259961E-2</v>
      </c>
      <c r="AC419">
        <v>-2.505863593803663E-3</v>
      </c>
      <c r="AD419">
        <v>-2.884780472452267E-3</v>
      </c>
      <c r="AE419">
        <v>-2.3561768313564409E-3</v>
      </c>
      <c r="AF419">
        <v>-2.1858506628654111E-2</v>
      </c>
      <c r="AG419">
        <v>-1.058430809150496E-2</v>
      </c>
      <c r="AH419" s="9" t="s">
        <v>124</v>
      </c>
      <c r="AI419" s="1">
        <v>44896</v>
      </c>
      <c r="AJ419" s="9" t="s">
        <v>43</v>
      </c>
      <c r="AK419">
        <v>2</v>
      </c>
    </row>
    <row r="420" spans="1:37" x14ac:dyDescent="0.25">
      <c r="A420">
        <v>44896</v>
      </c>
      <c r="B420">
        <v>-0.57413414639526406</v>
      </c>
      <c r="C420">
        <v>-0.1404681463266387</v>
      </c>
      <c r="D420">
        <v>-0.57122502487067606</v>
      </c>
      <c r="E420">
        <v>-0.44560794618806948</v>
      </c>
      <c r="F420">
        <v>-1.5388910883640501</v>
      </c>
      <c r="G420">
        <v>-1.1151929598251731</v>
      </c>
      <c r="H420">
        <v>-0.45558528146145172</v>
      </c>
      <c r="I420">
        <v>-0.84459928774974513</v>
      </c>
      <c r="J420">
        <v>-1.7692954988867191</v>
      </c>
      <c r="K420">
        <v>-0.15941470469380989</v>
      </c>
      <c r="L420">
        <v>-0.20144316087381789</v>
      </c>
      <c r="M420">
        <v>-0.90225064472924266</v>
      </c>
      <c r="N420">
        <v>-0.78235620655619842</v>
      </c>
      <c r="O420">
        <v>-0.2413536971501086</v>
      </c>
      <c r="P420">
        <v>-0.19107308984805221</v>
      </c>
      <c r="Q420">
        <v>-0.48171037925439569</v>
      </c>
      <c r="R420">
        <v>-8.0172962021153704E-2</v>
      </c>
      <c r="S420">
        <v>-1.075390244910116</v>
      </c>
      <c r="T420">
        <v>-0.24402306585045361</v>
      </c>
      <c r="U420">
        <v>-1.1616256502352531</v>
      </c>
      <c r="V420">
        <v>-0.2254056105322991</v>
      </c>
      <c r="W420">
        <v>-0.47892411505368288</v>
      </c>
      <c r="X420">
        <v>-0.49382302610159468</v>
      </c>
      <c r="Y420">
        <v>-0.35766358449617908</v>
      </c>
      <c r="Z420">
        <v>-0.5744570583007893</v>
      </c>
      <c r="AA420">
        <v>-0.74880554187680559</v>
      </c>
      <c r="AB420">
        <v>-0.43783684246042998</v>
      </c>
      <c r="AC420">
        <v>-0.57216391396043342</v>
      </c>
      <c r="AD420">
        <v>-1.0761233114717039</v>
      </c>
      <c r="AE420">
        <v>-1.139647955954656</v>
      </c>
      <c r="AF420">
        <v>-0.41352643417034601</v>
      </c>
      <c r="AG420">
        <v>-0.32635355556032192</v>
      </c>
      <c r="AH420" s="9" t="s">
        <v>124</v>
      </c>
      <c r="AI420" s="1">
        <v>44896</v>
      </c>
      <c r="AJ420" s="9" t="s">
        <v>38</v>
      </c>
      <c r="AK420">
        <v>1</v>
      </c>
    </row>
    <row r="421" spans="1:37" x14ac:dyDescent="0.25">
      <c r="A421">
        <v>44895</v>
      </c>
      <c r="B421">
        <v>-2.413719924872515E-2</v>
      </c>
      <c r="C421">
        <v>0</v>
      </c>
      <c r="D421">
        <v>0</v>
      </c>
      <c r="E421">
        <v>-1.1601268529455399E-2</v>
      </c>
      <c r="F421">
        <v>-2.6124624639895059E-4</v>
      </c>
      <c r="G421">
        <v>-1.333115757638473E-2</v>
      </c>
      <c r="H421">
        <v>-3.4539566768255751E-2</v>
      </c>
      <c r="I421">
        <v>-5.0198744850189013E-2</v>
      </c>
      <c r="J421">
        <v>-7.1174984446862174E-3</v>
      </c>
      <c r="K421">
        <v>-8.8156070655461981E-4</v>
      </c>
      <c r="L421">
        <v>-2.718900283014623E-2</v>
      </c>
      <c r="M421">
        <v>-2.613521842771965E-2</v>
      </c>
      <c r="N421">
        <v>-5.1895432809847576E-3</v>
      </c>
      <c r="O421">
        <v>-1.109920271244721E-2</v>
      </c>
      <c r="P421">
        <v>-1.6578564160067762E-2</v>
      </c>
      <c r="Q421">
        <v>-1.476041113323962E-3</v>
      </c>
      <c r="R421">
        <v>0</v>
      </c>
      <c r="S421">
        <v>-4.8134682374217849E-2</v>
      </c>
      <c r="T421">
        <v>-2.0163835923174819E-2</v>
      </c>
      <c r="U421">
        <v>-3.00653197382263E-2</v>
      </c>
      <c r="V421">
        <v>-0.33414557864092792</v>
      </c>
      <c r="W421">
        <v>-6.1490150995956297E-2</v>
      </c>
      <c r="X421">
        <v>-5.0230686436311608E-2</v>
      </c>
      <c r="Y421">
        <v>-7.0833010874846091E-3</v>
      </c>
      <c r="Z421">
        <v>-2.1307948418822539E-2</v>
      </c>
      <c r="AA421">
        <v>-1.574586106074756E-2</v>
      </c>
      <c r="AB421">
        <v>-3.9067247978116629E-2</v>
      </c>
      <c r="AC421">
        <v>-1.5103185176027E-2</v>
      </c>
      <c r="AD421">
        <v>-7.7104571546739277E-3</v>
      </c>
      <c r="AE421">
        <v>-5.6397150488973454E-3</v>
      </c>
      <c r="AF421">
        <v>-3.0200554334607121E-2</v>
      </c>
      <c r="AG421">
        <v>-4.1851588318178409E-2</v>
      </c>
      <c r="AH421" s="9" t="s">
        <v>124</v>
      </c>
      <c r="AI421" s="1">
        <v>44866</v>
      </c>
      <c r="AJ421" s="9" t="s">
        <v>39</v>
      </c>
      <c r="AK421">
        <v>30</v>
      </c>
    </row>
    <row r="422" spans="1:37" x14ac:dyDescent="0.25">
      <c r="A422">
        <v>44894</v>
      </c>
      <c r="B422">
        <v>-1.223755499307779E-2</v>
      </c>
      <c r="C422">
        <v>0</v>
      </c>
      <c r="D422">
        <v>0</v>
      </c>
      <c r="E422">
        <v>-1.1730304919874879E-3</v>
      </c>
      <c r="F422">
        <v>-2.2632047319160159E-2</v>
      </c>
      <c r="G422">
        <v>-2.7500535319007588E-3</v>
      </c>
      <c r="H422">
        <v>-6.0579915340247002E-2</v>
      </c>
      <c r="I422">
        <v>-2.5558508557190621E-2</v>
      </c>
      <c r="J422">
        <v>-6.2808759136274827E-3</v>
      </c>
      <c r="K422">
        <v>-1.835734306334304E-3</v>
      </c>
      <c r="L422">
        <v>-1.7983514893035089E-2</v>
      </c>
      <c r="M422">
        <v>-1.9503931223009641E-2</v>
      </c>
      <c r="N422">
        <v>-6.1080977743096197E-2</v>
      </c>
      <c r="O422">
        <v>-4.43621728929161E-2</v>
      </c>
      <c r="P422">
        <v>-4.1977134006077593E-3</v>
      </c>
      <c r="Q422">
        <v>0</v>
      </c>
      <c r="R422">
        <v>0</v>
      </c>
      <c r="S422">
        <v>0</v>
      </c>
      <c r="T422">
        <v>-7.056290662614953E-2</v>
      </c>
      <c r="U422">
        <v>0</v>
      </c>
      <c r="V422">
        <v>0</v>
      </c>
      <c r="W422">
        <v>-3.5241448012104763E-2</v>
      </c>
      <c r="X422">
        <v>-1.6164301723380691E-2</v>
      </c>
      <c r="Y422">
        <v>-3.1712416016446698E-2</v>
      </c>
      <c r="Z422">
        <v>-4.699449993752049E-3</v>
      </c>
      <c r="AA422">
        <v>-2.118422310278107E-2</v>
      </c>
      <c r="AB422">
        <v>-2.0135385524664099E-2</v>
      </c>
      <c r="AC422">
        <v>-1.7087377624989211E-2</v>
      </c>
      <c r="AD422">
        <v>-8.2008021629410377E-4</v>
      </c>
      <c r="AE422">
        <v>-1.0546375158473141E-3</v>
      </c>
      <c r="AF422">
        <v>-1.4449704743563951E-2</v>
      </c>
      <c r="AG422">
        <v>-3.6911614671486313E-2</v>
      </c>
      <c r="AH422" s="9" t="s">
        <v>124</v>
      </c>
      <c r="AI422" s="1">
        <v>44866</v>
      </c>
      <c r="AJ422" s="9" t="s">
        <v>40</v>
      </c>
      <c r="AK422">
        <v>29</v>
      </c>
    </row>
    <row r="423" spans="1:37" x14ac:dyDescent="0.25">
      <c r="A423">
        <v>44893</v>
      </c>
      <c r="B423">
        <v>-2.0140500671929389E-2</v>
      </c>
      <c r="C423">
        <v>0</v>
      </c>
      <c r="D423">
        <v>-2.2626757746263541E-2</v>
      </c>
      <c r="E423">
        <v>-4.6856284287334722E-3</v>
      </c>
      <c r="F423">
        <v>0</v>
      </c>
      <c r="G423">
        <v>-0.22342335664017349</v>
      </c>
      <c r="H423">
        <v>0</v>
      </c>
      <c r="I423">
        <v>0</v>
      </c>
      <c r="J423">
        <v>-1.243747095283824E-2</v>
      </c>
      <c r="K423">
        <v>-6.4170803693860634E-2</v>
      </c>
      <c r="L423">
        <v>0</v>
      </c>
      <c r="M423">
        <v>0</v>
      </c>
      <c r="N423">
        <v>0</v>
      </c>
      <c r="O423">
        <v>-3.7684829464588947E-2</v>
      </c>
      <c r="P423">
        <v>0</v>
      </c>
      <c r="Q423">
        <v>-1.2808678954047089E-3</v>
      </c>
      <c r="R423">
        <v>0</v>
      </c>
      <c r="S423">
        <v>-0.1180743280369012</v>
      </c>
      <c r="T423">
        <v>-1.8846755711373899E-3</v>
      </c>
      <c r="U423">
        <v>0</v>
      </c>
      <c r="V423">
        <v>-1.4374724349074551E-3</v>
      </c>
      <c r="W423">
        <v>-3.8935654065213418E-2</v>
      </c>
      <c r="X423">
        <v>-3.858024980487536E-3</v>
      </c>
      <c r="Y423">
        <v>0</v>
      </c>
      <c r="Z423">
        <v>-5.7445683260201337E-2</v>
      </c>
      <c r="AA423">
        <v>-1.585249644839602E-3</v>
      </c>
      <c r="AB423">
        <v>-3.0248689706401078E-3</v>
      </c>
      <c r="AC423">
        <v>-4.0225347104468512E-4</v>
      </c>
      <c r="AD423">
        <v>-4.5149581338766584E-3</v>
      </c>
      <c r="AE423">
        <v>-2.4036642113811979E-4</v>
      </c>
      <c r="AF423">
        <v>-6.170406884213922E-2</v>
      </c>
      <c r="AG423">
        <v>-1.1414550012839031E-3</v>
      </c>
      <c r="AH423" s="9" t="s">
        <v>124</v>
      </c>
      <c r="AI423" s="1">
        <v>44866</v>
      </c>
      <c r="AJ423" s="9" t="s">
        <v>41</v>
      </c>
      <c r="AK423">
        <v>28</v>
      </c>
    </row>
    <row r="424" spans="1:37" x14ac:dyDescent="0.25">
      <c r="A424">
        <v>44890</v>
      </c>
      <c r="B424">
        <v>-1.269059451065555E-2</v>
      </c>
      <c r="C424">
        <v>0</v>
      </c>
      <c r="D424">
        <v>0</v>
      </c>
      <c r="E424">
        <v>-4.0317773084118028E-4</v>
      </c>
      <c r="F424">
        <v>-3.8402997075478312E-4</v>
      </c>
      <c r="G424">
        <v>-7.2160556901603348E-2</v>
      </c>
      <c r="H424">
        <v>-6.8401836930689866E-2</v>
      </c>
      <c r="I424">
        <v>0</v>
      </c>
      <c r="J424">
        <v>-1.185365329370956E-4</v>
      </c>
      <c r="K424">
        <v>0</v>
      </c>
      <c r="L424">
        <v>0</v>
      </c>
      <c r="M424">
        <v>-3.5713032117720071E-3</v>
      </c>
      <c r="N424">
        <v>-1.7317699659911709E-3</v>
      </c>
      <c r="O424">
        <v>-4.9821098340535733E-2</v>
      </c>
      <c r="P424">
        <v>0</v>
      </c>
      <c r="Q424">
        <v>-6.3720277201258875E-5</v>
      </c>
      <c r="R424">
        <v>0</v>
      </c>
      <c r="S424">
        <v>0</v>
      </c>
      <c r="T424">
        <v>-2.6739834962303511E-3</v>
      </c>
      <c r="U424">
        <v>-0.42974371123155808</v>
      </c>
      <c r="V424">
        <v>-2.854550177037396E-2</v>
      </c>
      <c r="W424">
        <v>-0.2572573339362319</v>
      </c>
      <c r="X424">
        <v>-4.8371305842763472E-3</v>
      </c>
      <c r="Y424">
        <v>-1.070209100483809E-2</v>
      </c>
      <c r="Z424">
        <v>-1.6431656182959199E-2</v>
      </c>
      <c r="AA424">
        <v>-5.6093760791920862E-3</v>
      </c>
      <c r="AB424">
        <v>-1.280536086719148E-2</v>
      </c>
      <c r="AC424">
        <v>-2.8632979268869039E-3</v>
      </c>
      <c r="AD424">
        <v>-4.6423533120713836E-3</v>
      </c>
      <c r="AE424">
        <v>-6.5969289432371249E-3</v>
      </c>
      <c r="AF424">
        <v>-1.410372090920105E-2</v>
      </c>
      <c r="AG424">
        <v>-1.8763055262462681E-2</v>
      </c>
      <c r="AH424" s="9" t="s">
        <v>125</v>
      </c>
      <c r="AI424" s="1">
        <v>44866</v>
      </c>
      <c r="AJ424" s="9" t="s">
        <v>43</v>
      </c>
      <c r="AK424">
        <v>25</v>
      </c>
    </row>
    <row r="425" spans="1:37" x14ac:dyDescent="0.25">
      <c r="A425">
        <v>44889</v>
      </c>
      <c r="B425">
        <v>-0.16464772262535449</v>
      </c>
      <c r="C425">
        <v>-5.1022361399189684</v>
      </c>
      <c r="D425">
        <v>0</v>
      </c>
      <c r="E425">
        <v>-8.8599162110720622E-2</v>
      </c>
      <c r="F425">
        <v>-4.7094876922058526E-3</v>
      </c>
      <c r="G425">
        <v>-9.6699921495939201E-2</v>
      </c>
      <c r="H425">
        <v>-2.5163490787825239E-2</v>
      </c>
      <c r="I425">
        <v>-0.3811731661558424</v>
      </c>
      <c r="J425">
        <v>-0.10214904256240839</v>
      </c>
      <c r="K425">
        <v>0</v>
      </c>
      <c r="L425">
        <v>-0.1057397591259539</v>
      </c>
      <c r="M425">
        <v>-6.2374437161512031E-2</v>
      </c>
      <c r="N425">
        <v>-0.2402884272374059</v>
      </c>
      <c r="O425">
        <v>-1.279335122453424E-2</v>
      </c>
      <c r="P425">
        <v>-4.2513853617536922E-2</v>
      </c>
      <c r="Q425">
        <v>-8.2874267651042634E-3</v>
      </c>
      <c r="R425">
        <v>-2.0560230683803939E-2</v>
      </c>
      <c r="S425">
        <v>-0.17641518986435109</v>
      </c>
      <c r="T425">
        <v>-3.5148888011368708E-2</v>
      </c>
      <c r="U425">
        <v>0</v>
      </c>
      <c r="V425">
        <v>-3.797073174728962E-2</v>
      </c>
      <c r="W425">
        <v>-0.29606301358541909</v>
      </c>
      <c r="X425">
        <v>-0.21318381373556289</v>
      </c>
      <c r="Y425">
        <v>-2.1571423601865088E-2</v>
      </c>
      <c r="Z425">
        <v>-0.2631950448140517</v>
      </c>
      <c r="AA425">
        <v>-0.18081017861637921</v>
      </c>
      <c r="AB425">
        <v>-2.1446012453319951E-2</v>
      </c>
      <c r="AC425">
        <v>-4.6426329471529873E-2</v>
      </c>
      <c r="AD425">
        <v>-0.13409178490670151</v>
      </c>
      <c r="AE425">
        <v>-0.101215784204761</v>
      </c>
      <c r="AF425">
        <v>-9.9318985982217084E-2</v>
      </c>
      <c r="AG425">
        <v>-0.36923703969260502</v>
      </c>
      <c r="AH425" s="9" t="s">
        <v>125</v>
      </c>
      <c r="AI425" s="1">
        <v>44866</v>
      </c>
      <c r="AJ425" s="9" t="s">
        <v>38</v>
      </c>
      <c r="AK425">
        <v>24</v>
      </c>
    </row>
    <row r="426" spans="1:37" x14ac:dyDescent="0.25">
      <c r="A426">
        <v>44888</v>
      </c>
      <c r="B426">
        <v>-1.2189638659762301</v>
      </c>
      <c r="C426">
        <v>-0.22051826561659121</v>
      </c>
      <c r="D426">
        <v>-0.56063394200033312</v>
      </c>
      <c r="E426">
        <v>-1.7396967443147271</v>
      </c>
      <c r="F426">
        <v>-0.160413324983186</v>
      </c>
      <c r="G426">
        <v>-3.2690255891780851</v>
      </c>
      <c r="H426">
        <v>-0.65068771356476984</v>
      </c>
      <c r="I426">
        <v>-1.1590967307241169</v>
      </c>
      <c r="J426">
        <v>-0.89609881686852511</v>
      </c>
      <c r="K426">
        <v>-0.27251197086301659</v>
      </c>
      <c r="L426">
        <v>-0.51929790312135338</v>
      </c>
      <c r="M426">
        <v>-0.19764918887931421</v>
      </c>
      <c r="N426">
        <v>-0.69055344504545535</v>
      </c>
      <c r="O426">
        <v>-0.78015919956978985</v>
      </c>
      <c r="P426">
        <v>-1.180846084433981</v>
      </c>
      <c r="Q426">
        <v>-0.29143834214783731</v>
      </c>
      <c r="R426">
        <v>-2.920243460300731</v>
      </c>
      <c r="S426">
        <v>-2.079806674340162</v>
      </c>
      <c r="T426">
        <v>-0.78871709087955133</v>
      </c>
      <c r="U426">
        <v>-0.56119282138793747</v>
      </c>
      <c r="V426">
        <v>-0.36513662052197837</v>
      </c>
      <c r="W426">
        <v>-1.9773450938913371</v>
      </c>
      <c r="X426">
        <v>-1.1039372716014311</v>
      </c>
      <c r="Y426">
        <v>-0.38523878429694569</v>
      </c>
      <c r="Z426">
        <v>-1.833762471934747</v>
      </c>
      <c r="AA426">
        <v>-0.84315529599654193</v>
      </c>
      <c r="AB426">
        <v>-0.53197287312005581</v>
      </c>
      <c r="AC426">
        <v>-0.36175459259921111</v>
      </c>
      <c r="AD426">
        <v>-0.32291106645921519</v>
      </c>
      <c r="AE426">
        <v>-0.78895120837135502</v>
      </c>
      <c r="AF426">
        <v>-1.479523093758399</v>
      </c>
      <c r="AG426">
        <v>-1.2578340922165869</v>
      </c>
      <c r="AH426" s="9" t="s">
        <v>125</v>
      </c>
      <c r="AI426" s="1">
        <v>44866</v>
      </c>
      <c r="AJ426" s="9" t="s">
        <v>39</v>
      </c>
      <c r="AK426">
        <v>23</v>
      </c>
    </row>
    <row r="427" spans="1:37" x14ac:dyDescent="0.25">
      <c r="A427">
        <v>44887</v>
      </c>
      <c r="B427">
        <v>-0.5136287300900082</v>
      </c>
      <c r="C427">
        <v>-0.53238607215893108</v>
      </c>
      <c r="D427">
        <v>-4.0259939245995052E-2</v>
      </c>
      <c r="E427">
        <v>-0.43105574546165609</v>
      </c>
      <c r="F427">
        <v>-0.48890815301804169</v>
      </c>
      <c r="G427">
        <v>-7.2073524404343267E-2</v>
      </c>
      <c r="H427">
        <v>-0.23481450660239259</v>
      </c>
      <c r="I427">
        <v>-0.90184590724873759</v>
      </c>
      <c r="J427">
        <v>-2.6626327165694599E-2</v>
      </c>
      <c r="K427">
        <v>-4.9080132635427147E-2</v>
      </c>
      <c r="L427">
        <v>-0.2104194034412335</v>
      </c>
      <c r="M427">
        <v>-7.9590582470339191E-2</v>
      </c>
      <c r="N427">
        <v>-0.1235347265651722</v>
      </c>
      <c r="O427">
        <v>-0.29146348735878141</v>
      </c>
      <c r="P427">
        <v>-0.72176172400771377</v>
      </c>
      <c r="Q427">
        <v>-0.2158708952221535</v>
      </c>
      <c r="R427">
        <v>-5.4003320775088882E-2</v>
      </c>
      <c r="S427">
        <v>-2.1275947520341072</v>
      </c>
      <c r="T427">
        <v>-0.18681230915788061</v>
      </c>
      <c r="U427">
        <v>-1.916975950232507</v>
      </c>
      <c r="V427">
        <v>-0.27158538665628729</v>
      </c>
      <c r="W427">
        <v>-1.1024021829600581</v>
      </c>
      <c r="X427">
        <v>-0.61277864739840882</v>
      </c>
      <c r="Y427">
        <v>0</v>
      </c>
      <c r="Z427">
        <v>-0.63208540161496696</v>
      </c>
      <c r="AA427">
        <v>-0.47500632555071159</v>
      </c>
      <c r="AB427">
        <v>-0.26873024565609682</v>
      </c>
      <c r="AC427">
        <v>-5.6424837444808452E-2</v>
      </c>
      <c r="AD427">
        <v>-0.52130011781866714</v>
      </c>
      <c r="AE427">
        <v>-0.31875490780097282</v>
      </c>
      <c r="AF427">
        <v>-0.33997566252785461</v>
      </c>
      <c r="AG427">
        <v>-0.48375462947823938</v>
      </c>
      <c r="AH427" s="9" t="s">
        <v>125</v>
      </c>
      <c r="AI427" s="1">
        <v>44866</v>
      </c>
      <c r="AJ427" s="9" t="s">
        <v>40</v>
      </c>
      <c r="AK427">
        <v>22</v>
      </c>
    </row>
    <row r="428" spans="1:37" x14ac:dyDescent="0.25">
      <c r="A428">
        <v>44886</v>
      </c>
      <c r="B428">
        <v>-0.12829369480118519</v>
      </c>
      <c r="C428">
        <v>-1.939954328703934</v>
      </c>
      <c r="D428">
        <v>-0.49643803530125269</v>
      </c>
      <c r="E428">
        <v>-0.1065690485923667</v>
      </c>
      <c r="F428">
        <v>-2.6827092886397799E-2</v>
      </c>
      <c r="G428">
        <v>-6.546474958507946E-2</v>
      </c>
      <c r="H428">
        <v>-6.5580268925244531E-2</v>
      </c>
      <c r="I428">
        <v>-0.34632773912970188</v>
      </c>
      <c r="J428">
        <v>-2.6094985796261279E-3</v>
      </c>
      <c r="K428">
        <v>-3.5436439420481997E-2</v>
      </c>
      <c r="L428">
        <v>-8.1012520025014328E-3</v>
      </c>
      <c r="M428">
        <v>-4.7377003994960927E-2</v>
      </c>
      <c r="N428">
        <v>-0.29440537865699412</v>
      </c>
      <c r="O428">
        <v>-2.4678826212884562E-2</v>
      </c>
      <c r="P428">
        <v>-0.11046381943194659</v>
      </c>
      <c r="Q428">
        <v>-0.40611489165201548</v>
      </c>
      <c r="R428">
        <v>0</v>
      </c>
      <c r="S428">
        <v>-5.8848307820030803E-2</v>
      </c>
      <c r="T428">
        <v>-2.0403947621075509E-2</v>
      </c>
      <c r="U428">
        <v>-0.19013926497780481</v>
      </c>
      <c r="V428">
        <v>-0.1618621629732887</v>
      </c>
      <c r="W428">
        <v>-9.9564705921885311E-3</v>
      </c>
      <c r="X428">
        <v>-5.1924120142585267E-2</v>
      </c>
      <c r="Y428">
        <v>-6.7192101298973507E-4</v>
      </c>
      <c r="Z428">
        <v>-0.1198024226315966</v>
      </c>
      <c r="AA428">
        <v>-0.1814633783766964</v>
      </c>
      <c r="AB428">
        <v>-0.1250706003835243</v>
      </c>
      <c r="AC428">
        <v>-5.1671351669568398E-2</v>
      </c>
      <c r="AD428">
        <v>-0.26558217364421449</v>
      </c>
      <c r="AE428">
        <v>-0.30144699660079438</v>
      </c>
      <c r="AF428">
        <v>-3.7480781731068828E-2</v>
      </c>
      <c r="AG428">
        <v>-0.15275972974594831</v>
      </c>
      <c r="AH428" s="9" t="s">
        <v>125</v>
      </c>
      <c r="AI428" s="1">
        <v>44866</v>
      </c>
      <c r="AJ428" s="9" t="s">
        <v>41</v>
      </c>
      <c r="AK428">
        <v>21</v>
      </c>
    </row>
    <row r="429" spans="1:37" x14ac:dyDescent="0.25">
      <c r="A429">
        <v>44883</v>
      </c>
      <c r="B429">
        <v>-3.424890676089562E-2</v>
      </c>
      <c r="C429">
        <v>0</v>
      </c>
      <c r="D429">
        <v>0</v>
      </c>
      <c r="E429">
        <v>-1.207014237842533E-2</v>
      </c>
      <c r="F429">
        <v>-9.1807827861505702E-3</v>
      </c>
      <c r="G429">
        <v>-3.0453646754795349E-2</v>
      </c>
      <c r="H429">
        <v>-1.4805423082344759E-2</v>
      </c>
      <c r="I429">
        <v>0</v>
      </c>
      <c r="J429">
        <v>-0.39534306300623617</v>
      </c>
      <c r="K429">
        <v>0</v>
      </c>
      <c r="L429">
        <v>-2.6941272869134159E-3</v>
      </c>
      <c r="M429">
        <v>-2.9572021303634968E-2</v>
      </c>
      <c r="N429">
        <v>-9.8952648579669331E-2</v>
      </c>
      <c r="O429">
        <v>-0.24399379247537639</v>
      </c>
      <c r="P429">
        <v>-3.3681175482642438E-3</v>
      </c>
      <c r="Q429">
        <v>-1.7929295850517089E-2</v>
      </c>
      <c r="R429">
        <v>0</v>
      </c>
      <c r="S429">
        <v>0</v>
      </c>
      <c r="T429">
        <v>-8.5664746774207545E-2</v>
      </c>
      <c r="U429">
        <v>-0.1884925520676056</v>
      </c>
      <c r="V429">
        <v>-2.6394939836641571E-2</v>
      </c>
      <c r="W429">
        <v>-6.5078605106285714E-2</v>
      </c>
      <c r="X429">
        <v>-2.3163039540372469E-2</v>
      </c>
      <c r="Y429">
        <v>-6.278460221211254E-4</v>
      </c>
      <c r="Z429">
        <v>-1.7718731396055121E-2</v>
      </c>
      <c r="AA429">
        <v>-6.7610545738074734E-2</v>
      </c>
      <c r="AB429">
        <v>-4.9846789387476088E-2</v>
      </c>
      <c r="AC429">
        <v>-1.1583871678869959E-2</v>
      </c>
      <c r="AD429">
        <v>-2.7017000829900571E-2</v>
      </c>
      <c r="AE429">
        <v>-6.0794604297578367E-2</v>
      </c>
      <c r="AF429">
        <v>-2.186416131794474E-2</v>
      </c>
      <c r="AG429">
        <v>-3.6213183114191382E-2</v>
      </c>
      <c r="AH429" s="9" t="s">
        <v>126</v>
      </c>
      <c r="AI429" s="1">
        <v>44866</v>
      </c>
      <c r="AJ429" s="9" t="s">
        <v>43</v>
      </c>
      <c r="AK429">
        <v>18</v>
      </c>
    </row>
    <row r="430" spans="1:37" x14ac:dyDescent="0.25">
      <c r="A430">
        <v>44882</v>
      </c>
      <c r="B430">
        <v>-0.24879861002059059</v>
      </c>
      <c r="C430">
        <v>-8.7091966140584703E-2</v>
      </c>
      <c r="D430">
        <v>-5.2053042977418676E-3</v>
      </c>
      <c r="E430">
        <v>-5.9628249134159032E-2</v>
      </c>
      <c r="F430">
        <v>0</v>
      </c>
      <c r="G430">
        <v>-2.0439212052051649E-2</v>
      </c>
      <c r="H430">
        <v>-6.4596001369740558E-2</v>
      </c>
      <c r="I430">
        <v>-9.7685262961043892E-2</v>
      </c>
      <c r="J430">
        <v>-0.19334645761762659</v>
      </c>
      <c r="K430">
        <v>0</v>
      </c>
      <c r="L430">
        <v>-4.6562655167845329E-2</v>
      </c>
      <c r="M430">
        <v>-1.9615540982547541E-3</v>
      </c>
      <c r="N430">
        <v>-3.1357378059563713E-2</v>
      </c>
      <c r="O430">
        <v>-2.5853172833199149E-2</v>
      </c>
      <c r="P430">
        <v>-7.0261750581878963E-3</v>
      </c>
      <c r="Q430">
        <v>-0.18358104753480109</v>
      </c>
      <c r="R430">
        <v>-8.6212735133395252E-2</v>
      </c>
      <c r="S430">
        <v>-0.1603931289832832</v>
      </c>
      <c r="T430">
        <v>-4.5835008614857987E-2</v>
      </c>
      <c r="U430">
        <v>-0.39255047900847601</v>
      </c>
      <c r="V430">
        <v>-0.1966731015429812</v>
      </c>
      <c r="W430">
        <v>-1.222788528245204</v>
      </c>
      <c r="X430">
        <v>-0.485005681621829</v>
      </c>
      <c r="Y430">
        <v>-1.7185163805178219E-2</v>
      </c>
      <c r="Z430">
        <v>-0.26079019180973312</v>
      </c>
      <c r="AA430">
        <v>-5.2573555731630528E-2</v>
      </c>
      <c r="AB430">
        <v>-0.12841072665119771</v>
      </c>
      <c r="AC430">
        <v>-1.164817324721331E-2</v>
      </c>
      <c r="AD430">
        <v>-4.2266058650949283E-2</v>
      </c>
      <c r="AE430">
        <v>-0.13169907210969189</v>
      </c>
      <c r="AF430">
        <v>-6.4145947685894836E-2</v>
      </c>
      <c r="AG430">
        <v>-0.28611593949523811</v>
      </c>
      <c r="AH430" s="9" t="s">
        <v>126</v>
      </c>
      <c r="AI430" s="1">
        <v>44866</v>
      </c>
      <c r="AJ430" s="9" t="s">
        <v>38</v>
      </c>
      <c r="AK430">
        <v>17</v>
      </c>
    </row>
    <row r="431" spans="1:37" x14ac:dyDescent="0.25">
      <c r="A431">
        <v>44881</v>
      </c>
      <c r="B431">
        <v>-3.8119007422794442E-2</v>
      </c>
      <c r="C431">
        <v>0</v>
      </c>
      <c r="D431">
        <v>0</v>
      </c>
      <c r="E431">
        <v>-0.201058440957154</v>
      </c>
      <c r="F431">
        <v>-1.14230237660217E-3</v>
      </c>
      <c r="G431">
        <v>-4.7709876764714877E-4</v>
      </c>
      <c r="H431">
        <v>0</v>
      </c>
      <c r="I431">
        <v>-4.9600039822868147E-2</v>
      </c>
      <c r="J431">
        <v>0</v>
      </c>
      <c r="K431">
        <v>0</v>
      </c>
      <c r="L431">
        <v>-2.9867242106313579E-3</v>
      </c>
      <c r="M431">
        <v>0</v>
      </c>
      <c r="N431">
        <v>0</v>
      </c>
      <c r="O431">
        <v>0</v>
      </c>
      <c r="P431">
        <v>-0.27684521881658197</v>
      </c>
      <c r="Q431">
        <v>0</v>
      </c>
      <c r="R431">
        <v>0</v>
      </c>
      <c r="S431">
        <v>-7.86778670015158E-2</v>
      </c>
      <c r="T431">
        <v>-9.5085511187906285E-2</v>
      </c>
      <c r="U431">
        <v>0</v>
      </c>
      <c r="V431">
        <v>0</v>
      </c>
      <c r="W431">
        <v>-0.26567872798571152</v>
      </c>
      <c r="X431">
        <v>-2.230474086496443E-2</v>
      </c>
      <c r="Y431">
        <v>-1.763019661580173E-4</v>
      </c>
      <c r="Z431">
        <v>-8.3538489367314783E-2</v>
      </c>
      <c r="AA431">
        <v>-2.03212833833082E-2</v>
      </c>
      <c r="AB431">
        <v>-8.9722431047367691E-3</v>
      </c>
      <c r="AC431">
        <v>-1.910031802219935E-4</v>
      </c>
      <c r="AD431">
        <v>-2.7512189453793062E-2</v>
      </c>
      <c r="AE431">
        <v>-6.8243992239458186E-3</v>
      </c>
      <c r="AF431">
        <v>-3.2985533728940523E-2</v>
      </c>
      <c r="AG431">
        <v>-8.3731045711168739E-2</v>
      </c>
      <c r="AH431" s="9" t="s">
        <v>126</v>
      </c>
      <c r="AI431" s="1">
        <v>44866</v>
      </c>
      <c r="AJ431" s="9" t="s">
        <v>39</v>
      </c>
      <c r="AK431">
        <v>16</v>
      </c>
    </row>
    <row r="432" spans="1:37" x14ac:dyDescent="0.25">
      <c r="A432">
        <v>44880</v>
      </c>
      <c r="B432">
        <v>-4.2471147921912626</v>
      </c>
      <c r="C432">
        <v>-1.8529012572546819</v>
      </c>
      <c r="D432">
        <v>-5.5524497321732094</v>
      </c>
      <c r="E432">
        <v>-3.5571088937756001</v>
      </c>
      <c r="F432">
        <v>-3.674900806325089</v>
      </c>
      <c r="G432">
        <v>-4.7322690225670438</v>
      </c>
      <c r="H432">
        <v>-3.829264084313738</v>
      </c>
      <c r="I432">
        <v>-4.4774187865107153</v>
      </c>
      <c r="J432">
        <v>-8.0479910309331189</v>
      </c>
      <c r="K432">
        <v>-2.780884646301883</v>
      </c>
      <c r="L432">
        <v>-2.786289420861356</v>
      </c>
      <c r="M432">
        <v>-8.3103128800108941</v>
      </c>
      <c r="N432">
        <v>-5.3658174482304286</v>
      </c>
      <c r="O432">
        <v>-5.0919662263591361</v>
      </c>
      <c r="P432">
        <v>-8.2529027996253319</v>
      </c>
      <c r="Q432">
        <v>-2.47086711566515</v>
      </c>
      <c r="R432">
        <v>-2.3560745229113511</v>
      </c>
      <c r="S432">
        <v>-3.452907292158065</v>
      </c>
      <c r="T432">
        <v>-4.3394855132945764</v>
      </c>
      <c r="U432">
        <v>-0.86673252138111923</v>
      </c>
      <c r="V432">
        <v>-5.6883532689359697</v>
      </c>
      <c r="W432">
        <v>-2.3284127065402092</v>
      </c>
      <c r="X432">
        <v>-3.6571550065786682</v>
      </c>
      <c r="Y432">
        <v>-1.898349000955974</v>
      </c>
      <c r="Z432">
        <v>-3.640378590717456</v>
      </c>
      <c r="AA432">
        <v>-5.5260691711738028</v>
      </c>
      <c r="AB432">
        <v>-3.997610832974468</v>
      </c>
      <c r="AC432">
        <v>-4.9498488289656866</v>
      </c>
      <c r="AD432">
        <v>-3.940932387814823</v>
      </c>
      <c r="AE432">
        <v>-3.4540589328851961</v>
      </c>
      <c r="AF432">
        <v>-4.4550650108959093</v>
      </c>
      <c r="AG432">
        <v>-4.7713284316903719</v>
      </c>
      <c r="AH432" s="9" t="s">
        <v>126</v>
      </c>
      <c r="AI432" s="1">
        <v>44866</v>
      </c>
      <c r="AJ432" s="9" t="s">
        <v>40</v>
      </c>
      <c r="AK432">
        <v>15</v>
      </c>
    </row>
    <row r="433" spans="1:37" x14ac:dyDescent="0.25">
      <c r="A433">
        <v>44879</v>
      </c>
      <c r="B433">
        <v>-2.5726659864751298</v>
      </c>
      <c r="C433">
        <v>-1.3743937409961691</v>
      </c>
      <c r="D433">
        <v>-0.22662746657177299</v>
      </c>
      <c r="E433">
        <v>-3.5331446984034991</v>
      </c>
      <c r="F433">
        <v>-1.3216899464125531</v>
      </c>
      <c r="G433">
        <v>-2.9093313378176271</v>
      </c>
      <c r="H433">
        <v>-2.168623848267575</v>
      </c>
      <c r="I433">
        <v>-2.1302353619572281</v>
      </c>
      <c r="J433">
        <v>-5.0732487850777446</v>
      </c>
      <c r="K433">
        <v>-3.927481598354063</v>
      </c>
      <c r="L433">
        <v>-2.8696369925099279</v>
      </c>
      <c r="M433">
        <v>-1.791424516021404</v>
      </c>
      <c r="N433">
        <v>-3.1220232492387869</v>
      </c>
      <c r="O433">
        <v>-2.7493607216161591</v>
      </c>
      <c r="P433">
        <v>-5.5989662326798779</v>
      </c>
      <c r="Q433">
        <v>-0.28865627131954508</v>
      </c>
      <c r="R433">
        <v>-0.39546337188852793</v>
      </c>
      <c r="S433">
        <v>-1.2639477230029921</v>
      </c>
      <c r="T433">
        <v>-1.4556916689198349</v>
      </c>
      <c r="U433">
        <v>-1.583652537244999</v>
      </c>
      <c r="V433">
        <v>-2.698133440545039</v>
      </c>
      <c r="W433">
        <v>-2.564727126474561</v>
      </c>
      <c r="X433">
        <v>-2.340278723519456</v>
      </c>
      <c r="Y433">
        <v>-1.7266014663322791</v>
      </c>
      <c r="Z433">
        <v>-2.92833964022542</v>
      </c>
      <c r="AA433">
        <v>-3.6623758458442328</v>
      </c>
      <c r="AB433">
        <v>-1.5746415209983931</v>
      </c>
      <c r="AC433">
        <v>-1.724355009182982</v>
      </c>
      <c r="AD433">
        <v>-0.75118831522210572</v>
      </c>
      <c r="AE433">
        <v>-1.763449908043087</v>
      </c>
      <c r="AF433">
        <v>-2.9175214263791989</v>
      </c>
      <c r="AG433">
        <v>-3.465325334165656</v>
      </c>
      <c r="AH433" s="9" t="s">
        <v>126</v>
      </c>
      <c r="AI433" s="1">
        <v>44866</v>
      </c>
      <c r="AJ433" s="9" t="s">
        <v>41</v>
      </c>
      <c r="AK433">
        <v>14</v>
      </c>
    </row>
    <row r="434" spans="1:37" x14ac:dyDescent="0.25">
      <c r="A434">
        <v>44876</v>
      </c>
      <c r="B434">
        <v>-1.9412585472327659</v>
      </c>
      <c r="C434">
        <v>-2.87740800336586</v>
      </c>
      <c r="D434">
        <v>-1.217882516783672</v>
      </c>
      <c r="E434">
        <v>-2.6872912482560301</v>
      </c>
      <c r="F434">
        <v>-4.1596495131279543</v>
      </c>
      <c r="G434">
        <v>-1.943708166872324</v>
      </c>
      <c r="H434">
        <v>-0.67258846867363153</v>
      </c>
      <c r="I434">
        <v>-1.0135938528868671</v>
      </c>
      <c r="J434">
        <v>-2.276403509801864</v>
      </c>
      <c r="K434">
        <v>-1.519568650073932</v>
      </c>
      <c r="L434">
        <v>-0.68986751275688307</v>
      </c>
      <c r="M434">
        <v>-0.28876718166950383</v>
      </c>
      <c r="N434">
        <v>-1.3572370200785311</v>
      </c>
      <c r="O434">
        <v>-1.5730534898414179</v>
      </c>
      <c r="P434">
        <v>-1.71628033616236</v>
      </c>
      <c r="Q434">
        <v>-0.55467726033617748</v>
      </c>
      <c r="R434">
        <v>-2.0942669327266028</v>
      </c>
      <c r="S434">
        <v>-1.916968889193402</v>
      </c>
      <c r="T434">
        <v>-1.380467137613155</v>
      </c>
      <c r="U434">
        <v>-4.0599401723001733</v>
      </c>
      <c r="V434">
        <v>-1.510404894192642</v>
      </c>
      <c r="W434">
        <v>-1.7291614311394529E-2</v>
      </c>
      <c r="X434">
        <v>-3.3516228615750392</v>
      </c>
      <c r="Y434">
        <v>-0.1982024151526601</v>
      </c>
      <c r="Z434">
        <v>-2.5118470959584909</v>
      </c>
      <c r="AA434">
        <v>-1.6294377726153839</v>
      </c>
      <c r="AB434">
        <v>-1.5848508284426259</v>
      </c>
      <c r="AC434">
        <v>-0.50736876773948625</v>
      </c>
      <c r="AD434">
        <v>-0.29193291666790588</v>
      </c>
      <c r="AE434">
        <v>-2.031235500932965</v>
      </c>
      <c r="AF434">
        <v>-2.224228512945595</v>
      </c>
      <c r="AG434">
        <v>-1.577811338654572</v>
      </c>
      <c r="AH434" s="9" t="s">
        <v>127</v>
      </c>
      <c r="AI434" s="1">
        <v>44866</v>
      </c>
      <c r="AJ434" s="9" t="s">
        <v>43</v>
      </c>
      <c r="AK434">
        <v>11</v>
      </c>
    </row>
    <row r="435" spans="1:37" x14ac:dyDescent="0.25">
      <c r="A435">
        <v>44875</v>
      </c>
      <c r="B435">
        <v>-5.3730421944480051</v>
      </c>
      <c r="C435">
        <v>-3.4548679571891432</v>
      </c>
      <c r="D435">
        <v>-5.5579365053925764</v>
      </c>
      <c r="E435">
        <v>-4.5908797216434536</v>
      </c>
      <c r="F435">
        <v>-5.6010578835645068</v>
      </c>
      <c r="G435">
        <v>-5.496298952148579</v>
      </c>
      <c r="H435">
        <v>-4.5611182970451818</v>
      </c>
      <c r="I435">
        <v>-2.7692658453422712</v>
      </c>
      <c r="J435">
        <v>-10.901487002442741</v>
      </c>
      <c r="K435">
        <v>-6.6168170353786451</v>
      </c>
      <c r="L435">
        <v>-3.0916521203411089</v>
      </c>
      <c r="M435">
        <v>-8.1460516452924523</v>
      </c>
      <c r="N435">
        <v>-10.40952790828919</v>
      </c>
      <c r="O435">
        <v>-1.943531116929502</v>
      </c>
      <c r="P435">
        <v>-7.5732411226222291</v>
      </c>
      <c r="Q435">
        <v>-2.9999066997739878</v>
      </c>
      <c r="R435">
        <v>-5.058234419898227</v>
      </c>
      <c r="S435">
        <v>-9.6099709229900032</v>
      </c>
      <c r="T435">
        <v>-5.0040792510408121</v>
      </c>
      <c r="U435">
        <v>-5.1310557798826846</v>
      </c>
      <c r="V435">
        <v>-2.116066627970183</v>
      </c>
      <c r="W435">
        <v>-7.1489858242760249</v>
      </c>
      <c r="X435">
        <v>-4.3881461607480254</v>
      </c>
      <c r="Y435">
        <v>-2.2175080171314261</v>
      </c>
      <c r="Z435">
        <v>-5.3853402285474559</v>
      </c>
      <c r="AA435">
        <v>-7.8841081722961643</v>
      </c>
      <c r="AB435">
        <v>-3.569029462955621</v>
      </c>
      <c r="AC435">
        <v>-5.1135536191735236</v>
      </c>
      <c r="AD435">
        <v>-2.7754088884798849</v>
      </c>
      <c r="AE435">
        <v>-4.7226393196941006</v>
      </c>
      <c r="AF435">
        <v>-6.3002225644384513</v>
      </c>
      <c r="AG435">
        <v>-5.0150072336618754</v>
      </c>
      <c r="AH435" s="9" t="s">
        <v>127</v>
      </c>
      <c r="AI435" s="1">
        <v>44866</v>
      </c>
      <c r="AJ435" s="9" t="s">
        <v>38</v>
      </c>
      <c r="AK435">
        <v>10</v>
      </c>
    </row>
    <row r="436" spans="1:37" x14ac:dyDescent="0.25">
      <c r="A436">
        <v>44874</v>
      </c>
      <c r="B436">
        <v>-0.34604461945901249</v>
      </c>
      <c r="C436">
        <v>-0.30055782579377799</v>
      </c>
      <c r="D436">
        <v>-0.17254812789784801</v>
      </c>
      <c r="E436">
        <v>-0.22542067318879599</v>
      </c>
      <c r="F436">
        <v>-0.29844849153361719</v>
      </c>
      <c r="G436">
        <v>-0.17425820146723839</v>
      </c>
      <c r="H436">
        <v>-0.19951233939438839</v>
      </c>
      <c r="I436">
        <v>-0.40098466452202031</v>
      </c>
      <c r="J436">
        <v>-3.1493285552580151E-2</v>
      </c>
      <c r="K436">
        <v>-0.37885781185956241</v>
      </c>
      <c r="L436">
        <v>-0.11142987358536779</v>
      </c>
      <c r="M436">
        <v>-0.10146730614439881</v>
      </c>
      <c r="N436">
        <v>-0.1198633592204041</v>
      </c>
      <c r="O436">
        <v>-0.47707661847856381</v>
      </c>
      <c r="P436">
        <v>-0.20296835069072741</v>
      </c>
      <c r="Q436">
        <v>-0.18685690725573631</v>
      </c>
      <c r="R436">
        <v>-6.1702029058511271E-2</v>
      </c>
      <c r="S436">
        <v>-0.30745435044735381</v>
      </c>
      <c r="T436">
        <v>-0.2192032087575484</v>
      </c>
      <c r="U436">
        <v>-1.3128637546833051</v>
      </c>
      <c r="V436">
        <v>-5.9314188319728053E-2</v>
      </c>
      <c r="W436">
        <v>0</v>
      </c>
      <c r="X436">
        <v>-0.1096279955126207</v>
      </c>
      <c r="Y436">
        <v>-6.9074498331702901E-3</v>
      </c>
      <c r="Z436">
        <v>-0.25364021252559138</v>
      </c>
      <c r="AA436">
        <v>-0.26963761684022503</v>
      </c>
      <c r="AB436">
        <v>-0.27827931591601057</v>
      </c>
      <c r="AC436">
        <v>-0.10188942980352909</v>
      </c>
      <c r="AD436">
        <v>-6.4082091239352892E-2</v>
      </c>
      <c r="AE436">
        <v>-0.38083390272396372</v>
      </c>
      <c r="AF436">
        <v>-0.40178440864173282</v>
      </c>
      <c r="AG436">
        <v>-8.4096355313992247E-2</v>
      </c>
      <c r="AH436" s="9" t="s">
        <v>127</v>
      </c>
      <c r="AI436" s="1">
        <v>44866</v>
      </c>
      <c r="AJ436" s="9" t="s">
        <v>39</v>
      </c>
      <c r="AK436">
        <v>9</v>
      </c>
    </row>
    <row r="437" spans="1:37" x14ac:dyDescent="0.25">
      <c r="A437">
        <v>44873</v>
      </c>
      <c r="B437">
        <v>-0.30301895041236798</v>
      </c>
      <c r="C437">
        <v>-2.0832606605267481</v>
      </c>
      <c r="D437">
        <v>0</v>
      </c>
      <c r="E437">
        <v>-0.76791486295909783</v>
      </c>
      <c r="F437">
        <v>0</v>
      </c>
      <c r="G437">
        <v>-0.1282757848338929</v>
      </c>
      <c r="H437">
        <v>-0.10886603918010369</v>
      </c>
      <c r="I437">
        <v>-0.32054002483972233</v>
      </c>
      <c r="J437">
        <v>0</v>
      </c>
      <c r="K437">
        <v>-3.8724816012446747E-2</v>
      </c>
      <c r="L437">
        <v>-0.51523104929318853</v>
      </c>
      <c r="M437">
        <v>-7.9762390940401762E-3</v>
      </c>
      <c r="N437">
        <v>-2.6807577283842809E-2</v>
      </c>
      <c r="O437">
        <v>-8.7518511487887883E-3</v>
      </c>
      <c r="P437">
        <v>-5.3272853682459188E-2</v>
      </c>
      <c r="Q437">
        <v>-1.051416368594167E-2</v>
      </c>
      <c r="R437">
        <v>-2.7564458470268779E-2</v>
      </c>
      <c r="S437">
        <v>-1.993839518833012</v>
      </c>
      <c r="T437">
        <v>-0.18833245327330811</v>
      </c>
      <c r="U437">
        <v>-0.42956322901140043</v>
      </c>
      <c r="V437">
        <v>-0.51405554706130796</v>
      </c>
      <c r="W437">
        <v>0</v>
      </c>
      <c r="X437">
        <v>-0.73469445736582606</v>
      </c>
      <c r="Y437">
        <v>-5.8705024483714187E-3</v>
      </c>
      <c r="Z437">
        <v>-0.67724711549267436</v>
      </c>
      <c r="AA437">
        <v>-8.8645004512322545E-2</v>
      </c>
      <c r="AB437">
        <v>-0.1053347645199877</v>
      </c>
      <c r="AC437">
        <v>-6.8423564497106723E-2</v>
      </c>
      <c r="AD437">
        <v>-1.6707870656366159E-2</v>
      </c>
      <c r="AE437">
        <v>-0.16958561228664179</v>
      </c>
      <c r="AF437">
        <v>-0.50217460310975148</v>
      </c>
      <c r="AG437">
        <v>-0.23302699443387029</v>
      </c>
      <c r="AH437" s="9" t="s">
        <v>127</v>
      </c>
      <c r="AI437" s="1">
        <v>44866</v>
      </c>
      <c r="AJ437" s="9" t="s">
        <v>40</v>
      </c>
      <c r="AK437">
        <v>8</v>
      </c>
    </row>
    <row r="438" spans="1:37" x14ac:dyDescent="0.25">
      <c r="A438">
        <v>44872</v>
      </c>
      <c r="B438">
        <v>-4.0780540925763944</v>
      </c>
      <c r="C438">
        <v>-3.0875738658684271</v>
      </c>
      <c r="D438">
        <v>-3.6838238021122529</v>
      </c>
      <c r="E438">
        <v>-5.0146261793394054</v>
      </c>
      <c r="F438">
        <v>-5.5359643124954321</v>
      </c>
      <c r="G438">
        <v>-6.3576855398987826</v>
      </c>
      <c r="H438">
        <v>-3.058755970230167</v>
      </c>
      <c r="I438">
        <v>-1.3259811362488321</v>
      </c>
      <c r="J438">
        <v>-4.4527780078790089</v>
      </c>
      <c r="K438">
        <v>-5.6472953084284043</v>
      </c>
      <c r="L438">
        <v>-3.65753277713022</v>
      </c>
      <c r="M438">
        <v>-2.9995995948248289</v>
      </c>
      <c r="N438">
        <v>-4.6505325258139631</v>
      </c>
      <c r="O438">
        <v>-1.910365380369039</v>
      </c>
      <c r="P438">
        <v>-3.526253074293594</v>
      </c>
      <c r="Q438">
        <v>-1.883665313232965</v>
      </c>
      <c r="R438">
        <v>-3.112648414546602</v>
      </c>
      <c r="S438">
        <v>-4.914633765079973</v>
      </c>
      <c r="T438">
        <v>-4.2756510272759174</v>
      </c>
      <c r="U438">
        <v>-3.4002812069613042</v>
      </c>
      <c r="V438">
        <v>-2.3165910295182761</v>
      </c>
      <c r="W438">
        <v>-3.044999772433195</v>
      </c>
      <c r="X438">
        <v>-5.3773782453992878</v>
      </c>
      <c r="Y438">
        <v>-1.392624418677785</v>
      </c>
      <c r="Z438">
        <v>-5.1346321347042867</v>
      </c>
      <c r="AA438">
        <v>-3.8824036644514219</v>
      </c>
      <c r="AB438">
        <v>-2.9980206832110059</v>
      </c>
      <c r="AC438">
        <v>-2.715070868779994</v>
      </c>
      <c r="AD438">
        <v>-1.5003418078209929</v>
      </c>
      <c r="AE438">
        <v>-3.4442537330767742</v>
      </c>
      <c r="AF438">
        <v>-4.8569920152689452</v>
      </c>
      <c r="AG438">
        <v>-4.1165285004629952</v>
      </c>
      <c r="AH438" s="9" t="s">
        <v>127</v>
      </c>
      <c r="AI438" s="1">
        <v>44866</v>
      </c>
      <c r="AJ438" s="9" t="s">
        <v>41</v>
      </c>
      <c r="AK438">
        <v>7</v>
      </c>
    </row>
    <row r="439" spans="1:37" x14ac:dyDescent="0.25">
      <c r="A439">
        <v>44869</v>
      </c>
      <c r="B439">
        <v>-2.5512045218440398</v>
      </c>
      <c r="C439">
        <v>-6.037469316032217</v>
      </c>
      <c r="D439">
        <v>-4.1239394564131038</v>
      </c>
      <c r="E439">
        <v>-3.9930080329496729</v>
      </c>
      <c r="F439">
        <v>-4.3053270794686007</v>
      </c>
      <c r="G439">
        <v>-3.6069818206876851</v>
      </c>
      <c r="H439">
        <v>-0.85141719509152636</v>
      </c>
      <c r="I439">
        <v>-1.3615921276985841</v>
      </c>
      <c r="J439">
        <v>-0.74274703181637824</v>
      </c>
      <c r="K439">
        <v>-3.6254069962965718</v>
      </c>
      <c r="L439">
        <v>-0.75282291613790353</v>
      </c>
      <c r="M439">
        <v>-1.6952746451441849</v>
      </c>
      <c r="N439">
        <v>-1.994654610486835</v>
      </c>
      <c r="O439">
        <v>-4.6113666941300231</v>
      </c>
      <c r="P439">
        <v>-0.85868184328282193</v>
      </c>
      <c r="Q439">
        <v>-0.55534692013218168</v>
      </c>
      <c r="R439">
        <v>-7.525621476622681</v>
      </c>
      <c r="S439">
        <v>-2.451633199616392</v>
      </c>
      <c r="T439">
        <v>-0.72637931506529629</v>
      </c>
      <c r="U439">
        <v>-2.6181285886359991</v>
      </c>
      <c r="V439">
        <v>-0.53186356473750718</v>
      </c>
      <c r="W439">
        <v>-0.88932309461568604</v>
      </c>
      <c r="X439">
        <v>-2.954791412603853</v>
      </c>
      <c r="Y439">
        <v>-0.2094671702994397</v>
      </c>
      <c r="Z439">
        <v>-3.8851631565265881</v>
      </c>
      <c r="AA439">
        <v>-1.81834229838414</v>
      </c>
      <c r="AB439">
        <v>-1.4113755090286499</v>
      </c>
      <c r="AC439">
        <v>-1.3776184901043931</v>
      </c>
      <c r="AD439">
        <v>-0.74920584595635831</v>
      </c>
      <c r="AE439">
        <v>-3.054623262611933</v>
      </c>
      <c r="AF439">
        <v>-2.7769736910235152</v>
      </c>
      <c r="AG439">
        <v>-1.7775050842787159</v>
      </c>
      <c r="AH439" s="9" t="s">
        <v>128</v>
      </c>
      <c r="AI439" s="1">
        <v>44866</v>
      </c>
      <c r="AJ439" s="9" t="s">
        <v>43</v>
      </c>
      <c r="AK439">
        <v>4</v>
      </c>
    </row>
    <row r="440" spans="1:37" x14ac:dyDescent="0.25">
      <c r="A440">
        <v>44868</v>
      </c>
      <c r="B440">
        <v>-0.25779256966259462</v>
      </c>
      <c r="C440">
        <v>-1.086668279927526E-2</v>
      </c>
      <c r="D440">
        <v>-6.3443400743764006E-2</v>
      </c>
      <c r="E440">
        <v>-0.17662107869725999</v>
      </c>
      <c r="F440">
        <v>-0.51781473208702833</v>
      </c>
      <c r="G440">
        <v>-0.25179621028412669</v>
      </c>
      <c r="H440">
        <v>-0.23498738172357089</v>
      </c>
      <c r="I440">
        <v>-0.51551990132613434</v>
      </c>
      <c r="J440">
        <v>-0.30314671358327561</v>
      </c>
      <c r="K440">
        <v>-0.40242303361745169</v>
      </c>
      <c r="L440">
        <v>-0.31734694696028948</v>
      </c>
      <c r="M440">
        <v>-0.73498995043338777</v>
      </c>
      <c r="N440">
        <v>-9.321393576517098E-2</v>
      </c>
      <c r="O440">
        <v>-0.23651531247644289</v>
      </c>
      <c r="P440">
        <v>-6.7819966478642173E-3</v>
      </c>
      <c r="Q440">
        <v>-0.43195146819862101</v>
      </c>
      <c r="R440">
        <v>-0.57172056057489962</v>
      </c>
      <c r="S440">
        <v>-0.6923310398541761</v>
      </c>
      <c r="T440">
        <v>-0.54715802805580227</v>
      </c>
      <c r="U440">
        <v>-1.184808426316724</v>
      </c>
      <c r="V440">
        <v>-0.18601402953984469</v>
      </c>
      <c r="W440">
        <v>-4.9559217306021086E-3</v>
      </c>
      <c r="X440">
        <v>-2.8990587032913181E-2</v>
      </c>
      <c r="Y440">
        <v>-3.027681544689723E-3</v>
      </c>
      <c r="Z440">
        <v>-0.1655477364668807</v>
      </c>
      <c r="AA440">
        <v>-0.22984477758199259</v>
      </c>
      <c r="AB440">
        <v>-0.3976253781165221</v>
      </c>
      <c r="AC440">
        <v>-0.27031489956445548</v>
      </c>
      <c r="AD440">
        <v>-0.18640316341748561</v>
      </c>
      <c r="AE440">
        <v>-0.2450102420766985</v>
      </c>
      <c r="AF440">
        <v>-0.30554448614320889</v>
      </c>
      <c r="AG440">
        <v>-0.18640687475166021</v>
      </c>
      <c r="AH440" s="9" t="s">
        <v>128</v>
      </c>
      <c r="AI440" s="1">
        <v>44866</v>
      </c>
      <c r="AJ440" s="9" t="s">
        <v>38</v>
      </c>
      <c r="AK440">
        <v>3</v>
      </c>
    </row>
    <row r="441" spans="1:37" x14ac:dyDescent="0.25">
      <c r="A441">
        <v>44867</v>
      </c>
      <c r="B441">
        <v>-0.28973236853059459</v>
      </c>
      <c r="C441">
        <v>-0.31921208869599671</v>
      </c>
      <c r="D441">
        <v>-0.57984266883722113</v>
      </c>
      <c r="E441">
        <v>-0.26032550838920782</v>
      </c>
      <c r="F441">
        <v>-0.67293692549576611</v>
      </c>
      <c r="G441">
        <v>-9.7178228022844065E-2</v>
      </c>
      <c r="H441">
        <v>-0.32527776971120997</v>
      </c>
      <c r="I441">
        <v>-0.93954099212170517</v>
      </c>
      <c r="J441">
        <v>-2.532008649521572E-3</v>
      </c>
      <c r="K441">
        <v>-0.26303958009316769</v>
      </c>
      <c r="L441">
        <v>0</v>
      </c>
      <c r="M441">
        <v>-0.25270941566351163</v>
      </c>
      <c r="N441">
        <v>-0.8898414877538704</v>
      </c>
      <c r="O441">
        <v>-0.1023390842313623</v>
      </c>
      <c r="P441">
        <v>-3.5013228790739183E-2</v>
      </c>
      <c r="Q441">
        <v>-0.21188289890643799</v>
      </c>
      <c r="R441">
        <v>-8.9490536874492099E-2</v>
      </c>
      <c r="S441">
        <v>-0.35501421874769717</v>
      </c>
      <c r="T441">
        <v>-0.60436706937054963</v>
      </c>
      <c r="U441">
        <v>-0.27239817818156181</v>
      </c>
      <c r="V441">
        <v>-0.1108092029813474</v>
      </c>
      <c r="W441">
        <v>-5.027282940293476E-2</v>
      </c>
      <c r="X441">
        <v>-0.22424821552208909</v>
      </c>
      <c r="Y441">
        <v>-3.664880234419228E-2</v>
      </c>
      <c r="Z441">
        <v>-0.22385431899957511</v>
      </c>
      <c r="AA441">
        <v>-0.43608798928974679</v>
      </c>
      <c r="AB441">
        <v>-0.32175313829346869</v>
      </c>
      <c r="AC441">
        <v>-0.1382184430644231</v>
      </c>
      <c r="AD441">
        <v>-0.41839361841054679</v>
      </c>
      <c r="AE441">
        <v>-0.58847099726875518</v>
      </c>
      <c r="AF441">
        <v>-0.19064201790008151</v>
      </c>
      <c r="AG441">
        <v>-0.16748146137351</v>
      </c>
      <c r="AH441" s="9" t="s">
        <v>128</v>
      </c>
      <c r="AI441" s="1">
        <v>44866</v>
      </c>
      <c r="AJ441" s="9" t="s">
        <v>39</v>
      </c>
      <c r="AK441">
        <v>2</v>
      </c>
    </row>
    <row r="442" spans="1:37" x14ac:dyDescent="0.25">
      <c r="A442">
        <v>44866</v>
      </c>
      <c r="B442">
        <v>-0.30778673269210688</v>
      </c>
      <c r="C442">
        <v>-0.73343816138955753</v>
      </c>
      <c r="D442">
        <v>-0.30658193195872419</v>
      </c>
      <c r="E442">
        <v>-0.1229863779853746</v>
      </c>
      <c r="F442">
        <v>-0.18693260215181531</v>
      </c>
      <c r="G442">
        <v>-0.1379118843951839</v>
      </c>
      <c r="H442">
        <v>-0.50098870441789345</v>
      </c>
      <c r="I442">
        <v>-1.59824154014203</v>
      </c>
      <c r="J442">
        <v>-0.35894588466186061</v>
      </c>
      <c r="K442">
        <v>-2.2371976424744159E-3</v>
      </c>
      <c r="L442">
        <v>-0.51013414975540106</v>
      </c>
      <c r="M442">
        <v>-0.15214960203813069</v>
      </c>
      <c r="N442">
        <v>-0.24136032684932629</v>
      </c>
      <c r="O442">
        <v>-4.6606868365696517E-2</v>
      </c>
      <c r="P442">
        <v>-0.216682358918415</v>
      </c>
      <c r="Q442">
        <v>-0.1580781067946182</v>
      </c>
      <c r="R442">
        <v>-0.51600907424031062</v>
      </c>
      <c r="S442">
        <v>-2.1100613094636258</v>
      </c>
      <c r="T442">
        <v>-0.65914382321693987</v>
      </c>
      <c r="U442">
        <v>-1.414943030783227E-3</v>
      </c>
      <c r="V442">
        <v>-0.13877623772817849</v>
      </c>
      <c r="W442">
        <v>-3.8803119453591182E-2</v>
      </c>
      <c r="X442">
        <v>-0.22742581113230539</v>
      </c>
      <c r="Y442">
        <v>-5.0793015513166173E-2</v>
      </c>
      <c r="Z442">
        <v>-0.31451397776350298</v>
      </c>
      <c r="AA442">
        <v>-0.36032040461252568</v>
      </c>
      <c r="AB442">
        <v>-0.27667989637325008</v>
      </c>
      <c r="AC442">
        <v>-0.19162287769215869</v>
      </c>
      <c r="AD442">
        <v>-0.39610815976396568</v>
      </c>
      <c r="AE442">
        <v>-0.35685244661658921</v>
      </c>
      <c r="AF442">
        <v>-0.26726159891280732</v>
      </c>
      <c r="AG442">
        <v>-0.26184919178089022</v>
      </c>
      <c r="AH442" s="9" t="s">
        <v>128</v>
      </c>
      <c r="AI442" s="1">
        <v>44866</v>
      </c>
      <c r="AJ442" s="9" t="s">
        <v>40</v>
      </c>
      <c r="AK442">
        <v>1</v>
      </c>
    </row>
    <row r="443" spans="1:37" x14ac:dyDescent="0.25">
      <c r="A443">
        <v>44865</v>
      </c>
      <c r="B443">
        <v>-0.36120999595644793</v>
      </c>
      <c r="C443">
        <v>-0.31814691384641702</v>
      </c>
      <c r="D443">
        <v>0</v>
      </c>
      <c r="E443">
        <v>-0.61899460053520439</v>
      </c>
      <c r="F443">
        <v>-3.0202929659795688E-3</v>
      </c>
      <c r="G443">
        <v>-1.857583039071746E-2</v>
      </c>
      <c r="H443">
        <v>-1.1661394347519469</v>
      </c>
      <c r="I443">
        <v>-0.47837984582603832</v>
      </c>
      <c r="J443">
        <v>-1.535828939834883</v>
      </c>
      <c r="K443">
        <v>-0.12532864656374171</v>
      </c>
      <c r="L443">
        <v>-9.5750035804530766E-3</v>
      </c>
      <c r="M443">
        <v>-0.13650330466968411</v>
      </c>
      <c r="N443">
        <v>-0.10750159427204981</v>
      </c>
      <c r="O443">
        <v>-0.16826664629997309</v>
      </c>
      <c r="P443">
        <v>-8.146177855317684E-3</v>
      </c>
      <c r="Q443">
        <v>-5.6700974062488746E-3</v>
      </c>
      <c r="R443">
        <v>-9.7171036656293897E-3</v>
      </c>
      <c r="S443">
        <v>-4.3255312229199641</v>
      </c>
      <c r="T443">
        <v>-0.39486735148663632</v>
      </c>
      <c r="U443">
        <v>-2.355549380525794E-2</v>
      </c>
      <c r="V443">
        <v>-0.1244727522385107</v>
      </c>
      <c r="W443">
        <v>-0.16242664186261391</v>
      </c>
      <c r="X443">
        <v>-0.4358155169641254</v>
      </c>
      <c r="Y443">
        <v>-7.7300829648036168E-2</v>
      </c>
      <c r="Z443">
        <v>-0.58969813531445381</v>
      </c>
      <c r="AA443">
        <v>-0.234365082658406</v>
      </c>
      <c r="AB443">
        <v>-0.18654519640915951</v>
      </c>
      <c r="AC443">
        <v>-6.7471778078120354E-2</v>
      </c>
      <c r="AD443">
        <v>-2.5427030016032311E-2</v>
      </c>
      <c r="AE443">
        <v>-0.24617118716671771</v>
      </c>
      <c r="AF443">
        <v>-0.40231450578154138</v>
      </c>
      <c r="AG443">
        <v>-0.51403071462761329</v>
      </c>
      <c r="AH443" s="9" t="s">
        <v>128</v>
      </c>
      <c r="AI443" s="1">
        <v>44835</v>
      </c>
      <c r="AJ443" s="9" t="s">
        <v>41</v>
      </c>
      <c r="AK443">
        <v>31</v>
      </c>
    </row>
    <row r="444" spans="1:37" x14ac:dyDescent="0.25">
      <c r="A444">
        <v>44862</v>
      </c>
      <c r="B444">
        <v>-0.47410456600697309</v>
      </c>
      <c r="C444">
        <v>-0.43373298104808672</v>
      </c>
      <c r="D444">
        <v>-7.0828561938483525E-2</v>
      </c>
      <c r="E444">
        <v>-0.25793546372606402</v>
      </c>
      <c r="F444">
        <v>-0.24342892048311621</v>
      </c>
      <c r="G444">
        <v>-0.21753899154238571</v>
      </c>
      <c r="H444">
        <v>-0.24694077702269571</v>
      </c>
      <c r="I444">
        <v>-0.43066402670505738</v>
      </c>
      <c r="J444">
        <v>-0.38847939503349471</v>
      </c>
      <c r="K444">
        <v>-0.22458675154183941</v>
      </c>
      <c r="L444">
        <v>-0.18642602670330541</v>
      </c>
      <c r="M444">
        <v>-0.21890936501076569</v>
      </c>
      <c r="N444">
        <v>-0.37310701345665509</v>
      </c>
      <c r="O444">
        <v>-0.73340361037446733</v>
      </c>
      <c r="P444">
        <v>-0.40968755966888948</v>
      </c>
      <c r="Q444">
        <v>-0.34066264113633138</v>
      </c>
      <c r="R444">
        <v>-0.1717323579589462</v>
      </c>
      <c r="S444">
        <v>-1.880172735291225</v>
      </c>
      <c r="T444">
        <v>-0.34311422212428438</v>
      </c>
      <c r="U444">
        <v>-0.30641787012291311</v>
      </c>
      <c r="V444">
        <v>-0.25125956466583371</v>
      </c>
      <c r="W444">
        <v>-0.13845886586066999</v>
      </c>
      <c r="X444">
        <v>-0.74579151911873309</v>
      </c>
      <c r="Y444">
        <v>-4.6080203914255408E-2</v>
      </c>
      <c r="Z444">
        <v>-0.53968415762402955</v>
      </c>
      <c r="AA444">
        <v>-0.40347243205272132</v>
      </c>
      <c r="AB444">
        <v>-0.39656195108279829</v>
      </c>
      <c r="AC444">
        <v>-0.1772380062751126</v>
      </c>
      <c r="AD444">
        <v>-0.33145053800443758</v>
      </c>
      <c r="AE444">
        <v>-0.63990060218726341</v>
      </c>
      <c r="AF444">
        <v>-0.33769308009792309</v>
      </c>
      <c r="AG444">
        <v>-0.43221940253507968</v>
      </c>
      <c r="AH444" s="9" t="s">
        <v>129</v>
      </c>
      <c r="AI444" s="1">
        <v>44835</v>
      </c>
      <c r="AJ444" s="9" t="s">
        <v>43</v>
      </c>
      <c r="AK444">
        <v>28</v>
      </c>
    </row>
    <row r="445" spans="1:37" x14ac:dyDescent="0.25">
      <c r="A445">
        <v>44861</v>
      </c>
      <c r="B445">
        <v>-7.3886038531750884E-3</v>
      </c>
      <c r="C445">
        <v>-1.4636189831053899E-3</v>
      </c>
      <c r="D445">
        <v>0</v>
      </c>
      <c r="E445">
        <v>-5.8959176234041116E-4</v>
      </c>
      <c r="F445">
        <v>0</v>
      </c>
      <c r="G445">
        <v>-5.0123426584903078E-3</v>
      </c>
      <c r="H445">
        <v>-0.14467113892367839</v>
      </c>
      <c r="I445">
        <v>-6.5255866524341526E-3</v>
      </c>
      <c r="J445">
        <v>0</v>
      </c>
      <c r="K445">
        <v>0</v>
      </c>
      <c r="L445">
        <v>0</v>
      </c>
      <c r="M445">
        <v>0</v>
      </c>
      <c r="N445">
        <v>-6.5332050591707547E-4</v>
      </c>
      <c r="O445">
        <v>-9.1818773775409826E-2</v>
      </c>
      <c r="P445">
        <v>-1.6959587719277001E-2</v>
      </c>
      <c r="Q445">
        <v>0</v>
      </c>
      <c r="R445">
        <v>-1.6377856105004911E-2</v>
      </c>
      <c r="S445">
        <v>0</v>
      </c>
      <c r="T445">
        <v>0</v>
      </c>
      <c r="U445">
        <v>0</v>
      </c>
      <c r="V445">
        <v>-3.718377580172533E-3</v>
      </c>
      <c r="W445">
        <v>-8.6830409866631309E-3</v>
      </c>
      <c r="X445">
        <v>-2.1228887102790008E-3</v>
      </c>
      <c r="Y445">
        <v>-2.4745609921654459E-3</v>
      </c>
      <c r="Z445">
        <v>-2.3909754237601889E-3</v>
      </c>
      <c r="AA445">
        <v>-3.766882870100889E-3</v>
      </c>
      <c r="AB445">
        <v>-1.156134712395155E-2</v>
      </c>
      <c r="AC445">
        <v>-1.759687816650984E-4</v>
      </c>
      <c r="AD445">
        <v>0</v>
      </c>
      <c r="AE445">
        <v>-4.762389205423583E-4</v>
      </c>
      <c r="AF445">
        <v>-5.2130058982864684E-3</v>
      </c>
      <c r="AG445">
        <v>-3.5553766447981902E-2</v>
      </c>
      <c r="AH445" s="9" t="s">
        <v>129</v>
      </c>
      <c r="AI445" s="1">
        <v>44835</v>
      </c>
      <c r="AJ445" s="9" t="s">
        <v>38</v>
      </c>
      <c r="AK445">
        <v>27</v>
      </c>
    </row>
    <row r="446" spans="1:37" x14ac:dyDescent="0.25">
      <c r="A446">
        <v>44860</v>
      </c>
      <c r="B446">
        <v>-0.70538312089210864</v>
      </c>
      <c r="C446">
        <v>-0.29827321012045399</v>
      </c>
      <c r="D446">
        <v>-0.32082185501692279</v>
      </c>
      <c r="E446">
        <v>-1.731387394232611</v>
      </c>
      <c r="F446">
        <v>-0.65713172691615684</v>
      </c>
      <c r="G446">
        <v>-0.72462156628915897</v>
      </c>
      <c r="H446">
        <v>-0.70904724120258555</v>
      </c>
      <c r="I446">
        <v>-0.22667239156800331</v>
      </c>
      <c r="J446">
        <v>-1.3927288246011591</v>
      </c>
      <c r="K446">
        <v>-0.21886607251451159</v>
      </c>
      <c r="L446">
        <v>-0.2951411396493131</v>
      </c>
      <c r="M446">
        <v>-0.29441710140477317</v>
      </c>
      <c r="N446">
        <v>-0.32537443619823242</v>
      </c>
      <c r="O446">
        <v>-1.128843376684715</v>
      </c>
      <c r="P446">
        <v>-0.10680813415804399</v>
      </c>
      <c r="Q446">
        <v>-0.1502486654688803</v>
      </c>
      <c r="R446">
        <v>-0.42867233259511189</v>
      </c>
      <c r="S446">
        <v>-0.66413228232887078</v>
      </c>
      <c r="T446">
        <v>-0.2936980186140854</v>
      </c>
      <c r="U446">
        <v>-0.49299390648721242</v>
      </c>
      <c r="V446">
        <v>-0.28182648068508481</v>
      </c>
      <c r="W446">
        <v>-0.51301643286235521</v>
      </c>
      <c r="X446">
        <v>-0.61781841619586764</v>
      </c>
      <c r="Y446">
        <v>-2.5429433139486791E-2</v>
      </c>
      <c r="Z446">
        <v>-1.0449777913786411</v>
      </c>
      <c r="AA446">
        <v>-0.42503974898345592</v>
      </c>
      <c r="AB446">
        <v>-0.49960005057849038</v>
      </c>
      <c r="AC446">
        <v>-0.31368314827521071</v>
      </c>
      <c r="AD446">
        <v>-3.2120071945332333E-2</v>
      </c>
      <c r="AE446">
        <v>-0.83806111653487636</v>
      </c>
      <c r="AF446">
        <v>-0.88479590904380589</v>
      </c>
      <c r="AG446">
        <v>-0.51093439183311473</v>
      </c>
      <c r="AH446" s="9" t="s">
        <v>129</v>
      </c>
      <c r="AI446" s="1">
        <v>44835</v>
      </c>
      <c r="AJ446" s="9" t="s">
        <v>39</v>
      </c>
      <c r="AK446">
        <v>26</v>
      </c>
    </row>
    <row r="447" spans="1:37" x14ac:dyDescent="0.25">
      <c r="A447">
        <v>44859</v>
      </c>
      <c r="B447">
        <v>-0.95255916392799422</v>
      </c>
      <c r="C447">
        <v>-0.17243950361270299</v>
      </c>
      <c r="D447">
        <v>0</v>
      </c>
      <c r="E447">
        <v>-1.9938869078332959</v>
      </c>
      <c r="F447">
        <v>-2.143874916198325</v>
      </c>
      <c r="G447">
        <v>-1.269259842517783</v>
      </c>
      <c r="H447">
        <v>-0.66068134819813218</v>
      </c>
      <c r="I447">
        <v>-1.368372305963641</v>
      </c>
      <c r="J447">
        <v>-0.15726789941498531</v>
      </c>
      <c r="K447">
        <v>-0.76644866098614206</v>
      </c>
      <c r="L447">
        <v>-2.030582407043533</v>
      </c>
      <c r="M447">
        <v>-6.5894626238691009E-2</v>
      </c>
      <c r="N447">
        <v>-0.67589940958785577</v>
      </c>
      <c r="O447">
        <v>-0.3619666713393217</v>
      </c>
      <c r="P447">
        <v>-1.0208122649681211</v>
      </c>
      <c r="Q447">
        <v>-9.9172036189981282E-3</v>
      </c>
      <c r="R447">
        <v>-3.108816168536872</v>
      </c>
      <c r="S447">
        <v>-0.57020846149025006</v>
      </c>
      <c r="T447">
        <v>-0.25134976183196728</v>
      </c>
      <c r="U447">
        <v>-1.8176448436325801</v>
      </c>
      <c r="V447">
        <v>-0.8272839771165319</v>
      </c>
      <c r="W447">
        <v>-0.61875022605752983</v>
      </c>
      <c r="X447">
        <v>-0.52192175444603106</v>
      </c>
      <c r="Y447">
        <v>-1.0053807754008901</v>
      </c>
      <c r="Z447">
        <v>-1.312064275812814</v>
      </c>
      <c r="AA447">
        <v>-0.98121627070194295</v>
      </c>
      <c r="AB447">
        <v>-0.45119517215106592</v>
      </c>
      <c r="AC447">
        <v>-0.43576550348254628</v>
      </c>
      <c r="AD447">
        <v>-3.3999656459089679E-2</v>
      </c>
      <c r="AE447">
        <v>-0.83957734240205273</v>
      </c>
      <c r="AF447">
        <v>-1.2516711664371001</v>
      </c>
      <c r="AG447">
        <v>-0.87584630341896774</v>
      </c>
      <c r="AH447" s="9" t="s">
        <v>129</v>
      </c>
      <c r="AI447" s="1">
        <v>44835</v>
      </c>
      <c r="AJ447" s="9" t="s">
        <v>40</v>
      </c>
      <c r="AK447">
        <v>25</v>
      </c>
    </row>
    <row r="448" spans="1:37" x14ac:dyDescent="0.25">
      <c r="A448">
        <v>44858</v>
      </c>
      <c r="B448">
        <v>-5.16536374969942</v>
      </c>
      <c r="C448">
        <v>-6.8153209064217526</v>
      </c>
      <c r="D448">
        <v>-2.091989011319519</v>
      </c>
      <c r="E448">
        <v>-6.3175329280444563</v>
      </c>
      <c r="F448">
        <v>-6.5506297788035832</v>
      </c>
      <c r="G448">
        <v>-6.9970252104289736</v>
      </c>
      <c r="H448">
        <v>-7.4502128560838274</v>
      </c>
      <c r="I448">
        <v>-3.96483974794939</v>
      </c>
      <c r="J448">
        <v>-8.4020843312880196</v>
      </c>
      <c r="K448">
        <v>-2.0161741586372051</v>
      </c>
      <c r="L448">
        <v>-5.1493721041664369</v>
      </c>
      <c r="M448">
        <v>-4.1506360615836169</v>
      </c>
      <c r="N448">
        <v>-4.0504598156352891</v>
      </c>
      <c r="O448">
        <v>-6.4995794056596621</v>
      </c>
      <c r="P448">
        <v>-5.7094829725994476</v>
      </c>
      <c r="Q448">
        <v>-1.291085507803416</v>
      </c>
      <c r="R448">
        <v>-7.5752466963417859</v>
      </c>
      <c r="S448">
        <v>-5.3097551986338676</v>
      </c>
      <c r="T448">
        <v>-1.520681053660077</v>
      </c>
      <c r="U448">
        <v>-7.0142264675718096</v>
      </c>
      <c r="V448">
        <v>-6.5465794352975308</v>
      </c>
      <c r="W448">
        <v>-4.9164092155482182</v>
      </c>
      <c r="X448">
        <v>-5.5413252329486031</v>
      </c>
      <c r="Y448">
        <v>-4.027986471867516</v>
      </c>
      <c r="Z448">
        <v>-6.237501397665385</v>
      </c>
      <c r="AA448">
        <v>-4.8297189942805367</v>
      </c>
      <c r="AB448">
        <v>-3.8635914879561222</v>
      </c>
      <c r="AC448">
        <v>-4.2482627097553793</v>
      </c>
      <c r="AD448">
        <v>-3.2643314426726442</v>
      </c>
      <c r="AE448">
        <v>-3.469664909039524</v>
      </c>
      <c r="AF448">
        <v>-4.9286526205216488</v>
      </c>
      <c r="AG448">
        <v>-8.1372455819099727</v>
      </c>
      <c r="AH448" s="9" t="s">
        <v>129</v>
      </c>
      <c r="AI448" s="1">
        <v>44835</v>
      </c>
      <c r="AJ448" s="9" t="s">
        <v>41</v>
      </c>
      <c r="AK448">
        <v>24</v>
      </c>
    </row>
    <row r="449" spans="1:37" x14ac:dyDescent="0.25">
      <c r="A449">
        <v>44855</v>
      </c>
      <c r="B449">
        <v>-5.5664848473516111</v>
      </c>
      <c r="C449">
        <v>-8.5148568104743454</v>
      </c>
      <c r="D449">
        <v>-2.036087245117761</v>
      </c>
      <c r="E449">
        <v>-6.1527632870263274</v>
      </c>
      <c r="F449">
        <v>-6.1009250535153221</v>
      </c>
      <c r="G449">
        <v>-8.3980423768951358</v>
      </c>
      <c r="H449">
        <v>-4.8022066759971684</v>
      </c>
      <c r="I449">
        <v>-1.9088264685423699</v>
      </c>
      <c r="J449">
        <v>-10.21324045371215</v>
      </c>
      <c r="K449">
        <v>-4.4210880234439092</v>
      </c>
      <c r="L449">
        <v>-1.6949684329593671</v>
      </c>
      <c r="M449">
        <v>-4.5979783243378067</v>
      </c>
      <c r="N449">
        <v>-8.5806003811942873</v>
      </c>
      <c r="O449">
        <v>-4.1631560397935141</v>
      </c>
      <c r="P449">
        <v>-4.065785070605453</v>
      </c>
      <c r="Q449">
        <v>-2.2171812381448741</v>
      </c>
      <c r="R449">
        <v>-11.660145724960501</v>
      </c>
      <c r="S449">
        <v>-7.6164513433551946</v>
      </c>
      <c r="T449">
        <v>-3.3758732861327991</v>
      </c>
      <c r="U449">
        <v>-9.7185483053313604</v>
      </c>
      <c r="V449">
        <v>-3.977000515835301</v>
      </c>
      <c r="W449">
        <v>-6.0438230654760066</v>
      </c>
      <c r="X449">
        <v>-5.5904003764917682</v>
      </c>
      <c r="Y449">
        <v>-3.5879517611493941</v>
      </c>
      <c r="Z449">
        <v>-6.7842233124023537</v>
      </c>
      <c r="AA449">
        <v>-6.1827037799831519</v>
      </c>
      <c r="AB449">
        <v>-3.7414449244001879</v>
      </c>
      <c r="AC449">
        <v>-3.8331421606773231</v>
      </c>
      <c r="AD449">
        <v>-4.3144863009306667</v>
      </c>
      <c r="AE449">
        <v>-5.2763122247823357</v>
      </c>
      <c r="AF449">
        <v>-6.3570031091041663</v>
      </c>
      <c r="AG449">
        <v>-4.7559041425273332</v>
      </c>
      <c r="AH449" s="9" t="s">
        <v>130</v>
      </c>
      <c r="AI449" s="1">
        <v>44835</v>
      </c>
      <c r="AJ449" s="9" t="s">
        <v>43</v>
      </c>
      <c r="AK449">
        <v>21</v>
      </c>
    </row>
    <row r="450" spans="1:37" x14ac:dyDescent="0.25">
      <c r="A450">
        <v>44854</v>
      </c>
      <c r="B450">
        <v>-0.44774950902405553</v>
      </c>
      <c r="C450">
        <v>-0.56607298180828569</v>
      </c>
      <c r="D450">
        <v>-0.18000958623858659</v>
      </c>
      <c r="E450">
        <v>-0.51666538837546494</v>
      </c>
      <c r="F450">
        <v>-1.0455609924796421</v>
      </c>
      <c r="G450">
        <v>-0.56761514871696694</v>
      </c>
      <c r="H450">
        <v>-0.90162067372865451</v>
      </c>
      <c r="I450">
        <v>-1.2199379106153521</v>
      </c>
      <c r="J450">
        <v>-1.737838879497045</v>
      </c>
      <c r="K450">
        <v>-8.5655935378246686E-2</v>
      </c>
      <c r="L450">
        <v>-9.2783687680725327E-2</v>
      </c>
      <c r="M450">
        <v>-0.19297234921785031</v>
      </c>
      <c r="N450">
        <v>-0.32317869845150421</v>
      </c>
      <c r="O450">
        <v>-2.287257691792598E-2</v>
      </c>
      <c r="P450">
        <v>-0.2513730149228523</v>
      </c>
      <c r="Q450">
        <v>-0.1408599059109126</v>
      </c>
      <c r="R450">
        <v>-1.386362274359755</v>
      </c>
      <c r="S450">
        <v>-0.39931202968020613</v>
      </c>
      <c r="T450">
        <v>-0.34431894102988653</v>
      </c>
      <c r="U450">
        <v>-0.43173302437525268</v>
      </c>
      <c r="V450">
        <v>-5.0541894264576941E-2</v>
      </c>
      <c r="W450">
        <v>-3.5409833692878562E-2</v>
      </c>
      <c r="X450">
        <v>-0.51281899820059884</v>
      </c>
      <c r="Y450">
        <v>-7.9772637140391345E-2</v>
      </c>
      <c r="Z450">
        <v>-0.52883877920149391</v>
      </c>
      <c r="AA450">
        <v>-0.62350819422115378</v>
      </c>
      <c r="AB450">
        <v>-0.28284931499647342</v>
      </c>
      <c r="AC450">
        <v>-0.18111974504470429</v>
      </c>
      <c r="AD450">
        <v>-0.12615333993841171</v>
      </c>
      <c r="AE450">
        <v>-0.56213295914142347</v>
      </c>
      <c r="AF450">
        <v>-0.42425122175856</v>
      </c>
      <c r="AG450">
        <v>-0.46789765778388698</v>
      </c>
      <c r="AH450" s="9" t="s">
        <v>130</v>
      </c>
      <c r="AI450" s="1">
        <v>44835</v>
      </c>
      <c r="AJ450" s="9" t="s">
        <v>38</v>
      </c>
      <c r="AK450">
        <v>20</v>
      </c>
    </row>
    <row r="451" spans="1:37" x14ac:dyDescent="0.25">
      <c r="A451">
        <v>44853</v>
      </c>
      <c r="B451">
        <v>-0.32335346005548282</v>
      </c>
      <c r="C451">
        <v>-1.514528438115856E-2</v>
      </c>
      <c r="D451">
        <v>-2.6045990520656918E-2</v>
      </c>
      <c r="E451">
        <v>-0.20818815097268911</v>
      </c>
      <c r="F451">
        <v>-0.86225134242613244</v>
      </c>
      <c r="G451">
        <v>-0.1630702497658256</v>
      </c>
      <c r="H451">
        <v>-0.11324883920157421</v>
      </c>
      <c r="I451">
        <v>-8.7044373707992159E-2</v>
      </c>
      <c r="J451">
        <v>-5.7568505238702397E-2</v>
      </c>
      <c r="K451">
        <v>-4.3391087239750527E-2</v>
      </c>
      <c r="L451">
        <v>-0.16937291347853081</v>
      </c>
      <c r="M451">
        <v>-0.2120001204853334</v>
      </c>
      <c r="N451">
        <v>-0.31082562481049492</v>
      </c>
      <c r="O451">
        <v>-0.21324021073016511</v>
      </c>
      <c r="P451">
        <v>-0.42828929305690699</v>
      </c>
      <c r="Q451">
        <v>-6.9117112340270501E-2</v>
      </c>
      <c r="R451">
        <v>-0.5111278254945848</v>
      </c>
      <c r="S451">
        <v>-1.0218170097639769</v>
      </c>
      <c r="T451">
        <v>-5.8972260941739879E-2</v>
      </c>
      <c r="U451">
        <v>-1.16989804128175E-2</v>
      </c>
      <c r="V451">
        <v>-0.27220330615776273</v>
      </c>
      <c r="W451">
        <v>-1.3568976574455029</v>
      </c>
      <c r="X451">
        <v>-0.22655136902861059</v>
      </c>
      <c r="Y451">
        <v>-0.31130439248258007</v>
      </c>
      <c r="Z451">
        <v>-0.32294237464558778</v>
      </c>
      <c r="AA451">
        <v>-0.25880238125244281</v>
      </c>
      <c r="AB451">
        <v>-0.25925969077554162</v>
      </c>
      <c r="AC451">
        <v>-0.19781849032878249</v>
      </c>
      <c r="AD451">
        <v>-0.15340004215164121</v>
      </c>
      <c r="AE451">
        <v>-0.19596973660917641</v>
      </c>
      <c r="AF451">
        <v>-0.39426225756188538</v>
      </c>
      <c r="AG451">
        <v>-0.23823509779659069</v>
      </c>
      <c r="AH451" s="9" t="s">
        <v>130</v>
      </c>
      <c r="AI451" s="1">
        <v>44835</v>
      </c>
      <c r="AJ451" s="9" t="s">
        <v>39</v>
      </c>
      <c r="AK451">
        <v>19</v>
      </c>
    </row>
    <row r="452" spans="1:37" x14ac:dyDescent="0.25">
      <c r="A452">
        <v>44852</v>
      </c>
      <c r="B452">
        <v>-0.25366219010454172</v>
      </c>
      <c r="C452">
        <v>-0.31841006191500371</v>
      </c>
      <c r="D452">
        <v>-9.2781546616259661E-3</v>
      </c>
      <c r="E452">
        <v>-0.2988197640472206</v>
      </c>
      <c r="F452">
        <v>-0.95548384174718282</v>
      </c>
      <c r="G452">
        <v>-0.2903597100042053</v>
      </c>
      <c r="H452">
        <v>-0.15972227526314289</v>
      </c>
      <c r="I452">
        <v>-0.72336683400085855</v>
      </c>
      <c r="J452">
        <v>-0.59227829104827945</v>
      </c>
      <c r="K452">
        <v>-1.043356165159149E-2</v>
      </c>
      <c r="L452">
        <v>-0.18470216579570209</v>
      </c>
      <c r="M452">
        <v>-4.5734551070578507E-2</v>
      </c>
      <c r="N452">
        <v>-0.41311270546051859</v>
      </c>
      <c r="O452">
        <v>-0.27580080694418729</v>
      </c>
      <c r="P452">
        <v>-3.1904378108097077E-2</v>
      </c>
      <c r="Q452">
        <v>-7.5110410128682151E-2</v>
      </c>
      <c r="R452">
        <v>-0.2359036574143312</v>
      </c>
      <c r="S452">
        <v>-9.5587822714811935E-2</v>
      </c>
      <c r="T452">
        <v>-0.1191210787335393</v>
      </c>
      <c r="U452">
        <v>-0.10480133631107939</v>
      </c>
      <c r="V452">
        <v>-4.3592328079293988E-2</v>
      </c>
      <c r="W452">
        <v>-3.9259788804338558E-2</v>
      </c>
      <c r="X452">
        <v>-0.37183646159095518</v>
      </c>
      <c r="Y452">
        <v>-6.2990834951812014E-2</v>
      </c>
      <c r="Z452">
        <v>-0.29007571235427237</v>
      </c>
      <c r="AA452">
        <v>-0.33987268546105709</v>
      </c>
      <c r="AB452">
        <v>-0.1717279624526003</v>
      </c>
      <c r="AC452">
        <v>-6.6875134351953663E-2</v>
      </c>
      <c r="AD452">
        <v>-8.8453644494167982E-2</v>
      </c>
      <c r="AE452">
        <v>-0.40105619287270727</v>
      </c>
      <c r="AF452">
        <v>-0.28173249848212889</v>
      </c>
      <c r="AG452">
        <v>-0.1360036652239219</v>
      </c>
      <c r="AH452" s="9" t="s">
        <v>130</v>
      </c>
      <c r="AI452" s="1">
        <v>44835</v>
      </c>
      <c r="AJ452" s="9" t="s">
        <v>40</v>
      </c>
      <c r="AK452">
        <v>18</v>
      </c>
    </row>
    <row r="453" spans="1:37" x14ac:dyDescent="0.25">
      <c r="A453">
        <v>44851</v>
      </c>
      <c r="B453">
        <v>-0.1063801215544625</v>
      </c>
      <c r="C453">
        <v>-0.23760441139337929</v>
      </c>
      <c r="D453">
        <v>-6.1997053921571031E-2</v>
      </c>
      <c r="E453">
        <v>-0.1018896479254281</v>
      </c>
      <c r="F453">
        <v>-4.8761050871369921E-2</v>
      </c>
      <c r="G453">
        <v>-6.7420446248882229E-2</v>
      </c>
      <c r="H453">
        <v>-9.0209602940107519E-2</v>
      </c>
      <c r="I453">
        <v>-7.6319822401645365E-2</v>
      </c>
      <c r="J453">
        <v>-2.428103435908183E-2</v>
      </c>
      <c r="K453">
        <v>-3.4043730489900391E-3</v>
      </c>
      <c r="L453">
        <v>-7.0815427107819073E-2</v>
      </c>
      <c r="M453">
        <v>-1.3441060928266709E-2</v>
      </c>
      <c r="N453">
        <v>-9.5560410751400066E-3</v>
      </c>
      <c r="O453">
        <v>-0.28720832099800869</v>
      </c>
      <c r="P453">
        <v>-3.837564821708174E-2</v>
      </c>
      <c r="Q453">
        <v>-3.3671010534576697E-2</v>
      </c>
      <c r="R453">
        <v>-8.715690620303038E-3</v>
      </c>
      <c r="S453">
        <v>-0.28273182545530401</v>
      </c>
      <c r="T453">
        <v>-0.27450853799266439</v>
      </c>
      <c r="U453">
        <v>0</v>
      </c>
      <c r="V453">
        <v>-4.6746125640886177E-2</v>
      </c>
      <c r="W453">
        <v>-0.61035473232508353</v>
      </c>
      <c r="X453">
        <v>-3.4644643028861957E-2</v>
      </c>
      <c r="Y453">
        <v>-0.1608401995835326</v>
      </c>
      <c r="Z453">
        <v>-0.1370148162787117</v>
      </c>
      <c r="AA453">
        <v>-2.390877610463988E-2</v>
      </c>
      <c r="AB453">
        <v>-0.12874488963114611</v>
      </c>
      <c r="AC453">
        <v>-8.6122793399527275E-2</v>
      </c>
      <c r="AD453">
        <v>-0.1344290186361688</v>
      </c>
      <c r="AE453">
        <v>-3.6154496246503902E-2</v>
      </c>
      <c r="AF453">
        <v>-0.12690906944405761</v>
      </c>
      <c r="AG453">
        <v>-0.1157554482172559</v>
      </c>
      <c r="AH453" s="9" t="s">
        <v>130</v>
      </c>
      <c r="AI453" s="1">
        <v>44835</v>
      </c>
      <c r="AJ453" s="9" t="s">
        <v>41</v>
      </c>
      <c r="AK453">
        <v>17</v>
      </c>
    </row>
    <row r="454" spans="1:37" x14ac:dyDescent="0.25">
      <c r="A454">
        <v>44848</v>
      </c>
      <c r="B454">
        <v>-0.10992981301696431</v>
      </c>
      <c r="C454">
        <v>-2.5881115485757839E-3</v>
      </c>
      <c r="D454">
        <v>-8.4067989582427508E-3</v>
      </c>
      <c r="E454">
        <v>-0.1212199721559941</v>
      </c>
      <c r="F454">
        <v>-0.1175169796888106</v>
      </c>
      <c r="G454">
        <v>-0.37982045485318239</v>
      </c>
      <c r="H454">
        <v>-0.1420275876349269</v>
      </c>
      <c r="I454">
        <v>-4.0932510552211317E-2</v>
      </c>
      <c r="J454">
        <v>-3.0760484614685921E-2</v>
      </c>
      <c r="K454">
        <v>-4.8395426452980728E-2</v>
      </c>
      <c r="L454">
        <v>-5.4634445478638591E-2</v>
      </c>
      <c r="M454">
        <v>-0.19885127809758901</v>
      </c>
      <c r="N454">
        <v>-6.1513726078384352E-2</v>
      </c>
      <c r="O454">
        <v>-0.30463239908202178</v>
      </c>
      <c r="P454">
        <v>-5.5379184844108122E-2</v>
      </c>
      <c r="Q454">
        <v>-0.1385345547477298</v>
      </c>
      <c r="R454">
        <v>-0.34286416537573983</v>
      </c>
      <c r="S454">
        <v>-4.7550528630922826E-3</v>
      </c>
      <c r="T454">
        <v>-9.0873637605764238E-2</v>
      </c>
      <c r="U454">
        <v>-1.481729692535152E-2</v>
      </c>
      <c r="V454">
        <v>-3.8751045230912419E-2</v>
      </c>
      <c r="W454">
        <v>-0.1004260978313805</v>
      </c>
      <c r="X454">
        <v>-0.10045407056877589</v>
      </c>
      <c r="Y454">
        <v>-1.7608546913599611E-3</v>
      </c>
      <c r="Z454">
        <v>-0.1407346533170292</v>
      </c>
      <c r="AA454">
        <v>-4.8574347219203777E-2</v>
      </c>
      <c r="AB454">
        <v>-0.1249565517718307</v>
      </c>
      <c r="AC454">
        <v>-7.6513072517604128E-2</v>
      </c>
      <c r="AD454">
        <v>-7.1410667301357131E-2</v>
      </c>
      <c r="AE454">
        <v>-0.15990025002687999</v>
      </c>
      <c r="AF454">
        <v>-8.220186871826872E-2</v>
      </c>
      <c r="AG454">
        <v>-0.12696809398754161</v>
      </c>
      <c r="AH454" s="9" t="s">
        <v>131</v>
      </c>
      <c r="AI454" s="1">
        <v>44835</v>
      </c>
      <c r="AJ454" s="9" t="s">
        <v>43</v>
      </c>
      <c r="AK454">
        <v>14</v>
      </c>
    </row>
    <row r="455" spans="1:37" x14ac:dyDescent="0.25">
      <c r="A455">
        <v>44847</v>
      </c>
      <c r="B455">
        <v>-5.4726622897384503E-2</v>
      </c>
      <c r="C455">
        <v>-5.6322103438356712E-3</v>
      </c>
      <c r="D455">
        <v>-2.756448219182607E-2</v>
      </c>
      <c r="E455">
        <v>-0.115363195738637</v>
      </c>
      <c r="F455">
        <v>-2.5600888127836952E-2</v>
      </c>
      <c r="G455">
        <v>-2.058424158743229E-2</v>
      </c>
      <c r="H455">
        <v>-0.35159033002175338</v>
      </c>
      <c r="I455">
        <v>-9.8197195610363205E-2</v>
      </c>
      <c r="J455">
        <v>-1.6435549437909341E-2</v>
      </c>
      <c r="K455">
        <v>-1.847967674619622E-2</v>
      </c>
      <c r="L455">
        <v>-7.9748297070221831E-3</v>
      </c>
      <c r="M455">
        <v>-1.97937872094032E-2</v>
      </c>
      <c r="N455">
        <v>-3.8205629006960763E-2</v>
      </c>
      <c r="O455">
        <v>-9.2770201842431194E-3</v>
      </c>
      <c r="P455">
        <v>-4.3989510446464153E-2</v>
      </c>
      <c r="Q455">
        <v>-6.7582915534566551E-3</v>
      </c>
      <c r="R455">
        <v>-1.7217310970120411E-2</v>
      </c>
      <c r="S455">
        <v>-0.12279752951603071</v>
      </c>
      <c r="T455">
        <v>-5.2324921036026137E-2</v>
      </c>
      <c r="U455">
        <v>0</v>
      </c>
      <c r="V455">
        <v>-9.9901857514106719E-3</v>
      </c>
      <c r="W455">
        <v>-4.7889463941184582E-2</v>
      </c>
      <c r="X455">
        <v>-2.5084018170373541E-2</v>
      </c>
      <c r="Y455">
        <v>-3.6984599514968373E-2</v>
      </c>
      <c r="Z455">
        <v>-7.503903526320467E-2</v>
      </c>
      <c r="AA455">
        <v>-4.5456589277082543E-2</v>
      </c>
      <c r="AB455">
        <v>-4.0185569892054691E-2</v>
      </c>
      <c r="AC455">
        <v>-2.955478755518311E-2</v>
      </c>
      <c r="AD455">
        <v>-1.223439526922635E-2</v>
      </c>
      <c r="AE455">
        <v>-3.4276692737862692E-2</v>
      </c>
      <c r="AF455">
        <v>-3.9459475787548423E-2</v>
      </c>
      <c r="AG455">
        <v>-0.14400238876444721</v>
      </c>
      <c r="AH455" s="9" t="s">
        <v>131</v>
      </c>
      <c r="AI455" s="1">
        <v>44835</v>
      </c>
      <c r="AJ455" s="9" t="s">
        <v>38</v>
      </c>
      <c r="AK455">
        <v>13</v>
      </c>
    </row>
    <row r="456" spans="1:37" x14ac:dyDescent="0.25">
      <c r="A456">
        <v>44846</v>
      </c>
      <c r="B456">
        <v>-5.0256929853275741E-2</v>
      </c>
      <c r="C456">
        <v>-5.1052041766746494E-4</v>
      </c>
      <c r="D456">
        <v>-2.483088627593796E-3</v>
      </c>
      <c r="E456">
        <v>-0.13115260461524539</v>
      </c>
      <c r="F456">
        <v>-6.4447314519670649E-3</v>
      </c>
      <c r="G456">
        <v>-1.2948002012754971E-2</v>
      </c>
      <c r="H456">
        <v>0</v>
      </c>
      <c r="I456">
        <v>-0.14744450447083901</v>
      </c>
      <c r="J456">
        <v>0</v>
      </c>
      <c r="K456">
        <v>-1.49577883036595E-2</v>
      </c>
      <c r="L456">
        <v>-0.1578381677534943</v>
      </c>
      <c r="M456">
        <v>-4.4683708480565609E-3</v>
      </c>
      <c r="N456">
        <v>-1.9245184974557201E-2</v>
      </c>
      <c r="O456">
        <v>-7.8427203831195766E-2</v>
      </c>
      <c r="P456">
        <v>-0.12735728140920199</v>
      </c>
      <c r="Q456">
        <v>-1.3400016236018949E-3</v>
      </c>
      <c r="R456">
        <v>0</v>
      </c>
      <c r="S456">
        <v>-0.1774432686787431</v>
      </c>
      <c r="T456">
        <v>-0.1010731019880914</v>
      </c>
      <c r="U456">
        <v>-6.18100670182321E-3</v>
      </c>
      <c r="V456">
        <v>-9.6468162563046484E-3</v>
      </c>
      <c r="W456">
        <v>-0.23550913429926629</v>
      </c>
      <c r="X456">
        <v>-3.2436880825112958E-2</v>
      </c>
      <c r="Y456">
        <v>-2.124792711904798E-3</v>
      </c>
      <c r="Z456">
        <v>-7.6079317867076349E-2</v>
      </c>
      <c r="AA456">
        <v>-5.3907431757914161E-2</v>
      </c>
      <c r="AB456">
        <v>-2.0511344212461299E-2</v>
      </c>
      <c r="AC456">
        <v>-1.6841803901219098E-2</v>
      </c>
      <c r="AD456">
        <v>-6.9084173060903259E-3</v>
      </c>
      <c r="AE456">
        <v>-1.5238903442100819E-2</v>
      </c>
      <c r="AF456">
        <v>-5.4389654787988517E-2</v>
      </c>
      <c r="AG456">
        <v>-0.11560964644153281</v>
      </c>
      <c r="AH456" s="9" t="s">
        <v>131</v>
      </c>
      <c r="AI456" s="1">
        <v>44835</v>
      </c>
      <c r="AJ456" s="9" t="s">
        <v>39</v>
      </c>
      <c r="AK456">
        <v>12</v>
      </c>
    </row>
    <row r="457" spans="1:37" x14ac:dyDescent="0.25">
      <c r="A457">
        <v>44845</v>
      </c>
      <c r="B457">
        <v>-3.2181789451960112</v>
      </c>
      <c r="C457">
        <v>-2.9651696986602811</v>
      </c>
      <c r="D457">
        <v>-4.642134776660245</v>
      </c>
      <c r="E457">
        <v>-3.8937625448131148</v>
      </c>
      <c r="F457">
        <v>-4.9252194690138911</v>
      </c>
      <c r="G457">
        <v>-3.591797522332286</v>
      </c>
      <c r="H457">
        <v>-2.7614110176407149</v>
      </c>
      <c r="I457">
        <v>-2.34794284172879</v>
      </c>
      <c r="J457">
        <v>-6.2099472298839427</v>
      </c>
      <c r="K457">
        <v>-0.59296159836231455</v>
      </c>
      <c r="L457">
        <v>-4.0487839408793374</v>
      </c>
      <c r="M457">
        <v>-3.044598854392961</v>
      </c>
      <c r="N457">
        <v>-2.7435048836641371</v>
      </c>
      <c r="O457">
        <v>-1.495338498936291</v>
      </c>
      <c r="P457">
        <v>-3.434045150766047</v>
      </c>
      <c r="Q457">
        <v>-3.8178748443627608</v>
      </c>
      <c r="R457">
        <v>-10.187999269412259</v>
      </c>
      <c r="S457">
        <v>-0.74621413707964546</v>
      </c>
      <c r="T457">
        <v>-3.1363361299981798</v>
      </c>
      <c r="U457">
        <v>-2.1613069385874479</v>
      </c>
      <c r="V457">
        <v>-1.6923655791744601</v>
      </c>
      <c r="W457">
        <v>-4.4131160604594042</v>
      </c>
      <c r="X457">
        <v>-2.9575131399980981</v>
      </c>
      <c r="Y457">
        <v>-2.6639587193800311</v>
      </c>
      <c r="Z457">
        <v>-3.4652372717241602</v>
      </c>
      <c r="AA457">
        <v>-2.985350282602921</v>
      </c>
      <c r="AB457">
        <v>-2.9550079764069079</v>
      </c>
      <c r="AC457">
        <v>-3.293452591186679</v>
      </c>
      <c r="AD457">
        <v>-2.8120486250107048</v>
      </c>
      <c r="AE457">
        <v>-3.4498020682142361</v>
      </c>
      <c r="AF457">
        <v>-3.22117923668256</v>
      </c>
      <c r="AG457">
        <v>-3.0938615512341778</v>
      </c>
      <c r="AH457" s="9" t="s">
        <v>131</v>
      </c>
      <c r="AI457" s="1">
        <v>44835</v>
      </c>
      <c r="AJ457" s="9" t="s">
        <v>40</v>
      </c>
      <c r="AK457">
        <v>11</v>
      </c>
    </row>
    <row r="458" spans="1:37" x14ac:dyDescent="0.25">
      <c r="A458">
        <v>44844</v>
      </c>
      <c r="B458">
        <v>-4.4410522814738673E-2</v>
      </c>
      <c r="C458">
        <v>0</v>
      </c>
      <c r="D458">
        <v>-8.3688410555090263E-4</v>
      </c>
      <c r="E458">
        <v>-9.9587776550101967E-2</v>
      </c>
      <c r="F458">
        <v>0</v>
      </c>
      <c r="G458">
        <v>-3.4227430342178228E-3</v>
      </c>
      <c r="H458">
        <v>0</v>
      </c>
      <c r="I458">
        <v>-4.8044464198518377E-2</v>
      </c>
      <c r="J458">
        <v>-1.1515400827013069E-2</v>
      </c>
      <c r="K458">
        <v>0</v>
      </c>
      <c r="L458">
        <v>-5.2016909159089429E-2</v>
      </c>
      <c r="M458">
        <v>-1.4646738599012299E-2</v>
      </c>
      <c r="N458">
        <v>0</v>
      </c>
      <c r="O458">
        <v>-0.18343311352177349</v>
      </c>
      <c r="P458">
        <v>-7.9906176333587889E-2</v>
      </c>
      <c r="Q458">
        <v>-0.11777711296280299</v>
      </c>
      <c r="R458">
        <v>0</v>
      </c>
      <c r="S458">
        <v>-8.0672925627409894E-2</v>
      </c>
      <c r="T458">
        <v>-7.5685455105706468E-3</v>
      </c>
      <c r="U458">
        <v>0</v>
      </c>
      <c r="V458">
        <v>-9.3537215782328476E-3</v>
      </c>
      <c r="W458">
        <v>-1.4084230355280711E-2</v>
      </c>
      <c r="X458">
        <v>-4.4051153950824748E-2</v>
      </c>
      <c r="Y458">
        <v>-5.1119391611691937E-3</v>
      </c>
      <c r="Z458">
        <v>-6.0368165420602013E-2</v>
      </c>
      <c r="AA458">
        <v>-1.3098483308072331E-2</v>
      </c>
      <c r="AB458">
        <v>-4.5526536116808028E-2</v>
      </c>
      <c r="AC458">
        <v>-3.4904240652718382E-2</v>
      </c>
      <c r="AD458">
        <v>-3.4498636341364061E-2</v>
      </c>
      <c r="AE458">
        <v>-6.5660335287344981E-2</v>
      </c>
      <c r="AF458">
        <v>-1.323381758003371E-2</v>
      </c>
      <c r="AG458">
        <v>-9.8725073364621024E-2</v>
      </c>
      <c r="AH458" s="9" t="s">
        <v>131</v>
      </c>
      <c r="AI458" s="1">
        <v>44835</v>
      </c>
      <c r="AJ458" s="9" t="s">
        <v>41</v>
      </c>
      <c r="AK458">
        <v>10</v>
      </c>
    </row>
    <row r="459" spans="1:37" x14ac:dyDescent="0.25">
      <c r="A459">
        <v>44841</v>
      </c>
      <c r="B459">
        <v>-3.9297903700185328</v>
      </c>
      <c r="C459">
        <v>-2.725494338414745</v>
      </c>
      <c r="D459">
        <v>-2.324134322267192</v>
      </c>
      <c r="E459">
        <v>-3.7489470239545089</v>
      </c>
      <c r="F459">
        <v>-6.4615609821106634</v>
      </c>
      <c r="G459">
        <v>-4.5883241459039974</v>
      </c>
      <c r="H459">
        <v>-5.4469564355804607</v>
      </c>
      <c r="I459">
        <v>-3.766061675464766</v>
      </c>
      <c r="J459">
        <v>-2.15579533583219</v>
      </c>
      <c r="K459">
        <v>-3.9278948581642958</v>
      </c>
      <c r="L459">
        <v>-4.1444663851263543</v>
      </c>
      <c r="M459">
        <v>-2.5788883803242619</v>
      </c>
      <c r="N459">
        <v>-6.6054833600751914</v>
      </c>
      <c r="O459">
        <v>-1.205018446199922</v>
      </c>
      <c r="P459">
        <v>-4.6689630565916556</v>
      </c>
      <c r="Q459">
        <v>-6.6072040520920501</v>
      </c>
      <c r="R459">
        <v>-6.3297343665532333</v>
      </c>
      <c r="S459">
        <v>-3.967151089462694</v>
      </c>
      <c r="T459">
        <v>-1.7629842851010209</v>
      </c>
      <c r="U459">
        <v>-8.6863088903636321</v>
      </c>
      <c r="V459">
        <v>-0.59293463916327627</v>
      </c>
      <c r="W459">
        <v>-3.4695819980964289</v>
      </c>
      <c r="X459">
        <v>-3.797809648505361</v>
      </c>
      <c r="Y459">
        <v>-2.6186962085153369</v>
      </c>
      <c r="Z459">
        <v>-4.0279287935557724</v>
      </c>
      <c r="AA459">
        <v>-4.9397643752233948</v>
      </c>
      <c r="AB459">
        <v>-3.3148909580747041</v>
      </c>
      <c r="AC459">
        <v>-2.9909048400231391</v>
      </c>
      <c r="AD459">
        <v>-4.7131501847303534</v>
      </c>
      <c r="AE459">
        <v>-3.2773255666139489</v>
      </c>
      <c r="AF459">
        <v>-3.862977922011432</v>
      </c>
      <c r="AG459">
        <v>-4.5192404725687823</v>
      </c>
      <c r="AH459" s="9" t="s">
        <v>132</v>
      </c>
      <c r="AI459" s="1">
        <v>44835</v>
      </c>
      <c r="AJ459" s="9" t="s">
        <v>43</v>
      </c>
      <c r="AK459">
        <v>7</v>
      </c>
    </row>
    <row r="460" spans="1:37" x14ac:dyDescent="0.25">
      <c r="A460">
        <v>44840</v>
      </c>
      <c r="B460">
        <v>-2.017721530980964</v>
      </c>
      <c r="C460">
        <v>-2.284501492191751</v>
      </c>
      <c r="D460">
        <v>-3.213095940508071</v>
      </c>
      <c r="E460">
        <v>-2.0767853881552072</v>
      </c>
      <c r="F460">
        <v>-2.00662663348887</v>
      </c>
      <c r="G460">
        <v>-2.877818935712849</v>
      </c>
      <c r="H460">
        <v>-0.81779822793464552</v>
      </c>
      <c r="I460">
        <v>-2.1545032768584731</v>
      </c>
      <c r="J460">
        <v>-2.611195465128592</v>
      </c>
      <c r="K460">
        <v>-1.3127814318833879</v>
      </c>
      <c r="L460">
        <v>-1.0978725501208879</v>
      </c>
      <c r="M460">
        <v>-2.2934945039583461</v>
      </c>
      <c r="N460">
        <v>-2.8005428040151079</v>
      </c>
      <c r="O460">
        <v>-1.2144095249007441</v>
      </c>
      <c r="P460">
        <v>-1.80377777300891</v>
      </c>
      <c r="Q460">
        <v>-1.6431434011475701</v>
      </c>
      <c r="R460">
        <v>-3.745554142910247</v>
      </c>
      <c r="S460">
        <v>-2.6506792246519439</v>
      </c>
      <c r="T460">
        <v>-1.674329210348795</v>
      </c>
      <c r="U460">
        <v>-6.0248708939243496</v>
      </c>
      <c r="V460">
        <v>-2.2149602603274592</v>
      </c>
      <c r="W460">
        <v>-0.68943596514620276</v>
      </c>
      <c r="X460">
        <v>-1.333990060205333</v>
      </c>
      <c r="Y460">
        <v>-1.2432790266120051</v>
      </c>
      <c r="Z460">
        <v>-2.025305427480546</v>
      </c>
      <c r="AA460">
        <v>-2.4837549138297361</v>
      </c>
      <c r="AB460">
        <v>-1.666156447734809</v>
      </c>
      <c r="AC460">
        <v>-1.9716149501794189</v>
      </c>
      <c r="AD460">
        <v>-1.8586949310924621</v>
      </c>
      <c r="AE460">
        <v>-2.3723581988799132</v>
      </c>
      <c r="AF460">
        <v>-2.0649310041513349</v>
      </c>
      <c r="AG460">
        <v>-1.643907417380555</v>
      </c>
      <c r="AH460" s="9" t="s">
        <v>132</v>
      </c>
      <c r="AI460" s="1">
        <v>44835</v>
      </c>
      <c r="AJ460" s="9" t="s">
        <v>38</v>
      </c>
      <c r="AK460">
        <v>6</v>
      </c>
    </row>
    <row r="461" spans="1:37" x14ac:dyDescent="0.25">
      <c r="A461">
        <v>44839</v>
      </c>
      <c r="B461">
        <v>-2.427645363521027E-2</v>
      </c>
      <c r="C461">
        <v>-2.330049786260947E-2</v>
      </c>
      <c r="D461">
        <v>0</v>
      </c>
      <c r="E461">
        <v>-3.0634194593672829E-3</v>
      </c>
      <c r="F461">
        <v>0</v>
      </c>
      <c r="G461">
        <v>-3.7433414221490387E-2</v>
      </c>
      <c r="H461">
        <v>-1.4886731017345641E-2</v>
      </c>
      <c r="I461">
        <v>-3.231808049668531E-2</v>
      </c>
      <c r="J461">
        <v>-3.2899476893174233E-2</v>
      </c>
      <c r="K461">
        <v>-3.7191762698499859E-3</v>
      </c>
      <c r="L461">
        <v>-0.1433544244164536</v>
      </c>
      <c r="M461">
        <v>-4.1458241584244687E-2</v>
      </c>
      <c r="N461">
        <v>-9.5793965663659303E-2</v>
      </c>
      <c r="O461">
        <v>0</v>
      </c>
      <c r="P461">
        <v>-2.4224829124071218E-2</v>
      </c>
      <c r="Q461">
        <v>-5.6086116452130887E-2</v>
      </c>
      <c r="R461">
        <v>-0.13370435529499389</v>
      </c>
      <c r="S461">
        <v>-7.0034947056650587E-2</v>
      </c>
      <c r="T461">
        <v>-1.4117645595398871E-2</v>
      </c>
      <c r="U461">
        <v>0</v>
      </c>
      <c r="V461">
        <v>-4.5825715199902917E-2</v>
      </c>
      <c r="W461">
        <v>0</v>
      </c>
      <c r="X461">
        <v>-3.5647247703563651E-3</v>
      </c>
      <c r="Y461">
        <v>-5.7312618225677181E-2</v>
      </c>
      <c r="Z461">
        <v>-1.494014321153587E-2</v>
      </c>
      <c r="AA461">
        <v>-4.3353543588739073E-2</v>
      </c>
      <c r="AB461">
        <v>-1.9104734613525982E-2</v>
      </c>
      <c r="AC461">
        <v>-4.7527703348640107E-2</v>
      </c>
      <c r="AD461">
        <v>-7.3753509531460912E-2</v>
      </c>
      <c r="AE461">
        <v>-1.4119548544645351E-2</v>
      </c>
      <c r="AF461">
        <v>-1.6531468579171218E-2</v>
      </c>
      <c r="AG461">
        <v>-4.3028470809588923E-2</v>
      </c>
      <c r="AH461" s="9" t="s">
        <v>132</v>
      </c>
      <c r="AI461" s="1">
        <v>44835</v>
      </c>
      <c r="AJ461" s="9" t="s">
        <v>39</v>
      </c>
      <c r="AK461">
        <v>5</v>
      </c>
    </row>
    <row r="462" spans="1:37" x14ac:dyDescent="0.25">
      <c r="A462">
        <v>44838</v>
      </c>
      <c r="B462">
        <v>-1.2377946690304751</v>
      </c>
      <c r="C462">
        <v>-0.56486070263602506</v>
      </c>
      <c r="D462">
        <v>-1.5804384803670899</v>
      </c>
      <c r="E462">
        <v>-1.161212793445036</v>
      </c>
      <c r="F462">
        <v>-0.80543902515250043</v>
      </c>
      <c r="G462">
        <v>-1.4334142933212439</v>
      </c>
      <c r="H462">
        <v>-0.52315185185558666</v>
      </c>
      <c r="I462">
        <v>-1.234490646998728</v>
      </c>
      <c r="J462">
        <v>-0.76411561233214853</v>
      </c>
      <c r="K462">
        <v>-1.874870584601608</v>
      </c>
      <c r="L462">
        <v>-0.69049837309036621</v>
      </c>
      <c r="M462">
        <v>-0.93843397344403034</v>
      </c>
      <c r="N462">
        <v>-1.538669865340385</v>
      </c>
      <c r="O462">
        <v>-1.1022832875894231</v>
      </c>
      <c r="P462">
        <v>-0.89074848790309058</v>
      </c>
      <c r="Q462">
        <v>-0.89733204259717059</v>
      </c>
      <c r="R462">
        <v>-3.528781877845967</v>
      </c>
      <c r="S462">
        <v>-1.4571240280472431</v>
      </c>
      <c r="T462">
        <v>-0.48369173899435269</v>
      </c>
      <c r="U462">
        <v>-3.606650434721288</v>
      </c>
      <c r="V462">
        <v>-0.47042391142949408</v>
      </c>
      <c r="W462">
        <v>-1.8388597710461521</v>
      </c>
      <c r="X462">
        <v>-1.331960825951148</v>
      </c>
      <c r="Y462">
        <v>-0.64977242997692464</v>
      </c>
      <c r="Z462">
        <v>-1.412421465549663</v>
      </c>
      <c r="AA462">
        <v>-1.569932339235695</v>
      </c>
      <c r="AB462">
        <v>-0.6964859383219445</v>
      </c>
      <c r="AC462">
        <v>-0.95233117370195031</v>
      </c>
      <c r="AD462">
        <v>-0.93375037838981101</v>
      </c>
      <c r="AE462">
        <v>-1.0649891911406859</v>
      </c>
      <c r="AF462">
        <v>-1.289631308638417</v>
      </c>
      <c r="AG462">
        <v>-1.342118656490958</v>
      </c>
      <c r="AH462" s="9" t="s">
        <v>132</v>
      </c>
      <c r="AI462" s="1">
        <v>44835</v>
      </c>
      <c r="AJ462" s="9" t="s">
        <v>40</v>
      </c>
      <c r="AK462">
        <v>4</v>
      </c>
    </row>
    <row r="463" spans="1:37" x14ac:dyDescent="0.25">
      <c r="A463">
        <v>44837</v>
      </c>
      <c r="B463">
        <v>-3.1297734829434272</v>
      </c>
      <c r="C463">
        <v>-4.3109761792531849</v>
      </c>
      <c r="D463">
        <v>-3.6683869898031731</v>
      </c>
      <c r="E463">
        <v>-3.0030548280897511</v>
      </c>
      <c r="F463">
        <v>-3.6592140053895039</v>
      </c>
      <c r="G463">
        <v>-4.0146752630073248</v>
      </c>
      <c r="H463">
        <v>-3.5792949373175582</v>
      </c>
      <c r="I463">
        <v>-1.8414199866413781</v>
      </c>
      <c r="J463">
        <v>-3.7611663661674561</v>
      </c>
      <c r="K463">
        <v>-2.4642824079117172</v>
      </c>
      <c r="L463">
        <v>-2.1316664349771921</v>
      </c>
      <c r="M463">
        <v>-2.976493693560621</v>
      </c>
      <c r="N463">
        <v>-4.1031631046915589</v>
      </c>
      <c r="O463">
        <v>-2.3560077365054219</v>
      </c>
      <c r="P463">
        <v>-1.302010238006134</v>
      </c>
      <c r="Q463">
        <v>-3.9490777054507999</v>
      </c>
      <c r="R463">
        <v>-5.7037325960515872</v>
      </c>
      <c r="S463">
        <v>-3.407872056756704</v>
      </c>
      <c r="T463">
        <v>-2.7430763381734939</v>
      </c>
      <c r="U463">
        <v>-5.2223604304134987</v>
      </c>
      <c r="V463">
        <v>-2.3516579050100979</v>
      </c>
      <c r="W463">
        <v>-2.2955549655904308</v>
      </c>
      <c r="X463">
        <v>-3.1070887731593011</v>
      </c>
      <c r="Y463">
        <v>-1.230260752054845</v>
      </c>
      <c r="Z463">
        <v>-3.3380909095528959</v>
      </c>
      <c r="AA463">
        <v>-2.96422945150344</v>
      </c>
      <c r="AB463">
        <v>-3.1259114019230259</v>
      </c>
      <c r="AC463">
        <v>-2.4653467808043721</v>
      </c>
      <c r="AD463">
        <v>-3.5353939410254478</v>
      </c>
      <c r="AE463">
        <v>-3.5414908169250401</v>
      </c>
      <c r="AF463">
        <v>-3.091967054647653</v>
      </c>
      <c r="AG463">
        <v>-2.6868018761143508</v>
      </c>
      <c r="AH463" s="9" t="s">
        <v>132</v>
      </c>
      <c r="AI463" s="1">
        <v>44835</v>
      </c>
      <c r="AJ463" s="9" t="s">
        <v>41</v>
      </c>
      <c r="AK463">
        <v>3</v>
      </c>
    </row>
    <row r="464" spans="1:37" x14ac:dyDescent="0.25">
      <c r="A464">
        <v>44834</v>
      </c>
      <c r="B464">
        <v>-5.67477186438951E-2</v>
      </c>
      <c r="C464">
        <v>0</v>
      </c>
      <c r="D464">
        <v>0</v>
      </c>
      <c r="E464">
        <v>-6.6898891388960754E-2</v>
      </c>
      <c r="F464">
        <v>-8.4815665394309386E-3</v>
      </c>
      <c r="G464">
        <v>-7.939548225146368E-3</v>
      </c>
      <c r="H464">
        <v>0</v>
      </c>
      <c r="I464">
        <v>0</v>
      </c>
      <c r="J464">
        <v>-2.7292578702066739E-2</v>
      </c>
      <c r="K464">
        <v>-1.344450971353232E-2</v>
      </c>
      <c r="L464">
        <v>-0.234533198917564</v>
      </c>
      <c r="M464">
        <v>-2.547245342297964E-2</v>
      </c>
      <c r="N464">
        <v>0</v>
      </c>
      <c r="O464">
        <v>-0.43238654034610141</v>
      </c>
      <c r="P464">
        <v>0</v>
      </c>
      <c r="Q464">
        <v>-7.0297680553336545E-2</v>
      </c>
      <c r="R464">
        <v>-1.5981270285711699E-3</v>
      </c>
      <c r="S464">
        <v>0</v>
      </c>
      <c r="T464">
        <v>-5.889999289332308E-2</v>
      </c>
      <c r="U464">
        <v>0</v>
      </c>
      <c r="V464">
        <v>-1.287232190819583E-2</v>
      </c>
      <c r="W464">
        <v>-1.033189931604931E-2</v>
      </c>
      <c r="X464">
        <v>-6.8101094252417074E-2</v>
      </c>
      <c r="Y464">
        <v>0</v>
      </c>
      <c r="Z464">
        <v>-5.0585987155698557E-2</v>
      </c>
      <c r="AA464">
        <v>-1.2715476998197629E-3</v>
      </c>
      <c r="AB464">
        <v>-6.1658168024691172E-2</v>
      </c>
      <c r="AC464">
        <v>-5.7754218135119863E-2</v>
      </c>
      <c r="AD464">
        <v>-0.13470947621740109</v>
      </c>
      <c r="AE464">
        <v>-2.155003991236893E-2</v>
      </c>
      <c r="AF464">
        <v>-2.5852626677756538E-2</v>
      </c>
      <c r="AG464">
        <v>-5.8979120180366933E-2</v>
      </c>
      <c r="AH464" s="9" t="s">
        <v>133</v>
      </c>
      <c r="AI464" s="1">
        <v>44805</v>
      </c>
      <c r="AJ464" s="9" t="s">
        <v>43</v>
      </c>
      <c r="AK464">
        <v>30</v>
      </c>
    </row>
    <row r="465" spans="1:37" x14ac:dyDescent="0.25">
      <c r="A465">
        <v>44833</v>
      </c>
      <c r="B465">
        <v>-1.1539499965272211</v>
      </c>
      <c r="C465">
        <v>-2.2151088262007721</v>
      </c>
      <c r="D465">
        <v>-2.0532766575283592</v>
      </c>
      <c r="E465">
        <v>-1.188004807533124</v>
      </c>
      <c r="F465">
        <v>-1.5438221059728361</v>
      </c>
      <c r="G465">
        <v>-1.0872361158185271</v>
      </c>
      <c r="H465">
        <v>-0.5826390196382818</v>
      </c>
      <c r="I465">
        <v>-1.072295580156152</v>
      </c>
      <c r="J465">
        <v>-1.54280146500631</v>
      </c>
      <c r="K465">
        <v>-1.7704125199936021</v>
      </c>
      <c r="L465">
        <v>-0.1298905211886843</v>
      </c>
      <c r="M465">
        <v>-1.508227186240974</v>
      </c>
      <c r="N465">
        <v>-1.599515802627147</v>
      </c>
      <c r="O465">
        <v>-0.68196956522723007</v>
      </c>
      <c r="P465">
        <v>-0.58680813258358067</v>
      </c>
      <c r="Q465">
        <v>-0.39287772954780192</v>
      </c>
      <c r="R465">
        <v>-0.1197540344536606</v>
      </c>
      <c r="S465">
        <v>-0.79839552086896459</v>
      </c>
      <c r="T465">
        <v>-0.54708881317714086</v>
      </c>
      <c r="U465">
        <v>-3.324770054072467</v>
      </c>
      <c r="V465">
        <v>-0.56075608763073181</v>
      </c>
      <c r="W465">
        <v>-0.38378269042959612</v>
      </c>
      <c r="X465">
        <v>-1.8597569633841009</v>
      </c>
      <c r="Y465">
        <v>-0.66462298556068333</v>
      </c>
      <c r="Z465">
        <v>-1.3403273552409189</v>
      </c>
      <c r="AA465">
        <v>-1.439115547466135</v>
      </c>
      <c r="AB465">
        <v>-0.66251328821580902</v>
      </c>
      <c r="AC465">
        <v>-1.0626722808088811</v>
      </c>
      <c r="AD465">
        <v>-1.0672115813093981</v>
      </c>
      <c r="AE465">
        <v>-1.272983310468603</v>
      </c>
      <c r="AF465">
        <v>-1.4979260970408239</v>
      </c>
      <c r="AG465">
        <v>-0.49134042348000301</v>
      </c>
      <c r="AH465" s="9" t="s">
        <v>133</v>
      </c>
      <c r="AI465" s="1">
        <v>44805</v>
      </c>
      <c r="AJ465" s="9" t="s">
        <v>38</v>
      </c>
      <c r="AK465">
        <v>29</v>
      </c>
    </row>
    <row r="466" spans="1:37" x14ac:dyDescent="0.25">
      <c r="A466">
        <v>44832</v>
      </c>
      <c r="B466">
        <v>-1.136216210022629</v>
      </c>
      <c r="C466">
        <v>-2.5443180956425069</v>
      </c>
      <c r="D466">
        <v>-4.1489593046195079</v>
      </c>
      <c r="E466">
        <v>-0.64240640468195864</v>
      </c>
      <c r="F466">
        <v>-0.96657876355859829</v>
      </c>
      <c r="G466">
        <v>-0.1234928654349584</v>
      </c>
      <c r="H466">
        <v>-0.85022916477471</v>
      </c>
      <c r="I466">
        <v>-1.6009758494345261</v>
      </c>
      <c r="J466">
        <v>-0.70835924924876359</v>
      </c>
      <c r="K466">
        <v>-1.097345373267169</v>
      </c>
      <c r="L466">
        <v>-1.01999940644774</v>
      </c>
      <c r="M466">
        <v>-0.96667177492671208</v>
      </c>
      <c r="N466">
        <v>-1.8034322635813429</v>
      </c>
      <c r="O466">
        <v>-0.53840691600701129</v>
      </c>
      <c r="P466">
        <v>-0.69712827591500193</v>
      </c>
      <c r="Q466">
        <v>-0.28532009358805149</v>
      </c>
      <c r="R466">
        <v>-0.24359031492671421</v>
      </c>
      <c r="S466">
        <v>-1.241440553493836</v>
      </c>
      <c r="T466">
        <v>-3.634243184967763</v>
      </c>
      <c r="U466">
        <v>-1.147800752449694</v>
      </c>
      <c r="V466">
        <v>-0.86230397588629015</v>
      </c>
      <c r="W466">
        <v>-0.69520081030781355</v>
      </c>
      <c r="X466">
        <v>-1.9718978560930589</v>
      </c>
      <c r="Y466">
        <v>-0.14590767955351819</v>
      </c>
      <c r="Z466">
        <v>-0.98604602174185441</v>
      </c>
      <c r="AA466">
        <v>-1.3667304428321789</v>
      </c>
      <c r="AB466">
        <v>-1.135676124561952</v>
      </c>
      <c r="AC466">
        <v>-0.96357743807354612</v>
      </c>
      <c r="AD466">
        <v>-2.0223427606939288</v>
      </c>
      <c r="AE466">
        <v>-0.99933025989386393</v>
      </c>
      <c r="AF466">
        <v>-1.4358537608657029</v>
      </c>
      <c r="AG466">
        <v>-0.50727046763674188</v>
      </c>
      <c r="AH466" s="9" t="s">
        <v>133</v>
      </c>
      <c r="AI466" s="1">
        <v>44805</v>
      </c>
      <c r="AJ466" s="9" t="s">
        <v>39</v>
      </c>
      <c r="AK466">
        <v>28</v>
      </c>
    </row>
    <row r="467" spans="1:37" x14ac:dyDescent="0.25">
      <c r="A467">
        <v>44831</v>
      </c>
      <c r="B467">
        <v>-0.46973448506117632</v>
      </c>
      <c r="C467">
        <v>-0.74326437763248088</v>
      </c>
      <c r="D467">
        <v>-0.51725875546634004</v>
      </c>
      <c r="E467">
        <v>-0.8334889396644003</v>
      </c>
      <c r="F467">
        <v>-0.73605628920700428</v>
      </c>
      <c r="G467">
        <v>-0.11749545554407601</v>
      </c>
      <c r="H467">
        <v>-7.0198202876725332E-2</v>
      </c>
      <c r="I467">
        <v>-0.23268141356031419</v>
      </c>
      <c r="J467">
        <v>-1.9098476361901959</v>
      </c>
      <c r="K467">
        <v>-1.1704958301514551E-2</v>
      </c>
      <c r="L467">
        <v>-2.2427346050023049E-2</v>
      </c>
      <c r="M467">
        <v>-3.1078001112284571E-2</v>
      </c>
      <c r="N467">
        <v>-0.5415374771548308</v>
      </c>
      <c r="O467">
        <v>-0.69069289169845027</v>
      </c>
      <c r="P467">
        <v>-5.5455419773386118E-2</v>
      </c>
      <c r="Q467">
        <v>-6.1485874463107798E-2</v>
      </c>
      <c r="R467">
        <v>-9.8651516481458673E-2</v>
      </c>
      <c r="S467">
        <v>-0.20174513860782001</v>
      </c>
      <c r="T467">
        <v>-0.93968199696490395</v>
      </c>
      <c r="U467">
        <v>-0.1114665005588826</v>
      </c>
      <c r="V467">
        <v>-0.55017235022010869</v>
      </c>
      <c r="W467">
        <v>-0.31743026296289728</v>
      </c>
      <c r="X467">
        <v>-0.28581244799351968</v>
      </c>
      <c r="Y467">
        <v>-1.330835717479842</v>
      </c>
      <c r="Z467">
        <v>-0.4639948932364274</v>
      </c>
      <c r="AA467">
        <v>-0.45252812191146702</v>
      </c>
      <c r="AB467">
        <v>-0.46695466125074347</v>
      </c>
      <c r="AC467">
        <v>-0.24178033597647661</v>
      </c>
      <c r="AD467">
        <v>-0.24573472242903471</v>
      </c>
      <c r="AE467">
        <v>-0.45889980985981998</v>
      </c>
      <c r="AF467">
        <v>-0.56636654124765196</v>
      </c>
      <c r="AG467">
        <v>-0.33511445414231</v>
      </c>
      <c r="AH467" s="9" t="s">
        <v>133</v>
      </c>
      <c r="AI467" s="1">
        <v>44805</v>
      </c>
      <c r="AJ467" s="9" t="s">
        <v>40</v>
      </c>
      <c r="AK467">
        <v>27</v>
      </c>
    </row>
    <row r="468" spans="1:37" x14ac:dyDescent="0.25">
      <c r="A468">
        <v>44830</v>
      </c>
      <c r="B468">
        <v>-2.0389573211528949</v>
      </c>
      <c r="C468">
        <v>-2.6548322343910979</v>
      </c>
      <c r="D468">
        <v>-6.3564715759866608E-2</v>
      </c>
      <c r="E468">
        <v>-2.9041701345188939</v>
      </c>
      <c r="F468">
        <v>-1.6808712831360211</v>
      </c>
      <c r="G468">
        <v>-2.9366156342858032</v>
      </c>
      <c r="H468">
        <v>-1.211862955183161</v>
      </c>
      <c r="I468">
        <v>-2.8313396686156471</v>
      </c>
      <c r="J468">
        <v>-3.3098587198389802</v>
      </c>
      <c r="K468">
        <v>-2.389147676665583</v>
      </c>
      <c r="L468">
        <v>-3.2500547653980738</v>
      </c>
      <c r="M468">
        <v>-1.877159626013216</v>
      </c>
      <c r="N468">
        <v>-1.754537036996356</v>
      </c>
      <c r="O468">
        <v>-0.91316357652822755</v>
      </c>
      <c r="P468">
        <v>-0.50206029421254594</v>
      </c>
      <c r="Q468">
        <v>-1.5077262839775041</v>
      </c>
      <c r="R468">
        <v>-4.8718274905565329</v>
      </c>
      <c r="S468">
        <v>-2.1496892652552662</v>
      </c>
      <c r="T468">
        <v>-2.2517985601135919</v>
      </c>
      <c r="U468">
        <v>-3.082256831637828</v>
      </c>
      <c r="V468">
        <v>-1.9980034562492579</v>
      </c>
      <c r="W468">
        <v>-0.58453329120554065</v>
      </c>
      <c r="X468">
        <v>-1.6597690562176599</v>
      </c>
      <c r="Y468">
        <v>-0.1705367473574198</v>
      </c>
      <c r="Z468">
        <v>-2.4417563796538229</v>
      </c>
      <c r="AA468">
        <v>-1.9084226547327741</v>
      </c>
      <c r="AB468">
        <v>-1.6434870356975739</v>
      </c>
      <c r="AC468">
        <v>-1.195806276102682</v>
      </c>
      <c r="AD468">
        <v>-1.196855246695707</v>
      </c>
      <c r="AE468">
        <v>-2.6542106145350211</v>
      </c>
      <c r="AF468">
        <v>-2.0894596970751902</v>
      </c>
      <c r="AG468">
        <v>-1.6098597808913271</v>
      </c>
      <c r="AH468" s="9" t="s">
        <v>133</v>
      </c>
      <c r="AI468" s="1">
        <v>44805</v>
      </c>
      <c r="AJ468" s="9" t="s">
        <v>41</v>
      </c>
      <c r="AK468">
        <v>26</v>
      </c>
    </row>
    <row r="469" spans="1:37" x14ac:dyDescent="0.25">
      <c r="A469">
        <v>44827</v>
      </c>
      <c r="B469">
        <v>-0.3431549128960556</v>
      </c>
      <c r="C469">
        <v>-0.1912541491562583</v>
      </c>
      <c r="D469">
        <v>0</v>
      </c>
      <c r="E469">
        <v>-0.44215618633520859</v>
      </c>
      <c r="F469">
        <v>-0.18443006936200221</v>
      </c>
      <c r="G469">
        <v>-0.60946878939150173</v>
      </c>
      <c r="H469">
        <v>-5.3886498347570901E-2</v>
      </c>
      <c r="I469">
        <v>-0.62446207465577608</v>
      </c>
      <c r="J469">
        <v>-0.1475991242607049</v>
      </c>
      <c r="K469">
        <v>-2.6510520117725499E-2</v>
      </c>
      <c r="L469">
        <v>-0.27573966749784462</v>
      </c>
      <c r="M469">
        <v>-0.14529368593220809</v>
      </c>
      <c r="N469">
        <v>-0.41252194011265558</v>
      </c>
      <c r="O469">
        <v>-0.1550615793483541</v>
      </c>
      <c r="P469">
        <v>-0.17204206806107911</v>
      </c>
      <c r="Q469">
        <v>-0.57357412620548132</v>
      </c>
      <c r="R469">
        <v>-0.71354094202561336</v>
      </c>
      <c r="S469">
        <v>-0.26400546954740051</v>
      </c>
      <c r="T469">
        <v>-9.7539013197295091E-2</v>
      </c>
      <c r="U469">
        <v>-0.47944967529691151</v>
      </c>
      <c r="V469">
        <v>-0.10672700966453021</v>
      </c>
      <c r="W469">
        <v>-0.14283632620778089</v>
      </c>
      <c r="X469">
        <v>-0.46050999367550433</v>
      </c>
      <c r="Y469">
        <v>-0.35706207629504921</v>
      </c>
      <c r="Z469">
        <v>-0.44824701400654121</v>
      </c>
      <c r="AA469">
        <v>-0.3520048586325164</v>
      </c>
      <c r="AB469">
        <v>-0.2052518838752232</v>
      </c>
      <c r="AC469">
        <v>-0.2534482048668199</v>
      </c>
      <c r="AD469">
        <v>-0.51579012392312507</v>
      </c>
      <c r="AE469">
        <v>-0.38774806803102307</v>
      </c>
      <c r="AF469">
        <v>-0.36756064034339891</v>
      </c>
      <c r="AG469">
        <v>-0.20470498148077471</v>
      </c>
      <c r="AH469" s="9" t="s">
        <v>134</v>
      </c>
      <c r="AI469" s="1">
        <v>44805</v>
      </c>
      <c r="AJ469" s="9" t="s">
        <v>43</v>
      </c>
      <c r="AK469">
        <v>23</v>
      </c>
    </row>
    <row r="470" spans="1:37" x14ac:dyDescent="0.25">
      <c r="A470">
        <v>44826</v>
      </c>
      <c r="B470">
        <v>-1.082292426357429E-2</v>
      </c>
      <c r="C470">
        <v>0</v>
      </c>
      <c r="D470">
        <v>0</v>
      </c>
      <c r="E470">
        <v>-2.0934211443324551E-3</v>
      </c>
      <c r="F470">
        <v>0</v>
      </c>
      <c r="G470">
        <v>-1.6734400105718281E-2</v>
      </c>
      <c r="H470">
        <v>0</v>
      </c>
      <c r="I470">
        <v>-0.108642829147141</v>
      </c>
      <c r="J470">
        <v>-1.689578991656767E-2</v>
      </c>
      <c r="K470">
        <v>0</v>
      </c>
      <c r="L470">
        <v>-1.865929119466089E-3</v>
      </c>
      <c r="M470">
        <v>0</v>
      </c>
      <c r="N470">
        <v>-1.0781818546144191E-3</v>
      </c>
      <c r="O470">
        <v>0</v>
      </c>
      <c r="P470">
        <v>0</v>
      </c>
      <c r="Q470">
        <v>-1.715989050915882E-2</v>
      </c>
      <c r="R470">
        <v>0</v>
      </c>
      <c r="S470">
        <v>0</v>
      </c>
      <c r="T470">
        <v>-2.061592711313065E-3</v>
      </c>
      <c r="U470">
        <v>0</v>
      </c>
      <c r="V470">
        <v>-3.6846387486020619E-3</v>
      </c>
      <c r="W470">
        <v>-0.15808130163937431</v>
      </c>
      <c r="X470">
        <v>-7.9189152061147003E-3</v>
      </c>
      <c r="Y470">
        <v>-3.7356850770348532E-3</v>
      </c>
      <c r="Z470">
        <v>-1.04667763555559E-2</v>
      </c>
      <c r="AA470">
        <v>-1.423601219079317E-2</v>
      </c>
      <c r="AB470">
        <v>-3.2135474888444668E-3</v>
      </c>
      <c r="AC470">
        <v>-5.5396716817255828E-4</v>
      </c>
      <c r="AD470">
        <v>-9.1503943424183203E-4</v>
      </c>
      <c r="AE470">
        <v>-1.317779697192188E-2</v>
      </c>
      <c r="AF470">
        <v>-2.317554556583965E-3</v>
      </c>
      <c r="AG470">
        <v>-2.6343317087624361E-2</v>
      </c>
      <c r="AH470" s="9" t="s">
        <v>134</v>
      </c>
      <c r="AI470" s="1">
        <v>44805</v>
      </c>
      <c r="AJ470" s="9" t="s">
        <v>38</v>
      </c>
      <c r="AK470">
        <v>22</v>
      </c>
    </row>
    <row r="471" spans="1:37" x14ac:dyDescent="0.25">
      <c r="A471">
        <v>44825</v>
      </c>
      <c r="B471">
        <v>-9.8203572283840454E-2</v>
      </c>
      <c r="C471">
        <v>-0.21866249967865059</v>
      </c>
      <c r="D471">
        <v>0</v>
      </c>
      <c r="E471">
        <v>-0.17532777098633731</v>
      </c>
      <c r="F471">
        <v>-2.1639407823582119E-2</v>
      </c>
      <c r="G471">
        <v>-8.4404939800103176E-2</v>
      </c>
      <c r="H471">
        <v>-0.15784442517423589</v>
      </c>
      <c r="I471">
        <v>-5.6083986337977003E-2</v>
      </c>
      <c r="J471">
        <v>-7.1905829085907617E-3</v>
      </c>
      <c r="K471">
        <v>-0.38382920785754859</v>
      </c>
      <c r="L471">
        <v>-0.2110315659888107</v>
      </c>
      <c r="M471">
        <v>-0.14927669539150309</v>
      </c>
      <c r="N471">
        <v>-1.0557038424038359E-2</v>
      </c>
      <c r="O471">
        <v>-7.2313332881426981E-2</v>
      </c>
      <c r="P471">
        <v>-3.3880337141910903E-2</v>
      </c>
      <c r="Q471">
        <v>-0.16216911270402201</v>
      </c>
      <c r="R471">
        <v>-0.45895421223749622</v>
      </c>
      <c r="S471">
        <v>-2.1502848648271351E-2</v>
      </c>
      <c r="T471">
        <v>-0.1119710204732987</v>
      </c>
      <c r="U471">
        <v>-0.40589095253843083</v>
      </c>
      <c r="V471">
        <v>-8.277042102041712E-3</v>
      </c>
      <c r="W471">
        <v>-2.264362315164329E-2</v>
      </c>
      <c r="X471">
        <v>-4.5185899266461181E-2</v>
      </c>
      <c r="Y471">
        <v>-2.328243089312752E-2</v>
      </c>
      <c r="Z471">
        <v>-0.12669973635706511</v>
      </c>
      <c r="AA471">
        <v>-5.5437645477085629E-2</v>
      </c>
      <c r="AB471">
        <v>-8.7483899385883399E-2</v>
      </c>
      <c r="AC471">
        <v>-9.5469222167585382E-2</v>
      </c>
      <c r="AD471">
        <v>-0.19806876196762269</v>
      </c>
      <c r="AE471">
        <v>-8.5492818320163907E-2</v>
      </c>
      <c r="AF471">
        <v>-7.5676796834376142E-2</v>
      </c>
      <c r="AG471">
        <v>-0.1075348150387055</v>
      </c>
      <c r="AH471" s="9" t="s">
        <v>134</v>
      </c>
      <c r="AI471" s="1">
        <v>44805</v>
      </c>
      <c r="AJ471" s="9" t="s">
        <v>39</v>
      </c>
      <c r="AK471">
        <v>21</v>
      </c>
    </row>
    <row r="472" spans="1:37" x14ac:dyDescent="0.25">
      <c r="A472">
        <v>44824</v>
      </c>
      <c r="B472">
        <v>-1.293179666517524E-2</v>
      </c>
      <c r="C472">
        <v>0</v>
      </c>
      <c r="D472">
        <v>0</v>
      </c>
      <c r="E472">
        <v>-1.2783613910051831E-3</v>
      </c>
      <c r="F472">
        <v>-7.4201533677576087E-4</v>
      </c>
      <c r="G472">
        <v>-9.7852812702841161E-3</v>
      </c>
      <c r="H472">
        <v>0</v>
      </c>
      <c r="I472">
        <v>-2.3840309561441269E-2</v>
      </c>
      <c r="J472">
        <v>-1.380690638009084E-2</v>
      </c>
      <c r="K472">
        <v>-9.4011190768311854E-4</v>
      </c>
      <c r="L472">
        <v>0</v>
      </c>
      <c r="M472">
        <v>0</v>
      </c>
      <c r="N472">
        <v>-5.770115937368302E-3</v>
      </c>
      <c r="O472">
        <v>-1.292945560487063E-2</v>
      </c>
      <c r="P472">
        <v>-2.9244235098267079E-2</v>
      </c>
      <c r="Q472">
        <v>-2.4808281910969191E-3</v>
      </c>
      <c r="R472">
        <v>0</v>
      </c>
      <c r="S472">
        <v>-1.405086517949779E-3</v>
      </c>
      <c r="T472">
        <v>-4.9102644776517299E-3</v>
      </c>
      <c r="U472">
        <v>-1.356643100109391E-2</v>
      </c>
      <c r="V472">
        <v>-5.3716089559967879E-2</v>
      </c>
      <c r="W472">
        <v>-8.2759583418650931E-2</v>
      </c>
      <c r="X472">
        <v>-4.671250589802272E-2</v>
      </c>
      <c r="Y472">
        <v>-1.3471477640892441E-2</v>
      </c>
      <c r="Z472">
        <v>-1.616607807171537E-2</v>
      </c>
      <c r="AA472">
        <v>-1.5322254020872049E-2</v>
      </c>
      <c r="AB472">
        <v>-1.0285903231098211E-2</v>
      </c>
      <c r="AC472">
        <v>-9.5797174335235109E-4</v>
      </c>
      <c r="AD472">
        <v>-7.8891819454720658E-4</v>
      </c>
      <c r="AE472">
        <v>-1.9978375995582118E-3</v>
      </c>
      <c r="AF472">
        <v>-1.126308772532459E-2</v>
      </c>
      <c r="AG472">
        <v>-3.6777875157937942E-2</v>
      </c>
      <c r="AH472" s="9" t="s">
        <v>134</v>
      </c>
      <c r="AI472" s="1">
        <v>44805</v>
      </c>
      <c r="AJ472" s="9" t="s">
        <v>40</v>
      </c>
      <c r="AK472">
        <v>20</v>
      </c>
    </row>
    <row r="473" spans="1:37" x14ac:dyDescent="0.25">
      <c r="A473">
        <v>44823</v>
      </c>
      <c r="B473">
        <v>-3.4941762051789098</v>
      </c>
      <c r="C473">
        <v>-4.4430246908131821</v>
      </c>
      <c r="D473">
        <v>-6.1076534663887623</v>
      </c>
      <c r="E473">
        <v>-3.4735457287307279</v>
      </c>
      <c r="F473">
        <v>-5.781114468507778</v>
      </c>
      <c r="G473">
        <v>-5.4608646736600104</v>
      </c>
      <c r="H473">
        <v>-4.2115277185397666</v>
      </c>
      <c r="I473">
        <v>-2.4032242128861632</v>
      </c>
      <c r="J473">
        <v>-4.8252366257129777</v>
      </c>
      <c r="K473">
        <v>-5.0542236609775468</v>
      </c>
      <c r="L473">
        <v>-1.0315494082332031</v>
      </c>
      <c r="M473">
        <v>-3.4735316000090268</v>
      </c>
      <c r="N473">
        <v>-5.2260288315096224</v>
      </c>
      <c r="O473">
        <v>-2.0269719590175819</v>
      </c>
      <c r="P473">
        <v>-1.4087828436827881</v>
      </c>
      <c r="Q473">
        <v>-1.838604890393096</v>
      </c>
      <c r="R473">
        <v>-3.8588577238653339</v>
      </c>
      <c r="S473">
        <v>-4.928280202373692</v>
      </c>
      <c r="T473">
        <v>-1.37275190550717</v>
      </c>
      <c r="U473">
        <v>-6.2784144853809174</v>
      </c>
      <c r="V473">
        <v>-4.4885906176211954</v>
      </c>
      <c r="W473">
        <v>-0.7272865256818557</v>
      </c>
      <c r="X473">
        <v>-3.1149216257512311</v>
      </c>
      <c r="Y473">
        <v>-2.0055358679726978</v>
      </c>
      <c r="Z473">
        <v>-3.7043922127494389</v>
      </c>
      <c r="AA473">
        <v>-3.9182550835700778</v>
      </c>
      <c r="AB473">
        <v>-2.8935018423329359</v>
      </c>
      <c r="AC473">
        <v>-3.148836577669158</v>
      </c>
      <c r="AD473">
        <v>-1.903002611355052</v>
      </c>
      <c r="AE473">
        <v>-3.7940832173305621</v>
      </c>
      <c r="AF473">
        <v>-3.924192908876428</v>
      </c>
      <c r="AG473">
        <v>-2.849692594330965</v>
      </c>
      <c r="AH473" s="9" t="s">
        <v>134</v>
      </c>
      <c r="AI473" s="1">
        <v>44805</v>
      </c>
      <c r="AJ473" s="9" t="s">
        <v>41</v>
      </c>
      <c r="AK473">
        <v>19</v>
      </c>
    </row>
    <row r="474" spans="1:37" x14ac:dyDescent="0.25">
      <c r="A474">
        <v>44820</v>
      </c>
      <c r="B474">
        <v>-1.341045782249515</v>
      </c>
      <c r="C474">
        <v>-1.301402620418493</v>
      </c>
      <c r="D474">
        <v>-0.31193090746365792</v>
      </c>
      <c r="E474">
        <v>-1.670069203395208</v>
      </c>
      <c r="F474">
        <v>-1.2932289909324559</v>
      </c>
      <c r="G474">
        <v>-1.4823345205665821</v>
      </c>
      <c r="H474">
        <v>-1.7518886542226779</v>
      </c>
      <c r="I474">
        <v>-1.9004049171928019</v>
      </c>
      <c r="J474">
        <v>-1.4505894053717521</v>
      </c>
      <c r="K474">
        <v>-0.6622371193446126</v>
      </c>
      <c r="L474">
        <v>-0.49923212460431737</v>
      </c>
      <c r="M474">
        <v>-1.374389901972938</v>
      </c>
      <c r="N474">
        <v>-2.15375633832452</v>
      </c>
      <c r="O474">
        <v>-1.003428428041484</v>
      </c>
      <c r="P474">
        <v>-1.393878584515893</v>
      </c>
      <c r="Q474">
        <v>-0.88039988321220009</v>
      </c>
      <c r="R474">
        <v>-2.846037254565398</v>
      </c>
      <c r="S474">
        <v>-2.640554409787581</v>
      </c>
      <c r="T474">
        <v>-0.67261956970379022</v>
      </c>
      <c r="U474">
        <v>-1.973086235137983</v>
      </c>
      <c r="V474">
        <v>-0.62528962992015547</v>
      </c>
      <c r="W474">
        <v>-7.259135897670306E-2</v>
      </c>
      <c r="X474">
        <v>-0.76095521849944503</v>
      </c>
      <c r="Y474">
        <v>-0.6136094420163245</v>
      </c>
      <c r="Z474">
        <v>-1.4024321559884001</v>
      </c>
      <c r="AA474">
        <v>-1.770940261551001</v>
      </c>
      <c r="AB474">
        <v>-1.0134455394303099</v>
      </c>
      <c r="AC474">
        <v>-0.92128957130709666</v>
      </c>
      <c r="AD474">
        <v>-1.166522316543801</v>
      </c>
      <c r="AE474">
        <v>-1.448959565310203</v>
      </c>
      <c r="AF474">
        <v>-1.1693989206832081</v>
      </c>
      <c r="AG474">
        <v>-1.55335315879254</v>
      </c>
      <c r="AH474" s="9" t="s">
        <v>135</v>
      </c>
      <c r="AI474" s="1">
        <v>44805</v>
      </c>
      <c r="AJ474" s="9" t="s">
        <v>43</v>
      </c>
      <c r="AK474">
        <v>16</v>
      </c>
    </row>
    <row r="475" spans="1:37" x14ac:dyDescent="0.25">
      <c r="A475">
        <v>44819</v>
      </c>
      <c r="B475">
        <v>-0.16091968318789671</v>
      </c>
      <c r="C475">
        <v>-0.16554711508608039</v>
      </c>
      <c r="D475">
        <v>-6.5823516382443777E-3</v>
      </c>
      <c r="E475">
        <v>-0.1442206845470641</v>
      </c>
      <c r="F475">
        <v>-0.10966906497590929</v>
      </c>
      <c r="G475">
        <v>-0.16578810964503371</v>
      </c>
      <c r="H475">
        <v>-6.6437988134528444E-3</v>
      </c>
      <c r="I475">
        <v>-1.053283797312834E-2</v>
      </c>
      <c r="J475">
        <v>-0.3363206046431293</v>
      </c>
      <c r="K475">
        <v>-8.3884471201604152E-2</v>
      </c>
      <c r="L475">
        <v>-0.70365627689540589</v>
      </c>
      <c r="M475">
        <v>-7.8562874310298833E-2</v>
      </c>
      <c r="N475">
        <v>-0.20425596807118221</v>
      </c>
      <c r="O475">
        <v>-7.8045721346156102E-2</v>
      </c>
      <c r="P475">
        <v>-0.32167134896247962</v>
      </c>
      <c r="Q475">
        <v>-0.13503430021572849</v>
      </c>
      <c r="R475">
        <v>-1.067829481013839E-2</v>
      </c>
      <c r="S475">
        <v>-0.13406871273532039</v>
      </c>
      <c r="T475">
        <v>-9.7963333284915161E-2</v>
      </c>
      <c r="U475">
        <v>-0.48731642474589681</v>
      </c>
      <c r="V475">
        <v>-0.1005449456845212</v>
      </c>
      <c r="W475">
        <v>-1.5711659771887911E-2</v>
      </c>
      <c r="X475">
        <v>-0.15396476159606071</v>
      </c>
      <c r="Y475">
        <v>-4.8050421561532483E-2</v>
      </c>
      <c r="Z475">
        <v>-0.13798982347615421</v>
      </c>
      <c r="AA475">
        <v>-0.20342018134695589</v>
      </c>
      <c r="AB475">
        <v>-0.15830565866879959</v>
      </c>
      <c r="AC475">
        <v>-0.1685306697043282</v>
      </c>
      <c r="AD475">
        <v>-0.28999584888530089</v>
      </c>
      <c r="AE475">
        <v>-0.22136557521012079</v>
      </c>
      <c r="AF475">
        <v>-0.15236058484903081</v>
      </c>
      <c r="AG475">
        <v>-9.4093500983244219E-2</v>
      </c>
      <c r="AH475" s="9" t="s">
        <v>135</v>
      </c>
      <c r="AI475" s="1">
        <v>44805</v>
      </c>
      <c r="AJ475" s="9" t="s">
        <v>38</v>
      </c>
      <c r="AK475">
        <v>15</v>
      </c>
    </row>
    <row r="476" spans="1:37" x14ac:dyDescent="0.25">
      <c r="A476">
        <v>44818</v>
      </c>
      <c r="B476">
        <v>-1.863247267896493E-2</v>
      </c>
      <c r="C476">
        <v>0</v>
      </c>
      <c r="D476">
        <v>0</v>
      </c>
      <c r="E476">
        <v>-1.4615164631514301E-2</v>
      </c>
      <c r="F476">
        <v>-8.2140970096669912E-3</v>
      </c>
      <c r="G476">
        <v>-1.1028234802125669E-2</v>
      </c>
      <c r="H476">
        <v>0</v>
      </c>
      <c r="I476">
        <v>-6.6728459657586156E-2</v>
      </c>
      <c r="J476">
        <v>-5.6814945943684178E-3</v>
      </c>
      <c r="K476">
        <v>0</v>
      </c>
      <c r="L476">
        <v>0</v>
      </c>
      <c r="M476">
        <v>-2.267459315903865E-2</v>
      </c>
      <c r="N476">
        <v>-1.1468503843367089E-2</v>
      </c>
      <c r="O476">
        <v>-0.1010375683993235</v>
      </c>
      <c r="P476">
        <v>-3.4033101478445761E-3</v>
      </c>
      <c r="Q476">
        <v>-4.7646660658484767E-2</v>
      </c>
      <c r="R476">
        <v>0</v>
      </c>
      <c r="S476">
        <v>0</v>
      </c>
      <c r="T476">
        <v>-0.20547960792487799</v>
      </c>
      <c r="U476">
        <v>0</v>
      </c>
      <c r="V476">
        <v>-6.3948672471692068E-4</v>
      </c>
      <c r="W476">
        <v>-4.9107680699097232E-2</v>
      </c>
      <c r="X476">
        <v>-2.0313102005348749E-3</v>
      </c>
      <c r="Y476">
        <v>-1.9865208912537638E-3</v>
      </c>
      <c r="Z476">
        <v>-1.3119145511430549E-2</v>
      </c>
      <c r="AA476">
        <v>-1.046275088312351E-2</v>
      </c>
      <c r="AB476">
        <v>-4.5126174132940802E-2</v>
      </c>
      <c r="AC476">
        <v>-6.8104681965966878E-3</v>
      </c>
      <c r="AD476">
        <v>-8.4118546759747434E-2</v>
      </c>
      <c r="AE476">
        <v>-6.0110718024377228E-3</v>
      </c>
      <c r="AF476">
        <v>-8.0619935229201967E-3</v>
      </c>
      <c r="AG476">
        <v>-4.9430456702124183E-2</v>
      </c>
      <c r="AH476" s="9" t="s">
        <v>135</v>
      </c>
      <c r="AI476" s="1">
        <v>44805</v>
      </c>
      <c r="AJ476" s="9" t="s">
        <v>39</v>
      </c>
      <c r="AK476">
        <v>14</v>
      </c>
    </row>
    <row r="477" spans="1:37" x14ac:dyDescent="0.25">
      <c r="A477">
        <v>44817</v>
      </c>
      <c r="B477">
        <v>-0.1051050358841696</v>
      </c>
      <c r="C477">
        <v>-1.7286012100279011E-3</v>
      </c>
      <c r="D477">
        <v>-0.16799723347391701</v>
      </c>
      <c r="E477">
        <v>-6.2436179208309441E-2</v>
      </c>
      <c r="F477">
        <v>-0.13697708418022109</v>
      </c>
      <c r="G477">
        <v>-6.03584920320724E-2</v>
      </c>
      <c r="H477">
        <v>-0.1330016727851967</v>
      </c>
      <c r="I477">
        <v>-1.258075205701851E-2</v>
      </c>
      <c r="J477">
        <v>-1.7015365276618889E-2</v>
      </c>
      <c r="K477">
        <v>-2.8182321621512381E-3</v>
      </c>
      <c r="L477">
        <v>-2.4036609750175029E-4</v>
      </c>
      <c r="M477">
        <v>-0.1054940188747376</v>
      </c>
      <c r="N477">
        <v>-3.084090387033641E-2</v>
      </c>
      <c r="O477">
        <v>-9.6290099450341185E-2</v>
      </c>
      <c r="P477">
        <v>-0.1308964944584208</v>
      </c>
      <c r="Q477">
        <v>-8.3215353796735905E-2</v>
      </c>
      <c r="R477">
        <v>-7.7608556740109746E-2</v>
      </c>
      <c r="S477">
        <v>-6.3403786252712426E-3</v>
      </c>
      <c r="T477">
        <v>-0.1473782052000496</v>
      </c>
      <c r="U477">
        <v>-2.078194007267984E-2</v>
      </c>
      <c r="V477">
        <v>-2.3840085146086619E-2</v>
      </c>
      <c r="W477">
        <v>-0.14551782498513621</v>
      </c>
      <c r="X477">
        <v>-9.3931516526204073E-2</v>
      </c>
      <c r="Y477">
        <v>-1.897319342172199E-2</v>
      </c>
      <c r="Z477">
        <v>-9.3132083420554498E-2</v>
      </c>
      <c r="AA477">
        <v>-7.0289548535864319E-2</v>
      </c>
      <c r="AB477">
        <v>-0.13294722229128161</v>
      </c>
      <c r="AC477">
        <v>-7.2942549270758703E-2</v>
      </c>
      <c r="AD477">
        <v>-7.8712044821713747E-2</v>
      </c>
      <c r="AE477">
        <v>-8.8910318212927553E-2</v>
      </c>
      <c r="AF477">
        <v>-7.3781749865740584E-2</v>
      </c>
      <c r="AG477">
        <v>-0.13047125971725421</v>
      </c>
      <c r="AH477" s="9" t="s">
        <v>135</v>
      </c>
      <c r="AI477" s="1">
        <v>44805</v>
      </c>
      <c r="AJ477" s="9" t="s">
        <v>40</v>
      </c>
      <c r="AK477">
        <v>13</v>
      </c>
    </row>
    <row r="478" spans="1:37" x14ac:dyDescent="0.25">
      <c r="A478">
        <v>44816</v>
      </c>
      <c r="B478">
        <v>-0.16342435741533581</v>
      </c>
      <c r="C478">
        <v>-1.7346081014344161E-2</v>
      </c>
      <c r="D478">
        <v>-1.2465636095677961E-2</v>
      </c>
      <c r="E478">
        <v>-0.12536678293986159</v>
      </c>
      <c r="F478">
        <v>-8.1170918311921303E-2</v>
      </c>
      <c r="G478">
        <v>-0.33683300533731059</v>
      </c>
      <c r="H478">
        <v>-0.36172926619303453</v>
      </c>
      <c r="I478">
        <v>-0.1094180870761198</v>
      </c>
      <c r="J478">
        <v>-0.15730605687303881</v>
      </c>
      <c r="K478">
        <v>-0.31385426924534432</v>
      </c>
      <c r="L478">
        <v>-0.10586107240503539</v>
      </c>
      <c r="M478">
        <v>-0.13543224551831209</v>
      </c>
      <c r="N478">
        <v>-0.1927821704604312</v>
      </c>
      <c r="O478">
        <v>-0.102846283742352</v>
      </c>
      <c r="P478">
        <v>-2.1545273296095759E-2</v>
      </c>
      <c r="Q478">
        <v>-0.32737365197559909</v>
      </c>
      <c r="R478">
        <v>-1.0959953825400579E-2</v>
      </c>
      <c r="S478">
        <v>-0.1403628004801491</v>
      </c>
      <c r="T478">
        <v>-8.82468419854541E-2</v>
      </c>
      <c r="U478">
        <v>-0.1892765688470365</v>
      </c>
      <c r="V478">
        <v>-8.5242577072760589E-2</v>
      </c>
      <c r="W478">
        <v>-0.1022752934217296</v>
      </c>
      <c r="X478">
        <v>-0.17550272839700271</v>
      </c>
      <c r="Y478">
        <v>-3.8137657206178698E-2</v>
      </c>
      <c r="Z478">
        <v>-0.15562396818068239</v>
      </c>
      <c r="AA478">
        <v>-0.14173597094090709</v>
      </c>
      <c r="AB478">
        <v>-0.1849347360638349</v>
      </c>
      <c r="AC478">
        <v>-9.3941937154209815E-2</v>
      </c>
      <c r="AD478">
        <v>-0.17967467866828801</v>
      </c>
      <c r="AE478">
        <v>-0.2084696307050336</v>
      </c>
      <c r="AF478">
        <v>-0.20938744050225511</v>
      </c>
      <c r="AG478">
        <v>-5.3483538598957138E-2</v>
      </c>
      <c r="AH478" s="9" t="s">
        <v>135</v>
      </c>
      <c r="AI478" s="1">
        <v>44805</v>
      </c>
      <c r="AJ478" s="9" t="s">
        <v>41</v>
      </c>
      <c r="AK478">
        <v>12</v>
      </c>
    </row>
    <row r="479" spans="1:37" x14ac:dyDescent="0.25">
      <c r="A479">
        <v>44813</v>
      </c>
      <c r="B479">
        <v>-1.7303192778187159E-2</v>
      </c>
      <c r="C479">
        <v>0</v>
      </c>
      <c r="D479">
        <v>-8.368568081690321E-4</v>
      </c>
      <c r="E479">
        <v>-5.1177813283533248E-2</v>
      </c>
      <c r="F479">
        <v>-2.2173095270044831E-2</v>
      </c>
      <c r="G479">
        <v>-3.6279068519305189E-3</v>
      </c>
      <c r="H479">
        <v>-1.6771765752559729E-3</v>
      </c>
      <c r="I479">
        <v>-2.292407298539734E-2</v>
      </c>
      <c r="J479">
        <v>-2.3277873483664769E-2</v>
      </c>
      <c r="K479">
        <v>-7.99302380459537E-2</v>
      </c>
      <c r="L479">
        <v>-0.2220803698550208</v>
      </c>
      <c r="M479">
        <v>-1.4479705411218199E-3</v>
      </c>
      <c r="N479">
        <v>-9.0390425917526791E-4</v>
      </c>
      <c r="O479">
        <v>-5.1645183410680522E-3</v>
      </c>
      <c r="P479">
        <v>-2.3791793787279889E-2</v>
      </c>
      <c r="Q479">
        <v>-6.692155347402907E-4</v>
      </c>
      <c r="R479">
        <v>-7.6771432076863403E-3</v>
      </c>
      <c r="S479">
        <v>0</v>
      </c>
      <c r="T479">
        <v>-2.0788009445111229E-2</v>
      </c>
      <c r="U479">
        <v>0</v>
      </c>
      <c r="V479">
        <v>-4.7727101393458857E-2</v>
      </c>
      <c r="W479">
        <v>-1.377588636113662E-2</v>
      </c>
      <c r="X479">
        <v>-3.680653123792716E-3</v>
      </c>
      <c r="Y479">
        <v>-9.0148683297636371E-3</v>
      </c>
      <c r="Z479">
        <v>-1.7206140284905379E-2</v>
      </c>
      <c r="AA479">
        <v>-1.4706236926464609E-2</v>
      </c>
      <c r="AB479">
        <v>-1.455315335805546E-2</v>
      </c>
      <c r="AC479">
        <v>-2.838692244382527E-2</v>
      </c>
      <c r="AD479">
        <v>-6.7535211457253987E-4</v>
      </c>
      <c r="AE479">
        <v>-2.9477705682353882E-3</v>
      </c>
      <c r="AF479">
        <v>-3.3431359137751873E-2</v>
      </c>
      <c r="AG479">
        <v>-1.442660262879392E-2</v>
      </c>
      <c r="AH479" s="9" t="s">
        <v>136</v>
      </c>
      <c r="AI479" s="1">
        <v>44805</v>
      </c>
      <c r="AJ479" s="9" t="s">
        <v>43</v>
      </c>
      <c r="AK479">
        <v>9</v>
      </c>
    </row>
    <row r="480" spans="1:37" x14ac:dyDescent="0.25">
      <c r="A480">
        <v>44812</v>
      </c>
      <c r="B480">
        <v>-0.87596404424622409</v>
      </c>
      <c r="C480">
        <v>-1.2781906651794839E-2</v>
      </c>
      <c r="D480">
        <v>-0.15075679738595221</v>
      </c>
      <c r="E480">
        <v>-0.88375680991319328</v>
      </c>
      <c r="F480">
        <v>-0.59364039164837124</v>
      </c>
      <c r="G480">
        <v>-1.0548999116766871</v>
      </c>
      <c r="H480">
        <v>-0.57613106740340247</v>
      </c>
      <c r="I480">
        <v>-0.59813477124110259</v>
      </c>
      <c r="J480">
        <v>-0.81059666333990743</v>
      </c>
      <c r="K480">
        <v>-0.44886801992055092</v>
      </c>
      <c r="L480">
        <v>-1.1773051957809051</v>
      </c>
      <c r="M480">
        <v>-0.48977517527811931</v>
      </c>
      <c r="N480">
        <v>-0.24108203362473399</v>
      </c>
      <c r="O480">
        <v>-0.25267861205924941</v>
      </c>
      <c r="P480">
        <v>-1.3746959018906439</v>
      </c>
      <c r="Q480">
        <v>-1.1097136698384411</v>
      </c>
      <c r="R480">
        <v>-1.8788631268345379</v>
      </c>
      <c r="S480">
        <v>-0.54868505393846045</v>
      </c>
      <c r="T480">
        <v>-0.94281033690102012</v>
      </c>
      <c r="U480">
        <v>-0.1049627456489382</v>
      </c>
      <c r="V480">
        <v>-0.93190886756894264</v>
      </c>
      <c r="W480">
        <v>-0.86181461892991573</v>
      </c>
      <c r="X480">
        <v>-1.369881794701592</v>
      </c>
      <c r="Y480">
        <v>-0.41271068129490318</v>
      </c>
      <c r="Z480">
        <v>-0.99974375856805586</v>
      </c>
      <c r="AA480">
        <v>-0.57299523822075238</v>
      </c>
      <c r="AB480">
        <v>-0.83845059507493325</v>
      </c>
      <c r="AC480">
        <v>-0.5390837111516722</v>
      </c>
      <c r="AD480">
        <v>-0.8027759332256682</v>
      </c>
      <c r="AE480">
        <v>-0.75173338909666687</v>
      </c>
      <c r="AF480">
        <v>-0.9081072941959385</v>
      </c>
      <c r="AG480">
        <v>-0.71321347098075472</v>
      </c>
      <c r="AH480" s="9" t="s">
        <v>136</v>
      </c>
      <c r="AI480" s="1">
        <v>44805</v>
      </c>
      <c r="AJ480" s="9" t="s">
        <v>38</v>
      </c>
      <c r="AK480">
        <v>8</v>
      </c>
    </row>
    <row r="481" spans="1:37" x14ac:dyDescent="0.25">
      <c r="A481">
        <v>44811</v>
      </c>
      <c r="B481">
        <v>-3.003444064993805</v>
      </c>
      <c r="C481">
        <v>-3.688148941059203</v>
      </c>
      <c r="D481">
        <v>-3.24759089604611</v>
      </c>
      <c r="E481">
        <v>-3.206340041716548</v>
      </c>
      <c r="F481">
        <v>-4.0302848692354836</v>
      </c>
      <c r="G481">
        <v>-3.73833949126342</v>
      </c>
      <c r="H481">
        <v>-2.056427979453876</v>
      </c>
      <c r="I481">
        <v>-2.624919789139422</v>
      </c>
      <c r="J481">
        <v>-6.9600496097041953</v>
      </c>
      <c r="K481">
        <v>-4.2604115862791891</v>
      </c>
      <c r="L481">
        <v>-5.4297570756320797</v>
      </c>
      <c r="M481">
        <v>-3.0625468003301308</v>
      </c>
      <c r="N481">
        <v>-3.6703864269456958</v>
      </c>
      <c r="O481">
        <v>-2.8251190374246322</v>
      </c>
      <c r="P481">
        <v>-2.0307545578397832</v>
      </c>
      <c r="Q481">
        <v>-2.5947006499577192</v>
      </c>
      <c r="R481">
        <v>-4.1515072442184859</v>
      </c>
      <c r="S481">
        <v>-1.166794092230691</v>
      </c>
      <c r="T481">
        <v>-2.5036804487606639</v>
      </c>
      <c r="U481">
        <v>-5.2878917043671514</v>
      </c>
      <c r="V481">
        <v>-2.1403649126394608</v>
      </c>
      <c r="W481">
        <v>-1.654085311222431</v>
      </c>
      <c r="X481">
        <v>-2.5562870383935921</v>
      </c>
      <c r="Y481">
        <v>-0.68330478563232544</v>
      </c>
      <c r="Z481">
        <v>-2.9620989717319639</v>
      </c>
      <c r="AA481">
        <v>-3.6889309787139268</v>
      </c>
      <c r="AB481">
        <v>-2.6698670503240312</v>
      </c>
      <c r="AC481">
        <v>-2.6167470269567978</v>
      </c>
      <c r="AD481">
        <v>-3.37814989787466</v>
      </c>
      <c r="AE481">
        <v>-3.853305619136834</v>
      </c>
      <c r="AF481">
        <v>-2.860360062081496</v>
      </c>
      <c r="AG481">
        <v>-2.3874511437817278</v>
      </c>
      <c r="AH481" s="9" t="s">
        <v>136</v>
      </c>
      <c r="AI481" s="1">
        <v>44805</v>
      </c>
      <c r="AJ481" s="9" t="s">
        <v>39</v>
      </c>
      <c r="AK481">
        <v>7</v>
      </c>
    </row>
    <row r="482" spans="1:37" x14ac:dyDescent="0.25">
      <c r="A482">
        <v>44810</v>
      </c>
      <c r="B482">
        <v>-0.2518771339516741</v>
      </c>
      <c r="C482">
        <v>-6.4105800947448941E-3</v>
      </c>
      <c r="D482">
        <v>-0.45529132778606068</v>
      </c>
      <c r="E482">
        <v>-0.19642822232912771</v>
      </c>
      <c r="F482">
        <v>-0.41164662945178943</v>
      </c>
      <c r="G482">
        <v>-0.18928706951590829</v>
      </c>
      <c r="H482">
        <v>-6.4462710605521903E-2</v>
      </c>
      <c r="I482">
        <v>-0.10326048637504549</v>
      </c>
      <c r="J482">
        <v>-0.68384717227353953</v>
      </c>
      <c r="K482">
        <v>-0.28413416472470188</v>
      </c>
      <c r="L482">
        <v>-7.9783140378992451E-2</v>
      </c>
      <c r="M482">
        <v>-0.25737709156042637</v>
      </c>
      <c r="N482">
        <v>-0.86998428585156351</v>
      </c>
      <c r="O482">
        <v>-0.14794709227225331</v>
      </c>
      <c r="P482">
        <v>-0.35440470847998529</v>
      </c>
      <c r="Q482">
        <v>-4.9564987232215717E-2</v>
      </c>
      <c r="R482">
        <v>-0.2261783671448773</v>
      </c>
      <c r="S482">
        <v>-0.39813647537495012</v>
      </c>
      <c r="T482">
        <v>-0.37098704231952201</v>
      </c>
      <c r="U482">
        <v>-0.87331657396744511</v>
      </c>
      <c r="V482">
        <v>-0.1302219369395993</v>
      </c>
      <c r="W482">
        <v>-0.1228362844818745</v>
      </c>
      <c r="X482">
        <v>-0.13069476309955649</v>
      </c>
      <c r="Y482">
        <v>-9.3895228538562248E-2</v>
      </c>
      <c r="Z482">
        <v>-0.19370661228653679</v>
      </c>
      <c r="AA482">
        <v>-0.53038727627246285</v>
      </c>
      <c r="AB482">
        <v>-0.18682422649534711</v>
      </c>
      <c r="AC482">
        <v>-0.20176290069978139</v>
      </c>
      <c r="AD482">
        <v>-0.2136736416088065</v>
      </c>
      <c r="AE482">
        <v>-0.32193538355968371</v>
      </c>
      <c r="AF482">
        <v>-0.24691163816389849</v>
      </c>
      <c r="AG482">
        <v>-0.19593191734492199</v>
      </c>
      <c r="AH482" s="9" t="s">
        <v>136</v>
      </c>
      <c r="AI482" s="1">
        <v>44805</v>
      </c>
      <c r="AJ482" s="9" t="s">
        <v>40</v>
      </c>
      <c r="AK482">
        <v>6</v>
      </c>
    </row>
    <row r="483" spans="1:37" x14ac:dyDescent="0.25">
      <c r="A483">
        <v>44809</v>
      </c>
      <c r="B483">
        <v>-0.22057380592707371</v>
      </c>
      <c r="C483">
        <v>-0.11099770698795761</v>
      </c>
      <c r="D483">
        <v>-8.343827168170502E-2</v>
      </c>
      <c r="E483">
        <v>-0.22711106721454499</v>
      </c>
      <c r="F483">
        <v>-0.29383497037877637</v>
      </c>
      <c r="G483">
        <v>-0.23656807643284131</v>
      </c>
      <c r="H483">
        <v>-0.18460293215482099</v>
      </c>
      <c r="I483">
        <v>-1.1115579483634491E-2</v>
      </c>
      <c r="J483">
        <v>-3.5056854167060288E-2</v>
      </c>
      <c r="K483">
        <v>-8.0175017522410311E-2</v>
      </c>
      <c r="L483">
        <v>-0.45305496048743638</v>
      </c>
      <c r="M483">
        <v>-2.228925371253453E-2</v>
      </c>
      <c r="N483">
        <v>-0.10813859617239339</v>
      </c>
      <c r="O483">
        <v>-0.12335782106373459</v>
      </c>
      <c r="P483">
        <v>-0.26758425333948987</v>
      </c>
      <c r="Q483">
        <v>-0.2068408673936783</v>
      </c>
      <c r="R483">
        <v>-7.0469368247897846E-2</v>
      </c>
      <c r="S483">
        <v>0</v>
      </c>
      <c r="T483">
        <v>-0.28634376592983851</v>
      </c>
      <c r="U483">
        <v>-0.18009284115052149</v>
      </c>
      <c r="V483">
        <v>-5.6443095342094178E-2</v>
      </c>
      <c r="W483">
        <v>-7.3454561316800074E-3</v>
      </c>
      <c r="X483">
        <v>-0.1044763553832244</v>
      </c>
      <c r="Y483">
        <v>-3.0064455323679469E-2</v>
      </c>
      <c r="Z483">
        <v>-0.15535417559465439</v>
      </c>
      <c r="AA483">
        <v>-0.12456932707431009</v>
      </c>
      <c r="AB483">
        <v>-0.19346856631396089</v>
      </c>
      <c r="AC483">
        <v>-7.3929444088330021E-2</v>
      </c>
      <c r="AD483">
        <v>-0.25876305707420832</v>
      </c>
      <c r="AE483">
        <v>-0.17869608161889611</v>
      </c>
      <c r="AF483">
        <v>-0.12617720904873339</v>
      </c>
      <c r="AG483">
        <v>-0.1720356195700232</v>
      </c>
      <c r="AH483" s="9" t="s">
        <v>136</v>
      </c>
      <c r="AI483" s="1">
        <v>44805</v>
      </c>
      <c r="AJ483" s="9" t="s">
        <v>41</v>
      </c>
      <c r="AK483">
        <v>5</v>
      </c>
    </row>
    <row r="484" spans="1:37" x14ac:dyDescent="0.25">
      <c r="A484">
        <v>44804</v>
      </c>
      <c r="B484">
        <v>-0.1272931952813082</v>
      </c>
      <c r="C484">
        <v>0</v>
      </c>
      <c r="D484">
        <v>0</v>
      </c>
      <c r="E484">
        <v>-7.1618608423254987E-2</v>
      </c>
      <c r="F484">
        <v>-4.7152091379011433E-3</v>
      </c>
      <c r="G484">
        <v>-4.4693121981645018E-2</v>
      </c>
      <c r="H484">
        <v>-0.2197845057759184</v>
      </c>
      <c r="I484">
        <v>-4.4876069398291869E-2</v>
      </c>
      <c r="J484">
        <v>-0.3531608918223752</v>
      </c>
      <c r="K484">
        <v>0</v>
      </c>
      <c r="L484">
        <v>-0.14575095536818139</v>
      </c>
      <c r="M484">
        <v>-0.12917302050842849</v>
      </c>
      <c r="N484">
        <v>-1.7358905106915561E-2</v>
      </c>
      <c r="O484">
        <v>-4.2593333325091652E-2</v>
      </c>
      <c r="P484">
        <v>-5.2082331952361657E-2</v>
      </c>
      <c r="Q484">
        <v>-3.9622128127105402E-2</v>
      </c>
      <c r="R484">
        <v>0</v>
      </c>
      <c r="S484">
        <v>-2.671207132743071E-3</v>
      </c>
      <c r="T484">
        <v>-0.18594840542228139</v>
      </c>
      <c r="U484">
        <v>0</v>
      </c>
      <c r="V484">
        <v>-5.4435645193969887E-2</v>
      </c>
      <c r="W484">
        <v>-0.18377480716095229</v>
      </c>
      <c r="X484">
        <v>-3.771895872397246E-3</v>
      </c>
      <c r="Y484">
        <v>-3.5155577814263622E-2</v>
      </c>
      <c r="Z484">
        <v>-7.882372587109629E-2</v>
      </c>
      <c r="AA484">
        <v>-6.3566451600162666E-2</v>
      </c>
      <c r="AB484">
        <v>-0.1210658729521535</v>
      </c>
      <c r="AC484">
        <v>-0.18342405039657361</v>
      </c>
      <c r="AD484">
        <v>-8.3120972307113239E-2</v>
      </c>
      <c r="AE484">
        <v>-0.12562452457731549</v>
      </c>
      <c r="AF484">
        <v>-0.12876492192164951</v>
      </c>
      <c r="AG484">
        <v>-4.3167400233455347E-2</v>
      </c>
      <c r="AH484" s="9" t="s">
        <v>137</v>
      </c>
      <c r="AI484" s="1">
        <v>44774</v>
      </c>
      <c r="AJ484" s="9" t="s">
        <v>39</v>
      </c>
      <c r="AK484">
        <v>31</v>
      </c>
    </row>
    <row r="485" spans="1:37" x14ac:dyDescent="0.25">
      <c r="A485">
        <v>44803</v>
      </c>
      <c r="B485">
        <v>-0.23826995370735449</v>
      </c>
      <c r="C485">
        <v>-0.26555702964154337</v>
      </c>
      <c r="D485">
        <v>-6.5814057672661755E-2</v>
      </c>
      <c r="E485">
        <v>-0.31747773652781358</v>
      </c>
      <c r="F485">
        <v>-0.60143768327725589</v>
      </c>
      <c r="G485">
        <v>-0.57309941352354343</v>
      </c>
      <c r="H485">
        <v>-0.37050517428578911</v>
      </c>
      <c r="I485">
        <v>-7.8307519781098067E-2</v>
      </c>
      <c r="J485">
        <v>-0.31972245113903691</v>
      </c>
      <c r="K485">
        <v>-0.21910055436088771</v>
      </c>
      <c r="L485">
        <v>-5.0214611183823463E-2</v>
      </c>
      <c r="M485">
        <v>-0.12728336236565899</v>
      </c>
      <c r="N485">
        <v>-0.19738196001752201</v>
      </c>
      <c r="O485">
        <v>-0.2274179548786138</v>
      </c>
      <c r="P485">
        <v>-5.4471161449245908E-2</v>
      </c>
      <c r="Q485">
        <v>-0.1079968064548871</v>
      </c>
      <c r="R485">
        <v>-0.32481111804377633</v>
      </c>
      <c r="S485">
        <v>-0.18796411831296361</v>
      </c>
      <c r="T485">
        <v>-0.1121373354652993</v>
      </c>
      <c r="U485">
        <v>-0.36366854097394041</v>
      </c>
      <c r="V485">
        <v>-0.2494138964833614</v>
      </c>
      <c r="W485">
        <v>-0.29815790304257128</v>
      </c>
      <c r="X485">
        <v>-0.1245137672713742</v>
      </c>
      <c r="Y485">
        <v>-7.8000415470101517E-2</v>
      </c>
      <c r="Z485">
        <v>-0.29942479214569889</v>
      </c>
      <c r="AA485">
        <v>-0.16743352649278309</v>
      </c>
      <c r="AB485">
        <v>-0.2467669611241336</v>
      </c>
      <c r="AC485">
        <v>-9.3010254372402096E-2</v>
      </c>
      <c r="AD485">
        <v>-1.354370320128875E-2</v>
      </c>
      <c r="AE485">
        <v>-0.3968447990562245</v>
      </c>
      <c r="AF485">
        <v>-0.29439872469179262</v>
      </c>
      <c r="AG485">
        <v>-0.1071243608519913</v>
      </c>
      <c r="AH485" s="9" t="s">
        <v>137</v>
      </c>
      <c r="AI485" s="1">
        <v>44774</v>
      </c>
      <c r="AJ485" s="9" t="s">
        <v>40</v>
      </c>
      <c r="AK485">
        <v>30</v>
      </c>
    </row>
    <row r="486" spans="1:37" x14ac:dyDescent="0.25">
      <c r="A486">
        <v>44802</v>
      </c>
      <c r="B486">
        <v>-0.13785349384291831</v>
      </c>
      <c r="C486">
        <v>-9.6313066709474177E-2</v>
      </c>
      <c r="D486">
        <v>0</v>
      </c>
      <c r="E486">
        <v>-0.40904930213230078</v>
      </c>
      <c r="F486">
        <v>-2.9156913341898262E-3</v>
      </c>
      <c r="G486">
        <v>-6.1025797460474297E-2</v>
      </c>
      <c r="H486">
        <v>-0.23368921428609449</v>
      </c>
      <c r="I486">
        <v>-0.10453204246316811</v>
      </c>
      <c r="J486">
        <v>-9.17432670235112E-3</v>
      </c>
      <c r="K486">
        <v>-1.197193978669155E-2</v>
      </c>
      <c r="L486">
        <v>-0.65202823364134377</v>
      </c>
      <c r="M486">
        <v>-0.11099630889707569</v>
      </c>
      <c r="N486">
        <v>-5.3317733360762412E-2</v>
      </c>
      <c r="O486">
        <v>-6.7997136200885613E-2</v>
      </c>
      <c r="P486">
        <v>-0.36054432924489488</v>
      </c>
      <c r="Q486">
        <v>-2.6985757425104132E-2</v>
      </c>
      <c r="R486">
        <v>-2.4977108405547378E-2</v>
      </c>
      <c r="S486">
        <v>-0.17366057668392451</v>
      </c>
      <c r="T486">
        <v>-0.12763395549873541</v>
      </c>
      <c r="U486">
        <v>0</v>
      </c>
      <c r="V486">
        <v>-4.9689047171771597E-2</v>
      </c>
      <c r="W486">
        <v>-1.7043022907102998E-2</v>
      </c>
      <c r="X486">
        <v>-5.467921546964704E-2</v>
      </c>
      <c r="Y486">
        <v>-0.28003065595453258</v>
      </c>
      <c r="Z486">
        <v>-0.19072413082421349</v>
      </c>
      <c r="AA486">
        <v>-8.1052836216215951E-2</v>
      </c>
      <c r="AB486">
        <v>-7.1348822740679829E-2</v>
      </c>
      <c r="AC486">
        <v>-0.25753007380628412</v>
      </c>
      <c r="AD486">
        <v>-2.7297401461992329E-2</v>
      </c>
      <c r="AE486">
        <v>-3.5728466660483758E-2</v>
      </c>
      <c r="AF486">
        <v>-0.18257435048604431</v>
      </c>
      <c r="AG486">
        <v>-0.23736298278886489</v>
      </c>
      <c r="AH486" s="9" t="s">
        <v>137</v>
      </c>
      <c r="AI486" s="1">
        <v>44774</v>
      </c>
      <c r="AJ486" s="9" t="s">
        <v>41</v>
      </c>
      <c r="AK486">
        <v>29</v>
      </c>
    </row>
    <row r="487" spans="1:37" x14ac:dyDescent="0.25">
      <c r="A487">
        <v>44799</v>
      </c>
      <c r="B487">
        <v>-0.58461108822037366</v>
      </c>
      <c r="C487">
        <v>-0.1032990962246077</v>
      </c>
      <c r="D487">
        <v>-7.9220798991833125E-2</v>
      </c>
      <c r="E487">
        <v>-0.33471148866881129</v>
      </c>
      <c r="F487">
        <v>-0.50214183014464497</v>
      </c>
      <c r="G487">
        <v>-1.2637846388868219</v>
      </c>
      <c r="H487">
        <v>-1.762751639839371</v>
      </c>
      <c r="I487">
        <v>-0.27899442580505812</v>
      </c>
      <c r="J487">
        <v>-1.9686039590453761</v>
      </c>
      <c r="K487">
        <v>-0.42699287079904541</v>
      </c>
      <c r="L487">
        <v>-0.26141632985330637</v>
      </c>
      <c r="M487">
        <v>-0.34454780253555811</v>
      </c>
      <c r="N487">
        <v>-0.56872093936035695</v>
      </c>
      <c r="O487">
        <v>-0.20403995565588651</v>
      </c>
      <c r="P487">
        <v>-0.79648390565269522</v>
      </c>
      <c r="Q487">
        <v>-0.3228069124022086</v>
      </c>
      <c r="R487">
        <v>-1.466259745952619</v>
      </c>
      <c r="S487">
        <v>-0.86307133082630005</v>
      </c>
      <c r="T487">
        <v>-0.62732010104684666</v>
      </c>
      <c r="U487">
        <v>-0.94126206240918886</v>
      </c>
      <c r="V487">
        <v>-0.51273227586984826</v>
      </c>
      <c r="W487">
        <v>-0.50599880508353601</v>
      </c>
      <c r="X487">
        <v>-0.54865700038946574</v>
      </c>
      <c r="Y487">
        <v>-0.27746428001383783</v>
      </c>
      <c r="Z487">
        <v>-0.58211259590557229</v>
      </c>
      <c r="AA487">
        <v>-0.72137271620002619</v>
      </c>
      <c r="AB487">
        <v>-0.59196880525105111</v>
      </c>
      <c r="AC487">
        <v>-0.28707893443886112</v>
      </c>
      <c r="AD487">
        <v>-0.42618566555363352</v>
      </c>
      <c r="AE487">
        <v>-0.54971754015498731</v>
      </c>
      <c r="AF487">
        <v>-0.54611686450744912</v>
      </c>
      <c r="AG487">
        <v>-0.72364704384542089</v>
      </c>
      <c r="AH487" s="9" t="s">
        <v>138</v>
      </c>
      <c r="AI487" s="1">
        <v>44774</v>
      </c>
      <c r="AJ487" s="9" t="s">
        <v>43</v>
      </c>
      <c r="AK487">
        <v>26</v>
      </c>
    </row>
    <row r="488" spans="1:37" x14ac:dyDescent="0.25">
      <c r="A488">
        <v>44798</v>
      </c>
      <c r="B488">
        <v>-0.14618134165722299</v>
      </c>
      <c r="C488">
        <v>-3.5767709130476139E-2</v>
      </c>
      <c r="D488">
        <v>-0.1840096285245699</v>
      </c>
      <c r="E488">
        <v>-6.1135734154330712E-2</v>
      </c>
      <c r="F488">
        <v>-0.3051072067318597</v>
      </c>
      <c r="G488">
        <v>-0.2256187926879013</v>
      </c>
      <c r="H488">
        <v>-0.24944226280998999</v>
      </c>
      <c r="I488">
        <v>-4.2377842803975878E-2</v>
      </c>
      <c r="J488">
        <v>-0.60338525392942155</v>
      </c>
      <c r="K488">
        <v>-0.15655970850477391</v>
      </c>
      <c r="L488">
        <v>-6.6241861991621465E-2</v>
      </c>
      <c r="M488">
        <v>-9.6847225135485202E-2</v>
      </c>
      <c r="N488">
        <v>-3.3907675693953587E-2</v>
      </c>
      <c r="O488">
        <v>-0.1187906972294159</v>
      </c>
      <c r="P488">
        <v>-7.013203412709783E-3</v>
      </c>
      <c r="Q488">
        <v>-8.2098298419138668E-3</v>
      </c>
      <c r="R488">
        <v>-7.9980014632923702E-2</v>
      </c>
      <c r="S488">
        <v>0</v>
      </c>
      <c r="T488">
        <v>-0.1061677483228205</v>
      </c>
      <c r="U488">
        <v>0</v>
      </c>
      <c r="V488">
        <v>-3.4764018314138258E-2</v>
      </c>
      <c r="W488">
        <v>-3.7509092002353209E-2</v>
      </c>
      <c r="X488">
        <v>-3.9304742583423549E-2</v>
      </c>
      <c r="Y488">
        <v>-1.125544619608494E-2</v>
      </c>
      <c r="Z488">
        <v>-0.11185374064799671</v>
      </c>
      <c r="AA488">
        <v>-7.256206259315201E-2</v>
      </c>
      <c r="AB488">
        <v>-0.1034414997914353</v>
      </c>
      <c r="AC488">
        <v>-7.7018434773612338E-2</v>
      </c>
      <c r="AD488">
        <v>-5.6271981355887103E-3</v>
      </c>
      <c r="AE488">
        <v>-9.5408061480991124E-2</v>
      </c>
      <c r="AF488">
        <v>-0.187301945531826</v>
      </c>
      <c r="AG488">
        <v>-3.2191490726239988E-2</v>
      </c>
      <c r="AH488" s="9" t="s">
        <v>138</v>
      </c>
      <c r="AI488" s="1">
        <v>44774</v>
      </c>
      <c r="AJ488" s="9" t="s">
        <v>38</v>
      </c>
      <c r="AK488">
        <v>25</v>
      </c>
    </row>
    <row r="489" spans="1:37" x14ac:dyDescent="0.25">
      <c r="A489">
        <v>44797</v>
      </c>
      <c r="B489">
        <v>-7.9727807783405519E-2</v>
      </c>
      <c r="C489">
        <v>-7.2422353153530506E-3</v>
      </c>
      <c r="D489">
        <v>-0.17082202299377541</v>
      </c>
      <c r="E489">
        <v>-0.14089844603596799</v>
      </c>
      <c r="F489">
        <v>-6.766485349736979E-4</v>
      </c>
      <c r="G489">
        <v>-0.15595411972743231</v>
      </c>
      <c r="H489">
        <v>-0.24144794495857769</v>
      </c>
      <c r="I489">
        <v>-5.903288273774699E-2</v>
      </c>
      <c r="J489">
        <v>-0.25520536634887869</v>
      </c>
      <c r="K489">
        <v>-8.6289178332203901E-3</v>
      </c>
      <c r="L489">
        <v>-8.844045987835028E-2</v>
      </c>
      <c r="M489">
        <v>-2.6112128155319572E-2</v>
      </c>
      <c r="N489">
        <v>-4.054309993701518E-2</v>
      </c>
      <c r="O489">
        <v>-1.6762888250150621E-3</v>
      </c>
      <c r="P489">
        <v>-5.1409100265936938E-2</v>
      </c>
      <c r="Q489">
        <v>-3.3575254164424778E-2</v>
      </c>
      <c r="R489">
        <v>-0.12496813145755831</v>
      </c>
      <c r="S489">
        <v>-5.5379057363838788E-2</v>
      </c>
      <c r="T489">
        <v>-0.10787333977419269</v>
      </c>
      <c r="U489">
        <v>-5.0833639496458423E-2</v>
      </c>
      <c r="V489">
        <v>-6.9948034623434657E-2</v>
      </c>
      <c r="W489">
        <v>-6.3151925352089328E-2</v>
      </c>
      <c r="X489">
        <v>-7.0856578916115381E-2</v>
      </c>
      <c r="Y489">
        <v>-7.6120860940670316E-3</v>
      </c>
      <c r="Z489">
        <v>-0.103555832521142</v>
      </c>
      <c r="AA489">
        <v>-6.5986569018963784E-2</v>
      </c>
      <c r="AB489">
        <v>-6.6644429492229249E-2</v>
      </c>
      <c r="AC489">
        <v>-4.3978716455538677E-2</v>
      </c>
      <c r="AD489">
        <v>-4.8681599286374153E-2</v>
      </c>
      <c r="AE489">
        <v>-0.1029860892575407</v>
      </c>
      <c r="AF489">
        <v>-7.7737514358402482E-2</v>
      </c>
      <c r="AG489">
        <v>-6.9498548275975874E-2</v>
      </c>
      <c r="AH489" s="9" t="s">
        <v>138</v>
      </c>
      <c r="AI489" s="1">
        <v>44774</v>
      </c>
      <c r="AJ489" s="9" t="s">
        <v>39</v>
      </c>
      <c r="AK489">
        <v>24</v>
      </c>
    </row>
    <row r="490" spans="1:37" x14ac:dyDescent="0.25">
      <c r="A490">
        <v>44796</v>
      </c>
      <c r="B490">
        <v>-2.924137488271509E-3</v>
      </c>
      <c r="C490">
        <v>0</v>
      </c>
      <c r="D490">
        <v>-2.364290323237914E-2</v>
      </c>
      <c r="E490">
        <v>-8.2660228167647648E-4</v>
      </c>
      <c r="F490">
        <v>0</v>
      </c>
      <c r="G490">
        <v>-1.156969020701354E-4</v>
      </c>
      <c r="H490">
        <v>-7.1429272389601922E-3</v>
      </c>
      <c r="I490">
        <v>-1.4832885458887699E-2</v>
      </c>
      <c r="J490">
        <v>-8.1922287147921332E-4</v>
      </c>
      <c r="K490">
        <v>-1.578921783802629E-3</v>
      </c>
      <c r="L490">
        <v>-6.117324231495011E-3</v>
      </c>
      <c r="M490">
        <v>0</v>
      </c>
      <c r="N490">
        <v>0</v>
      </c>
      <c r="O490">
        <v>-4.3472795274923596E-3</v>
      </c>
      <c r="P490">
        <v>0</v>
      </c>
      <c r="Q490">
        <v>-1.8745775930795381E-4</v>
      </c>
      <c r="R490">
        <v>0</v>
      </c>
      <c r="S490">
        <v>0</v>
      </c>
      <c r="T490">
        <v>-6.2223741232449517E-3</v>
      </c>
      <c r="U490">
        <v>0</v>
      </c>
      <c r="V490">
        <v>-2.015768386740576E-3</v>
      </c>
      <c r="W490">
        <v>-0.22698953099986671</v>
      </c>
      <c r="X490">
        <v>-7.885029072266527E-4</v>
      </c>
      <c r="Y490">
        <v>-6.8270021369269865E-2</v>
      </c>
      <c r="Z490">
        <v>-2.8976055259072311E-3</v>
      </c>
      <c r="AA490">
        <v>-9.2119137368674422E-4</v>
      </c>
      <c r="AB490">
        <v>-2.3055374607171822E-3</v>
      </c>
      <c r="AC490">
        <v>-1.403731675257246E-2</v>
      </c>
      <c r="AD490">
        <v>-1.2828201848865749E-2</v>
      </c>
      <c r="AE490">
        <v>-1.8815879558707069E-3</v>
      </c>
      <c r="AF490">
        <v>-4.4778145198191123E-3</v>
      </c>
      <c r="AG490">
        <v>-2.6718214576769759E-4</v>
      </c>
      <c r="AH490" s="9" t="s">
        <v>138</v>
      </c>
      <c r="AI490" s="1">
        <v>44774</v>
      </c>
      <c r="AJ490" s="9" t="s">
        <v>40</v>
      </c>
      <c r="AK490">
        <v>23</v>
      </c>
    </row>
    <row r="491" spans="1:37" x14ac:dyDescent="0.25">
      <c r="A491">
        <v>44795</v>
      </c>
      <c r="B491">
        <v>-0.48058322516395691</v>
      </c>
      <c r="C491">
        <v>-2.7191527927874749E-2</v>
      </c>
      <c r="D491">
        <v>-9.1383306934965935E-2</v>
      </c>
      <c r="E491">
        <v>-1.1572531722128481</v>
      </c>
      <c r="F491">
        <v>-0.32600786837004631</v>
      </c>
      <c r="G491">
        <v>-0.44996559953016968</v>
      </c>
      <c r="H491">
        <v>-0.47443697614085911</v>
      </c>
      <c r="I491">
        <v>-0.89963120931913332</v>
      </c>
      <c r="J491">
        <v>-9.223622171120241E-2</v>
      </c>
      <c r="K491">
        <v>-0.10388177529984211</v>
      </c>
      <c r="L491">
        <v>-4.8073468021973202E-2</v>
      </c>
      <c r="M491">
        <v>-0.2222228934943031</v>
      </c>
      <c r="N491">
        <v>-0.32569727731614778</v>
      </c>
      <c r="O491">
        <v>-6.7953409133246503E-2</v>
      </c>
      <c r="P491">
        <v>-0.56318994279484036</v>
      </c>
      <c r="Q491">
        <v>-0.50213627199564648</v>
      </c>
      <c r="R491">
        <v>-1.459645044629889</v>
      </c>
      <c r="S491">
        <v>-0.29670817577920722</v>
      </c>
      <c r="T491">
        <v>-2.4815569188830509E-2</v>
      </c>
      <c r="U491">
        <v>-0.63358791005433335</v>
      </c>
      <c r="V491">
        <v>-0.42055759209270832</v>
      </c>
      <c r="W491">
        <v>-0.27573036587383898</v>
      </c>
      <c r="X491">
        <v>-0.52066852065704328</v>
      </c>
      <c r="Y491">
        <v>-0.38280730574942079</v>
      </c>
      <c r="Z491">
        <v>-0.70332776641729966</v>
      </c>
      <c r="AA491">
        <v>-0.40925478172304991</v>
      </c>
      <c r="AB491">
        <v>-0.27933482958331318</v>
      </c>
      <c r="AC491">
        <v>-0.243177504917377</v>
      </c>
      <c r="AD491">
        <v>-0.30890728161479419</v>
      </c>
      <c r="AE491">
        <v>-0.47272427389489963</v>
      </c>
      <c r="AF491">
        <v>-0.43937643511778057</v>
      </c>
      <c r="AG491">
        <v>-0.60868693333220725</v>
      </c>
      <c r="AH491" s="9" t="s">
        <v>138</v>
      </c>
      <c r="AI491" s="1">
        <v>44774</v>
      </c>
      <c r="AJ491" s="9" t="s">
        <v>41</v>
      </c>
      <c r="AK491">
        <v>22</v>
      </c>
    </row>
    <row r="492" spans="1:37" x14ac:dyDescent="0.25">
      <c r="A492">
        <v>44792</v>
      </c>
      <c r="B492">
        <v>-0.46062627153642888</v>
      </c>
      <c r="C492">
        <v>-0.42725201355175352</v>
      </c>
      <c r="D492">
        <v>-0.36949379250480752</v>
      </c>
      <c r="E492">
        <v>-0.28565644375981358</v>
      </c>
      <c r="F492">
        <v>-0.17351200569962899</v>
      </c>
      <c r="G492">
        <v>-0.13844953246094341</v>
      </c>
      <c r="H492">
        <v>-0.77678159936511348</v>
      </c>
      <c r="I492">
        <v>-3.2826832391006332E-2</v>
      </c>
      <c r="J492">
        <v>-0.36790122646189177</v>
      </c>
      <c r="K492">
        <v>-1.118784827242268</v>
      </c>
      <c r="L492">
        <v>-2.097158455890873E-2</v>
      </c>
      <c r="M492">
        <v>-0.26448570553185491</v>
      </c>
      <c r="N492">
        <v>-0.64327385504125034</v>
      </c>
      <c r="O492">
        <v>-0.12477936564173139</v>
      </c>
      <c r="P492">
        <v>-0.4101007720087762</v>
      </c>
      <c r="Q492">
        <v>-0.41183178002962978</v>
      </c>
      <c r="R492">
        <v>-0.45898048706814298</v>
      </c>
      <c r="S492">
        <v>-0.3984499082113111</v>
      </c>
      <c r="T492">
        <v>-0.43677037491169352</v>
      </c>
      <c r="U492">
        <v>-0.66633884566446122</v>
      </c>
      <c r="V492">
        <v>-0.62353421064760306</v>
      </c>
      <c r="W492">
        <v>-0.70857044322131679</v>
      </c>
      <c r="X492">
        <v>-0.40480479222432447</v>
      </c>
      <c r="Y492">
        <v>-0.3186099509254578</v>
      </c>
      <c r="Z492">
        <v>-0.38060357297663872</v>
      </c>
      <c r="AA492">
        <v>-0.50305652143594681</v>
      </c>
      <c r="AB492">
        <v>-0.45963303261521721</v>
      </c>
      <c r="AC492">
        <v>-0.2713421157618644</v>
      </c>
      <c r="AD492">
        <v>-0.32354718955249873</v>
      </c>
      <c r="AE492">
        <v>-0.24403318183236711</v>
      </c>
      <c r="AF492">
        <v>-0.48057499204402537</v>
      </c>
      <c r="AG492">
        <v>-0.52865778427086485</v>
      </c>
      <c r="AH492" s="9" t="s">
        <v>139</v>
      </c>
      <c r="AI492" s="1">
        <v>44774</v>
      </c>
      <c r="AJ492" s="9" t="s">
        <v>43</v>
      </c>
      <c r="AK492">
        <v>19</v>
      </c>
    </row>
    <row r="493" spans="1:37" x14ac:dyDescent="0.25">
      <c r="A493">
        <v>44791</v>
      </c>
      <c r="B493">
        <v>-0.27506961212576952</v>
      </c>
      <c r="C493">
        <v>-1.0899645944597041</v>
      </c>
      <c r="D493">
        <v>-9.2647815497592684E-2</v>
      </c>
      <c r="E493">
        <v>-0.24706872972874461</v>
      </c>
      <c r="F493">
        <v>-0.75690966277814054</v>
      </c>
      <c r="G493">
        <v>-3.6010170109807382E-3</v>
      </c>
      <c r="H493">
        <v>-0.66772866473947423</v>
      </c>
      <c r="I493">
        <v>-0.55673294795289974</v>
      </c>
      <c r="J493">
        <v>-9.3412975875252116E-2</v>
      </c>
      <c r="K493">
        <v>-0.98367285031696861</v>
      </c>
      <c r="L493">
        <v>-2.460199959600667E-2</v>
      </c>
      <c r="M493">
        <v>-8.9285880236679702E-2</v>
      </c>
      <c r="N493">
        <v>-0.4163334466389309</v>
      </c>
      <c r="O493">
        <v>-7.8137257385980388E-2</v>
      </c>
      <c r="P493">
        <v>-0.21876377345744191</v>
      </c>
      <c r="Q493">
        <v>-0.1507892124571861</v>
      </c>
      <c r="R493">
        <v>-8.2047892283316076E-3</v>
      </c>
      <c r="S493">
        <v>-0.1982631031822833</v>
      </c>
      <c r="T493">
        <v>-0.29508251639773142</v>
      </c>
      <c r="U493">
        <v>-2.086467776049767E-2</v>
      </c>
      <c r="V493">
        <v>-0.183296543019662</v>
      </c>
      <c r="W493">
        <v>-0.36454038819481022</v>
      </c>
      <c r="X493">
        <v>-0.48110729925916018</v>
      </c>
      <c r="Y493">
        <v>-4.1651620819665829E-2</v>
      </c>
      <c r="Z493">
        <v>-0.25483495363449132</v>
      </c>
      <c r="AA493">
        <v>-0.40528704811303712</v>
      </c>
      <c r="AB493">
        <v>-0.289965536905957</v>
      </c>
      <c r="AC493">
        <v>-7.7649888017398749E-2</v>
      </c>
      <c r="AD493">
        <v>-0.16146589515482171</v>
      </c>
      <c r="AE493">
        <v>-0.21151255760779331</v>
      </c>
      <c r="AF493">
        <v>-0.21128784129157441</v>
      </c>
      <c r="AG493">
        <v>-0.50369139174722855</v>
      </c>
      <c r="AH493" s="9" t="s">
        <v>139</v>
      </c>
      <c r="AI493" s="1">
        <v>44774</v>
      </c>
      <c r="AJ493" s="9" t="s">
        <v>38</v>
      </c>
      <c r="AK493">
        <v>18</v>
      </c>
    </row>
    <row r="494" spans="1:37" x14ac:dyDescent="0.25">
      <c r="A494">
        <v>44790</v>
      </c>
      <c r="B494">
        <v>-0.39192716774153358</v>
      </c>
      <c r="C494">
        <v>-0.34560799070501508</v>
      </c>
      <c r="D494">
        <v>-0.51510860040818485</v>
      </c>
      <c r="E494">
        <v>-0.27903865963004421</v>
      </c>
      <c r="F494">
        <v>-0.49088308550279858</v>
      </c>
      <c r="G494">
        <v>-0.42998160811195718</v>
      </c>
      <c r="H494">
        <v>-0.29090266910998408</v>
      </c>
      <c r="I494">
        <v>-0.1101275033019766</v>
      </c>
      <c r="J494">
        <v>-0.54603854416735387</v>
      </c>
      <c r="K494">
        <v>-8.3708920536367942E-2</v>
      </c>
      <c r="L494">
        <v>-0.73362533878341163</v>
      </c>
      <c r="M494">
        <v>-0.4739644712745536</v>
      </c>
      <c r="N494">
        <v>-0.47987296028951282</v>
      </c>
      <c r="O494">
        <v>-0.67204016465508476</v>
      </c>
      <c r="P494">
        <v>-0.56938916605542611</v>
      </c>
      <c r="Q494">
        <v>-0.18511332054196389</v>
      </c>
      <c r="R494">
        <v>-0.14462698649180231</v>
      </c>
      <c r="S494">
        <v>-0.52938173247025588</v>
      </c>
      <c r="T494">
        <v>-0.48129702511293321</v>
      </c>
      <c r="U494">
        <v>-0.2844476491610281</v>
      </c>
      <c r="V494">
        <v>-0.39644373175413072</v>
      </c>
      <c r="W494">
        <v>-0.70416002088534724</v>
      </c>
      <c r="X494">
        <v>-0.20814545006320559</v>
      </c>
      <c r="Y494">
        <v>-0.37181416285993241</v>
      </c>
      <c r="Z494">
        <v>-0.32163747929188841</v>
      </c>
      <c r="AA494">
        <v>-0.38541998039574532</v>
      </c>
      <c r="AB494">
        <v>-0.41752409689208841</v>
      </c>
      <c r="AC494">
        <v>-0.62941856192425549</v>
      </c>
      <c r="AD494">
        <v>-0.2359527707541165</v>
      </c>
      <c r="AE494">
        <v>-0.28031403397660531</v>
      </c>
      <c r="AF494">
        <v>-0.45123935874370352</v>
      </c>
      <c r="AG494">
        <v>-0.44673180029859483</v>
      </c>
      <c r="AH494" s="9" t="s">
        <v>139</v>
      </c>
      <c r="AI494" s="1">
        <v>44774</v>
      </c>
      <c r="AJ494" s="9" t="s">
        <v>39</v>
      </c>
      <c r="AK494">
        <v>17</v>
      </c>
    </row>
    <row r="495" spans="1:37" x14ac:dyDescent="0.25">
      <c r="A495">
        <v>44789</v>
      </c>
      <c r="B495">
        <v>-0.13352169695871791</v>
      </c>
      <c r="C495">
        <v>-0.30985041199170738</v>
      </c>
      <c r="D495">
        <v>-6.6396186131360821E-2</v>
      </c>
      <c r="E495">
        <v>-9.4476112162965864E-2</v>
      </c>
      <c r="F495">
        <v>-0.1163810729101724</v>
      </c>
      <c r="G495">
        <v>-0.10679683521829519</v>
      </c>
      <c r="H495">
        <v>-2.6271075261828231E-2</v>
      </c>
      <c r="I495">
        <v>-8.0692519391423703E-2</v>
      </c>
      <c r="J495">
        <v>-6.4788996238469745E-2</v>
      </c>
      <c r="K495">
        <v>-3.2113232686533051E-2</v>
      </c>
      <c r="L495">
        <v>-0.31301032862843481</v>
      </c>
      <c r="M495">
        <v>-2.2077533364527051E-2</v>
      </c>
      <c r="N495">
        <v>-7.7473560953784534E-2</v>
      </c>
      <c r="O495">
        <v>-0.33995325644907748</v>
      </c>
      <c r="P495">
        <v>-0.1028095425006844</v>
      </c>
      <c r="Q495">
        <v>-6.5403664813916559E-2</v>
      </c>
      <c r="R495">
        <v>-1.8446127396954191E-2</v>
      </c>
      <c r="S495">
        <v>-3.6347683538199872E-2</v>
      </c>
      <c r="T495">
        <v>-0.13795431817283141</v>
      </c>
      <c r="U495">
        <v>-0.35468571763030599</v>
      </c>
      <c r="V495">
        <v>-1.2045597854901219E-2</v>
      </c>
      <c r="W495">
        <v>-8.1359761366271002E-2</v>
      </c>
      <c r="X495">
        <v>-8.4469935805864454E-2</v>
      </c>
      <c r="Y495">
        <v>-8.1035188397490354E-2</v>
      </c>
      <c r="Z495">
        <v>-0.1055226336379374</v>
      </c>
      <c r="AA495">
        <v>-8.6004789178648552E-2</v>
      </c>
      <c r="AB495">
        <v>-0.10209638377767211</v>
      </c>
      <c r="AC495">
        <v>-7.2799143666578969E-2</v>
      </c>
      <c r="AD495">
        <v>-6.2096031812962249E-2</v>
      </c>
      <c r="AE495">
        <v>-7.2074557757480839E-2</v>
      </c>
      <c r="AF495">
        <v>-0.1637797979848169</v>
      </c>
      <c r="AG495">
        <v>-0.1005878009955838</v>
      </c>
      <c r="AH495" s="9" t="s">
        <v>139</v>
      </c>
      <c r="AI495" s="1">
        <v>44774</v>
      </c>
      <c r="AJ495" s="9" t="s">
        <v>40</v>
      </c>
      <c r="AK495">
        <v>16</v>
      </c>
    </row>
    <row r="496" spans="1:37" x14ac:dyDescent="0.25">
      <c r="A496">
        <v>44788</v>
      </c>
      <c r="B496">
        <v>-0.16092709988929299</v>
      </c>
      <c r="C496">
        <v>-2.146890428078756E-2</v>
      </c>
      <c r="D496">
        <v>-2.1794514723697259E-2</v>
      </c>
      <c r="E496">
        <v>-0.17205679945457919</v>
      </c>
      <c r="F496">
        <v>-9.612165931370989E-2</v>
      </c>
      <c r="G496">
        <v>-0.68678977807712915</v>
      </c>
      <c r="H496">
        <v>-5.6001699268603978E-3</v>
      </c>
      <c r="I496">
        <v>-0.10517671134203389</v>
      </c>
      <c r="J496">
        <v>-0.17848508792525861</v>
      </c>
      <c r="K496">
        <v>-8.7302102853301686E-2</v>
      </c>
      <c r="L496">
        <v>-0.1529745375393933</v>
      </c>
      <c r="M496">
        <v>-7.1994058602912803E-2</v>
      </c>
      <c r="N496">
        <v>-3.4975540462698268E-2</v>
      </c>
      <c r="O496">
        <v>-0.1118113364298544</v>
      </c>
      <c r="P496">
        <v>-0.1725738454999923</v>
      </c>
      <c r="Q496">
        <v>-1.551949828568485E-2</v>
      </c>
      <c r="R496">
        <v>-2.088373540454571E-2</v>
      </c>
      <c r="S496">
        <v>-8.3881547689249561E-2</v>
      </c>
      <c r="T496">
        <v>-2.5496266090745061E-2</v>
      </c>
      <c r="U496">
        <v>-4.2493959979156767E-2</v>
      </c>
      <c r="V496">
        <v>-3.3843499000165658E-2</v>
      </c>
      <c r="W496">
        <v>-4.8748895005091233E-2</v>
      </c>
      <c r="X496">
        <v>-0.1167883553196542</v>
      </c>
      <c r="Y496">
        <v>-1.3416675366572581E-2</v>
      </c>
      <c r="Z496">
        <v>-0.23891584085638609</v>
      </c>
      <c r="AA496">
        <v>-9.6972801130597017E-2</v>
      </c>
      <c r="AB496">
        <v>-3.4898987033185828E-2</v>
      </c>
      <c r="AC496">
        <v>-6.1359876702223017E-2</v>
      </c>
      <c r="AD496">
        <v>-2.555519304346629E-2</v>
      </c>
      <c r="AE496">
        <v>-4.3779542867142258E-2</v>
      </c>
      <c r="AF496">
        <v>-0.19210078651364099</v>
      </c>
      <c r="AG496">
        <v>-0.1181969869711917</v>
      </c>
      <c r="AH496" s="9" t="s">
        <v>139</v>
      </c>
      <c r="AI496" s="1">
        <v>44774</v>
      </c>
      <c r="AJ496" s="9" t="s">
        <v>41</v>
      </c>
      <c r="AK496">
        <v>15</v>
      </c>
    </row>
    <row r="497" spans="1:37" x14ac:dyDescent="0.25">
      <c r="A497">
        <v>44785</v>
      </c>
      <c r="B497">
        <v>-7.8557443297067771E-3</v>
      </c>
      <c r="C497">
        <v>0</v>
      </c>
      <c r="D497">
        <v>0</v>
      </c>
      <c r="E497">
        <v>-6.2457820647940504E-3</v>
      </c>
      <c r="F497">
        <v>-7.0839850312354831E-4</v>
      </c>
      <c r="G497">
        <v>-1.6477662276656009E-3</v>
      </c>
      <c r="H497">
        <v>0</v>
      </c>
      <c r="I497">
        <v>-7.8126018431959755E-4</v>
      </c>
      <c r="J497">
        <v>-2.3209907539616451E-3</v>
      </c>
      <c r="K497">
        <v>-6.9183191923733833E-4</v>
      </c>
      <c r="L497">
        <v>-4.1603345104047458E-2</v>
      </c>
      <c r="M497">
        <v>-7.1879995390782443E-3</v>
      </c>
      <c r="N497">
        <v>-1.0942855967916E-2</v>
      </c>
      <c r="O497">
        <v>-0.14810024316947501</v>
      </c>
      <c r="P497">
        <v>-1.0397802475085011E-2</v>
      </c>
      <c r="Q497">
        <v>-1.743165972911476E-4</v>
      </c>
      <c r="R497">
        <v>0</v>
      </c>
      <c r="S497">
        <v>0</v>
      </c>
      <c r="T497">
        <v>-5.2706346179889974E-3</v>
      </c>
      <c r="U497">
        <v>0</v>
      </c>
      <c r="V497">
        <v>-1.7733214289866021E-2</v>
      </c>
      <c r="W497">
        <v>-6.5673177873861127E-4</v>
      </c>
      <c r="X497">
        <v>-2.2863378402266519E-2</v>
      </c>
      <c r="Y497">
        <v>-2.1150842421232422E-3</v>
      </c>
      <c r="Z497">
        <v>-6.2676449088253771E-3</v>
      </c>
      <c r="AA497">
        <v>-6.3943780723563371E-3</v>
      </c>
      <c r="AB497">
        <v>-9.8390344182771872E-3</v>
      </c>
      <c r="AC497">
        <v>-8.9790888376303762E-3</v>
      </c>
      <c r="AD497">
        <v>-4.347366238410009E-4</v>
      </c>
      <c r="AE497">
        <v>-2.3102476569754398E-3</v>
      </c>
      <c r="AF497">
        <v>-6.9846536131204992E-3</v>
      </c>
      <c r="AG497">
        <v>-2.1153635824692509E-2</v>
      </c>
      <c r="AH497" s="9" t="s">
        <v>140</v>
      </c>
      <c r="AI497" s="1">
        <v>44774</v>
      </c>
      <c r="AJ497" s="9" t="s">
        <v>43</v>
      </c>
      <c r="AK497">
        <v>12</v>
      </c>
    </row>
    <row r="498" spans="1:37" x14ac:dyDescent="0.25">
      <c r="A498">
        <v>44784</v>
      </c>
      <c r="B498">
        <v>-1.146988655866334</v>
      </c>
      <c r="C498">
        <v>-0.33241453411923949</v>
      </c>
      <c r="D498">
        <v>-0.28538447337709139</v>
      </c>
      <c r="E498">
        <v>-1.6023697079134751</v>
      </c>
      <c r="F498">
        <v>-0.37597295872020758</v>
      </c>
      <c r="G498">
        <v>-1.880500020416062</v>
      </c>
      <c r="H498">
        <v>-1.330654949871094</v>
      </c>
      <c r="I498">
        <v>-0.45692778164108422</v>
      </c>
      <c r="J498">
        <v>-0.58860520249508785</v>
      </c>
      <c r="K498">
        <v>-0.5067506417118689</v>
      </c>
      <c r="L498">
        <v>-1.3883209542304571</v>
      </c>
      <c r="M498">
        <v>-1.0608224976907079</v>
      </c>
      <c r="N498">
        <v>-1.721510633245541</v>
      </c>
      <c r="O498">
        <v>-0.69060113157242053</v>
      </c>
      <c r="P498">
        <v>-1.1052854521165421</v>
      </c>
      <c r="Q498">
        <v>-0.35409870359160539</v>
      </c>
      <c r="R498">
        <v>-2.9272520272089908</v>
      </c>
      <c r="S498">
        <v>-1.7558573960464821</v>
      </c>
      <c r="T498">
        <v>-0.25731237033285592</v>
      </c>
      <c r="U498">
        <v>-0.32154131353773402</v>
      </c>
      <c r="V498">
        <v>-0.5680725996445819</v>
      </c>
      <c r="W498">
        <v>-0.14674366299990599</v>
      </c>
      <c r="X498">
        <v>-2.0193914921382849</v>
      </c>
      <c r="Y498">
        <v>-1.1790749499628921</v>
      </c>
      <c r="Z498">
        <v>-1.628003423368801</v>
      </c>
      <c r="AA498">
        <v>-1.081150657542749</v>
      </c>
      <c r="AB498">
        <v>-0.50192732591408129</v>
      </c>
      <c r="AC498">
        <v>-1.1461817950077919</v>
      </c>
      <c r="AD498">
        <v>-0.37956552720492609</v>
      </c>
      <c r="AE498">
        <v>-1.002743182085323</v>
      </c>
      <c r="AF498">
        <v>-1.2868849719440161</v>
      </c>
      <c r="AG498">
        <v>-1.2803505423445549</v>
      </c>
      <c r="AH498" s="9" t="s">
        <v>140</v>
      </c>
      <c r="AI498" s="1">
        <v>44774</v>
      </c>
      <c r="AJ498" s="9" t="s">
        <v>38</v>
      </c>
      <c r="AK498">
        <v>11</v>
      </c>
    </row>
    <row r="499" spans="1:37" x14ac:dyDescent="0.25">
      <c r="A499">
        <v>44783</v>
      </c>
      <c r="B499">
        <v>-0.131124712428528</v>
      </c>
      <c r="C499">
        <v>-0.1181628565788877</v>
      </c>
      <c r="D499">
        <v>-0.14641187600429489</v>
      </c>
      <c r="E499">
        <v>-3.074475901219546E-2</v>
      </c>
      <c r="F499">
        <v>-7.9376096207343413E-2</v>
      </c>
      <c r="G499">
        <v>-0.2141293880478696</v>
      </c>
      <c r="H499">
        <v>-0.50699886229872504</v>
      </c>
      <c r="I499">
        <v>-0.14589306491612461</v>
      </c>
      <c r="J499">
        <v>-7.5442942411449776E-2</v>
      </c>
      <c r="K499">
        <v>-8.1343459793770778E-2</v>
      </c>
      <c r="L499">
        <v>-6.5115512464821348E-2</v>
      </c>
      <c r="M499">
        <v>-0.197957191123103</v>
      </c>
      <c r="N499">
        <v>-0.21400804234247819</v>
      </c>
      <c r="O499">
        <v>-3.4230808655045221E-2</v>
      </c>
      <c r="P499">
        <v>-2.2265855578058581E-2</v>
      </c>
      <c r="Q499">
        <v>-0.16940839905160679</v>
      </c>
      <c r="R499">
        <v>-0.1275059607639224</v>
      </c>
      <c r="S499">
        <v>-0.1138403132989271</v>
      </c>
      <c r="T499">
        <v>-0.16192139827096619</v>
      </c>
      <c r="U499">
        <v>-0.24471855776555379</v>
      </c>
      <c r="V499">
        <v>-0.10996544910947061</v>
      </c>
      <c r="W499">
        <v>-0.36996528535380407</v>
      </c>
      <c r="X499">
        <v>-0.14206109420858459</v>
      </c>
      <c r="Y499">
        <v>-0.20877875146592101</v>
      </c>
      <c r="Z499">
        <v>-0.1103310685236811</v>
      </c>
      <c r="AA499">
        <v>-0.12865627266484911</v>
      </c>
      <c r="AB499">
        <v>-0.15816322425049451</v>
      </c>
      <c r="AC499">
        <v>-0.1677663843252401</v>
      </c>
      <c r="AD499">
        <v>-0.14213478833602769</v>
      </c>
      <c r="AE499">
        <v>-0.2232123077117516</v>
      </c>
      <c r="AF499">
        <v>-0.10087105236601331</v>
      </c>
      <c r="AG499">
        <v>-0.10102234137885829</v>
      </c>
      <c r="AH499" s="9" t="s">
        <v>140</v>
      </c>
      <c r="AI499" s="1">
        <v>44774</v>
      </c>
      <c r="AJ499" s="9" t="s">
        <v>39</v>
      </c>
      <c r="AK499">
        <v>10</v>
      </c>
    </row>
    <row r="500" spans="1:37" x14ac:dyDescent="0.25">
      <c r="A500">
        <v>44782</v>
      </c>
      <c r="B500">
        <v>-0.1136058762132993</v>
      </c>
      <c r="C500">
        <v>-0.32910066578563452</v>
      </c>
      <c r="D500">
        <v>-2.1320684469757149E-2</v>
      </c>
      <c r="E500">
        <v>-6.7069415629308446E-2</v>
      </c>
      <c r="F500">
        <v>-2.8434518052968131E-3</v>
      </c>
      <c r="G500">
        <v>-3.4282011672232562E-2</v>
      </c>
      <c r="H500">
        <v>-1.036301341685728E-3</v>
      </c>
      <c r="I500">
        <v>-0.33065512804511898</v>
      </c>
      <c r="J500">
        <v>-0.24598224703867941</v>
      </c>
      <c r="K500">
        <v>-0.5476176561851378</v>
      </c>
      <c r="L500">
        <v>-8.8367402758628005E-2</v>
      </c>
      <c r="M500">
        <v>-1.2777635381262741E-2</v>
      </c>
      <c r="N500">
        <v>-0.12289228335408341</v>
      </c>
      <c r="O500">
        <v>-0.28054406911866131</v>
      </c>
      <c r="P500">
        <v>-2.913875524145312E-2</v>
      </c>
      <c r="Q500">
        <v>-6.7524550536048569E-2</v>
      </c>
      <c r="R500">
        <v>-3.5999932573233237E-2</v>
      </c>
      <c r="S500">
        <v>-0.1237616022504899</v>
      </c>
      <c r="T500">
        <v>-0.29919574039454588</v>
      </c>
      <c r="U500">
        <v>-1.372853517886399</v>
      </c>
      <c r="V500">
        <v>-8.939083428053364E-2</v>
      </c>
      <c r="W500">
        <v>-6.8941484052247495E-2</v>
      </c>
      <c r="X500">
        <v>-9.8198321262449303E-2</v>
      </c>
      <c r="Y500">
        <v>-5.2735790464649823E-2</v>
      </c>
      <c r="Z500">
        <v>-8.1678967690668569E-2</v>
      </c>
      <c r="AA500">
        <v>-0.21761523116234041</v>
      </c>
      <c r="AB500">
        <v>-0.12814162531508219</v>
      </c>
      <c r="AC500">
        <v>-4.8838792653668167E-2</v>
      </c>
      <c r="AD500">
        <v>-0.13376780594100851</v>
      </c>
      <c r="AE500">
        <v>-0.12904108028587241</v>
      </c>
      <c r="AF500">
        <v>-0.1585494014124503</v>
      </c>
      <c r="AG500">
        <v>-2.8745472582950869E-2</v>
      </c>
      <c r="AH500" s="9" t="s">
        <v>140</v>
      </c>
      <c r="AI500" s="1">
        <v>44774</v>
      </c>
      <c r="AJ500" s="9" t="s">
        <v>40</v>
      </c>
      <c r="AK500">
        <v>9</v>
      </c>
    </row>
    <row r="501" spans="1:37" x14ac:dyDescent="0.25">
      <c r="A501">
        <v>44781</v>
      </c>
      <c r="B501">
        <v>-9.8292109841582515E-2</v>
      </c>
      <c r="C501">
        <v>-1.7575412403696049E-3</v>
      </c>
      <c r="D501">
        <v>-7.1915415223571283E-2</v>
      </c>
      <c r="E501">
        <v>-0.20574796687633101</v>
      </c>
      <c r="F501">
        <v>-0.72320878322408433</v>
      </c>
      <c r="G501">
        <v>-0.1745594463975359</v>
      </c>
      <c r="H501">
        <v>-3.8528272450957392E-2</v>
      </c>
      <c r="I501">
        <v>-6.6203272742782551E-3</v>
      </c>
      <c r="J501">
        <v>0</v>
      </c>
      <c r="K501">
        <v>-3.6459434209246289E-3</v>
      </c>
      <c r="L501">
        <v>-0.33383323629280381</v>
      </c>
      <c r="M501">
        <v>-1.5258118659279341E-2</v>
      </c>
      <c r="N501">
        <v>-0.13246949881010031</v>
      </c>
      <c r="O501">
        <v>-7.9086605193462847E-2</v>
      </c>
      <c r="P501">
        <v>-6.6686913970828293E-2</v>
      </c>
      <c r="Q501">
        <v>-2.447306692282053E-2</v>
      </c>
      <c r="R501">
        <v>-4.9069393610511443E-2</v>
      </c>
      <c r="S501">
        <v>0</v>
      </c>
      <c r="T501">
        <v>-0.37020215387241268</v>
      </c>
      <c r="U501">
        <v>0</v>
      </c>
      <c r="V501">
        <v>-5.5905778340940172E-3</v>
      </c>
      <c r="W501">
        <v>-5.6849981908822518E-2</v>
      </c>
      <c r="X501">
        <v>-8.4348148780546486E-3</v>
      </c>
      <c r="Y501">
        <v>-1.3387034969687279E-2</v>
      </c>
      <c r="Z501">
        <v>-9.2721877150006682E-2</v>
      </c>
      <c r="AA501">
        <v>-5.6225691266721188E-2</v>
      </c>
      <c r="AB501">
        <v>-0.1412061122176162</v>
      </c>
      <c r="AC501">
        <v>-7.3979478289514095E-2</v>
      </c>
      <c r="AD501">
        <v>-4.5708239700097887E-2</v>
      </c>
      <c r="AE501">
        <v>-0.14427877568394171</v>
      </c>
      <c r="AF501">
        <v>-0.12683650576788091</v>
      </c>
      <c r="AG501">
        <v>-3.1576878211280343E-2</v>
      </c>
      <c r="AH501" s="9" t="s">
        <v>140</v>
      </c>
      <c r="AI501" s="1">
        <v>44774</v>
      </c>
      <c r="AJ501" s="9" t="s">
        <v>41</v>
      </c>
      <c r="AK501">
        <v>8</v>
      </c>
    </row>
    <row r="502" spans="1:37" x14ac:dyDescent="0.25">
      <c r="A502">
        <v>44778</v>
      </c>
      <c r="B502">
        <v>-2.719191021142383E-2</v>
      </c>
      <c r="C502">
        <v>-1.1187093369316579E-2</v>
      </c>
      <c r="D502">
        <v>0</v>
      </c>
      <c r="E502">
        <v>-1.5384887602435549E-2</v>
      </c>
      <c r="F502">
        <v>-1.7614385903132869E-3</v>
      </c>
      <c r="G502">
        <v>0</v>
      </c>
      <c r="H502">
        <v>-7.865632457443783E-2</v>
      </c>
      <c r="I502">
        <v>-7.5777673930536747E-3</v>
      </c>
      <c r="J502">
        <v>-8.3158417713197798E-3</v>
      </c>
      <c r="K502">
        <v>-5.4345052846113953E-3</v>
      </c>
      <c r="L502">
        <v>-0.12523909469348959</v>
      </c>
      <c r="M502">
        <v>-3.2822407570148901E-3</v>
      </c>
      <c r="N502">
        <v>-1.5618867033639711E-2</v>
      </c>
      <c r="O502">
        <v>-0.1148294821891449</v>
      </c>
      <c r="P502">
        <v>-8.0497141309085612E-2</v>
      </c>
      <c r="Q502">
        <v>-1.074917125933115E-2</v>
      </c>
      <c r="R502">
        <v>0</v>
      </c>
      <c r="S502">
        <v>-1.1863160046233631E-2</v>
      </c>
      <c r="T502">
        <v>-0.12621026464026411</v>
      </c>
      <c r="U502">
        <v>-0.104219426452939</v>
      </c>
      <c r="V502">
        <v>-1.7833960667423761E-2</v>
      </c>
      <c r="W502">
        <v>-5.7750383767775394E-3</v>
      </c>
      <c r="X502">
        <v>-9.4592368521427741E-3</v>
      </c>
      <c r="Y502">
        <v>-0.194018634831778</v>
      </c>
      <c r="Z502">
        <v>-8.3959885741461612E-3</v>
      </c>
      <c r="AA502">
        <v>-2.745199402261031E-2</v>
      </c>
      <c r="AB502">
        <v>-7.0452723225502278E-2</v>
      </c>
      <c r="AC502">
        <v>-5.0653748978104589E-2</v>
      </c>
      <c r="AD502">
        <v>-0.12685755345628891</v>
      </c>
      <c r="AE502">
        <v>-2.552117092241292E-2</v>
      </c>
      <c r="AF502">
        <v>-1.283396126019257E-2</v>
      </c>
      <c r="AG502">
        <v>-3.9488472845807317E-2</v>
      </c>
      <c r="AH502" s="9" t="s">
        <v>141</v>
      </c>
      <c r="AI502" s="1">
        <v>44774</v>
      </c>
      <c r="AJ502" s="9" t="s">
        <v>43</v>
      </c>
      <c r="AK502">
        <v>5</v>
      </c>
    </row>
    <row r="503" spans="1:37" x14ac:dyDescent="0.25">
      <c r="A503">
        <v>44777</v>
      </c>
      <c r="B503">
        <v>-0.2385887337016829</v>
      </c>
      <c r="C503">
        <v>0</v>
      </c>
      <c r="D503">
        <v>-0.33265698484801759</v>
      </c>
      <c r="E503">
        <v>-0.16705850117028331</v>
      </c>
      <c r="F503">
        <v>-1.316704408437088</v>
      </c>
      <c r="G503">
        <v>-0.2224953263116215</v>
      </c>
      <c r="H503">
        <v>-0.12072334543326629</v>
      </c>
      <c r="I503">
        <v>-0.14633908932698519</v>
      </c>
      <c r="J503">
        <v>-0.38874770207984249</v>
      </c>
      <c r="K503">
        <v>-0.13466628601367289</v>
      </c>
      <c r="L503">
        <v>-0.37279377436921191</v>
      </c>
      <c r="M503">
        <v>-0.1672193846721779</v>
      </c>
      <c r="N503">
        <v>-0.30830583722677329</v>
      </c>
      <c r="O503">
        <v>-0.14288075663299621</v>
      </c>
      <c r="P503">
        <v>-0.1088623374545605</v>
      </c>
      <c r="Q503">
        <v>-7.3648138405276564E-2</v>
      </c>
      <c r="R503">
        <v>-0.53364779153010611</v>
      </c>
      <c r="S503">
        <v>-8.4594410425900129E-2</v>
      </c>
      <c r="T503">
        <v>-0.16642541035258551</v>
      </c>
      <c r="U503">
        <v>-1.183046871974482</v>
      </c>
      <c r="V503">
        <v>-0.22828497215746041</v>
      </c>
      <c r="W503">
        <v>-0.27868117039036427</v>
      </c>
      <c r="X503">
        <v>-0.47664980392229589</v>
      </c>
      <c r="Y503">
        <v>-9.5449267791799259E-3</v>
      </c>
      <c r="Z503">
        <v>-0.2255673465071292</v>
      </c>
      <c r="AA503">
        <v>-0.27201031637740669</v>
      </c>
      <c r="AB503">
        <v>-0.26007314825712119</v>
      </c>
      <c r="AC503">
        <v>-0.15373360385654761</v>
      </c>
      <c r="AD503">
        <v>-0.26520218408489432</v>
      </c>
      <c r="AE503">
        <v>-0.32037387415863028</v>
      </c>
      <c r="AF503">
        <v>-0.27636889435290218</v>
      </c>
      <c r="AG503">
        <v>-0.10434399278550451</v>
      </c>
      <c r="AH503" s="9" t="s">
        <v>141</v>
      </c>
      <c r="AI503" s="1">
        <v>44774</v>
      </c>
      <c r="AJ503" s="9" t="s">
        <v>38</v>
      </c>
      <c r="AK503">
        <v>4</v>
      </c>
    </row>
    <row r="504" spans="1:37" x14ac:dyDescent="0.25">
      <c r="A504">
        <v>44776</v>
      </c>
      <c r="B504">
        <v>-4.0059116207693563E-2</v>
      </c>
      <c r="C504">
        <v>-3.8212637719103112E-4</v>
      </c>
      <c r="D504">
        <v>-3.893738726977832E-3</v>
      </c>
      <c r="E504">
        <v>-3.445374356300801E-2</v>
      </c>
      <c r="F504">
        <v>-9.5231872767391174E-2</v>
      </c>
      <c r="G504">
        <v>-0.3009748375466354</v>
      </c>
      <c r="H504">
        <v>-6.684067159764784E-3</v>
      </c>
      <c r="I504">
        <v>-1.4553636791683189E-3</v>
      </c>
      <c r="J504">
        <v>-4.4042108723891048E-2</v>
      </c>
      <c r="K504">
        <v>-2.6215791139074158E-3</v>
      </c>
      <c r="L504">
        <v>-5.1324692948502323E-2</v>
      </c>
      <c r="M504">
        <v>-4.0251961893768159E-2</v>
      </c>
      <c r="N504">
        <v>-1.377522704816641E-3</v>
      </c>
      <c r="O504">
        <v>-6.049703742274243E-3</v>
      </c>
      <c r="P504">
        <v>-3.2458064030339899E-2</v>
      </c>
      <c r="Q504">
        <v>-1.388604819719183E-3</v>
      </c>
      <c r="R504">
        <v>0</v>
      </c>
      <c r="S504">
        <v>-2.3035472732281129E-2</v>
      </c>
      <c r="T504">
        <v>-1.9672292855812481E-2</v>
      </c>
      <c r="U504">
        <v>0</v>
      </c>
      <c r="V504">
        <v>-1.6765177185098419E-4</v>
      </c>
      <c r="W504">
        <v>0</v>
      </c>
      <c r="X504">
        <v>-5.7326215622475227E-4</v>
      </c>
      <c r="Y504">
        <v>-4.6680538355967832E-2</v>
      </c>
      <c r="Z504">
        <v>-6.351693324316196E-2</v>
      </c>
      <c r="AA504">
        <v>-7.8704378521906333E-3</v>
      </c>
      <c r="AB504">
        <v>-1.109101282688388E-2</v>
      </c>
      <c r="AC504">
        <v>-3.8982810988905998E-2</v>
      </c>
      <c r="AD504">
        <v>-3.65749464439615E-3</v>
      </c>
      <c r="AE504">
        <v>-8.2174936744421282E-3</v>
      </c>
      <c r="AF504">
        <v>-6.9929402750297576E-2</v>
      </c>
      <c r="AG504">
        <v>-2.1916190505029649E-2</v>
      </c>
      <c r="AH504" s="9" t="s">
        <v>141</v>
      </c>
      <c r="AI504" s="1">
        <v>44774</v>
      </c>
      <c r="AJ504" s="9" t="s">
        <v>39</v>
      </c>
      <c r="AK504">
        <v>3</v>
      </c>
    </row>
    <row r="505" spans="1:37" x14ac:dyDescent="0.25">
      <c r="A505">
        <v>44775</v>
      </c>
      <c r="B505">
        <v>-6.3326237925496312E-2</v>
      </c>
      <c r="C505">
        <v>-4.1514463274635087E-2</v>
      </c>
      <c r="D505">
        <v>-6.3594669418922292E-2</v>
      </c>
      <c r="E505">
        <v>-2.7621972800583809E-2</v>
      </c>
      <c r="F505">
        <v>-0.30270767217445099</v>
      </c>
      <c r="G505">
        <v>-0.18235845711588139</v>
      </c>
      <c r="H505">
        <v>-1.070139513264496E-2</v>
      </c>
      <c r="I505">
        <v>-7.8871428956363079E-2</v>
      </c>
      <c r="J505">
        <v>-3.16586924661761E-2</v>
      </c>
      <c r="K505">
        <v>-1.394681665994797E-2</v>
      </c>
      <c r="L505">
        <v>-3.7237452247435188E-2</v>
      </c>
      <c r="M505">
        <v>0</v>
      </c>
      <c r="N505">
        <v>-6.0474741241949452E-2</v>
      </c>
      <c r="O505">
        <v>-5.3933769640838666E-3</v>
      </c>
      <c r="P505">
        <v>-1.216907463103163E-2</v>
      </c>
      <c r="Q505">
        <v>-2.392109205414213E-2</v>
      </c>
      <c r="R505">
        <v>-0.35709909078898699</v>
      </c>
      <c r="S505">
        <v>-0.13807738676721101</v>
      </c>
      <c r="T505">
        <v>-4.7731923125588202E-2</v>
      </c>
      <c r="U505">
        <v>-7.6906073310683304E-2</v>
      </c>
      <c r="V505">
        <v>-3.718303864312323E-2</v>
      </c>
      <c r="W505">
        <v>-1.6775222849952039E-2</v>
      </c>
      <c r="X505">
        <v>-0.1018777242862404</v>
      </c>
      <c r="Y505">
        <v>-0.28610338132844437</v>
      </c>
      <c r="Z505">
        <v>-7.9005042754973442E-2</v>
      </c>
      <c r="AA505">
        <v>-5.0404807571916448E-2</v>
      </c>
      <c r="AB505">
        <v>-4.7498387506218022E-2</v>
      </c>
      <c r="AC505">
        <v>-6.65072831008819E-2</v>
      </c>
      <c r="AD505">
        <v>-1.6245453977108842E-2</v>
      </c>
      <c r="AE505">
        <v>-0.15134396008736861</v>
      </c>
      <c r="AF505">
        <v>-5.5671844839660541E-2</v>
      </c>
      <c r="AG505">
        <v>-2.8684871056940651E-2</v>
      </c>
      <c r="AH505" s="9" t="s">
        <v>141</v>
      </c>
      <c r="AI505" s="1">
        <v>44774</v>
      </c>
      <c r="AJ505" s="9" t="s">
        <v>40</v>
      </c>
      <c r="AK505">
        <v>2</v>
      </c>
    </row>
    <row r="506" spans="1:37" x14ac:dyDescent="0.25">
      <c r="A506">
        <v>44774</v>
      </c>
      <c r="B506">
        <v>-2.7541529889043771E-2</v>
      </c>
      <c r="C506">
        <v>-2.7744567764502171E-2</v>
      </c>
      <c r="D506">
        <v>0</v>
      </c>
      <c r="E506">
        <v>-2.261937116080542E-2</v>
      </c>
      <c r="F506">
        <v>-7.497116465330426E-3</v>
      </c>
      <c r="G506">
        <v>-1.5970026710822071E-3</v>
      </c>
      <c r="H506">
        <v>-0.107329106695365</v>
      </c>
      <c r="I506">
        <v>-1.9693195763035801E-2</v>
      </c>
      <c r="J506">
        <v>0</v>
      </c>
      <c r="K506">
        <v>0</v>
      </c>
      <c r="L506">
        <v>-7.0685117967331915E-2</v>
      </c>
      <c r="M506">
        <v>-4.5180089631179782E-3</v>
      </c>
      <c r="N506">
        <v>-6.533426622840624E-2</v>
      </c>
      <c r="O506">
        <v>-1.2665144052954311E-2</v>
      </c>
      <c r="P506">
        <v>-8.6260102966473316E-3</v>
      </c>
      <c r="Q506">
        <v>-3.0400417418202262E-3</v>
      </c>
      <c r="R506">
        <v>0</v>
      </c>
      <c r="S506">
        <v>-9.8145330359558358E-2</v>
      </c>
      <c r="T506">
        <v>-0.1362830257919645</v>
      </c>
      <c r="U506">
        <v>0</v>
      </c>
      <c r="V506">
        <v>-0.14712132276772891</v>
      </c>
      <c r="W506">
        <v>-5.4237546457187836E-4</v>
      </c>
      <c r="X506">
        <v>-3.879420147271764E-3</v>
      </c>
      <c r="Y506">
        <v>-5.4281177476936393E-4</v>
      </c>
      <c r="Z506">
        <v>-1.5815783880049131E-2</v>
      </c>
      <c r="AA506">
        <v>-2.1994127198776841E-2</v>
      </c>
      <c r="AB506">
        <v>-6.1977519447887611E-2</v>
      </c>
      <c r="AC506">
        <v>-1.142434670939361E-2</v>
      </c>
      <c r="AD506">
        <v>-6.3178339475354166E-3</v>
      </c>
      <c r="AE506">
        <v>-9.2500865035870291E-3</v>
      </c>
      <c r="AF506">
        <v>-3.6845714240242362E-2</v>
      </c>
      <c r="AG506">
        <v>-4.3635876348593138E-2</v>
      </c>
      <c r="AH506" s="9" t="s">
        <v>141</v>
      </c>
      <c r="AI506" s="1">
        <v>44774</v>
      </c>
      <c r="AJ506" s="9" t="s">
        <v>41</v>
      </c>
      <c r="AK506">
        <v>1</v>
      </c>
    </row>
    <row r="507" spans="1:37" x14ac:dyDescent="0.25">
      <c r="A507">
        <v>44771</v>
      </c>
      <c r="B507">
        <v>-0.40375640832266779</v>
      </c>
      <c r="C507">
        <v>-1.302835829698842</v>
      </c>
      <c r="D507">
        <v>-0.13934286000749471</v>
      </c>
      <c r="E507">
        <v>-0.38447350330501462</v>
      </c>
      <c r="F507">
        <v>-0.31095437773855611</v>
      </c>
      <c r="G507">
        <v>-0.21619110864624899</v>
      </c>
      <c r="H507">
        <v>-0.39605899862488742</v>
      </c>
      <c r="I507">
        <v>-0.58648525465051105</v>
      </c>
      <c r="J507">
        <v>-0.48622362424133331</v>
      </c>
      <c r="K507">
        <v>-0.1036721212951514</v>
      </c>
      <c r="L507">
        <v>-0.33503088769335349</v>
      </c>
      <c r="M507">
        <v>-0.24762388866636501</v>
      </c>
      <c r="N507">
        <v>-1.0035496344324759</v>
      </c>
      <c r="O507">
        <v>-7.8983502678416903E-2</v>
      </c>
      <c r="P507">
        <v>-0.1194268624503991</v>
      </c>
      <c r="Q507">
        <v>-0.20811697469700979</v>
      </c>
      <c r="R507">
        <v>-4.1239866576324898E-2</v>
      </c>
      <c r="S507">
        <v>-4.4857225522620753E-2</v>
      </c>
      <c r="T507">
        <v>-0.31942164709368143</v>
      </c>
      <c r="U507">
        <v>-0.37909996914664928</v>
      </c>
      <c r="V507">
        <v>-0.19838222884725221</v>
      </c>
      <c r="W507">
        <v>-3.0674860820263789E-2</v>
      </c>
      <c r="X507">
        <v>-0.40609129843110547</v>
      </c>
      <c r="Y507">
        <v>-0.51714181999206521</v>
      </c>
      <c r="Z507">
        <v>-0.36906650115236678</v>
      </c>
      <c r="AA507">
        <v>-0.58978155015715494</v>
      </c>
      <c r="AB507">
        <v>-0.26111602805399542</v>
      </c>
      <c r="AC507">
        <v>-0.32913488304992272</v>
      </c>
      <c r="AD507">
        <v>-0.543144550733906</v>
      </c>
      <c r="AE507">
        <v>-0.60739695282052797</v>
      </c>
      <c r="AF507">
        <v>-0.34407762460109942</v>
      </c>
      <c r="AG507">
        <v>-0.1924743252862145</v>
      </c>
      <c r="AH507" s="9" t="s">
        <v>142</v>
      </c>
      <c r="AI507" s="1">
        <v>44743</v>
      </c>
      <c r="AJ507" s="9" t="s">
        <v>43</v>
      </c>
      <c r="AK507">
        <v>29</v>
      </c>
    </row>
    <row r="508" spans="1:37" x14ac:dyDescent="0.25">
      <c r="A508">
        <v>44770</v>
      </c>
      <c r="B508">
        <v>-0.16025842310048249</v>
      </c>
      <c r="C508">
        <v>-0.22027598868636861</v>
      </c>
      <c r="D508">
        <v>-0.2091236231340412</v>
      </c>
      <c r="E508">
        <v>-8.6850869711321513E-2</v>
      </c>
      <c r="F508">
        <v>-3.1541065781583669E-3</v>
      </c>
      <c r="G508">
        <v>-0.30770398361896928</v>
      </c>
      <c r="H508">
        <v>-0.20993840588690771</v>
      </c>
      <c r="I508">
        <v>-0.15185552296651589</v>
      </c>
      <c r="J508">
        <v>-4.0263869017489337E-2</v>
      </c>
      <c r="K508">
        <v>-3.1573529708342943E-2</v>
      </c>
      <c r="L508">
        <v>-0.1163725837191758</v>
      </c>
      <c r="M508">
        <v>-6.6827470968067085E-2</v>
      </c>
      <c r="N508">
        <v>-0.28784310361411469</v>
      </c>
      <c r="O508">
        <v>-0.11539278238871049</v>
      </c>
      <c r="P508">
        <v>-0.1097096029002736</v>
      </c>
      <c r="Q508">
        <v>-1.2989392605058761E-2</v>
      </c>
      <c r="R508">
        <v>-0.572372349017649</v>
      </c>
      <c r="S508">
        <v>-2.4715949567327349E-2</v>
      </c>
      <c r="T508">
        <v>-0.40261794524352029</v>
      </c>
      <c r="U508">
        <v>-0.1060727638668096</v>
      </c>
      <c r="V508">
        <v>-0.1204840977645789</v>
      </c>
      <c r="W508">
        <v>-0.23526215376183399</v>
      </c>
      <c r="X508">
        <v>-0.21588458930992299</v>
      </c>
      <c r="Y508">
        <v>-7.2999006384699708E-2</v>
      </c>
      <c r="Z508">
        <v>-0.17935424257870691</v>
      </c>
      <c r="AA508">
        <v>-0.14668538801371639</v>
      </c>
      <c r="AB508">
        <v>-0.14686831951067419</v>
      </c>
      <c r="AC508">
        <v>-9.4384681167248824E-2</v>
      </c>
      <c r="AD508">
        <v>-3.0378310482651851E-2</v>
      </c>
      <c r="AE508">
        <v>-0.19476845707296139</v>
      </c>
      <c r="AF508">
        <v>-0.171153737662357</v>
      </c>
      <c r="AG508">
        <v>-0.14366650226262159</v>
      </c>
      <c r="AH508" s="9" t="s">
        <v>142</v>
      </c>
      <c r="AI508" s="1">
        <v>44743</v>
      </c>
      <c r="AJ508" s="9" t="s">
        <v>38</v>
      </c>
      <c r="AK508">
        <v>28</v>
      </c>
    </row>
    <row r="509" spans="1:37" x14ac:dyDescent="0.25">
      <c r="A509">
        <v>44769</v>
      </c>
      <c r="B509">
        <v>-2.1047294538103861E-2</v>
      </c>
      <c r="C509">
        <v>-1.2311953351865231E-4</v>
      </c>
      <c r="D509">
        <v>0</v>
      </c>
      <c r="E509">
        <v>-5.1453858097035574E-3</v>
      </c>
      <c r="F509">
        <v>0</v>
      </c>
      <c r="G509">
        <v>-3.5874326872498239E-4</v>
      </c>
      <c r="H509">
        <v>-3.5446828136775021E-3</v>
      </c>
      <c r="I509">
        <v>-5.6400758124763938E-2</v>
      </c>
      <c r="J509">
        <v>-2.5358875369670638E-3</v>
      </c>
      <c r="K509">
        <v>-1.2043639285608089E-3</v>
      </c>
      <c r="L509">
        <v>0</v>
      </c>
      <c r="M509">
        <v>-4.7055884036652923E-2</v>
      </c>
      <c r="N509">
        <v>-7.7178963503009623E-2</v>
      </c>
      <c r="O509">
        <v>-8.1666506467428707E-2</v>
      </c>
      <c r="P509">
        <v>-4.9437916936583811E-3</v>
      </c>
      <c r="Q509">
        <v>-8.7356261509449675E-4</v>
      </c>
      <c r="R509">
        <v>-9.4608789768345879E-3</v>
      </c>
      <c r="S509">
        <v>-4.2733336834922054E-3</v>
      </c>
      <c r="T509">
        <v>-3.627625914558931E-3</v>
      </c>
      <c r="U509">
        <v>0</v>
      </c>
      <c r="V509">
        <v>-3.1327469179613113E-2</v>
      </c>
      <c r="W509">
        <v>-2.395630356783703E-3</v>
      </c>
      <c r="X509">
        <v>-5.7608414865420308E-2</v>
      </c>
      <c r="Y509">
        <v>-5.6684853617948588E-3</v>
      </c>
      <c r="Z509">
        <v>-2.1254325605047891E-2</v>
      </c>
      <c r="AA509">
        <v>-3.3585176873781902E-2</v>
      </c>
      <c r="AB509">
        <v>-1.1837793467137861E-2</v>
      </c>
      <c r="AC509">
        <v>-1.573447962393824E-2</v>
      </c>
      <c r="AD509">
        <v>-2.1197404949650661E-3</v>
      </c>
      <c r="AE509">
        <v>-8.5867461632110238E-3</v>
      </c>
      <c r="AF509">
        <v>-1.471169986871043E-2</v>
      </c>
      <c r="AG509">
        <v>-4.1641958516602032E-2</v>
      </c>
      <c r="AH509" s="9" t="s">
        <v>142</v>
      </c>
      <c r="AI509" s="1">
        <v>44743</v>
      </c>
      <c r="AJ509" s="9" t="s">
        <v>39</v>
      </c>
      <c r="AK509">
        <v>27</v>
      </c>
    </row>
    <row r="510" spans="1:37" x14ac:dyDescent="0.25">
      <c r="A510">
        <v>44768</v>
      </c>
      <c r="B510">
        <v>-0.50566747209786678</v>
      </c>
      <c r="C510">
        <v>-0.35518809400837198</v>
      </c>
      <c r="D510">
        <v>-0.59020847372201335</v>
      </c>
      <c r="E510">
        <v>-0.59764554175898643</v>
      </c>
      <c r="F510">
        <v>-0.51855714160086785</v>
      </c>
      <c r="G510">
        <v>-0.62160206597514178</v>
      </c>
      <c r="H510">
        <v>-5.9771827857733197E-2</v>
      </c>
      <c r="I510">
        <v>-1.241588983476831</v>
      </c>
      <c r="J510">
        <v>-9.2983786601331303E-2</v>
      </c>
      <c r="K510">
        <v>-0.25014126362370198</v>
      </c>
      <c r="L510">
        <v>-0.15096313162847219</v>
      </c>
      <c r="M510">
        <v>-0.31184647420458228</v>
      </c>
      <c r="N510">
        <v>-0.31568203028773922</v>
      </c>
      <c r="O510">
        <v>-0.33557232727670699</v>
      </c>
      <c r="P510">
        <v>-0.73805483709236774</v>
      </c>
      <c r="Q510">
        <v>-0.14423485310781911</v>
      </c>
      <c r="R510">
        <v>-1.5885029649212461E-3</v>
      </c>
      <c r="S510">
        <v>-1.42935109443595</v>
      </c>
      <c r="T510">
        <v>-0.61307009243611388</v>
      </c>
      <c r="U510">
        <v>-4.8610596675225928</v>
      </c>
      <c r="V510">
        <v>-0.37603269946359752</v>
      </c>
      <c r="W510">
        <v>-5.9337315029713587E-2</v>
      </c>
      <c r="X510">
        <v>-0.2015023243982767</v>
      </c>
      <c r="Y510">
        <v>-0.24777947758642241</v>
      </c>
      <c r="Z510">
        <v>-0.51214245792796931</v>
      </c>
      <c r="AA510">
        <v>-0.69557905307679191</v>
      </c>
      <c r="AB510">
        <v>-0.36511765863358231</v>
      </c>
      <c r="AC510">
        <v>-0.29223390972174562</v>
      </c>
      <c r="AD510">
        <v>-0.17211290010569441</v>
      </c>
      <c r="AE510">
        <v>-0.45753992591039711</v>
      </c>
      <c r="AF510">
        <v>-0.51815763992816499</v>
      </c>
      <c r="AG510">
        <v>-0.5647841888362185</v>
      </c>
      <c r="AH510" s="9" t="s">
        <v>142</v>
      </c>
      <c r="AI510" s="1">
        <v>44743</v>
      </c>
      <c r="AJ510" s="9" t="s">
        <v>40</v>
      </c>
      <c r="AK510">
        <v>26</v>
      </c>
    </row>
    <row r="511" spans="1:37" x14ac:dyDescent="0.25">
      <c r="A511">
        <v>44767</v>
      </c>
      <c r="B511">
        <v>-0.46398848774360568</v>
      </c>
      <c r="C511">
        <v>-0.55880594279583939</v>
      </c>
      <c r="D511">
        <v>-0.23212322718968481</v>
      </c>
      <c r="E511">
        <v>-0.29151107491824457</v>
      </c>
      <c r="F511">
        <v>-0.49486349528875989</v>
      </c>
      <c r="G511">
        <v>-0.30840512661865171</v>
      </c>
      <c r="H511">
        <v>-0.59909380706459037</v>
      </c>
      <c r="I511">
        <v>-0.35228170240607798</v>
      </c>
      <c r="J511">
        <v>-1.5769077402779541</v>
      </c>
      <c r="K511">
        <v>-0.74338178293828416</v>
      </c>
      <c r="L511">
        <v>-0.23357346792653161</v>
      </c>
      <c r="M511">
        <v>-0.38442550192984909</v>
      </c>
      <c r="N511">
        <v>-0.41472136076206162</v>
      </c>
      <c r="O511">
        <v>-0.1878741479006506</v>
      </c>
      <c r="P511">
        <v>-0.4771383691880508</v>
      </c>
      <c r="Q511">
        <v>-0.30361816802645292</v>
      </c>
      <c r="R511">
        <v>-1.25699294435199</v>
      </c>
      <c r="S511">
        <v>-0.83513203771979538</v>
      </c>
      <c r="T511">
        <v>-0.19705275621595111</v>
      </c>
      <c r="U511">
        <v>-0.30074408459954288</v>
      </c>
      <c r="V511">
        <v>-0.2261397102601789</v>
      </c>
      <c r="W511">
        <v>-0.49961302604332858</v>
      </c>
      <c r="X511">
        <v>-0.24698877627234669</v>
      </c>
      <c r="Y511">
        <v>-0.3573682015920463</v>
      </c>
      <c r="Z511">
        <v>-0.35550404883549169</v>
      </c>
      <c r="AA511">
        <v>-0.57089005749984567</v>
      </c>
      <c r="AB511">
        <v>-0.39844192736334583</v>
      </c>
      <c r="AC511">
        <v>-0.36007696424121938</v>
      </c>
      <c r="AD511">
        <v>-0.34756492416407497</v>
      </c>
      <c r="AE511">
        <v>-0.35658826467107602</v>
      </c>
      <c r="AF511">
        <v>-0.52201968281189048</v>
      </c>
      <c r="AG511">
        <v>-0.34295150296256077</v>
      </c>
      <c r="AH511" s="9" t="s">
        <v>142</v>
      </c>
      <c r="AI511" s="1">
        <v>44743</v>
      </c>
      <c r="AJ511" s="9" t="s">
        <v>41</v>
      </c>
      <c r="AK511">
        <v>25</v>
      </c>
    </row>
    <row r="512" spans="1:37" x14ac:dyDescent="0.25">
      <c r="A512">
        <v>44764</v>
      </c>
      <c r="B512">
        <v>-0.4289785412290768</v>
      </c>
      <c r="C512">
        <v>-0.64406647301673914</v>
      </c>
      <c r="D512">
        <v>-0.17352820799184129</v>
      </c>
      <c r="E512">
        <v>-0.51112923330008908</v>
      </c>
      <c r="F512">
        <v>-5.4171232826298571E-2</v>
      </c>
      <c r="G512">
        <v>-0.85099652898336875</v>
      </c>
      <c r="H512">
        <v>-0.16007089762167789</v>
      </c>
      <c r="I512">
        <v>-0.14809029934187201</v>
      </c>
      <c r="J512">
        <v>-0.35147773463383852</v>
      </c>
      <c r="K512">
        <v>-0.1722810504141917</v>
      </c>
      <c r="L512">
        <v>-0.16502495752963781</v>
      </c>
      <c r="M512">
        <v>-7.9768438183386539E-2</v>
      </c>
      <c r="N512">
        <v>-0.52060621818517661</v>
      </c>
      <c r="O512">
        <v>-0.89668600500558415</v>
      </c>
      <c r="P512">
        <v>-7.9017776224546019E-2</v>
      </c>
      <c r="Q512">
        <v>-0.35010364242542441</v>
      </c>
      <c r="R512">
        <v>-0.30496470953720278</v>
      </c>
      <c r="S512">
        <v>-0.48671803814999298</v>
      </c>
      <c r="T512">
        <v>-8.0570785800913591E-2</v>
      </c>
      <c r="U512">
        <v>-0.76882628453897139</v>
      </c>
      <c r="V512">
        <v>-0.608251561557408</v>
      </c>
      <c r="W512">
        <v>-0.8752506629264587</v>
      </c>
      <c r="X512">
        <v>-0.25277077627173983</v>
      </c>
      <c r="Y512">
        <v>-0.44718561336743512</v>
      </c>
      <c r="Z512">
        <v>-0.56884112897854544</v>
      </c>
      <c r="AA512">
        <v>-0.31596443408452191</v>
      </c>
      <c r="AB512">
        <v>-0.32007325431520872</v>
      </c>
      <c r="AC512">
        <v>-0.37500487605434663</v>
      </c>
      <c r="AD512">
        <v>-0.47303998835126437</v>
      </c>
      <c r="AE512">
        <v>-0.40719994001396892</v>
      </c>
      <c r="AF512">
        <v>-0.56318819557829392</v>
      </c>
      <c r="AG512">
        <v>-0.21733840359261719</v>
      </c>
      <c r="AH512" s="9" t="s">
        <v>143</v>
      </c>
      <c r="AI512" s="1">
        <v>44743</v>
      </c>
      <c r="AJ512" s="9" t="s">
        <v>43</v>
      </c>
      <c r="AK512">
        <v>22</v>
      </c>
    </row>
    <row r="513" spans="1:37" x14ac:dyDescent="0.25">
      <c r="A513">
        <v>44763</v>
      </c>
      <c r="B513">
        <v>-0.32446772747419939</v>
      </c>
      <c r="C513">
        <v>-0.18303248862262211</v>
      </c>
      <c r="D513">
        <v>-0.39625593408685911</v>
      </c>
      <c r="E513">
        <v>-0.40462923821749941</v>
      </c>
      <c r="F513">
        <v>-0.1136917562666062</v>
      </c>
      <c r="G513">
        <v>-0.29039622973258189</v>
      </c>
      <c r="H513">
        <v>-0.14365939006762921</v>
      </c>
      <c r="I513">
        <v>-0.11812265593617589</v>
      </c>
      <c r="J513">
        <v>-0.39413876555703542</v>
      </c>
      <c r="K513">
        <v>-0.23895689997358599</v>
      </c>
      <c r="L513">
        <v>-6.4569894144729092E-2</v>
      </c>
      <c r="M513">
        <v>-0.1083904469791709</v>
      </c>
      <c r="N513">
        <v>-0.33759531470546211</v>
      </c>
      <c r="O513">
        <v>-0.87895858568982943</v>
      </c>
      <c r="P513">
        <v>-0.15697533943335329</v>
      </c>
      <c r="Q513">
        <v>-9.1753706660597886E-2</v>
      </c>
      <c r="R513">
        <v>-0.19842401435117901</v>
      </c>
      <c r="S513">
        <v>-0.1044967410583614</v>
      </c>
      <c r="T513">
        <v>-0.26792080053058409</v>
      </c>
      <c r="U513">
        <v>-4.5636160167962014</v>
      </c>
      <c r="V513">
        <v>-5.6422250486978173E-2</v>
      </c>
      <c r="W513">
        <v>-9.0671250677225465E-2</v>
      </c>
      <c r="X513">
        <v>-0.32859931799683822</v>
      </c>
      <c r="Y513">
        <v>-0.19098283179684861</v>
      </c>
      <c r="Z513">
        <v>-0.31691698896527198</v>
      </c>
      <c r="AA513">
        <v>-0.52912452140666288</v>
      </c>
      <c r="AB513">
        <v>-0.21641434319710881</v>
      </c>
      <c r="AC513">
        <v>-0.18530087143256929</v>
      </c>
      <c r="AD513">
        <v>-6.7379352791200053E-2</v>
      </c>
      <c r="AE513">
        <v>-0.19614659127177839</v>
      </c>
      <c r="AF513">
        <v>-0.46448746485167042</v>
      </c>
      <c r="AG513">
        <v>-0.29583767410633022</v>
      </c>
      <c r="AH513" s="9" t="s">
        <v>143</v>
      </c>
      <c r="AI513" s="1">
        <v>44743</v>
      </c>
      <c r="AJ513" s="9" t="s">
        <v>38</v>
      </c>
      <c r="AK513">
        <v>21</v>
      </c>
    </row>
    <row r="514" spans="1:37" x14ac:dyDescent="0.25">
      <c r="A514">
        <v>44762</v>
      </c>
      <c r="B514">
        <v>-0.14073179032359681</v>
      </c>
      <c r="C514">
        <v>-7.6440502040121733E-2</v>
      </c>
      <c r="D514">
        <v>-0.21341046389917631</v>
      </c>
      <c r="E514">
        <v>-5.0618947910575272E-2</v>
      </c>
      <c r="F514">
        <v>-0.14201478959249261</v>
      </c>
      <c r="G514">
        <v>-0.21709069585970109</v>
      </c>
      <c r="H514">
        <v>-0.16702866123452581</v>
      </c>
      <c r="I514">
        <v>-0.35696653505550913</v>
      </c>
      <c r="J514">
        <v>-0.2268156577456088</v>
      </c>
      <c r="K514">
        <v>0</v>
      </c>
      <c r="L514">
        <v>-2.4145900273805979E-2</v>
      </c>
      <c r="M514">
        <v>-0.16238512798498689</v>
      </c>
      <c r="N514">
        <v>-9.3590343750017319E-2</v>
      </c>
      <c r="O514">
        <v>-0.1126613279663338</v>
      </c>
      <c r="P514">
        <v>-7.9952794657101561E-2</v>
      </c>
      <c r="Q514">
        <v>-2.2115214752409379E-2</v>
      </c>
      <c r="R514">
        <v>-0.1695004944363846</v>
      </c>
      <c r="S514">
        <v>-0.33438801538410962</v>
      </c>
      <c r="T514">
        <v>-0.62120153521958488</v>
      </c>
      <c r="U514">
        <v>-1.6306151684057229E-2</v>
      </c>
      <c r="V514">
        <v>-8.4916500818554858E-3</v>
      </c>
      <c r="W514">
        <v>-4.5165961206950947E-2</v>
      </c>
      <c r="X514">
        <v>-7.149222756659146E-2</v>
      </c>
      <c r="Y514">
        <v>-0.71624893255471178</v>
      </c>
      <c r="Z514">
        <v>-9.9356616974425035E-2</v>
      </c>
      <c r="AA514">
        <v>-0.1141879860306094</v>
      </c>
      <c r="AB514">
        <v>-0.17152900744817501</v>
      </c>
      <c r="AC514">
        <v>-0.20945113181117439</v>
      </c>
      <c r="AD514">
        <v>-5.6198731641357053E-2</v>
      </c>
      <c r="AE514">
        <v>-0.19403890436244009</v>
      </c>
      <c r="AF514">
        <v>-0.12608707747517631</v>
      </c>
      <c r="AG514">
        <v>-0.13558280004806519</v>
      </c>
      <c r="AH514" s="9" t="s">
        <v>143</v>
      </c>
      <c r="AI514" s="1">
        <v>44743</v>
      </c>
      <c r="AJ514" s="9" t="s">
        <v>39</v>
      </c>
      <c r="AK514">
        <v>20</v>
      </c>
    </row>
    <row r="515" spans="1:37" x14ac:dyDescent="0.25">
      <c r="A515">
        <v>44761</v>
      </c>
      <c r="B515">
        <v>-6.9527888193572848E-2</v>
      </c>
      <c r="C515">
        <v>-7.3031913584153646E-2</v>
      </c>
      <c r="D515">
        <v>-2.20914061007891E-2</v>
      </c>
      <c r="E515">
        <v>-4.5547066722495311E-2</v>
      </c>
      <c r="F515">
        <v>-2.361361179735786E-2</v>
      </c>
      <c r="G515">
        <v>-0.1051907721276797</v>
      </c>
      <c r="H515">
        <v>-3.1708353293335871E-2</v>
      </c>
      <c r="I515">
        <v>-1.5134656847668701E-2</v>
      </c>
      <c r="J515">
        <v>-0.1385411543709166</v>
      </c>
      <c r="K515">
        <v>-1.101612364749107E-2</v>
      </c>
      <c r="L515">
        <v>-1.2305037396217021E-2</v>
      </c>
      <c r="M515">
        <v>-1.6795649260491929E-2</v>
      </c>
      <c r="N515">
        <v>-4.203416806603498E-2</v>
      </c>
      <c r="O515">
        <v>-0.57371546395608075</v>
      </c>
      <c r="P515">
        <v>-8.8068277002022917E-3</v>
      </c>
      <c r="Q515">
        <v>-9.6435294324503998E-3</v>
      </c>
      <c r="R515">
        <v>-0.25492588646000403</v>
      </c>
      <c r="S515">
        <v>-0.48222380501723677</v>
      </c>
      <c r="T515">
        <v>-5.2350877276062253E-2</v>
      </c>
      <c r="U515">
        <v>-6.1033077989671919E-2</v>
      </c>
      <c r="V515">
        <v>-4.7308353658613418E-2</v>
      </c>
      <c r="W515">
        <v>-0.10940642003271769</v>
      </c>
      <c r="X515">
        <v>-5.8890215372897563E-2</v>
      </c>
      <c r="Y515">
        <v>-0.1450999388065585</v>
      </c>
      <c r="Z515">
        <v>-9.9831342004174206E-2</v>
      </c>
      <c r="AA515">
        <v>-3.7016074525348719E-2</v>
      </c>
      <c r="AB515">
        <v>-6.2389301860746399E-2</v>
      </c>
      <c r="AC515">
        <v>-3.9128176141640499E-2</v>
      </c>
      <c r="AD515">
        <v>-5.1054610341863323E-2</v>
      </c>
      <c r="AE515">
        <v>-5.136306971416852E-2</v>
      </c>
      <c r="AF515">
        <v>-0.10590922130887261</v>
      </c>
      <c r="AG515">
        <v>-3.6382656452432258E-2</v>
      </c>
      <c r="AH515" s="9" t="s">
        <v>143</v>
      </c>
      <c r="AI515" s="1">
        <v>44743</v>
      </c>
      <c r="AJ515" s="9" t="s">
        <v>40</v>
      </c>
      <c r="AK515">
        <v>19</v>
      </c>
    </row>
    <row r="516" spans="1:37" x14ac:dyDescent="0.25">
      <c r="A516">
        <v>44760</v>
      </c>
      <c r="B516">
        <v>-0.20681622589404569</v>
      </c>
      <c r="C516">
        <v>-2.454259459137902E-2</v>
      </c>
      <c r="D516">
        <v>-0.1194322179261532</v>
      </c>
      <c r="E516">
        <v>-0.45313419075814487</v>
      </c>
      <c r="F516">
        <v>-6.8253947442435625E-2</v>
      </c>
      <c r="G516">
        <v>-0.34260634983905403</v>
      </c>
      <c r="H516">
        <v>-7.3967059790465473E-2</v>
      </c>
      <c r="I516">
        <v>-4.4700839304867318E-2</v>
      </c>
      <c r="J516">
        <v>-0.10294445915532351</v>
      </c>
      <c r="K516">
        <v>-3.1898958187896093E-2</v>
      </c>
      <c r="L516">
        <v>-2.3494491258243339E-2</v>
      </c>
      <c r="M516">
        <v>-0.1926860978247685</v>
      </c>
      <c r="N516">
        <v>-0.1964193411625175</v>
      </c>
      <c r="O516">
        <v>-6.4363935701635219E-2</v>
      </c>
      <c r="P516">
        <v>-0.17864219879128859</v>
      </c>
      <c r="Q516">
        <v>-0.36010409347458611</v>
      </c>
      <c r="R516">
        <v>-5.9637174368514408E-2</v>
      </c>
      <c r="S516">
        <v>-0.75654462154508384</v>
      </c>
      <c r="T516">
        <v>-2.6171713904783012E-2</v>
      </c>
      <c r="U516">
        <v>-3.0044775704066998E-2</v>
      </c>
      <c r="V516">
        <v>-4.211217254596078E-2</v>
      </c>
      <c r="W516">
        <v>-0.2655095805300195</v>
      </c>
      <c r="X516">
        <v>-0.20305271716987211</v>
      </c>
      <c r="Y516">
        <v>-4.4745189673680769E-2</v>
      </c>
      <c r="Z516">
        <v>-0.34827291466446092</v>
      </c>
      <c r="AA516">
        <v>-0.1206153177087527</v>
      </c>
      <c r="AB516">
        <v>-0.1086792365424602</v>
      </c>
      <c r="AC516">
        <v>-0.1066441578798883</v>
      </c>
      <c r="AD516">
        <v>-0.2398871232255502</v>
      </c>
      <c r="AE516">
        <v>-0.24502854188523979</v>
      </c>
      <c r="AF516">
        <v>-0.22919870667446901</v>
      </c>
      <c r="AG516">
        <v>-0.1224165425298531</v>
      </c>
      <c r="AH516" s="9" t="s">
        <v>143</v>
      </c>
      <c r="AI516" s="1">
        <v>44743</v>
      </c>
      <c r="AJ516" s="9" t="s">
        <v>41</v>
      </c>
      <c r="AK516">
        <v>18</v>
      </c>
    </row>
    <row r="517" spans="1:37" x14ac:dyDescent="0.25">
      <c r="A517">
        <v>44757</v>
      </c>
      <c r="B517">
        <v>-0.30482144829847102</v>
      </c>
      <c r="C517">
        <v>-1.216902872027144</v>
      </c>
      <c r="D517">
        <v>-1.052170145497147</v>
      </c>
      <c r="E517">
        <v>-0.33466372531528171</v>
      </c>
      <c r="F517">
        <v>-0.40307099385639478</v>
      </c>
      <c r="G517">
        <v>-0.69460976488461856</v>
      </c>
      <c r="H517">
        <v>-6.1147393589238389E-2</v>
      </c>
      <c r="I517">
        <v>-0.12045472871457839</v>
      </c>
      <c r="J517">
        <v>-0.30003858186413451</v>
      </c>
      <c r="K517">
        <v>-0.24345553279973819</v>
      </c>
      <c r="L517">
        <v>-0.13565773414786669</v>
      </c>
      <c r="M517">
        <v>-0.2804957221727139</v>
      </c>
      <c r="N517">
        <v>-0.427959026739688</v>
      </c>
      <c r="O517">
        <v>-0.19429415547643039</v>
      </c>
      <c r="P517">
        <v>-0.13755727712217591</v>
      </c>
      <c r="Q517">
        <v>-0.34478060284826129</v>
      </c>
      <c r="R517">
        <v>0</v>
      </c>
      <c r="S517">
        <v>-7.7002583613782191E-2</v>
      </c>
      <c r="T517">
        <v>-0.14722633500638321</v>
      </c>
      <c r="U517">
        <v>-0.55757317590057709</v>
      </c>
      <c r="V517">
        <v>-0.33171689404941179</v>
      </c>
      <c r="W517">
        <v>-4.2688734652817917E-2</v>
      </c>
      <c r="X517">
        <v>-0.23800244228993489</v>
      </c>
      <c r="Y517">
        <v>-0.14030501185537589</v>
      </c>
      <c r="Z517">
        <v>-0.34616727673856901</v>
      </c>
      <c r="AA517">
        <v>-0.28055407458922033</v>
      </c>
      <c r="AB517">
        <v>-0.24181705599577599</v>
      </c>
      <c r="AC517">
        <v>-0.31787196418069669</v>
      </c>
      <c r="AD517">
        <v>-0.29771986510551862</v>
      </c>
      <c r="AE517">
        <v>-0.60751737840442788</v>
      </c>
      <c r="AF517">
        <v>-0.2762707372365123</v>
      </c>
      <c r="AG517">
        <v>-0.12400696994467671</v>
      </c>
      <c r="AH517" s="9" t="s">
        <v>144</v>
      </c>
      <c r="AI517" s="1">
        <v>44743</v>
      </c>
      <c r="AJ517" s="9" t="s">
        <v>43</v>
      </c>
      <c r="AK517">
        <v>15</v>
      </c>
    </row>
    <row r="518" spans="1:37" x14ac:dyDescent="0.25">
      <c r="A518">
        <v>44756</v>
      </c>
      <c r="B518">
        <v>-3.8949332687761441E-2</v>
      </c>
      <c r="C518">
        <v>-5.8296646461895328E-2</v>
      </c>
      <c r="D518">
        <v>-7.1996789411550681E-3</v>
      </c>
      <c r="E518">
        <v>-1.0701877775867039E-2</v>
      </c>
      <c r="F518">
        <v>-2.5448204303764352E-3</v>
      </c>
      <c r="G518">
        <v>-0.1175417276034286</v>
      </c>
      <c r="H518">
        <v>-1.123511936012361E-2</v>
      </c>
      <c r="I518">
        <v>-9.406407973785549E-3</v>
      </c>
      <c r="J518">
        <v>-1.362029543798398E-2</v>
      </c>
      <c r="K518">
        <v>0</v>
      </c>
      <c r="L518">
        <v>-8.2942143290835005E-2</v>
      </c>
      <c r="M518">
        <v>-1.6967053219215562E-2</v>
      </c>
      <c r="N518">
        <v>-7.2849320576309448E-4</v>
      </c>
      <c r="O518">
        <v>-9.8983991914744468E-2</v>
      </c>
      <c r="P518">
        <v>-1.9568747950052659E-2</v>
      </c>
      <c r="Q518">
        <v>-8.4478552473388219E-3</v>
      </c>
      <c r="R518">
        <v>0</v>
      </c>
      <c r="S518">
        <v>-8.3401208553171527E-2</v>
      </c>
      <c r="T518">
        <v>-0.13295793962318361</v>
      </c>
      <c r="U518">
        <v>-1.187831574218479E-2</v>
      </c>
      <c r="V518">
        <v>-0.12766222424365509</v>
      </c>
      <c r="W518">
        <v>-0.27099764704360668</v>
      </c>
      <c r="X518">
        <v>-2.0698176012823219E-3</v>
      </c>
      <c r="Y518">
        <v>-4.7931770906340073E-3</v>
      </c>
      <c r="Z518">
        <v>-4.4329747303710552E-2</v>
      </c>
      <c r="AA518">
        <v>-5.7666568477602086E-3</v>
      </c>
      <c r="AB518">
        <v>-5.750851726700075E-2</v>
      </c>
      <c r="AC518">
        <v>-4.6865047756639987E-2</v>
      </c>
      <c r="AD518">
        <v>-1.43784939535613E-2</v>
      </c>
      <c r="AE518">
        <v>-1.091979254446609E-2</v>
      </c>
      <c r="AF518">
        <v>-7.7132867216290715E-2</v>
      </c>
      <c r="AG518">
        <v>-1.6270809984710369E-2</v>
      </c>
      <c r="AH518" s="9" t="s">
        <v>144</v>
      </c>
      <c r="AI518" s="1">
        <v>44743</v>
      </c>
      <c r="AJ518" s="9" t="s">
        <v>38</v>
      </c>
      <c r="AK518">
        <v>14</v>
      </c>
    </row>
    <row r="519" spans="1:37" x14ac:dyDescent="0.25">
      <c r="A519">
        <v>44755</v>
      </c>
      <c r="B519">
        <v>-0.19457290896985729</v>
      </c>
      <c r="C519">
        <v>-9.8942123911795132E-2</v>
      </c>
      <c r="D519">
        <v>0</v>
      </c>
      <c r="E519">
        <v>-0.29249593580710442</v>
      </c>
      <c r="F519">
        <v>-0.21994076980824881</v>
      </c>
      <c r="G519">
        <v>-0.39964647906712542</v>
      </c>
      <c r="H519">
        <v>-9.8148853485056503E-2</v>
      </c>
      <c r="I519">
        <v>-0.14672419779908991</v>
      </c>
      <c r="J519">
        <v>-4.6836103095566038E-2</v>
      </c>
      <c r="K519">
        <v>-6.620451525082607E-3</v>
      </c>
      <c r="L519">
        <v>-0.25783285490870411</v>
      </c>
      <c r="M519">
        <v>-7.4370092456720091E-2</v>
      </c>
      <c r="N519">
        <v>-0.30187154284824957</v>
      </c>
      <c r="O519">
        <v>-0.59022222043597516</v>
      </c>
      <c r="P519">
        <v>-3.073457393889829E-2</v>
      </c>
      <c r="Q519">
        <v>-8.4909489036152919E-2</v>
      </c>
      <c r="R519">
        <v>-0.1092739652070807</v>
      </c>
      <c r="S519">
        <v>-6.8774229405746304E-2</v>
      </c>
      <c r="T519">
        <v>-0.12138528108315309</v>
      </c>
      <c r="U519">
        <v>-0.64900853832684469</v>
      </c>
      <c r="V519">
        <v>-9.3951494965919362E-3</v>
      </c>
      <c r="W519">
        <v>-8.2602404139156763E-3</v>
      </c>
      <c r="X519">
        <v>-0.34036945749841729</v>
      </c>
      <c r="Y519">
        <v>-7.6571578334462667E-2</v>
      </c>
      <c r="Z519">
        <v>-0.26818893334715238</v>
      </c>
      <c r="AA519">
        <v>-0.15089026071348041</v>
      </c>
      <c r="AB519">
        <v>-0.1467272222628159</v>
      </c>
      <c r="AC519">
        <v>-8.207049741339989E-2</v>
      </c>
      <c r="AD519">
        <v>-9.1135069890828577E-2</v>
      </c>
      <c r="AE519">
        <v>-0.22017730424053389</v>
      </c>
      <c r="AF519">
        <v>-0.27316247517074432</v>
      </c>
      <c r="AG519">
        <v>-8.1447131888389063E-2</v>
      </c>
      <c r="AH519" s="9" t="s">
        <v>144</v>
      </c>
      <c r="AI519" s="1">
        <v>44743</v>
      </c>
      <c r="AJ519" s="9" t="s">
        <v>39</v>
      </c>
      <c r="AK519">
        <v>13</v>
      </c>
    </row>
    <row r="520" spans="1:37" x14ac:dyDescent="0.25">
      <c r="A520">
        <v>44754</v>
      </c>
      <c r="B520">
        <v>-2.819782569173587E-3</v>
      </c>
      <c r="C520">
        <v>0</v>
      </c>
      <c r="D520">
        <v>0</v>
      </c>
      <c r="E520">
        <v>-2.24614388375231E-3</v>
      </c>
      <c r="F520">
        <v>0</v>
      </c>
      <c r="G520">
        <v>0</v>
      </c>
      <c r="H520">
        <v>-7.6953889099019856E-4</v>
      </c>
      <c r="I520">
        <v>-2.227601322931505E-2</v>
      </c>
      <c r="J520">
        <v>0</v>
      </c>
      <c r="K520">
        <v>0</v>
      </c>
      <c r="L520">
        <v>-0.11892901598626671</v>
      </c>
      <c r="M520">
        <v>-4.0836224596994134E-3</v>
      </c>
      <c r="N520">
        <v>-2.2111714791339641E-4</v>
      </c>
      <c r="O520">
        <v>-5.9709289264464191E-3</v>
      </c>
      <c r="P520">
        <v>-1.5213978154008051E-2</v>
      </c>
      <c r="Q520">
        <v>-9.1613462177423245E-4</v>
      </c>
      <c r="R520">
        <v>0</v>
      </c>
      <c r="S520">
        <v>-1.0579350873591121E-2</v>
      </c>
      <c r="T520">
        <v>-1.0410942439564191E-3</v>
      </c>
      <c r="U520">
        <v>0</v>
      </c>
      <c r="V520">
        <v>-3.8246764216827352E-4</v>
      </c>
      <c r="W520">
        <v>-2.7907544717364459E-2</v>
      </c>
      <c r="X520">
        <v>-2.3033865882982952E-3</v>
      </c>
      <c r="Y520">
        <v>0</v>
      </c>
      <c r="Z520">
        <v>-2.514875580655503E-3</v>
      </c>
      <c r="AA520">
        <v>-3.0440213957524209E-3</v>
      </c>
      <c r="AB520">
        <v>-9.4539359286072643E-4</v>
      </c>
      <c r="AC520">
        <v>-1.017599332040519E-2</v>
      </c>
      <c r="AD520">
        <v>-4.2276405285915017E-3</v>
      </c>
      <c r="AE520">
        <v>-2.4214855946220991E-3</v>
      </c>
      <c r="AF520">
        <v>-5.9394126067195013E-4</v>
      </c>
      <c r="AG520">
        <v>-8.4737508436597744E-3</v>
      </c>
      <c r="AH520" s="9" t="s">
        <v>144</v>
      </c>
      <c r="AI520" s="1">
        <v>44743</v>
      </c>
      <c r="AJ520" s="9" t="s">
        <v>40</v>
      </c>
      <c r="AK520">
        <v>12</v>
      </c>
    </row>
    <row r="521" spans="1:37" x14ac:dyDescent="0.25">
      <c r="A521">
        <v>44753</v>
      </c>
      <c r="B521">
        <v>-0.33482054883743262</v>
      </c>
      <c r="C521">
        <v>-0.75925886578541879</v>
      </c>
      <c r="D521">
        <v>-2.6583950261014649E-2</v>
      </c>
      <c r="E521">
        <v>-0.22461957002020319</v>
      </c>
      <c r="F521">
        <v>-4.1896553236043008E-2</v>
      </c>
      <c r="G521">
        <v>-0.88448799797725208</v>
      </c>
      <c r="H521">
        <v>-0.12860030772256639</v>
      </c>
      <c r="I521">
        <v>-0.31718916533716629</v>
      </c>
      <c r="J521">
        <v>-0.12372749084427739</v>
      </c>
      <c r="K521">
        <v>-0.22569825675112479</v>
      </c>
      <c r="L521">
        <v>-8.0139215558436852E-2</v>
      </c>
      <c r="M521">
        <v>-0.80645347484043894</v>
      </c>
      <c r="N521">
        <v>-0.2746705312614468</v>
      </c>
      <c r="O521">
        <v>-1.0350961550424439E-2</v>
      </c>
      <c r="P521">
        <v>-3.1372055815157833E-2</v>
      </c>
      <c r="Q521">
        <v>-0.74110594268225849</v>
      </c>
      <c r="R521">
        <v>-1.7019117646629669</v>
      </c>
      <c r="S521">
        <v>-0.38291671241059527</v>
      </c>
      <c r="T521">
        <v>-6.6945489588347465E-2</v>
      </c>
      <c r="U521">
        <v>-2.5172677164081319</v>
      </c>
      <c r="V521">
        <v>-0.1155976270239317</v>
      </c>
      <c r="W521">
        <v>-2.118656439923736E-2</v>
      </c>
      <c r="X521">
        <v>-0.32852092970291802</v>
      </c>
      <c r="Y521">
        <v>-1.7409887251822759E-2</v>
      </c>
      <c r="Z521">
        <v>-0.46292789747880031</v>
      </c>
      <c r="AA521">
        <v>-0.27961411066787167</v>
      </c>
      <c r="AB521">
        <v>-0.1885359041336149</v>
      </c>
      <c r="AC521">
        <v>-0.32891945336116868</v>
      </c>
      <c r="AD521">
        <v>-0.61104090561460989</v>
      </c>
      <c r="AE521">
        <v>-0.5483216831881802</v>
      </c>
      <c r="AF521">
        <v>-0.28786483474922431</v>
      </c>
      <c r="AG521">
        <v>-0.16273731036910691</v>
      </c>
      <c r="AH521" s="9" t="s">
        <v>144</v>
      </c>
      <c r="AI521" s="1">
        <v>44743</v>
      </c>
      <c r="AJ521" s="9" t="s">
        <v>41</v>
      </c>
      <c r="AK521">
        <v>11</v>
      </c>
    </row>
    <row r="522" spans="1:37" x14ac:dyDescent="0.25">
      <c r="A522">
        <v>44750</v>
      </c>
      <c r="B522">
        <v>-6.1032154527944513E-2</v>
      </c>
      <c r="C522">
        <v>-7.7500656612565319E-2</v>
      </c>
      <c r="D522">
        <v>-0.1370683246477033</v>
      </c>
      <c r="E522">
        <v>-9.0893445665901663E-3</v>
      </c>
      <c r="F522">
        <v>-6.3118050349732793E-2</v>
      </c>
      <c r="G522">
        <v>-9.273438341018803E-4</v>
      </c>
      <c r="H522">
        <v>-4.8011439490037808E-3</v>
      </c>
      <c r="I522">
        <v>-9.1201326471993874E-2</v>
      </c>
      <c r="J522">
        <v>-0.18099905501538771</v>
      </c>
      <c r="K522">
        <v>-1.509301509785904E-3</v>
      </c>
      <c r="L522">
        <v>-6.2763650571635299E-2</v>
      </c>
      <c r="M522">
        <v>-0.15478971478389941</v>
      </c>
      <c r="N522">
        <v>-2.3428484846516402E-2</v>
      </c>
      <c r="O522">
        <v>-3.9285162644015513E-2</v>
      </c>
      <c r="P522">
        <v>-3.126723114883274E-3</v>
      </c>
      <c r="Q522">
        <v>-0.31398362149003778</v>
      </c>
      <c r="R522">
        <v>-6.2516276441219987E-2</v>
      </c>
      <c r="S522">
        <v>-0.2720384020498352</v>
      </c>
      <c r="T522">
        <v>-4.5962709139242851E-2</v>
      </c>
      <c r="U522">
        <v>-0.27978385572169628</v>
      </c>
      <c r="V522">
        <v>-5.1812921918400139E-2</v>
      </c>
      <c r="W522">
        <v>-2.0722153953080032E-2</v>
      </c>
      <c r="X522">
        <v>-8.042304822588954E-2</v>
      </c>
      <c r="Y522">
        <v>0</v>
      </c>
      <c r="Z522">
        <v>-4.8188305806256902E-2</v>
      </c>
      <c r="AA522">
        <v>-5.0043385304603262E-2</v>
      </c>
      <c r="AB522">
        <v>-8.5618190143966114E-2</v>
      </c>
      <c r="AC522">
        <v>-7.4403693781978072E-2</v>
      </c>
      <c r="AD522">
        <v>-0.20860389866569701</v>
      </c>
      <c r="AE522">
        <v>-4.846984583107479E-2</v>
      </c>
      <c r="AF522">
        <v>-4.4462661612497623E-2</v>
      </c>
      <c r="AG522">
        <v>-7.2338982890965436E-2</v>
      </c>
      <c r="AH522" s="9" t="s">
        <v>145</v>
      </c>
      <c r="AI522" s="1">
        <v>44743</v>
      </c>
      <c r="AJ522" s="9" t="s">
        <v>43</v>
      </c>
      <c r="AK522">
        <v>8</v>
      </c>
    </row>
    <row r="523" spans="1:37" x14ac:dyDescent="0.25">
      <c r="A523">
        <v>44749</v>
      </c>
      <c r="B523">
        <v>-3.0503882885532629E-2</v>
      </c>
      <c r="C523">
        <v>0</v>
      </c>
      <c r="D523">
        <v>0</v>
      </c>
      <c r="E523">
        <v>-5.7240810687432468E-2</v>
      </c>
      <c r="F523">
        <v>-2.745263116462696E-2</v>
      </c>
      <c r="G523">
        <v>-1.078403616918432E-2</v>
      </c>
      <c r="H523">
        <v>-1.270231298711564E-2</v>
      </c>
      <c r="I523">
        <v>-4.2643608846147422E-2</v>
      </c>
      <c r="J523">
        <v>-0.1348769591738424</v>
      </c>
      <c r="K523">
        <v>0</v>
      </c>
      <c r="L523">
        <v>-5.941887379870012E-3</v>
      </c>
      <c r="M523">
        <v>-1.6640664815127122E-2</v>
      </c>
      <c r="N523">
        <v>-4.5060944100182672E-3</v>
      </c>
      <c r="O523">
        <v>-6.8153086967099926E-3</v>
      </c>
      <c r="P523">
        <v>-5.9816217194993645E-4</v>
      </c>
      <c r="Q523">
        <v>-8.0230394740182804E-3</v>
      </c>
      <c r="R523">
        <v>0</v>
      </c>
      <c r="S523">
        <v>-8.7707742195799895E-2</v>
      </c>
      <c r="T523">
        <v>-2.48856436288055E-2</v>
      </c>
      <c r="U523">
        <v>-0.1729717438172253</v>
      </c>
      <c r="V523">
        <v>-6.5721696938325774E-2</v>
      </c>
      <c r="W523">
        <v>-6.2053610801526458E-4</v>
      </c>
      <c r="X523">
        <v>-3.3479979079092198E-2</v>
      </c>
      <c r="Y523">
        <v>-9.7569490501719924E-2</v>
      </c>
      <c r="Z523">
        <v>-3.5761149058465898E-2</v>
      </c>
      <c r="AA523">
        <v>-2.626084000316687E-2</v>
      </c>
      <c r="AB523">
        <v>-2.336507816224723E-2</v>
      </c>
      <c r="AC523">
        <v>-2.995177559361973E-2</v>
      </c>
      <c r="AD523">
        <v>-1.0590646489694971E-2</v>
      </c>
      <c r="AE523">
        <v>-7.2790102565702102E-3</v>
      </c>
      <c r="AF523">
        <v>-5.1582262734987512E-2</v>
      </c>
      <c r="AG523">
        <v>-2.3672770406292312E-2</v>
      </c>
      <c r="AH523" s="9" t="s">
        <v>145</v>
      </c>
      <c r="AI523" s="1">
        <v>44743</v>
      </c>
      <c r="AJ523" s="9" t="s">
        <v>38</v>
      </c>
      <c r="AK523">
        <v>7</v>
      </c>
    </row>
    <row r="524" spans="1:37" x14ac:dyDescent="0.25">
      <c r="A524">
        <v>44748</v>
      </c>
      <c r="B524">
        <v>-1.696154259831602</v>
      </c>
      <c r="C524">
        <v>-2.7739402409091709</v>
      </c>
      <c r="D524">
        <v>-5.7787814715619952</v>
      </c>
      <c r="E524">
        <v>-0.92980454220976261</v>
      </c>
      <c r="F524">
        <v>-2.4795155540721829</v>
      </c>
      <c r="G524">
        <v>-1.894789136321934</v>
      </c>
      <c r="H524">
        <v>-0.66707042397796046</v>
      </c>
      <c r="I524">
        <v>-1.127073055970331</v>
      </c>
      <c r="J524">
        <v>-7.6806699436257109</v>
      </c>
      <c r="K524">
        <v>-4.2022794788943596</v>
      </c>
      <c r="L524">
        <v>-0.1720403549438082</v>
      </c>
      <c r="M524">
        <v>-3.799806853235443</v>
      </c>
      <c r="N524">
        <v>-1.8292480467112191</v>
      </c>
      <c r="O524">
        <v>-1.032680499065513</v>
      </c>
      <c r="P524">
        <v>-1.5775826605642289</v>
      </c>
      <c r="Q524">
        <v>-0.52399932406822503</v>
      </c>
      <c r="R524">
        <v>-2.6775350507180171</v>
      </c>
      <c r="S524">
        <v>-0.32012657211628298</v>
      </c>
      <c r="T524">
        <v>-1.200824542493949</v>
      </c>
      <c r="U524">
        <v>-0.47403439545367537</v>
      </c>
      <c r="V524">
        <v>-2.968713281291838</v>
      </c>
      <c r="W524">
        <v>-0.23454153305507111</v>
      </c>
      <c r="X524">
        <v>-1.367698117938535</v>
      </c>
      <c r="Y524">
        <v>-0.98584673949035206</v>
      </c>
      <c r="Z524">
        <v>-1.3189692623851801</v>
      </c>
      <c r="AA524">
        <v>-2.488612239018277</v>
      </c>
      <c r="AB524">
        <v>-1.4184564294625031</v>
      </c>
      <c r="AC524">
        <v>-2.6305626229380321</v>
      </c>
      <c r="AD524">
        <v>-2.294983927929052</v>
      </c>
      <c r="AE524">
        <v>-2.0758138194427218</v>
      </c>
      <c r="AF524">
        <v>-1.8035057137505059</v>
      </c>
      <c r="AG524">
        <v>-0.90156815054504613</v>
      </c>
      <c r="AH524" s="9" t="s">
        <v>145</v>
      </c>
      <c r="AI524" s="1">
        <v>44743</v>
      </c>
      <c r="AJ524" s="9" t="s">
        <v>39</v>
      </c>
      <c r="AK524">
        <v>6</v>
      </c>
    </row>
    <row r="525" spans="1:37" x14ac:dyDescent="0.25">
      <c r="A525">
        <v>44747</v>
      </c>
      <c r="B525">
        <v>-1.344453129027728</v>
      </c>
      <c r="C525">
        <v>-3.2560424518537472</v>
      </c>
      <c r="D525">
        <v>-4.1167353364981931</v>
      </c>
      <c r="E525">
        <v>-0.80524494519665801</v>
      </c>
      <c r="F525">
        <v>-1.801812878263257</v>
      </c>
      <c r="G525">
        <v>-0.80240285181852933</v>
      </c>
      <c r="H525">
        <v>-0.65316259427500045</v>
      </c>
      <c r="I525">
        <v>-1.081581892908857</v>
      </c>
      <c r="J525">
        <v>-1.224810179054427</v>
      </c>
      <c r="K525">
        <v>-5.004081188973486</v>
      </c>
      <c r="L525">
        <v>-0.42306603321313191</v>
      </c>
      <c r="M525">
        <v>-3.2786555507507269</v>
      </c>
      <c r="N525">
        <v>-1.9266925396783461</v>
      </c>
      <c r="O525">
        <v>-0.6950529536407245</v>
      </c>
      <c r="P525">
        <v>-0.93192269925272764</v>
      </c>
      <c r="Q525">
        <v>-2.8740656348323901E-2</v>
      </c>
      <c r="R525">
        <v>-1.832902372548707</v>
      </c>
      <c r="S525">
        <v>-1.0955577456159551</v>
      </c>
      <c r="T525">
        <v>-1.551647470687687</v>
      </c>
      <c r="U525">
        <v>-6.6385712981583112</v>
      </c>
      <c r="V525">
        <v>-1.190288291915093</v>
      </c>
      <c r="W525">
        <v>-0.3864679663515026</v>
      </c>
      <c r="X525">
        <v>-1.4251935692904529</v>
      </c>
      <c r="Y525">
        <v>-2.937677608301752E-2</v>
      </c>
      <c r="Z525">
        <v>-1.2870399619061881</v>
      </c>
      <c r="AA525">
        <v>-1.964846962299446</v>
      </c>
      <c r="AB525">
        <v>-0.79135762946303212</v>
      </c>
      <c r="AC525">
        <v>-1.741766642723779</v>
      </c>
      <c r="AD525">
        <v>-1.120008408787204</v>
      </c>
      <c r="AE525">
        <v>-1.5996357304872699</v>
      </c>
      <c r="AF525">
        <v>-1.59371226470966</v>
      </c>
      <c r="AG525">
        <v>-0.61170536186807667</v>
      </c>
      <c r="AH525" s="9" t="s">
        <v>145</v>
      </c>
      <c r="AI525" s="1">
        <v>44743</v>
      </c>
      <c r="AJ525" s="9" t="s">
        <v>40</v>
      </c>
      <c r="AK525">
        <v>5</v>
      </c>
    </row>
    <row r="526" spans="1:37" x14ac:dyDescent="0.25">
      <c r="A526">
        <v>44746</v>
      </c>
      <c r="B526">
        <v>-0.18554738724985831</v>
      </c>
      <c r="C526">
        <v>-0.38617688987412219</v>
      </c>
      <c r="D526">
        <v>-0.36885812910852039</v>
      </c>
      <c r="E526">
        <v>-0.24236281204921939</v>
      </c>
      <c r="F526">
        <v>-8.385070977582243E-2</v>
      </c>
      <c r="G526">
        <v>-0.28538477506462789</v>
      </c>
      <c r="H526">
        <v>-0.22908819637241951</v>
      </c>
      <c r="I526">
        <v>-8.7088206390771347E-2</v>
      </c>
      <c r="J526">
        <v>-5.4962896948417828E-2</v>
      </c>
      <c r="K526">
        <v>-0.46309481090007831</v>
      </c>
      <c r="L526">
        <v>-3.9778176814105837E-2</v>
      </c>
      <c r="M526">
        <v>-0.15937564049319339</v>
      </c>
      <c r="N526">
        <v>-0.2032564335042035</v>
      </c>
      <c r="O526">
        <v>-0.30415539595622643</v>
      </c>
      <c r="P526">
        <v>-7.8765248232585697E-2</v>
      </c>
      <c r="Q526">
        <v>-3.6479912814402042E-2</v>
      </c>
      <c r="R526">
        <v>-1.709644329551124E-2</v>
      </c>
      <c r="S526">
        <v>-0.1131701286541133</v>
      </c>
      <c r="T526">
        <v>-3.5981985779324543E-2</v>
      </c>
      <c r="U526">
        <v>-1.474236888733458</v>
      </c>
      <c r="V526">
        <v>-0.32105802883847701</v>
      </c>
      <c r="W526">
        <v>-1.7152054794042731E-2</v>
      </c>
      <c r="X526">
        <v>-0.1055030324630807</v>
      </c>
      <c r="Y526">
        <v>-0.1356306918556803</v>
      </c>
      <c r="Z526">
        <v>-0.1896868294271124</v>
      </c>
      <c r="AA526">
        <v>-0.22969449575811771</v>
      </c>
      <c r="AB526">
        <v>-0.13419635831097451</v>
      </c>
      <c r="AC526">
        <v>-0.1742441364954298</v>
      </c>
      <c r="AD526">
        <v>-0.17809939343238559</v>
      </c>
      <c r="AE526">
        <v>-0.2470390206957567</v>
      </c>
      <c r="AF526">
        <v>-0.23732786426885491</v>
      </c>
      <c r="AG526">
        <v>-5.6814148894869278E-2</v>
      </c>
      <c r="AH526" s="9" t="s">
        <v>145</v>
      </c>
      <c r="AI526" s="1">
        <v>44743</v>
      </c>
      <c r="AJ526" s="9" t="s">
        <v>41</v>
      </c>
      <c r="AK526">
        <v>4</v>
      </c>
    </row>
    <row r="527" spans="1:37" x14ac:dyDescent="0.25">
      <c r="A527">
        <v>44743</v>
      </c>
      <c r="B527">
        <v>-2.247400551550123E-2</v>
      </c>
      <c r="C527">
        <v>-0.1158623747591845</v>
      </c>
      <c r="D527">
        <v>-7.1974585210174649E-2</v>
      </c>
      <c r="E527">
        <v>-1.7059404260598932E-2</v>
      </c>
      <c r="F527">
        <v>-2.9799293652482111E-2</v>
      </c>
      <c r="G527">
        <v>-2.4546976208879391E-2</v>
      </c>
      <c r="H527">
        <v>-5.9820946459215414E-3</v>
      </c>
      <c r="I527">
        <v>-3.3936983903948802E-4</v>
      </c>
      <c r="J527">
        <v>0</v>
      </c>
      <c r="K527">
        <v>-4.4681803944496931E-2</v>
      </c>
      <c r="L527">
        <v>0</v>
      </c>
      <c r="M527">
        <v>-1.576488514106487E-3</v>
      </c>
      <c r="N527">
        <v>-1.111176451417753E-2</v>
      </c>
      <c r="O527">
        <v>-2.230017486075124E-2</v>
      </c>
      <c r="P527">
        <v>-8.469648110321467E-3</v>
      </c>
      <c r="Q527">
        <v>0</v>
      </c>
      <c r="R527">
        <v>0</v>
      </c>
      <c r="S527">
        <v>-1.7530708236035801E-2</v>
      </c>
      <c r="T527">
        <v>-6.2217113019348798E-2</v>
      </c>
      <c r="U527">
        <v>-4.1327964629074579E-2</v>
      </c>
      <c r="V527">
        <v>-3.6361142752742372E-3</v>
      </c>
      <c r="W527">
        <v>-5.2777672990066658E-2</v>
      </c>
      <c r="X527">
        <v>-1.509527559478672E-2</v>
      </c>
      <c r="Y527">
        <v>-7.5125302255850696E-3</v>
      </c>
      <c r="Z527">
        <v>-2.8322757030930332E-2</v>
      </c>
      <c r="AA527">
        <v>-2.1634227431403329E-2</v>
      </c>
      <c r="AB527">
        <v>-1.5395150672855599E-2</v>
      </c>
      <c r="AC527">
        <v>-6.0145789321339764E-3</v>
      </c>
      <c r="AD527">
        <v>-5.5427580655768673E-2</v>
      </c>
      <c r="AE527">
        <v>-1.292632724970885E-2</v>
      </c>
      <c r="AF527">
        <v>-2.6351854409464141E-2</v>
      </c>
      <c r="AG527">
        <v>-1.3130329342503541E-2</v>
      </c>
      <c r="AH527" s="9" t="s">
        <v>146</v>
      </c>
      <c r="AI527" s="1">
        <v>44743</v>
      </c>
      <c r="AJ527" s="9" t="s">
        <v>43</v>
      </c>
      <c r="AK527">
        <v>1</v>
      </c>
    </row>
    <row r="528" spans="1:37" x14ac:dyDescent="0.25">
      <c r="A528">
        <v>44742</v>
      </c>
      <c r="B528">
        <v>-2.0942626885504372</v>
      </c>
      <c r="C528">
        <v>-0.7883662450557295</v>
      </c>
      <c r="D528">
        <v>-2.3965191122119238</v>
      </c>
      <c r="E528">
        <v>-2.301104891367479</v>
      </c>
      <c r="F528">
        <v>-0.56985331211118773</v>
      </c>
      <c r="G528">
        <v>-4.0330971007108749</v>
      </c>
      <c r="H528">
        <v>-1.431696940234974</v>
      </c>
      <c r="I528">
        <v>-1.2622058564183869</v>
      </c>
      <c r="J528">
        <v>-1.9995337079876701</v>
      </c>
      <c r="K528">
        <v>-0.15515018402099409</v>
      </c>
      <c r="L528">
        <v>-2.0868480875862971</v>
      </c>
      <c r="M528">
        <v>-0.52328858556009816</v>
      </c>
      <c r="N528">
        <v>-2.6581427453193038</v>
      </c>
      <c r="O528">
        <v>-0.96153414103319967</v>
      </c>
      <c r="P528">
        <v>-0.9095337276376857</v>
      </c>
      <c r="Q528">
        <v>-1.6617970422091779</v>
      </c>
      <c r="R528">
        <v>-3.4812071715832351</v>
      </c>
      <c r="S528">
        <v>-2.4722627501399699</v>
      </c>
      <c r="T528">
        <v>-1.0595340569265661</v>
      </c>
      <c r="U528">
        <v>-1.0232294112873741</v>
      </c>
      <c r="V528">
        <v>-2.0445879565314069</v>
      </c>
      <c r="W528">
        <v>-0.52491304469774269</v>
      </c>
      <c r="X528">
        <v>-2.8394067610430138</v>
      </c>
      <c r="Y528">
        <v>-1.2464077080234039</v>
      </c>
      <c r="Z528">
        <v>-2.7786228967773159</v>
      </c>
      <c r="AA528">
        <v>-1.594526031041906</v>
      </c>
      <c r="AB528">
        <v>-1.318515357606596</v>
      </c>
      <c r="AC528">
        <v>-1.158299080003572</v>
      </c>
      <c r="AD528">
        <v>-1.513046269124146</v>
      </c>
      <c r="AE528">
        <v>-2.0702182857663312</v>
      </c>
      <c r="AF528">
        <v>-1.8421530535572701</v>
      </c>
      <c r="AG528">
        <v>-1.924125619917376</v>
      </c>
      <c r="AH528" s="9" t="s">
        <v>146</v>
      </c>
      <c r="AI528" s="1">
        <v>44713</v>
      </c>
      <c r="AJ528" s="9" t="s">
        <v>38</v>
      </c>
      <c r="AK528">
        <v>30</v>
      </c>
    </row>
    <row r="529" spans="1:37" x14ac:dyDescent="0.25">
      <c r="A529">
        <v>44741</v>
      </c>
      <c r="B529">
        <v>-0.20460948658626771</v>
      </c>
      <c r="C529">
        <v>-0.32606130364397218</v>
      </c>
      <c r="D529">
        <v>-0.51230118227907817</v>
      </c>
      <c r="E529">
        <v>-0.18634863547840799</v>
      </c>
      <c r="F529">
        <v>-2.8859689676027879E-4</v>
      </c>
      <c r="G529">
        <v>-0.1493044327665875</v>
      </c>
      <c r="H529">
        <v>-8.7381520079118563E-2</v>
      </c>
      <c r="I529">
        <v>-1.5696046685530161</v>
      </c>
      <c r="J529">
        <v>-0.37047342852075871</v>
      </c>
      <c r="K529">
        <v>-1.5295754490784059E-2</v>
      </c>
      <c r="L529">
        <v>0</v>
      </c>
      <c r="M529">
        <v>-5.8599481336345328E-2</v>
      </c>
      <c r="N529">
        <v>-0.20642364625145751</v>
      </c>
      <c r="O529">
        <v>-5.6856365910708938E-2</v>
      </c>
      <c r="P529">
        <v>-5.2018370651000172E-2</v>
      </c>
      <c r="Q529">
        <v>-0.1554062729109853</v>
      </c>
      <c r="R529">
        <v>-0.72772898493419746</v>
      </c>
      <c r="S529">
        <v>-0.20308695745109209</v>
      </c>
      <c r="T529">
        <v>-0.1930966867954565</v>
      </c>
      <c r="U529">
        <v>0</v>
      </c>
      <c r="V529">
        <v>-2.9644122918325482E-3</v>
      </c>
      <c r="W529">
        <v>-0.53201700002578711</v>
      </c>
      <c r="X529">
        <v>-0.42002514932966362</v>
      </c>
      <c r="Y529">
        <v>-1.8144734474517019E-2</v>
      </c>
      <c r="Z529">
        <v>-0.27266677287627028</v>
      </c>
      <c r="AA529">
        <v>-0.26595239316250879</v>
      </c>
      <c r="AB529">
        <v>-7.8566608411907338E-2</v>
      </c>
      <c r="AC529">
        <v>-6.2168763637837438E-2</v>
      </c>
      <c r="AD529">
        <v>-6.1817458548886713E-2</v>
      </c>
      <c r="AE529">
        <v>-0.23463991332592249</v>
      </c>
      <c r="AF529">
        <v>-0.18136625058688249</v>
      </c>
      <c r="AG529">
        <v>-0.21907183290589591</v>
      </c>
      <c r="AH529" s="9" t="s">
        <v>146</v>
      </c>
      <c r="AI529" s="1">
        <v>44713</v>
      </c>
      <c r="AJ529" s="9" t="s">
        <v>39</v>
      </c>
      <c r="AK529">
        <v>29</v>
      </c>
    </row>
    <row r="530" spans="1:37" x14ac:dyDescent="0.25">
      <c r="A530">
        <v>44740</v>
      </c>
      <c r="B530">
        <v>-0.1083821507164151</v>
      </c>
      <c r="C530">
        <v>-4.6566438234046041E-2</v>
      </c>
      <c r="D530">
        <v>-6.0909874212626183E-2</v>
      </c>
      <c r="E530">
        <v>-4.6187626783841758E-2</v>
      </c>
      <c r="F530">
        <v>-2.1182298314431271E-3</v>
      </c>
      <c r="G530">
        <v>-0.29681878210462181</v>
      </c>
      <c r="H530">
        <v>-3.5372878083116142E-2</v>
      </c>
      <c r="I530">
        <v>-0.23760643398346129</v>
      </c>
      <c r="J530">
        <v>-0.1073188137371746</v>
      </c>
      <c r="K530">
        <v>-1.2260176666550011E-2</v>
      </c>
      <c r="L530">
        <v>-0.11632090276723479</v>
      </c>
      <c r="M530">
        <v>-2.9631749835456349E-2</v>
      </c>
      <c r="N530">
        <v>-0.1257222324313278</v>
      </c>
      <c r="O530">
        <v>-1.348787428989286E-2</v>
      </c>
      <c r="P530">
        <v>-1.568013428916508E-3</v>
      </c>
      <c r="Q530">
        <v>-3.9722963377784443E-3</v>
      </c>
      <c r="R530">
        <v>-1.6747921878530459E-2</v>
      </c>
      <c r="S530">
        <v>-0.83826742181675151</v>
      </c>
      <c r="T530">
        <v>-1.3013012151397239E-2</v>
      </c>
      <c r="U530">
        <v>-1.0634772694583969</v>
      </c>
      <c r="V530">
        <v>-0.43026424636882821</v>
      </c>
      <c r="W530">
        <v>-7.3031880506326891E-2</v>
      </c>
      <c r="X530">
        <v>-7.4273560768323713E-2</v>
      </c>
      <c r="Y530">
        <v>-8.7056538464298533E-2</v>
      </c>
      <c r="Z530">
        <v>-0.1215537293083865</v>
      </c>
      <c r="AA530">
        <v>-0.16349487260389561</v>
      </c>
      <c r="AB530">
        <v>-4.224925822451002E-2</v>
      </c>
      <c r="AC530">
        <v>-7.0259907483176717E-2</v>
      </c>
      <c r="AD530">
        <v>-1.8169723798325051E-2</v>
      </c>
      <c r="AE530">
        <v>-0.1305600153511213</v>
      </c>
      <c r="AF530">
        <v>-0.1390659017014553</v>
      </c>
      <c r="AG530">
        <v>-5.5316264275593878E-2</v>
      </c>
      <c r="AH530" s="9" t="s">
        <v>146</v>
      </c>
      <c r="AI530" s="1">
        <v>44713</v>
      </c>
      <c r="AJ530" s="9" t="s">
        <v>40</v>
      </c>
      <c r="AK530">
        <v>28</v>
      </c>
    </row>
    <row r="531" spans="1:37" x14ac:dyDescent="0.25">
      <c r="A531">
        <v>44739</v>
      </c>
      <c r="B531">
        <v>-5.0129881201317283E-2</v>
      </c>
      <c r="C531">
        <v>-8.5550680602252321E-2</v>
      </c>
      <c r="D531">
        <v>0</v>
      </c>
      <c r="E531">
        <v>-1.9325810676220519E-3</v>
      </c>
      <c r="F531">
        <v>-5.4552424806022112E-2</v>
      </c>
      <c r="G531">
        <v>0</v>
      </c>
      <c r="H531">
        <v>-0.1980864241810987</v>
      </c>
      <c r="I531">
        <v>-0.40479685924458758</v>
      </c>
      <c r="J531">
        <v>-9.6734441535976262E-4</v>
      </c>
      <c r="K531">
        <v>-3.4069523998599979E-4</v>
      </c>
      <c r="L531">
        <v>0</v>
      </c>
      <c r="M531">
        <v>-2.0771702038968418E-3</v>
      </c>
      <c r="N531">
        <v>-0.38723945294648637</v>
      </c>
      <c r="O531">
        <v>-3.8580930798351371E-2</v>
      </c>
      <c r="P531">
        <v>-9.7993220939431719E-3</v>
      </c>
      <c r="Q531">
        <v>-0.16877788407853531</v>
      </c>
      <c r="R531">
        <v>-8.5185950752984362E-3</v>
      </c>
      <c r="S531">
        <v>-9.089252628544724E-3</v>
      </c>
      <c r="T531">
        <v>-1.049665428048902E-4</v>
      </c>
      <c r="U531">
        <v>-3.907928494404829E-2</v>
      </c>
      <c r="V531">
        <v>-2.9392625744971909E-2</v>
      </c>
      <c r="W531">
        <v>-0.1604709725405338</v>
      </c>
      <c r="X531">
        <v>-1.5399646558533851E-2</v>
      </c>
      <c r="Y531">
        <v>-0.46877895865137298</v>
      </c>
      <c r="Z531">
        <v>-1.0353961534433831E-2</v>
      </c>
      <c r="AA531">
        <v>-0.15062494790200781</v>
      </c>
      <c r="AB531">
        <v>-7.261563143187108E-2</v>
      </c>
      <c r="AC531">
        <v>-5.6534103704399472E-2</v>
      </c>
      <c r="AD531">
        <v>-0.19363122829979509</v>
      </c>
      <c r="AE531">
        <v>-7.2490990165161709E-2</v>
      </c>
      <c r="AF531">
        <v>-3.5562079484958778E-2</v>
      </c>
      <c r="AG531">
        <v>-3.2150143039511379E-2</v>
      </c>
      <c r="AH531" s="9" t="s">
        <v>146</v>
      </c>
      <c r="AI531" s="1">
        <v>44713</v>
      </c>
      <c r="AJ531" s="9" t="s">
        <v>41</v>
      </c>
      <c r="AK531">
        <v>27</v>
      </c>
    </row>
    <row r="532" spans="1:37" x14ac:dyDescent="0.25">
      <c r="A532">
        <v>44736</v>
      </c>
      <c r="B532">
        <v>-0.28101249275249368</v>
      </c>
      <c r="C532">
        <v>-0.1204983374352887</v>
      </c>
      <c r="D532">
        <v>-7.8472190775521894E-2</v>
      </c>
      <c r="E532">
        <v>-0.30443105948289012</v>
      </c>
      <c r="F532">
        <v>-0.4752311310469034</v>
      </c>
      <c r="G532">
        <v>-0.13512966968902851</v>
      </c>
      <c r="H532">
        <v>-2.434205011813784E-2</v>
      </c>
      <c r="I532">
        <v>-0.12823857287790169</v>
      </c>
      <c r="J532">
        <v>-0.25166788067333268</v>
      </c>
      <c r="K532">
        <v>-0.12801964000415531</v>
      </c>
      <c r="L532">
        <v>-4.0464982795538493E-2</v>
      </c>
      <c r="M532">
        <v>-0.25421536779982468</v>
      </c>
      <c r="N532">
        <v>-0.193379504068557</v>
      </c>
      <c r="O532">
        <v>-0.10365612198281381</v>
      </c>
      <c r="P532">
        <v>-9.1020924089573088E-2</v>
      </c>
      <c r="Q532">
        <v>-0.26789802722595318</v>
      </c>
      <c r="R532">
        <v>-0.27683303072738003</v>
      </c>
      <c r="S532">
        <v>-0.62698677325723717</v>
      </c>
      <c r="T532">
        <v>-0.25486998730091509</v>
      </c>
      <c r="U532">
        <v>-0.86493372624450993</v>
      </c>
      <c r="V532">
        <v>-0.26401024389413802</v>
      </c>
      <c r="W532">
        <v>-0.34406064974042738</v>
      </c>
      <c r="X532">
        <v>-0.31960503734975731</v>
      </c>
      <c r="Y532">
        <v>-9.9154739843899581E-2</v>
      </c>
      <c r="Z532">
        <v>-0.35538937867239601</v>
      </c>
      <c r="AA532">
        <v>-0.186550803599346</v>
      </c>
      <c r="AB532">
        <v>-0.2600746942729979</v>
      </c>
      <c r="AC532">
        <v>-0.14262205532550079</v>
      </c>
      <c r="AD532">
        <v>-0.31248194670024088</v>
      </c>
      <c r="AE532">
        <v>-0.28877968552026761</v>
      </c>
      <c r="AF532">
        <v>-0.25664445666953539</v>
      </c>
      <c r="AG532">
        <v>-0.28779760242129709</v>
      </c>
      <c r="AH532" s="9" t="s">
        <v>147</v>
      </c>
      <c r="AI532" s="1">
        <v>44713</v>
      </c>
      <c r="AJ532" s="9" t="s">
        <v>43</v>
      </c>
      <c r="AK532">
        <v>24</v>
      </c>
    </row>
    <row r="533" spans="1:37" x14ac:dyDescent="0.25">
      <c r="A533">
        <v>44735</v>
      </c>
      <c r="B533">
        <v>-4.2975650889089103E-3</v>
      </c>
      <c r="C533">
        <v>0</v>
      </c>
      <c r="D533">
        <v>-2.507744034940355E-3</v>
      </c>
      <c r="E533">
        <v>-7.9440404992643758E-3</v>
      </c>
      <c r="F533">
        <v>-1.569260222400742E-3</v>
      </c>
      <c r="G533">
        <v>-5.5805436153324546E-3</v>
      </c>
      <c r="H533">
        <v>-2.349764064360293E-3</v>
      </c>
      <c r="I533">
        <v>-3.634543973759153E-2</v>
      </c>
      <c r="J533">
        <v>0</v>
      </c>
      <c r="K533">
        <v>0</v>
      </c>
      <c r="L533">
        <v>0</v>
      </c>
      <c r="M533">
        <v>0</v>
      </c>
      <c r="N533">
        <v>-4.1787410997458354E-3</v>
      </c>
      <c r="O533">
        <v>-9.6097358976700406E-4</v>
      </c>
      <c r="P533">
        <v>-3.2544282289494852E-2</v>
      </c>
      <c r="Q533">
        <v>0</v>
      </c>
      <c r="R533">
        <v>0</v>
      </c>
      <c r="S533">
        <v>0</v>
      </c>
      <c r="T533">
        <v>-1.3949833559800401E-2</v>
      </c>
      <c r="U533">
        <v>0</v>
      </c>
      <c r="V533">
        <v>-3.9722616074159443E-3</v>
      </c>
      <c r="W533">
        <v>0</v>
      </c>
      <c r="X533">
        <v>0</v>
      </c>
      <c r="Y533">
        <v>-9.3041463418799784E-3</v>
      </c>
      <c r="Z533">
        <v>-2.7504536701739649E-3</v>
      </c>
      <c r="AA533">
        <v>-1.2109104163608759E-2</v>
      </c>
      <c r="AB533">
        <v>-2.7829194608976252E-3</v>
      </c>
      <c r="AC533">
        <v>-1.1261886249973501E-3</v>
      </c>
      <c r="AD533">
        <v>-1.0845308863567559E-2</v>
      </c>
      <c r="AE533">
        <v>-6.7306021035436854E-3</v>
      </c>
      <c r="AF533">
        <v>-2.801998946577506E-3</v>
      </c>
      <c r="AG533">
        <v>-2.069018258974451E-3</v>
      </c>
      <c r="AH533" s="9" t="s">
        <v>147</v>
      </c>
      <c r="AI533" s="1">
        <v>44713</v>
      </c>
      <c r="AJ533" s="9" t="s">
        <v>38</v>
      </c>
      <c r="AK533">
        <v>23</v>
      </c>
    </row>
    <row r="534" spans="1:37" x14ac:dyDescent="0.25">
      <c r="A534">
        <v>44734</v>
      </c>
      <c r="B534">
        <v>-0.43555678145060361</v>
      </c>
      <c r="C534">
        <v>-2.14258071447364</v>
      </c>
      <c r="D534">
        <v>-0.43675242633570632</v>
      </c>
      <c r="E534">
        <v>-0.1563991458213175</v>
      </c>
      <c r="F534">
        <v>-5.5144813814116768E-2</v>
      </c>
      <c r="G534">
        <v>-8.235312576951808E-4</v>
      </c>
      <c r="H534">
        <v>-0.1230930538984686</v>
      </c>
      <c r="I534">
        <v>-1.580455287965191</v>
      </c>
      <c r="J534">
        <v>-2.1530110651117642</v>
      </c>
      <c r="K534">
        <v>-7.7060387636551928</v>
      </c>
      <c r="L534">
        <v>-0.37210378352212409</v>
      </c>
      <c r="M534">
        <v>-3.2116070071748628</v>
      </c>
      <c r="N534">
        <v>-0.55282496735166242</v>
      </c>
      <c r="O534">
        <v>-9.0304690923607212E-2</v>
      </c>
      <c r="P534">
        <v>-1.0061010386188479E-2</v>
      </c>
      <c r="Q534">
        <v>-1.9401363559686489E-2</v>
      </c>
      <c r="R534">
        <v>-4.9954305445720507E-2</v>
      </c>
      <c r="S534">
        <v>-0.29422128356702021</v>
      </c>
      <c r="T534">
        <v>-0.32266269458992758</v>
      </c>
      <c r="U534">
        <v>-6.4335373297617071</v>
      </c>
      <c r="V534">
        <v>-1.131312066089601</v>
      </c>
      <c r="W534">
        <v>-0.61381883331091802</v>
      </c>
      <c r="X534">
        <v>-0.15584497594357069</v>
      </c>
      <c r="Y534">
        <v>0</v>
      </c>
      <c r="Z534">
        <v>-0.18934880857013989</v>
      </c>
      <c r="AA534">
        <v>-1.2861313492142949</v>
      </c>
      <c r="AB534">
        <v>-0.22845127318443079</v>
      </c>
      <c r="AC534">
        <v>-1.176267041796677</v>
      </c>
      <c r="AD534">
        <v>-0.66650638386369621</v>
      </c>
      <c r="AE534">
        <v>-0.56845384089292283</v>
      </c>
      <c r="AF534">
        <v>-0.49820712317216848</v>
      </c>
      <c r="AG534">
        <v>-0.17951596699797551</v>
      </c>
      <c r="AH534" s="9" t="s">
        <v>147</v>
      </c>
      <c r="AI534" s="1">
        <v>44713</v>
      </c>
      <c r="AJ534" s="9" t="s">
        <v>39</v>
      </c>
      <c r="AK534">
        <v>22</v>
      </c>
    </row>
    <row r="535" spans="1:37" x14ac:dyDescent="0.25">
      <c r="A535">
        <v>44733</v>
      </c>
      <c r="B535">
        <v>-1.443389506719347</v>
      </c>
      <c r="C535">
        <v>-1.6657203908229929</v>
      </c>
      <c r="D535">
        <v>-6.9339819486364335E-2</v>
      </c>
      <c r="E535">
        <v>-1.886510380021714</v>
      </c>
      <c r="F535">
        <v>-0.5314943384447065</v>
      </c>
      <c r="G535">
        <v>-0.27158991988988318</v>
      </c>
      <c r="H535">
        <v>-0.95497351597483304</v>
      </c>
      <c r="I535">
        <v>-2.6296878536513288</v>
      </c>
      <c r="J535">
        <v>-3.890819813368982</v>
      </c>
      <c r="K535">
        <v>-2.600661618581845</v>
      </c>
      <c r="L535">
        <v>-2.3157271787487539</v>
      </c>
      <c r="M535">
        <v>-2.6553537810978449</v>
      </c>
      <c r="N535">
        <v>-1.629408851877771</v>
      </c>
      <c r="O535">
        <v>-0.27448215679848897</v>
      </c>
      <c r="P535">
        <v>-0.46912281385638782</v>
      </c>
      <c r="Q535">
        <v>-0.12559706904678949</v>
      </c>
      <c r="R535">
        <v>-0.90813366820536068</v>
      </c>
      <c r="S535">
        <v>-3.519426802135718</v>
      </c>
      <c r="T535">
        <v>-0.33088462814903702</v>
      </c>
      <c r="U535">
        <v>-7.2904568226923896</v>
      </c>
      <c r="V535">
        <v>-3.0783228984837741</v>
      </c>
      <c r="W535">
        <v>-0.42038190623800797</v>
      </c>
      <c r="X535">
        <v>-2.2079980058752682</v>
      </c>
      <c r="Y535">
        <v>-0.31000245243415331</v>
      </c>
      <c r="Z535">
        <v>-1.6516146896984261</v>
      </c>
      <c r="AA535">
        <v>-2.0610421977625362</v>
      </c>
      <c r="AB535">
        <v>-0.67126397387778269</v>
      </c>
      <c r="AC535">
        <v>-1.601249254428859</v>
      </c>
      <c r="AD535">
        <v>-0.27279962766532417</v>
      </c>
      <c r="AE535">
        <v>-1.021200481519241</v>
      </c>
      <c r="AF535">
        <v>-1.922800754872088</v>
      </c>
      <c r="AG535">
        <v>-1.4761031571789851</v>
      </c>
      <c r="AH535" s="9" t="s">
        <v>147</v>
      </c>
      <c r="AI535" s="1">
        <v>44713</v>
      </c>
      <c r="AJ535" s="9" t="s">
        <v>40</v>
      </c>
      <c r="AK535">
        <v>21</v>
      </c>
    </row>
    <row r="536" spans="1:37" x14ac:dyDescent="0.25">
      <c r="A536">
        <v>44732</v>
      </c>
      <c r="B536">
        <v>-3.3178199858072119</v>
      </c>
      <c r="C536">
        <v>-4.6805749852898924</v>
      </c>
      <c r="D536">
        <v>-3.3209037836994901</v>
      </c>
      <c r="E536">
        <v>-4.010325567201475</v>
      </c>
      <c r="F536">
        <v>-3.310863711964787</v>
      </c>
      <c r="G536">
        <v>-3.6248742543792249</v>
      </c>
      <c r="H536">
        <v>-2.038817096959217</v>
      </c>
      <c r="I536">
        <v>-2.5710271567146732</v>
      </c>
      <c r="J536">
        <v>-7.8663298542878426</v>
      </c>
      <c r="K536">
        <v>-0.58607453870696558</v>
      </c>
      <c r="L536">
        <v>-3.2130651778892898</v>
      </c>
      <c r="M536">
        <v>-3.0112392947946081</v>
      </c>
      <c r="N536">
        <v>-3.976362540679375</v>
      </c>
      <c r="O536">
        <v>-3.3181395418428141</v>
      </c>
      <c r="P536">
        <v>-3.2958667820876149</v>
      </c>
      <c r="Q536">
        <v>-1.5081283179620091</v>
      </c>
      <c r="R536">
        <v>-2.902168806212059</v>
      </c>
      <c r="S536">
        <v>-5.4126145798269496</v>
      </c>
      <c r="T536">
        <v>-2.336127132920049</v>
      </c>
      <c r="U536">
        <v>-0.1071570797715134</v>
      </c>
      <c r="V536">
        <v>-3.5069903962118798</v>
      </c>
      <c r="W536">
        <v>-2.602283189866724</v>
      </c>
      <c r="X536">
        <v>-3.6800062554881969</v>
      </c>
      <c r="Y536">
        <v>-0.25406133155926353</v>
      </c>
      <c r="Z536">
        <v>-3.9460802045423691</v>
      </c>
      <c r="AA536">
        <v>-3.4883726754621009</v>
      </c>
      <c r="AB536">
        <v>-2.5175922860496449</v>
      </c>
      <c r="AC536">
        <v>-2.2998617144988449</v>
      </c>
      <c r="AD536">
        <v>-2.4854884029621731</v>
      </c>
      <c r="AE536">
        <v>-2.9527329400422921</v>
      </c>
      <c r="AF536">
        <v>-3.6696951727667391</v>
      </c>
      <c r="AG536">
        <v>-3.2279802904160642</v>
      </c>
      <c r="AH536" s="9" t="s">
        <v>147</v>
      </c>
      <c r="AI536" s="1">
        <v>44713</v>
      </c>
      <c r="AJ536" s="9" t="s">
        <v>41</v>
      </c>
      <c r="AK536">
        <v>20</v>
      </c>
    </row>
    <row r="537" spans="1:37" x14ac:dyDescent="0.25">
      <c r="A537">
        <v>44729</v>
      </c>
      <c r="B537">
        <v>-1.5800803232335769</v>
      </c>
      <c r="C537">
        <v>-0.43494076315413349</v>
      </c>
      <c r="D537">
        <v>-3.6320973432023159E-3</v>
      </c>
      <c r="E537">
        <v>-3.3215571549409959</v>
      </c>
      <c r="F537">
        <v>-0.34054565081822002</v>
      </c>
      <c r="G537">
        <v>-4.4943191618492113</v>
      </c>
      <c r="H537">
        <v>-0.4187109409812832</v>
      </c>
      <c r="I537">
        <v>-1.131452628587714</v>
      </c>
      <c r="J537">
        <v>-0.1137222494724848</v>
      </c>
      <c r="K537">
        <v>-5.6427063826228897E-2</v>
      </c>
      <c r="L537">
        <v>-0.27381783230840229</v>
      </c>
      <c r="M537">
        <v>-0.16495123906102291</v>
      </c>
      <c r="N537">
        <v>-0.73578192349996874</v>
      </c>
      <c r="O537">
        <v>-0.90798543316119762</v>
      </c>
      <c r="P537">
        <v>-2.059273936314737</v>
      </c>
      <c r="Q537">
        <v>-0.91685229215536557</v>
      </c>
      <c r="R537">
        <v>-2.8336663706828569</v>
      </c>
      <c r="S537">
        <v>-3.9291752114420122</v>
      </c>
      <c r="T537">
        <v>-1.1981694391643569</v>
      </c>
      <c r="U537">
        <v>-2.8145645428914869E-2</v>
      </c>
      <c r="V537">
        <v>-0.66096198220660185</v>
      </c>
      <c r="W537">
        <v>-1.814717728632766</v>
      </c>
      <c r="X537">
        <v>-2.5313707748267409</v>
      </c>
      <c r="Y537">
        <v>-0.78070308840121116</v>
      </c>
      <c r="Z537">
        <v>-3.0936482382614412</v>
      </c>
      <c r="AA537">
        <v>-0.74640831968939947</v>
      </c>
      <c r="AB537">
        <v>-0.81868349376888583</v>
      </c>
      <c r="AC537">
        <v>-0.30744032808417932</v>
      </c>
      <c r="AD537">
        <v>-0.27350204035155729</v>
      </c>
      <c r="AE537">
        <v>-0.95681599128929418</v>
      </c>
      <c r="AF537">
        <v>-1.8957884131871821</v>
      </c>
      <c r="AG537">
        <v>-2.2596388419293758</v>
      </c>
      <c r="AH537" s="9" t="s">
        <v>148</v>
      </c>
      <c r="AI537" s="1">
        <v>44713</v>
      </c>
      <c r="AJ537" s="9" t="s">
        <v>43</v>
      </c>
      <c r="AK537">
        <v>17</v>
      </c>
    </row>
    <row r="538" spans="1:37" x14ac:dyDescent="0.25">
      <c r="A538">
        <v>44728</v>
      </c>
      <c r="B538">
        <v>-0.39500675713704869</v>
      </c>
      <c r="C538">
        <v>-8.9063735891457361E-3</v>
      </c>
      <c r="D538">
        <v>-0.44341256699063941</v>
      </c>
      <c r="E538">
        <v>-1.0872772036937199</v>
      </c>
      <c r="F538">
        <v>-0.34938792330961932</v>
      </c>
      <c r="G538">
        <v>-1.03456982411371</v>
      </c>
      <c r="H538">
        <v>-6.9527806004628906E-2</v>
      </c>
      <c r="I538">
        <v>-0.61899470708172377</v>
      </c>
      <c r="J538">
        <v>-0.14978278122917729</v>
      </c>
      <c r="K538">
        <v>-0.38415002254061031</v>
      </c>
      <c r="L538">
        <v>-8.207141516242214E-2</v>
      </c>
      <c r="M538">
        <v>-6.1608833375133253E-2</v>
      </c>
      <c r="N538">
        <v>-0.21576528661463451</v>
      </c>
      <c r="O538">
        <v>-0.16090596209198069</v>
      </c>
      <c r="P538">
        <v>-0.91960201353021387</v>
      </c>
      <c r="Q538">
        <v>-4.7556891359297478E-2</v>
      </c>
      <c r="R538">
        <v>-1.575290897788425</v>
      </c>
      <c r="S538">
        <v>-9.5378965600112622E-2</v>
      </c>
      <c r="T538">
        <v>-0.1023531356925928</v>
      </c>
      <c r="U538">
        <v>-0.28366278430840652</v>
      </c>
      <c r="V538">
        <v>-0.16622592047743229</v>
      </c>
      <c r="W538">
        <v>-5.0725017864530611E-2</v>
      </c>
      <c r="X538">
        <v>-0.19016864089991789</v>
      </c>
      <c r="Y538">
        <v>-0.18749017530951681</v>
      </c>
      <c r="Z538">
        <v>-0.61941308240033233</v>
      </c>
      <c r="AA538">
        <v>-0.4271881440908456</v>
      </c>
      <c r="AB538">
        <v>-0.13813462943283811</v>
      </c>
      <c r="AC538">
        <v>-0.14679648833528339</v>
      </c>
      <c r="AD538">
        <v>-3.6663007234499577E-2</v>
      </c>
      <c r="AE538">
        <v>-0.37351589171345623</v>
      </c>
      <c r="AF538">
        <v>-0.4574840016337422</v>
      </c>
      <c r="AG538">
        <v>-0.44040653094799881</v>
      </c>
      <c r="AH538" s="9" t="s">
        <v>148</v>
      </c>
      <c r="AI538" s="1">
        <v>44713</v>
      </c>
      <c r="AJ538" s="9" t="s">
        <v>38</v>
      </c>
      <c r="AK538">
        <v>16</v>
      </c>
    </row>
    <row r="539" spans="1:37" x14ac:dyDescent="0.25">
      <c r="A539">
        <v>44727</v>
      </c>
      <c r="B539">
        <v>-2.057537001680624</v>
      </c>
      <c r="C539">
        <v>-2.2235331721767748</v>
      </c>
      <c r="D539">
        <v>0</v>
      </c>
      <c r="E539">
        <v>-3.3351653488000852</v>
      </c>
      <c r="F539">
        <v>-0.62712909918112603</v>
      </c>
      <c r="G539">
        <v>-4.5375482686820643</v>
      </c>
      <c r="H539">
        <v>-1.0747427788515129</v>
      </c>
      <c r="I539">
        <v>-1.608523810749847</v>
      </c>
      <c r="J539">
        <v>-0.78732454252877393</v>
      </c>
      <c r="K539">
        <v>-0.19041062008191131</v>
      </c>
      <c r="L539">
        <v>-2.9218281426181352</v>
      </c>
      <c r="M539">
        <v>-1.073171077059446</v>
      </c>
      <c r="N539">
        <v>-1.716868921782182</v>
      </c>
      <c r="O539">
        <v>-1.9946681467572389</v>
      </c>
      <c r="P539">
        <v>-3.2788402971614889</v>
      </c>
      <c r="Q539">
        <v>-0.2268649170721104</v>
      </c>
      <c r="R539">
        <v>-6.5629364853715444</v>
      </c>
      <c r="S539">
        <v>-2.0059766644053441</v>
      </c>
      <c r="T539">
        <v>-1.994497014051356</v>
      </c>
      <c r="U539">
        <v>0</v>
      </c>
      <c r="V539">
        <v>-1.876034888775912</v>
      </c>
      <c r="W539">
        <v>-2.8462792933522811</v>
      </c>
      <c r="X539">
        <v>-2.3053860113058611</v>
      </c>
      <c r="Y539">
        <v>-0.85995691477041336</v>
      </c>
      <c r="Z539">
        <v>-3.1803854137794318</v>
      </c>
      <c r="AA539">
        <v>-1.467420840732877</v>
      </c>
      <c r="AB539">
        <v>-1.2370262979098421</v>
      </c>
      <c r="AC539">
        <v>-1.030150523492823</v>
      </c>
      <c r="AD539">
        <v>-0.54690347827077523</v>
      </c>
      <c r="AE539">
        <v>-1.3793913789536589</v>
      </c>
      <c r="AF539">
        <v>-2.0412378728156781</v>
      </c>
      <c r="AG539">
        <v>-3.525613538217192</v>
      </c>
      <c r="AH539" s="9" t="s">
        <v>148</v>
      </c>
      <c r="AI539" s="1">
        <v>44713</v>
      </c>
      <c r="AJ539" s="9" t="s">
        <v>39</v>
      </c>
      <c r="AK539">
        <v>15</v>
      </c>
    </row>
    <row r="540" spans="1:37" x14ac:dyDescent="0.25">
      <c r="A540">
        <v>44726</v>
      </c>
      <c r="B540">
        <v>-0.49110500748093139</v>
      </c>
      <c r="C540">
        <v>-4.1748865905466837E-3</v>
      </c>
      <c r="D540">
        <v>0</v>
      </c>
      <c r="E540">
        <v>-0.71770015199531501</v>
      </c>
      <c r="F540">
        <v>-2.6919325853522759E-3</v>
      </c>
      <c r="G540">
        <v>-1.133843725614597</v>
      </c>
      <c r="H540">
        <v>-0.22371877720440381</v>
      </c>
      <c r="I540">
        <v>-0.27648810480123193</v>
      </c>
      <c r="J540">
        <v>-0.22113654291533941</v>
      </c>
      <c r="K540">
        <v>0</v>
      </c>
      <c r="L540">
        <v>-2.0734305160748492</v>
      </c>
      <c r="M540">
        <v>-3.2131221131076949E-2</v>
      </c>
      <c r="N540">
        <v>-0.36032008317395592</v>
      </c>
      <c r="O540">
        <v>-0.15676903349210169</v>
      </c>
      <c r="P540">
        <v>-1.0115819396361201</v>
      </c>
      <c r="Q540">
        <v>-0.36833573418251081</v>
      </c>
      <c r="R540">
        <v>-1.666243228624503</v>
      </c>
      <c r="S540">
        <v>-1.1467404951472771</v>
      </c>
      <c r="T540">
        <v>-1.0055406411110761</v>
      </c>
      <c r="U540">
        <v>0</v>
      </c>
      <c r="V540">
        <v>-0.1181876583327207</v>
      </c>
      <c r="W540">
        <v>-0.31474794079842461</v>
      </c>
      <c r="X540">
        <v>-0.40003922983773488</v>
      </c>
      <c r="Y540">
        <v>-0.1840569752227286</v>
      </c>
      <c r="Z540">
        <v>-0.68132629213202822</v>
      </c>
      <c r="AA540">
        <v>-0.34528559593538122</v>
      </c>
      <c r="AB540">
        <v>-0.36559280771534142</v>
      </c>
      <c r="AC540">
        <v>-0.23337899604526419</v>
      </c>
      <c r="AD540">
        <v>-0.26154745735134388</v>
      </c>
      <c r="AE540">
        <v>-0.38531157054537868</v>
      </c>
      <c r="AF540">
        <v>-0.4702008780969939</v>
      </c>
      <c r="AG540">
        <v>-0.72930890154640449</v>
      </c>
      <c r="AH540" s="9" t="s">
        <v>148</v>
      </c>
      <c r="AI540" s="1">
        <v>44713</v>
      </c>
      <c r="AJ540" s="9" t="s">
        <v>40</v>
      </c>
      <c r="AK540">
        <v>14</v>
      </c>
    </row>
    <row r="541" spans="1:37" x14ac:dyDescent="0.25">
      <c r="A541">
        <v>44725</v>
      </c>
      <c r="B541">
        <v>-6.2820029401377404</v>
      </c>
      <c r="C541">
        <v>-8.2269869331056888</v>
      </c>
      <c r="D541">
        <v>-6.4903320341082988</v>
      </c>
      <c r="E541">
        <v>-5.871191475354582</v>
      </c>
      <c r="F541">
        <v>-6.012532907060546</v>
      </c>
      <c r="G541">
        <v>-8.6116247930875858</v>
      </c>
      <c r="H541">
        <v>-3.0854863785968978</v>
      </c>
      <c r="I541">
        <v>-4.1983311132706582</v>
      </c>
      <c r="J541">
        <v>-7.8401823840977967</v>
      </c>
      <c r="K541">
        <v>-5.3680994783740834</v>
      </c>
      <c r="L541">
        <v>-2.0339798696257541</v>
      </c>
      <c r="M541">
        <v>-1.448998372596856</v>
      </c>
      <c r="N541">
        <v>-7.0886874889080369</v>
      </c>
      <c r="O541">
        <v>-4.0131008376773867</v>
      </c>
      <c r="P541">
        <v>-8.8259028870646912</v>
      </c>
      <c r="Q541">
        <v>-7.1907880698609548</v>
      </c>
      <c r="R541">
        <v>-9.5610069149909016</v>
      </c>
      <c r="S541">
        <v>-5.0194499119629086</v>
      </c>
      <c r="T541">
        <v>-7.6151830789497783</v>
      </c>
      <c r="U541">
        <v>-6.5764446465311241</v>
      </c>
      <c r="V541">
        <v>-7.0592346095085041</v>
      </c>
      <c r="W541">
        <v>-7.4748132486378083</v>
      </c>
      <c r="X541">
        <v>-7.3553815727160261</v>
      </c>
      <c r="Y541">
        <v>-2.9701735501099948</v>
      </c>
      <c r="Z541">
        <v>-6.9349926846098144</v>
      </c>
      <c r="AA541">
        <v>-6.8398256431771296</v>
      </c>
      <c r="AB541">
        <v>-6.1742962327447053</v>
      </c>
      <c r="AC541">
        <v>-2.5626808439171449</v>
      </c>
      <c r="AD541">
        <v>-5.2286095155798593</v>
      </c>
      <c r="AE541">
        <v>-5.3911756723610607</v>
      </c>
      <c r="AF541">
        <v>-6.0697294604032832</v>
      </c>
      <c r="AG541">
        <v>-7.9703050348231868</v>
      </c>
      <c r="AH541" s="9" t="s">
        <v>148</v>
      </c>
      <c r="AI541" s="1">
        <v>44713</v>
      </c>
      <c r="AJ541" s="9" t="s">
        <v>41</v>
      </c>
      <c r="AK541">
        <v>13</v>
      </c>
    </row>
    <row r="542" spans="1:37" x14ac:dyDescent="0.25">
      <c r="A542">
        <v>44722</v>
      </c>
      <c r="B542">
        <v>-1.850776308644996</v>
      </c>
      <c r="C542">
        <v>-1.732799432896488</v>
      </c>
      <c r="D542">
        <v>-2.6779949174397011</v>
      </c>
      <c r="E542">
        <v>-0.8673984288798483</v>
      </c>
      <c r="F542">
        <v>-1.7174503706072739</v>
      </c>
      <c r="G542">
        <v>-1.929608966699399</v>
      </c>
      <c r="H542">
        <v>-2.6362477160204372</v>
      </c>
      <c r="I542">
        <v>-2.0634544046535028</v>
      </c>
      <c r="J542">
        <v>-5.4306893357314463</v>
      </c>
      <c r="K542">
        <v>-3.3505497734747789</v>
      </c>
      <c r="L542">
        <v>-0.43103965590609078</v>
      </c>
      <c r="M542">
        <v>-3.7440963682975461</v>
      </c>
      <c r="N542">
        <v>-2.7868252762344952</v>
      </c>
      <c r="O542">
        <v>-0.58388505856696338</v>
      </c>
      <c r="P542">
        <v>-1.0233969102108491</v>
      </c>
      <c r="Q542">
        <v>-1.06470599621842</v>
      </c>
      <c r="R542">
        <v>-1.155743107833879E-2</v>
      </c>
      <c r="S542">
        <v>-1.547293287964884</v>
      </c>
      <c r="T542">
        <v>-1.0967281777765781</v>
      </c>
      <c r="U542">
        <v>-8.1414791449950989</v>
      </c>
      <c r="V542">
        <v>-4.2779330926922148</v>
      </c>
      <c r="W542">
        <v>-2.0744219730796831</v>
      </c>
      <c r="X542">
        <v>-1.735926133482933</v>
      </c>
      <c r="Y542">
        <v>-0.62412099642559937</v>
      </c>
      <c r="Z542">
        <v>-1.3925993268737671</v>
      </c>
      <c r="AA542">
        <v>-2.930159407246816</v>
      </c>
      <c r="AB542">
        <v>-1.756621799296546</v>
      </c>
      <c r="AC542">
        <v>-2.1557665848348799</v>
      </c>
      <c r="AD542">
        <v>-1.42162242985995</v>
      </c>
      <c r="AE542">
        <v>-2.147112737206752</v>
      </c>
      <c r="AF542">
        <v>-2.02213382992805</v>
      </c>
      <c r="AG542">
        <v>-1.3629074475882981</v>
      </c>
      <c r="AH542" s="9" t="s">
        <v>149</v>
      </c>
      <c r="AI542" s="1">
        <v>44713</v>
      </c>
      <c r="AJ542" s="9" t="s">
        <v>43</v>
      </c>
      <c r="AK542">
        <v>10</v>
      </c>
    </row>
    <row r="543" spans="1:37" x14ac:dyDescent="0.25">
      <c r="A543">
        <v>44721</v>
      </c>
      <c r="B543">
        <v>-0.11515108205719569</v>
      </c>
      <c r="C543">
        <v>-0.186383309052532</v>
      </c>
      <c r="D543">
        <v>-7.2529239425710545E-2</v>
      </c>
      <c r="E543">
        <v>-8.7922691337259593E-2</v>
      </c>
      <c r="F543">
        <v>-8.1692273904778959E-3</v>
      </c>
      <c r="G543">
        <v>-8.601139778679541E-2</v>
      </c>
      <c r="H543">
        <v>-3.423683100060988E-3</v>
      </c>
      <c r="I543">
        <v>-0.2860134667419173</v>
      </c>
      <c r="J543">
        <v>-3.6471307743881652E-2</v>
      </c>
      <c r="K543">
        <v>-2.5993385790867761E-2</v>
      </c>
      <c r="L543">
        <v>-0.12803280404192641</v>
      </c>
      <c r="M543">
        <v>-3.8396228258658398E-2</v>
      </c>
      <c r="N543">
        <v>-7.0493505081970831E-2</v>
      </c>
      <c r="O543">
        <v>-1.556656085386765E-2</v>
      </c>
      <c r="P543">
        <v>-0.43665231436386431</v>
      </c>
      <c r="Q543">
        <v>-0.1595910693672164</v>
      </c>
      <c r="R543">
        <v>-0.22959687975867979</v>
      </c>
      <c r="S543">
        <v>-2.549859501280877E-2</v>
      </c>
      <c r="T543">
        <v>-0.17928464779243081</v>
      </c>
      <c r="U543">
        <v>0</v>
      </c>
      <c r="V543">
        <v>-4.416374692755419E-2</v>
      </c>
      <c r="W543">
        <v>0</v>
      </c>
      <c r="X543">
        <v>-0.1085916481792123</v>
      </c>
      <c r="Y543">
        <v>-2.7596153505113151E-2</v>
      </c>
      <c r="Z543">
        <v>-9.4011591582799869E-2</v>
      </c>
      <c r="AA543">
        <v>-0.15495619686193371</v>
      </c>
      <c r="AB543">
        <v>-7.2044720614478128E-2</v>
      </c>
      <c r="AC543">
        <v>-0.12913092597202699</v>
      </c>
      <c r="AD543">
        <v>-0.12650932366919129</v>
      </c>
      <c r="AE543">
        <v>-0.1062507451183846</v>
      </c>
      <c r="AF543">
        <v>-9.4030516955730739E-2</v>
      </c>
      <c r="AG543">
        <v>-0.11895430382617481</v>
      </c>
      <c r="AH543" s="9" t="s">
        <v>149</v>
      </c>
      <c r="AI543" s="1">
        <v>44713</v>
      </c>
      <c r="AJ543" s="9" t="s">
        <v>38</v>
      </c>
      <c r="AK543">
        <v>9</v>
      </c>
    </row>
    <row r="544" spans="1:37" x14ac:dyDescent="0.25">
      <c r="A544">
        <v>44720</v>
      </c>
      <c r="B544">
        <v>-9.1350716601299717E-2</v>
      </c>
      <c r="C544">
        <v>-1.6094671437408462E-2</v>
      </c>
      <c r="D544">
        <v>-0.51770090717691775</v>
      </c>
      <c r="E544">
        <v>-5.8977630047176537E-3</v>
      </c>
      <c r="F544">
        <v>0</v>
      </c>
      <c r="G544">
        <v>-7.9327153283218613E-2</v>
      </c>
      <c r="H544">
        <v>-3.7836279619453149E-2</v>
      </c>
      <c r="I544">
        <v>-2.926011850710691E-2</v>
      </c>
      <c r="J544">
        <v>-0.64169197348906315</v>
      </c>
      <c r="K544">
        <v>-0.52827580936328311</v>
      </c>
      <c r="L544">
        <v>-6.4494837454104944E-3</v>
      </c>
      <c r="M544">
        <v>-0.27612822464479109</v>
      </c>
      <c r="N544">
        <v>-6.8727444709257415E-2</v>
      </c>
      <c r="O544">
        <v>0</v>
      </c>
      <c r="P544">
        <v>-2.9575311981797432E-2</v>
      </c>
      <c r="Q544">
        <v>-3.7446136640345441E-2</v>
      </c>
      <c r="R544">
        <v>-5.0856534211243518E-2</v>
      </c>
      <c r="S544">
        <v>-4.1763216306842502E-2</v>
      </c>
      <c r="T544">
        <v>-0.1466775437720528</v>
      </c>
      <c r="U544">
        <v>-3.307369898961614</v>
      </c>
      <c r="V544">
        <v>-0.21166409158291249</v>
      </c>
      <c r="W544">
        <v>0</v>
      </c>
      <c r="X544">
        <v>-0.14317463074841091</v>
      </c>
      <c r="Y544">
        <v>-0.1181851387783763</v>
      </c>
      <c r="Z544">
        <v>-5.2246006136148368E-2</v>
      </c>
      <c r="AA544">
        <v>-0.22082039354666941</v>
      </c>
      <c r="AB544">
        <v>-5.7893643772428498E-2</v>
      </c>
      <c r="AC544">
        <v>-0.19585817190895091</v>
      </c>
      <c r="AD544">
        <v>-9.5242535424348782E-2</v>
      </c>
      <c r="AE544">
        <v>-8.5118236314567081E-2</v>
      </c>
      <c r="AF544">
        <v>-8.9770538841515743E-2</v>
      </c>
      <c r="AG544">
        <v>-8.8031103570509292E-2</v>
      </c>
      <c r="AH544" s="9" t="s">
        <v>149</v>
      </c>
      <c r="AI544" s="1">
        <v>44713</v>
      </c>
      <c r="AJ544" s="9" t="s">
        <v>39</v>
      </c>
      <c r="AK544">
        <v>8</v>
      </c>
    </row>
    <row r="545" spans="1:37" x14ac:dyDescent="0.25">
      <c r="A545">
        <v>44719</v>
      </c>
      <c r="B545">
        <v>-0.19089616079100499</v>
      </c>
      <c r="C545">
        <v>-0.24448879806086721</v>
      </c>
      <c r="D545">
        <v>0</v>
      </c>
      <c r="E545">
        <v>-0.86645934405031455</v>
      </c>
      <c r="F545">
        <v>-1.7175225737772411E-2</v>
      </c>
      <c r="G545">
        <v>-0.11646878294113649</v>
      </c>
      <c r="H545">
        <v>-1.1086134509041621E-2</v>
      </c>
      <c r="I545">
        <v>-9.155479158203339E-2</v>
      </c>
      <c r="J545">
        <v>-1.6837560027405461E-3</v>
      </c>
      <c r="K545">
        <v>0</v>
      </c>
      <c r="L545">
        <v>-0.1196629484281343</v>
      </c>
      <c r="M545">
        <v>-6.133424334030366E-3</v>
      </c>
      <c r="N545">
        <v>-6.2681348155640554E-2</v>
      </c>
      <c r="O545">
        <v>-6.9255547280210938E-2</v>
      </c>
      <c r="P545">
        <v>-0.15065490281124741</v>
      </c>
      <c r="Q545">
        <v>-7.0259879606182726E-2</v>
      </c>
      <c r="R545">
        <v>-0.14952566286343771</v>
      </c>
      <c r="S545">
        <v>-0.42434424479605742</v>
      </c>
      <c r="T545">
        <v>-1.0546221144867601E-4</v>
      </c>
      <c r="U545">
        <v>0</v>
      </c>
      <c r="V545">
        <v>-1.529706634668797E-2</v>
      </c>
      <c r="W545">
        <v>-0.20304824776042371</v>
      </c>
      <c r="X545">
        <v>-0.32533647548307082</v>
      </c>
      <c r="Y545">
        <v>-0.198533334833911</v>
      </c>
      <c r="Z545">
        <v>-0.5095675972362933</v>
      </c>
      <c r="AA545">
        <v>-5.1809678800733172E-2</v>
      </c>
      <c r="AB545">
        <v>-2.4407721212375881E-2</v>
      </c>
      <c r="AC545">
        <v>-4.9363346013822008E-2</v>
      </c>
      <c r="AD545">
        <v>-3.196577439330283E-3</v>
      </c>
      <c r="AE545">
        <v>-3.7612193607577393E-2</v>
      </c>
      <c r="AF545">
        <v>-0.16862367349637569</v>
      </c>
      <c r="AG545">
        <v>-0.67679686284313334</v>
      </c>
      <c r="AH545" s="9" t="s">
        <v>149</v>
      </c>
      <c r="AI545" s="1">
        <v>44713</v>
      </c>
      <c r="AJ545" s="9" t="s">
        <v>40</v>
      </c>
      <c r="AK545">
        <v>7</v>
      </c>
    </row>
    <row r="546" spans="1:37" x14ac:dyDescent="0.25">
      <c r="A546">
        <v>44718</v>
      </c>
      <c r="B546">
        <v>-0.8417451998407437</v>
      </c>
      <c r="C546">
        <v>-0.85428853325303344</v>
      </c>
      <c r="D546">
        <v>-0.55279637192454778</v>
      </c>
      <c r="E546">
        <v>-1.3895142946644261</v>
      </c>
      <c r="F546">
        <v>-1.403322702868115</v>
      </c>
      <c r="G546">
        <v>-0.47645469247305988</v>
      </c>
      <c r="H546">
        <v>-0.48245878699480932</v>
      </c>
      <c r="I546">
        <v>-1.0261394433044919</v>
      </c>
      <c r="J546">
        <v>-0.45061617961840011</v>
      </c>
      <c r="K546">
        <v>-0.95502115506785668</v>
      </c>
      <c r="L546">
        <v>-0.24347232240675651</v>
      </c>
      <c r="M546">
        <v>-8.0113478689087358E-2</v>
      </c>
      <c r="N546">
        <v>-1.0177450463784019</v>
      </c>
      <c r="O546">
        <v>-0.61459573733054718</v>
      </c>
      <c r="P546">
        <v>-0.42342861800510811</v>
      </c>
      <c r="Q546">
        <v>-0.33233281630493372</v>
      </c>
      <c r="R546">
        <v>-1.523586597195334</v>
      </c>
      <c r="S546">
        <v>-0.76879822922626107</v>
      </c>
      <c r="T546">
        <v>-0.36060990212954791</v>
      </c>
      <c r="U546">
        <v>-4.0834747816110673</v>
      </c>
      <c r="V546">
        <v>-0.3813522430133614</v>
      </c>
      <c r="W546">
        <v>-0.23639617038669561</v>
      </c>
      <c r="X546">
        <v>-1.0395190142660089</v>
      </c>
      <c r="Y546">
        <v>-0.41932410086011412</v>
      </c>
      <c r="Z546">
        <v>-1.1040487788627229</v>
      </c>
      <c r="AA546">
        <v>-0.93426486832960576</v>
      </c>
      <c r="AB546">
        <v>-0.5353204694267274</v>
      </c>
      <c r="AC546">
        <v>-0.34354391636099268</v>
      </c>
      <c r="AD546">
        <v>-0.17569171930056199</v>
      </c>
      <c r="AE546">
        <v>-0.74091384884657685</v>
      </c>
      <c r="AF546">
        <v>-0.90717111954609853</v>
      </c>
      <c r="AG546">
        <v>-0.91571543221267471</v>
      </c>
      <c r="AH546" s="9" t="s">
        <v>149</v>
      </c>
      <c r="AI546" s="1">
        <v>44713</v>
      </c>
      <c r="AJ546" s="9" t="s">
        <v>41</v>
      </c>
      <c r="AK546">
        <v>6</v>
      </c>
    </row>
    <row r="547" spans="1:37" x14ac:dyDescent="0.25">
      <c r="A547">
        <v>44715</v>
      </c>
      <c r="B547">
        <v>-0.19549725384282479</v>
      </c>
      <c r="C547">
        <v>-2.2976175643849558E-2</v>
      </c>
      <c r="D547">
        <v>-5.1818944295253702E-2</v>
      </c>
      <c r="E547">
        <v>-0.30962856496160751</v>
      </c>
      <c r="F547">
        <v>-0.1120046017033403</v>
      </c>
      <c r="G547">
        <v>-0.23702912849640709</v>
      </c>
      <c r="H547">
        <v>-4.9394806131742373E-2</v>
      </c>
      <c r="I547">
        <v>-0.12355893370129881</v>
      </c>
      <c r="J547">
        <v>-0.18908391027689961</v>
      </c>
      <c r="K547">
        <v>-0.16150553035194409</v>
      </c>
      <c r="L547">
        <v>-0.64391314612403905</v>
      </c>
      <c r="M547">
        <v>-6.0140574458229193E-2</v>
      </c>
      <c r="N547">
        <v>-0.36594356697994662</v>
      </c>
      <c r="O547">
        <v>-0.15976328476824839</v>
      </c>
      <c r="P547">
        <v>-0.1699596188626408</v>
      </c>
      <c r="Q547">
        <v>-7.2350034830326454E-2</v>
      </c>
      <c r="R547">
        <v>-4.9431161524865902E-2</v>
      </c>
      <c r="S547">
        <v>-6.8370915786103964E-2</v>
      </c>
      <c r="T547">
        <v>-9.6209917410269852E-2</v>
      </c>
      <c r="U547">
        <v>0</v>
      </c>
      <c r="V547">
        <v>-0.24846465716520089</v>
      </c>
      <c r="W547">
        <v>-0.13116417762990909</v>
      </c>
      <c r="X547">
        <v>-0.22287578684272341</v>
      </c>
      <c r="Y547">
        <v>-3.055146071986227E-2</v>
      </c>
      <c r="Z547">
        <v>-0.24197788411102489</v>
      </c>
      <c r="AA547">
        <v>-0.2174820336775197</v>
      </c>
      <c r="AB547">
        <v>-0.12514170205579889</v>
      </c>
      <c r="AC547">
        <v>-0.11839415873515011</v>
      </c>
      <c r="AD547">
        <v>-0.15364434734877799</v>
      </c>
      <c r="AE547">
        <v>-8.2696300117646629E-2</v>
      </c>
      <c r="AF547">
        <v>-0.22042638036254039</v>
      </c>
      <c r="AG547">
        <v>-0.29522481452019278</v>
      </c>
      <c r="AH547" s="9" t="s">
        <v>150</v>
      </c>
      <c r="AI547" s="1">
        <v>44713</v>
      </c>
      <c r="AJ547" s="9" t="s">
        <v>43</v>
      </c>
      <c r="AK547">
        <v>3</v>
      </c>
    </row>
    <row r="548" spans="1:37" x14ac:dyDescent="0.25">
      <c r="A548">
        <v>44714</v>
      </c>
      <c r="B548">
        <v>-0.77755347217159787</v>
      </c>
      <c r="C548">
        <v>-7.8090168201982585E-2</v>
      </c>
      <c r="D548">
        <v>0</v>
      </c>
      <c r="E548">
        <v>-1.5978482687120199</v>
      </c>
      <c r="F548">
        <v>-0.24031291165420199</v>
      </c>
      <c r="G548">
        <v>-0.58908441469419359</v>
      </c>
      <c r="H548">
        <v>-0.87032017205952938</v>
      </c>
      <c r="I548">
        <v>-0.9939276330445872</v>
      </c>
      <c r="J548">
        <v>-3.2682922266633732</v>
      </c>
      <c r="K548">
        <v>-0.1235150949606741</v>
      </c>
      <c r="L548">
        <v>-0.4150157866353828</v>
      </c>
      <c r="M548">
        <v>-1.116478185987783</v>
      </c>
      <c r="N548">
        <v>-0.37986391765253302</v>
      </c>
      <c r="O548">
        <v>-3.04868948128952E-2</v>
      </c>
      <c r="P548">
        <v>-1.4518504237695891</v>
      </c>
      <c r="Q548">
        <v>-0.62040086613173917</v>
      </c>
      <c r="R548">
        <v>-0.47371161638664538</v>
      </c>
      <c r="S548">
        <v>-0.83802745260961842</v>
      </c>
      <c r="T548">
        <v>-0.50938664989787885</v>
      </c>
      <c r="U548">
        <v>-0.19741439937080341</v>
      </c>
      <c r="V548">
        <v>-0.95457380901928168</v>
      </c>
      <c r="W548">
        <v>-0.2235248642836398</v>
      </c>
      <c r="X548">
        <v>-0.53377863962507344</v>
      </c>
      <c r="Y548">
        <v>-0.47481803228335728</v>
      </c>
      <c r="Z548">
        <v>-0.89451225980442017</v>
      </c>
      <c r="AA548">
        <v>-0.92225214419118651</v>
      </c>
      <c r="AB548">
        <v>-0.52407576080885621</v>
      </c>
      <c r="AC548">
        <v>-0.60437277722784599</v>
      </c>
      <c r="AD548">
        <v>-0.69211672788629919</v>
      </c>
      <c r="AE548">
        <v>-0.7532703934542907</v>
      </c>
      <c r="AF548">
        <v>-0.67224196625971566</v>
      </c>
      <c r="AG548">
        <v>-1.0523135836528441</v>
      </c>
      <c r="AH548" s="9" t="s">
        <v>150</v>
      </c>
      <c r="AI548" s="1">
        <v>44713</v>
      </c>
      <c r="AJ548" s="9" t="s">
        <v>38</v>
      </c>
      <c r="AK548">
        <v>2</v>
      </c>
    </row>
    <row r="549" spans="1:37" x14ac:dyDescent="0.25">
      <c r="A549">
        <v>44713</v>
      </c>
      <c r="B549">
        <v>-0.1970571521265338</v>
      </c>
      <c r="C549">
        <v>-0.14578663471524461</v>
      </c>
      <c r="D549">
        <v>0</v>
      </c>
      <c r="E549">
        <v>-0.21389757630249739</v>
      </c>
      <c r="F549">
        <v>-5.3167853132959131E-2</v>
      </c>
      <c r="G549">
        <v>-3.1984590558853797E-2</v>
      </c>
      <c r="H549">
        <v>-5.3115574414158429E-2</v>
      </c>
      <c r="I549">
        <v>-0.16896316663995031</v>
      </c>
      <c r="J549">
        <v>-1.8407842703140041E-3</v>
      </c>
      <c r="K549">
        <v>-8.2159285767725177E-3</v>
      </c>
      <c r="L549">
        <v>0</v>
      </c>
      <c r="M549">
        <v>-4.4863505234890307E-2</v>
      </c>
      <c r="N549">
        <v>-3.2196261116115038E-2</v>
      </c>
      <c r="O549">
        <v>-0.13247759640970549</v>
      </c>
      <c r="P549">
        <v>-7.1444259185088801E-2</v>
      </c>
      <c r="Q549">
        <v>-0.17085600607070309</v>
      </c>
      <c r="R549">
        <v>-0.30754875411402671</v>
      </c>
      <c r="S549">
        <v>-0.39592155829125342</v>
      </c>
      <c r="T549">
        <v>-0.71674280704311766</v>
      </c>
      <c r="U549">
        <v>0</v>
      </c>
      <c r="V549">
        <v>-0.1499822871197557</v>
      </c>
      <c r="W549">
        <v>-0.19095306618164659</v>
      </c>
      <c r="X549">
        <v>-0.12992524317228091</v>
      </c>
      <c r="Y549">
        <v>-0.2323303008168188</v>
      </c>
      <c r="Z549">
        <v>-0.18101317132374031</v>
      </c>
      <c r="AA549">
        <v>-3.9371488159756607E-2</v>
      </c>
      <c r="AB549">
        <v>-0.24989237999474259</v>
      </c>
      <c r="AC549">
        <v>-4.8569076950861607E-2</v>
      </c>
      <c r="AD549">
        <v>-3.1483159646140423E-2</v>
      </c>
      <c r="AE549">
        <v>-9.0063824391665867E-2</v>
      </c>
      <c r="AF549">
        <v>-0.1844021143410825</v>
      </c>
      <c r="AG549">
        <v>-0.2417048666362597</v>
      </c>
      <c r="AH549" s="9" t="s">
        <v>150</v>
      </c>
      <c r="AI549" s="1">
        <v>44713</v>
      </c>
      <c r="AJ549" s="9" t="s">
        <v>39</v>
      </c>
      <c r="AK549">
        <v>1</v>
      </c>
    </row>
    <row r="550" spans="1:37" x14ac:dyDescent="0.25">
      <c r="A550">
        <v>44712</v>
      </c>
      <c r="B550">
        <v>-0.34319333670163737</v>
      </c>
      <c r="C550">
        <v>-0.53743444952914476</v>
      </c>
      <c r="D550">
        <v>-1.8048887488983829E-2</v>
      </c>
      <c r="E550">
        <v>-0.4453733266035606</v>
      </c>
      <c r="F550">
        <v>-0.48534985567650851</v>
      </c>
      <c r="G550">
        <v>-0.17912050811206789</v>
      </c>
      <c r="H550">
        <v>-0.2428726806127316</v>
      </c>
      <c r="I550">
        <v>-3.3014288608527273E-2</v>
      </c>
      <c r="J550">
        <v>-9.9950939222519016E-3</v>
      </c>
      <c r="K550">
        <v>-4.6303471724676703E-3</v>
      </c>
      <c r="L550">
        <v>-0.16335262305011369</v>
      </c>
      <c r="M550">
        <v>-3.8399247785773173E-2</v>
      </c>
      <c r="N550">
        <v>-9.8867049950740415E-2</v>
      </c>
      <c r="O550">
        <v>-0.24300100019937659</v>
      </c>
      <c r="P550">
        <v>-0.37490903374895412</v>
      </c>
      <c r="Q550">
        <v>-0.33876869234439738</v>
      </c>
      <c r="R550">
        <v>-0.52091436046511264</v>
      </c>
      <c r="S550">
        <v>-0.91417900938089336</v>
      </c>
      <c r="T550">
        <v>-0.80984085221766222</v>
      </c>
      <c r="U550">
        <v>0</v>
      </c>
      <c r="V550">
        <v>-0.1545235286162473</v>
      </c>
      <c r="W550">
        <v>-3.8350078312490992E-3</v>
      </c>
      <c r="X550">
        <v>-0.26864113267116718</v>
      </c>
      <c r="Y550">
        <v>-0.46260012814062162</v>
      </c>
      <c r="Z550">
        <v>-0.35229787315679739</v>
      </c>
      <c r="AA550">
        <v>-8.4907338215215664E-2</v>
      </c>
      <c r="AB550">
        <v>-0.47011322271601891</v>
      </c>
      <c r="AC550">
        <v>-0.12774120073386611</v>
      </c>
      <c r="AD550">
        <v>-0.17646450979490169</v>
      </c>
      <c r="AE550">
        <v>-0.17009702459449941</v>
      </c>
      <c r="AF550">
        <v>-0.37698735790700583</v>
      </c>
      <c r="AG550">
        <v>-0.35701105596299743</v>
      </c>
      <c r="AH550" s="9" t="s">
        <v>150</v>
      </c>
      <c r="AI550" s="1">
        <v>44682</v>
      </c>
      <c r="AJ550" s="9" t="s">
        <v>40</v>
      </c>
      <c r="AK550">
        <v>31</v>
      </c>
    </row>
    <row r="551" spans="1:37" x14ac:dyDescent="0.25">
      <c r="A551">
        <v>44711</v>
      </c>
      <c r="B551">
        <v>-4.0996777603842648E-2</v>
      </c>
      <c r="C551">
        <v>-3.6249987272264583E-2</v>
      </c>
      <c r="D551">
        <v>-4.9479482218587429E-3</v>
      </c>
      <c r="E551">
        <v>-4.8588719874730547E-2</v>
      </c>
      <c r="F551">
        <v>-3.2686741670526383E-2</v>
      </c>
      <c r="G551">
        <v>-3.0338994551692641E-2</v>
      </c>
      <c r="H551">
        <v>-8.3484026557282029E-2</v>
      </c>
      <c r="I551">
        <v>-6.5305095809473787E-2</v>
      </c>
      <c r="J551">
        <v>-0.13709361634511921</v>
      </c>
      <c r="K551">
        <v>-2.2955686955835709E-2</v>
      </c>
      <c r="L551">
        <v>-1.28190300687362E-3</v>
      </c>
      <c r="M551">
        <v>-0.1216298311607923</v>
      </c>
      <c r="N551">
        <v>-7.5357479680861095E-2</v>
      </c>
      <c r="O551">
        <v>-2.3949443272767379E-2</v>
      </c>
      <c r="P551">
        <v>-0.11515561626862079</v>
      </c>
      <c r="Q551">
        <v>-1.333945513374481E-2</v>
      </c>
      <c r="R551">
        <v>-8.7386430582678497E-3</v>
      </c>
      <c r="S551">
        <v>-7.1637022233590711E-2</v>
      </c>
      <c r="T551">
        <v>-2.8259436311579351E-2</v>
      </c>
      <c r="U551">
        <v>-4.0462673010190402E-2</v>
      </c>
      <c r="V551">
        <v>-6.5908221490833712E-3</v>
      </c>
      <c r="W551">
        <v>-8.4490623249798731E-4</v>
      </c>
      <c r="X551">
        <v>-6.1806877329300793E-3</v>
      </c>
      <c r="Y551">
        <v>-7.313613453327524E-3</v>
      </c>
      <c r="Z551">
        <v>-3.1116709984217991E-2</v>
      </c>
      <c r="AA551">
        <v>-8.6495389295429076E-2</v>
      </c>
      <c r="AB551">
        <v>-2.4865780512945891E-2</v>
      </c>
      <c r="AC551">
        <v>-4.4563386704628442E-2</v>
      </c>
      <c r="AD551">
        <v>-1.7693569038826799E-2</v>
      </c>
      <c r="AE551">
        <v>-9.7527931955764757E-2</v>
      </c>
      <c r="AF551">
        <v>-3.2670642272957032E-2</v>
      </c>
      <c r="AG551">
        <v>-2.1996403326125191E-2</v>
      </c>
      <c r="AH551" s="9" t="s">
        <v>150</v>
      </c>
      <c r="AI551" s="1">
        <v>44682</v>
      </c>
      <c r="AJ551" s="9" t="s">
        <v>41</v>
      </c>
      <c r="AK551">
        <v>30</v>
      </c>
    </row>
    <row r="552" spans="1:37" x14ac:dyDescent="0.25">
      <c r="A552">
        <v>44708</v>
      </c>
      <c r="B552">
        <v>-7.0589573592949567E-2</v>
      </c>
      <c r="C552">
        <v>-7.3911275369533359E-3</v>
      </c>
      <c r="D552">
        <v>-4.339786758893914E-2</v>
      </c>
      <c r="E552">
        <v>-1.8365668564037579E-2</v>
      </c>
      <c r="F552">
        <v>-0.1129847954487072</v>
      </c>
      <c r="G552">
        <v>-6.5336632636591341E-2</v>
      </c>
      <c r="H552">
        <v>-6.0230609086237792E-2</v>
      </c>
      <c r="I552">
        <v>-6.1953987249913203E-2</v>
      </c>
      <c r="J552">
        <v>-0.16710671081064729</v>
      </c>
      <c r="K552">
        <v>-8.0191761626358965E-2</v>
      </c>
      <c r="L552">
        <v>0</v>
      </c>
      <c r="M552">
        <v>-4.9106062286500404E-3</v>
      </c>
      <c r="N552">
        <v>-0.20750645082321861</v>
      </c>
      <c r="O552">
        <v>-3.2883578777024178E-2</v>
      </c>
      <c r="P552">
        <v>-2.138593481352008E-2</v>
      </c>
      <c r="Q552">
        <v>-4.4658684557173714E-3</v>
      </c>
      <c r="R552">
        <v>-0.50050906702827969</v>
      </c>
      <c r="S552">
        <v>-1.2840266846045251E-2</v>
      </c>
      <c r="T552">
        <v>-0.35605563503509791</v>
      </c>
      <c r="U552">
        <v>-0.22725616418243241</v>
      </c>
      <c r="V552">
        <v>-9.1617529270431472E-2</v>
      </c>
      <c r="W552">
        <v>0</v>
      </c>
      <c r="X552">
        <v>-6.0638714058936657E-2</v>
      </c>
      <c r="Y552">
        <v>-1.317431666548261E-2</v>
      </c>
      <c r="Z552">
        <v>-3.9153299269841048E-2</v>
      </c>
      <c r="AA552">
        <v>-0.13275435059894461</v>
      </c>
      <c r="AB552">
        <v>-0.1023025848685494</v>
      </c>
      <c r="AC552">
        <v>-8.2440320799309595E-3</v>
      </c>
      <c r="AD552">
        <v>-6.150803419652265E-3</v>
      </c>
      <c r="AE552">
        <v>-0.1324312482067718</v>
      </c>
      <c r="AF552">
        <v>-8.194517066181202E-2</v>
      </c>
      <c r="AG552">
        <v>-3.0023190870649408E-2</v>
      </c>
      <c r="AH552" s="9" t="s">
        <v>151</v>
      </c>
      <c r="AI552" s="1">
        <v>44682</v>
      </c>
      <c r="AJ552" s="9" t="s">
        <v>43</v>
      </c>
      <c r="AK552">
        <v>27</v>
      </c>
    </row>
    <row r="553" spans="1:37" x14ac:dyDescent="0.25">
      <c r="A553">
        <v>44707</v>
      </c>
      <c r="B553">
        <v>-0.14797122790666109</v>
      </c>
      <c r="C553">
        <v>-4.8376763361330843E-2</v>
      </c>
      <c r="D553">
        <v>-3.0715585938713989E-2</v>
      </c>
      <c r="E553">
        <v>-0.15284206008900661</v>
      </c>
      <c r="F553">
        <v>-6.1404175232221678E-2</v>
      </c>
      <c r="G553">
        <v>-0.18385875041841429</v>
      </c>
      <c r="H553">
        <v>-2.490123297044718E-2</v>
      </c>
      <c r="I553">
        <v>-0.188192050990513</v>
      </c>
      <c r="J553">
        <v>-0.32296508416949971</v>
      </c>
      <c r="K553">
        <v>-3.1883619068431568E-3</v>
      </c>
      <c r="L553">
        <v>-0.11840489407093401</v>
      </c>
      <c r="M553">
        <v>-0.2127049805540274</v>
      </c>
      <c r="N553">
        <v>-0.11548658086952911</v>
      </c>
      <c r="O553">
        <v>-9.7482656233243148E-2</v>
      </c>
      <c r="P553">
        <v>-7.7909615032753746E-2</v>
      </c>
      <c r="Q553">
        <v>-0.20123663984046</v>
      </c>
      <c r="R553">
        <v>-0.2122501728082995</v>
      </c>
      <c r="S553">
        <v>-0.43492597756398121</v>
      </c>
      <c r="T553">
        <v>-8.2563110992257799E-2</v>
      </c>
      <c r="U553">
        <v>0</v>
      </c>
      <c r="V553">
        <v>-0.3070544116697918</v>
      </c>
      <c r="W553">
        <v>-3.4784744399774829E-3</v>
      </c>
      <c r="X553">
        <v>-0.22000806619903659</v>
      </c>
      <c r="Y553">
        <v>-1.2382318717614129E-2</v>
      </c>
      <c r="Z553">
        <v>-0.17961580810445879</v>
      </c>
      <c r="AA553">
        <v>-0.1127281307758696</v>
      </c>
      <c r="AB553">
        <v>-0.13178609047291989</v>
      </c>
      <c r="AC553">
        <v>-0.1081811249750354</v>
      </c>
      <c r="AD553">
        <v>-0.23444472911266331</v>
      </c>
      <c r="AE553">
        <v>-0.23870202451656711</v>
      </c>
      <c r="AF553">
        <v>-0.15236898992160361</v>
      </c>
      <c r="AG553">
        <v>-5.3549840347717079E-2</v>
      </c>
      <c r="AH553" s="9" t="s">
        <v>151</v>
      </c>
      <c r="AI553" s="1">
        <v>44682</v>
      </c>
      <c r="AJ553" s="9" t="s">
        <v>38</v>
      </c>
      <c r="AK553">
        <v>26</v>
      </c>
    </row>
    <row r="554" spans="1:37" x14ac:dyDescent="0.25">
      <c r="A554">
        <v>44706</v>
      </c>
      <c r="B554">
        <v>-6.4499137682547877E-3</v>
      </c>
      <c r="C554">
        <v>0</v>
      </c>
      <c r="D554">
        <v>0</v>
      </c>
      <c r="E554">
        <v>-7.2259315188336851E-4</v>
      </c>
      <c r="F554">
        <v>-1.058140790048614E-2</v>
      </c>
      <c r="G554">
        <v>-7.3793995368852033E-2</v>
      </c>
      <c r="H554">
        <v>-3.400266678434731E-3</v>
      </c>
      <c r="I554">
        <v>-6.4283046191196791E-2</v>
      </c>
      <c r="J554">
        <v>0</v>
      </c>
      <c r="K554">
        <v>-1.8843945782495129E-3</v>
      </c>
      <c r="L554">
        <v>-3.3962305053894332E-2</v>
      </c>
      <c r="M554">
        <v>0</v>
      </c>
      <c r="N554">
        <v>-2.6330706598472459E-5</v>
      </c>
      <c r="O554">
        <v>-1.041872144271119E-3</v>
      </c>
      <c r="P554">
        <v>-9.4045987141099484E-4</v>
      </c>
      <c r="Q554">
        <v>0</v>
      </c>
      <c r="R554">
        <v>-6.6134486452571516E-3</v>
      </c>
      <c r="S554">
        <v>-5.1478603371032513E-3</v>
      </c>
      <c r="T554">
        <v>-2.9977734722152782E-3</v>
      </c>
      <c r="U554">
        <v>0</v>
      </c>
      <c r="V554">
        <v>0</v>
      </c>
      <c r="W554">
        <v>-2.8002811641212729E-3</v>
      </c>
      <c r="X554">
        <v>-1.249773710340225E-3</v>
      </c>
      <c r="Y554">
        <v>-2.8261032391078491E-2</v>
      </c>
      <c r="Z554">
        <v>-1.0507311128987701E-2</v>
      </c>
      <c r="AA554">
        <v>-4.618919452577897E-3</v>
      </c>
      <c r="AB554">
        <v>-1.7856447004134879E-3</v>
      </c>
      <c r="AC554">
        <v>-5.8447022095395674E-3</v>
      </c>
      <c r="AD554">
        <v>-1.4740583790752741E-3</v>
      </c>
      <c r="AE554">
        <v>-4.6433629938409547E-3</v>
      </c>
      <c r="AF554">
        <v>-1.348657895672613E-2</v>
      </c>
      <c r="AG554">
        <v>-4.1276606597765749E-4</v>
      </c>
      <c r="AH554" s="9" t="s">
        <v>151</v>
      </c>
      <c r="AI554" s="1">
        <v>44682</v>
      </c>
      <c r="AJ554" s="9" t="s">
        <v>39</v>
      </c>
      <c r="AK554">
        <v>25</v>
      </c>
    </row>
    <row r="555" spans="1:37" x14ac:dyDescent="0.25">
      <c r="A555">
        <v>44705</v>
      </c>
      <c r="B555">
        <v>-7.2156908549302998E-2</v>
      </c>
      <c r="C555">
        <v>0</v>
      </c>
      <c r="D555">
        <v>-1.8332604431079889E-2</v>
      </c>
      <c r="E555">
        <v>-9.839208306444977E-2</v>
      </c>
      <c r="F555">
        <v>-3.0798450930256259E-2</v>
      </c>
      <c r="G555">
        <v>-2.51899017110483E-3</v>
      </c>
      <c r="H555">
        <v>-6.902774316933627E-2</v>
      </c>
      <c r="I555">
        <v>-0.35596943501211231</v>
      </c>
      <c r="J555">
        <v>-0.1003860467897397</v>
      </c>
      <c r="K555">
        <v>-2.8529555546110461E-2</v>
      </c>
      <c r="L555">
        <v>-6.5542010377649066E-3</v>
      </c>
      <c r="M555">
        <v>-3.5892282333214991E-3</v>
      </c>
      <c r="N555">
        <v>-9.9306386712736429E-3</v>
      </c>
      <c r="O555">
        <v>-2.9938390646279189E-4</v>
      </c>
      <c r="P555">
        <v>-0.17015186384111</v>
      </c>
      <c r="Q555">
        <v>-1.3759189133672431E-2</v>
      </c>
      <c r="R555">
        <v>0</v>
      </c>
      <c r="S555">
        <v>-1.893755963878601</v>
      </c>
      <c r="T555">
        <v>-5.380888386566076E-2</v>
      </c>
      <c r="U555">
        <v>0</v>
      </c>
      <c r="V555">
        <v>-2.294176780929796E-2</v>
      </c>
      <c r="W555">
        <v>-3.2071465743242718E-2</v>
      </c>
      <c r="X555">
        <v>-6.8619996050285903E-2</v>
      </c>
      <c r="Y555">
        <v>0</v>
      </c>
      <c r="Z555">
        <v>-0.1136641753174845</v>
      </c>
      <c r="AA555">
        <v>-7.7460070166454911E-2</v>
      </c>
      <c r="AB555">
        <v>-3.3440265657392623E-2</v>
      </c>
      <c r="AC555">
        <v>-5.0697765503804476E-3</v>
      </c>
      <c r="AD555">
        <v>-2.1893942439493191E-2</v>
      </c>
      <c r="AE555">
        <v>-4.0965766913911641E-2</v>
      </c>
      <c r="AF555">
        <v>-4.6558270509196392E-2</v>
      </c>
      <c r="AG555">
        <v>-0.19989588436069211</v>
      </c>
      <c r="AH555" s="9" t="s">
        <v>151</v>
      </c>
      <c r="AI555" s="1">
        <v>44682</v>
      </c>
      <c r="AJ555" s="9" t="s">
        <v>40</v>
      </c>
      <c r="AK555">
        <v>24</v>
      </c>
    </row>
    <row r="556" spans="1:37" x14ac:dyDescent="0.25">
      <c r="A556">
        <v>44704</v>
      </c>
      <c r="B556">
        <v>-0.77458692472783219</v>
      </c>
      <c r="C556">
        <v>-0.34126691995552733</v>
      </c>
      <c r="D556">
        <v>-2.360576165350208E-3</v>
      </c>
      <c r="E556">
        <v>-0.97877501142509027</v>
      </c>
      <c r="F556">
        <v>-1.126283443601426</v>
      </c>
      <c r="G556">
        <v>-1.9655842999699891</v>
      </c>
      <c r="H556">
        <v>-0.80517215273871279</v>
      </c>
      <c r="I556">
        <v>-1.0874043390595891</v>
      </c>
      <c r="J556">
        <v>-0.29181288244815412</v>
      </c>
      <c r="K556">
        <v>-0.20170979094141081</v>
      </c>
      <c r="L556">
        <v>-0.16643134505721</v>
      </c>
      <c r="M556">
        <v>-0.28562527749735328</v>
      </c>
      <c r="N556">
        <v>-0.17600532343565201</v>
      </c>
      <c r="O556">
        <v>-0.18298306070244491</v>
      </c>
      <c r="P556">
        <v>-0.23740183264520759</v>
      </c>
      <c r="Q556">
        <v>-1.2697978427376111</v>
      </c>
      <c r="R556">
        <v>-1.2189020312769041</v>
      </c>
      <c r="S556">
        <v>-0.58619812735062138</v>
      </c>
      <c r="T556">
        <v>-0.46763954235628502</v>
      </c>
      <c r="U556">
        <v>-9.1817362212968046E-2</v>
      </c>
      <c r="V556">
        <v>-0.58061418071381099</v>
      </c>
      <c r="W556">
        <v>-0.45380120016323622</v>
      </c>
      <c r="X556">
        <v>-0.49892128035534222</v>
      </c>
      <c r="Y556">
        <v>-4.9030811888104403E-2</v>
      </c>
      <c r="Z556">
        <v>-1.0310514181427941</v>
      </c>
      <c r="AA556">
        <v>-0.31037371223487731</v>
      </c>
      <c r="AB556">
        <v>-0.79771680507455578</v>
      </c>
      <c r="AC556">
        <v>-0.1987133395845031</v>
      </c>
      <c r="AD556">
        <v>-0.9726599009182163</v>
      </c>
      <c r="AE556">
        <v>-1.03036048242123</v>
      </c>
      <c r="AF556">
        <v>-0.57422624166569525</v>
      </c>
      <c r="AG556">
        <v>-0.56891243369241185</v>
      </c>
      <c r="AH556" s="9" t="s">
        <v>151</v>
      </c>
      <c r="AI556" s="1">
        <v>44682</v>
      </c>
      <c r="AJ556" s="9" t="s">
        <v>41</v>
      </c>
      <c r="AK556">
        <v>23</v>
      </c>
    </row>
    <row r="557" spans="1:37" x14ac:dyDescent="0.25">
      <c r="A557">
        <v>44701</v>
      </c>
      <c r="B557">
        <v>-0.12944175249416939</v>
      </c>
      <c r="C557">
        <v>-0.15290065119610161</v>
      </c>
      <c r="D557">
        <v>-6.218789008396082E-2</v>
      </c>
      <c r="E557">
        <v>-7.4972701682567366E-2</v>
      </c>
      <c r="F557">
        <v>-0.1491330695983327</v>
      </c>
      <c r="G557">
        <v>-0.2405966746042624</v>
      </c>
      <c r="H557">
        <v>-0.20049984061359469</v>
      </c>
      <c r="I557">
        <v>-3.943796647809452E-2</v>
      </c>
      <c r="J557">
        <v>-0.24912565949529861</v>
      </c>
      <c r="K557">
        <v>-2.7925828163647911E-2</v>
      </c>
      <c r="L557">
        <v>-1.2837053561315591E-2</v>
      </c>
      <c r="M557">
        <v>-9.6260984324200466E-2</v>
      </c>
      <c r="N557">
        <v>-0.1032040282053388</v>
      </c>
      <c r="O557">
        <v>-4.0022700733627521E-2</v>
      </c>
      <c r="P557">
        <v>-6.3094301671020064E-2</v>
      </c>
      <c r="Q557">
        <v>-9.4105876671663577E-2</v>
      </c>
      <c r="R557">
        <v>-1.8818460391336909E-2</v>
      </c>
      <c r="S557">
        <v>-1.9058921551857809E-2</v>
      </c>
      <c r="T557">
        <v>-0.1462266907555439</v>
      </c>
      <c r="U557">
        <v>-0.66987668187826188</v>
      </c>
      <c r="V557">
        <v>-0.49955369611448308</v>
      </c>
      <c r="W557">
        <v>-0.38328816278207573</v>
      </c>
      <c r="X557">
        <v>-1.8336810587704061E-2</v>
      </c>
      <c r="Y557">
        <v>-1.888836940743396E-2</v>
      </c>
      <c r="Z557">
        <v>-0.1218858664992315</v>
      </c>
      <c r="AA557">
        <v>-0.1173104218592957</v>
      </c>
      <c r="AB557">
        <v>-0.1715850823831786</v>
      </c>
      <c r="AC557">
        <v>-6.8099142849041741E-2</v>
      </c>
      <c r="AD557">
        <v>-0.1137392935692192</v>
      </c>
      <c r="AE557">
        <v>-0.11587747938170841</v>
      </c>
      <c r="AF557">
        <v>-0.1670141233307183</v>
      </c>
      <c r="AG557">
        <v>-6.9213304510361812E-2</v>
      </c>
      <c r="AH557" s="9" t="s">
        <v>152</v>
      </c>
      <c r="AI557" s="1">
        <v>44682</v>
      </c>
      <c r="AJ557" s="9" t="s">
        <v>43</v>
      </c>
      <c r="AK557">
        <v>20</v>
      </c>
    </row>
    <row r="558" spans="1:37" x14ac:dyDescent="0.25">
      <c r="A558">
        <v>44700</v>
      </c>
      <c r="B558">
        <v>-5.0022550514846838E-2</v>
      </c>
      <c r="C558">
        <v>-2.233511778834012E-2</v>
      </c>
      <c r="D558">
        <v>0</v>
      </c>
      <c r="E558">
        <v>-8.4372467915740545E-2</v>
      </c>
      <c r="F558">
        <v>-1.372213290506331E-3</v>
      </c>
      <c r="G558">
        <v>-5.4878592451721199E-2</v>
      </c>
      <c r="H558">
        <v>-0.28487828441904139</v>
      </c>
      <c r="I558">
        <v>-0.13136531327381501</v>
      </c>
      <c r="J558">
        <v>-7.1427484748082691E-3</v>
      </c>
      <c r="K558">
        <v>-1.1360548472315541E-2</v>
      </c>
      <c r="L558">
        <v>-5.2303524455913367E-2</v>
      </c>
      <c r="M558">
        <v>-3.7550921566463259E-2</v>
      </c>
      <c r="N558">
        <v>-3.2638950750675591E-3</v>
      </c>
      <c r="O558">
        <v>-1.6009522537921789E-2</v>
      </c>
      <c r="P558">
        <v>-6.154432153215041E-3</v>
      </c>
      <c r="Q558">
        <v>-1.5562588414590409E-2</v>
      </c>
      <c r="R558">
        <v>0</v>
      </c>
      <c r="S558">
        <v>-3.662127446767856E-3</v>
      </c>
      <c r="T558">
        <v>-2.6152723677798358E-2</v>
      </c>
      <c r="U558">
        <v>0</v>
      </c>
      <c r="V558">
        <v>-8.2428676329391411E-4</v>
      </c>
      <c r="W558">
        <v>-0.1098656493219739</v>
      </c>
      <c r="X558">
        <v>-2.5588208308360141E-2</v>
      </c>
      <c r="Y558">
        <v>0</v>
      </c>
      <c r="Z558">
        <v>-6.9816707656042462E-2</v>
      </c>
      <c r="AA558">
        <v>-2.013192391693518E-2</v>
      </c>
      <c r="AB558">
        <v>-2.8723006707270671E-2</v>
      </c>
      <c r="AC558">
        <v>-1.846108424850898E-2</v>
      </c>
      <c r="AD558">
        <v>-9.8482667061425434E-3</v>
      </c>
      <c r="AE558">
        <v>-7.0314554740765797E-2</v>
      </c>
      <c r="AF558">
        <v>-5.2356716352066637E-2</v>
      </c>
      <c r="AG558">
        <v>-2.2674013195818941E-2</v>
      </c>
      <c r="AH558" s="9" t="s">
        <v>152</v>
      </c>
      <c r="AI558" s="1">
        <v>44682</v>
      </c>
      <c r="AJ558" s="9" t="s">
        <v>38</v>
      </c>
      <c r="AK558">
        <v>19</v>
      </c>
    </row>
    <row r="559" spans="1:37" x14ac:dyDescent="0.25">
      <c r="A559">
        <v>44699</v>
      </c>
      <c r="B559">
        <v>-0.43695419053438811</v>
      </c>
      <c r="C559">
        <v>-0.28072172991792871</v>
      </c>
      <c r="D559">
        <v>-0.17214903633140011</v>
      </c>
      <c r="E559">
        <v>-0.39469317466675319</v>
      </c>
      <c r="F559">
        <v>-2.0350924781986569E-2</v>
      </c>
      <c r="G559">
        <v>-0.67926119161988829</v>
      </c>
      <c r="H559">
        <v>-0.46192484791341448</v>
      </c>
      <c r="I559">
        <v>-0.72971878846378335</v>
      </c>
      <c r="J559">
        <v>-1.6563116204467589</v>
      </c>
      <c r="K559">
        <v>-0.77806637823642011</v>
      </c>
      <c r="L559">
        <v>-0.37112329034536001</v>
      </c>
      <c r="M559">
        <v>-0.16470626695176691</v>
      </c>
      <c r="N559">
        <v>-0.12779144323031569</v>
      </c>
      <c r="O559">
        <v>-0.36105821038422098</v>
      </c>
      <c r="P559">
        <v>-0.24187622120393851</v>
      </c>
      <c r="Q559">
        <v>-0.14811799532962219</v>
      </c>
      <c r="R559">
        <v>-4.8216426892159527E-2</v>
      </c>
      <c r="S559">
        <v>-0.4163375298634604</v>
      </c>
      <c r="T559">
        <v>-0.16466955086040869</v>
      </c>
      <c r="U559">
        <v>-0.1546355422284259</v>
      </c>
      <c r="V559">
        <v>-8.7411914227645882E-2</v>
      </c>
      <c r="W559">
        <v>-0.34794032974831879</v>
      </c>
      <c r="X559">
        <v>-0.3237423163779562</v>
      </c>
      <c r="Y559">
        <v>-6.1076349811090343E-2</v>
      </c>
      <c r="Z559">
        <v>-0.43517975480326709</v>
      </c>
      <c r="AA559">
        <v>-0.46856744607063561</v>
      </c>
      <c r="AB559">
        <v>-0.21113963554308901</v>
      </c>
      <c r="AC559">
        <v>-0.17028992965129969</v>
      </c>
      <c r="AD559">
        <v>-9.2739276406998417E-2</v>
      </c>
      <c r="AE559">
        <v>-0.24962915857887219</v>
      </c>
      <c r="AF559">
        <v>-0.43444552320547319</v>
      </c>
      <c r="AG559">
        <v>-0.4775308827692723</v>
      </c>
      <c r="AH559" s="9" t="s">
        <v>152</v>
      </c>
      <c r="AI559" s="1">
        <v>44682</v>
      </c>
      <c r="AJ559" s="9" t="s">
        <v>39</v>
      </c>
      <c r="AK559">
        <v>18</v>
      </c>
    </row>
    <row r="560" spans="1:37" x14ac:dyDescent="0.25">
      <c r="A560">
        <v>44698</v>
      </c>
      <c r="B560">
        <v>-8.7822547644550979E-3</v>
      </c>
      <c r="C560">
        <v>0</v>
      </c>
      <c r="D560">
        <v>0</v>
      </c>
      <c r="E560">
        <v>-5.3060466934132288E-4</v>
      </c>
      <c r="F560">
        <v>0</v>
      </c>
      <c r="G560">
        <v>-3.012654818730756E-3</v>
      </c>
      <c r="H560">
        <v>0</v>
      </c>
      <c r="I560">
        <v>-0.14236150075276921</v>
      </c>
      <c r="J560">
        <v>0</v>
      </c>
      <c r="K560">
        <v>0</v>
      </c>
      <c r="L560">
        <v>-0.78647633244374549</v>
      </c>
      <c r="M560">
        <v>0</v>
      </c>
      <c r="N560">
        <v>0</v>
      </c>
      <c r="O560">
        <v>0</v>
      </c>
      <c r="P560">
        <v>-3.318056657856199E-3</v>
      </c>
      <c r="Q560">
        <v>-8.7016182694100597E-3</v>
      </c>
      <c r="R560">
        <v>0</v>
      </c>
      <c r="S560">
        <v>-5.6576273027619507E-2</v>
      </c>
      <c r="T560">
        <v>0</v>
      </c>
      <c r="U560">
        <v>0</v>
      </c>
      <c r="V560">
        <v>-6.9284020008610364E-2</v>
      </c>
      <c r="W560">
        <v>-1.500310461446672E-2</v>
      </c>
      <c r="X560">
        <v>0</v>
      </c>
      <c r="Y560">
        <v>0</v>
      </c>
      <c r="Z560">
        <v>-2.0125569287598711E-3</v>
      </c>
      <c r="AA560">
        <v>-5.6173324384107609E-3</v>
      </c>
      <c r="AB560">
        <v>-6.8548667832391084E-3</v>
      </c>
      <c r="AC560">
        <v>-5.1809907555668798E-2</v>
      </c>
      <c r="AD560">
        <v>0</v>
      </c>
      <c r="AE560">
        <v>-3.5133596572384279E-3</v>
      </c>
      <c r="AF560">
        <v>-1.8388163527537232E-2</v>
      </c>
      <c r="AG560">
        <v>-3.7701184159057068E-3</v>
      </c>
      <c r="AH560" s="9" t="s">
        <v>152</v>
      </c>
      <c r="AI560" s="1">
        <v>44682</v>
      </c>
      <c r="AJ560" s="9" t="s">
        <v>40</v>
      </c>
      <c r="AK560">
        <v>17</v>
      </c>
    </row>
    <row r="561" spans="1:37" x14ac:dyDescent="0.25">
      <c r="A561">
        <v>44697</v>
      </c>
      <c r="B561">
        <v>-1.0537705557313231</v>
      </c>
      <c r="C561">
        <v>-1.5877815800143811</v>
      </c>
      <c r="D561">
        <v>-3.4160270724762278</v>
      </c>
      <c r="E561">
        <v>-0.92642260695779199</v>
      </c>
      <c r="F561">
        <v>-1.184304008869153</v>
      </c>
      <c r="G561">
        <v>-0.80426087280945324</v>
      </c>
      <c r="H561">
        <v>-0.25467058526558017</v>
      </c>
      <c r="I561">
        <v>-0.75526135965038377</v>
      </c>
      <c r="J561">
        <v>-0.51472075962819996</v>
      </c>
      <c r="K561">
        <v>-0.9860149452485848</v>
      </c>
      <c r="L561">
        <v>-0.75468607940425503</v>
      </c>
      <c r="M561">
        <v>-0.708341310759531</v>
      </c>
      <c r="N561">
        <v>-1.46757470041912</v>
      </c>
      <c r="O561">
        <v>-0.28505533807991978</v>
      </c>
      <c r="P561">
        <v>-0.31920925880810619</v>
      </c>
      <c r="Q561">
        <v>-0.80053188914678686</v>
      </c>
      <c r="R561">
        <v>-0.36361285511673969</v>
      </c>
      <c r="S561">
        <v>-1.9394254496800349</v>
      </c>
      <c r="T561">
        <v>-0.53435513214586816</v>
      </c>
      <c r="U561">
        <v>-7.5158902230046714</v>
      </c>
      <c r="V561">
        <v>-1.812773267241967</v>
      </c>
      <c r="W561">
        <v>-0.72734516526605264</v>
      </c>
      <c r="X561">
        <v>-0.79616795607947111</v>
      </c>
      <c r="Y561">
        <v>-0.17576247077510909</v>
      </c>
      <c r="Z561">
        <v>-1.0592938958708471</v>
      </c>
      <c r="AA561">
        <v>-1.245618173039881</v>
      </c>
      <c r="AB561">
        <v>-0.84350312724123744</v>
      </c>
      <c r="AC561">
        <v>-0.81490808907153656</v>
      </c>
      <c r="AD561">
        <v>-1.342341988621981</v>
      </c>
      <c r="AE561">
        <v>-1.48484955164997</v>
      </c>
      <c r="AF561">
        <v>-1.0012118426883241</v>
      </c>
      <c r="AG561">
        <v>-0.44926296508856112</v>
      </c>
      <c r="AH561" s="9" t="s">
        <v>152</v>
      </c>
      <c r="AI561" s="1">
        <v>44682</v>
      </c>
      <c r="AJ561" s="9" t="s">
        <v>41</v>
      </c>
      <c r="AK561">
        <v>16</v>
      </c>
    </row>
    <row r="562" spans="1:37" x14ac:dyDescent="0.25">
      <c r="A562">
        <v>44694</v>
      </c>
      <c r="B562">
        <v>-5.3428140427919626</v>
      </c>
      <c r="C562">
        <v>-4.7179139282515399</v>
      </c>
      <c r="D562">
        <v>-6.5587801696625956</v>
      </c>
      <c r="E562">
        <v>-4.583333431236623</v>
      </c>
      <c r="F562">
        <v>-8.5083684424029613</v>
      </c>
      <c r="G562">
        <v>-5.8624912363006034</v>
      </c>
      <c r="H562">
        <v>-3.840083108039956</v>
      </c>
      <c r="I562">
        <v>-4.5056049711003796</v>
      </c>
      <c r="J562">
        <v>-3.608040204541187</v>
      </c>
      <c r="K562">
        <v>-6.865292939889545</v>
      </c>
      <c r="L562">
        <v>-2.778826542749989</v>
      </c>
      <c r="M562">
        <v>-4.2263820832043768</v>
      </c>
      <c r="N562">
        <v>-5.5963026762355996</v>
      </c>
      <c r="O562">
        <v>-6.0343835832619908</v>
      </c>
      <c r="P562">
        <v>-7.1996780749804614</v>
      </c>
      <c r="Q562">
        <v>-5.559133640372794</v>
      </c>
      <c r="R562">
        <v>-5.864034414006154</v>
      </c>
      <c r="S562">
        <v>-4.6577682308624127</v>
      </c>
      <c r="T562">
        <v>-4.715483219817548</v>
      </c>
      <c r="U562">
        <v>-5.961710204634878</v>
      </c>
      <c r="V562">
        <v>-5.0971111968386174</v>
      </c>
      <c r="W562">
        <v>-8.5376425189686298</v>
      </c>
      <c r="X562">
        <v>-6.5700516819894519</v>
      </c>
      <c r="Y562">
        <v>-2.3514488725109852</v>
      </c>
      <c r="Z562">
        <v>-5.4925803775683377</v>
      </c>
      <c r="AA562">
        <v>-5.578876567927419</v>
      </c>
      <c r="AB562">
        <v>-5.4971733203580762</v>
      </c>
      <c r="AC562">
        <v>-3.690813873281289</v>
      </c>
      <c r="AD562">
        <v>-5.1985013064221901</v>
      </c>
      <c r="AE562">
        <v>-5.1017062557373158</v>
      </c>
      <c r="AF562">
        <v>-5.2293704203742299</v>
      </c>
      <c r="AG562">
        <v>-5.8580973083088326</v>
      </c>
      <c r="AH562" s="9" t="s">
        <v>153</v>
      </c>
      <c r="AI562" s="1">
        <v>44682</v>
      </c>
      <c r="AJ562" s="9" t="s">
        <v>43</v>
      </c>
      <c r="AK562">
        <v>13</v>
      </c>
    </row>
    <row r="563" spans="1:37" x14ac:dyDescent="0.25">
      <c r="A563">
        <v>44693</v>
      </c>
      <c r="B563">
        <v>-4.0713154001626624</v>
      </c>
      <c r="C563">
        <v>-3.893876996877069</v>
      </c>
      <c r="D563">
        <v>-6.2886705045317104</v>
      </c>
      <c r="E563">
        <v>-4.4901093900002209</v>
      </c>
      <c r="F563">
        <v>-2.889862943323747</v>
      </c>
      <c r="G563">
        <v>-4.7311375356077932</v>
      </c>
      <c r="H563">
        <v>-2.7022090165850372</v>
      </c>
      <c r="I563">
        <v>-2.069230293205691</v>
      </c>
      <c r="J563">
        <v>-6.1178338146914202</v>
      </c>
      <c r="K563">
        <v>-5.2177159298324707</v>
      </c>
      <c r="L563">
        <v>-2.793061335413348</v>
      </c>
      <c r="M563">
        <v>-4.1014707948563176</v>
      </c>
      <c r="N563">
        <v>-3.72894027629575</v>
      </c>
      <c r="O563">
        <v>-3.5341133704717089</v>
      </c>
      <c r="P563">
        <v>-3.772819708347241</v>
      </c>
      <c r="Q563">
        <v>-5.24364699743189</v>
      </c>
      <c r="R563">
        <v>-6.5825583175027704</v>
      </c>
      <c r="S563">
        <v>-3.243589341927954</v>
      </c>
      <c r="T563">
        <v>-2.9832875151404581</v>
      </c>
      <c r="U563">
        <v>-5.980754158290936</v>
      </c>
      <c r="V563">
        <v>-4.4454008420913258</v>
      </c>
      <c r="W563">
        <v>-4.4693494432021312</v>
      </c>
      <c r="X563">
        <v>-4.184074204699602</v>
      </c>
      <c r="Y563">
        <v>-1.9614897346243441</v>
      </c>
      <c r="Z563">
        <v>-4.3896605830852833</v>
      </c>
      <c r="AA563">
        <v>-3.976606399873063</v>
      </c>
      <c r="AB563">
        <v>-3.7796964222841849</v>
      </c>
      <c r="AC563">
        <v>-3.5055897860075622</v>
      </c>
      <c r="AD563">
        <v>-4.0389421350480879</v>
      </c>
      <c r="AE563">
        <v>-4.0442076471184487</v>
      </c>
      <c r="AF563">
        <v>-4.0094126341960434</v>
      </c>
      <c r="AG563">
        <v>-4.2041337470704789</v>
      </c>
      <c r="AH563" s="9" t="s">
        <v>153</v>
      </c>
      <c r="AI563" s="1">
        <v>44682</v>
      </c>
      <c r="AJ563" s="9" t="s">
        <v>38</v>
      </c>
      <c r="AK563">
        <v>12</v>
      </c>
    </row>
    <row r="564" spans="1:37" x14ac:dyDescent="0.25">
      <c r="A564">
        <v>44692</v>
      </c>
      <c r="B564">
        <v>-5.4258688995265897E-2</v>
      </c>
      <c r="C564">
        <v>-0.14209497246953759</v>
      </c>
      <c r="D564">
        <v>-0.1565249126750401</v>
      </c>
      <c r="E564">
        <v>-6.7850250603497366E-3</v>
      </c>
      <c r="F564">
        <v>-2.176210825552297E-2</v>
      </c>
      <c r="G564">
        <v>-4.7761213979954829E-2</v>
      </c>
      <c r="H564">
        <v>-6.5537933136924881E-2</v>
      </c>
      <c r="I564">
        <v>-9.3941189968751657E-2</v>
      </c>
      <c r="J564">
        <v>-7.1279966652999252E-2</v>
      </c>
      <c r="K564">
        <v>-2.6978519254032159E-2</v>
      </c>
      <c r="L564">
        <v>-0.12702448027196939</v>
      </c>
      <c r="M564">
        <v>-4.4195405669728349E-2</v>
      </c>
      <c r="N564">
        <v>-4.9837376231140901E-3</v>
      </c>
      <c r="O564">
        <v>-2.320513462992899E-3</v>
      </c>
      <c r="P564">
        <v>-1.4309531493883009E-2</v>
      </c>
      <c r="Q564">
        <v>-5.367592976965932E-2</v>
      </c>
      <c r="R564">
        <v>-2.175876827008838E-2</v>
      </c>
      <c r="S564">
        <v>-0.1638391538327835</v>
      </c>
      <c r="T564">
        <v>-8.1096399652309165E-2</v>
      </c>
      <c r="U564">
        <v>-0.23592962478583121</v>
      </c>
      <c r="V564">
        <v>-1.9930192033240719E-2</v>
      </c>
      <c r="W564">
        <v>-2.503894892981701E-2</v>
      </c>
      <c r="X564">
        <v>-7.0494952347429337E-3</v>
      </c>
      <c r="Y564">
        <v>0</v>
      </c>
      <c r="Z564">
        <v>-2.6501634314601431E-2</v>
      </c>
      <c r="AA564">
        <v>-4.4273386153439599E-2</v>
      </c>
      <c r="AB564">
        <v>-5.6622627457220583E-2</v>
      </c>
      <c r="AC564">
        <v>-4.7072611943459609E-2</v>
      </c>
      <c r="AD564">
        <v>-5.0247169813698811E-2</v>
      </c>
      <c r="AE564">
        <v>-2.7057225979524691E-2</v>
      </c>
      <c r="AF564">
        <v>-8.8449495643669357E-2</v>
      </c>
      <c r="AG564">
        <v>-1.34024077432E-2</v>
      </c>
      <c r="AH564" s="9" t="s">
        <v>153</v>
      </c>
      <c r="AI564" s="1">
        <v>44682</v>
      </c>
      <c r="AJ564" s="9" t="s">
        <v>39</v>
      </c>
      <c r="AK564">
        <v>11</v>
      </c>
    </row>
    <row r="565" spans="1:37" x14ac:dyDescent="0.25">
      <c r="A565">
        <v>44691</v>
      </c>
      <c r="B565">
        <v>-4.9461088812816141E-2</v>
      </c>
      <c r="C565">
        <v>-0.198144267837532</v>
      </c>
      <c r="D565">
        <v>0</v>
      </c>
      <c r="E565">
        <v>-4.9988046626971393E-2</v>
      </c>
      <c r="F565">
        <v>-3.8015968951182227E-2</v>
      </c>
      <c r="G565">
        <v>-0.15578705293089151</v>
      </c>
      <c r="H565">
        <v>-0.12226148151415479</v>
      </c>
      <c r="I565">
        <v>-7.1994378463307619E-4</v>
      </c>
      <c r="J565">
        <v>0</v>
      </c>
      <c r="K565">
        <v>0</v>
      </c>
      <c r="L565">
        <v>0</v>
      </c>
      <c r="M565">
        <v>0</v>
      </c>
      <c r="N565">
        <v>-0.14284941396496911</v>
      </c>
      <c r="O565">
        <v>-0.2301457608492474</v>
      </c>
      <c r="P565">
        <v>0</v>
      </c>
      <c r="Q565">
        <v>-6.1800052558170463E-4</v>
      </c>
      <c r="R565">
        <v>0</v>
      </c>
      <c r="S565">
        <v>-4.2285266666346882E-2</v>
      </c>
      <c r="T565">
        <v>-6.1549201587912161E-2</v>
      </c>
      <c r="U565">
        <v>0</v>
      </c>
      <c r="V565">
        <v>0</v>
      </c>
      <c r="W565">
        <v>0</v>
      </c>
      <c r="X565">
        <v>-6.6385398960500067E-2</v>
      </c>
      <c r="Y565">
        <v>0</v>
      </c>
      <c r="Z565">
        <v>-8.360336701267275E-2</v>
      </c>
      <c r="AA565">
        <v>-2.4238999075569041E-2</v>
      </c>
      <c r="AB565">
        <v>-4.5832726672154968E-2</v>
      </c>
      <c r="AC565">
        <v>0</v>
      </c>
      <c r="AD565">
        <v>-8.5854900031015295E-4</v>
      </c>
      <c r="AE565">
        <v>-3.9960773264559851E-2</v>
      </c>
      <c r="AF565">
        <v>-5.7791897000181697E-2</v>
      </c>
      <c r="AG565">
        <v>-6.7283827542031438E-2</v>
      </c>
      <c r="AH565" s="9" t="s">
        <v>153</v>
      </c>
      <c r="AI565" s="1">
        <v>44682</v>
      </c>
      <c r="AJ565" s="9" t="s">
        <v>40</v>
      </c>
      <c r="AK565">
        <v>10</v>
      </c>
    </row>
    <row r="566" spans="1:37" x14ac:dyDescent="0.25">
      <c r="A566">
        <v>44690</v>
      </c>
      <c r="B566">
        <v>-6.6196376893059927</v>
      </c>
      <c r="C566">
        <v>-5.8886818720149554</v>
      </c>
      <c r="D566">
        <v>-9.6586567688200695</v>
      </c>
      <c r="E566">
        <v>-4.9354921660569913</v>
      </c>
      <c r="F566">
        <v>-7.1377196439894304</v>
      </c>
      <c r="G566">
        <v>-8.5705683598570097</v>
      </c>
      <c r="H566">
        <v>-4.6890779012550521</v>
      </c>
      <c r="I566">
        <v>-4.0370906494736802</v>
      </c>
      <c r="J566">
        <v>-8.61083039743618</v>
      </c>
      <c r="K566">
        <v>-8.1836025334107028</v>
      </c>
      <c r="L566">
        <v>-6.2110601402363006</v>
      </c>
      <c r="M566">
        <v>-9.4720377696162323</v>
      </c>
      <c r="N566">
        <v>-8.6432652488558634</v>
      </c>
      <c r="O566">
        <v>-3.3749791610404691</v>
      </c>
      <c r="P566">
        <v>-6.5047992965138919</v>
      </c>
      <c r="Q566">
        <v>-6.1916790872878948</v>
      </c>
      <c r="R566">
        <v>-13.982174984969101</v>
      </c>
      <c r="S566">
        <v>-4.7758933535444879</v>
      </c>
      <c r="T566">
        <v>-6.3586292040665668</v>
      </c>
      <c r="U566">
        <v>-7.4824507431860283</v>
      </c>
      <c r="V566">
        <v>-7.1337026437574007</v>
      </c>
      <c r="W566">
        <v>-5.9581864789321139</v>
      </c>
      <c r="X566">
        <v>-8.218746130044071</v>
      </c>
      <c r="Y566">
        <v>-2.783131513794002</v>
      </c>
      <c r="Z566">
        <v>-6.6584389880907162</v>
      </c>
      <c r="AA566">
        <v>-7.2592038688132847</v>
      </c>
      <c r="AB566">
        <v>-5.94123426600959</v>
      </c>
      <c r="AC566">
        <v>-6.9302124307990969</v>
      </c>
      <c r="AD566">
        <v>-5.5349521816086593</v>
      </c>
      <c r="AE566">
        <v>-6.7262422443172589</v>
      </c>
      <c r="AF566">
        <v>-7.2221511030486969</v>
      </c>
      <c r="AG566">
        <v>-5.6891287917483186</v>
      </c>
      <c r="AH566" s="9" t="s">
        <v>153</v>
      </c>
      <c r="AI566" s="1">
        <v>44682</v>
      </c>
      <c r="AJ566" s="9" t="s">
        <v>41</v>
      </c>
      <c r="AK566">
        <v>9</v>
      </c>
    </row>
    <row r="567" spans="1:37" x14ac:dyDescent="0.25">
      <c r="A567">
        <v>44687</v>
      </c>
      <c r="B567">
        <v>-2.2516043071262901</v>
      </c>
      <c r="C567">
        <v>-5.9006561250865204</v>
      </c>
      <c r="D567">
        <v>-0.37835038334021498</v>
      </c>
      <c r="E567">
        <v>-2.0641985137986092</v>
      </c>
      <c r="F567">
        <v>-3.477954276484144</v>
      </c>
      <c r="G567">
        <v>-6.392982847437672</v>
      </c>
      <c r="H567">
        <v>-1.511075466243665</v>
      </c>
      <c r="I567">
        <v>-1.805874152662486</v>
      </c>
      <c r="J567">
        <v>-4.2132037878632023</v>
      </c>
      <c r="K567">
        <v>-2.6568442070075551</v>
      </c>
      <c r="L567">
        <v>-2.765834637360109</v>
      </c>
      <c r="M567">
        <v>-2.3628653683142891</v>
      </c>
      <c r="N567">
        <v>-2.426058722378043</v>
      </c>
      <c r="O567">
        <v>-1.908171651745743</v>
      </c>
      <c r="P567">
        <v>-1.4467286291594661</v>
      </c>
      <c r="Q567">
        <v>-2.3681444777247629</v>
      </c>
      <c r="R567">
        <v>-1.8381250282318451</v>
      </c>
      <c r="S567">
        <v>-7.2754067796987884E-2</v>
      </c>
      <c r="T567">
        <v>-1.098488905580876</v>
      </c>
      <c r="U567">
        <v>0</v>
      </c>
      <c r="V567">
        <v>-0.96697936033250642</v>
      </c>
      <c r="W567">
        <v>-1.5563470065905161</v>
      </c>
      <c r="X567">
        <v>-2.155450534742049</v>
      </c>
      <c r="Y567">
        <v>-0.73386233954800395</v>
      </c>
      <c r="Z567">
        <v>-2.7520667143476438</v>
      </c>
      <c r="AA567">
        <v>-2.113145144617194</v>
      </c>
      <c r="AB567">
        <v>-1.764380269597114</v>
      </c>
      <c r="AC567">
        <v>-1.586443906209575</v>
      </c>
      <c r="AD567">
        <v>-1.588393779056863</v>
      </c>
      <c r="AE567">
        <v>-2.8213230237996978</v>
      </c>
      <c r="AF567">
        <v>-2.0890588573215449</v>
      </c>
      <c r="AG567">
        <v>-2.1627916796181439</v>
      </c>
      <c r="AH567" s="9" t="s">
        <v>154</v>
      </c>
      <c r="AI567" s="1">
        <v>44682</v>
      </c>
      <c r="AJ567" s="9" t="s">
        <v>43</v>
      </c>
      <c r="AK567">
        <v>6</v>
      </c>
    </row>
    <row r="568" spans="1:37" x14ac:dyDescent="0.25">
      <c r="A568">
        <v>44686</v>
      </c>
      <c r="B568">
        <v>-0.39908476605391768</v>
      </c>
      <c r="C568">
        <v>-0.2692801899666063</v>
      </c>
      <c r="D568">
        <v>-1.5304940856920799E-2</v>
      </c>
      <c r="E568">
        <v>-0.39669718082076821</v>
      </c>
      <c r="F568">
        <v>-0.39984374274190809</v>
      </c>
      <c r="G568">
        <v>-0.2495685790964762</v>
      </c>
      <c r="H568">
        <v>-0.39070850834884813</v>
      </c>
      <c r="I568">
        <v>-5.9841609017013318E-2</v>
      </c>
      <c r="J568">
        <v>-0.29883415070069042</v>
      </c>
      <c r="K568">
        <v>-1.6324015483996361E-2</v>
      </c>
      <c r="L568">
        <v>-4.162057288065292E-2</v>
      </c>
      <c r="M568">
        <v>-0.21892080385108631</v>
      </c>
      <c r="N568">
        <v>-0.357479145390113</v>
      </c>
      <c r="O568">
        <v>-0.85172159639984213</v>
      </c>
      <c r="P568">
        <v>-8.9023291480814559E-2</v>
      </c>
      <c r="Q568">
        <v>-0.1004391619161964</v>
      </c>
      <c r="R568">
        <v>-2.3427221397441991E-2</v>
      </c>
      <c r="S568">
        <v>-0.83770401723529597</v>
      </c>
      <c r="T568">
        <v>-0.28398602860185218</v>
      </c>
      <c r="U568">
        <v>-2.6477712987725299</v>
      </c>
      <c r="V568">
        <v>-0.26860182481884398</v>
      </c>
      <c r="W568">
        <v>-0.63780346027178048</v>
      </c>
      <c r="X568">
        <v>-0.67138801829552963</v>
      </c>
      <c r="Y568">
        <v>-0.13271063557146931</v>
      </c>
      <c r="Z568">
        <v>-0.55329466085057388</v>
      </c>
      <c r="AA568">
        <v>-0.27455111786742198</v>
      </c>
      <c r="AB568">
        <v>-0.30491863544025671</v>
      </c>
      <c r="AC568">
        <v>-0.1523701590937081</v>
      </c>
      <c r="AD568">
        <v>-3.170642440617865E-2</v>
      </c>
      <c r="AE568">
        <v>-0.29286368514358868</v>
      </c>
      <c r="AF568">
        <v>-0.6426903346781857</v>
      </c>
      <c r="AG568">
        <v>-0.19115897115702421</v>
      </c>
      <c r="AH568" s="9" t="s">
        <v>154</v>
      </c>
      <c r="AI568" s="1">
        <v>44682</v>
      </c>
      <c r="AJ568" s="9" t="s">
        <v>38</v>
      </c>
      <c r="AK568">
        <v>5</v>
      </c>
    </row>
    <row r="569" spans="1:37" x14ac:dyDescent="0.25">
      <c r="A569">
        <v>44685</v>
      </c>
      <c r="B569">
        <v>-0.65381865894758928</v>
      </c>
      <c r="C569">
        <v>-0.21716146624684371</v>
      </c>
      <c r="D569">
        <v>-7.4152083099147444E-3</v>
      </c>
      <c r="E569">
        <v>-0.91522698758303966</v>
      </c>
      <c r="F569">
        <v>-0.80735976413653576</v>
      </c>
      <c r="G569">
        <v>-1.3288475002694899</v>
      </c>
      <c r="H569">
        <v>-9.998306932008634E-2</v>
      </c>
      <c r="I569">
        <v>-0.471732391949442</v>
      </c>
      <c r="J569">
        <v>-2.9076701635454269E-2</v>
      </c>
      <c r="K569">
        <v>-0.12610223903470821</v>
      </c>
      <c r="L569">
        <v>-3.3605534049056758E-2</v>
      </c>
      <c r="M569">
        <v>-0.12488146787097371</v>
      </c>
      <c r="N569">
        <v>-1.3886566078404941</v>
      </c>
      <c r="O569">
        <v>-7.721991575191994E-3</v>
      </c>
      <c r="P569">
        <v>-0.2585368343434668</v>
      </c>
      <c r="Q569">
        <v>-0.89887883930146339</v>
      </c>
      <c r="R569">
        <v>-0.36497966647667018</v>
      </c>
      <c r="S569">
        <v>-2.8672890035594429</v>
      </c>
      <c r="T569">
        <v>-0.84926497657072331</v>
      </c>
      <c r="U569">
        <v>-0.26168151312259702</v>
      </c>
      <c r="V569">
        <v>-7.7567426654176722E-2</v>
      </c>
      <c r="W569">
        <v>-0.44101987527945502</v>
      </c>
      <c r="X569">
        <v>-0.43875976422354929</v>
      </c>
      <c r="Y569">
        <v>-0.24052002468395511</v>
      </c>
      <c r="Z569">
        <v>-0.91142401159386743</v>
      </c>
      <c r="AA569">
        <v>-0.61812968120918643</v>
      </c>
      <c r="AB569">
        <v>-0.4634193364337173</v>
      </c>
      <c r="AC569">
        <v>-0.13673672174203369</v>
      </c>
      <c r="AD569">
        <v>-0.67050520976452022</v>
      </c>
      <c r="AE569">
        <v>-1.0133222446569179</v>
      </c>
      <c r="AF569">
        <v>-0.55181851504952173</v>
      </c>
      <c r="AG569">
        <v>-0.50469123569624197</v>
      </c>
      <c r="AH569" s="9" t="s">
        <v>154</v>
      </c>
      <c r="AI569" s="1">
        <v>44682</v>
      </c>
      <c r="AJ569" s="9" t="s">
        <v>39</v>
      </c>
      <c r="AK569">
        <v>4</v>
      </c>
    </row>
    <row r="570" spans="1:37" x14ac:dyDescent="0.25">
      <c r="A570">
        <v>44680</v>
      </c>
      <c r="B570">
        <v>-3.3838762166136467E-2</v>
      </c>
      <c r="C570">
        <v>0</v>
      </c>
      <c r="D570">
        <v>0</v>
      </c>
      <c r="E570">
        <v>-2.7890380068334601E-2</v>
      </c>
      <c r="F570">
        <v>-6.3873310074465453E-4</v>
      </c>
      <c r="G570">
        <v>-0.12031320557613071</v>
      </c>
      <c r="H570">
        <v>-1.3754078770899991E-2</v>
      </c>
      <c r="I570">
        <v>-9.2875545739699986E-2</v>
      </c>
      <c r="J570">
        <v>-6.9934150807766395E-4</v>
      </c>
      <c r="K570">
        <v>-9.5168061762418987E-3</v>
      </c>
      <c r="L570">
        <v>0</v>
      </c>
      <c r="M570">
        <v>-2.7306752616709251E-3</v>
      </c>
      <c r="N570">
        <v>-5.1584584363470393E-5</v>
      </c>
      <c r="O570">
        <v>-5.2086803469825736E-4</v>
      </c>
      <c r="P570">
        <v>-5.778278172546468E-2</v>
      </c>
      <c r="Q570">
        <v>-3.053559945016019E-2</v>
      </c>
      <c r="R570">
        <v>0</v>
      </c>
      <c r="S570">
        <v>-0.19025777556130069</v>
      </c>
      <c r="T570">
        <v>-4.2833308792891538E-2</v>
      </c>
      <c r="U570">
        <v>0</v>
      </c>
      <c r="V570">
        <v>-6.9010601528903176E-2</v>
      </c>
      <c r="W570">
        <v>-1.724362036854326E-2</v>
      </c>
      <c r="X570">
        <v>-9.4650303909021197E-2</v>
      </c>
      <c r="Y570">
        <v>0</v>
      </c>
      <c r="Z570">
        <v>-5.9404400410927233E-2</v>
      </c>
      <c r="AA570">
        <v>-1.486933212730035E-2</v>
      </c>
      <c r="AB570">
        <v>-2.74811166307793E-2</v>
      </c>
      <c r="AC570">
        <v>-1.025520264938637E-3</v>
      </c>
      <c r="AD570">
        <v>-6.1709916418226429E-2</v>
      </c>
      <c r="AE570">
        <v>-4.5684080002972083E-2</v>
      </c>
      <c r="AF570">
        <v>-1.7365436736018831E-2</v>
      </c>
      <c r="AG570">
        <v>-4.7621700214157278E-2</v>
      </c>
      <c r="AH570" s="9" t="s">
        <v>155</v>
      </c>
      <c r="AI570" s="1">
        <v>44652</v>
      </c>
      <c r="AJ570" s="9" t="s">
        <v>43</v>
      </c>
      <c r="AK570">
        <v>29</v>
      </c>
    </row>
    <row r="571" spans="1:37" x14ac:dyDescent="0.25">
      <c r="A571">
        <v>44679</v>
      </c>
      <c r="B571">
        <v>-0.19049406667702709</v>
      </c>
      <c r="C571">
        <v>-5.891062091495073E-2</v>
      </c>
      <c r="D571">
        <v>-0.28926207509189639</v>
      </c>
      <c r="E571">
        <v>-0.24139326439360259</v>
      </c>
      <c r="F571">
        <v>-3.0315830610953321E-2</v>
      </c>
      <c r="G571">
        <v>-0.29196790352038138</v>
      </c>
      <c r="H571">
        <v>-0.1314027439866835</v>
      </c>
      <c r="I571">
        <v>-0.54225388593919899</v>
      </c>
      <c r="J571">
        <v>-0.17650832729674279</v>
      </c>
      <c r="K571">
        <v>-7.6649525755960721E-2</v>
      </c>
      <c r="L571">
        <v>-5.6582650892344183E-2</v>
      </c>
      <c r="M571">
        <v>-0.20407769007888199</v>
      </c>
      <c r="N571">
        <v>-5.5934297856447102E-2</v>
      </c>
      <c r="O571">
        <v>-0.17707147428793191</v>
      </c>
      <c r="P571">
        <v>-4.1611090593368649E-2</v>
      </c>
      <c r="Q571">
        <v>-0.1087349730677242</v>
      </c>
      <c r="R571">
        <v>-0.69437402472020704</v>
      </c>
      <c r="S571">
        <v>-0.22627341101944001</v>
      </c>
      <c r="T571">
        <v>-0.17961304814185239</v>
      </c>
      <c r="U571">
        <v>-6.144315243322486E-2</v>
      </c>
      <c r="V571">
        <v>-0.21089420712554291</v>
      </c>
      <c r="W571">
        <v>-7.8416041971892878E-2</v>
      </c>
      <c r="X571">
        <v>-0.2025678061241904</v>
      </c>
      <c r="Y571">
        <v>-1.923212416325009E-2</v>
      </c>
      <c r="Z571">
        <v>-0.24677269248294939</v>
      </c>
      <c r="AA571">
        <v>-0.13635514995502149</v>
      </c>
      <c r="AB571">
        <v>-0.14389378908451339</v>
      </c>
      <c r="AC571">
        <v>-0.1344007956672458</v>
      </c>
      <c r="AD571">
        <v>-9.3956824439275555E-2</v>
      </c>
      <c r="AE571">
        <v>-0.2485209703421917</v>
      </c>
      <c r="AF571">
        <v>-0.19437097873582149</v>
      </c>
      <c r="AG571">
        <v>-0.15489682823375761</v>
      </c>
      <c r="AH571" s="9" t="s">
        <v>155</v>
      </c>
      <c r="AI571" s="1">
        <v>44652</v>
      </c>
      <c r="AJ571" s="9" t="s">
        <v>38</v>
      </c>
      <c r="AK571">
        <v>28</v>
      </c>
    </row>
    <row r="572" spans="1:37" x14ac:dyDescent="0.25">
      <c r="A572">
        <v>44678</v>
      </c>
      <c r="B572">
        <v>-1.290289706584089E-2</v>
      </c>
      <c r="C572">
        <v>0</v>
      </c>
      <c r="D572">
        <v>0</v>
      </c>
      <c r="E572">
        <v>-1.172623732310083E-3</v>
      </c>
      <c r="F572">
        <v>-4.8211964321731943E-2</v>
      </c>
      <c r="G572">
        <v>-7.006303333790649E-3</v>
      </c>
      <c r="H572">
        <v>0</v>
      </c>
      <c r="I572">
        <v>-0.42065915064372111</v>
      </c>
      <c r="J572">
        <v>-7.1547685735836031E-3</v>
      </c>
      <c r="K572">
        <v>0</v>
      </c>
      <c r="L572">
        <v>0</v>
      </c>
      <c r="M572">
        <v>-4.01952753772077E-3</v>
      </c>
      <c r="N572">
        <v>-2.741396547551401E-3</v>
      </c>
      <c r="O572">
        <v>-2.2941088766456771E-2</v>
      </c>
      <c r="P572">
        <v>-4.6607598835568748E-5</v>
      </c>
      <c r="Q572">
        <v>-1.0997351917940049E-2</v>
      </c>
      <c r="R572">
        <v>0</v>
      </c>
      <c r="S572">
        <v>-0.14233156803185709</v>
      </c>
      <c r="T572">
        <v>-1.7218404304660168E-2</v>
      </c>
      <c r="U572">
        <v>0</v>
      </c>
      <c r="V572">
        <v>-6.1794921975714913E-3</v>
      </c>
      <c r="W572">
        <v>0</v>
      </c>
      <c r="X572">
        <v>-3.9611230749544337E-3</v>
      </c>
      <c r="Y572">
        <v>-3.9820309496962747E-2</v>
      </c>
      <c r="Z572">
        <v>-6.9150807858253706E-3</v>
      </c>
      <c r="AA572">
        <v>-2.1592582748958259E-2</v>
      </c>
      <c r="AB572">
        <v>-1.4813142904959191E-2</v>
      </c>
      <c r="AC572">
        <v>-6.60638896040339E-3</v>
      </c>
      <c r="AD572">
        <v>0</v>
      </c>
      <c r="AE572">
        <v>-6.8658389976382923E-3</v>
      </c>
      <c r="AF572">
        <v>-8.7851584730823922E-3</v>
      </c>
      <c r="AG572">
        <v>-3.7930240712873327E-2</v>
      </c>
      <c r="AH572" s="9" t="s">
        <v>155</v>
      </c>
      <c r="AI572" s="1">
        <v>44652</v>
      </c>
      <c r="AJ572" s="9" t="s">
        <v>39</v>
      </c>
      <c r="AK572">
        <v>27</v>
      </c>
    </row>
    <row r="573" spans="1:37" x14ac:dyDescent="0.25">
      <c r="A573">
        <v>44677</v>
      </c>
      <c r="B573">
        <v>-8.7696287645826643E-3</v>
      </c>
      <c r="C573">
        <v>-2.606663406198963E-2</v>
      </c>
      <c r="D573">
        <v>-0.55227735848943715</v>
      </c>
      <c r="E573">
        <v>-1.110232456592436E-3</v>
      </c>
      <c r="F573">
        <v>-1.2745176088890199E-2</v>
      </c>
      <c r="G573">
        <v>-2.884859395890612E-3</v>
      </c>
      <c r="H573">
        <v>-0.1080929103652913</v>
      </c>
      <c r="I573">
        <v>-4.7271698525919781E-2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-6.6586457876340063E-5</v>
      </c>
      <c r="P573">
        <v>0</v>
      </c>
      <c r="Q573">
        <v>-2.6996734343437811E-2</v>
      </c>
      <c r="R573">
        <v>0</v>
      </c>
      <c r="S573">
        <v>0</v>
      </c>
      <c r="T573">
        <v>-5.9586053860601973E-3</v>
      </c>
      <c r="U573">
        <v>-8.2976497731793983E-2</v>
      </c>
      <c r="V573">
        <v>-1.9671580385665959E-2</v>
      </c>
      <c r="W573">
        <v>0</v>
      </c>
      <c r="X573">
        <v>-3.8860869631192562E-3</v>
      </c>
      <c r="Y573">
        <v>0</v>
      </c>
      <c r="Z573">
        <v>-3.857857083360801E-3</v>
      </c>
      <c r="AA573">
        <v>-3.0965615148769552E-3</v>
      </c>
      <c r="AB573">
        <v>-2.2069655372991451E-2</v>
      </c>
      <c r="AC573">
        <v>-2.9454792452769971E-2</v>
      </c>
      <c r="AD573">
        <v>0</v>
      </c>
      <c r="AE573">
        <v>-1.3260919124451379E-2</v>
      </c>
      <c r="AF573">
        <v>-1.323455671590453E-2</v>
      </c>
      <c r="AG573">
        <v>-1.4122866520230729E-3</v>
      </c>
      <c r="AH573" s="9" t="s">
        <v>155</v>
      </c>
      <c r="AI573" s="1">
        <v>44652</v>
      </c>
      <c r="AJ573" s="9" t="s">
        <v>40</v>
      </c>
      <c r="AK573">
        <v>26</v>
      </c>
    </row>
    <row r="574" spans="1:37" x14ac:dyDescent="0.25">
      <c r="A574">
        <v>44676</v>
      </c>
      <c r="B574">
        <v>-3.6190206224903601</v>
      </c>
      <c r="C574">
        <v>-2.468974797967749</v>
      </c>
      <c r="D574">
        <v>-6.8663755990968296</v>
      </c>
      <c r="E574">
        <v>-2.9906366236640261</v>
      </c>
      <c r="F574">
        <v>-2.976826057782314</v>
      </c>
      <c r="G574">
        <v>-4.5082376478790653</v>
      </c>
      <c r="H574">
        <v>-3.5681463837518179</v>
      </c>
      <c r="I574">
        <v>-1.7968967832295339</v>
      </c>
      <c r="J574">
        <v>-5.4397939101720771</v>
      </c>
      <c r="K574">
        <v>-4.9374858103259243</v>
      </c>
      <c r="L574">
        <v>-5.1059813826295191</v>
      </c>
      <c r="M574">
        <v>-3.3780329595534861</v>
      </c>
      <c r="N574">
        <v>-4.0150440472220703</v>
      </c>
      <c r="O574">
        <v>-2.8266991233685381</v>
      </c>
      <c r="P574">
        <v>-3.109510535509902</v>
      </c>
      <c r="Q574">
        <v>-4.259602013834721</v>
      </c>
      <c r="R574">
        <v>-4.7179832013442153</v>
      </c>
      <c r="S574">
        <v>-4.602797021903374</v>
      </c>
      <c r="T574">
        <v>-3.0667251356497949</v>
      </c>
      <c r="U574">
        <v>-3.7020931255101428</v>
      </c>
      <c r="V574">
        <v>-5.5444341442157388</v>
      </c>
      <c r="W574">
        <v>-2.2539668766648608</v>
      </c>
      <c r="X574">
        <v>-3.3712447882478398</v>
      </c>
      <c r="Y574">
        <v>-2.3576991759950539</v>
      </c>
      <c r="Z574">
        <v>-3.4650984222366361</v>
      </c>
      <c r="AA574">
        <v>-3.6776721038735349</v>
      </c>
      <c r="AB574">
        <v>-3.7778041274717422</v>
      </c>
      <c r="AC574">
        <v>-3.799459385302558</v>
      </c>
      <c r="AD574">
        <v>-4.8548644260390388</v>
      </c>
      <c r="AE574">
        <v>-4.142720997828965</v>
      </c>
      <c r="AF574">
        <v>-3.9235387585470871</v>
      </c>
      <c r="AG574">
        <v>-2.231213854825707</v>
      </c>
      <c r="AH574" s="9" t="s">
        <v>155</v>
      </c>
      <c r="AI574" s="1">
        <v>44652</v>
      </c>
      <c r="AJ574" s="9" t="s">
        <v>41</v>
      </c>
      <c r="AK574">
        <v>25</v>
      </c>
    </row>
    <row r="575" spans="1:37" x14ac:dyDescent="0.25">
      <c r="A575">
        <v>44673</v>
      </c>
      <c r="B575">
        <v>-0.86896456865762239</v>
      </c>
      <c r="C575">
        <v>-1.483942168713996</v>
      </c>
      <c r="D575">
        <v>-0.87990657762502278</v>
      </c>
      <c r="E575">
        <v>-0.47769489311422592</v>
      </c>
      <c r="F575">
        <v>-0.32775886440593083</v>
      </c>
      <c r="G575">
        <v>-0.47522348370130102</v>
      </c>
      <c r="H575">
        <v>-0.42601554445953299</v>
      </c>
      <c r="I575">
        <v>-1.181757102122029</v>
      </c>
      <c r="J575">
        <v>-3.8122849884357541</v>
      </c>
      <c r="K575">
        <v>-3.5293309162012698</v>
      </c>
      <c r="L575">
        <v>-1.0079077507691301</v>
      </c>
      <c r="M575">
        <v>-0.65570612837506392</v>
      </c>
      <c r="N575">
        <v>-1.49892758735624</v>
      </c>
      <c r="O575">
        <v>-0.3021643420052928</v>
      </c>
      <c r="P575">
        <v>-0.1408374297047551</v>
      </c>
      <c r="Q575">
        <v>-5.0791316925975383E-2</v>
      </c>
      <c r="R575">
        <v>-0.27848280533546149</v>
      </c>
      <c r="S575">
        <v>-0.1127465241643239</v>
      </c>
      <c r="T575">
        <v>-4.8252020876798349E-2</v>
      </c>
      <c r="U575">
        <v>-7.3307446055144361</v>
      </c>
      <c r="V575">
        <v>-1.0943612374339049</v>
      </c>
      <c r="W575">
        <v>-4.7774495840652827E-3</v>
      </c>
      <c r="X575">
        <v>-0.967222957718325</v>
      </c>
      <c r="Y575">
        <v>-0.1107530779981714</v>
      </c>
      <c r="Z575">
        <v>-0.72924652834300674</v>
      </c>
      <c r="AA575">
        <v>-1.676350938080041</v>
      </c>
      <c r="AB575">
        <v>-0.31377021514517639</v>
      </c>
      <c r="AC575">
        <v>-0.63319360607223818</v>
      </c>
      <c r="AD575">
        <v>-0.15284142571973511</v>
      </c>
      <c r="AE575">
        <v>-0.91154288985692333</v>
      </c>
      <c r="AF575">
        <v>-1.291187629540274</v>
      </c>
      <c r="AG575">
        <v>-0.33207486233590061</v>
      </c>
      <c r="AH575" s="9" t="s">
        <v>156</v>
      </c>
      <c r="AI575" s="1">
        <v>44652</v>
      </c>
      <c r="AJ575" s="9" t="s">
        <v>43</v>
      </c>
      <c r="AK575">
        <v>22</v>
      </c>
    </row>
    <row r="576" spans="1:37" x14ac:dyDescent="0.25">
      <c r="A576">
        <v>44672</v>
      </c>
      <c r="B576">
        <v>-1.9500105922779229</v>
      </c>
      <c r="C576">
        <v>-1.6998732637819469</v>
      </c>
      <c r="D576">
        <v>0</v>
      </c>
      <c r="E576">
        <v>-3.551660138453534</v>
      </c>
      <c r="F576">
        <v>-2.2907669123737149</v>
      </c>
      <c r="G576">
        <v>-0.53140967996185196</v>
      </c>
      <c r="H576">
        <v>-3.3665516187583422</v>
      </c>
      <c r="I576">
        <v>-1.4780764955009431</v>
      </c>
      <c r="J576">
        <v>-8.9157329837139798</v>
      </c>
      <c r="K576">
        <v>-0.24752496703975721</v>
      </c>
      <c r="L576">
        <v>-0.75939873703609939</v>
      </c>
      <c r="M576">
        <v>-4.1839389467886381</v>
      </c>
      <c r="N576">
        <v>-2.97756124802059</v>
      </c>
      <c r="O576">
        <v>-0.18362836701480029</v>
      </c>
      <c r="P576">
        <v>-3.371331453717286</v>
      </c>
      <c r="Q576">
        <v>-0.14234625524179881</v>
      </c>
      <c r="R576">
        <v>-0.75378898549532658</v>
      </c>
      <c r="S576">
        <v>-1.717706751975161</v>
      </c>
      <c r="T576">
        <v>-0.13519903089104479</v>
      </c>
      <c r="U576">
        <v>-3.2202414283829199</v>
      </c>
      <c r="V576">
        <v>-1.1130689495751289</v>
      </c>
      <c r="W576">
        <v>-1.3634526009579711</v>
      </c>
      <c r="X576">
        <v>-3.171011159720706</v>
      </c>
      <c r="Y576">
        <v>-0.2234325606768966</v>
      </c>
      <c r="Z576">
        <v>-2.349415373986818</v>
      </c>
      <c r="AA576">
        <v>-3.1037712057456939</v>
      </c>
      <c r="AB576">
        <v>-0.77131829100585891</v>
      </c>
      <c r="AC576">
        <v>-1.5053993072058289</v>
      </c>
      <c r="AD576">
        <v>-0.49480421255968732</v>
      </c>
      <c r="AE576">
        <v>-0.75979090092627266</v>
      </c>
      <c r="AF576">
        <v>-2.0660540566011099</v>
      </c>
      <c r="AG576">
        <v>-4.0509609680803749</v>
      </c>
      <c r="AH576" s="9" t="s">
        <v>156</v>
      </c>
      <c r="AI576" s="1">
        <v>44652</v>
      </c>
      <c r="AJ576" s="9" t="s">
        <v>38</v>
      </c>
      <c r="AK576">
        <v>21</v>
      </c>
    </row>
    <row r="577" spans="1:37" x14ac:dyDescent="0.25">
      <c r="A577">
        <v>44671</v>
      </c>
      <c r="B577">
        <v>-2.6937741075011141</v>
      </c>
      <c r="C577">
        <v>-2.129830282387672</v>
      </c>
      <c r="D577">
        <v>-1.656169821755284</v>
      </c>
      <c r="E577">
        <v>-2.8251141821664492</v>
      </c>
      <c r="F577">
        <v>-2.3014566135719039</v>
      </c>
      <c r="G577">
        <v>-2.48519067177233</v>
      </c>
      <c r="H577">
        <v>-2.0358080588918219</v>
      </c>
      <c r="I577">
        <v>-3.908920145204732</v>
      </c>
      <c r="J577">
        <v>-7.9210089526844856</v>
      </c>
      <c r="K577">
        <v>-2.9643500871615229</v>
      </c>
      <c r="L577">
        <v>-2.4484686400577722</v>
      </c>
      <c r="M577">
        <v>-2.2759877906172181</v>
      </c>
      <c r="N577">
        <v>-3.8976213812805081</v>
      </c>
      <c r="O577">
        <v>-1.085767180461058</v>
      </c>
      <c r="P577">
        <v>-3.4474246828482791</v>
      </c>
      <c r="Q577">
        <v>-1.2671153919256251</v>
      </c>
      <c r="R577">
        <v>-8.1978116065189504</v>
      </c>
      <c r="S577">
        <v>-1.3718462008622181</v>
      </c>
      <c r="T577">
        <v>-2.2791387871729181</v>
      </c>
      <c r="U577">
        <v>-0.82643196092272109</v>
      </c>
      <c r="V577">
        <v>-2.9149456315247071</v>
      </c>
      <c r="W577">
        <v>-1.2757825627949071</v>
      </c>
      <c r="X577">
        <v>-2.8226232246827072</v>
      </c>
      <c r="Y577">
        <v>-0.94944911136248444</v>
      </c>
      <c r="Z577">
        <v>-2.687114524329739</v>
      </c>
      <c r="AA577">
        <v>-4.0371805775080718</v>
      </c>
      <c r="AB577">
        <v>-2.006753597700444</v>
      </c>
      <c r="AC577">
        <v>-1.8809648613100221</v>
      </c>
      <c r="AD577">
        <v>-1.4668677250131421</v>
      </c>
      <c r="AE577">
        <v>-2.084220419324657</v>
      </c>
      <c r="AF577">
        <v>-2.6380853425973601</v>
      </c>
      <c r="AG577">
        <v>-3.890544700328344</v>
      </c>
      <c r="AH577" s="9" t="s">
        <v>156</v>
      </c>
      <c r="AI577" s="1">
        <v>44652</v>
      </c>
      <c r="AJ577" s="9" t="s">
        <v>39</v>
      </c>
      <c r="AK577">
        <v>20</v>
      </c>
    </row>
    <row r="578" spans="1:37" x14ac:dyDescent="0.25">
      <c r="A578">
        <v>44670</v>
      </c>
      <c r="B578">
        <v>-2.9752952618973518</v>
      </c>
      <c r="C578">
        <v>-1.081752489568617</v>
      </c>
      <c r="D578">
        <v>-1.84640383021765</v>
      </c>
      <c r="E578">
        <v>-3.7402086345295178</v>
      </c>
      <c r="F578">
        <v>-2.9515752407234119</v>
      </c>
      <c r="G578">
        <v>-5.2437283676776989</v>
      </c>
      <c r="H578">
        <v>-2.6372186298551941</v>
      </c>
      <c r="I578">
        <v>-3.47789348322438</v>
      </c>
      <c r="J578">
        <v>-1.0297174447922659</v>
      </c>
      <c r="K578">
        <v>-1.6936801648152691</v>
      </c>
      <c r="L578">
        <v>-1.7042981455214581</v>
      </c>
      <c r="M578">
        <v>-1.9155171610816459</v>
      </c>
      <c r="N578">
        <v>-2.4012239754307818</v>
      </c>
      <c r="O578">
        <v>-2.4326743636425801</v>
      </c>
      <c r="P578">
        <v>-3.1890203504982968</v>
      </c>
      <c r="Q578">
        <v>-1.9248141292095371</v>
      </c>
      <c r="R578">
        <v>-9.5458580135862015</v>
      </c>
      <c r="S578">
        <v>-2.5808732861536141</v>
      </c>
      <c r="T578">
        <v>-2.13998129530103</v>
      </c>
      <c r="U578">
        <v>-4.0360244203708744</v>
      </c>
      <c r="V578">
        <v>-2.1419363138567031</v>
      </c>
      <c r="W578">
        <v>-3.1393537717026199</v>
      </c>
      <c r="X578">
        <v>-3.394306303845021</v>
      </c>
      <c r="Y578">
        <v>-1.9344585980077289</v>
      </c>
      <c r="Z578">
        <v>-3.8173984578328541</v>
      </c>
      <c r="AA578">
        <v>-2.5191162608431301</v>
      </c>
      <c r="AB578">
        <v>-2.300323254820936</v>
      </c>
      <c r="AC578">
        <v>-1.919783290407963</v>
      </c>
      <c r="AD578">
        <v>-1.225641792515588</v>
      </c>
      <c r="AE578">
        <v>-1.79131284914541</v>
      </c>
      <c r="AF578">
        <v>-3.6068192145889091</v>
      </c>
      <c r="AG578">
        <v>-3.57329786101793</v>
      </c>
      <c r="AH578" s="9" t="s">
        <v>156</v>
      </c>
      <c r="AI578" s="1">
        <v>44652</v>
      </c>
      <c r="AJ578" s="9" t="s">
        <v>40</v>
      </c>
      <c r="AK578">
        <v>19</v>
      </c>
    </row>
    <row r="579" spans="1:37" x14ac:dyDescent="0.25">
      <c r="A579">
        <v>44669</v>
      </c>
      <c r="B579">
        <v>-2.979677944783937</v>
      </c>
      <c r="C579">
        <v>-1.797902488835293</v>
      </c>
      <c r="D579">
        <v>-0.18649326878981429</v>
      </c>
      <c r="E579">
        <v>-4.6365180419518692</v>
      </c>
      <c r="F579">
        <v>-1.833925003631883</v>
      </c>
      <c r="G579">
        <v>-5.4714726481769613</v>
      </c>
      <c r="H579">
        <v>-1.666022936976463</v>
      </c>
      <c r="I579">
        <v>-1.9267119732678071</v>
      </c>
      <c r="J579">
        <v>-3.0998062265306068</v>
      </c>
      <c r="K579">
        <v>0</v>
      </c>
      <c r="L579">
        <v>-2.2341812185911931</v>
      </c>
      <c r="M579">
        <v>-0.98884679314137114</v>
      </c>
      <c r="N579">
        <v>-1.8891201900606269</v>
      </c>
      <c r="O579">
        <v>-1.652019140513648</v>
      </c>
      <c r="P579">
        <v>-2.597817806258945</v>
      </c>
      <c r="Q579">
        <v>-2.0145674949743499</v>
      </c>
      <c r="R579">
        <v>-7.7848930181631966</v>
      </c>
      <c r="S579">
        <v>-2.4104713404490532</v>
      </c>
      <c r="T579">
        <v>-2.1368621428771881</v>
      </c>
      <c r="U579">
        <v>0</v>
      </c>
      <c r="V579">
        <v>-3.0775730524450791</v>
      </c>
      <c r="W579">
        <v>-4.587918791254272</v>
      </c>
      <c r="X579">
        <v>-4.4730488452920651</v>
      </c>
      <c r="Y579">
        <v>-1.62686501469626</v>
      </c>
      <c r="Z579">
        <v>-4.5515356394000834</v>
      </c>
      <c r="AA579">
        <v>-1.669416586220384</v>
      </c>
      <c r="AB579">
        <v>-2.1362937166246918</v>
      </c>
      <c r="AC579">
        <v>-1.323224653362675</v>
      </c>
      <c r="AD579">
        <v>-1.5066046838437599</v>
      </c>
      <c r="AE579">
        <v>-1.318544472878342</v>
      </c>
      <c r="AF579">
        <v>-3.428435749786416</v>
      </c>
      <c r="AG579">
        <v>-4.6672340388203004</v>
      </c>
      <c r="AH579" s="9" t="s">
        <v>156</v>
      </c>
      <c r="AI579" s="1">
        <v>44652</v>
      </c>
      <c r="AJ579" s="9" t="s">
        <v>41</v>
      </c>
      <c r="AK579">
        <v>18</v>
      </c>
    </row>
    <row r="580" spans="1:37" x14ac:dyDescent="0.25">
      <c r="A580">
        <v>44666</v>
      </c>
      <c r="B580">
        <v>-0.70840213071193137</v>
      </c>
      <c r="C580">
        <v>-0.56244818308673628</v>
      </c>
      <c r="D580">
        <v>0</v>
      </c>
      <c r="E580">
        <v>-1.271750786049707</v>
      </c>
      <c r="F580">
        <v>-1.3941297643360699</v>
      </c>
      <c r="G580">
        <v>-1.220227956298217</v>
      </c>
      <c r="H580">
        <v>-0.1002803131872326</v>
      </c>
      <c r="I580">
        <v>-0.52154496492298574</v>
      </c>
      <c r="J580">
        <v>-0.31988008366681531</v>
      </c>
      <c r="K580">
        <v>-1.1668616299086859E-2</v>
      </c>
      <c r="L580">
        <v>-0.42362205600232983</v>
      </c>
      <c r="M580">
        <v>-0.44359257393212898</v>
      </c>
      <c r="N580">
        <v>-0.41691890795447439</v>
      </c>
      <c r="O580">
        <v>-0.4617686643486788</v>
      </c>
      <c r="P580">
        <v>-0.30287435611699298</v>
      </c>
      <c r="Q580">
        <v>-1.41920071191766</v>
      </c>
      <c r="R580">
        <v>-0.69102359193251339</v>
      </c>
      <c r="S580">
        <v>-0.71156898999191387</v>
      </c>
      <c r="T580">
        <v>-0.25861961934065519</v>
      </c>
      <c r="U580">
        <v>0</v>
      </c>
      <c r="V580">
        <v>-0.2208506101366593</v>
      </c>
      <c r="W580">
        <v>-1.546562700617129</v>
      </c>
      <c r="X580">
        <v>-0.94510699514173369</v>
      </c>
      <c r="Y580">
        <v>-0.37770928792208469</v>
      </c>
      <c r="Z580">
        <v>-1.111343142220137</v>
      </c>
      <c r="AA580">
        <v>-0.31008764357170321</v>
      </c>
      <c r="AB580">
        <v>-0.59792978532742014</v>
      </c>
      <c r="AC580">
        <v>-0.35410901538126982</v>
      </c>
      <c r="AD580">
        <v>-0.66320207817929211</v>
      </c>
      <c r="AE580">
        <v>-1.019496396972349</v>
      </c>
      <c r="AF580">
        <v>-0.6306345714596634</v>
      </c>
      <c r="AG580">
        <v>-0.56001748778595928</v>
      </c>
      <c r="AH580" s="9" t="s">
        <v>157</v>
      </c>
      <c r="AI580" s="1">
        <v>44652</v>
      </c>
      <c r="AJ580" s="9" t="s">
        <v>43</v>
      </c>
      <c r="AK580">
        <v>15</v>
      </c>
    </row>
    <row r="581" spans="1:37" x14ac:dyDescent="0.25">
      <c r="A581">
        <v>44665</v>
      </c>
      <c r="B581">
        <v>-0.30014530896014729</v>
      </c>
      <c r="C581">
        <v>-4.7157320563643336E-3</v>
      </c>
      <c r="D581">
        <v>-0.14165515634283549</v>
      </c>
      <c r="E581">
        <v>-0.39826347232080639</v>
      </c>
      <c r="F581">
        <v>-0.20084984554811999</v>
      </c>
      <c r="G581">
        <v>-0.57722149177282112</v>
      </c>
      <c r="H581">
        <v>-0.20672527685736711</v>
      </c>
      <c r="I581">
        <v>-7.3085212668164992E-2</v>
      </c>
      <c r="J581">
        <v>-5.1724879647620493E-2</v>
      </c>
      <c r="K581">
        <v>0</v>
      </c>
      <c r="L581">
        <v>-0.26682364631008482</v>
      </c>
      <c r="M581">
        <v>-0.25991131164574399</v>
      </c>
      <c r="N581">
        <v>-5.7867842175141078E-2</v>
      </c>
      <c r="O581">
        <v>-0.1108288781886352</v>
      </c>
      <c r="P581">
        <v>-0.17534136382778279</v>
      </c>
      <c r="Q581">
        <v>-0.57987245987253477</v>
      </c>
      <c r="R581">
        <v>-0.6292787615649148</v>
      </c>
      <c r="S581">
        <v>-3.7328291901894059E-2</v>
      </c>
      <c r="T581">
        <v>-0.30661790057577532</v>
      </c>
      <c r="U581">
        <v>-0.13686999683901649</v>
      </c>
      <c r="V581">
        <v>-0.49505688353963151</v>
      </c>
      <c r="W581">
        <v>-9.9405229084599173E-2</v>
      </c>
      <c r="X581">
        <v>-0.51684701923330145</v>
      </c>
      <c r="Y581">
        <v>-0.15502459724813911</v>
      </c>
      <c r="Z581">
        <v>-0.37171631262859639</v>
      </c>
      <c r="AA581">
        <v>-7.0520426016464466E-2</v>
      </c>
      <c r="AB581">
        <v>-0.39265171971091167</v>
      </c>
      <c r="AC581">
        <v>-0.2435941057289788</v>
      </c>
      <c r="AD581">
        <v>-0.37618973105924303</v>
      </c>
      <c r="AE581">
        <v>-0.26089456871609212</v>
      </c>
      <c r="AF581">
        <v>-0.37593762622534049</v>
      </c>
      <c r="AG581">
        <v>-0.18556574328405689</v>
      </c>
      <c r="AH581" s="9" t="s">
        <v>157</v>
      </c>
      <c r="AI581" s="1">
        <v>44652</v>
      </c>
      <c r="AJ581" s="9" t="s">
        <v>38</v>
      </c>
      <c r="AK581">
        <v>14</v>
      </c>
    </row>
    <row r="582" spans="1:37" x14ac:dyDescent="0.25">
      <c r="A582">
        <v>44664</v>
      </c>
      <c r="B582">
        <v>-1.16500297839116E-2</v>
      </c>
      <c r="C582">
        <v>0</v>
      </c>
      <c r="D582">
        <v>0</v>
      </c>
      <c r="E582">
        <v>-2.465599375743721E-3</v>
      </c>
      <c r="F582">
        <v>0</v>
      </c>
      <c r="G582">
        <v>-1.439307603214037E-3</v>
      </c>
      <c r="H582">
        <v>0</v>
      </c>
      <c r="I582">
        <v>-1.2162406554582831E-3</v>
      </c>
      <c r="J582">
        <v>-1.8320335345713382E-2</v>
      </c>
      <c r="K582">
        <v>-3.875566338398498E-3</v>
      </c>
      <c r="L582">
        <v>-1.6676878324448281E-3</v>
      </c>
      <c r="M582">
        <v>-4.76629457017519E-3</v>
      </c>
      <c r="N582">
        <v>-1.334209189836111E-2</v>
      </c>
      <c r="O582">
        <v>0</v>
      </c>
      <c r="P582">
        <v>0</v>
      </c>
      <c r="Q582">
        <v>-3.2960581664461113E-5</v>
      </c>
      <c r="R582">
        <v>0</v>
      </c>
      <c r="S582">
        <v>0</v>
      </c>
      <c r="T582">
        <v>-1.9165021946853711E-2</v>
      </c>
      <c r="U582">
        <v>-0.2130535782512315</v>
      </c>
      <c r="V582">
        <v>0</v>
      </c>
      <c r="W582">
        <v>0</v>
      </c>
      <c r="X582">
        <v>-1.8527046288708431E-2</v>
      </c>
      <c r="Y582">
        <v>-0.33945683720376513</v>
      </c>
      <c r="Z582">
        <v>-5.3214845194573578E-3</v>
      </c>
      <c r="AA582">
        <v>-2.0709903825294088E-2</v>
      </c>
      <c r="AB582">
        <v>-1.1270636313462971E-3</v>
      </c>
      <c r="AC582">
        <v>-6.4661962676541757E-2</v>
      </c>
      <c r="AD582">
        <v>-3.7265951946134691E-3</v>
      </c>
      <c r="AE582">
        <v>-6.3844938160029577E-4</v>
      </c>
      <c r="AF582">
        <v>-2.580316607997651E-2</v>
      </c>
      <c r="AG582">
        <v>-7.1864686069999994E-3</v>
      </c>
      <c r="AH582" s="9" t="s">
        <v>157</v>
      </c>
      <c r="AI582" s="1">
        <v>44652</v>
      </c>
      <c r="AJ582" s="9" t="s">
        <v>39</v>
      </c>
      <c r="AK582">
        <v>13</v>
      </c>
    </row>
    <row r="583" spans="1:37" x14ac:dyDescent="0.25">
      <c r="A583">
        <v>44663</v>
      </c>
      <c r="B583">
        <v>-2.5560937408111348</v>
      </c>
      <c r="C583">
        <v>-0.97618603152662686</v>
      </c>
      <c r="D583">
        <v>-4.1081362515931703</v>
      </c>
      <c r="E583">
        <v>-3.2507667074614028</v>
      </c>
      <c r="F583">
        <v>-0.84059090430954919</v>
      </c>
      <c r="G583">
        <v>-2.2810029726919359</v>
      </c>
      <c r="H583">
        <v>-1.250673709285639</v>
      </c>
      <c r="I583">
        <v>-1.597507538881878</v>
      </c>
      <c r="J583">
        <v>-8.6905420786003269</v>
      </c>
      <c r="K583">
        <v>-0.6853864506841687</v>
      </c>
      <c r="L583">
        <v>-0.56673259990072355</v>
      </c>
      <c r="M583">
        <v>-1.8041633930237291</v>
      </c>
      <c r="N583">
        <v>-2.24154840182584</v>
      </c>
      <c r="O583">
        <v>-1.4723511305160399</v>
      </c>
      <c r="P583">
        <v>-5.0088564418597139</v>
      </c>
      <c r="Q583">
        <v>-1.5912611989435741</v>
      </c>
      <c r="R583">
        <v>-2.584935887931548</v>
      </c>
      <c r="S583">
        <v>-3.4829288409538219</v>
      </c>
      <c r="T583">
        <v>-1.877835781405272</v>
      </c>
      <c r="U583">
        <v>-1.0254142924259829E-2</v>
      </c>
      <c r="V583">
        <v>-2.8378757033518389</v>
      </c>
      <c r="W583">
        <v>-1.287340179597348</v>
      </c>
      <c r="X583">
        <v>-3.7112394547520462</v>
      </c>
      <c r="Y583">
        <v>-1.8785424572259051</v>
      </c>
      <c r="Z583">
        <v>-2.9368006266914111</v>
      </c>
      <c r="AA583">
        <v>-2.9705577032393462</v>
      </c>
      <c r="AB583">
        <v>-1.7400841111615379</v>
      </c>
      <c r="AC583">
        <v>-2.0835537317880979</v>
      </c>
      <c r="AD583">
        <v>-0.94563056401045043</v>
      </c>
      <c r="AE583">
        <v>-1.9591947162116179</v>
      </c>
      <c r="AF583">
        <v>-2.647631497073986</v>
      </c>
      <c r="AG583">
        <v>-3.5565099489958869</v>
      </c>
      <c r="AH583" s="9" t="s">
        <v>157</v>
      </c>
      <c r="AI583" s="1">
        <v>44652</v>
      </c>
      <c r="AJ583" s="9" t="s">
        <v>40</v>
      </c>
      <c r="AK583">
        <v>12</v>
      </c>
    </row>
    <row r="584" spans="1:37" x14ac:dyDescent="0.25">
      <c r="A584">
        <v>44659</v>
      </c>
      <c r="B584">
        <v>-1.6948733729369629</v>
      </c>
      <c r="C584">
        <v>-1.910128915816252</v>
      </c>
      <c r="D584">
        <v>-1.5916093913360649</v>
      </c>
      <c r="E584">
        <v>-1.6669785925381599</v>
      </c>
      <c r="F584">
        <v>-3.04759390216728</v>
      </c>
      <c r="G584">
        <v>-1.719872927396735</v>
      </c>
      <c r="H584">
        <v>-2.479517231547212</v>
      </c>
      <c r="I584">
        <v>-1.0908957528448711</v>
      </c>
      <c r="J584">
        <v>-3.834512370119822</v>
      </c>
      <c r="K584">
        <v>-0.9427065500820222</v>
      </c>
      <c r="L584">
        <v>-0.84136618603995417</v>
      </c>
      <c r="M584">
        <v>-1.6981417697085419</v>
      </c>
      <c r="N584">
        <v>-1.4087627470036841</v>
      </c>
      <c r="O584">
        <v>-1.3672345707838429</v>
      </c>
      <c r="P584">
        <v>-1.0873745648879589</v>
      </c>
      <c r="Q584">
        <v>-0.92565751869328861</v>
      </c>
      <c r="R584">
        <v>-7.4269074780850008</v>
      </c>
      <c r="S584">
        <v>-1.89930360954495</v>
      </c>
      <c r="T584">
        <v>-1.553119078447778</v>
      </c>
      <c r="U584">
        <v>-2.166153812316939</v>
      </c>
      <c r="V584">
        <v>-1.3324676176396359</v>
      </c>
      <c r="W584">
        <v>-0.7908047844714664</v>
      </c>
      <c r="X584">
        <v>-1.523477418130895</v>
      </c>
      <c r="Y584">
        <v>-0.1847452285897099</v>
      </c>
      <c r="Z584">
        <v>-1.80473010054086</v>
      </c>
      <c r="AA584">
        <v>-1.633005017912478</v>
      </c>
      <c r="AB584">
        <v>-1.721104457053577</v>
      </c>
      <c r="AC584">
        <v>-1.1848676372099589</v>
      </c>
      <c r="AD584">
        <v>-0.8912936594548011</v>
      </c>
      <c r="AE584">
        <v>-1.633141808080026</v>
      </c>
      <c r="AF584">
        <v>-1.776781536610845</v>
      </c>
      <c r="AG584">
        <v>-1.843492427785655</v>
      </c>
      <c r="AH584" s="9" t="s">
        <v>158</v>
      </c>
      <c r="AI584" s="1">
        <v>44652</v>
      </c>
      <c r="AJ584" s="9" t="s">
        <v>43</v>
      </c>
      <c r="AK584">
        <v>8</v>
      </c>
    </row>
    <row r="585" spans="1:37" x14ac:dyDescent="0.25">
      <c r="A585">
        <v>44658</v>
      </c>
      <c r="B585">
        <v>-1.3021591679783271</v>
      </c>
      <c r="C585">
        <v>-3.457261169036665</v>
      </c>
      <c r="D585">
        <v>-1.394910455937908</v>
      </c>
      <c r="E585">
        <v>-1.125463526522769</v>
      </c>
      <c r="F585">
        <v>-2.547323041414788</v>
      </c>
      <c r="G585">
        <v>-1.6388880947732269</v>
      </c>
      <c r="H585">
        <v>-0.60527878013455416</v>
      </c>
      <c r="I585">
        <v>-1.07674280017819</v>
      </c>
      <c r="J585">
        <v>-8.7348666299287586E-2</v>
      </c>
      <c r="K585">
        <v>-0.45462082479309612</v>
      </c>
      <c r="L585">
        <v>-3.573180764180341</v>
      </c>
      <c r="M585">
        <v>-0.51161248332517328</v>
      </c>
      <c r="N585">
        <v>-1.8788841605539539</v>
      </c>
      <c r="O585">
        <v>-0.81293183473744624</v>
      </c>
      <c r="P585">
        <v>-0.95379100962182284</v>
      </c>
      <c r="Q585">
        <v>-0.68312513002517128</v>
      </c>
      <c r="R585">
        <v>-2.6056556789393959</v>
      </c>
      <c r="S585">
        <v>-0.51145079582840181</v>
      </c>
      <c r="T585">
        <v>-0.53417655362609862</v>
      </c>
      <c r="U585">
        <v>-7.1913858416834771</v>
      </c>
      <c r="V585">
        <v>-1.331787292414101</v>
      </c>
      <c r="W585">
        <v>-0.81820342680729452</v>
      </c>
      <c r="X585">
        <v>-1.041798666706933</v>
      </c>
      <c r="Y585">
        <v>-0.58164064708173424</v>
      </c>
      <c r="Z585">
        <v>-1.3492007503972101</v>
      </c>
      <c r="AA585">
        <v>-1.3766108267497781</v>
      </c>
      <c r="AB585">
        <v>-1.0546562543895051</v>
      </c>
      <c r="AC585">
        <v>-1.1531711684081649</v>
      </c>
      <c r="AD585">
        <v>-0.93381970145190929</v>
      </c>
      <c r="AE585">
        <v>-1.2360356677373061</v>
      </c>
      <c r="AF585">
        <v>-1.474359775326654</v>
      </c>
      <c r="AG585">
        <v>-0.97702063972151976</v>
      </c>
      <c r="AH585" s="9" t="s">
        <v>158</v>
      </c>
      <c r="AI585" s="1">
        <v>44652</v>
      </c>
      <c r="AJ585" s="9" t="s">
        <v>38</v>
      </c>
      <c r="AK585">
        <v>7</v>
      </c>
    </row>
    <row r="586" spans="1:37" x14ac:dyDescent="0.25">
      <c r="A586">
        <v>44657</v>
      </c>
      <c r="B586">
        <v>-0.60085073254336052</v>
      </c>
      <c r="C586">
        <v>-0.98025332842303725</v>
      </c>
      <c r="D586">
        <v>0</v>
      </c>
      <c r="E586">
        <v>-1.0259190430190861</v>
      </c>
      <c r="F586">
        <v>-2.2583490093751881</v>
      </c>
      <c r="G586">
        <v>-0.2117347291011604</v>
      </c>
      <c r="H586">
        <v>-0.23879833306299239</v>
      </c>
      <c r="I586">
        <v>-0.75749256415505029</v>
      </c>
      <c r="J586">
        <v>-0.1528069230774477</v>
      </c>
      <c r="K586">
        <v>-2.5150544450548689E-2</v>
      </c>
      <c r="L586">
        <v>-0.42541849880925042</v>
      </c>
      <c r="M586">
        <v>-0.14923045263971441</v>
      </c>
      <c r="N586">
        <v>-0.79439359604182669</v>
      </c>
      <c r="O586">
        <v>-1.0774044384958701</v>
      </c>
      <c r="P586">
        <v>-0.2102247476030801</v>
      </c>
      <c r="Q586">
        <v>-1.01611950551503E-3</v>
      </c>
      <c r="R586">
        <v>-1.151044824396998</v>
      </c>
      <c r="S586">
        <v>-0.37618922004354949</v>
      </c>
      <c r="T586">
        <v>-0.25095452670281859</v>
      </c>
      <c r="U586">
        <v>-0.21520850355694299</v>
      </c>
      <c r="V586">
        <v>-1.5424844011732231</v>
      </c>
      <c r="W586">
        <v>-5.9748086915679052E-2</v>
      </c>
      <c r="X586">
        <v>-0.7014204218406902</v>
      </c>
      <c r="Y586">
        <v>-0.25395480540820953</v>
      </c>
      <c r="Z586">
        <v>-0.74674458617012529</v>
      </c>
      <c r="AA586">
        <v>-0.48238352974778481</v>
      </c>
      <c r="AB586">
        <v>-0.56743306517464975</v>
      </c>
      <c r="AC586">
        <v>-0.29022749850630392</v>
      </c>
      <c r="AD586">
        <v>-3.1010521216316499E-2</v>
      </c>
      <c r="AE586">
        <v>-0.62533804546185368</v>
      </c>
      <c r="AF586">
        <v>-0.70864441398001754</v>
      </c>
      <c r="AG586">
        <v>-0.58962868287800785</v>
      </c>
      <c r="AH586" s="9" t="s">
        <v>158</v>
      </c>
      <c r="AI586" s="1">
        <v>44652</v>
      </c>
      <c r="AJ586" s="9" t="s">
        <v>39</v>
      </c>
      <c r="AK586">
        <v>6</v>
      </c>
    </row>
    <row r="587" spans="1:37" x14ac:dyDescent="0.25">
      <c r="A587">
        <v>44656</v>
      </c>
      <c r="B587">
        <v>-0.2263916527814471</v>
      </c>
      <c r="C587">
        <v>-5.70559167968804E-2</v>
      </c>
      <c r="D587">
        <v>0</v>
      </c>
      <c r="E587">
        <v>-0.17690141079632199</v>
      </c>
      <c r="F587">
        <v>-0.71163690610513353</v>
      </c>
      <c r="G587">
        <v>-0.96465401851480137</v>
      </c>
      <c r="H587">
        <v>-6.8769223402401543E-3</v>
      </c>
      <c r="I587">
        <v>-0.27744188460146729</v>
      </c>
      <c r="J587">
        <v>-1.8423468232602758E-2</v>
      </c>
      <c r="K587">
        <v>-0.15956475439473289</v>
      </c>
      <c r="L587">
        <v>-0.14441869902477039</v>
      </c>
      <c r="M587">
        <v>-0.13541731109306199</v>
      </c>
      <c r="N587">
        <v>-0.2037489276630341</v>
      </c>
      <c r="O587">
        <v>-9.155962347866288E-2</v>
      </c>
      <c r="P587">
        <v>-9.2678320983372711E-2</v>
      </c>
      <c r="Q587">
        <v>-0.58361613445128935</v>
      </c>
      <c r="R587">
        <v>-0.30573702007467862</v>
      </c>
      <c r="S587">
        <v>-4.4211256969834703E-2</v>
      </c>
      <c r="T587">
        <v>-0.22179456889954319</v>
      </c>
      <c r="U587">
        <v>0</v>
      </c>
      <c r="V587">
        <v>-8.329199720704375E-2</v>
      </c>
      <c r="W587">
        <v>-1.6972359528232739E-3</v>
      </c>
      <c r="X587">
        <v>-0.19713627867282091</v>
      </c>
      <c r="Y587">
        <v>-0.13513514869292281</v>
      </c>
      <c r="Z587">
        <v>-0.27438214378271691</v>
      </c>
      <c r="AA587">
        <v>-0.13816787907059319</v>
      </c>
      <c r="AB587">
        <v>-0.26741047575383969</v>
      </c>
      <c r="AC587">
        <v>-0.1076530834508696</v>
      </c>
      <c r="AD587">
        <v>-0.40876327608119051</v>
      </c>
      <c r="AE587">
        <v>-0.44682181173045948</v>
      </c>
      <c r="AF587">
        <v>-0.1506411161908337</v>
      </c>
      <c r="AG587">
        <v>-0.1444365300787028</v>
      </c>
      <c r="AH587" s="9" t="s">
        <v>158</v>
      </c>
      <c r="AI587" s="1">
        <v>44652</v>
      </c>
      <c r="AJ587" s="9" t="s">
        <v>40</v>
      </c>
      <c r="AK587">
        <v>5</v>
      </c>
    </row>
    <row r="588" spans="1:37" x14ac:dyDescent="0.25">
      <c r="A588">
        <v>44655</v>
      </c>
      <c r="B588">
        <v>-0.26574465885103021</v>
      </c>
      <c r="C588">
        <v>-0.15261958689675811</v>
      </c>
      <c r="D588">
        <v>-8.2775361594148333E-2</v>
      </c>
      <c r="E588">
        <v>-0.41033724168720981</v>
      </c>
      <c r="F588">
        <v>-6.3890907861566051E-2</v>
      </c>
      <c r="G588">
        <v>-2.8798999756875079E-2</v>
      </c>
      <c r="H588">
        <v>-0.37492324003080568</v>
      </c>
      <c r="I588">
        <v>-0.1796260066251455</v>
      </c>
      <c r="J588">
        <v>-1.484429763208427E-2</v>
      </c>
      <c r="K588">
        <v>-0.18347264705630231</v>
      </c>
      <c r="L588">
        <v>-3.1309468714952309E-3</v>
      </c>
      <c r="M588">
        <v>-8.8259126531361837E-2</v>
      </c>
      <c r="N588">
        <v>-0.93598455910130052</v>
      </c>
      <c r="O588">
        <v>-0.39906961777739108</v>
      </c>
      <c r="P588">
        <v>-0.13615507843800129</v>
      </c>
      <c r="Q588">
        <v>-0.29819460448060098</v>
      </c>
      <c r="R588">
        <v>-5.1776585873513394E-3</v>
      </c>
      <c r="S588">
        <v>-6.9569834038925304E-2</v>
      </c>
      <c r="T588">
        <v>-0.11275106840448119</v>
      </c>
      <c r="U588">
        <v>-2.0358054958239769</v>
      </c>
      <c r="V588">
        <v>-0.26401754616486139</v>
      </c>
      <c r="W588">
        <v>-0.1050318812620275</v>
      </c>
      <c r="X588">
        <v>-0.17538936966587351</v>
      </c>
      <c r="Y588">
        <v>-0.16783411789115371</v>
      </c>
      <c r="Z588">
        <v>-0.21765099272812999</v>
      </c>
      <c r="AA588">
        <v>-0.46638319720729321</v>
      </c>
      <c r="AB588">
        <v>-0.26271513172289729</v>
      </c>
      <c r="AC588">
        <v>-9.2259288749418175E-2</v>
      </c>
      <c r="AD588">
        <v>-0.30813032354874709</v>
      </c>
      <c r="AE588">
        <v>-0.33442162144827747</v>
      </c>
      <c r="AF588">
        <v>-0.31362936094816812</v>
      </c>
      <c r="AG588">
        <v>-0.1090720112128174</v>
      </c>
      <c r="AH588" s="9" t="s">
        <v>158</v>
      </c>
      <c r="AI588" s="1">
        <v>44652</v>
      </c>
      <c r="AJ588" s="9" t="s">
        <v>41</v>
      </c>
      <c r="AK588">
        <v>4</v>
      </c>
    </row>
    <row r="589" spans="1:37" x14ac:dyDescent="0.25">
      <c r="A589">
        <v>44652</v>
      </c>
      <c r="B589">
        <v>-2.4884926103813189E-2</v>
      </c>
      <c r="C589">
        <v>-4.5082363265167794E-3</v>
      </c>
      <c r="D589">
        <v>0</v>
      </c>
      <c r="E589">
        <v>-1.6937026915548701E-3</v>
      </c>
      <c r="F589">
        <v>-5.6108934357540281E-2</v>
      </c>
      <c r="G589">
        <v>-7.6305112290620198E-3</v>
      </c>
      <c r="H589">
        <v>-0.17788552237423311</v>
      </c>
      <c r="I589">
        <v>-9.1997250141433798E-2</v>
      </c>
      <c r="J589">
        <v>-0.59986675933781108</v>
      </c>
      <c r="K589">
        <v>-1.78188506745624E-2</v>
      </c>
      <c r="L589">
        <v>0</v>
      </c>
      <c r="M589">
        <v>-3.4728876949334472E-3</v>
      </c>
      <c r="N589">
        <v>-1.896783351689036E-2</v>
      </c>
      <c r="O589">
        <v>-2.1789688247607752E-3</v>
      </c>
      <c r="P589">
        <v>-4.1163251472876763E-2</v>
      </c>
      <c r="Q589">
        <v>0</v>
      </c>
      <c r="R589">
        <v>0</v>
      </c>
      <c r="S589">
        <v>-2.3230966267888929E-2</v>
      </c>
      <c r="T589">
        <v>-9.6960187487946364E-3</v>
      </c>
      <c r="U589">
        <v>-0.25942094146479572</v>
      </c>
      <c r="V589">
        <v>-1.7431119065417711E-2</v>
      </c>
      <c r="W589">
        <v>-8.5442874307581712E-2</v>
      </c>
      <c r="X589">
        <v>-3.708659843418385E-3</v>
      </c>
      <c r="Y589">
        <v>-0.1021763664050548</v>
      </c>
      <c r="Z589">
        <v>-5.7411903303382431E-3</v>
      </c>
      <c r="AA589">
        <v>-9.598039074679604E-2</v>
      </c>
      <c r="AB589">
        <v>-2.7708058972734598E-2</v>
      </c>
      <c r="AC589">
        <v>-1.657742451173418E-2</v>
      </c>
      <c r="AD589">
        <v>-4.4290579484775579E-3</v>
      </c>
      <c r="AE589">
        <v>-1.0385401320725291E-2</v>
      </c>
      <c r="AF589">
        <v>-2.565892018500994E-2</v>
      </c>
      <c r="AG589">
        <v>-4.0576244942123862E-2</v>
      </c>
      <c r="AH589" s="9" t="s">
        <v>159</v>
      </c>
      <c r="AI589" s="1">
        <v>44652</v>
      </c>
      <c r="AJ589" s="9" t="s">
        <v>43</v>
      </c>
      <c r="AK589">
        <v>1</v>
      </c>
    </row>
    <row r="590" spans="1:37" x14ac:dyDescent="0.25">
      <c r="A590">
        <v>44651</v>
      </c>
      <c r="B590">
        <v>-0.4417295783006695</v>
      </c>
      <c r="C590">
        <v>-0.27608844654506481</v>
      </c>
      <c r="D590">
        <v>-0.1117579922776482</v>
      </c>
      <c r="E590">
        <v>-0.66159456373608228</v>
      </c>
      <c r="F590">
        <v>-9.3044268964658977E-2</v>
      </c>
      <c r="G590">
        <v>-0.37133773254991509</v>
      </c>
      <c r="H590">
        <v>-0.44326378736927452</v>
      </c>
      <c r="I590">
        <v>-0.17327517057251129</v>
      </c>
      <c r="J590">
        <v>-1.509699019499168</v>
      </c>
      <c r="K590">
        <v>-0.1708463197866012</v>
      </c>
      <c r="L590">
        <v>-0.1431280925786502</v>
      </c>
      <c r="M590">
        <v>-0.24895767665190291</v>
      </c>
      <c r="N590">
        <v>-0.35220364391211662</v>
      </c>
      <c r="O590">
        <v>-0.19350605891486311</v>
      </c>
      <c r="P590">
        <v>-0.1257420817438159</v>
      </c>
      <c r="Q590">
        <v>-0.12970257057668419</v>
      </c>
      <c r="R590">
        <v>-1.714254886614543E-2</v>
      </c>
      <c r="S590">
        <v>-1.424056240291047</v>
      </c>
      <c r="T590">
        <v>-0.26131431725872029</v>
      </c>
      <c r="U590">
        <v>-0.21271221324211709</v>
      </c>
      <c r="V590">
        <v>-0.40389135712849211</v>
      </c>
      <c r="W590">
        <v>-1.192381878832288</v>
      </c>
      <c r="X590">
        <v>-0.63869039450109866</v>
      </c>
      <c r="Y590">
        <v>-0.36906301677540532</v>
      </c>
      <c r="Z590">
        <v>-0.64980152816984993</v>
      </c>
      <c r="AA590">
        <v>-0.36781786124905502</v>
      </c>
      <c r="AB590">
        <v>-0.2336845024769349</v>
      </c>
      <c r="AC590">
        <v>-0.281731198254</v>
      </c>
      <c r="AD590">
        <v>-0.12702081098400261</v>
      </c>
      <c r="AE590">
        <v>-0.35821989613569782</v>
      </c>
      <c r="AF590">
        <v>-0.46038793218566187</v>
      </c>
      <c r="AG590">
        <v>-0.59725714079573666</v>
      </c>
      <c r="AH590" s="9" t="s">
        <v>159</v>
      </c>
      <c r="AI590" s="1">
        <v>44621</v>
      </c>
      <c r="AJ590" s="9" t="s">
        <v>38</v>
      </c>
      <c r="AK590">
        <v>31</v>
      </c>
    </row>
    <row r="591" spans="1:37" x14ac:dyDescent="0.25">
      <c r="A591">
        <v>44650</v>
      </c>
      <c r="B591">
        <v>-1.1031783361110179</v>
      </c>
      <c r="C591">
        <v>-0.78002330076500093</v>
      </c>
      <c r="D591">
        <v>-0.1106215914597086</v>
      </c>
      <c r="E591">
        <v>-2.232909726133586</v>
      </c>
      <c r="F591">
        <v>-0.67020469400139515</v>
      </c>
      <c r="G591">
        <v>-0.48080948596301548</v>
      </c>
      <c r="H591">
        <v>-0.54285574898905686</v>
      </c>
      <c r="I591">
        <v>-0.82182920791149572</v>
      </c>
      <c r="J591">
        <v>-2.165908778882315</v>
      </c>
      <c r="K591">
        <v>0</v>
      </c>
      <c r="L591">
        <v>-1.4294144519478611</v>
      </c>
      <c r="M591">
        <v>-0.675979274155873</v>
      </c>
      <c r="N591">
        <v>-2.1005981971601719</v>
      </c>
      <c r="O591">
        <v>-0.44345998167853917</v>
      </c>
      <c r="P591">
        <v>-0.85563285602289074</v>
      </c>
      <c r="Q591">
        <v>-7.7320524568166571E-2</v>
      </c>
      <c r="R591">
        <v>-1.2532847061921919</v>
      </c>
      <c r="S591">
        <v>-0.99875852217144501</v>
      </c>
      <c r="T591">
        <v>-0.29058714247788048</v>
      </c>
      <c r="U591">
        <v>-9.9033181575895503E-3</v>
      </c>
      <c r="V591">
        <v>-1.351636528470354</v>
      </c>
      <c r="W591">
        <v>-2.4967334719136218</v>
      </c>
      <c r="X591">
        <v>-1.6680996265530601</v>
      </c>
      <c r="Y591">
        <v>-1.209919588911563</v>
      </c>
      <c r="Z591">
        <v>-1.5485631979944521</v>
      </c>
      <c r="AA591">
        <v>-1.1950655328908739</v>
      </c>
      <c r="AB591">
        <v>-0.46997487647903158</v>
      </c>
      <c r="AC591">
        <v>-0.85510743067623673</v>
      </c>
      <c r="AD591">
        <v>-9.9606876137195988E-2</v>
      </c>
      <c r="AE591">
        <v>-0.76640881453980803</v>
      </c>
      <c r="AF591">
        <v>-1.2091383966066931</v>
      </c>
      <c r="AG591">
        <v>-1.68261992032953</v>
      </c>
      <c r="AH591" s="9" t="s">
        <v>159</v>
      </c>
      <c r="AI591" s="1">
        <v>44621</v>
      </c>
      <c r="AJ591" s="9" t="s">
        <v>39</v>
      </c>
      <c r="AK591">
        <v>30</v>
      </c>
    </row>
    <row r="592" spans="1:37" x14ac:dyDescent="0.25">
      <c r="A592">
        <v>44649</v>
      </c>
      <c r="B592">
        <v>-4.6885583543102578E-2</v>
      </c>
      <c r="C592">
        <v>-0.31762128320409438</v>
      </c>
      <c r="D592">
        <v>-9.4749792970577097E-3</v>
      </c>
      <c r="E592">
        <v>-2.2136125552816029E-2</v>
      </c>
      <c r="F592">
        <v>-5.0976031687115127E-2</v>
      </c>
      <c r="G592">
        <v>-1.2360487770058021E-2</v>
      </c>
      <c r="H592">
        <v>-3.5192190844420143E-2</v>
      </c>
      <c r="I592">
        <v>-4.2487220783531267E-2</v>
      </c>
      <c r="J592">
        <v>-5.2622161323049909E-3</v>
      </c>
      <c r="K592">
        <v>-0.14758865795914369</v>
      </c>
      <c r="L592">
        <v>0</v>
      </c>
      <c r="M592">
        <v>-1.4925238095526381E-2</v>
      </c>
      <c r="N592">
        <v>-3.4273628031785859E-2</v>
      </c>
      <c r="O592">
        <v>-7.7135587934480818E-2</v>
      </c>
      <c r="P592">
        <v>-5.851176853770906E-4</v>
      </c>
      <c r="Q592">
        <v>-5.6374666225585283E-2</v>
      </c>
      <c r="R592">
        <v>-0.98242915486339477</v>
      </c>
      <c r="S592">
        <v>-0.1077294593053795</v>
      </c>
      <c r="T592">
        <v>-2.0952544635400552E-2</v>
      </c>
      <c r="U592">
        <v>-0.72863506028032798</v>
      </c>
      <c r="V592">
        <v>-1.8830459480733051E-3</v>
      </c>
      <c r="W592">
        <v>-3.938171989851952E-3</v>
      </c>
      <c r="X592">
        <v>-3.8752281192157428E-2</v>
      </c>
      <c r="Y592">
        <v>-0.14812081725779461</v>
      </c>
      <c r="Z592">
        <v>-5.2993418050791642E-2</v>
      </c>
      <c r="AA592">
        <v>-5.524787496805604E-2</v>
      </c>
      <c r="AB592">
        <v>-3.5481006493857437E-2</v>
      </c>
      <c r="AC592">
        <v>-3.2295657719374468E-2</v>
      </c>
      <c r="AD592">
        <v>-1.981891511210784E-2</v>
      </c>
      <c r="AE592">
        <v>-9.9350976434903482E-2</v>
      </c>
      <c r="AF592">
        <v>-4.1784686562135923E-2</v>
      </c>
      <c r="AG592">
        <v>-2.3188870102599971E-2</v>
      </c>
      <c r="AH592" s="9" t="s">
        <v>159</v>
      </c>
      <c r="AI592" s="1">
        <v>44621</v>
      </c>
      <c r="AJ592" s="9" t="s">
        <v>40</v>
      </c>
      <c r="AK592">
        <v>29</v>
      </c>
    </row>
    <row r="593" spans="1:37" x14ac:dyDescent="0.25">
      <c r="A593">
        <v>44648</v>
      </c>
      <c r="B593">
        <v>-0.63063972183826766</v>
      </c>
      <c r="C593">
        <v>-0.41993347221786193</v>
      </c>
      <c r="D593">
        <v>0</v>
      </c>
      <c r="E593">
        <v>-1.9272970784943171</v>
      </c>
      <c r="F593">
        <v>-0.32884878762748943</v>
      </c>
      <c r="G593">
        <v>-1.393712111626296</v>
      </c>
      <c r="H593">
        <v>-0.2543359300031407</v>
      </c>
      <c r="I593">
        <v>-0.12857201971983781</v>
      </c>
      <c r="J593">
        <v>0</v>
      </c>
      <c r="K593">
        <v>0</v>
      </c>
      <c r="L593">
        <v>-0.31185489291677598</v>
      </c>
      <c r="M593">
        <v>-0.45973008990960629</v>
      </c>
      <c r="N593">
        <v>-0.46623402993427959</v>
      </c>
      <c r="O593">
        <v>-0.49741148723775203</v>
      </c>
      <c r="P593">
        <v>-0.63277585247963686</v>
      </c>
      <c r="Q593">
        <v>-0.93522482453002942</v>
      </c>
      <c r="R593">
        <v>-0.32606259687961747</v>
      </c>
      <c r="S593">
        <v>-0.20662399940400819</v>
      </c>
      <c r="T593">
        <v>-0.23201195826958679</v>
      </c>
      <c r="U593">
        <v>0</v>
      </c>
      <c r="V593">
        <v>-0.17835374707297219</v>
      </c>
      <c r="W593">
        <v>-0.52385540207887882</v>
      </c>
      <c r="X593">
        <v>-0.46701331120245898</v>
      </c>
      <c r="Y593">
        <v>-0.27147767442101589</v>
      </c>
      <c r="Z593">
        <v>-1.101633553678242</v>
      </c>
      <c r="AA593">
        <v>-0.20818057164687459</v>
      </c>
      <c r="AB593">
        <v>-0.46809673565558851</v>
      </c>
      <c r="AC593">
        <v>-0.32145691637780832</v>
      </c>
      <c r="AD593">
        <v>-0.63637822168963465</v>
      </c>
      <c r="AE593">
        <v>-0.53640665037984636</v>
      </c>
      <c r="AF593">
        <v>-0.52614399813243573</v>
      </c>
      <c r="AG593">
        <v>-0.97038536466349146</v>
      </c>
      <c r="AH593" s="9" t="s">
        <v>159</v>
      </c>
      <c r="AI593" s="1">
        <v>44621</v>
      </c>
      <c r="AJ593" s="9" t="s">
        <v>41</v>
      </c>
      <c r="AK593">
        <v>28</v>
      </c>
    </row>
    <row r="594" spans="1:37" x14ac:dyDescent="0.25">
      <c r="A594">
        <v>44645</v>
      </c>
      <c r="B594">
        <v>-0.1375713489863408</v>
      </c>
      <c r="C594">
        <v>-0.18877414674179871</v>
      </c>
      <c r="D594">
        <v>-2.252396604238998E-2</v>
      </c>
      <c r="E594">
        <v>-9.7528281911713824E-2</v>
      </c>
      <c r="F594">
        <v>-7.6686683267443045E-2</v>
      </c>
      <c r="G594">
        <v>-0.2898031202997936</v>
      </c>
      <c r="H594">
        <v>-0.1399187786750028</v>
      </c>
      <c r="I594">
        <v>-0.1061916137228847</v>
      </c>
      <c r="J594">
        <v>-0.41846630516095068</v>
      </c>
      <c r="K594">
        <v>0</v>
      </c>
      <c r="L594">
        <v>-2.8789794521674229E-2</v>
      </c>
      <c r="M594">
        <v>-3.9466191818389479E-2</v>
      </c>
      <c r="N594">
        <v>-0.1254417425171219</v>
      </c>
      <c r="O594">
        <v>-0.1060213078656191</v>
      </c>
      <c r="P594">
        <v>-0.15293275792898459</v>
      </c>
      <c r="Q594">
        <v>-0.1649624390800207</v>
      </c>
      <c r="R594">
        <v>-0.12757771443627061</v>
      </c>
      <c r="S594">
        <v>-1.385415053053665E-2</v>
      </c>
      <c r="T594">
        <v>-8.8803243177701816E-2</v>
      </c>
      <c r="U594">
        <v>0</v>
      </c>
      <c r="V594">
        <v>-0.20524415840108581</v>
      </c>
      <c r="W594">
        <v>-0.46011266609306212</v>
      </c>
      <c r="X594">
        <v>-0.1991550305552493</v>
      </c>
      <c r="Y594">
        <v>-6.7321036208695673E-2</v>
      </c>
      <c r="Z594">
        <v>-0.1632552404780217</v>
      </c>
      <c r="AA594">
        <v>-0.1234290879410556</v>
      </c>
      <c r="AB594">
        <v>-0.13578553662874521</v>
      </c>
      <c r="AC594">
        <v>-4.657731627004099E-2</v>
      </c>
      <c r="AD594">
        <v>-0.13600505016731509</v>
      </c>
      <c r="AE594">
        <v>-0.1488708628439066</v>
      </c>
      <c r="AF594">
        <v>-0.13121549725454229</v>
      </c>
      <c r="AG594">
        <v>-0.13375865267084919</v>
      </c>
      <c r="AH594" s="9" t="s">
        <v>160</v>
      </c>
      <c r="AI594" s="1">
        <v>44621</v>
      </c>
      <c r="AJ594" s="9" t="s">
        <v>43</v>
      </c>
      <c r="AK594">
        <v>25</v>
      </c>
    </row>
    <row r="595" spans="1:37" x14ac:dyDescent="0.25">
      <c r="A595">
        <v>44644</v>
      </c>
      <c r="B595">
        <v>-0.10502912793799279</v>
      </c>
      <c r="C595">
        <v>-9.1908952366084692E-2</v>
      </c>
      <c r="D595">
        <v>-2.0838066859195158E-2</v>
      </c>
      <c r="E595">
        <v>-6.5449804715270829E-2</v>
      </c>
      <c r="F595">
        <v>-8.3003739841484139E-2</v>
      </c>
      <c r="G595">
        <v>-0.38115758018590212</v>
      </c>
      <c r="H595">
        <v>-5.32445899491115E-2</v>
      </c>
      <c r="I595">
        <v>-3.023592260481205E-2</v>
      </c>
      <c r="J595">
        <v>-0.34199376160294681</v>
      </c>
      <c r="K595">
        <v>-8.3625042419530528E-3</v>
      </c>
      <c r="L595">
        <v>-2.2244678481325612E-2</v>
      </c>
      <c r="M595">
        <v>-6.5238911808403188E-2</v>
      </c>
      <c r="N595">
        <v>-0.1380982931867312</v>
      </c>
      <c r="O595">
        <v>-6.2929361919526999E-2</v>
      </c>
      <c r="P595">
        <v>-0.1757151276920346</v>
      </c>
      <c r="Q595">
        <v>-0.2070195204926622</v>
      </c>
      <c r="R595">
        <v>-0.1932737776448602</v>
      </c>
      <c r="S595">
        <v>-0.18497397999316009</v>
      </c>
      <c r="T595">
        <v>-3.6621760282392057E-2</v>
      </c>
      <c r="U595">
        <v>-4.6532656308259403E-2</v>
      </c>
      <c r="V595">
        <v>-2.6169658473643598E-2</v>
      </c>
      <c r="W595">
        <v>0</v>
      </c>
      <c r="X595">
        <v>-7.7737963040366079E-2</v>
      </c>
      <c r="Y595">
        <v>-6.3808293043246377E-3</v>
      </c>
      <c r="Z595">
        <v>-0.11970384282362639</v>
      </c>
      <c r="AA595">
        <v>-0.1234534485525193</v>
      </c>
      <c r="AB595">
        <v>-8.7268511888484696E-2</v>
      </c>
      <c r="AC595">
        <v>-3.3153496483091689E-2</v>
      </c>
      <c r="AD595">
        <v>-0.27535051936587412</v>
      </c>
      <c r="AE595">
        <v>-0.25361395105213902</v>
      </c>
      <c r="AF595">
        <v>-6.1971347144852001E-2</v>
      </c>
      <c r="AG595">
        <v>-4.6348064490069361E-2</v>
      </c>
      <c r="AH595" s="9" t="s">
        <v>160</v>
      </c>
      <c r="AI595" s="1">
        <v>44621</v>
      </c>
      <c r="AJ595" s="9" t="s">
        <v>38</v>
      </c>
      <c r="AK595">
        <v>24</v>
      </c>
    </row>
    <row r="596" spans="1:37" x14ac:dyDescent="0.25">
      <c r="A596">
        <v>44643</v>
      </c>
      <c r="B596">
        <v>-0.33710294514383832</v>
      </c>
      <c r="C596">
        <v>-1.6616404529120291E-2</v>
      </c>
      <c r="D596">
        <v>-3.5477257628398422E-2</v>
      </c>
      <c r="E596">
        <v>-0.48717463795680399</v>
      </c>
      <c r="F596">
        <v>-0.50255378752240276</v>
      </c>
      <c r="G596">
        <v>-0.18245924252144169</v>
      </c>
      <c r="H596">
        <v>-6.6542100321235045E-2</v>
      </c>
      <c r="I596">
        <v>-7.3633910493518015E-2</v>
      </c>
      <c r="J596">
        <v>-0.97666082855650482</v>
      </c>
      <c r="K596">
        <v>-0.11101374472662939</v>
      </c>
      <c r="L596">
        <v>-8.5946196479238915E-2</v>
      </c>
      <c r="M596">
        <v>-0.15524668420678109</v>
      </c>
      <c r="N596">
        <v>-0.1801519087145238</v>
      </c>
      <c r="O596">
        <v>-0.10630485956800351</v>
      </c>
      <c r="P596">
        <v>-0.31122724212136882</v>
      </c>
      <c r="Q596">
        <v>-0.16535976157147589</v>
      </c>
      <c r="R596">
        <v>-0.15004220527342299</v>
      </c>
      <c r="S596">
        <v>-1.0863415014112441</v>
      </c>
      <c r="T596">
        <v>-0.15946090668813129</v>
      </c>
      <c r="U596">
        <v>0</v>
      </c>
      <c r="V596">
        <v>-0.2471750302647471</v>
      </c>
      <c r="W596">
        <v>-1.2981362163424239</v>
      </c>
      <c r="X596">
        <v>-0.39734037314538018</v>
      </c>
      <c r="Y596">
        <v>-0.29514479527315107</v>
      </c>
      <c r="Z596">
        <v>-0.52394455362152859</v>
      </c>
      <c r="AA596">
        <v>-0.23328458810422589</v>
      </c>
      <c r="AB596">
        <v>-0.18889687625166771</v>
      </c>
      <c r="AC596">
        <v>-0.22452326767993591</v>
      </c>
      <c r="AD596">
        <v>-0.31565202849952079</v>
      </c>
      <c r="AE596">
        <v>-0.24941272951276219</v>
      </c>
      <c r="AF596">
        <v>-0.33432711706197732</v>
      </c>
      <c r="AG596">
        <v>-0.30401977055355411</v>
      </c>
      <c r="AH596" s="9" t="s">
        <v>160</v>
      </c>
      <c r="AI596" s="1">
        <v>44621</v>
      </c>
      <c r="AJ596" s="9" t="s">
        <v>39</v>
      </c>
      <c r="AK596">
        <v>23</v>
      </c>
    </row>
    <row r="597" spans="1:37" x14ac:dyDescent="0.25">
      <c r="A597">
        <v>44642</v>
      </c>
      <c r="B597">
        <v>-0.26981036244569129</v>
      </c>
      <c r="C597">
        <v>-0.21445427271681011</v>
      </c>
      <c r="D597">
        <v>-2.423409878864034E-2</v>
      </c>
      <c r="E597">
        <v>-0.66070752921159459</v>
      </c>
      <c r="F597">
        <v>-0.33852974137417241</v>
      </c>
      <c r="G597">
        <v>-6.5000979874807893E-2</v>
      </c>
      <c r="H597">
        <v>-0.52296595138484325</v>
      </c>
      <c r="I597">
        <v>-0.44364294806580451</v>
      </c>
      <c r="J597">
        <v>-0.18446322199840609</v>
      </c>
      <c r="K597">
        <v>-5.750294289120892E-2</v>
      </c>
      <c r="L597">
        <v>-0.2082355311318897</v>
      </c>
      <c r="M597">
        <v>-5.5212448416716582E-2</v>
      </c>
      <c r="N597">
        <v>-0.15335958736849539</v>
      </c>
      <c r="O597">
        <v>-0.2577795138519694</v>
      </c>
      <c r="P597">
        <v>-0.29812289863140851</v>
      </c>
      <c r="Q597">
        <v>-2.9215540831597012E-2</v>
      </c>
      <c r="R597">
        <v>-0.25174464605091368</v>
      </c>
      <c r="S597">
        <v>-7.0022296437979692E-2</v>
      </c>
      <c r="T597">
        <v>-6.5129973744359165E-2</v>
      </c>
      <c r="U597">
        <v>-0.12162941090806439</v>
      </c>
      <c r="V597">
        <v>-0.18208902710108671</v>
      </c>
      <c r="W597">
        <v>-1.327933508047739E-2</v>
      </c>
      <c r="X597">
        <v>-0.60604348938607744</v>
      </c>
      <c r="Y597">
        <v>0</v>
      </c>
      <c r="Z597">
        <v>-0.39063213034468081</v>
      </c>
      <c r="AA597">
        <v>-0.2353952418709174</v>
      </c>
      <c r="AB597">
        <v>-0.2036617243320811</v>
      </c>
      <c r="AC597">
        <v>-5.2684865002648143E-2</v>
      </c>
      <c r="AD597">
        <v>-4.0371344868946488E-2</v>
      </c>
      <c r="AE597">
        <v>-0.26967271396544817</v>
      </c>
      <c r="AF597">
        <v>-0.23815548316340099</v>
      </c>
      <c r="AG597">
        <v>-0.42970358173589662</v>
      </c>
      <c r="AH597" s="9" t="s">
        <v>160</v>
      </c>
      <c r="AI597" s="1">
        <v>44621</v>
      </c>
      <c r="AJ597" s="9" t="s">
        <v>40</v>
      </c>
      <c r="AK597">
        <v>22</v>
      </c>
    </row>
    <row r="598" spans="1:37" x14ac:dyDescent="0.25">
      <c r="A598">
        <v>44641</v>
      </c>
      <c r="B598">
        <v>-5.782313844244915E-2</v>
      </c>
      <c r="C598">
        <v>-2.2258229856936288E-3</v>
      </c>
      <c r="D598">
        <v>0</v>
      </c>
      <c r="E598">
        <v>-1.9538392190751621E-2</v>
      </c>
      <c r="F598">
        <v>-3.2780457525380851E-3</v>
      </c>
      <c r="G598">
        <v>-5.9859096740879969E-2</v>
      </c>
      <c r="H598">
        <v>-0.1098376104184301</v>
      </c>
      <c r="I598">
        <v>-4.642639384493694E-4</v>
      </c>
      <c r="J598">
        <v>-2.059797656401734E-2</v>
      </c>
      <c r="K598">
        <v>-0.1199792601876879</v>
      </c>
      <c r="L598">
        <v>-0.42572660474752</v>
      </c>
      <c r="M598">
        <v>-0.1218999047555967</v>
      </c>
      <c r="N598">
        <v>-5.5014019559266061E-2</v>
      </c>
      <c r="O598">
        <v>-0.1157298586380215</v>
      </c>
      <c r="P598">
        <v>-2.0908411707618511E-2</v>
      </c>
      <c r="Q598">
        <v>-2.5930871191443921E-2</v>
      </c>
      <c r="R598">
        <v>-6.0915711779918558E-2</v>
      </c>
      <c r="S598">
        <v>-8.2158027236541767E-2</v>
      </c>
      <c r="T598">
        <v>-3.4607918562198747E-2</v>
      </c>
      <c r="U598">
        <v>-0.32509181581541718</v>
      </c>
      <c r="V598">
        <v>-0.17919103543380049</v>
      </c>
      <c r="W598">
        <v>-0.21023193455088451</v>
      </c>
      <c r="X598">
        <v>-6.4265993553044035E-2</v>
      </c>
      <c r="Y598">
        <v>-0.1396161499117603</v>
      </c>
      <c r="Z598">
        <v>-4.6314597855308691E-2</v>
      </c>
      <c r="AA598">
        <v>-4.0808718072839811E-2</v>
      </c>
      <c r="AB598">
        <v>-6.6674128670294555E-2</v>
      </c>
      <c r="AC598">
        <v>-0.15691744811342589</v>
      </c>
      <c r="AD598">
        <v>-5.0904400785978356E-3</v>
      </c>
      <c r="AE598">
        <v>-3.640040759828763E-2</v>
      </c>
      <c r="AF598">
        <v>-9.3908449493855212E-2</v>
      </c>
      <c r="AG598">
        <v>-4.2949948146552792E-2</v>
      </c>
      <c r="AH598" s="9" t="s">
        <v>160</v>
      </c>
      <c r="AI598" s="1">
        <v>44621</v>
      </c>
      <c r="AJ598" s="9" t="s">
        <v>41</v>
      </c>
      <c r="AK598">
        <v>21</v>
      </c>
    </row>
    <row r="599" spans="1:37" x14ac:dyDescent="0.25">
      <c r="A599">
        <v>44638</v>
      </c>
      <c r="B599">
        <v>-0.1780502612763121</v>
      </c>
      <c r="C599">
        <v>-0.21830919493129891</v>
      </c>
      <c r="D599">
        <v>-2.3205269110587231E-2</v>
      </c>
      <c r="E599">
        <v>-0.1983905688586686</v>
      </c>
      <c r="F599">
        <v>-6.5395146493350292E-2</v>
      </c>
      <c r="G599">
        <v>-3.759231688400904E-2</v>
      </c>
      <c r="H599">
        <v>-0.12780352184987229</v>
      </c>
      <c r="I599">
        <v>-0.13765570769820229</v>
      </c>
      <c r="J599">
        <v>-0.4131869485016697</v>
      </c>
      <c r="K599">
        <v>-0.20514097723487279</v>
      </c>
      <c r="L599">
        <v>-0.25824710170407938</v>
      </c>
      <c r="M599">
        <v>-0.23672626941783231</v>
      </c>
      <c r="N599">
        <v>-0.21628850529718241</v>
      </c>
      <c r="O599">
        <v>-0.20520766567523499</v>
      </c>
      <c r="P599">
        <v>-0.22626382667085709</v>
      </c>
      <c r="Q599">
        <v>-9.5538708545045994E-2</v>
      </c>
      <c r="R599">
        <v>-8.20486092065425E-2</v>
      </c>
      <c r="S599">
        <v>-2.900804994816179E-3</v>
      </c>
      <c r="T599">
        <v>-0.60942436647400999</v>
      </c>
      <c r="U599">
        <v>-0.8240608939719829</v>
      </c>
      <c r="V599">
        <v>-9.6725279901377983E-2</v>
      </c>
      <c r="W599">
        <v>-0.69306938592676981</v>
      </c>
      <c r="X599">
        <v>-4.5324278268348069E-2</v>
      </c>
      <c r="Y599">
        <v>-6.8457709440823175E-2</v>
      </c>
      <c r="Z599">
        <v>-0.1231420106534782</v>
      </c>
      <c r="AA599">
        <v>-0.27566227982639491</v>
      </c>
      <c r="AB599">
        <v>-0.2028268998284401</v>
      </c>
      <c r="AC599">
        <v>-0.18525881298260369</v>
      </c>
      <c r="AD599">
        <v>-0.24367938807169201</v>
      </c>
      <c r="AE599">
        <v>-0.1709859773397939</v>
      </c>
      <c r="AF599">
        <v>-0.17170321305912839</v>
      </c>
      <c r="AG599">
        <v>-0.17934318084366019</v>
      </c>
      <c r="AH599" s="9" t="s">
        <v>161</v>
      </c>
      <c r="AI599" s="1">
        <v>44621</v>
      </c>
      <c r="AJ599" s="9" t="s">
        <v>43</v>
      </c>
      <c r="AK599">
        <v>18</v>
      </c>
    </row>
    <row r="600" spans="1:37" x14ac:dyDescent="0.25">
      <c r="A600">
        <v>44637</v>
      </c>
      <c r="B600">
        <v>-0.18923718157854991</v>
      </c>
      <c r="C600">
        <v>-4.9494254508340076E-3</v>
      </c>
      <c r="D600">
        <v>-1.0925129787953489E-3</v>
      </c>
      <c r="E600">
        <v>-0.12229692412682321</v>
      </c>
      <c r="F600">
        <v>-3.2963941856027523E-2</v>
      </c>
      <c r="G600">
        <v>-0.12971092267661449</v>
      </c>
      <c r="H600">
        <v>-1.5895694350889489E-2</v>
      </c>
      <c r="I600">
        <v>-0.27214547883258228</v>
      </c>
      <c r="J600">
        <v>-0.42019007218163301</v>
      </c>
      <c r="K600">
        <v>-2.1500953281616522E-2</v>
      </c>
      <c r="L600">
        <v>-9.0068304023090046E-2</v>
      </c>
      <c r="M600">
        <v>-9.5713811771441698E-2</v>
      </c>
      <c r="N600">
        <v>-0.93548939623639982</v>
      </c>
      <c r="O600">
        <v>-0.1020178827619993</v>
      </c>
      <c r="P600">
        <v>-0.22676816541005529</v>
      </c>
      <c r="Q600">
        <v>-4.7193442208337273E-2</v>
      </c>
      <c r="R600">
        <v>-0.1162601671828601</v>
      </c>
      <c r="S600">
        <v>-0.17298899651995989</v>
      </c>
      <c r="T600">
        <v>-6.7958527959506632E-2</v>
      </c>
      <c r="U600">
        <v>-0.32093257151894661</v>
      </c>
      <c r="V600">
        <v>-5.0149654550796161E-2</v>
      </c>
      <c r="W600">
        <v>-8.6878617499537167E-2</v>
      </c>
      <c r="X600">
        <v>-0.32736739847472668</v>
      </c>
      <c r="Y600">
        <v>-0.24854524073646439</v>
      </c>
      <c r="Z600">
        <v>-0.18412373343949509</v>
      </c>
      <c r="AA600">
        <v>-0.45459870524311258</v>
      </c>
      <c r="AB600">
        <v>-5.2689738468843353E-2</v>
      </c>
      <c r="AC600">
        <v>-0.12944112736123409</v>
      </c>
      <c r="AD600">
        <v>-0.14780478486767001</v>
      </c>
      <c r="AE600">
        <v>-0.30647294116174317</v>
      </c>
      <c r="AF600">
        <v>-0.1538194782859636</v>
      </c>
      <c r="AG600">
        <v>-0.16265236558720819</v>
      </c>
      <c r="AH600" s="9" t="s">
        <v>161</v>
      </c>
      <c r="AI600" s="1">
        <v>44621</v>
      </c>
      <c r="AJ600" s="9" t="s">
        <v>38</v>
      </c>
      <c r="AK600">
        <v>17</v>
      </c>
    </row>
    <row r="601" spans="1:37" x14ac:dyDescent="0.25">
      <c r="A601">
        <v>44636</v>
      </c>
      <c r="B601">
        <v>-0.12111876300501</v>
      </c>
      <c r="C601">
        <v>0</v>
      </c>
      <c r="D601">
        <v>-6.2045178435705074E-3</v>
      </c>
      <c r="E601">
        <v>-7.167806256471719E-2</v>
      </c>
      <c r="F601">
        <v>-0.16367517365508849</v>
      </c>
      <c r="G601">
        <v>-2.5537075855771439E-2</v>
      </c>
      <c r="H601">
        <v>-1.653995314226933E-3</v>
      </c>
      <c r="I601">
        <v>-0.27690243932830622</v>
      </c>
      <c r="J601">
        <v>-5.6180221802146742E-3</v>
      </c>
      <c r="K601">
        <v>-3.20831189967581E-2</v>
      </c>
      <c r="L601">
        <v>-0.22742375410852281</v>
      </c>
      <c r="M601">
        <v>-1.4988696902110179E-2</v>
      </c>
      <c r="N601">
        <v>-0.24614972243374461</v>
      </c>
      <c r="O601">
        <v>-0.1035010461537158</v>
      </c>
      <c r="P601">
        <v>-5.3375510199081731E-2</v>
      </c>
      <c r="Q601">
        <v>-0.1056697281145748</v>
      </c>
      <c r="R601">
        <v>-4.8502097979127128E-2</v>
      </c>
      <c r="S601">
        <v>-3.9895843404878402E-2</v>
      </c>
      <c r="T601">
        <v>-0.17952196630733061</v>
      </c>
      <c r="U601">
        <v>-1.3395664268000811E-2</v>
      </c>
      <c r="V601">
        <v>-0.10184264979860411</v>
      </c>
      <c r="W601">
        <v>-5.0749552305423731E-2</v>
      </c>
      <c r="X601">
        <v>-0.22169022072766389</v>
      </c>
      <c r="Y601">
        <v>-0.28856973972447258</v>
      </c>
      <c r="Z601">
        <v>-8.4050048085942852E-2</v>
      </c>
      <c r="AA601">
        <v>-0.13767556292156499</v>
      </c>
      <c r="AB601">
        <v>-0.11596563156981959</v>
      </c>
      <c r="AC601">
        <v>-0.10899482561987341</v>
      </c>
      <c r="AD601">
        <v>-9.8397415305552918E-2</v>
      </c>
      <c r="AE601">
        <v>-0.1478039762413797</v>
      </c>
      <c r="AF601">
        <v>-0.10117730534776249</v>
      </c>
      <c r="AG601">
        <v>-4.7696832005275067E-2</v>
      </c>
      <c r="AH601" s="9" t="s">
        <v>161</v>
      </c>
      <c r="AI601" s="1">
        <v>44621</v>
      </c>
      <c r="AJ601" s="9" t="s">
        <v>39</v>
      </c>
      <c r="AK601">
        <v>16</v>
      </c>
    </row>
    <row r="602" spans="1:37" x14ac:dyDescent="0.25">
      <c r="A602">
        <v>44635</v>
      </c>
      <c r="B602">
        <v>-5.1922177766029282E-2</v>
      </c>
      <c r="C602">
        <v>-0.21300396812365849</v>
      </c>
      <c r="D602">
        <v>-4.7557543836519046E-3</v>
      </c>
      <c r="E602">
        <v>-2.0634740749961671E-2</v>
      </c>
      <c r="F602">
        <v>-4.1683172628252947E-2</v>
      </c>
      <c r="G602">
        <v>-5.0109584290029582E-2</v>
      </c>
      <c r="H602">
        <v>-1.4911347550465319E-2</v>
      </c>
      <c r="I602">
        <v>-6.3601291511776084E-2</v>
      </c>
      <c r="J602">
        <v>0</v>
      </c>
      <c r="K602">
        <v>-5.0316912712707372E-3</v>
      </c>
      <c r="L602">
        <v>-0.48096892436137939</v>
      </c>
      <c r="M602">
        <v>-1.282165014339859E-2</v>
      </c>
      <c r="N602">
        <v>-0.12870608361768671</v>
      </c>
      <c r="O602">
        <v>-3.8500396518610099E-2</v>
      </c>
      <c r="P602">
        <v>-0.10598143665869079</v>
      </c>
      <c r="Q602">
        <v>-0.1104385930830321</v>
      </c>
      <c r="R602">
        <v>-0.25204593578474188</v>
      </c>
      <c r="S602">
        <v>-7.5877222349495371E-2</v>
      </c>
      <c r="T602">
        <v>-8.609190213995857E-2</v>
      </c>
      <c r="U602">
        <v>0</v>
      </c>
      <c r="V602">
        <v>-1.929526140327625E-2</v>
      </c>
      <c r="W602">
        <v>-9.4180649560701435E-3</v>
      </c>
      <c r="X602">
        <v>-7.4561081930714888E-3</v>
      </c>
      <c r="Y602">
        <v>0</v>
      </c>
      <c r="Z602">
        <v>-3.433488572975768E-2</v>
      </c>
      <c r="AA602">
        <v>-6.5543886947890539E-2</v>
      </c>
      <c r="AB602">
        <v>-7.4527340762346156E-2</v>
      </c>
      <c r="AC602">
        <v>-4.5595998594351643E-2</v>
      </c>
      <c r="AD602">
        <v>-6.4795835871003835E-2</v>
      </c>
      <c r="AE602">
        <v>-4.2740288256279568E-2</v>
      </c>
      <c r="AF602">
        <v>-4.0337740960550768E-2</v>
      </c>
      <c r="AG602">
        <v>-6.8000469789488163E-2</v>
      </c>
      <c r="AH602" s="9" t="s">
        <v>161</v>
      </c>
      <c r="AI602" s="1">
        <v>44621</v>
      </c>
      <c r="AJ602" s="9" t="s">
        <v>40</v>
      </c>
      <c r="AK602">
        <v>15</v>
      </c>
    </row>
    <row r="603" spans="1:37" x14ac:dyDescent="0.25">
      <c r="A603">
        <v>44634</v>
      </c>
      <c r="B603">
        <v>-0.9563505545338794</v>
      </c>
      <c r="C603">
        <v>-0.79951823069024497</v>
      </c>
      <c r="D603">
        <v>-1.0199566581827071</v>
      </c>
      <c r="E603">
        <v>-0.48206205359070942</v>
      </c>
      <c r="F603">
        <v>-1.362692634815587</v>
      </c>
      <c r="G603">
        <v>-1.6064468289141229</v>
      </c>
      <c r="H603">
        <v>-0.40317971590987578</v>
      </c>
      <c r="I603">
        <v>-0.83235200053024549</v>
      </c>
      <c r="J603">
        <v>-4.6355171483130899</v>
      </c>
      <c r="K603">
        <v>-0.34157983414547027</v>
      </c>
      <c r="L603">
        <v>-8.4922382015474085E-2</v>
      </c>
      <c r="M603">
        <v>-2.4274380270845328</v>
      </c>
      <c r="N603">
        <v>-2.8715973180001129</v>
      </c>
      <c r="O603">
        <v>-1.154610245547887</v>
      </c>
      <c r="P603">
        <v>-0.73695672707383264</v>
      </c>
      <c r="Q603">
        <v>-0.1094459522497539</v>
      </c>
      <c r="R603">
        <v>-0.67976167259979436</v>
      </c>
      <c r="S603">
        <v>-2.377078062809717</v>
      </c>
      <c r="T603">
        <v>-0.6819714575943493</v>
      </c>
      <c r="U603">
        <v>-4.6233792806913553E-2</v>
      </c>
      <c r="V603">
        <v>-2.9843403515388949</v>
      </c>
      <c r="W603">
        <v>-0.230589819647983</v>
      </c>
      <c r="X603">
        <v>-0.13065240725386701</v>
      </c>
      <c r="Y603">
        <v>-0.11774118205084939</v>
      </c>
      <c r="Z603">
        <v>-0.62841823775690109</v>
      </c>
      <c r="AA603">
        <v>-1.7170828281084229</v>
      </c>
      <c r="AB603">
        <v>-0.88836108602491926</v>
      </c>
      <c r="AC603">
        <v>-0.95360565817600773</v>
      </c>
      <c r="AD603">
        <v>-0.43622795287850041</v>
      </c>
      <c r="AE603">
        <v>-1.0428517988528661</v>
      </c>
      <c r="AF603">
        <v>-1.0268888653955091</v>
      </c>
      <c r="AG603">
        <v>-0.73122710957257142</v>
      </c>
      <c r="AH603" s="9" t="s">
        <v>161</v>
      </c>
      <c r="AI603" s="1">
        <v>44621</v>
      </c>
      <c r="AJ603" s="9" t="s">
        <v>41</v>
      </c>
      <c r="AK603">
        <v>14</v>
      </c>
    </row>
    <row r="604" spans="1:37" x14ac:dyDescent="0.25">
      <c r="A604">
        <v>44631</v>
      </c>
      <c r="B604">
        <v>-0.7823574181790619</v>
      </c>
      <c r="C604">
        <v>-0.20281538441029681</v>
      </c>
      <c r="D604">
        <v>-0.55395904099159432</v>
      </c>
      <c r="E604">
        <v>-0.64911909395467593</v>
      </c>
      <c r="F604">
        <v>-1.7250601274773409</v>
      </c>
      <c r="G604">
        <v>-1.8433711104549479</v>
      </c>
      <c r="H604">
        <v>-0.63741995657701844</v>
      </c>
      <c r="I604">
        <v>-0.88992841634659747</v>
      </c>
      <c r="J604">
        <v>-4.7246234677072607</v>
      </c>
      <c r="K604">
        <v>-2.9561146778374691E-2</v>
      </c>
      <c r="L604">
        <v>-0.29657458133288539</v>
      </c>
      <c r="M604">
        <v>-0.87853035092680354</v>
      </c>
      <c r="N604">
        <v>-0.66140961868673764</v>
      </c>
      <c r="O604">
        <v>-0.22242180292496361</v>
      </c>
      <c r="P604">
        <v>-1.183476450958397</v>
      </c>
      <c r="Q604">
        <v>-5.6304653848382923E-2</v>
      </c>
      <c r="R604">
        <v>-0.50912316324262896</v>
      </c>
      <c r="S604">
        <v>-0.8965173013845843</v>
      </c>
      <c r="T604">
        <v>-0.4677475122035904</v>
      </c>
      <c r="U604">
        <v>-0.98162880494029259</v>
      </c>
      <c r="V604">
        <v>-0.27543641086721299</v>
      </c>
      <c r="W604">
        <v>-0.33387357545411972</v>
      </c>
      <c r="X604">
        <v>-0.56596799428976785</v>
      </c>
      <c r="Y604">
        <v>-1.5246072044878161</v>
      </c>
      <c r="Z604">
        <v>-0.78697468303541285</v>
      </c>
      <c r="AA604">
        <v>-1.2494614701608771</v>
      </c>
      <c r="AB604">
        <v>-0.39145291390470582</v>
      </c>
      <c r="AC604">
        <v>-0.95066541309656105</v>
      </c>
      <c r="AD604">
        <v>-0.52953183089637912</v>
      </c>
      <c r="AE604">
        <v>-0.85376521190987342</v>
      </c>
      <c r="AF604">
        <v>-0.74714266337568602</v>
      </c>
      <c r="AG604">
        <v>-0.85618702885442699</v>
      </c>
      <c r="AH604" s="9" t="s">
        <v>162</v>
      </c>
      <c r="AI604" s="1">
        <v>44621</v>
      </c>
      <c r="AJ604" s="9" t="s">
        <v>43</v>
      </c>
      <c r="AK604">
        <v>11</v>
      </c>
    </row>
    <row r="605" spans="1:37" x14ac:dyDescent="0.25">
      <c r="A605">
        <v>44630</v>
      </c>
      <c r="B605">
        <v>-0.14078904918856089</v>
      </c>
      <c r="C605">
        <v>-7.8346298784300692E-3</v>
      </c>
      <c r="D605">
        <v>-2.6512481474531769E-2</v>
      </c>
      <c r="E605">
        <v>-0.14395217102918681</v>
      </c>
      <c r="F605">
        <v>-0.11798346827063071</v>
      </c>
      <c r="G605">
        <v>-0.15083547276675871</v>
      </c>
      <c r="H605">
        <v>-8.9386255403824263E-2</v>
      </c>
      <c r="I605">
        <v>-9.6224031429611889E-2</v>
      </c>
      <c r="J605">
        <v>-0.1213575539479104</v>
      </c>
      <c r="K605">
        <v>-2.3654590854887789E-2</v>
      </c>
      <c r="L605">
        <v>-0.30430096739095169</v>
      </c>
      <c r="M605">
        <v>-5.4445326803803429E-2</v>
      </c>
      <c r="N605">
        <v>-0.30611965306460881</v>
      </c>
      <c r="O605">
        <v>-0.18280675915405881</v>
      </c>
      <c r="P605">
        <v>-0.1525807120802114</v>
      </c>
      <c r="Q605">
        <v>-0.1519037193023289</v>
      </c>
      <c r="R605">
        <v>-0.26792540633889128</v>
      </c>
      <c r="S605">
        <v>-8.2719671819653909E-2</v>
      </c>
      <c r="T605">
        <v>-6.6198395906690993E-2</v>
      </c>
      <c r="U605">
        <v>0</v>
      </c>
      <c r="V605">
        <v>-0.28055064865103618</v>
      </c>
      <c r="W605">
        <v>-5.8342216358927487E-2</v>
      </c>
      <c r="X605">
        <v>-0.1069109825222862</v>
      </c>
      <c r="Y605">
        <v>-4.3341867343901927E-2</v>
      </c>
      <c r="Z605">
        <v>-0.1208692509218047</v>
      </c>
      <c r="AA605">
        <v>-0.17654578262002091</v>
      </c>
      <c r="AB605">
        <v>-0.1641398945939874</v>
      </c>
      <c r="AC605">
        <v>-7.9384347113069756E-2</v>
      </c>
      <c r="AD605">
        <v>-0.2399781716109145</v>
      </c>
      <c r="AE605">
        <v>-0.22547602968357219</v>
      </c>
      <c r="AF605">
        <v>-0.1197496821650187</v>
      </c>
      <c r="AG605">
        <v>-7.8854624596586653E-2</v>
      </c>
      <c r="AH605" s="9" t="s">
        <v>162</v>
      </c>
      <c r="AI605" s="1">
        <v>44621</v>
      </c>
      <c r="AJ605" s="9" t="s">
        <v>38</v>
      </c>
      <c r="AK605">
        <v>10</v>
      </c>
    </row>
    <row r="606" spans="1:37" x14ac:dyDescent="0.25">
      <c r="A606">
        <v>44629</v>
      </c>
      <c r="B606">
        <v>-8.3473954953431809E-2</v>
      </c>
      <c r="C606">
        <v>-1.309641885976349E-2</v>
      </c>
      <c r="D606">
        <v>-0.13885780019554289</v>
      </c>
      <c r="E606">
        <v>-0.13072269531663819</v>
      </c>
      <c r="F606">
        <v>-0.25213315709277317</v>
      </c>
      <c r="G606">
        <v>-0.18998578644883271</v>
      </c>
      <c r="H606">
        <v>-1.055984455942221E-2</v>
      </c>
      <c r="I606">
        <v>-6.1241135094692527E-2</v>
      </c>
      <c r="J606">
        <v>-6.4774217775481618E-3</v>
      </c>
      <c r="K606">
        <v>-0.1208064472735185</v>
      </c>
      <c r="L606">
        <v>-8.2452823644021643E-3</v>
      </c>
      <c r="M606">
        <v>-8.388507408648091E-2</v>
      </c>
      <c r="N606">
        <v>-9.0313756447414933E-2</v>
      </c>
      <c r="O606">
        <v>-3.3813826152074483E-2</v>
      </c>
      <c r="P606">
        <v>-8.5418225510039015E-3</v>
      </c>
      <c r="Q606">
        <v>-6.3834294155515003E-2</v>
      </c>
      <c r="R606">
        <v>0</v>
      </c>
      <c r="S606">
        <v>0</v>
      </c>
      <c r="T606">
        <v>-0.11246348180428931</v>
      </c>
      <c r="U606">
        <v>-7.3068513805091447E-3</v>
      </c>
      <c r="V606">
        <v>-1.43009030415238E-2</v>
      </c>
      <c r="W606">
        <v>-0.12965195748743999</v>
      </c>
      <c r="X606">
        <v>-6.8078310762680408E-2</v>
      </c>
      <c r="Y606">
        <v>-9.7537260795171069E-2</v>
      </c>
      <c r="Z606">
        <v>-9.4525161155006282E-2</v>
      </c>
      <c r="AA606">
        <v>-5.3674392067487552E-2</v>
      </c>
      <c r="AB606">
        <v>-7.653621364777681E-2</v>
      </c>
      <c r="AC606">
        <v>-0.12679352551704681</v>
      </c>
      <c r="AD606">
        <v>-0.24266635078019119</v>
      </c>
      <c r="AE606">
        <v>-0.15342555574279229</v>
      </c>
      <c r="AF606">
        <v>-5.1054032989715198E-2</v>
      </c>
      <c r="AG606">
        <v>-4.5801315350137553E-2</v>
      </c>
      <c r="AH606" s="9" t="s">
        <v>162</v>
      </c>
      <c r="AI606" s="1">
        <v>44621</v>
      </c>
      <c r="AJ606" s="9" t="s">
        <v>39</v>
      </c>
      <c r="AK606">
        <v>9</v>
      </c>
    </row>
    <row r="607" spans="1:37" x14ac:dyDescent="0.25">
      <c r="A607">
        <v>44628</v>
      </c>
      <c r="B607">
        <v>-1.5012522805317881</v>
      </c>
      <c r="C607">
        <v>-1.946576442165401</v>
      </c>
      <c r="D607">
        <v>-0.4965466282830463</v>
      </c>
      <c r="E607">
        <v>-2.190240033582977</v>
      </c>
      <c r="F607">
        <v>-2.6236520036064421</v>
      </c>
      <c r="G607">
        <v>-0.76559826389425933</v>
      </c>
      <c r="H607">
        <v>-0.95389537409161562</v>
      </c>
      <c r="I607">
        <v>-1.050287072093204</v>
      </c>
      <c r="J607">
        <v>-0.87737542986930406</v>
      </c>
      <c r="K607">
        <v>-3.0897898818584091</v>
      </c>
      <c r="L607">
        <v>-0.3390342756837631</v>
      </c>
      <c r="M607">
        <v>-0.66435042571863068</v>
      </c>
      <c r="N607">
        <v>-1.3616764685225979</v>
      </c>
      <c r="O607">
        <v>-1.207529226103204</v>
      </c>
      <c r="P607">
        <v>-1.9171749714269339</v>
      </c>
      <c r="Q607">
        <v>-0.48426709915370481</v>
      </c>
      <c r="R607">
        <v>-0.94248414790923796</v>
      </c>
      <c r="S607">
        <v>-2.3597609977854201</v>
      </c>
      <c r="T607">
        <v>-1.249411836001852</v>
      </c>
      <c r="U607">
        <v>-3.899584592137304</v>
      </c>
      <c r="V607">
        <v>-3.184704039610541</v>
      </c>
      <c r="W607">
        <v>-1.6469070835442809</v>
      </c>
      <c r="X607">
        <v>-1.1976447771023191</v>
      </c>
      <c r="Y607">
        <v>-0.14460828361798131</v>
      </c>
      <c r="Z607">
        <v>-1.620065908795576</v>
      </c>
      <c r="AA607">
        <v>-1.6685012180224661</v>
      </c>
      <c r="AB607">
        <v>-1.5486830915014751</v>
      </c>
      <c r="AC607">
        <v>-0.52721684102371336</v>
      </c>
      <c r="AD607">
        <v>-0.76347333777299087</v>
      </c>
      <c r="AE607">
        <v>-1.9119888927093309</v>
      </c>
      <c r="AF607">
        <v>-1.743917792633048</v>
      </c>
      <c r="AG607">
        <v>-0.90991755151382703</v>
      </c>
      <c r="AH607" s="9" t="s">
        <v>162</v>
      </c>
      <c r="AI607" s="1">
        <v>44621</v>
      </c>
      <c r="AJ607" s="9" t="s">
        <v>40</v>
      </c>
      <c r="AK607">
        <v>8</v>
      </c>
    </row>
    <row r="608" spans="1:37" x14ac:dyDescent="0.25">
      <c r="A608">
        <v>44627</v>
      </c>
      <c r="B608">
        <v>-0.25926407752830261</v>
      </c>
      <c r="C608">
        <v>-0.20648250232093909</v>
      </c>
      <c r="D608">
        <v>-0.11748144332751299</v>
      </c>
      <c r="E608">
        <v>-0.40940812849007729</v>
      </c>
      <c r="F608">
        <v>-1.897739190744882</v>
      </c>
      <c r="G608">
        <v>-0.30795443628530028</v>
      </c>
      <c r="H608">
        <v>-9.8617736055851668E-2</v>
      </c>
      <c r="I608">
        <v>-0.1030136259970197</v>
      </c>
      <c r="J608">
        <v>0</v>
      </c>
      <c r="K608">
        <v>-3.4595350411258829E-4</v>
      </c>
      <c r="L608">
        <v>-5.1748014433017904</v>
      </c>
      <c r="M608">
        <v>-2.2469748650950399E-2</v>
      </c>
      <c r="N608">
        <v>-0.1726748372926622</v>
      </c>
      <c r="O608">
        <v>-0.17132397916073799</v>
      </c>
      <c r="P608">
        <v>-1.093149018525917E-3</v>
      </c>
      <c r="Q608">
        <v>-0.41747326055076739</v>
      </c>
      <c r="R608">
        <v>-0.12940953041838499</v>
      </c>
      <c r="S608">
        <v>-9.6549067712157488E-2</v>
      </c>
      <c r="T608">
        <v>-0.2365831928067903</v>
      </c>
      <c r="U608">
        <v>-5.0099158475636223E-2</v>
      </c>
      <c r="V608">
        <v>-4.246520506709265E-2</v>
      </c>
      <c r="W608">
        <v>-8.3229873503300102E-3</v>
      </c>
      <c r="X608">
        <v>-0.2426451028976786</v>
      </c>
      <c r="Y608">
        <v>-0.16890227959904069</v>
      </c>
      <c r="Z608">
        <v>-0.282895239919911</v>
      </c>
      <c r="AA608">
        <v>-6.0692664085145072E-2</v>
      </c>
      <c r="AB608">
        <v>-0.3674193777132444</v>
      </c>
      <c r="AC608">
        <v>-0.48190415374903273</v>
      </c>
      <c r="AD608">
        <v>-0.94630227791645571</v>
      </c>
      <c r="AE608">
        <v>-0.33413067229964349</v>
      </c>
      <c r="AF608">
        <v>-0.242242172060363</v>
      </c>
      <c r="AG608">
        <v>-9.3185809771910738E-2</v>
      </c>
      <c r="AH608" s="9" t="s">
        <v>162</v>
      </c>
      <c r="AI608" s="1">
        <v>44621</v>
      </c>
      <c r="AJ608" s="9" t="s">
        <v>41</v>
      </c>
      <c r="AK608">
        <v>7</v>
      </c>
    </row>
    <row r="609" spans="1:37" x14ac:dyDescent="0.25">
      <c r="A609">
        <v>44624</v>
      </c>
      <c r="B609">
        <v>-0.19425334983341441</v>
      </c>
      <c r="C609">
        <v>-0.1167107170072321</v>
      </c>
      <c r="D609">
        <v>-4.1080065503229478E-2</v>
      </c>
      <c r="E609">
        <v>-6.6786204415214948E-2</v>
      </c>
      <c r="F609">
        <v>-8.6394804927755545E-2</v>
      </c>
      <c r="G609">
        <v>-0.28164693464747509</v>
      </c>
      <c r="H609">
        <v>-3.2003316162567977E-2</v>
      </c>
      <c r="I609">
        <v>-0.39410485831000652</v>
      </c>
      <c r="J609">
        <v>-1.6038450018041299</v>
      </c>
      <c r="K609">
        <v>-4.1123043979901533E-2</v>
      </c>
      <c r="L609">
        <v>-3.5908285970854673E-2</v>
      </c>
      <c r="M609">
        <v>-0.35086844042675208</v>
      </c>
      <c r="N609">
        <v>-0.1188005910650088</v>
      </c>
      <c r="O609">
        <v>-8.9207489142856686E-2</v>
      </c>
      <c r="P609">
        <v>-0.17456389888309939</v>
      </c>
      <c r="Q609">
        <v>-0.1099171312600241</v>
      </c>
      <c r="R609">
        <v>-1.1671783682754979</v>
      </c>
      <c r="S609">
        <v>-1.063823867049456</v>
      </c>
      <c r="T609">
        <v>-0.54292493347142001</v>
      </c>
      <c r="U609">
        <v>-0.24237341789196021</v>
      </c>
      <c r="V609">
        <v>-0.32525699202430719</v>
      </c>
      <c r="W609">
        <v>-2.1304061290249011E-2</v>
      </c>
      <c r="X609">
        <v>-1.3121402418847241E-2</v>
      </c>
      <c r="Y609">
        <v>-7.1920315190709483E-3</v>
      </c>
      <c r="Z609">
        <v>-0.13038977527010351</v>
      </c>
      <c r="AA609">
        <v>-0.31493991301922158</v>
      </c>
      <c r="AB609">
        <v>-0.22183772465000409</v>
      </c>
      <c r="AC609">
        <v>-0.16313430067386051</v>
      </c>
      <c r="AD609">
        <v>-0.21666906064022781</v>
      </c>
      <c r="AE609">
        <v>-0.31795505218514958</v>
      </c>
      <c r="AF609">
        <v>-0.1700234698620337</v>
      </c>
      <c r="AG609">
        <v>-0.1100757981827318</v>
      </c>
      <c r="AH609" s="9" t="s">
        <v>163</v>
      </c>
      <c r="AI609" s="1">
        <v>44621</v>
      </c>
      <c r="AJ609" s="9" t="s">
        <v>43</v>
      </c>
      <c r="AK609">
        <v>4</v>
      </c>
    </row>
    <row r="610" spans="1:37" x14ac:dyDescent="0.25">
      <c r="A610">
        <v>44623</v>
      </c>
      <c r="B610">
        <v>-1.667755110498673E-2</v>
      </c>
      <c r="C610">
        <v>-3.8790073600175293E-2</v>
      </c>
      <c r="D610">
        <v>-1.6885860532666139E-3</v>
      </c>
      <c r="E610">
        <v>-5.1448005424822529E-2</v>
      </c>
      <c r="F610">
        <v>-8.924476252232786E-5</v>
      </c>
      <c r="G610">
        <v>-1.407352326987245E-3</v>
      </c>
      <c r="H610">
        <v>-1.7001310569242891E-2</v>
      </c>
      <c r="I610">
        <v>-7.2626767196157391E-2</v>
      </c>
      <c r="J610">
        <v>-3.6771188429935313E-2</v>
      </c>
      <c r="K610">
        <v>-1.62379557627026E-3</v>
      </c>
      <c r="L610">
        <v>-0.1108946176130631</v>
      </c>
      <c r="M610">
        <v>-3.1326750650174533E-2</v>
      </c>
      <c r="N610">
        <v>-9.0750605782167332E-4</v>
      </c>
      <c r="O610">
        <v>-7.3777365524705209E-3</v>
      </c>
      <c r="P610">
        <v>0</v>
      </c>
      <c r="Q610">
        <v>-1.800905980073263E-3</v>
      </c>
      <c r="R610">
        <v>0</v>
      </c>
      <c r="S610">
        <v>-2.2181616814796079E-2</v>
      </c>
      <c r="T610">
        <v>-7.9156679201219191E-3</v>
      </c>
      <c r="U610">
        <v>-1.180486648338583E-3</v>
      </c>
      <c r="V610">
        <v>-8.7336057174910199E-3</v>
      </c>
      <c r="W610">
        <v>-4.592464483528215E-3</v>
      </c>
      <c r="X610">
        <v>-1.4866533312173179E-2</v>
      </c>
      <c r="Y610">
        <v>-1.1407617242677101E-2</v>
      </c>
      <c r="Z610">
        <v>-2.3437402738757749E-2</v>
      </c>
      <c r="AA610">
        <v>-1.0351303931616681E-2</v>
      </c>
      <c r="AB610">
        <v>-7.7906652485478642E-3</v>
      </c>
      <c r="AC610">
        <v>-3.4213028848191648E-2</v>
      </c>
      <c r="AD610">
        <v>-1.4371346158843589E-2</v>
      </c>
      <c r="AE610">
        <v>-1.1917869427708569E-2</v>
      </c>
      <c r="AF610">
        <v>-1.8395063253451121E-2</v>
      </c>
      <c r="AG610">
        <v>-1.788812501631511E-2</v>
      </c>
      <c r="AH610" s="9" t="s">
        <v>163</v>
      </c>
      <c r="AI610" s="1">
        <v>44621</v>
      </c>
      <c r="AJ610" s="9" t="s">
        <v>38</v>
      </c>
      <c r="AK610">
        <v>3</v>
      </c>
    </row>
    <row r="611" spans="1:37" x14ac:dyDescent="0.25">
      <c r="A611">
        <v>44622</v>
      </c>
      <c r="B611">
        <v>-0.39097103053449911</v>
      </c>
      <c r="C611">
        <v>-4.1563419196230578E-2</v>
      </c>
      <c r="D611">
        <v>-0.42696231010652819</v>
      </c>
      <c r="E611">
        <v>-0.33886993999662041</v>
      </c>
      <c r="F611">
        <v>-0.27997695485512331</v>
      </c>
      <c r="G611">
        <v>-0.36416583866637942</v>
      </c>
      <c r="H611">
        <v>-0.48467226376840061</v>
      </c>
      <c r="I611">
        <v>-0.29112743174003158</v>
      </c>
      <c r="J611">
        <v>-0.34187982212177348</v>
      </c>
      <c r="K611">
        <v>-0.27783767208000298</v>
      </c>
      <c r="L611">
        <v>-9.3302946795196351E-2</v>
      </c>
      <c r="M611">
        <v>-0.18606833965932759</v>
      </c>
      <c r="N611">
        <v>-0.2044677007133992</v>
      </c>
      <c r="O611">
        <v>-4.8640929500860602E-2</v>
      </c>
      <c r="P611">
        <v>-0.42432908748208459</v>
      </c>
      <c r="Q611">
        <v>-2.4070818221214791</v>
      </c>
      <c r="R611">
        <v>-1.098050850411193</v>
      </c>
      <c r="S611">
        <v>-4.0465161832927733E-3</v>
      </c>
      <c r="T611">
        <v>-0.12562718288269831</v>
      </c>
      <c r="U611">
        <v>0</v>
      </c>
      <c r="V611">
        <v>-0.26456338737491308</v>
      </c>
      <c r="W611">
        <v>-0.3674414807818705</v>
      </c>
      <c r="X611">
        <v>-0.49427801001939448</v>
      </c>
      <c r="Y611">
        <v>-0.30065967028042978</v>
      </c>
      <c r="Z611">
        <v>-0.34399021501954008</v>
      </c>
      <c r="AA611">
        <v>-0.25640694408390757</v>
      </c>
      <c r="AB611">
        <v>-0.61643962915156714</v>
      </c>
      <c r="AC611">
        <v>-0.25324339656882661</v>
      </c>
      <c r="AD611">
        <v>-1.3558201277765849</v>
      </c>
      <c r="AE611">
        <v>-0.57424946050592551</v>
      </c>
      <c r="AF611">
        <v>-0.2256392562488084</v>
      </c>
      <c r="AG611">
        <v>-0.30287307811352271</v>
      </c>
      <c r="AH611" s="9" t="s">
        <v>163</v>
      </c>
      <c r="AI611" s="1">
        <v>44621</v>
      </c>
      <c r="AJ611" s="9" t="s">
        <v>39</v>
      </c>
      <c r="AK611">
        <v>2</v>
      </c>
    </row>
    <row r="612" spans="1:37" x14ac:dyDescent="0.25">
      <c r="A612">
        <v>44621</v>
      </c>
      <c r="B612">
        <v>-0.1207159935348885</v>
      </c>
      <c r="C612">
        <v>-0.1495979266494209</v>
      </c>
      <c r="D612">
        <v>-2.984261681827818E-2</v>
      </c>
      <c r="E612">
        <v>-1.228393669536801E-2</v>
      </c>
      <c r="F612">
        <v>-0.15854671358193781</v>
      </c>
      <c r="G612">
        <v>-3.5094443211968222E-3</v>
      </c>
      <c r="H612">
        <v>-3.6670052718155217E-2</v>
      </c>
      <c r="I612">
        <v>-5.847581798628889E-2</v>
      </c>
      <c r="J612">
        <v>-0.19444399642229371</v>
      </c>
      <c r="K612">
        <v>-0.20287816614667781</v>
      </c>
      <c r="L612">
        <v>-4.4350408575432827E-2</v>
      </c>
      <c r="M612">
        <v>-7.4149293017879286E-2</v>
      </c>
      <c r="N612">
        <v>-0.5112184409142031</v>
      </c>
      <c r="O612">
        <v>-0.26882528574445491</v>
      </c>
      <c r="P612">
        <v>-0.2461293338973059</v>
      </c>
      <c r="Q612">
        <v>-0.1157695268772951</v>
      </c>
      <c r="R612">
        <v>-0.13955949618408661</v>
      </c>
      <c r="S612">
        <v>-0.72874383443440705</v>
      </c>
      <c r="T612">
        <v>-0.1666891514413841</v>
      </c>
      <c r="U612">
        <v>0</v>
      </c>
      <c r="V612">
        <v>-2.2113342292599841E-2</v>
      </c>
      <c r="W612">
        <v>-0.23497115098532539</v>
      </c>
      <c r="X612">
        <v>-0.10889528875386301</v>
      </c>
      <c r="Y612">
        <v>-0.35528131843918309</v>
      </c>
      <c r="Z612">
        <v>-6.7583831235628264E-2</v>
      </c>
      <c r="AA612">
        <v>-0.2625537397338657</v>
      </c>
      <c r="AB612">
        <v>-0.12465853480512119</v>
      </c>
      <c r="AC612">
        <v>-0.11456577555007801</v>
      </c>
      <c r="AD612">
        <v>-0.1392207857658837</v>
      </c>
      <c r="AE612">
        <v>-0.16407444717827421</v>
      </c>
      <c r="AF612">
        <v>-0.11942689595440779</v>
      </c>
      <c r="AG612">
        <v>-8.0239146872371464E-2</v>
      </c>
      <c r="AH612" s="9" t="s">
        <v>163</v>
      </c>
      <c r="AI612" s="1">
        <v>44621</v>
      </c>
      <c r="AJ612" s="9" t="s">
        <v>40</v>
      </c>
      <c r="AK612">
        <v>1</v>
      </c>
    </row>
    <row r="613" spans="1:37" x14ac:dyDescent="0.25">
      <c r="A613">
        <v>44620</v>
      </c>
      <c r="B613">
        <v>-0.1769157923441112</v>
      </c>
      <c r="C613">
        <v>-1.253804612045005</v>
      </c>
      <c r="D613">
        <v>-3.7049007036518651E-2</v>
      </c>
      <c r="E613">
        <v>-0.19835660597106181</v>
      </c>
      <c r="F613">
        <v>-0.81557234818768454</v>
      </c>
      <c r="G613">
        <v>-0.1257567737910395</v>
      </c>
      <c r="H613">
        <v>-0.2281966952568765</v>
      </c>
      <c r="I613">
        <v>-0.20632349095042821</v>
      </c>
      <c r="J613">
        <v>-0.14213980889130759</v>
      </c>
      <c r="K613">
        <v>-3.401392344781126E-3</v>
      </c>
      <c r="L613">
        <v>-0.12207249277379099</v>
      </c>
      <c r="M613">
        <v>-0.3222753890857068</v>
      </c>
      <c r="N613">
        <v>-8.3067965681455261E-2</v>
      </c>
      <c r="O613">
        <v>-0.28784167480846112</v>
      </c>
      <c r="P613">
        <v>-2.5217019528995251E-2</v>
      </c>
      <c r="Q613">
        <v>-0.34265428374016788</v>
      </c>
      <c r="R613">
        <v>-0.1488372977362091</v>
      </c>
      <c r="S613">
        <v>-1.315772589674769E-2</v>
      </c>
      <c r="T613">
        <v>-0.23741807215812821</v>
      </c>
      <c r="U613">
        <v>-1.460804755204261E-2</v>
      </c>
      <c r="V613">
        <v>-6.8852966438758642E-2</v>
      </c>
      <c r="W613">
        <v>-0.18296986359297679</v>
      </c>
      <c r="X613">
        <v>-9.9443194447666444E-2</v>
      </c>
      <c r="Y613">
        <v>-1.3410060022699351E-2</v>
      </c>
      <c r="Z613">
        <v>-0.1823832955963586</v>
      </c>
      <c r="AA613">
        <v>-7.6469089953868627E-2</v>
      </c>
      <c r="AB613">
        <v>-0.29011250701578639</v>
      </c>
      <c r="AC613">
        <v>-0.1409397865373202</v>
      </c>
      <c r="AD613">
        <v>-0.45594187699705868</v>
      </c>
      <c r="AE613">
        <v>-0.28876431938630609</v>
      </c>
      <c r="AF613">
        <v>-0.1168118690489799</v>
      </c>
      <c r="AG613">
        <v>-0.13768733198736099</v>
      </c>
      <c r="AH613" s="9" t="s">
        <v>163</v>
      </c>
      <c r="AI613" s="1">
        <v>44593</v>
      </c>
      <c r="AJ613" s="9" t="s">
        <v>41</v>
      </c>
      <c r="AK613">
        <v>28</v>
      </c>
    </row>
    <row r="614" spans="1:37" x14ac:dyDescent="0.25">
      <c r="A614">
        <v>44617</v>
      </c>
      <c r="B614">
        <v>-0.15791970248683529</v>
      </c>
      <c r="C614">
        <v>-7.8891571643250447E-2</v>
      </c>
      <c r="D614">
        <v>-1.419333779574922E-2</v>
      </c>
      <c r="E614">
        <v>-0.17811608016793379</v>
      </c>
      <c r="F614">
        <v>-0.154771198816782</v>
      </c>
      <c r="G614">
        <v>-0.14931816343946111</v>
      </c>
      <c r="H614">
        <v>-0.16365074714808461</v>
      </c>
      <c r="I614">
        <v>-7.502371961607078E-2</v>
      </c>
      <c r="J614">
        <v>-1.0524002061642701</v>
      </c>
      <c r="K614">
        <v>-3.6774608596445969E-2</v>
      </c>
      <c r="L614">
        <v>-0.1252039702918738</v>
      </c>
      <c r="M614">
        <v>-0.44826459591544981</v>
      </c>
      <c r="N614">
        <v>-0.1023804865052562</v>
      </c>
      <c r="O614">
        <v>-4.7145093692853399E-2</v>
      </c>
      <c r="P614">
        <v>-3.1685218386736942E-2</v>
      </c>
      <c r="Q614">
        <v>-6.0818079191202287E-2</v>
      </c>
      <c r="R614">
        <v>-2.819497842379878E-2</v>
      </c>
      <c r="S614">
        <v>-2.549626357444524E-2</v>
      </c>
      <c r="T614">
        <v>-0.14134163545389769</v>
      </c>
      <c r="U614">
        <v>-0.1114290951498929</v>
      </c>
      <c r="V614">
        <v>-0.1996183612455491</v>
      </c>
      <c r="W614">
        <v>-7.1421812352516337E-2</v>
      </c>
      <c r="X614">
        <v>-9.4175557400019219E-2</v>
      </c>
      <c r="Y614">
        <v>-3.0116698718775141E-2</v>
      </c>
      <c r="Z614">
        <v>-0.1710113490898483</v>
      </c>
      <c r="AA614">
        <v>-0.15929606731614049</v>
      </c>
      <c r="AB614">
        <v>-0.1221614502079693</v>
      </c>
      <c r="AC614">
        <v>-0.18091160094487829</v>
      </c>
      <c r="AD614">
        <v>-0.36869855482769132</v>
      </c>
      <c r="AE614">
        <v>-0.17162631259677549</v>
      </c>
      <c r="AF614">
        <v>-0.17594981991679179</v>
      </c>
      <c r="AG614">
        <v>-7.4478681349664289E-2</v>
      </c>
      <c r="AH614" s="9" t="s">
        <v>164</v>
      </c>
      <c r="AI614" s="1">
        <v>44593</v>
      </c>
      <c r="AJ614" s="9" t="s">
        <v>43</v>
      </c>
      <c r="AK614">
        <v>25</v>
      </c>
    </row>
    <row r="615" spans="1:37" x14ac:dyDescent="0.25">
      <c r="A615">
        <v>44616</v>
      </c>
      <c r="B615">
        <v>-0.51643807285363141</v>
      </c>
      <c r="C615">
        <v>-0.1319335494069305</v>
      </c>
      <c r="D615">
        <v>-1.8311348281268722E-2</v>
      </c>
      <c r="E615">
        <v>-1.102349395572273</v>
      </c>
      <c r="F615">
        <v>-0.19162031378450489</v>
      </c>
      <c r="G615">
        <v>-0.16755718549316531</v>
      </c>
      <c r="H615">
        <v>-0.80612643720974586</v>
      </c>
      <c r="I615">
        <v>-0.80649586862640377</v>
      </c>
      <c r="J615">
        <v>-2.644361397812231E-2</v>
      </c>
      <c r="K615">
        <v>-1.357596251416775E-2</v>
      </c>
      <c r="L615">
        <v>-6.4823843815654897E-2</v>
      </c>
      <c r="M615">
        <v>-1.02291561444781</v>
      </c>
      <c r="N615">
        <v>-0.1444757438758352</v>
      </c>
      <c r="O615">
        <v>-0.57461779136198454</v>
      </c>
      <c r="P615">
        <v>-0.37628662987251821</v>
      </c>
      <c r="Q615">
        <v>-0.34220529954151491</v>
      </c>
      <c r="R615">
        <v>-0.57651806295608865</v>
      </c>
      <c r="S615">
        <v>-0.13211017761148119</v>
      </c>
      <c r="T615">
        <v>-0.53865969239054445</v>
      </c>
      <c r="U615">
        <v>-0.50466790443127185</v>
      </c>
      <c r="V615">
        <v>-0.77427425892572654</v>
      </c>
      <c r="W615">
        <v>-0.70508905693152657</v>
      </c>
      <c r="X615">
        <v>-0.70224150466014401</v>
      </c>
      <c r="Y615">
        <v>-0.25775592349713222</v>
      </c>
      <c r="Z615">
        <v>-0.63635980051905849</v>
      </c>
      <c r="AA615">
        <v>-0.25141498824546238</v>
      </c>
      <c r="AB615">
        <v>-0.55375118680875535</v>
      </c>
      <c r="AC615">
        <v>-0.51273414027716513</v>
      </c>
      <c r="AD615">
        <v>-0.21609081266905189</v>
      </c>
      <c r="AE615">
        <v>-0.31273771530880529</v>
      </c>
      <c r="AF615">
        <v>-0.58042203748281729</v>
      </c>
      <c r="AG615">
        <v>-0.7357673987556953</v>
      </c>
      <c r="AH615" s="9" t="s">
        <v>164</v>
      </c>
      <c r="AI615" s="1">
        <v>44593</v>
      </c>
      <c r="AJ615" s="9" t="s">
        <v>38</v>
      </c>
      <c r="AK615">
        <v>24</v>
      </c>
    </row>
    <row r="616" spans="1:37" x14ac:dyDescent="0.25">
      <c r="A616">
        <v>44615</v>
      </c>
      <c r="B616">
        <v>-0.1044496341049948</v>
      </c>
      <c r="C616">
        <v>-0.14354936110882449</v>
      </c>
      <c r="D616">
        <v>-0.18965092055020741</v>
      </c>
      <c r="E616">
        <v>-0.1065778571155734</v>
      </c>
      <c r="F616">
        <v>-1.545488041542905E-2</v>
      </c>
      <c r="G616">
        <v>-0.1065873914014146</v>
      </c>
      <c r="H616">
        <v>-1.0936641335680579E-3</v>
      </c>
      <c r="I616">
        <v>-6.5284178821624142E-2</v>
      </c>
      <c r="J616">
        <v>-9.5889211135882974E-2</v>
      </c>
      <c r="K616">
        <v>-0.14193015476126561</v>
      </c>
      <c r="L616">
        <v>-0.17343915663053161</v>
      </c>
      <c r="M616">
        <v>-0.16275876182654739</v>
      </c>
      <c r="N616">
        <v>-0.10114468754376919</v>
      </c>
      <c r="O616">
        <v>-9.6295026149085305E-2</v>
      </c>
      <c r="P616">
        <v>-9.5738419205506284E-2</v>
      </c>
      <c r="Q616">
        <v>-0.24115869773915999</v>
      </c>
      <c r="R616">
        <v>-6.425486702867615E-3</v>
      </c>
      <c r="S616">
        <v>-5.5057557365890061E-2</v>
      </c>
      <c r="T616">
        <v>-0.113394413383247</v>
      </c>
      <c r="U616">
        <v>-5.4923988260437928E-2</v>
      </c>
      <c r="V616">
        <v>-0.24516176166827691</v>
      </c>
      <c r="W616">
        <v>-1.8532889827597911E-2</v>
      </c>
      <c r="X616">
        <v>-3.2621653900867527E-2</v>
      </c>
      <c r="Y616">
        <v>-5.212078194673276E-2</v>
      </c>
      <c r="Z616">
        <v>-8.8003692006155279E-2</v>
      </c>
      <c r="AA616">
        <v>-0.10594678153483141</v>
      </c>
      <c r="AB616">
        <v>-0.1239951626871508</v>
      </c>
      <c r="AC616">
        <v>-0.13315338131632731</v>
      </c>
      <c r="AD616">
        <v>-6.9616111407322059E-2</v>
      </c>
      <c r="AE616">
        <v>-7.4752450786611149E-2</v>
      </c>
      <c r="AF616">
        <v>-0.12534131061525131</v>
      </c>
      <c r="AG616">
        <v>-9.8422685069877253E-2</v>
      </c>
      <c r="AH616" s="9" t="s">
        <v>164</v>
      </c>
      <c r="AI616" s="1">
        <v>44593</v>
      </c>
      <c r="AJ616" s="9" t="s">
        <v>39</v>
      </c>
      <c r="AK616">
        <v>23</v>
      </c>
    </row>
    <row r="617" spans="1:37" x14ac:dyDescent="0.25">
      <c r="A617">
        <v>44614</v>
      </c>
      <c r="B617">
        <v>-0.34343867631086961</v>
      </c>
      <c r="C617">
        <v>-0.2322969828158333</v>
      </c>
      <c r="D617">
        <v>-0.17560295218957431</v>
      </c>
      <c r="E617">
        <v>-1.0909100719724409</v>
      </c>
      <c r="F617">
        <v>-0.24619533622495179</v>
      </c>
      <c r="G617">
        <v>-0.136647169940387</v>
      </c>
      <c r="H617">
        <v>-0.1979522131810362</v>
      </c>
      <c r="I617">
        <v>-0.14693805209890479</v>
      </c>
      <c r="J617">
        <v>-2.160537943774966E-2</v>
      </c>
      <c r="K617">
        <v>-0.15070327302792311</v>
      </c>
      <c r="L617">
        <v>-0.1619039340070576</v>
      </c>
      <c r="M617">
        <v>-0.1022458918016627</v>
      </c>
      <c r="N617">
        <v>-9.1538774380091781E-2</v>
      </c>
      <c r="O617">
        <v>-0.36952518149500801</v>
      </c>
      <c r="P617">
        <v>-0.16504498709343429</v>
      </c>
      <c r="Q617">
        <v>-2.4162279970889659E-2</v>
      </c>
      <c r="R617">
        <v>-0.35193172394641942</v>
      </c>
      <c r="S617">
        <v>-0.23449742950379279</v>
      </c>
      <c r="T617">
        <v>-0.25009218445877668</v>
      </c>
      <c r="U617">
        <v>-8.0646522324029773E-2</v>
      </c>
      <c r="V617">
        <v>-0.40019252183790582</v>
      </c>
      <c r="W617">
        <v>-2.322052465333967E-2</v>
      </c>
      <c r="X617">
        <v>-0.42060558243248869</v>
      </c>
      <c r="Y617">
        <v>-6.3420322469989285E-2</v>
      </c>
      <c r="Z617">
        <v>-0.62972996523323888</v>
      </c>
      <c r="AA617">
        <v>-0.122076599241265</v>
      </c>
      <c r="AB617">
        <v>-0.20496369961369421</v>
      </c>
      <c r="AC617">
        <v>-0.1297599922983047</v>
      </c>
      <c r="AD617">
        <v>-7.3090105968907082E-2</v>
      </c>
      <c r="AE617">
        <v>-0.22064697558012661</v>
      </c>
      <c r="AF617">
        <v>-0.43793177762538082</v>
      </c>
      <c r="AG617">
        <v>-0.32608052061526149</v>
      </c>
      <c r="AH617" s="9" t="s">
        <v>164</v>
      </c>
      <c r="AI617" s="1">
        <v>44593</v>
      </c>
      <c r="AJ617" s="9" t="s">
        <v>40</v>
      </c>
      <c r="AK617">
        <v>22</v>
      </c>
    </row>
    <row r="618" spans="1:37" x14ac:dyDescent="0.25">
      <c r="A618">
        <v>44613</v>
      </c>
      <c r="B618">
        <v>-4.3979526995280308E-2</v>
      </c>
      <c r="C618">
        <v>-9.329895737336967E-2</v>
      </c>
      <c r="D618">
        <v>0</v>
      </c>
      <c r="E618">
        <v>-2.857014919099124E-2</v>
      </c>
      <c r="F618">
        <v>-2.018904869451519E-2</v>
      </c>
      <c r="G618">
        <v>-2.513757100872244E-2</v>
      </c>
      <c r="H618">
        <v>-1.6235824729992871E-2</v>
      </c>
      <c r="I618">
        <v>-0.24170197579354921</v>
      </c>
      <c r="J618">
        <v>-0.1089884669798058</v>
      </c>
      <c r="K618">
        <v>-1.3551405608621971E-3</v>
      </c>
      <c r="L618">
        <v>-0.7186252286330902</v>
      </c>
      <c r="M618">
        <v>-3.2175340262169012E-2</v>
      </c>
      <c r="N618">
        <v>-3.8664297634261678E-2</v>
      </c>
      <c r="O618">
        <v>-2.722163103194004E-2</v>
      </c>
      <c r="P618">
        <v>-3.354661722447428E-2</v>
      </c>
      <c r="Q618">
        <v>-7.8755409037123717E-4</v>
      </c>
      <c r="R618">
        <v>-6.4413418134977862E-2</v>
      </c>
      <c r="S618">
        <v>-0.2039694524214784</v>
      </c>
      <c r="T618">
        <v>-5.436610679748808E-2</v>
      </c>
      <c r="U618">
        <v>0</v>
      </c>
      <c r="V618">
        <v>-4.5830226747840083E-2</v>
      </c>
      <c r="W618">
        <v>0</v>
      </c>
      <c r="X618">
        <v>-2.6876127551907731E-2</v>
      </c>
      <c r="Y618">
        <v>-0.25326275570679818</v>
      </c>
      <c r="Z618">
        <v>-3.6196785574577617E-2</v>
      </c>
      <c r="AA618">
        <v>-6.0973613153845543E-2</v>
      </c>
      <c r="AB618">
        <v>-2.1793868270940139E-2</v>
      </c>
      <c r="AC618">
        <v>-0.13933523742511791</v>
      </c>
      <c r="AD618">
        <v>-6.9711790404500359E-2</v>
      </c>
      <c r="AE618">
        <v>-5.9080059788743228E-2</v>
      </c>
      <c r="AF618">
        <v>-4.2369682107623943E-2</v>
      </c>
      <c r="AG618">
        <v>-2.6872703188303031E-2</v>
      </c>
      <c r="AH618" s="9" t="s">
        <v>164</v>
      </c>
      <c r="AI618" s="1">
        <v>44593</v>
      </c>
      <c r="AJ618" s="9" t="s">
        <v>41</v>
      </c>
      <c r="AK618">
        <v>21</v>
      </c>
    </row>
    <row r="619" spans="1:37" x14ac:dyDescent="0.25">
      <c r="A619">
        <v>44610</v>
      </c>
      <c r="B619">
        <v>-3.1911122085282503E-2</v>
      </c>
      <c r="C619">
        <v>-0.1248360818750989</v>
      </c>
      <c r="D619">
        <v>-5.5407369553451824E-3</v>
      </c>
      <c r="E619">
        <v>-2.6988169475793161E-2</v>
      </c>
      <c r="F619">
        <v>-7.2892829709862203E-2</v>
      </c>
      <c r="G619">
        <v>0</v>
      </c>
      <c r="H619">
        <v>-1.16428480754811E-2</v>
      </c>
      <c r="I619">
        <v>-1.6078197294008729E-2</v>
      </c>
      <c r="J619">
        <v>-8.5079263245462527E-2</v>
      </c>
      <c r="K619">
        <v>-4.5468585680851787E-3</v>
      </c>
      <c r="L619">
        <v>0</v>
      </c>
      <c r="M619">
        <v>-4.1836670099190676E-3</v>
      </c>
      <c r="N619">
        <v>-1.0625047167119281E-2</v>
      </c>
      <c r="O619">
        <v>-1.7587610309715659E-2</v>
      </c>
      <c r="P619">
        <v>0</v>
      </c>
      <c r="Q619">
        <v>-0.22631600156843559</v>
      </c>
      <c r="R619">
        <v>0</v>
      </c>
      <c r="S619">
        <v>-1.222189584577134E-2</v>
      </c>
      <c r="T619">
        <v>-4.4470192785595213E-2</v>
      </c>
      <c r="U619">
        <v>0</v>
      </c>
      <c r="V619">
        <v>-3.5053829562154692E-2</v>
      </c>
      <c r="W619">
        <v>0</v>
      </c>
      <c r="X619">
        <v>-5.1149274657608608E-2</v>
      </c>
      <c r="Y619">
        <v>-0.16451336112954359</v>
      </c>
      <c r="Z619">
        <v>-2.4451097435458601E-2</v>
      </c>
      <c r="AA619">
        <v>-1.1531541181360591E-2</v>
      </c>
      <c r="AB619">
        <v>-7.1705486847019398E-2</v>
      </c>
      <c r="AC619">
        <v>-2.634526682924853E-2</v>
      </c>
      <c r="AD619">
        <v>-0.14503372756412031</v>
      </c>
      <c r="AE619">
        <v>-4.8381701008311823E-2</v>
      </c>
      <c r="AF619">
        <v>-2.0218149632965352E-2</v>
      </c>
      <c r="AG619">
        <v>-2.1009539896917721E-2</v>
      </c>
      <c r="AH619" s="9" t="s">
        <v>165</v>
      </c>
      <c r="AI619" s="1">
        <v>44593</v>
      </c>
      <c r="AJ619" s="9" t="s">
        <v>43</v>
      </c>
      <c r="AK619">
        <v>18</v>
      </c>
    </row>
    <row r="620" spans="1:37" x14ac:dyDescent="0.25">
      <c r="A620">
        <v>44609</v>
      </c>
      <c r="B620">
        <v>-6.0511571085341047E-2</v>
      </c>
      <c r="C620">
        <v>-3.4199073916414781E-2</v>
      </c>
      <c r="D620">
        <v>-0.1080682490410471</v>
      </c>
      <c r="E620">
        <v>-0.13754777328436771</v>
      </c>
      <c r="F620">
        <v>-2.0522674110031749E-2</v>
      </c>
      <c r="G620">
        <v>-0.1234001356841902</v>
      </c>
      <c r="H620">
        <v>-1.1874232729145531E-2</v>
      </c>
      <c r="I620">
        <v>-4.6547832153152252E-2</v>
      </c>
      <c r="J620">
        <v>-2.6901276122629918E-2</v>
      </c>
      <c r="K620">
        <v>-1.623830666982773E-3</v>
      </c>
      <c r="L620">
        <v>-2.7920325758102188E-3</v>
      </c>
      <c r="M620">
        <v>-5.703975846562871E-3</v>
      </c>
      <c r="N620">
        <v>-5.2826555633551729E-2</v>
      </c>
      <c r="O620">
        <v>-2.9384382487730142E-2</v>
      </c>
      <c r="P620">
        <v>-6.5016832098538493E-2</v>
      </c>
      <c r="Q620">
        <v>-1.8855645149430288E-2</v>
      </c>
      <c r="R620">
        <v>0</v>
      </c>
      <c r="S620">
        <v>-3.9712186819910447E-3</v>
      </c>
      <c r="T620">
        <v>-7.759203812707398E-3</v>
      </c>
      <c r="U620">
        <v>0</v>
      </c>
      <c r="V620">
        <v>-9.643548950073158E-2</v>
      </c>
      <c r="W620">
        <v>-6.7884607090354029E-2</v>
      </c>
      <c r="X620">
        <v>-0.1669205776281911</v>
      </c>
      <c r="Y620">
        <v>-7.996388340960784E-3</v>
      </c>
      <c r="Z620">
        <v>-0.1138403248964435</v>
      </c>
      <c r="AA620">
        <v>-3.773477821294087E-2</v>
      </c>
      <c r="AB620">
        <v>-2.5958467352862821E-2</v>
      </c>
      <c r="AC620">
        <v>-1.412954197215107E-2</v>
      </c>
      <c r="AD620">
        <v>-6.8076829312333843E-4</v>
      </c>
      <c r="AE620">
        <v>-4.6077946277470153E-2</v>
      </c>
      <c r="AF620">
        <v>-7.605307127965312E-2</v>
      </c>
      <c r="AG620">
        <v>-7.8856577653368204E-2</v>
      </c>
      <c r="AH620" s="9" t="s">
        <v>165</v>
      </c>
      <c r="AI620" s="1">
        <v>44593</v>
      </c>
      <c r="AJ620" s="9" t="s">
        <v>38</v>
      </c>
      <c r="AK620">
        <v>17</v>
      </c>
    </row>
    <row r="621" spans="1:37" x14ac:dyDescent="0.25">
      <c r="A621">
        <v>44608</v>
      </c>
      <c r="B621">
        <v>-5.3304670892637691E-2</v>
      </c>
      <c r="C621">
        <v>-0.32066973475569638</v>
      </c>
      <c r="D621">
        <v>0</v>
      </c>
      <c r="E621">
        <v>-2.6783416516168449E-2</v>
      </c>
      <c r="F621">
        <v>-0.26643790145908491</v>
      </c>
      <c r="G621">
        <v>-4.0776623292556491E-2</v>
      </c>
      <c r="H621">
        <v>-8.9487197452327735E-2</v>
      </c>
      <c r="I621">
        <v>-1.6971481332212289E-2</v>
      </c>
      <c r="J621">
        <v>-0.1222174727089234</v>
      </c>
      <c r="K621">
        <v>-9.4852322074116171E-3</v>
      </c>
      <c r="L621">
        <v>-6.0872001175094684E-3</v>
      </c>
      <c r="M621">
        <v>-3.60381552878859E-3</v>
      </c>
      <c r="N621">
        <v>-5.9093202372166351E-2</v>
      </c>
      <c r="O621">
        <v>-0.25995430048320101</v>
      </c>
      <c r="P621">
        <v>-2.6909894427027951E-2</v>
      </c>
      <c r="Q621">
        <v>-0.1240427568518412</v>
      </c>
      <c r="R621">
        <v>-7.2750877287928381E-3</v>
      </c>
      <c r="S621">
        <v>-8.0350565013282346E-3</v>
      </c>
      <c r="T621">
        <v>-9.2880423353797564E-2</v>
      </c>
      <c r="U621">
        <v>-7.8796134327199244E-2</v>
      </c>
      <c r="V621">
        <v>-1.396793776894781E-2</v>
      </c>
      <c r="W621">
        <v>-2.1647857620732229E-3</v>
      </c>
      <c r="X621">
        <v>-1.238051225957436E-2</v>
      </c>
      <c r="Y621">
        <v>-2.3573350845733821E-3</v>
      </c>
      <c r="Z621">
        <v>-3.3134874923766218E-2</v>
      </c>
      <c r="AA621">
        <v>-4.8541705695840882E-2</v>
      </c>
      <c r="AB621">
        <v>-0.1242630008555393</v>
      </c>
      <c r="AC621">
        <v>-2.0013120349363461E-2</v>
      </c>
      <c r="AD621">
        <v>-0.13182140853940921</v>
      </c>
      <c r="AE621">
        <v>-0.1136834196201597</v>
      </c>
      <c r="AF621">
        <v>-3.4170390909416141E-2</v>
      </c>
      <c r="AG621">
        <v>-2.539170414336097E-2</v>
      </c>
      <c r="AH621" s="9" t="s">
        <v>165</v>
      </c>
      <c r="AI621" s="1">
        <v>44593</v>
      </c>
      <c r="AJ621" s="9" t="s">
        <v>39</v>
      </c>
      <c r="AK621">
        <v>16</v>
      </c>
    </row>
    <row r="622" spans="1:37" x14ac:dyDescent="0.25">
      <c r="A622">
        <v>44607</v>
      </c>
      <c r="B622">
        <v>-4.2219534274320777E-2</v>
      </c>
      <c r="C622">
        <v>-5.4713282538490851E-2</v>
      </c>
      <c r="D622">
        <v>0</v>
      </c>
      <c r="E622">
        <v>-2.44408422350893E-2</v>
      </c>
      <c r="F622">
        <v>-1.9357906675478541E-4</v>
      </c>
      <c r="G622">
        <v>-1.7505082257055861E-2</v>
      </c>
      <c r="H622">
        <v>-5.7235813392488483E-2</v>
      </c>
      <c r="I622">
        <v>-5.6456470412136091E-2</v>
      </c>
      <c r="J622">
        <v>-0.84546694563072511</v>
      </c>
      <c r="K622">
        <v>-6.9635967788579167E-2</v>
      </c>
      <c r="L622">
        <v>0</v>
      </c>
      <c r="M622">
        <v>-3.6104679788879157E-2</v>
      </c>
      <c r="N622">
        <v>-4.7453709409763623E-2</v>
      </c>
      <c r="O622">
        <v>-8.6817574902439947E-3</v>
      </c>
      <c r="P622">
        <v>-7.1870289247145197E-2</v>
      </c>
      <c r="Q622">
        <v>0</v>
      </c>
      <c r="R622">
        <v>0</v>
      </c>
      <c r="S622">
        <v>-3.5994069817581173E-2</v>
      </c>
      <c r="T622">
        <v>-8.4466513930126566E-2</v>
      </c>
      <c r="U622">
        <v>-0.16967372457264429</v>
      </c>
      <c r="V622">
        <v>-0.146015701269263</v>
      </c>
      <c r="W622">
        <v>0</v>
      </c>
      <c r="X622">
        <v>-2.6257855415253221E-2</v>
      </c>
      <c r="Y622">
        <v>0</v>
      </c>
      <c r="Z622">
        <v>-2.2356041518789681E-2</v>
      </c>
      <c r="AA622">
        <v>-0.12801889513933529</v>
      </c>
      <c r="AB622">
        <v>-4.1444741690650683E-2</v>
      </c>
      <c r="AC622">
        <v>-9.0395420508453013E-3</v>
      </c>
      <c r="AD622">
        <v>-6.9568681573174487E-3</v>
      </c>
      <c r="AE622">
        <v>-1.261267333317463E-2</v>
      </c>
      <c r="AF622">
        <v>-4.8870919837533729E-2</v>
      </c>
      <c r="AG622">
        <v>-7.9582184671871295E-2</v>
      </c>
      <c r="AH622" s="9" t="s">
        <v>165</v>
      </c>
      <c r="AI622" s="1">
        <v>44593</v>
      </c>
      <c r="AJ622" s="9" t="s">
        <v>40</v>
      </c>
      <c r="AK622">
        <v>15</v>
      </c>
    </row>
    <row r="623" spans="1:37" x14ac:dyDescent="0.25">
      <c r="A623">
        <v>44606</v>
      </c>
      <c r="B623">
        <v>-0.96448618751172899</v>
      </c>
      <c r="C623">
        <v>-0.31498384077670938</v>
      </c>
      <c r="D623">
        <v>-0.5907058717399597</v>
      </c>
      <c r="E623">
        <v>-0.59588188952957211</v>
      </c>
      <c r="F623">
        <v>-0.34634986950578478</v>
      </c>
      <c r="G623">
        <v>-2.5536071201274222</v>
      </c>
      <c r="H623">
        <v>-0.33617707812914821</v>
      </c>
      <c r="I623">
        <v>-0.98865503921730025</v>
      </c>
      <c r="J623">
        <v>-0.26391540966150773</v>
      </c>
      <c r="K623">
        <v>-0.13026969169874089</v>
      </c>
      <c r="L623">
        <v>-0.41469201091566821</v>
      </c>
      <c r="M623">
        <v>-0.17561240325636149</v>
      </c>
      <c r="N623">
        <v>-1.267187510876538</v>
      </c>
      <c r="O623">
        <v>-0.52001308666601631</v>
      </c>
      <c r="P623">
        <v>-0.53396089325601526</v>
      </c>
      <c r="Q623">
        <v>-5.4455650523936479</v>
      </c>
      <c r="R623">
        <v>-2.336376525447641</v>
      </c>
      <c r="S623">
        <v>-0.59602461998886191</v>
      </c>
      <c r="T623">
        <v>-0.46437343222959909</v>
      </c>
      <c r="U623">
        <v>0</v>
      </c>
      <c r="V623">
        <v>-2.4472575413688691E-2</v>
      </c>
      <c r="W623">
        <v>-0.54936236652848192</v>
      </c>
      <c r="X623">
        <v>-1.0339456761511601</v>
      </c>
      <c r="Y623">
        <v>-1.1198890417912639</v>
      </c>
      <c r="Z623">
        <v>-1.0378133916112859</v>
      </c>
      <c r="AA623">
        <v>-0.81424267241440573</v>
      </c>
      <c r="AB623">
        <v>-1.052810275812756</v>
      </c>
      <c r="AC623">
        <v>-0.49035224775379499</v>
      </c>
      <c r="AD623">
        <v>-2.892434324810488</v>
      </c>
      <c r="AE623">
        <v>-1.5144767628253371</v>
      </c>
      <c r="AF623">
        <v>-0.62801257115863673</v>
      </c>
      <c r="AG623">
        <v>-0.67035090519460505</v>
      </c>
      <c r="AH623" s="9" t="s">
        <v>165</v>
      </c>
      <c r="AI623" s="1">
        <v>44593</v>
      </c>
      <c r="AJ623" s="9" t="s">
        <v>41</v>
      </c>
      <c r="AK623">
        <v>14</v>
      </c>
    </row>
    <row r="624" spans="1:37" x14ac:dyDescent="0.25">
      <c r="A624">
        <v>44603</v>
      </c>
      <c r="B624">
        <v>-9.6535785298821605E-2</v>
      </c>
      <c r="C624">
        <v>-1.339540728790678E-2</v>
      </c>
      <c r="D624">
        <v>-4.7089163669953173E-2</v>
      </c>
      <c r="E624">
        <v>-0.32115552381536222</v>
      </c>
      <c r="F624">
        <v>-2.3682319943801121E-2</v>
      </c>
      <c r="G624">
        <v>-3.050521872189876E-2</v>
      </c>
      <c r="H624">
        <v>-2.813097135881434E-2</v>
      </c>
      <c r="I624">
        <v>-0.15809652850727879</v>
      </c>
      <c r="J624">
        <v>-0.22096581577461369</v>
      </c>
      <c r="K624">
        <v>-7.5805080715915501E-3</v>
      </c>
      <c r="L624">
        <v>-3.130194064721118E-3</v>
      </c>
      <c r="M624">
        <v>-6.6593047547117257E-2</v>
      </c>
      <c r="N624">
        <v>-2.2953727566252739E-2</v>
      </c>
      <c r="O624">
        <v>-0.17000312030792539</v>
      </c>
      <c r="P624">
        <v>-2.3541069361142839E-2</v>
      </c>
      <c r="Q624">
        <v>-5.283895204042055E-2</v>
      </c>
      <c r="R624">
        <v>0</v>
      </c>
      <c r="S624">
        <v>-9.967337378258629E-3</v>
      </c>
      <c r="T624">
        <v>-8.5739678091285923E-2</v>
      </c>
      <c r="U624">
        <v>-0.1147095626981717</v>
      </c>
      <c r="V624">
        <v>-5.6409881100623067E-2</v>
      </c>
      <c r="W624">
        <v>-4.95646907455446E-2</v>
      </c>
      <c r="X624">
        <v>-0.14934194487772279</v>
      </c>
      <c r="Y624">
        <v>-5.6708491919635201E-3</v>
      </c>
      <c r="Z624">
        <v>-0.1398307054845794</v>
      </c>
      <c r="AA624">
        <v>-6.8800827589462987E-2</v>
      </c>
      <c r="AB624">
        <v>-6.700817919384372E-2</v>
      </c>
      <c r="AC624">
        <v>-3.3458555192261527E-2</v>
      </c>
      <c r="AD624">
        <v>-0.1747884139728472</v>
      </c>
      <c r="AE624">
        <v>-0.13034391039370929</v>
      </c>
      <c r="AF624">
        <v>-9.8568084330780847E-2</v>
      </c>
      <c r="AG624">
        <v>-4.6427162683015333E-2</v>
      </c>
      <c r="AH624" s="9" t="s">
        <v>166</v>
      </c>
      <c r="AI624" s="1">
        <v>44593</v>
      </c>
      <c r="AJ624" s="9" t="s">
        <v>43</v>
      </c>
      <c r="AK624">
        <v>11</v>
      </c>
    </row>
    <row r="625" spans="1:37" x14ac:dyDescent="0.25">
      <c r="A625">
        <v>44602</v>
      </c>
      <c r="B625">
        <v>-0.11931967694550789</v>
      </c>
      <c r="C625">
        <v>-3.9916398614225052E-2</v>
      </c>
      <c r="D625">
        <v>-0.1095507905460833</v>
      </c>
      <c r="E625">
        <v>-9.2679687531437099E-2</v>
      </c>
      <c r="F625">
        <v>-4.3941940424331957E-2</v>
      </c>
      <c r="G625">
        <v>-0.38312855031721182</v>
      </c>
      <c r="H625">
        <v>-1.634152107073639E-2</v>
      </c>
      <c r="I625">
        <v>-0.50072474672193035</v>
      </c>
      <c r="J625">
        <v>0</v>
      </c>
      <c r="K625">
        <v>0</v>
      </c>
      <c r="L625">
        <v>-0.56511155928633161</v>
      </c>
      <c r="M625">
        <v>-1.922084611888316E-2</v>
      </c>
      <c r="N625">
        <v>-7.0387162454670554E-2</v>
      </c>
      <c r="O625">
        <v>-8.6924413945614468E-2</v>
      </c>
      <c r="P625">
        <v>-5.7635334551913789E-2</v>
      </c>
      <c r="Q625">
        <v>-9.3689590384360769E-2</v>
      </c>
      <c r="R625">
        <v>-4.6139036731615854E-3</v>
      </c>
      <c r="S625">
        <v>-0.4412354482756467</v>
      </c>
      <c r="T625">
        <v>-8.1219822210779044E-2</v>
      </c>
      <c r="U625">
        <v>0</v>
      </c>
      <c r="V625">
        <v>-0.14483944247551481</v>
      </c>
      <c r="W625">
        <v>-0.48704287280540021</v>
      </c>
      <c r="X625">
        <v>-6.9308061592778136E-2</v>
      </c>
      <c r="Y625">
        <v>-0.36455710522191648</v>
      </c>
      <c r="Z625">
        <v>-0.1628936118612701</v>
      </c>
      <c r="AA625">
        <v>-6.8000925061063172E-2</v>
      </c>
      <c r="AB625">
        <v>-8.096252075810198E-2</v>
      </c>
      <c r="AC625">
        <v>-0.17229817238901379</v>
      </c>
      <c r="AD625">
        <v>-8.6303966510805283E-2</v>
      </c>
      <c r="AE625">
        <v>-0.18417378013839811</v>
      </c>
      <c r="AF625">
        <v>-0.13206592530059469</v>
      </c>
      <c r="AG625">
        <v>-5.7265280188210241E-2</v>
      </c>
      <c r="AH625" s="9" t="s">
        <v>166</v>
      </c>
      <c r="AI625" s="1">
        <v>44593</v>
      </c>
      <c r="AJ625" s="9" t="s">
        <v>38</v>
      </c>
      <c r="AK625">
        <v>10</v>
      </c>
    </row>
    <row r="626" spans="1:37" x14ac:dyDescent="0.25">
      <c r="A626">
        <v>44601</v>
      </c>
      <c r="B626">
        <v>-0.10804631713814571</v>
      </c>
      <c r="C626">
        <v>-3.947878046070758E-4</v>
      </c>
      <c r="D626">
        <v>-1.9108794243243639E-2</v>
      </c>
      <c r="E626">
        <v>-3.4761837875915372E-2</v>
      </c>
      <c r="F626">
        <v>-4.062874944215316E-2</v>
      </c>
      <c r="G626">
        <v>-2.9865260708842319E-2</v>
      </c>
      <c r="H626">
        <v>-1.266901186331653E-2</v>
      </c>
      <c r="I626">
        <v>-0.44106798835292033</v>
      </c>
      <c r="J626">
        <v>-0.47338321912518427</v>
      </c>
      <c r="K626">
        <v>-8.1847061225632043E-3</v>
      </c>
      <c r="L626">
        <v>-0.25311282020074899</v>
      </c>
      <c r="M626">
        <v>-0.56901254268362089</v>
      </c>
      <c r="N626">
        <v>-9.2352541714908892E-2</v>
      </c>
      <c r="O626">
        <v>-8.6208407360667538E-2</v>
      </c>
      <c r="P626">
        <v>-1.943623009315693E-3</v>
      </c>
      <c r="Q626">
        <v>-0.28929206627640469</v>
      </c>
      <c r="R626">
        <v>0</v>
      </c>
      <c r="S626">
        <v>-0.1145399092440892</v>
      </c>
      <c r="T626">
        <v>-0.1066300749245583</v>
      </c>
      <c r="U626">
        <v>-0.70351127477401421</v>
      </c>
      <c r="V626">
        <v>-2.7491090699214842E-2</v>
      </c>
      <c r="W626">
        <v>-0.3357073106020016</v>
      </c>
      <c r="X626">
        <v>-8.278475090402071E-2</v>
      </c>
      <c r="Y626">
        <v>0</v>
      </c>
      <c r="Z626">
        <v>-5.8742103000135458E-2</v>
      </c>
      <c r="AA626">
        <v>-0.1564196170449566</v>
      </c>
      <c r="AB626">
        <v>-9.7112799943210926E-2</v>
      </c>
      <c r="AC626">
        <v>-0.3280346760113142</v>
      </c>
      <c r="AD626">
        <v>-0.27304081125983171</v>
      </c>
      <c r="AE626">
        <v>-0.10276019240883461</v>
      </c>
      <c r="AF626">
        <v>-5.1780228710742372E-2</v>
      </c>
      <c r="AG626">
        <v>-0.15587791077846891</v>
      </c>
      <c r="AH626" s="9" t="s">
        <v>166</v>
      </c>
      <c r="AI626" s="1">
        <v>44593</v>
      </c>
      <c r="AJ626" s="9" t="s">
        <v>39</v>
      </c>
      <c r="AK626">
        <v>9</v>
      </c>
    </row>
    <row r="627" spans="1:37" x14ac:dyDescent="0.25">
      <c r="A627">
        <v>44600</v>
      </c>
      <c r="B627">
        <v>-0.15933405532098249</v>
      </c>
      <c r="C627">
        <v>-2.8653360048088331E-2</v>
      </c>
      <c r="D627">
        <v>0</v>
      </c>
      <c r="E627">
        <v>-0.74614860836629127</v>
      </c>
      <c r="F627">
        <v>-1.7377424724049011E-2</v>
      </c>
      <c r="G627">
        <v>-9.1114796535240697E-2</v>
      </c>
      <c r="H627">
        <v>-0.1127963032825809</v>
      </c>
      <c r="I627">
        <v>-4.684302671649998E-2</v>
      </c>
      <c r="J627">
        <v>-0.26526626660052582</v>
      </c>
      <c r="K627">
        <v>0</v>
      </c>
      <c r="L627">
        <v>-3.3262713106843769E-2</v>
      </c>
      <c r="M627">
        <v>-4.3097474112268452E-3</v>
      </c>
      <c r="N627">
        <v>-2.556757857540479E-2</v>
      </c>
      <c r="O627">
        <v>-6.7863299345913078E-2</v>
      </c>
      <c r="P627">
        <v>-8.56152459598232E-3</v>
      </c>
      <c r="Q627">
        <v>-2.573577563752652E-2</v>
      </c>
      <c r="R627">
        <v>-0.100950187744104</v>
      </c>
      <c r="S627">
        <v>0</v>
      </c>
      <c r="T627">
        <v>-9.3063693147917584E-2</v>
      </c>
      <c r="U627">
        <v>0</v>
      </c>
      <c r="V627">
        <v>-0.14116918603326539</v>
      </c>
      <c r="W627">
        <v>-3.4148320190049972E-2</v>
      </c>
      <c r="X627">
        <v>-0.3495669117310955</v>
      </c>
      <c r="Y627">
        <v>-3.927167835411207E-2</v>
      </c>
      <c r="Z627">
        <v>-0.35176576479463229</v>
      </c>
      <c r="AA627">
        <v>-3.403125085233942E-2</v>
      </c>
      <c r="AB627">
        <v>-7.5125581855594162E-2</v>
      </c>
      <c r="AC627">
        <v>-3.3792710717359051E-2</v>
      </c>
      <c r="AD627">
        <v>-0.17454937495130471</v>
      </c>
      <c r="AE627">
        <v>-0.1075290375205589</v>
      </c>
      <c r="AF627">
        <v>-0.2309803386053261</v>
      </c>
      <c r="AG627">
        <v>-8.1625872184652642E-2</v>
      </c>
      <c r="AH627" s="9" t="s">
        <v>166</v>
      </c>
      <c r="AI627" s="1">
        <v>44593</v>
      </c>
      <c r="AJ627" s="9" t="s">
        <v>40</v>
      </c>
      <c r="AK627">
        <v>8</v>
      </c>
    </row>
    <row r="628" spans="1:37" x14ac:dyDescent="0.25">
      <c r="A628">
        <v>44599</v>
      </c>
      <c r="B628">
        <v>-8.0990955975782972E-2</v>
      </c>
      <c r="C628">
        <v>-2.3632108721481072E-2</v>
      </c>
      <c r="D628">
        <v>-1.9994429322242459E-2</v>
      </c>
      <c r="E628">
        <v>-0.20304610539599369</v>
      </c>
      <c r="F628">
        <v>-1.456281966269023E-2</v>
      </c>
      <c r="G628">
        <v>-8.8067370520715352E-2</v>
      </c>
      <c r="H628">
        <v>0</v>
      </c>
      <c r="I628">
        <v>-5.5990587726685026E-3</v>
      </c>
      <c r="J628">
        <v>-1.606079021806054E-2</v>
      </c>
      <c r="K628">
        <v>-5.5055262755860966E-3</v>
      </c>
      <c r="L628">
        <v>0</v>
      </c>
      <c r="M628">
        <v>-1.198551352494687E-2</v>
      </c>
      <c r="N628">
        <v>-2.2132363044413909E-2</v>
      </c>
      <c r="O628">
        <v>-0.35650562545360792</v>
      </c>
      <c r="P628">
        <v>-0.1410851218143252</v>
      </c>
      <c r="Q628">
        <v>-0.15916286323858031</v>
      </c>
      <c r="R628">
        <v>0</v>
      </c>
      <c r="S628">
        <v>-5.0376161650616614E-3</v>
      </c>
      <c r="T628">
        <v>-6.203216426145753E-2</v>
      </c>
      <c r="U628">
        <v>0</v>
      </c>
      <c r="V628">
        <v>-5.6242979880370587E-3</v>
      </c>
      <c r="W628">
        <v>0</v>
      </c>
      <c r="X628">
        <v>-0.12721677672571571</v>
      </c>
      <c r="Y628">
        <v>-0.28460620296932448</v>
      </c>
      <c r="Z628">
        <v>-0.1151490280394076</v>
      </c>
      <c r="AA628">
        <v>-2.9723743744573441E-2</v>
      </c>
      <c r="AB628">
        <v>-8.1122182838126666E-2</v>
      </c>
      <c r="AC628">
        <v>-5.3660148129630707E-2</v>
      </c>
      <c r="AD628">
        <v>-0.33002724129228678</v>
      </c>
      <c r="AE628">
        <v>-0.1196513197631752</v>
      </c>
      <c r="AF628">
        <v>-7.794812593926588E-2</v>
      </c>
      <c r="AG628">
        <v>-1.442746496693267E-2</v>
      </c>
      <c r="AH628" s="9" t="s">
        <v>166</v>
      </c>
      <c r="AI628" s="1">
        <v>44593</v>
      </c>
      <c r="AJ628" s="9" t="s">
        <v>41</v>
      </c>
      <c r="AK628">
        <v>7</v>
      </c>
    </row>
    <row r="629" spans="1:37" x14ac:dyDescent="0.25">
      <c r="A629">
        <v>44589</v>
      </c>
      <c r="B629">
        <v>-0.1552060196866562</v>
      </c>
      <c r="C629">
        <v>-2.818657654731534E-2</v>
      </c>
      <c r="D629">
        <v>0</v>
      </c>
      <c r="E629">
        <v>-6.7983350110071589E-2</v>
      </c>
      <c r="F629">
        <v>-0.36222260584181132</v>
      </c>
      <c r="G629">
        <v>-9.938954521966499E-2</v>
      </c>
      <c r="H629">
        <v>-4.6594511891773632E-2</v>
      </c>
      <c r="I629">
        <v>-0.31587693878799478</v>
      </c>
      <c r="J629">
        <v>-5.7880664587884567</v>
      </c>
      <c r="K629">
        <v>0</v>
      </c>
      <c r="L629">
        <v>-3.3753996305649903E-2</v>
      </c>
      <c r="M629">
        <v>-1.418136515748923E-2</v>
      </c>
      <c r="N629">
        <v>-7.9327718408720521E-2</v>
      </c>
      <c r="O629">
        <v>-3.704051108222027E-2</v>
      </c>
      <c r="P629">
        <v>-0.15420137365586301</v>
      </c>
      <c r="Q629">
        <v>-5.8357368668759908E-2</v>
      </c>
      <c r="R629">
        <v>-3.640696257847408E-3</v>
      </c>
      <c r="S629">
        <v>-0.1416279359145533</v>
      </c>
      <c r="T629">
        <v>-7.5917213066541797E-2</v>
      </c>
      <c r="U629">
        <v>-0.3056745969344703</v>
      </c>
      <c r="V629">
        <v>-1.422016078925846E-2</v>
      </c>
      <c r="W629">
        <v>-6.3393274999219804E-2</v>
      </c>
      <c r="X629">
        <v>-5.6069144845320773E-2</v>
      </c>
      <c r="Y629">
        <v>-0.16949030686440689</v>
      </c>
      <c r="Z629">
        <v>-9.4893304131028602E-2</v>
      </c>
      <c r="AA629">
        <v>-0.43405530243441709</v>
      </c>
      <c r="AB629">
        <v>-0.1069364678499081</v>
      </c>
      <c r="AC629">
        <v>-5.2854755992598507E-2</v>
      </c>
      <c r="AD629">
        <v>-0.1125359097103209</v>
      </c>
      <c r="AE629">
        <v>-0.2434829514376988</v>
      </c>
      <c r="AF629">
        <v>-0.12884315140188279</v>
      </c>
      <c r="AG629">
        <v>-0.1313253182516074</v>
      </c>
      <c r="AH629" s="9" t="s">
        <v>167</v>
      </c>
      <c r="AI629" s="1">
        <v>44562</v>
      </c>
      <c r="AJ629" s="9" t="s">
        <v>43</v>
      </c>
      <c r="AK629">
        <v>28</v>
      </c>
    </row>
    <row r="630" spans="1:37" x14ac:dyDescent="0.25">
      <c r="A630">
        <v>44588</v>
      </c>
      <c r="B630">
        <v>-0.47074085326121312</v>
      </c>
      <c r="C630">
        <v>-8.8444660565997878E-3</v>
      </c>
      <c r="D630">
        <v>-3.8720057742277693E-2</v>
      </c>
      <c r="E630">
        <v>-0.75254078327104845</v>
      </c>
      <c r="F630">
        <v>-1.3641259952455389</v>
      </c>
      <c r="G630">
        <v>-3.7938944646819669E-2</v>
      </c>
      <c r="H630">
        <v>-0.24125049205288029</v>
      </c>
      <c r="I630">
        <v>-0.95486726221436813</v>
      </c>
      <c r="J630">
        <v>-3.3110577691022457E-2</v>
      </c>
      <c r="K630">
        <v>-0.12761960517008661</v>
      </c>
      <c r="L630">
        <v>-2.2666994451736859E-2</v>
      </c>
      <c r="M630">
        <v>-0.13190864647563291</v>
      </c>
      <c r="N630">
        <v>-0.33387137316683507</v>
      </c>
      <c r="O630">
        <v>-0.2995431711469343</v>
      </c>
      <c r="P630">
        <v>-0.22433733030028921</v>
      </c>
      <c r="Q630">
        <v>-0.22207372141765999</v>
      </c>
      <c r="R630">
        <v>-0.26224759377261031</v>
      </c>
      <c r="S630">
        <v>-1.0499435796038299</v>
      </c>
      <c r="T630">
        <v>-0.1398293010387742</v>
      </c>
      <c r="U630">
        <v>-8.6312201216041301E-2</v>
      </c>
      <c r="V630">
        <v>-0.45739453747963937</v>
      </c>
      <c r="W630">
        <v>-0.1400972963781133</v>
      </c>
      <c r="X630">
        <v>-0.56140204402560256</v>
      </c>
      <c r="Y630">
        <v>-7.2505870808423398E-2</v>
      </c>
      <c r="Z630">
        <v>-0.5196533540935363</v>
      </c>
      <c r="AA630">
        <v>-0.34400868957908559</v>
      </c>
      <c r="AB630">
        <v>-0.40913487316083369</v>
      </c>
      <c r="AC630">
        <v>-0.1063360523885284</v>
      </c>
      <c r="AD630">
        <v>-0.28692938161760367</v>
      </c>
      <c r="AE630">
        <v>-0.24599580649891689</v>
      </c>
      <c r="AF630">
        <v>-0.48954239782090231</v>
      </c>
      <c r="AG630">
        <v>-0.61682998985052917</v>
      </c>
      <c r="AH630" s="9" t="s">
        <v>167</v>
      </c>
      <c r="AI630" s="1">
        <v>44562</v>
      </c>
      <c r="AJ630" s="9" t="s">
        <v>38</v>
      </c>
      <c r="AK630">
        <v>27</v>
      </c>
    </row>
    <row r="631" spans="1:37" x14ac:dyDescent="0.25">
      <c r="A631">
        <v>44587</v>
      </c>
      <c r="B631">
        <v>-0.7393655794622529</v>
      </c>
      <c r="C631">
        <v>-0.1360699736871446</v>
      </c>
      <c r="D631">
        <v>-3.5985799725975987E-2</v>
      </c>
      <c r="E631">
        <v>-1.307363168079529</v>
      </c>
      <c r="F631">
        <v>-0.47997451800659852</v>
      </c>
      <c r="G631">
        <v>-1.006226003942392</v>
      </c>
      <c r="H631">
        <v>-0.6770667926181374</v>
      </c>
      <c r="I631">
        <v>-0.25757427481144102</v>
      </c>
      <c r="J631">
        <v>-0.40654052020505149</v>
      </c>
      <c r="K631">
        <v>-0.1726463437990691</v>
      </c>
      <c r="L631">
        <v>-0.38620953728987317</v>
      </c>
      <c r="M631">
        <v>-0.57060525915420035</v>
      </c>
      <c r="N631">
        <v>-0.42827684085454037</v>
      </c>
      <c r="O631">
        <v>-0.36451799641274357</v>
      </c>
      <c r="P631">
        <v>-0.37221753423086762</v>
      </c>
      <c r="Q631">
        <v>-0.10459739349735429</v>
      </c>
      <c r="R631">
        <v>-0.32659143971970639</v>
      </c>
      <c r="S631">
        <v>-0.88581970892248052</v>
      </c>
      <c r="T631">
        <v>-0.32481101491949632</v>
      </c>
      <c r="U631">
        <v>-0.91552206835187766</v>
      </c>
      <c r="V631">
        <v>-0.61217354757123799</v>
      </c>
      <c r="W631">
        <v>-0.35091763611447041</v>
      </c>
      <c r="X631">
        <v>-1.379667560994609</v>
      </c>
      <c r="Y631">
        <v>-1.105452068127301</v>
      </c>
      <c r="Z631">
        <v>-1.158414594727708</v>
      </c>
      <c r="AA631">
        <v>-0.39904727940705997</v>
      </c>
      <c r="AB631">
        <v>-0.40447544207306751</v>
      </c>
      <c r="AC631">
        <v>-0.63466389340346863</v>
      </c>
      <c r="AD631">
        <v>-0.20495909517791691</v>
      </c>
      <c r="AE631">
        <v>-0.34700256044569072</v>
      </c>
      <c r="AF631">
        <v>-1.026129118392638</v>
      </c>
      <c r="AG631">
        <v>-0.76510945973413802</v>
      </c>
      <c r="AH631" s="9" t="s">
        <v>167</v>
      </c>
      <c r="AI631" s="1">
        <v>44562</v>
      </c>
      <c r="AJ631" s="9" t="s">
        <v>39</v>
      </c>
      <c r="AK631">
        <v>26</v>
      </c>
    </row>
    <row r="632" spans="1:37" x14ac:dyDescent="0.25">
      <c r="A632">
        <v>44586</v>
      </c>
      <c r="B632">
        <v>-4.3843258499634129E-2</v>
      </c>
      <c r="C632">
        <v>0</v>
      </c>
      <c r="D632">
        <v>0</v>
      </c>
      <c r="E632">
        <v>-7.137076418970846E-2</v>
      </c>
      <c r="F632">
        <v>-9.5226559267667628E-4</v>
      </c>
      <c r="G632">
        <v>-6.8180390898971814E-3</v>
      </c>
      <c r="H632">
        <v>0</v>
      </c>
      <c r="I632">
        <v>-1.9681437074865849E-2</v>
      </c>
      <c r="J632">
        <v>-3.9780903007696263E-3</v>
      </c>
      <c r="K632">
        <v>-4.9679677030579163E-2</v>
      </c>
      <c r="L632">
        <v>-1.312651352377301E-2</v>
      </c>
      <c r="M632">
        <v>-4.4518530289732322E-2</v>
      </c>
      <c r="N632">
        <v>-1.031828318851506E-2</v>
      </c>
      <c r="O632">
        <v>0</v>
      </c>
      <c r="P632">
        <v>-0.29674995245238289</v>
      </c>
      <c r="Q632">
        <v>-4.2864243465239957E-3</v>
      </c>
      <c r="R632">
        <v>0</v>
      </c>
      <c r="S632">
        <v>0</v>
      </c>
      <c r="T632">
        <v>-0.24771426252327419</v>
      </c>
      <c r="U632">
        <v>-1.6941287303422529E-2</v>
      </c>
      <c r="V632">
        <v>-2.6039001435668049E-2</v>
      </c>
      <c r="W632">
        <v>-5.2151357043653472E-2</v>
      </c>
      <c r="X632">
        <v>-0.148472850014643</v>
      </c>
      <c r="Y632">
        <v>0</v>
      </c>
      <c r="Z632">
        <v>-5.4958471633374563E-2</v>
      </c>
      <c r="AA632">
        <v>-4.4258080157752587E-2</v>
      </c>
      <c r="AB632">
        <v>-2.8442304891706169E-2</v>
      </c>
      <c r="AC632">
        <v>-1.575577802453285E-2</v>
      </c>
      <c r="AD632">
        <v>-1.465010507245235E-2</v>
      </c>
      <c r="AE632">
        <v>-1.0984388676849231E-2</v>
      </c>
      <c r="AF632">
        <v>-8.2867073740621952E-2</v>
      </c>
      <c r="AG632">
        <v>-3.4250302151806133E-2</v>
      </c>
      <c r="AH632" s="9" t="s">
        <v>167</v>
      </c>
      <c r="AI632" s="1">
        <v>44562</v>
      </c>
      <c r="AJ632" s="9" t="s">
        <v>40</v>
      </c>
      <c r="AK632">
        <v>25</v>
      </c>
    </row>
    <row r="633" spans="1:37" x14ac:dyDescent="0.25">
      <c r="A633">
        <v>44585</v>
      </c>
      <c r="B633">
        <v>-3.209546118675505</v>
      </c>
      <c r="C633">
        <v>-4.6160584043655852</v>
      </c>
      <c r="D633">
        <v>-2.054425107271324</v>
      </c>
      <c r="E633">
        <v>-3.658335663657474</v>
      </c>
      <c r="F633">
        <v>-3.439482914052312</v>
      </c>
      <c r="G633">
        <v>-5.2619198218324046</v>
      </c>
      <c r="H633">
        <v>-2.750284217182795</v>
      </c>
      <c r="I633">
        <v>-2.5614341589276211</v>
      </c>
      <c r="J633">
        <v>-1.5421909102166671</v>
      </c>
      <c r="K633">
        <v>-1.6703611510275509</v>
      </c>
      <c r="L633">
        <v>-1.027236227575852</v>
      </c>
      <c r="M633">
        <v>-2.1276519325604579</v>
      </c>
      <c r="N633">
        <v>-3.404334417296242</v>
      </c>
      <c r="O633">
        <v>-2.2229233557570489</v>
      </c>
      <c r="P633">
        <v>-3.4079563569493518</v>
      </c>
      <c r="Q633">
        <v>-0.85642130167162345</v>
      </c>
      <c r="R633">
        <v>-6.6374921066246344</v>
      </c>
      <c r="S633">
        <v>-3.7895606675319482</v>
      </c>
      <c r="T633">
        <v>-3.183241244836287</v>
      </c>
      <c r="U633">
        <v>-6.2099316825231012</v>
      </c>
      <c r="V633">
        <v>-2.791873726495778</v>
      </c>
      <c r="W633">
        <v>-4.5913933889743719</v>
      </c>
      <c r="X633">
        <v>-3.2613219947762628</v>
      </c>
      <c r="Y633">
        <v>-0.74151820341173247</v>
      </c>
      <c r="Z633">
        <v>-4.0078256767070428</v>
      </c>
      <c r="AA633">
        <v>-3.0426752182799151</v>
      </c>
      <c r="AB633">
        <v>-2.5440797153305819</v>
      </c>
      <c r="AC633">
        <v>-1.69043728238192</v>
      </c>
      <c r="AD633">
        <v>-1.5545889291772601</v>
      </c>
      <c r="AE633">
        <v>-2.843076796299409</v>
      </c>
      <c r="AF633">
        <v>-3.2807424471144659</v>
      </c>
      <c r="AG633">
        <v>-3.9954823379346238</v>
      </c>
      <c r="AH633" s="9" t="s">
        <v>167</v>
      </c>
      <c r="AI633" s="1">
        <v>44562</v>
      </c>
      <c r="AJ633" s="9" t="s">
        <v>41</v>
      </c>
      <c r="AK633">
        <v>24</v>
      </c>
    </row>
    <row r="634" spans="1:37" x14ac:dyDescent="0.25">
      <c r="A634">
        <v>44582</v>
      </c>
      <c r="B634">
        <v>-0.26217780963183768</v>
      </c>
      <c r="C634">
        <v>-0.62671672306004522</v>
      </c>
      <c r="D634">
        <v>-0.15190352596429421</v>
      </c>
      <c r="E634">
        <v>-0.10597983701026679</v>
      </c>
      <c r="F634">
        <v>-0.78357229493207536</v>
      </c>
      <c r="G634">
        <v>-0.6042905462079815</v>
      </c>
      <c r="H634">
        <v>-0.14800479783173781</v>
      </c>
      <c r="I634">
        <v>-0.43381520166982279</v>
      </c>
      <c r="J634">
        <v>0</v>
      </c>
      <c r="K634">
        <v>-0.80474024987274884</v>
      </c>
      <c r="L634">
        <v>-0.1504440733982958</v>
      </c>
      <c r="M634">
        <v>-0.1584256922842025</v>
      </c>
      <c r="N634">
        <v>-0.2717370703311891</v>
      </c>
      <c r="O634">
        <v>-0.2229908931621386</v>
      </c>
      <c r="P634">
        <v>-0.1384713210557125</v>
      </c>
      <c r="Q634">
        <v>-5.4261686755131371E-2</v>
      </c>
      <c r="R634">
        <v>-5.0273688759140872E-2</v>
      </c>
      <c r="S634">
        <v>-0.58583247108019376</v>
      </c>
      <c r="T634">
        <v>-0.105150629937343</v>
      </c>
      <c r="U634">
        <v>-0.12585293499971301</v>
      </c>
      <c r="V634">
        <v>-0.17584347700467889</v>
      </c>
      <c r="W634">
        <v>-0.18523448104308221</v>
      </c>
      <c r="X634">
        <v>-0.32912027693620322</v>
      </c>
      <c r="Y634">
        <v>-0.27186644957956257</v>
      </c>
      <c r="Z634">
        <v>-0.32399381805463628</v>
      </c>
      <c r="AA634">
        <v>-0.23277446203624219</v>
      </c>
      <c r="AB634">
        <v>-0.18668772706619699</v>
      </c>
      <c r="AC634">
        <v>-0.22556633585312499</v>
      </c>
      <c r="AD634">
        <v>-8.6182857251271797E-2</v>
      </c>
      <c r="AE634">
        <v>-0.3337237600345303</v>
      </c>
      <c r="AF634">
        <v>-0.25275907735392628</v>
      </c>
      <c r="AG634">
        <v>-0.19908280752908561</v>
      </c>
      <c r="AH634" s="9" t="s">
        <v>168</v>
      </c>
      <c r="AI634" s="1">
        <v>44562</v>
      </c>
      <c r="AJ634" s="9" t="s">
        <v>43</v>
      </c>
      <c r="AK634">
        <v>21</v>
      </c>
    </row>
    <row r="635" spans="1:37" x14ac:dyDescent="0.25">
      <c r="A635">
        <v>44581</v>
      </c>
      <c r="B635">
        <v>-0.1057608830684698</v>
      </c>
      <c r="C635">
        <v>-0.1564055863382168</v>
      </c>
      <c r="D635">
        <v>-7.2148261090500456E-3</v>
      </c>
      <c r="E635">
        <v>-6.0149746784226507E-2</v>
      </c>
      <c r="F635">
        <v>0</v>
      </c>
      <c r="G635">
        <v>0</v>
      </c>
      <c r="H635">
        <v>-2.0805589910295321E-2</v>
      </c>
      <c r="I635">
        <v>-0.16866475184676141</v>
      </c>
      <c r="J635">
        <v>-2.2498886458921291E-3</v>
      </c>
      <c r="K635">
        <v>0</v>
      </c>
      <c r="L635">
        <v>-0.1015807332935961</v>
      </c>
      <c r="M635">
        <v>0</v>
      </c>
      <c r="N635">
        <v>-5.3329371846307459E-3</v>
      </c>
      <c r="O635">
        <v>-4.5556213947049788E-4</v>
      </c>
      <c r="P635">
        <v>-9.1628436029573331E-4</v>
      </c>
      <c r="Q635">
        <v>-1.9698241229813731E-3</v>
      </c>
      <c r="R635">
        <v>0</v>
      </c>
      <c r="S635">
        <v>-5.6937916005623923E-2</v>
      </c>
      <c r="T635">
        <v>-3.6640155598193697E-2</v>
      </c>
      <c r="U635">
        <v>0</v>
      </c>
      <c r="V635">
        <v>-3.755201929059878E-4</v>
      </c>
      <c r="W635">
        <v>-6.4233170926111382E-4</v>
      </c>
      <c r="X635">
        <v>-3.4961788343227967E-2</v>
      </c>
      <c r="Y635">
        <v>0</v>
      </c>
      <c r="Z635">
        <v>-0.1339895265296645</v>
      </c>
      <c r="AA635">
        <v>-1.242866494140857E-2</v>
      </c>
      <c r="AB635">
        <v>-5.8996031119212698E-3</v>
      </c>
      <c r="AC635">
        <v>-8.8498518336156805E-3</v>
      </c>
      <c r="AD635">
        <v>-7.8043078955004992E-3</v>
      </c>
      <c r="AE635">
        <v>-6.2514173255496921E-2</v>
      </c>
      <c r="AF635">
        <v>-9.4880637020051992E-2</v>
      </c>
      <c r="AG635">
        <v>-4.7055031222047452E-3</v>
      </c>
      <c r="AH635" s="9" t="s">
        <v>168</v>
      </c>
      <c r="AI635" s="1">
        <v>44562</v>
      </c>
      <c r="AJ635" s="9" t="s">
        <v>38</v>
      </c>
      <c r="AK635">
        <v>20</v>
      </c>
    </row>
    <row r="636" spans="1:37" x14ac:dyDescent="0.25">
      <c r="A636">
        <v>44580</v>
      </c>
      <c r="B636">
        <v>-0.34870812784344468</v>
      </c>
      <c r="C636">
        <v>-0.34261338171631378</v>
      </c>
      <c r="D636">
        <v>-0.1018124643454357</v>
      </c>
      <c r="E636">
        <v>-0.66819482757687565</v>
      </c>
      <c r="F636">
        <v>-8.5200861308428225E-4</v>
      </c>
      <c r="G636">
        <v>-2.108570662082538E-2</v>
      </c>
      <c r="H636">
        <v>-0.15312449059619729</v>
      </c>
      <c r="I636">
        <v>-0.51612332431857422</v>
      </c>
      <c r="J636">
        <v>-0.45829735131090571</v>
      </c>
      <c r="K636">
        <v>-0.30176255074939801</v>
      </c>
      <c r="L636">
        <v>-0.39064587014295421</v>
      </c>
      <c r="M636">
        <v>-1.6488586314511462E-2</v>
      </c>
      <c r="N636">
        <v>-0.10127872413110341</v>
      </c>
      <c r="O636">
        <v>-1.078481173873499E-3</v>
      </c>
      <c r="P636">
        <v>-0.86281185069229183</v>
      </c>
      <c r="Q636">
        <v>-0.3184694152111423</v>
      </c>
      <c r="R636">
        <v>0</v>
      </c>
      <c r="S636">
        <v>-0.42144452541715111</v>
      </c>
      <c r="T636">
        <v>-0.1047687308481131</v>
      </c>
      <c r="U636">
        <v>-0.19381846117694049</v>
      </c>
      <c r="V636">
        <v>-0.29183838959056169</v>
      </c>
      <c r="W636">
        <v>-7.5087058401232504E-2</v>
      </c>
      <c r="X636">
        <v>-0.81247641590247055</v>
      </c>
      <c r="Y636">
        <v>-0.87102001166695942</v>
      </c>
      <c r="Z636">
        <v>-0.43369181313538441</v>
      </c>
      <c r="AA636">
        <v>-0.41257201466304211</v>
      </c>
      <c r="AB636">
        <v>-0.15255878898082681</v>
      </c>
      <c r="AC636">
        <v>-0.29914402587021022</v>
      </c>
      <c r="AD636">
        <v>-0.20054397472183391</v>
      </c>
      <c r="AE636">
        <v>-0.10347140685981331</v>
      </c>
      <c r="AF636">
        <v>-0.37701277052692062</v>
      </c>
      <c r="AG636">
        <v>-0.59171208627576211</v>
      </c>
      <c r="AH636" s="9" t="s">
        <v>168</v>
      </c>
      <c r="AI636" s="1">
        <v>44562</v>
      </c>
      <c r="AJ636" s="9" t="s">
        <v>39</v>
      </c>
      <c r="AK636">
        <v>19</v>
      </c>
    </row>
    <row r="637" spans="1:37" x14ac:dyDescent="0.25">
      <c r="A637">
        <v>44579</v>
      </c>
      <c r="B637">
        <v>-1.335752734366028</v>
      </c>
      <c r="C637">
        <v>-1.21042528544827</v>
      </c>
      <c r="D637">
        <v>-0.43971194016450099</v>
      </c>
      <c r="E637">
        <v>-1.8987623931009481</v>
      </c>
      <c r="F637">
        <v>-0.78175354246964812</v>
      </c>
      <c r="G637">
        <v>-2.5924736844504421</v>
      </c>
      <c r="H637">
        <v>-1.862667409803789</v>
      </c>
      <c r="I637">
        <v>-0.8027823841054732</v>
      </c>
      <c r="J637">
        <v>-0.3184964544281213</v>
      </c>
      <c r="K637">
        <v>-7.6688679671493678E-3</v>
      </c>
      <c r="L637">
        <v>-0.60665321813285511</v>
      </c>
      <c r="M637">
        <v>-2.234284537900828</v>
      </c>
      <c r="N637">
        <v>-0.63806437219739132</v>
      </c>
      <c r="O637">
        <v>-0.52726435658741044</v>
      </c>
      <c r="P637">
        <v>-2.72051428464377</v>
      </c>
      <c r="Q637">
        <v>-0.55722331475126019</v>
      </c>
      <c r="R637">
        <v>-1.281735393569047</v>
      </c>
      <c r="S637">
        <v>-2.2962253950147491</v>
      </c>
      <c r="T637">
        <v>-0.59506380212063892</v>
      </c>
      <c r="U637">
        <v>-1.695981506498863</v>
      </c>
      <c r="V637">
        <v>-1.9037714938347809</v>
      </c>
      <c r="W637">
        <v>-1.5555832808528449</v>
      </c>
      <c r="X637">
        <v>-1.445668315169313</v>
      </c>
      <c r="Y637">
        <v>-0.76425980418432582</v>
      </c>
      <c r="Z637">
        <v>-1.8800021903573281</v>
      </c>
      <c r="AA637">
        <v>-0.84812918569488593</v>
      </c>
      <c r="AB637">
        <v>-0.92370985658677762</v>
      </c>
      <c r="AC637">
        <v>-1.193358049799264</v>
      </c>
      <c r="AD637">
        <v>-0.18075403754055261</v>
      </c>
      <c r="AE637">
        <v>-0.91556008870627981</v>
      </c>
      <c r="AF637">
        <v>-1.4031117118568019</v>
      </c>
      <c r="AG637">
        <v>-2.1385151077050462</v>
      </c>
      <c r="AH637" s="9" t="s">
        <v>168</v>
      </c>
      <c r="AI637" s="1">
        <v>44562</v>
      </c>
      <c r="AJ637" s="9" t="s">
        <v>40</v>
      </c>
      <c r="AK637">
        <v>18</v>
      </c>
    </row>
    <row r="638" spans="1:37" x14ac:dyDescent="0.25">
      <c r="A638">
        <v>44578</v>
      </c>
      <c r="B638">
        <v>-3.3633708622756422</v>
      </c>
      <c r="C638">
        <v>-3.2856409005654532</v>
      </c>
      <c r="D638">
        <v>-1.5866711906676421</v>
      </c>
      <c r="E638">
        <v>-2.7531623421274731</v>
      </c>
      <c r="F638">
        <v>-4.3289051950869109</v>
      </c>
      <c r="G638">
        <v>-8.2289055847760366</v>
      </c>
      <c r="H638">
        <v>-3.6264939170752499</v>
      </c>
      <c r="I638">
        <v>-1.767153973610269</v>
      </c>
      <c r="J638">
        <v>-1.55400435129411</v>
      </c>
      <c r="K638">
        <v>-3.2353224261721318</v>
      </c>
      <c r="L638">
        <v>-1.269648191749186</v>
      </c>
      <c r="M638">
        <v>-3.6419425380201429</v>
      </c>
      <c r="N638">
        <v>-4.5099696934778031</v>
      </c>
      <c r="O638">
        <v>-1.6325721936379289</v>
      </c>
      <c r="P638">
        <v>-2.7908902114126368</v>
      </c>
      <c r="Q638">
        <v>-2.0283595755323272</v>
      </c>
      <c r="R638">
        <v>-9.8081728471688994</v>
      </c>
      <c r="S638">
        <v>-3.5308241431874969</v>
      </c>
      <c r="T638">
        <v>-1.713607474743337</v>
      </c>
      <c r="U638">
        <v>-2.9821236641689319</v>
      </c>
      <c r="V638">
        <v>-3.4654031086117292</v>
      </c>
      <c r="W638">
        <v>-3.7700781551141769</v>
      </c>
      <c r="X638">
        <v>-2.8325202036397088</v>
      </c>
      <c r="Y638">
        <v>-2.0399148774557641</v>
      </c>
      <c r="Z638">
        <v>-4.0973572367165367</v>
      </c>
      <c r="AA638">
        <v>-3.116603200897837</v>
      </c>
      <c r="AB638">
        <v>-2.5586403307042991</v>
      </c>
      <c r="AC638">
        <v>-2.6022837261496252</v>
      </c>
      <c r="AD638">
        <v>-1.8556094459237491</v>
      </c>
      <c r="AE638">
        <v>-4.0734492484875124</v>
      </c>
      <c r="AF638">
        <v>-3.7377216291348221</v>
      </c>
      <c r="AG638">
        <v>-2.472823338544051</v>
      </c>
      <c r="AH638" s="9" t="s">
        <v>168</v>
      </c>
      <c r="AI638" s="1">
        <v>44562</v>
      </c>
      <c r="AJ638" s="9" t="s">
        <v>41</v>
      </c>
      <c r="AK638">
        <v>17</v>
      </c>
    </row>
    <row r="639" spans="1:37" x14ac:dyDescent="0.25">
      <c r="A639">
        <v>44575</v>
      </c>
      <c r="B639">
        <v>-0.19458538208400711</v>
      </c>
      <c r="C639">
        <v>-0.25582649180437261</v>
      </c>
      <c r="D639">
        <v>-5.5107507402985846E-4</v>
      </c>
      <c r="E639">
        <v>-0.47970889344632472</v>
      </c>
      <c r="F639">
        <v>0</v>
      </c>
      <c r="G639">
        <v>-0.29546652693453052</v>
      </c>
      <c r="H639">
        <v>-2.2585193673551121E-2</v>
      </c>
      <c r="I639">
        <v>-0.13502971839160141</v>
      </c>
      <c r="J639">
        <v>-1.210090424094221E-2</v>
      </c>
      <c r="K639">
        <v>0</v>
      </c>
      <c r="L639">
        <v>-7.3265707241019287E-3</v>
      </c>
      <c r="M639">
        <v>-5.9232880410164841E-3</v>
      </c>
      <c r="N639">
        <v>-0.644382621105553</v>
      </c>
      <c r="O639">
        <v>-7.6636772548865813E-3</v>
      </c>
      <c r="P639">
        <v>-6.8402153742051525E-2</v>
      </c>
      <c r="Q639">
        <v>-8.4572906653721025E-2</v>
      </c>
      <c r="R639">
        <v>-8.3097153362695492E-3</v>
      </c>
      <c r="S639">
        <v>-0.49350362841372802</v>
      </c>
      <c r="T639">
        <v>-0.1240418134071232</v>
      </c>
      <c r="U639">
        <v>-1.49040901467629E-2</v>
      </c>
      <c r="V639">
        <v>-0.19868142246120679</v>
      </c>
      <c r="W639">
        <v>-8.6650711295770289E-2</v>
      </c>
      <c r="X639">
        <v>-7.1437121781832535E-2</v>
      </c>
      <c r="Y639">
        <v>-1.8937155599966601E-2</v>
      </c>
      <c r="Z639">
        <v>-0.31222880332214081</v>
      </c>
      <c r="AA639">
        <v>-0.19456445785527349</v>
      </c>
      <c r="AB639">
        <v>-9.3231928690239788E-2</v>
      </c>
      <c r="AC639">
        <v>-1.7460231552334071E-2</v>
      </c>
      <c r="AD639">
        <v>-3.2345313354475977E-2</v>
      </c>
      <c r="AE639">
        <v>-0.14828567464628431</v>
      </c>
      <c r="AF639">
        <v>-0.16466384337066109</v>
      </c>
      <c r="AG639">
        <v>-0.33765210000686918</v>
      </c>
      <c r="AH639" s="9" t="s">
        <v>169</v>
      </c>
      <c r="AI639" s="1">
        <v>44562</v>
      </c>
      <c r="AJ639" s="9" t="s">
        <v>43</v>
      </c>
      <c r="AK639">
        <v>14</v>
      </c>
    </row>
    <row r="640" spans="1:37" x14ac:dyDescent="0.25">
      <c r="A640">
        <v>44574</v>
      </c>
      <c r="B640">
        <v>-1.8256652062152861</v>
      </c>
      <c r="C640">
        <v>-0.66752832600708722</v>
      </c>
      <c r="D640">
        <v>-2.4334194993907562E-3</v>
      </c>
      <c r="E640">
        <v>-2.8827227108428528</v>
      </c>
      <c r="F640">
        <v>-2.347099130333965</v>
      </c>
      <c r="G640">
        <v>-1.730222323284986</v>
      </c>
      <c r="H640">
        <v>-2.409264158364429</v>
      </c>
      <c r="I640">
        <v>-0.88082719905402207</v>
      </c>
      <c r="J640">
        <v>-1.5996721111183569</v>
      </c>
      <c r="K640">
        <v>-9.9211796624346843E-2</v>
      </c>
      <c r="L640">
        <v>-0.87689664833363001</v>
      </c>
      <c r="M640">
        <v>-1.968441479492743</v>
      </c>
      <c r="N640">
        <v>-1.869296551825856</v>
      </c>
      <c r="O640">
        <v>-1.5901448769181621</v>
      </c>
      <c r="P640">
        <v>-1.978616494051062</v>
      </c>
      <c r="Q640">
        <v>-0.65728627925357164</v>
      </c>
      <c r="R640">
        <v>-4.0574098620411956</v>
      </c>
      <c r="S640">
        <v>-1.2531203387437351E-2</v>
      </c>
      <c r="T640">
        <v>-1.3678984905674001</v>
      </c>
      <c r="U640">
        <v>-3.5799817147525599</v>
      </c>
      <c r="V640">
        <v>-1.3730143849402301</v>
      </c>
      <c r="W640">
        <v>-2.458865460016987</v>
      </c>
      <c r="X640">
        <v>-2.834904090473747</v>
      </c>
      <c r="Y640">
        <v>-1.668794418790398</v>
      </c>
      <c r="Z640">
        <v>-2.2860448223913359</v>
      </c>
      <c r="AA640">
        <v>-1.5467429315406671</v>
      </c>
      <c r="AB640">
        <v>-1.490834079406296</v>
      </c>
      <c r="AC640">
        <v>-1.292416992437502</v>
      </c>
      <c r="AD640">
        <v>-0.61904962816236742</v>
      </c>
      <c r="AE640">
        <v>-1.078128296443821</v>
      </c>
      <c r="AF640">
        <v>-2.1174758843275789</v>
      </c>
      <c r="AG640">
        <v>-2.5013583658492959</v>
      </c>
      <c r="AH640" s="9" t="s">
        <v>169</v>
      </c>
      <c r="AI640" s="1">
        <v>44562</v>
      </c>
      <c r="AJ640" s="9" t="s">
        <v>38</v>
      </c>
      <c r="AK640">
        <v>13</v>
      </c>
    </row>
    <row r="641" spans="1:37" x14ac:dyDescent="0.25">
      <c r="A641">
        <v>44573</v>
      </c>
      <c r="B641">
        <v>-0.53015181333581374</v>
      </c>
      <c r="C641">
        <v>-2.2604188803285651E-2</v>
      </c>
      <c r="D641">
        <v>0</v>
      </c>
      <c r="E641">
        <v>-2.9961314700019841</v>
      </c>
      <c r="F641">
        <v>-0.95128240390654151</v>
      </c>
      <c r="G641">
        <v>-2.4029023759262431E-2</v>
      </c>
      <c r="H641">
        <v>-0.36310829006190543</v>
      </c>
      <c r="I641">
        <v>-1.146052733807347</v>
      </c>
      <c r="J641">
        <v>-2.1026240678685418E-2</v>
      </c>
      <c r="K641">
        <v>0</v>
      </c>
      <c r="L641">
        <v>-7.2355619124939957E-2</v>
      </c>
      <c r="M641">
        <v>-6.1600784074722893E-2</v>
      </c>
      <c r="N641">
        <v>-0.13387103066259881</v>
      </c>
      <c r="O641">
        <v>-0.23052833484185789</v>
      </c>
      <c r="P641">
        <v>-0.28480613060174231</v>
      </c>
      <c r="Q641">
        <v>-1.7543005062323231E-3</v>
      </c>
      <c r="R641">
        <v>-1.0673907369071129</v>
      </c>
      <c r="S641">
        <v>-0.10320016314769161</v>
      </c>
      <c r="T641">
        <v>-0.29862615221441302</v>
      </c>
      <c r="U641">
        <v>-0.2180045177100646</v>
      </c>
      <c r="V641">
        <v>-0.62842826629060666</v>
      </c>
      <c r="W641">
        <v>-1.0404342713239421</v>
      </c>
      <c r="X641">
        <v>-0.46695966534938682</v>
      </c>
      <c r="Y641">
        <v>-0.5449362691264672</v>
      </c>
      <c r="Z641">
        <v>-0.97891026512210733</v>
      </c>
      <c r="AA641">
        <v>-0.25104845122942698</v>
      </c>
      <c r="AB641">
        <v>-0.29742465472177421</v>
      </c>
      <c r="AC641">
        <v>-0.1244270958846492</v>
      </c>
      <c r="AD641">
        <v>-6.8374205437358726E-3</v>
      </c>
      <c r="AE641">
        <v>-0.25217733566413958</v>
      </c>
      <c r="AF641">
        <v>-0.5684897256681587</v>
      </c>
      <c r="AG641">
        <v>-1.188729447064321</v>
      </c>
      <c r="AH641" s="9" t="s">
        <v>169</v>
      </c>
      <c r="AI641" s="1">
        <v>44562</v>
      </c>
      <c r="AJ641" s="9" t="s">
        <v>39</v>
      </c>
      <c r="AK641">
        <v>12</v>
      </c>
    </row>
    <row r="642" spans="1:37" x14ac:dyDescent="0.25">
      <c r="A642">
        <v>44572</v>
      </c>
      <c r="B642">
        <v>-0.89736061312508419</v>
      </c>
      <c r="C642">
        <v>-0.81980755286306117</v>
      </c>
      <c r="D642">
        <v>-2.931548999744021E-2</v>
      </c>
      <c r="E642">
        <v>-0.97270777665297292</v>
      </c>
      <c r="F642">
        <v>-0.56971604043275181</v>
      </c>
      <c r="G642">
        <v>-1.901992655773884</v>
      </c>
      <c r="H642">
        <v>-1.206316023965089</v>
      </c>
      <c r="I642">
        <v>-1.0696854853658659</v>
      </c>
      <c r="J642">
        <v>-0.69537836505266792</v>
      </c>
      <c r="K642">
        <v>-0.89133243200298151</v>
      </c>
      <c r="L642">
        <v>-1.198488468909594</v>
      </c>
      <c r="M642">
        <v>-0.2285600488371958</v>
      </c>
      <c r="N642">
        <v>-0.98220493769925576</v>
      </c>
      <c r="O642">
        <v>-0.30531299065423739</v>
      </c>
      <c r="P642">
        <v>-0.64149240468167323</v>
      </c>
      <c r="Q642">
        <v>-0.25708330912637239</v>
      </c>
      <c r="R642">
        <v>-1.2042582210127599</v>
      </c>
      <c r="S642">
        <v>-0.67221687730337687</v>
      </c>
      <c r="T642">
        <v>-0.68719070515405034</v>
      </c>
      <c r="U642">
        <v>-2.2614348555834369</v>
      </c>
      <c r="V642">
        <v>-1.2838050818858679</v>
      </c>
      <c r="W642">
        <v>-0.33901387256290089</v>
      </c>
      <c r="X642">
        <v>-0.58429518187647844</v>
      </c>
      <c r="Y642">
        <v>-2.229338118898792</v>
      </c>
      <c r="Z642">
        <v>-0.98166806230103498</v>
      </c>
      <c r="AA642">
        <v>-0.98110642186484465</v>
      </c>
      <c r="AB642">
        <v>-0.67591158387454131</v>
      </c>
      <c r="AC642">
        <v>-0.7332758554651081</v>
      </c>
      <c r="AD642">
        <v>-0.42887748750732507</v>
      </c>
      <c r="AE642">
        <v>-0.87224934126440523</v>
      </c>
      <c r="AF642">
        <v>-0.83332075707066944</v>
      </c>
      <c r="AG642">
        <v>-1.1890888715895529</v>
      </c>
      <c r="AH642" s="9" t="s">
        <v>169</v>
      </c>
      <c r="AI642" s="1">
        <v>44562</v>
      </c>
      <c r="AJ642" s="9" t="s">
        <v>40</v>
      </c>
      <c r="AK642">
        <v>11</v>
      </c>
    </row>
    <row r="643" spans="1:37" x14ac:dyDescent="0.25">
      <c r="A643">
        <v>44571</v>
      </c>
      <c r="B643">
        <v>-2.0377398972268401</v>
      </c>
      <c r="C643">
        <v>-2.0113258457572649</v>
      </c>
      <c r="D643">
        <v>-1.479647903278307</v>
      </c>
      <c r="E643">
        <v>-1.550555142089616</v>
      </c>
      <c r="F643">
        <v>-2.6915289229371471</v>
      </c>
      <c r="G643">
        <v>-4.0769819746450819</v>
      </c>
      <c r="H643">
        <v>-2.7230234743114639</v>
      </c>
      <c r="I643">
        <v>-1.294453875364991</v>
      </c>
      <c r="J643">
        <v>-4.1299349559194027</v>
      </c>
      <c r="K643">
        <v>-1.784039770420716</v>
      </c>
      <c r="L643">
        <v>-1.4912778404154681</v>
      </c>
      <c r="M643">
        <v>-3.483913205603006</v>
      </c>
      <c r="N643">
        <v>-3.4326910877400438</v>
      </c>
      <c r="O643">
        <v>-2.1400445203749179</v>
      </c>
      <c r="P643">
        <v>-0.62319270607607158</v>
      </c>
      <c r="Q643">
        <v>-0.97051227948101082</v>
      </c>
      <c r="R643">
        <v>-1.6423519000446429</v>
      </c>
      <c r="S643">
        <v>-0.66982777942983829</v>
      </c>
      <c r="T643">
        <v>-1.2963620007156491</v>
      </c>
      <c r="U643">
        <v>-4.0585070271326424</v>
      </c>
      <c r="V643">
        <v>-1.4336381089631469</v>
      </c>
      <c r="W643">
        <v>-0.62746909768582826</v>
      </c>
      <c r="X643">
        <v>-1.931495757466684</v>
      </c>
      <c r="Y643">
        <v>-0.56854989762029307</v>
      </c>
      <c r="Z643">
        <v>-1.9507098246359169</v>
      </c>
      <c r="AA643">
        <v>-2.472284501420599</v>
      </c>
      <c r="AB643">
        <v>-1.682730510723945</v>
      </c>
      <c r="AC643">
        <v>-2.4341871080229871</v>
      </c>
      <c r="AD643">
        <v>-1.184986923740424</v>
      </c>
      <c r="AE643">
        <v>-2.8572551213703439</v>
      </c>
      <c r="AF643">
        <v>-1.939898579078766</v>
      </c>
      <c r="AG643">
        <v>-1.6475012635272011</v>
      </c>
      <c r="AH643" s="9" t="s">
        <v>169</v>
      </c>
      <c r="AI643" s="1">
        <v>44562</v>
      </c>
      <c r="AJ643" s="9" t="s">
        <v>41</v>
      </c>
      <c r="AK643">
        <v>10</v>
      </c>
    </row>
    <row r="644" spans="1:37" x14ac:dyDescent="0.25">
      <c r="A644">
        <v>44568</v>
      </c>
      <c r="B644">
        <v>-0.2084552037345149</v>
      </c>
      <c r="C644">
        <v>-6.1658809585370691E-2</v>
      </c>
      <c r="D644">
        <v>-0.73394569004786958</v>
      </c>
      <c r="E644">
        <v>-0.2493302478076386</v>
      </c>
      <c r="F644">
        <v>-8.1004527436116067E-2</v>
      </c>
      <c r="G644">
        <v>-0.19069958265948</v>
      </c>
      <c r="H644">
        <v>-0.19486586303041581</v>
      </c>
      <c r="I644">
        <v>-0.15215097540883479</v>
      </c>
      <c r="J644">
        <v>-0.18999465508604529</v>
      </c>
      <c r="K644">
        <v>0</v>
      </c>
      <c r="L644">
        <v>-4.5044118353054899E-2</v>
      </c>
      <c r="M644">
        <v>-0.17170671774839441</v>
      </c>
      <c r="N644">
        <v>-0.63397361193344204</v>
      </c>
      <c r="O644">
        <v>-0.36908748290415211</v>
      </c>
      <c r="P644">
        <v>-0.20978333447405079</v>
      </c>
      <c r="Q644">
        <v>-0.41340732566201388</v>
      </c>
      <c r="R644">
        <v>-5.5977549651929068E-2</v>
      </c>
      <c r="S644">
        <v>-0.1108461503025646</v>
      </c>
      <c r="T644">
        <v>-8.3688583330640554E-2</v>
      </c>
      <c r="U644">
        <v>-0.1552279828498217</v>
      </c>
      <c r="V644">
        <v>-5.00407952541774E-2</v>
      </c>
      <c r="W644">
        <v>-0.19505254071015549</v>
      </c>
      <c r="X644">
        <v>-8.4111849815416612E-2</v>
      </c>
      <c r="Y644">
        <v>-6.5610168651731068E-2</v>
      </c>
      <c r="Z644">
        <v>-0.16798178772714251</v>
      </c>
      <c r="AA644">
        <v>-0.31818496674033592</v>
      </c>
      <c r="AB644">
        <v>-0.18721177498446279</v>
      </c>
      <c r="AC644">
        <v>-0.2266250534425506</v>
      </c>
      <c r="AD644">
        <v>-0.30358841031838718</v>
      </c>
      <c r="AE644">
        <v>-0.36089039633401271</v>
      </c>
      <c r="AF644">
        <v>-0.16304425334515479</v>
      </c>
      <c r="AG644">
        <v>-0.13925876950537561</v>
      </c>
      <c r="AH644" s="9" t="s">
        <v>170</v>
      </c>
      <c r="AI644" s="1">
        <v>44562</v>
      </c>
      <c r="AJ644" s="9" t="s">
        <v>43</v>
      </c>
      <c r="AK644">
        <v>7</v>
      </c>
    </row>
    <row r="645" spans="1:37" x14ac:dyDescent="0.25">
      <c r="A645">
        <v>44567</v>
      </c>
      <c r="B645">
        <v>-0.30504015160113113</v>
      </c>
      <c r="C645">
        <v>-0.7422184810560738</v>
      </c>
      <c r="D645">
        <v>-3.1657541769587919E-2</v>
      </c>
      <c r="E645">
        <v>-0.10455498883500559</v>
      </c>
      <c r="F645">
        <v>-0.28144656262625828</v>
      </c>
      <c r="G645">
        <v>-0.74020336429537104</v>
      </c>
      <c r="H645">
        <v>-3.0889124565430951E-3</v>
      </c>
      <c r="I645">
        <v>-0.20413221891711131</v>
      </c>
      <c r="J645">
        <v>-0.25105231784318321</v>
      </c>
      <c r="K645">
        <v>-6.8588504367877889E-2</v>
      </c>
      <c r="L645">
        <v>-3.9069020922253728E-2</v>
      </c>
      <c r="M645">
        <v>-0.38833398576786199</v>
      </c>
      <c r="N645">
        <v>-0.23700899383143079</v>
      </c>
      <c r="O645">
        <v>-5.4344601478234299E-2</v>
      </c>
      <c r="P645">
        <v>-9.6621162110377218E-2</v>
      </c>
      <c r="Q645">
        <v>-0.15825559294948419</v>
      </c>
      <c r="R645">
        <v>-1.6466021474686541E-2</v>
      </c>
      <c r="S645">
        <v>-0.86425257684723311</v>
      </c>
      <c r="T645">
        <v>-0.33297115832230118</v>
      </c>
      <c r="U645">
        <v>-1.0688263762371191</v>
      </c>
      <c r="V645">
        <v>-0.86317933637762478</v>
      </c>
      <c r="W645">
        <v>-0.40436659903282968</v>
      </c>
      <c r="X645">
        <v>-0.46844423267037327</v>
      </c>
      <c r="Y645">
        <v>-6.5383569367832045E-2</v>
      </c>
      <c r="Z645">
        <v>-0.39795524411592481</v>
      </c>
      <c r="AA645">
        <v>-0.2161408515321642</v>
      </c>
      <c r="AB645">
        <v>-0.24966915141710591</v>
      </c>
      <c r="AC645">
        <v>-0.16562886369119101</v>
      </c>
      <c r="AD645">
        <v>-0.22020104362342471</v>
      </c>
      <c r="AE645">
        <v>-0.45241563231659732</v>
      </c>
      <c r="AF645">
        <v>-0.28973849173500937</v>
      </c>
      <c r="AG645">
        <v>-0.22477454351445891</v>
      </c>
      <c r="AH645" s="9" t="s">
        <v>170</v>
      </c>
      <c r="AI645" s="1">
        <v>44562</v>
      </c>
      <c r="AJ645" s="9" t="s">
        <v>38</v>
      </c>
      <c r="AK645">
        <v>6</v>
      </c>
    </row>
    <row r="646" spans="1:37" x14ac:dyDescent="0.25">
      <c r="A646">
        <v>44566</v>
      </c>
      <c r="B646">
        <v>-0.31533169878936079</v>
      </c>
      <c r="C646">
        <v>-0.41401586196555168</v>
      </c>
      <c r="D646">
        <v>-0.56223790429857079</v>
      </c>
      <c r="E646">
        <v>-0.25121046201465952</v>
      </c>
      <c r="F646">
        <v>-0.46785982018335093</v>
      </c>
      <c r="G646">
        <v>-0.69467516288850339</v>
      </c>
      <c r="H646">
        <v>-0.17897775011082551</v>
      </c>
      <c r="I646">
        <v>-0.33508516739699862</v>
      </c>
      <c r="J646">
        <v>-0.70292131447224726</v>
      </c>
      <c r="K646">
        <v>0</v>
      </c>
      <c r="L646">
        <v>-0.70627217869129866</v>
      </c>
      <c r="M646">
        <v>-0.65594982853542938</v>
      </c>
      <c r="N646">
        <v>-0.36579322254607349</v>
      </c>
      <c r="O646">
        <v>-0.29282184851286891</v>
      </c>
      <c r="P646">
        <v>-0.19694809629003909</v>
      </c>
      <c r="Q646">
        <v>-0.59979877480733956</v>
      </c>
      <c r="R646">
        <v>-0.19255364263523089</v>
      </c>
      <c r="S646">
        <v>-0.12207065629596769</v>
      </c>
      <c r="T646">
        <v>-0.14777748064256771</v>
      </c>
      <c r="U646">
        <v>0</v>
      </c>
      <c r="V646">
        <v>-0.44034300646307201</v>
      </c>
      <c r="W646">
        <v>-0.1456768549815714</v>
      </c>
      <c r="X646">
        <v>-9.9627205881334502E-2</v>
      </c>
      <c r="Y646">
        <v>-0.20352369691178299</v>
      </c>
      <c r="Z646">
        <v>-0.27221211900833953</v>
      </c>
      <c r="AA646">
        <v>-0.26461343469396281</v>
      </c>
      <c r="AB646">
        <v>-0.35906127734406929</v>
      </c>
      <c r="AC646">
        <v>-0.56656600235403431</v>
      </c>
      <c r="AD646">
        <v>-0.66706939537693311</v>
      </c>
      <c r="AE646">
        <v>-0.34151863009705541</v>
      </c>
      <c r="AF646">
        <v>-0.31681203088944399</v>
      </c>
      <c r="AG646">
        <v>-0.20666895902439869</v>
      </c>
      <c r="AH646" s="9" t="s">
        <v>170</v>
      </c>
      <c r="AI646" s="1">
        <v>44562</v>
      </c>
      <c r="AJ646" s="9" t="s">
        <v>39</v>
      </c>
      <c r="AK646">
        <v>5</v>
      </c>
    </row>
    <row r="647" spans="1:37" x14ac:dyDescent="0.25">
      <c r="A647">
        <v>44565</v>
      </c>
      <c r="B647">
        <v>-8.6031594208342624E-2</v>
      </c>
      <c r="C647">
        <v>-0.19079312511906241</v>
      </c>
      <c r="D647">
        <v>-2.3613419562542111E-3</v>
      </c>
      <c r="E647">
        <v>-8.2284482268347031E-2</v>
      </c>
      <c r="F647">
        <v>-2.2379653861996792E-3</v>
      </c>
      <c r="G647">
        <v>-3.2423527810666632E-2</v>
      </c>
      <c r="H647">
        <v>-0.32779412392305912</v>
      </c>
      <c r="I647">
        <v>-0.13052421215386339</v>
      </c>
      <c r="J647">
        <v>0</v>
      </c>
      <c r="K647">
        <v>-0.14477037914644639</v>
      </c>
      <c r="L647">
        <v>-3.918706565840889E-2</v>
      </c>
      <c r="M647">
        <v>-1.443660534527702E-2</v>
      </c>
      <c r="N647">
        <v>-0.13114589426645379</v>
      </c>
      <c r="O647">
        <v>-9.9357868207343061E-2</v>
      </c>
      <c r="P647">
        <v>-0.1065975120803923</v>
      </c>
      <c r="Q647">
        <v>-0.22275725390543441</v>
      </c>
      <c r="R647">
        <v>-4.7241790222232686E-3</v>
      </c>
      <c r="S647">
        <v>-8.9814589911017387E-2</v>
      </c>
      <c r="T647">
        <v>-0.15133995373119649</v>
      </c>
      <c r="U647">
        <v>-0.14648804188919781</v>
      </c>
      <c r="V647">
        <v>-3.0380218293057371E-2</v>
      </c>
      <c r="W647">
        <v>-8.7142428469035166E-3</v>
      </c>
      <c r="X647">
        <v>-2.3381665605892981E-2</v>
      </c>
      <c r="Y647">
        <v>-9.9254017054341212E-2</v>
      </c>
      <c r="Z647">
        <v>-6.6877846510205327E-2</v>
      </c>
      <c r="AA647">
        <v>-9.8332568044412538E-2</v>
      </c>
      <c r="AB647">
        <v>-0.12931042172904239</v>
      </c>
      <c r="AC647">
        <v>-4.5311280989394472E-2</v>
      </c>
      <c r="AD647">
        <v>-8.5846343805829353E-2</v>
      </c>
      <c r="AE647">
        <v>-0.13558740045901771</v>
      </c>
      <c r="AF647">
        <v>-7.8054957534338276E-2</v>
      </c>
      <c r="AG647">
        <v>-5.1565558719692997E-2</v>
      </c>
      <c r="AH647" s="9" t="s">
        <v>170</v>
      </c>
      <c r="AI647" s="1">
        <v>44562</v>
      </c>
      <c r="AJ647" s="9" t="s">
        <v>40</v>
      </c>
      <c r="AK647">
        <v>4</v>
      </c>
    </row>
    <row r="648" spans="1:37" x14ac:dyDescent="0.25">
      <c r="A648">
        <v>44561</v>
      </c>
      <c r="B648">
        <v>-0.40359672417529391</v>
      </c>
      <c r="C648">
        <v>-0.47681263522034523</v>
      </c>
      <c r="D648">
        <v>0</v>
      </c>
      <c r="E648">
        <v>-0.45865821964929321</v>
      </c>
      <c r="F648">
        <v>-0.1172455283168535</v>
      </c>
      <c r="G648">
        <v>-0.79420774934264859</v>
      </c>
      <c r="H648">
        <v>-0.2154390976132175</v>
      </c>
      <c r="I648">
        <v>-0.60044721393008971</v>
      </c>
      <c r="J648">
        <v>-0.70331418084202735</v>
      </c>
      <c r="K648">
        <v>-3.3861590508720778E-2</v>
      </c>
      <c r="L648">
        <v>-7.409080040672443E-2</v>
      </c>
      <c r="M648">
        <v>-0.19158117216470011</v>
      </c>
      <c r="N648">
        <v>-0.1115942795165594</v>
      </c>
      <c r="O648">
        <v>-0.2390478372299025</v>
      </c>
      <c r="P648">
        <v>-0.26032686047184428</v>
      </c>
      <c r="Q648">
        <v>-0.1073833782748717</v>
      </c>
      <c r="R648">
        <v>-0.55157370584425258</v>
      </c>
      <c r="S648">
        <v>-0.17370011469671809</v>
      </c>
      <c r="T648">
        <v>-0.77136068656031143</v>
      </c>
      <c r="U648">
        <v>-0.21922061228890891</v>
      </c>
      <c r="V648">
        <v>-4.2103890375862728E-2</v>
      </c>
      <c r="W648">
        <v>-0.12632278843615899</v>
      </c>
      <c r="X648">
        <v>-0.55444261800165151</v>
      </c>
      <c r="Y648">
        <v>-0.1546848880384589</v>
      </c>
      <c r="Z648">
        <v>-0.58662915334946886</v>
      </c>
      <c r="AA648">
        <v>-0.2902853107681696</v>
      </c>
      <c r="AB648">
        <v>-0.24589973309483859</v>
      </c>
      <c r="AC648">
        <v>-0.123273062828197</v>
      </c>
      <c r="AD648">
        <v>-0.1214045761265089</v>
      </c>
      <c r="AE648">
        <v>-0.2687739373892481</v>
      </c>
      <c r="AF648">
        <v>-0.35170656961577451</v>
      </c>
      <c r="AG648">
        <v>-0.64726440848309197</v>
      </c>
      <c r="AH648" s="9" t="s">
        <v>171</v>
      </c>
      <c r="AI648" s="1">
        <v>44531</v>
      </c>
      <c r="AJ648" s="9" t="s">
        <v>43</v>
      </c>
      <c r="AK648">
        <v>31</v>
      </c>
    </row>
    <row r="649" spans="1:37" x14ac:dyDescent="0.25">
      <c r="A649">
        <v>44560</v>
      </c>
      <c r="B649">
        <v>-0.19432872233179729</v>
      </c>
      <c r="C649">
        <v>-6.9530090199569614E-2</v>
      </c>
      <c r="D649">
        <v>-2.346064017905931E-2</v>
      </c>
      <c r="E649">
        <v>-0.5598076608561362</v>
      </c>
      <c r="F649">
        <v>-0.52298172292244804</v>
      </c>
      <c r="G649">
        <v>-3.7877431849925578E-3</v>
      </c>
      <c r="H649">
        <v>-0.27096343694534109</v>
      </c>
      <c r="I649">
        <v>-8.6008337272480764E-2</v>
      </c>
      <c r="J649">
        <v>-3.3265717772748657E-2</v>
      </c>
      <c r="K649">
        <v>-3.2966665334747347E-2</v>
      </c>
      <c r="L649">
        <v>0</v>
      </c>
      <c r="M649">
        <v>-0.22243018712709989</v>
      </c>
      <c r="N649">
        <v>-0.2054873424418637</v>
      </c>
      <c r="O649">
        <v>-0.2152790962710327</v>
      </c>
      <c r="P649">
        <v>-0.14211930744572349</v>
      </c>
      <c r="Q649">
        <v>-0.16015657068547501</v>
      </c>
      <c r="R649">
        <v>-0.21409403705674859</v>
      </c>
      <c r="S649">
        <v>-2.301222373802898E-2</v>
      </c>
      <c r="T649">
        <v>-0.1117491223969183</v>
      </c>
      <c r="U649">
        <v>-8.1071132682879771E-2</v>
      </c>
      <c r="V649">
        <v>-0.208500083201592</v>
      </c>
      <c r="W649">
        <v>-0.1158282411006699</v>
      </c>
      <c r="X649">
        <v>-0.34626070541544729</v>
      </c>
      <c r="Y649">
        <v>-6.6825846540334351E-3</v>
      </c>
      <c r="Z649">
        <v>-0.25043271841588199</v>
      </c>
      <c r="AA649">
        <v>-0.119275103065401</v>
      </c>
      <c r="AB649">
        <v>-0.22018122009399901</v>
      </c>
      <c r="AC649">
        <v>-6.8004873778953756E-2</v>
      </c>
      <c r="AD649">
        <v>-4.6426047116798597E-2</v>
      </c>
      <c r="AE649">
        <v>-0.1143690879845157</v>
      </c>
      <c r="AF649">
        <v>-0.24279412833034891</v>
      </c>
      <c r="AG649">
        <v>-0.23071247995921881</v>
      </c>
      <c r="AH649" s="9" t="s">
        <v>171</v>
      </c>
      <c r="AI649" s="1">
        <v>44531</v>
      </c>
      <c r="AJ649" s="9" t="s">
        <v>38</v>
      </c>
      <c r="AK649">
        <v>30</v>
      </c>
    </row>
    <row r="650" spans="1:37" x14ac:dyDescent="0.25">
      <c r="A650">
        <v>44559</v>
      </c>
      <c r="B650">
        <v>-0.35676292982681262</v>
      </c>
      <c r="C650">
        <v>-0.30629675178072829</v>
      </c>
      <c r="D650">
        <v>-0.74229369873340967</v>
      </c>
      <c r="E650">
        <v>-0.44396537179713019</v>
      </c>
      <c r="F650">
        <v>-0.82047245334385999</v>
      </c>
      <c r="G650">
        <v>-6.6462747694644919E-3</v>
      </c>
      <c r="H650">
        <v>-0.57266728298526948</v>
      </c>
      <c r="I650">
        <v>-1.082866701934766</v>
      </c>
      <c r="J650">
        <v>-2.7648858244906053E-4</v>
      </c>
      <c r="K650">
        <v>-0.36195237973179051</v>
      </c>
      <c r="L650">
        <v>-0.1795889124763774</v>
      </c>
      <c r="M650">
        <v>-0.16891457092537421</v>
      </c>
      <c r="N650">
        <v>-1.0167780827250701</v>
      </c>
      <c r="O650">
        <v>-0.36307334461884788</v>
      </c>
      <c r="P650">
        <v>-0.12722577674984589</v>
      </c>
      <c r="Q650">
        <v>-0.26573359165643312</v>
      </c>
      <c r="R650">
        <v>-7.6115282276593588E-2</v>
      </c>
      <c r="S650">
        <v>-6.3163833330512328E-2</v>
      </c>
      <c r="T650">
        <v>-0.34236084313580217</v>
      </c>
      <c r="U650">
        <v>-0.51357026653794435</v>
      </c>
      <c r="V650">
        <v>-7.9794893743791832E-3</v>
      </c>
      <c r="W650">
        <v>-0.10172893091551451</v>
      </c>
      <c r="X650">
        <v>-0.40450285414070081</v>
      </c>
      <c r="Y650">
        <v>-0.54418243829551027</v>
      </c>
      <c r="Z650">
        <v>-0.25002217964206652</v>
      </c>
      <c r="AA650">
        <v>-0.5400235589800213</v>
      </c>
      <c r="AB650">
        <v>-0.3537836350893378</v>
      </c>
      <c r="AC650">
        <v>-0.33482210632310522</v>
      </c>
      <c r="AD650">
        <v>-0.2021946558439234</v>
      </c>
      <c r="AE650">
        <v>-0.35921293571761931</v>
      </c>
      <c r="AF650">
        <v>-0.27389558468259129</v>
      </c>
      <c r="AG650">
        <v>-0.51212537877469111</v>
      </c>
      <c r="AH650" s="9" t="s">
        <v>171</v>
      </c>
      <c r="AI650" s="1">
        <v>44531</v>
      </c>
      <c r="AJ650" s="9" t="s">
        <v>39</v>
      </c>
      <c r="AK650">
        <v>29</v>
      </c>
    </row>
    <row r="651" spans="1:37" x14ac:dyDescent="0.25">
      <c r="A651">
        <v>44558</v>
      </c>
      <c r="B651">
        <v>-0.192496315364479</v>
      </c>
      <c r="C651">
        <v>-0.19795310392000279</v>
      </c>
      <c r="D651">
        <v>-8.446223829056302E-3</v>
      </c>
      <c r="E651">
        <v>-0.167989228113161</v>
      </c>
      <c r="F651">
        <v>-6.6928207912217902E-2</v>
      </c>
      <c r="G651">
        <v>-0.37360669799566182</v>
      </c>
      <c r="H651">
        <v>-0.26646341831202791</v>
      </c>
      <c r="I651">
        <v>-3.7401149272665857E-2</v>
      </c>
      <c r="J651">
        <v>-0.31374706743417052</v>
      </c>
      <c r="K651">
        <v>-0.23803986970643731</v>
      </c>
      <c r="L651">
        <v>-0.21229887209231199</v>
      </c>
      <c r="M651">
        <v>-0.16718048268514149</v>
      </c>
      <c r="N651">
        <v>-0.2507422930789121</v>
      </c>
      <c r="O651">
        <v>-0.14620867380658889</v>
      </c>
      <c r="P651">
        <v>-0.1110587984875188</v>
      </c>
      <c r="Q651">
        <v>-1.294361140782941E-3</v>
      </c>
      <c r="R651">
        <v>-0.18932676382743441</v>
      </c>
      <c r="S651">
        <v>-0.1698405288070359</v>
      </c>
      <c r="T651">
        <v>-0.49430496518331551</v>
      </c>
      <c r="U651">
        <v>-0.38592939760692568</v>
      </c>
      <c r="V651">
        <v>-0.33120239202283669</v>
      </c>
      <c r="W651">
        <v>-5.8044018579297092E-2</v>
      </c>
      <c r="X651">
        <v>-0.14999979030720809</v>
      </c>
      <c r="Y651">
        <v>0</v>
      </c>
      <c r="Z651">
        <v>-0.21519145420704189</v>
      </c>
      <c r="AA651">
        <v>-0.19378461625605001</v>
      </c>
      <c r="AB651">
        <v>-0.1916983994651579</v>
      </c>
      <c r="AC651">
        <v>-9.2861512353303685E-2</v>
      </c>
      <c r="AD651">
        <v>-3.7203700631196157E-2</v>
      </c>
      <c r="AE651">
        <v>-0.1446890520557309</v>
      </c>
      <c r="AF651">
        <v>-0.24857150043057991</v>
      </c>
      <c r="AG651">
        <v>-0.1987652526391879</v>
      </c>
      <c r="AH651" s="9" t="s">
        <v>171</v>
      </c>
      <c r="AI651" s="1">
        <v>44531</v>
      </c>
      <c r="AJ651" s="9" t="s">
        <v>40</v>
      </c>
      <c r="AK651">
        <v>28</v>
      </c>
    </row>
    <row r="652" spans="1:37" x14ac:dyDescent="0.25">
      <c r="A652">
        <v>44557</v>
      </c>
      <c r="B652">
        <v>-8.5248719272897039E-2</v>
      </c>
      <c r="C652">
        <v>-2.920885161547732E-3</v>
      </c>
      <c r="D652">
        <v>-4.9829871535466953E-2</v>
      </c>
      <c r="E652">
        <v>-1.519426618080238E-2</v>
      </c>
      <c r="F652">
        <v>-2.0590150151585242E-3</v>
      </c>
      <c r="G652">
        <v>-6.093051223821784E-2</v>
      </c>
      <c r="H652">
        <v>-7.6262280619697906E-2</v>
      </c>
      <c r="I652">
        <v>-4.7716982295726913E-2</v>
      </c>
      <c r="J652">
        <v>-6.6035750346207372E-2</v>
      </c>
      <c r="K652">
        <v>-8.8525258784293449E-3</v>
      </c>
      <c r="L652">
        <v>-8.1753523386086796E-3</v>
      </c>
      <c r="M652">
        <v>-2.6565934940763321E-2</v>
      </c>
      <c r="N652">
        <v>-0.1744118970493268</v>
      </c>
      <c r="O652">
        <v>-3.7366404553320257E-2</v>
      </c>
      <c r="P652">
        <v>-0.31171632090559809</v>
      </c>
      <c r="Q652">
        <v>-5.0613304264174472E-2</v>
      </c>
      <c r="R652">
        <v>-0.1132998052418344</v>
      </c>
      <c r="S652">
        <v>-8.983361328139168E-2</v>
      </c>
      <c r="T652">
        <v>-4.9220989418363691E-2</v>
      </c>
      <c r="U652">
        <v>-9.6700873029115536E-2</v>
      </c>
      <c r="V652">
        <v>-9.7003391683610468E-2</v>
      </c>
      <c r="W652">
        <v>-0.93308825908481496</v>
      </c>
      <c r="X652">
        <v>-5.9928919655238527E-2</v>
      </c>
      <c r="Y652">
        <v>-0.43873574777174962</v>
      </c>
      <c r="Z652">
        <v>-6.2283896057494778E-2</v>
      </c>
      <c r="AA652">
        <v>-0.16752533669255851</v>
      </c>
      <c r="AB652">
        <v>-4.9568344818829109E-2</v>
      </c>
      <c r="AC652">
        <v>-0.1235619843567352</v>
      </c>
      <c r="AD652">
        <v>-4.3329737183877171E-2</v>
      </c>
      <c r="AE652">
        <v>-3.4434984634470187E-2</v>
      </c>
      <c r="AF652">
        <v>-9.4134410536701463E-2</v>
      </c>
      <c r="AG652">
        <v>-0.12757805708119949</v>
      </c>
      <c r="AH652" s="9" t="s">
        <v>171</v>
      </c>
      <c r="AI652" s="1">
        <v>44531</v>
      </c>
      <c r="AJ652" s="9" t="s">
        <v>41</v>
      </c>
      <c r="AK652">
        <v>27</v>
      </c>
    </row>
    <row r="653" spans="1:37" x14ac:dyDescent="0.25">
      <c r="A653">
        <v>44554</v>
      </c>
      <c r="B653">
        <v>-0.28095905462294701</v>
      </c>
      <c r="C653">
        <v>-2.408080497324137E-2</v>
      </c>
      <c r="D653">
        <v>-1.656272054952367E-3</v>
      </c>
      <c r="E653">
        <v>-0.62021109155272847</v>
      </c>
      <c r="F653">
        <v>-0.1436713132346209</v>
      </c>
      <c r="G653">
        <v>-3.0130925711869322E-3</v>
      </c>
      <c r="H653">
        <v>-0.50599366080906494</v>
      </c>
      <c r="I653">
        <v>-4.2974220307722112E-2</v>
      </c>
      <c r="J653">
        <v>-0.60900081374087978</v>
      </c>
      <c r="K653">
        <v>-0.23599491876568121</v>
      </c>
      <c r="L653">
        <v>-0.143121379222268</v>
      </c>
      <c r="M653">
        <v>-0.25398361912927042</v>
      </c>
      <c r="N653">
        <v>-0.32247358296799872</v>
      </c>
      <c r="O653">
        <v>-0.26040828823450962</v>
      </c>
      <c r="P653">
        <v>-0.28075140628209699</v>
      </c>
      <c r="Q653">
        <v>-2.9540869473252589E-3</v>
      </c>
      <c r="R653">
        <v>-0.64299592739846334</v>
      </c>
      <c r="S653">
        <v>-7.3380117622362462E-2</v>
      </c>
      <c r="T653">
        <v>-8.9859949360134181E-2</v>
      </c>
      <c r="U653">
        <v>-5.7506427631892759E-2</v>
      </c>
      <c r="V653">
        <v>-6.7778921745106011E-2</v>
      </c>
      <c r="W653">
        <v>-0.20935484473128901</v>
      </c>
      <c r="X653">
        <v>-0.48963849062262338</v>
      </c>
      <c r="Y653">
        <v>-0.58219677347576193</v>
      </c>
      <c r="Z653">
        <v>-0.32101771957311409</v>
      </c>
      <c r="AA653">
        <v>-0.29873977417616387</v>
      </c>
      <c r="AB653">
        <v>-0.11953077491407139</v>
      </c>
      <c r="AC653">
        <v>-0.37190231563068921</v>
      </c>
      <c r="AD653">
        <v>-3.1891339784659929E-3</v>
      </c>
      <c r="AE653">
        <v>-0.1377391793689148</v>
      </c>
      <c r="AF653">
        <v>-0.34870028607296832</v>
      </c>
      <c r="AG653">
        <v>-0.47029653585604231</v>
      </c>
      <c r="AH653" s="9" t="s">
        <v>172</v>
      </c>
      <c r="AI653" s="1">
        <v>44531</v>
      </c>
      <c r="AJ653" s="9" t="s">
        <v>43</v>
      </c>
      <c r="AK653">
        <v>24</v>
      </c>
    </row>
    <row r="654" spans="1:37" x14ac:dyDescent="0.25">
      <c r="A654">
        <v>44553</v>
      </c>
      <c r="B654">
        <v>-0.59103061617588226</v>
      </c>
      <c r="C654">
        <v>-0.52895621698124706</v>
      </c>
      <c r="D654">
        <v>-1.710190336599263</v>
      </c>
      <c r="E654">
        <v>-1.195577647224658</v>
      </c>
      <c r="F654">
        <v>-1.450227737791298</v>
      </c>
      <c r="G654">
        <v>-2.3501198423956522</v>
      </c>
      <c r="H654">
        <v>-0.17392974350855489</v>
      </c>
      <c r="I654">
        <v>-0.49251017016473159</v>
      </c>
      <c r="J654">
        <v>-4.2188638462014334E-3</v>
      </c>
      <c r="K654">
        <v>-0.69067117596019489</v>
      </c>
      <c r="L654">
        <v>-2.166278424475537E-2</v>
      </c>
      <c r="M654">
        <v>-4.0728579482159757E-2</v>
      </c>
      <c r="N654">
        <v>-0.152338267908637</v>
      </c>
      <c r="O654">
        <v>-0.35662619864433098</v>
      </c>
      <c r="P654">
        <v>-0.52532874912895544</v>
      </c>
      <c r="Q654">
        <v>-0.59713537730213628</v>
      </c>
      <c r="R654">
        <v>-0.36020467448904941</v>
      </c>
      <c r="S654">
        <v>-8.464327695986755E-3</v>
      </c>
      <c r="T654">
        <v>-0.1747476726157815</v>
      </c>
      <c r="U654">
        <v>-1.698450421264891</v>
      </c>
      <c r="V654">
        <v>-0.23883386539370541</v>
      </c>
      <c r="W654">
        <v>-0.64089900124225319</v>
      </c>
      <c r="X654">
        <v>-0.27774418885831692</v>
      </c>
      <c r="Y654">
        <v>-0.26961052661056623</v>
      </c>
      <c r="Z654">
        <v>-0.91690538342403693</v>
      </c>
      <c r="AA654">
        <v>-0.34164476488478801</v>
      </c>
      <c r="AB654">
        <v>-0.43558519570968263</v>
      </c>
      <c r="AC654">
        <v>-0.20929514191384799</v>
      </c>
      <c r="AD654">
        <v>-0.58326486490776641</v>
      </c>
      <c r="AE654">
        <v>-0.90884176966268171</v>
      </c>
      <c r="AF654">
        <v>-0.64084210620052084</v>
      </c>
      <c r="AG654">
        <v>-0.26069604185086009</v>
      </c>
      <c r="AH654" s="9" t="s">
        <v>172</v>
      </c>
      <c r="AI654" s="1">
        <v>44531</v>
      </c>
      <c r="AJ654" s="9" t="s">
        <v>38</v>
      </c>
      <c r="AK654">
        <v>23</v>
      </c>
    </row>
    <row r="655" spans="1:37" x14ac:dyDescent="0.25">
      <c r="A655">
        <v>44552</v>
      </c>
      <c r="B655">
        <v>-0.61657195999730718</v>
      </c>
      <c r="C655">
        <v>-0.16718980997020269</v>
      </c>
      <c r="D655">
        <v>-0.67086011217176944</v>
      </c>
      <c r="E655">
        <v>-0.56699706621335511</v>
      </c>
      <c r="F655">
        <v>-0.7513326147216518</v>
      </c>
      <c r="G655">
        <v>-2.1431109908428612</v>
      </c>
      <c r="H655">
        <v>-4.0582746284540207E-2</v>
      </c>
      <c r="I655">
        <v>-0.70486558225881912</v>
      </c>
      <c r="J655">
        <v>-0.74471447844394567</v>
      </c>
      <c r="K655">
        <v>-0.20645052031602831</v>
      </c>
      <c r="L655">
        <v>-6.0266176353057511E-2</v>
      </c>
      <c r="M655">
        <v>-0.44965220740615119</v>
      </c>
      <c r="N655">
        <v>-0.49553139668773583</v>
      </c>
      <c r="O655">
        <v>-0.50785911545231244</v>
      </c>
      <c r="P655">
        <v>-0.44471237472848613</v>
      </c>
      <c r="Q655">
        <v>-0.93844682180134553</v>
      </c>
      <c r="R655">
        <v>-6.093391701489298E-2</v>
      </c>
      <c r="S655">
        <v>-1.10570238356934</v>
      </c>
      <c r="T655">
        <v>-0.37964541106258359</v>
      </c>
      <c r="U655">
        <v>-0.85887912743044126</v>
      </c>
      <c r="V655">
        <v>-0.44225865931754721</v>
      </c>
      <c r="W655">
        <v>-0.42975330873550982</v>
      </c>
      <c r="X655">
        <v>-0.1106659188750635</v>
      </c>
      <c r="Y655">
        <v>-0.54971140036429167</v>
      </c>
      <c r="Z655">
        <v>-0.67927043353544381</v>
      </c>
      <c r="AA655">
        <v>-0.5658682781613501</v>
      </c>
      <c r="AB655">
        <v>-0.5812720139939479</v>
      </c>
      <c r="AC655">
        <v>-0.41976997904201407</v>
      </c>
      <c r="AD655">
        <v>-0.47689540276541981</v>
      </c>
      <c r="AE655">
        <v>-0.79158780304408927</v>
      </c>
      <c r="AF655">
        <v>-0.74047795615776002</v>
      </c>
      <c r="AG655">
        <v>-0.25413679635942532</v>
      </c>
      <c r="AH655" s="9" t="s">
        <v>172</v>
      </c>
      <c r="AI655" s="1">
        <v>44531</v>
      </c>
      <c r="AJ655" s="9" t="s">
        <v>39</v>
      </c>
      <c r="AK655">
        <v>22</v>
      </c>
    </row>
    <row r="656" spans="1:37" x14ac:dyDescent="0.25">
      <c r="A656">
        <v>44551</v>
      </c>
      <c r="B656">
        <v>-0.1669042263338576</v>
      </c>
      <c r="C656">
        <v>-0.10048620819047149</v>
      </c>
      <c r="D656">
        <v>0</v>
      </c>
      <c r="E656">
        <v>-5.112883621580265E-2</v>
      </c>
      <c r="F656">
        <v>-2.5114502851839291E-3</v>
      </c>
      <c r="G656">
        <v>-0.58720263489565883</v>
      </c>
      <c r="H656">
        <v>-0.44298555436352183</v>
      </c>
      <c r="I656">
        <v>-0.60632567979592511</v>
      </c>
      <c r="J656">
        <v>0</v>
      </c>
      <c r="K656">
        <v>-0.36676210695039668</v>
      </c>
      <c r="L656">
        <v>-5.1404504902586273E-2</v>
      </c>
      <c r="M656">
        <v>-0.1995050516429098</v>
      </c>
      <c r="N656">
        <v>-0.1867901140485807</v>
      </c>
      <c r="O656">
        <v>-4.931502280848496E-2</v>
      </c>
      <c r="P656">
        <v>-8.2019842546417837E-2</v>
      </c>
      <c r="Q656">
        <v>-0.46555871730628989</v>
      </c>
      <c r="R656">
        <v>-0.35471215903976211</v>
      </c>
      <c r="S656">
        <v>-0.4859482531856989</v>
      </c>
      <c r="T656">
        <v>-0.40823661465238448</v>
      </c>
      <c r="U656">
        <v>-7.0141041429493373E-2</v>
      </c>
      <c r="V656">
        <v>-0.12734392335742151</v>
      </c>
      <c r="W656">
        <v>0</v>
      </c>
      <c r="X656">
        <v>-1.8028719232783659E-2</v>
      </c>
      <c r="Y656">
        <v>-0.1442849774171677</v>
      </c>
      <c r="Z656">
        <v>-0.1241491527234727</v>
      </c>
      <c r="AA656">
        <v>-0.1810435007283665</v>
      </c>
      <c r="AB656">
        <v>-0.25046207421111438</v>
      </c>
      <c r="AC656">
        <v>-0.1378083234127247</v>
      </c>
      <c r="AD656">
        <v>-0.49050599700238701</v>
      </c>
      <c r="AE656">
        <v>-0.1962018310828452</v>
      </c>
      <c r="AF656">
        <v>-0.12455539258169269</v>
      </c>
      <c r="AG656">
        <v>-0.15054148485932131</v>
      </c>
      <c r="AH656" s="9" t="s">
        <v>172</v>
      </c>
      <c r="AI656" s="1">
        <v>44531</v>
      </c>
      <c r="AJ656" s="9" t="s">
        <v>40</v>
      </c>
      <c r="AK656">
        <v>21</v>
      </c>
    </row>
    <row r="657" spans="1:37" x14ac:dyDescent="0.25">
      <c r="A657">
        <v>44550</v>
      </c>
      <c r="B657">
        <v>-0.33236895860939908</v>
      </c>
      <c r="C657">
        <v>-0.40145806542119339</v>
      </c>
      <c r="D657">
        <v>-9.3096529413555229E-3</v>
      </c>
      <c r="E657">
        <v>-0.30407370647791998</v>
      </c>
      <c r="F657">
        <v>-0.65730307871761462</v>
      </c>
      <c r="G657">
        <v>-3.2214075042006803E-2</v>
      </c>
      <c r="H657">
        <v>-0.29808538719154237</v>
      </c>
      <c r="I657">
        <v>-0.14637242408793219</v>
      </c>
      <c r="J657">
        <v>-1.3603615481761531</v>
      </c>
      <c r="K657">
        <v>-1.9644569915350921E-2</v>
      </c>
      <c r="L657">
        <v>-9.9534040401495022E-2</v>
      </c>
      <c r="M657">
        <v>-0.40966628169489921</v>
      </c>
      <c r="N657">
        <v>-0.49764348918821172</v>
      </c>
      <c r="O657">
        <v>-0.62053470756801055</v>
      </c>
      <c r="P657">
        <v>-0.84270295141291407</v>
      </c>
      <c r="Q657">
        <v>-9.7712344608475762E-2</v>
      </c>
      <c r="R657">
        <v>-0.28461752749182401</v>
      </c>
      <c r="S657">
        <v>-0.2015264747959826</v>
      </c>
      <c r="T657">
        <v>-0.23316789492667281</v>
      </c>
      <c r="U657">
        <v>-3.4051529901063013E-2</v>
      </c>
      <c r="V657">
        <v>-0.54885657684910083</v>
      </c>
      <c r="W657">
        <v>-0.67116323131469391</v>
      </c>
      <c r="X657">
        <v>-0.39672281383630192</v>
      </c>
      <c r="Y657">
        <v>-0.60622022862488578</v>
      </c>
      <c r="Z657">
        <v>-0.27040060043481118</v>
      </c>
      <c r="AA657">
        <v>-0.46919425322588559</v>
      </c>
      <c r="AB657">
        <v>-0.33757227605985851</v>
      </c>
      <c r="AC657">
        <v>-0.33643600837103882</v>
      </c>
      <c r="AD657">
        <v>-0.31496172514689719</v>
      </c>
      <c r="AE657">
        <v>-0.26766521715647618</v>
      </c>
      <c r="AF657">
        <v>-0.30888812234267882</v>
      </c>
      <c r="AG657">
        <v>-0.45262865585245288</v>
      </c>
      <c r="AH657" s="9" t="s">
        <v>172</v>
      </c>
      <c r="AI657" s="1">
        <v>44531</v>
      </c>
      <c r="AJ657" s="9" t="s">
        <v>41</v>
      </c>
      <c r="AK657">
        <v>20</v>
      </c>
    </row>
    <row r="658" spans="1:37" x14ac:dyDescent="0.25">
      <c r="A658">
        <v>44547</v>
      </c>
      <c r="B658">
        <v>-0.31842210069731047</v>
      </c>
      <c r="C658">
        <v>-7.119408644286486E-2</v>
      </c>
      <c r="D658">
        <v>-8.8376073789052823E-2</v>
      </c>
      <c r="E658">
        <v>-0.57315933891306325</v>
      </c>
      <c r="F658">
        <v>-0.1563772174955165</v>
      </c>
      <c r="G658">
        <v>-3.533423191003917E-2</v>
      </c>
      <c r="H658">
        <v>-0.13062824087741989</v>
      </c>
      <c r="I658">
        <v>-0.66050283311843894</v>
      </c>
      <c r="J658">
        <v>-0.35142605512729769</v>
      </c>
      <c r="K658">
        <v>0</v>
      </c>
      <c r="L658">
        <v>-7.1972975398188394E-2</v>
      </c>
      <c r="M658">
        <v>-5.8350457616098909E-2</v>
      </c>
      <c r="N658">
        <v>-0.1626124268274749</v>
      </c>
      <c r="O658">
        <v>-0.1579833292943304</v>
      </c>
      <c r="P658">
        <v>-0.2070668040643335</v>
      </c>
      <c r="Q658">
        <v>-0.1458559963366986</v>
      </c>
      <c r="R658">
        <v>-2.934252413216821E-3</v>
      </c>
      <c r="S658">
        <v>-0.88636822731325371</v>
      </c>
      <c r="T658">
        <v>-1.9001423443446339</v>
      </c>
      <c r="U658">
        <v>-0.1027876293759124</v>
      </c>
      <c r="V658">
        <v>-0.59332743101434626</v>
      </c>
      <c r="W658">
        <v>-8.1196424373867565E-2</v>
      </c>
      <c r="X658">
        <v>-0.26179785410019663</v>
      </c>
      <c r="Y658">
        <v>-0.32206454938584411</v>
      </c>
      <c r="Z658">
        <v>-0.30208721073453437</v>
      </c>
      <c r="AA658">
        <v>-0.21829727128353871</v>
      </c>
      <c r="AB658">
        <v>-0.5306645489263041</v>
      </c>
      <c r="AC658">
        <v>-0.12612815280559611</v>
      </c>
      <c r="AD658">
        <v>-0.33180223566854289</v>
      </c>
      <c r="AE658">
        <v>-0.17291278232729471</v>
      </c>
      <c r="AF658">
        <v>-0.41126467644993819</v>
      </c>
      <c r="AG658">
        <v>-0.29893345268802768</v>
      </c>
      <c r="AH658" s="9" t="s">
        <v>173</v>
      </c>
      <c r="AI658" s="1">
        <v>44531</v>
      </c>
      <c r="AJ658" s="9" t="s">
        <v>43</v>
      </c>
      <c r="AK658">
        <v>17</v>
      </c>
    </row>
    <row r="659" spans="1:37" x14ac:dyDescent="0.25">
      <c r="A659">
        <v>44546</v>
      </c>
      <c r="B659">
        <v>-0.19510811070431161</v>
      </c>
      <c r="C659">
        <v>-0.18185732009011951</v>
      </c>
      <c r="D659">
        <v>-0.1609118852038269</v>
      </c>
      <c r="E659">
        <v>-9.3320558141563731E-3</v>
      </c>
      <c r="F659">
        <v>-4.8279753155195124E-3</v>
      </c>
      <c r="G659">
        <v>-1.051090298369437</v>
      </c>
      <c r="H659">
        <v>-0.35427824291218962</v>
      </c>
      <c r="I659">
        <v>-0.26893916122484651</v>
      </c>
      <c r="J659">
        <v>-0.12242627086298399</v>
      </c>
      <c r="K659">
        <v>-3.3705311667223091E-2</v>
      </c>
      <c r="L659">
        <v>-0.19394436316645569</v>
      </c>
      <c r="M659">
        <v>-0.23695513969403639</v>
      </c>
      <c r="N659">
        <v>-0.28175428826251447</v>
      </c>
      <c r="O659">
        <v>-8.3557177011546691E-2</v>
      </c>
      <c r="P659">
        <v>-7.4146037951021135E-2</v>
      </c>
      <c r="Q659">
        <v>-0.33426045423622108</v>
      </c>
      <c r="R659">
        <v>-0.12793899117134561</v>
      </c>
      <c r="S659">
        <v>-0.16931784791264051</v>
      </c>
      <c r="T659">
        <v>-5.3016793219932523E-2</v>
      </c>
      <c r="U659">
        <v>-9.1775164880121881E-3</v>
      </c>
      <c r="V659">
        <v>-0.42780341918131848</v>
      </c>
      <c r="W659">
        <v>-0.24363378762300411</v>
      </c>
      <c r="X659">
        <v>-3.8809587069918987E-2</v>
      </c>
      <c r="Y659">
        <v>-1.0441112719797689</v>
      </c>
      <c r="Z659">
        <v>-0.14117847182533741</v>
      </c>
      <c r="AA659">
        <v>-0.18214429822753819</v>
      </c>
      <c r="AB659">
        <v>-0.22910066451180039</v>
      </c>
      <c r="AC659">
        <v>-0.42108904456149532</v>
      </c>
      <c r="AD659">
        <v>-0.36544320573564693</v>
      </c>
      <c r="AE659">
        <v>-0.22260662542150531</v>
      </c>
      <c r="AF659">
        <v>-0.19742512605776599</v>
      </c>
      <c r="AG659">
        <v>-0.12231490187981441</v>
      </c>
      <c r="AH659" s="9" t="s">
        <v>173</v>
      </c>
      <c r="AI659" s="1">
        <v>44531</v>
      </c>
      <c r="AJ659" s="9" t="s">
        <v>38</v>
      </c>
      <c r="AK659">
        <v>16</v>
      </c>
    </row>
    <row r="660" spans="1:37" x14ac:dyDescent="0.25">
      <c r="A660">
        <v>44545</v>
      </c>
      <c r="B660">
        <v>-0.48463037647956408</v>
      </c>
      <c r="C660">
        <v>-0.2212114313268651</v>
      </c>
      <c r="D660">
        <v>-0.37568667342592488</v>
      </c>
      <c r="E660">
        <v>-0.51544225443712866</v>
      </c>
      <c r="F660">
        <v>-0.15171531902513699</v>
      </c>
      <c r="G660">
        <v>-1.2760861043290519</v>
      </c>
      <c r="H660">
        <v>-0.41083797165109742</v>
      </c>
      <c r="I660">
        <v>-1.1132940834225229</v>
      </c>
      <c r="J660">
        <v>-0.23691121527073961</v>
      </c>
      <c r="K660">
        <v>-0.91369947533377338</v>
      </c>
      <c r="L660">
        <v>-0.27969497093552947</v>
      </c>
      <c r="M660">
        <v>-0.35265899401970818</v>
      </c>
      <c r="N660">
        <v>-0.135727404634881</v>
      </c>
      <c r="O660">
        <v>-0.42621800586301772</v>
      </c>
      <c r="P660">
        <v>-0.36718323157410138</v>
      </c>
      <c r="Q660">
        <v>-3.4145087884321627E-2</v>
      </c>
      <c r="R660">
        <v>-1.702165013435408</v>
      </c>
      <c r="S660">
        <v>-0.72524928207637174</v>
      </c>
      <c r="T660">
        <v>-0.30776664340965282</v>
      </c>
      <c r="U660">
        <v>-1.7855328530361141</v>
      </c>
      <c r="V660">
        <v>-0.16104803324043171</v>
      </c>
      <c r="W660">
        <v>-7.2716932654591782E-2</v>
      </c>
      <c r="X660">
        <v>-0.46063671897294323</v>
      </c>
      <c r="Y660">
        <v>-0.35285525502606652</v>
      </c>
      <c r="Z660">
        <v>-0.6265722289562724</v>
      </c>
      <c r="AA660">
        <v>-0.60900061589775023</v>
      </c>
      <c r="AB660">
        <v>-0.227429064322099</v>
      </c>
      <c r="AC660">
        <v>-0.35208602481093237</v>
      </c>
      <c r="AD660">
        <v>-0.19214828160541769</v>
      </c>
      <c r="AE660">
        <v>-0.39781224788669861</v>
      </c>
      <c r="AF660">
        <v>-0.61142326626804522</v>
      </c>
      <c r="AG660">
        <v>-0.43031283101226381</v>
      </c>
      <c r="AH660" s="9" t="s">
        <v>173</v>
      </c>
      <c r="AI660" s="1">
        <v>44531</v>
      </c>
      <c r="AJ660" s="9" t="s">
        <v>39</v>
      </c>
      <c r="AK660">
        <v>15</v>
      </c>
    </row>
    <row r="661" spans="1:37" x14ac:dyDescent="0.25">
      <c r="A661">
        <v>44544</v>
      </c>
      <c r="B661">
        <v>-0.47712699971840422</v>
      </c>
      <c r="C661">
        <v>-0.15200681687338691</v>
      </c>
      <c r="D661">
        <v>-8.8518433246007652E-2</v>
      </c>
      <c r="E661">
        <v>-0.86048289686915291</v>
      </c>
      <c r="F661">
        <v>-0.14445991176013959</v>
      </c>
      <c r="G661">
        <v>-0.60357794038925472</v>
      </c>
      <c r="H661">
        <v>-0.38133494711349331</v>
      </c>
      <c r="I661">
        <v>-0.2878845644121466</v>
      </c>
      <c r="J661">
        <v>-0.16353974467014379</v>
      </c>
      <c r="K661">
        <v>-0.74146931516696879</v>
      </c>
      <c r="L661">
        <v>-0.41890891148986908</v>
      </c>
      <c r="M661">
        <v>-0.17451699702327381</v>
      </c>
      <c r="N661">
        <v>-0.123106694495208</v>
      </c>
      <c r="O661">
        <v>-0.28734263695006779</v>
      </c>
      <c r="P661">
        <v>-0.20807631586053371</v>
      </c>
      <c r="Q661">
        <v>-0.3648318073370595</v>
      </c>
      <c r="R661">
        <v>-0.68656807351994487</v>
      </c>
      <c r="S661">
        <v>-0.37259849033143028</v>
      </c>
      <c r="T661">
        <v>-0.1535433004875543</v>
      </c>
      <c r="U661">
        <v>-0.37041705862721241</v>
      </c>
      <c r="V661">
        <v>-0.17734814786775971</v>
      </c>
      <c r="W661">
        <v>-1.0097918231751479</v>
      </c>
      <c r="X661">
        <v>-0.7357357318914155</v>
      </c>
      <c r="Y661">
        <v>-3.3778898080938063E-2</v>
      </c>
      <c r="Z661">
        <v>-0.82249987586471807</v>
      </c>
      <c r="AA661">
        <v>-0.2652865287981343</v>
      </c>
      <c r="AB661">
        <v>-0.2463253988022697</v>
      </c>
      <c r="AC661">
        <v>-0.15817500134775039</v>
      </c>
      <c r="AD661">
        <v>-0.1177889555096121</v>
      </c>
      <c r="AE661">
        <v>-0.2390306383179282</v>
      </c>
      <c r="AF661">
        <v>-0.56087913671764167</v>
      </c>
      <c r="AG661">
        <v>-0.70201070811438793</v>
      </c>
      <c r="AH661" s="9" t="s">
        <v>173</v>
      </c>
      <c r="AI661" s="1">
        <v>44531</v>
      </c>
      <c r="AJ661" s="9" t="s">
        <v>40</v>
      </c>
      <c r="AK661">
        <v>14</v>
      </c>
    </row>
    <row r="662" spans="1:37" x14ac:dyDescent="0.25">
      <c r="A662">
        <v>44543</v>
      </c>
      <c r="B662">
        <v>-7.1638706894217044E-2</v>
      </c>
      <c r="C662">
        <v>-0.115521803086042</v>
      </c>
      <c r="D662">
        <v>-1.8470269167210649E-2</v>
      </c>
      <c r="E662">
        <v>-9.2858015216673272E-3</v>
      </c>
      <c r="F662">
        <v>-5.226423804087834E-2</v>
      </c>
      <c r="G662">
        <v>-2.6607160568728409E-2</v>
      </c>
      <c r="H662">
        <v>-4.0287671861998477E-2</v>
      </c>
      <c r="I662">
        <v>-5.392011976039026E-3</v>
      </c>
      <c r="J662">
        <v>-5.3673344199440306E-3</v>
      </c>
      <c r="K662">
        <v>-0.1127631959349493</v>
      </c>
      <c r="L662">
        <v>-1.024960448715757E-2</v>
      </c>
      <c r="M662">
        <v>-5.1194171652850083E-2</v>
      </c>
      <c r="N662">
        <v>-8.0160863497634724E-2</v>
      </c>
      <c r="O662">
        <v>-0.14324821413880279</v>
      </c>
      <c r="P662">
        <v>-0.2259244982108724</v>
      </c>
      <c r="Q662">
        <v>-0.29571404846209759</v>
      </c>
      <c r="R662">
        <v>-0.1209016116343236</v>
      </c>
      <c r="S662">
        <v>-2.754855681149582E-2</v>
      </c>
      <c r="T662">
        <v>-8.8351253837013075E-2</v>
      </c>
      <c r="U662">
        <v>-5.9965228475595683E-2</v>
      </c>
      <c r="V662">
        <v>-5.0774146379487899E-2</v>
      </c>
      <c r="W662">
        <v>-0.33922225818446911</v>
      </c>
      <c r="X662">
        <v>-0.118498933879067</v>
      </c>
      <c r="Y662">
        <v>0</v>
      </c>
      <c r="Z662">
        <v>-5.6067955264983968E-2</v>
      </c>
      <c r="AA662">
        <v>-7.3308008784539955E-2</v>
      </c>
      <c r="AB662">
        <v>-0.1184169561947878</v>
      </c>
      <c r="AC662">
        <v>-2.134365267382958E-2</v>
      </c>
      <c r="AD662">
        <v>-6.0119683188906238E-2</v>
      </c>
      <c r="AE662">
        <v>-9.3738320315596355E-2</v>
      </c>
      <c r="AF662">
        <v>-5.8028273511403938E-2</v>
      </c>
      <c r="AG662">
        <v>-7.1211571907717292E-2</v>
      </c>
      <c r="AH662" s="9" t="s">
        <v>173</v>
      </c>
      <c r="AI662" s="1">
        <v>44531</v>
      </c>
      <c r="AJ662" s="9" t="s">
        <v>41</v>
      </c>
      <c r="AK662">
        <v>13</v>
      </c>
    </row>
    <row r="663" spans="1:37" x14ac:dyDescent="0.25">
      <c r="A663">
        <v>44540</v>
      </c>
      <c r="B663">
        <v>-0.30950817377341922</v>
      </c>
      <c r="C663">
        <v>-3.5453157019737183E-2</v>
      </c>
      <c r="D663">
        <v>-1.89328636694709E-2</v>
      </c>
      <c r="E663">
        <v>-0.22446578344165741</v>
      </c>
      <c r="F663">
        <v>-0.16242827299982951</v>
      </c>
      <c r="G663">
        <v>-0.26825490473381258</v>
      </c>
      <c r="H663">
        <v>-5.6046802834748631E-2</v>
      </c>
      <c r="I663">
        <v>-0.4364180319799888</v>
      </c>
      <c r="J663">
        <v>-0.37956987539020448</v>
      </c>
      <c r="K663">
        <v>-0.105602185892475</v>
      </c>
      <c r="L663">
        <v>-9.8223527647278513E-2</v>
      </c>
      <c r="M663">
        <v>-9.6595482928967996E-2</v>
      </c>
      <c r="N663">
        <v>-0.14073977529076351</v>
      </c>
      <c r="O663">
        <v>-0.16988306248873469</v>
      </c>
      <c r="P663">
        <v>-0.33394502615026478</v>
      </c>
      <c r="Q663">
        <v>-0.33373759097001943</v>
      </c>
      <c r="R663">
        <v>-0.39513952196109298</v>
      </c>
      <c r="S663">
        <v>-0.45079425950994911</v>
      </c>
      <c r="T663">
        <v>-0.2969447946949314</v>
      </c>
      <c r="U663">
        <v>-3.86781056215647E-2</v>
      </c>
      <c r="V663">
        <v>-3.0505977518939478E-2</v>
      </c>
      <c r="W663">
        <v>0</v>
      </c>
      <c r="X663">
        <v>-0.16806761686341831</v>
      </c>
      <c r="Y663">
        <v>-0.16982021287146129</v>
      </c>
      <c r="Z663">
        <v>-0.35787786927392828</v>
      </c>
      <c r="AA663">
        <v>-0.32418598775442931</v>
      </c>
      <c r="AB663">
        <v>-0.18072521595212521</v>
      </c>
      <c r="AC663">
        <v>-0.1011331408512938</v>
      </c>
      <c r="AD663">
        <v>-0.43852187112484659</v>
      </c>
      <c r="AE663">
        <v>-0.19807027879570779</v>
      </c>
      <c r="AF663">
        <v>-0.29559176657380359</v>
      </c>
      <c r="AG663">
        <v>-0.30446027894074168</v>
      </c>
      <c r="AH663" s="9" t="s">
        <v>174</v>
      </c>
      <c r="AI663" s="1">
        <v>44531</v>
      </c>
      <c r="AJ663" s="9" t="s">
        <v>43</v>
      </c>
      <c r="AK663">
        <v>10</v>
      </c>
    </row>
    <row r="664" spans="1:37" x14ac:dyDescent="0.25">
      <c r="A664">
        <v>44539</v>
      </c>
      <c r="B664">
        <v>-3.099441131796821E-2</v>
      </c>
      <c r="C664">
        <v>-7.3900952470251108E-2</v>
      </c>
      <c r="D664">
        <v>0</v>
      </c>
      <c r="E664">
        <v>-3.2698272083406928E-2</v>
      </c>
      <c r="F664">
        <v>-1.8050254761137179E-3</v>
      </c>
      <c r="G664">
        <v>-1.203639889070025E-2</v>
      </c>
      <c r="H664">
        <v>-6.2403331737088154E-3</v>
      </c>
      <c r="I664">
        <v>-9.0818551934078742E-2</v>
      </c>
      <c r="J664">
        <v>-5.3977445053050872E-3</v>
      </c>
      <c r="K664">
        <v>-3.9370092943975317E-2</v>
      </c>
      <c r="L664">
        <v>-3.731899630402867E-3</v>
      </c>
      <c r="M664">
        <v>0</v>
      </c>
      <c r="N664">
        <v>-4.0353621251601121E-4</v>
      </c>
      <c r="O664">
        <v>-3.9187021759235711E-4</v>
      </c>
      <c r="P664">
        <v>-0.13024551369721629</v>
      </c>
      <c r="Q664">
        <v>-6.3463099813772109E-3</v>
      </c>
      <c r="R664">
        <v>0</v>
      </c>
      <c r="S664">
        <v>-3.0351487800201749E-2</v>
      </c>
      <c r="T664">
        <v>-1.1164658871713711E-2</v>
      </c>
      <c r="U664">
        <v>0</v>
      </c>
      <c r="V664">
        <v>-5.598491100708679E-3</v>
      </c>
      <c r="W664">
        <v>-5.1612813774873333E-2</v>
      </c>
      <c r="X664">
        <v>-8.3680501117005604E-2</v>
      </c>
      <c r="Y664">
        <v>-1.033034088075634E-4</v>
      </c>
      <c r="Z664">
        <v>-6.008015192224659E-2</v>
      </c>
      <c r="AA664">
        <v>-3.1684648692231157E-2</v>
      </c>
      <c r="AB664">
        <v>-6.4057032033283867E-3</v>
      </c>
      <c r="AC664">
        <v>-2.2201979760834599E-4</v>
      </c>
      <c r="AD664">
        <v>-2.7450077657353608E-3</v>
      </c>
      <c r="AE664">
        <v>-6.4131429326858072E-3</v>
      </c>
      <c r="AF664">
        <v>-1.142246322243301E-2</v>
      </c>
      <c r="AG664">
        <v>-0.1310150981784009</v>
      </c>
      <c r="AH664" s="9" t="s">
        <v>174</v>
      </c>
      <c r="AI664" s="1">
        <v>44531</v>
      </c>
      <c r="AJ664" s="9" t="s">
        <v>38</v>
      </c>
      <c r="AK664">
        <v>9</v>
      </c>
    </row>
    <row r="665" spans="1:37" x14ac:dyDescent="0.25">
      <c r="A665">
        <v>44538</v>
      </c>
      <c r="B665">
        <v>-0.1901000720169109</v>
      </c>
      <c r="C665">
        <v>-0.26579703740066157</v>
      </c>
      <c r="D665">
        <v>-2.8849385219754081E-2</v>
      </c>
      <c r="E665">
        <v>-0.25488220321518401</v>
      </c>
      <c r="F665">
        <v>-5.1884663469602771E-2</v>
      </c>
      <c r="G665">
        <v>-0.16891827650719421</v>
      </c>
      <c r="H665">
        <v>-0.1159675561460739</v>
      </c>
      <c r="I665">
        <v>-0.41660707168895672</v>
      </c>
      <c r="J665">
        <v>-0.20787777992165249</v>
      </c>
      <c r="K665">
        <v>-1.071113132713628E-2</v>
      </c>
      <c r="L665">
        <v>-3.4950710966113713E-2</v>
      </c>
      <c r="M665">
        <v>-0.2600836990795618</v>
      </c>
      <c r="N665">
        <v>-0.17637696860135901</v>
      </c>
      <c r="O665">
        <v>-0.21571120939377381</v>
      </c>
      <c r="P665">
        <v>-8.7710142745359265E-2</v>
      </c>
      <c r="Q665">
        <v>-1.607354167044539E-2</v>
      </c>
      <c r="R665">
        <v>-3.4574111342910233E-2</v>
      </c>
      <c r="S665">
        <v>-0.18086133930671761</v>
      </c>
      <c r="T665">
        <v>-7.1951537994993459E-2</v>
      </c>
      <c r="U665">
        <v>-0.25055478034279938</v>
      </c>
      <c r="V665">
        <v>-0.16849873814685601</v>
      </c>
      <c r="W665">
        <v>-0.26869138729838021</v>
      </c>
      <c r="X665">
        <v>-0.23671127167035749</v>
      </c>
      <c r="Y665">
        <v>-0.17082340391877851</v>
      </c>
      <c r="Z665">
        <v>-0.23828402955253539</v>
      </c>
      <c r="AA665">
        <v>-0.20707447889242611</v>
      </c>
      <c r="AB665">
        <v>-8.355226646198724E-2</v>
      </c>
      <c r="AC665">
        <v>-0.18407384349506581</v>
      </c>
      <c r="AD665">
        <v>-6.5469877707715507E-2</v>
      </c>
      <c r="AE665">
        <v>-0.16184979272940461</v>
      </c>
      <c r="AF665">
        <v>-0.13872658908674809</v>
      </c>
      <c r="AG665">
        <v>-0.38140789117881002</v>
      </c>
      <c r="AH665" s="9" t="s">
        <v>174</v>
      </c>
      <c r="AI665" s="1">
        <v>44531</v>
      </c>
      <c r="AJ665" s="9" t="s">
        <v>39</v>
      </c>
      <c r="AK665">
        <v>8</v>
      </c>
    </row>
    <row r="666" spans="1:37" x14ac:dyDescent="0.25">
      <c r="A666">
        <v>44537</v>
      </c>
      <c r="B666">
        <v>-1.4472195886705031E-2</v>
      </c>
      <c r="C666">
        <v>-4.8129713290970856E-3</v>
      </c>
      <c r="D666">
        <v>0</v>
      </c>
      <c r="E666">
        <v>-6.9465571727678694E-3</v>
      </c>
      <c r="F666">
        <v>-2.7306514981187378E-3</v>
      </c>
      <c r="G666">
        <v>-8.7851295130989219E-3</v>
      </c>
      <c r="H666">
        <v>-2.4474545288821741E-2</v>
      </c>
      <c r="I666">
        <v>-0.18181633572529979</v>
      </c>
      <c r="J666">
        <v>-0.1309027525976279</v>
      </c>
      <c r="K666">
        <v>0</v>
      </c>
      <c r="L666">
        <v>-1.4374423506667709E-3</v>
      </c>
      <c r="M666">
        <v>0</v>
      </c>
      <c r="N666">
        <v>-9.1128511984666163E-3</v>
      </c>
      <c r="O666">
        <v>-2.7252552272759391E-2</v>
      </c>
      <c r="P666">
        <v>-2.3803897097849819E-2</v>
      </c>
      <c r="Q666">
        <v>-6.4252108162013077E-3</v>
      </c>
      <c r="R666">
        <v>0</v>
      </c>
      <c r="S666">
        <v>0</v>
      </c>
      <c r="T666">
        <v>-4.8700873835669581E-2</v>
      </c>
      <c r="U666">
        <v>0</v>
      </c>
      <c r="V666">
        <v>0</v>
      </c>
      <c r="W666">
        <v>0</v>
      </c>
      <c r="X666">
        <v>-6.9709217491108312E-3</v>
      </c>
      <c r="Y666">
        <v>-9.0977168233495574E-3</v>
      </c>
      <c r="Z666">
        <v>-6.2672103721862884E-3</v>
      </c>
      <c r="AA666">
        <v>-4.7055517292036643E-2</v>
      </c>
      <c r="AB666">
        <v>-1.6754425874636741E-2</v>
      </c>
      <c r="AC666">
        <v>-1.022314152584266E-3</v>
      </c>
      <c r="AD666">
        <v>-1.3556271008394009E-3</v>
      </c>
      <c r="AE666">
        <v>-2.3095801350880218E-3</v>
      </c>
      <c r="AF666">
        <v>-1.1355224543984559E-2</v>
      </c>
      <c r="AG666">
        <v>-4.5149984805809507E-2</v>
      </c>
      <c r="AH666" s="9" t="s">
        <v>174</v>
      </c>
      <c r="AI666" s="1">
        <v>44531</v>
      </c>
      <c r="AJ666" s="9" t="s">
        <v>40</v>
      </c>
      <c r="AK666">
        <v>7</v>
      </c>
    </row>
    <row r="667" spans="1:37" x14ac:dyDescent="0.25">
      <c r="A667">
        <v>44536</v>
      </c>
      <c r="B667">
        <v>-2.4401803281369849</v>
      </c>
      <c r="C667">
        <v>-0.89571366953758713</v>
      </c>
      <c r="D667">
        <v>-3.2276141556892868</v>
      </c>
      <c r="E667">
        <v>-2.7444463435438862</v>
      </c>
      <c r="F667">
        <v>-2.0910289437501621</v>
      </c>
      <c r="G667">
        <v>-2.9570561007980891</v>
      </c>
      <c r="H667">
        <v>-3.5052961655999249</v>
      </c>
      <c r="I667">
        <v>-1.5071244648386459</v>
      </c>
      <c r="J667">
        <v>-1.0307014731807409</v>
      </c>
      <c r="K667">
        <v>-2.0413618693036821</v>
      </c>
      <c r="L667">
        <v>-0.79611787794809563</v>
      </c>
      <c r="M667">
        <v>-2.2322016958859781</v>
      </c>
      <c r="N667">
        <v>-3.2936214529118328</v>
      </c>
      <c r="O667">
        <v>-1.774284673245994</v>
      </c>
      <c r="P667">
        <v>-4.7402905480977493</v>
      </c>
      <c r="Q667">
        <v>-1.381288952933682</v>
      </c>
      <c r="R667">
        <v>-0.1790072091773528</v>
      </c>
      <c r="S667">
        <v>-2.8492649731955471</v>
      </c>
      <c r="T667">
        <v>-2.1825619061730079</v>
      </c>
      <c r="U667">
        <v>-2.947649816419712</v>
      </c>
      <c r="V667">
        <v>-3.6083191416080691</v>
      </c>
      <c r="W667">
        <v>-2.266997821099709</v>
      </c>
      <c r="X667">
        <v>-2.1005946583572062</v>
      </c>
      <c r="Y667">
        <v>-1.1775507825997169</v>
      </c>
      <c r="Z667">
        <v>-2.4661755813524961</v>
      </c>
      <c r="AA667">
        <v>-2.7651815471363088</v>
      </c>
      <c r="AB667">
        <v>-2.251593674897014</v>
      </c>
      <c r="AC667">
        <v>-1.9534828373724329</v>
      </c>
      <c r="AD667">
        <v>-1.301448455220982</v>
      </c>
      <c r="AE667">
        <v>-1.4456443682389259</v>
      </c>
      <c r="AF667">
        <v>-2.8703728224371949</v>
      </c>
      <c r="AG667">
        <v>-3.0471514240114592</v>
      </c>
      <c r="AH667" s="9" t="s">
        <v>174</v>
      </c>
      <c r="AI667" s="1">
        <v>44531</v>
      </c>
      <c r="AJ667" s="9" t="s">
        <v>41</v>
      </c>
      <c r="AK667">
        <v>6</v>
      </c>
    </row>
    <row r="668" spans="1:37" x14ac:dyDescent="0.25">
      <c r="A668">
        <v>44533</v>
      </c>
      <c r="B668">
        <v>-2.789839059644156</v>
      </c>
      <c r="C668">
        <v>-1.2840155579931429</v>
      </c>
      <c r="D668">
        <v>-2.914493697393993</v>
      </c>
      <c r="E668">
        <v>-2.8445411905157481</v>
      </c>
      <c r="F668">
        <v>-2.1188997743261382</v>
      </c>
      <c r="G668">
        <v>-7.937454274539534</v>
      </c>
      <c r="H668">
        <v>-2.743826395140438</v>
      </c>
      <c r="I668">
        <v>-2.632294098924572</v>
      </c>
      <c r="J668">
        <v>-1.4956788087359609</v>
      </c>
      <c r="K668">
        <v>-1.2837248239395289</v>
      </c>
      <c r="L668">
        <v>-0.1007860043350738</v>
      </c>
      <c r="M668">
        <v>-2.8004931558171782</v>
      </c>
      <c r="N668">
        <v>-3.2314196186648592</v>
      </c>
      <c r="O668">
        <v>-1.3509837177247439</v>
      </c>
      <c r="P668">
        <v>-3.8125868692798481</v>
      </c>
      <c r="Q668">
        <v>-1.808807849930449</v>
      </c>
      <c r="R668">
        <v>-1.4215762885770671</v>
      </c>
      <c r="S668">
        <v>-2.296620133377878</v>
      </c>
      <c r="T668">
        <v>-1.924971618854717</v>
      </c>
      <c r="U668">
        <v>-2.3910656089942259</v>
      </c>
      <c r="V668">
        <v>-2.7179928453341611</v>
      </c>
      <c r="W668">
        <v>-2.0431245656545811</v>
      </c>
      <c r="X668">
        <v>-2.440679317348033</v>
      </c>
      <c r="Y668">
        <v>-0.81667560079903645</v>
      </c>
      <c r="Z668">
        <v>-3.3702427801948729</v>
      </c>
      <c r="AA668">
        <v>-2.8335116212863229</v>
      </c>
      <c r="AB668">
        <v>-2.0664584847850169</v>
      </c>
      <c r="AC668">
        <v>-1.726596251738463</v>
      </c>
      <c r="AD668">
        <v>-2.252580337851815</v>
      </c>
      <c r="AE668">
        <v>-2.965465668836254</v>
      </c>
      <c r="AF668">
        <v>-2.6338123160561961</v>
      </c>
      <c r="AG668">
        <v>-3.0413665755217152</v>
      </c>
      <c r="AH668" s="9" t="s">
        <v>175</v>
      </c>
      <c r="AI668" s="1">
        <v>44531</v>
      </c>
      <c r="AJ668" s="9" t="s">
        <v>43</v>
      </c>
      <c r="AK668">
        <v>3</v>
      </c>
    </row>
    <row r="669" spans="1:37" x14ac:dyDescent="0.25">
      <c r="A669">
        <v>44532</v>
      </c>
      <c r="B669">
        <v>-0.35002360064268728</v>
      </c>
      <c r="C669">
        <v>-0.2451489523258617</v>
      </c>
      <c r="D669">
        <v>-0.1574598939367442</v>
      </c>
      <c r="E669">
        <v>-0.43084632037400522</v>
      </c>
      <c r="F669">
        <v>-9.2303791055021123E-2</v>
      </c>
      <c r="G669">
        <v>-0.74841010839419975</v>
      </c>
      <c r="H669">
        <v>-0.15279411039371429</v>
      </c>
      <c r="I669">
        <v>-1.1876345115638309</v>
      </c>
      <c r="J669">
        <v>-2.5523000623923389E-2</v>
      </c>
      <c r="K669">
        <v>-0.23509157948049569</v>
      </c>
      <c r="L669">
        <v>-0.10347890806096501</v>
      </c>
      <c r="M669">
        <v>-0.1172503342563978</v>
      </c>
      <c r="N669">
        <v>-0.45694389904153998</v>
      </c>
      <c r="O669">
        <v>-9.7997033877853829E-2</v>
      </c>
      <c r="P669">
        <v>-0.1136234082565255</v>
      </c>
      <c r="Q669">
        <v>-0.30317635477881322</v>
      </c>
      <c r="R669">
        <v>-1.340380652318127</v>
      </c>
      <c r="S669">
        <v>-0.28666431061442699</v>
      </c>
      <c r="T669">
        <v>-4.5184827464364308E-2</v>
      </c>
      <c r="U669">
        <v>0</v>
      </c>
      <c r="V669">
        <v>-6.8949235588545668E-2</v>
      </c>
      <c r="W669">
        <v>-1.798527297928782E-3</v>
      </c>
      <c r="X669">
        <v>-0.3532591090252305</v>
      </c>
      <c r="Y669">
        <v>-6.0553252656530519E-2</v>
      </c>
      <c r="Z669">
        <v>-0.54575670993981051</v>
      </c>
      <c r="AA669">
        <v>-0.34742976089720989</v>
      </c>
      <c r="AB669">
        <v>-0.12694932504591311</v>
      </c>
      <c r="AC669">
        <v>-0.11263550355707019</v>
      </c>
      <c r="AD669">
        <v>-0.23562985645101689</v>
      </c>
      <c r="AE669">
        <v>-0.30073881720754658</v>
      </c>
      <c r="AF669">
        <v>-0.36674083269656738</v>
      </c>
      <c r="AG669">
        <v>-0.30500586024024978</v>
      </c>
      <c r="AH669" s="9" t="s">
        <v>175</v>
      </c>
      <c r="AI669" s="1">
        <v>44531</v>
      </c>
      <c r="AJ669" s="9" t="s">
        <v>38</v>
      </c>
      <c r="AK669">
        <v>2</v>
      </c>
    </row>
    <row r="670" spans="1:37" x14ac:dyDescent="0.25">
      <c r="A670">
        <v>44531</v>
      </c>
      <c r="B670">
        <v>-0.1856138627193174</v>
      </c>
      <c r="C670">
        <v>0</v>
      </c>
      <c r="D670">
        <v>-2.5894965298038111E-2</v>
      </c>
      <c r="E670">
        <v>-0.2138650492733431</v>
      </c>
      <c r="F670">
        <v>-0.3181286109907322</v>
      </c>
      <c r="G670">
        <v>-0.24075650723896591</v>
      </c>
      <c r="H670">
        <v>-0.33014023317403218</v>
      </c>
      <c r="I670">
        <v>-1.0792117257803799</v>
      </c>
      <c r="J670">
        <v>-5.6714391819845389E-3</v>
      </c>
      <c r="K670">
        <v>-3.9102879324963313E-2</v>
      </c>
      <c r="L670">
        <v>-1.5098537619845739E-2</v>
      </c>
      <c r="M670">
        <v>-5.252382502541502E-2</v>
      </c>
      <c r="N670">
        <v>-4.7132933398618383E-2</v>
      </c>
      <c r="O670">
        <v>-4.8379425661503953E-2</v>
      </c>
      <c r="P670">
        <v>-0.2484388096733457</v>
      </c>
      <c r="Q670">
        <v>-3.7976393628558511E-3</v>
      </c>
      <c r="R670">
        <v>-0.8732367439934986</v>
      </c>
      <c r="S670">
        <v>-1.003265318271868</v>
      </c>
      <c r="T670">
        <v>-8.3548829937407587E-2</v>
      </c>
      <c r="U670">
        <v>-2.573972343075373E-2</v>
      </c>
      <c r="V670">
        <v>-7.5601115403821542E-2</v>
      </c>
      <c r="W670">
        <v>-0.61729236170437851</v>
      </c>
      <c r="X670">
        <v>-0.16000671559992641</v>
      </c>
      <c r="Y670">
        <v>-0.709092136550316</v>
      </c>
      <c r="Z670">
        <v>-0.25790309962614288</v>
      </c>
      <c r="AA670">
        <v>-0.18452686190885681</v>
      </c>
      <c r="AB670">
        <v>-8.9550216011492031E-2</v>
      </c>
      <c r="AC670">
        <v>-0.15990232202101881</v>
      </c>
      <c r="AD670">
        <v>-2.1101008679039461E-2</v>
      </c>
      <c r="AE670">
        <v>-0.18964976834042799</v>
      </c>
      <c r="AF670">
        <v>-0.1698565761874602</v>
      </c>
      <c r="AG670">
        <v>-0.26508716016202383</v>
      </c>
      <c r="AH670" s="9" t="s">
        <v>175</v>
      </c>
      <c r="AI670" s="1">
        <v>44531</v>
      </c>
      <c r="AJ670" s="9" t="s">
        <v>39</v>
      </c>
      <c r="AK670">
        <v>1</v>
      </c>
    </row>
    <row r="671" spans="1:37" x14ac:dyDescent="0.25">
      <c r="A671">
        <v>44530</v>
      </c>
      <c r="B671">
        <v>-0.49554010461571307</v>
      </c>
      <c r="C671">
        <v>-0.63870005403896624</v>
      </c>
      <c r="D671">
        <v>-0.15854113236811851</v>
      </c>
      <c r="E671">
        <v>-0.39530623515685659</v>
      </c>
      <c r="F671">
        <v>-0.19656935847682411</v>
      </c>
      <c r="G671">
        <v>-0.67026452507456058</v>
      </c>
      <c r="H671">
        <v>-0.38436974076263841</v>
      </c>
      <c r="I671">
        <v>-0.4827931097251259</v>
      </c>
      <c r="J671">
        <v>-0.20186667489296831</v>
      </c>
      <c r="K671">
        <v>-3.9227529779696173E-2</v>
      </c>
      <c r="L671">
        <v>-0.31318298105554832</v>
      </c>
      <c r="M671">
        <v>-0.2358332923066504</v>
      </c>
      <c r="N671">
        <v>-0.1060512937221261</v>
      </c>
      <c r="O671">
        <v>-0.14980928107501901</v>
      </c>
      <c r="P671">
        <v>-0.22352783311208901</v>
      </c>
      <c r="Q671">
        <v>-1.429205408892213</v>
      </c>
      <c r="R671">
        <v>-0.12359381066822479</v>
      </c>
      <c r="S671">
        <v>-0.43225893359346068</v>
      </c>
      <c r="T671">
        <v>-0.37488051504419811</v>
      </c>
      <c r="U671">
        <v>-0.21761046152632371</v>
      </c>
      <c r="V671">
        <v>-0.57599534817500075</v>
      </c>
      <c r="W671">
        <v>-0.2179428486467043</v>
      </c>
      <c r="X671">
        <v>-0.60299038216651146</v>
      </c>
      <c r="Y671">
        <v>-3.522227935658723E-3</v>
      </c>
      <c r="Z671">
        <v>-0.588188439118003</v>
      </c>
      <c r="AA671">
        <v>-0.26687386313125511</v>
      </c>
      <c r="AB671">
        <v>-0.61238185036161963</v>
      </c>
      <c r="AC671">
        <v>-0.15782726253656129</v>
      </c>
      <c r="AD671">
        <v>-0.81814494524494064</v>
      </c>
      <c r="AE671">
        <v>-0.52147956971057585</v>
      </c>
      <c r="AF671">
        <v>-0.3236263580431592</v>
      </c>
      <c r="AG671">
        <v>-0.58737527841218518</v>
      </c>
      <c r="AH671" s="9" t="s">
        <v>175</v>
      </c>
      <c r="AI671" s="1">
        <v>44501</v>
      </c>
      <c r="AJ671" s="9" t="s">
        <v>40</v>
      </c>
      <c r="AK671">
        <v>30</v>
      </c>
    </row>
    <row r="672" spans="1:37" x14ac:dyDescent="0.25">
      <c r="A672">
        <v>44529</v>
      </c>
      <c r="B672">
        <v>-4.9635298112560053E-2</v>
      </c>
      <c r="C672">
        <v>-0.2927500761730652</v>
      </c>
      <c r="D672">
        <v>0</v>
      </c>
      <c r="E672">
        <v>-4.3962776004265208E-2</v>
      </c>
      <c r="F672">
        <v>-1.462018972296019E-2</v>
      </c>
      <c r="G672">
        <v>-1.770786867453267E-4</v>
      </c>
      <c r="H672">
        <v>-5.2978690782129953E-2</v>
      </c>
      <c r="I672">
        <v>-0.28646893989131811</v>
      </c>
      <c r="J672">
        <v>0</v>
      </c>
      <c r="K672">
        <v>-9.8000511293482404E-2</v>
      </c>
      <c r="L672">
        <v>-0.1960833835197873</v>
      </c>
      <c r="M672">
        <v>0</v>
      </c>
      <c r="N672">
        <v>-1.452396874398334E-2</v>
      </c>
      <c r="O672">
        <v>-0.1102587482835517</v>
      </c>
      <c r="P672">
        <v>-1.210817980423488E-2</v>
      </c>
      <c r="Q672">
        <v>-0.34483892127354743</v>
      </c>
      <c r="R672">
        <v>-1.3938756417055361E-2</v>
      </c>
      <c r="S672">
        <v>-7.3690258770578235E-2</v>
      </c>
      <c r="T672">
        <v>-0.21254269266165851</v>
      </c>
      <c r="U672">
        <v>-0.1037656702191902</v>
      </c>
      <c r="V672">
        <v>-4.0477079471736158E-3</v>
      </c>
      <c r="W672">
        <v>0</v>
      </c>
      <c r="X672">
        <v>-1.088663622852153E-2</v>
      </c>
      <c r="Y672">
        <v>0</v>
      </c>
      <c r="Z672">
        <v>-2.786958214869429E-2</v>
      </c>
      <c r="AA672">
        <v>-4.4666434348444091E-2</v>
      </c>
      <c r="AB672">
        <v>-0.1250230747724709</v>
      </c>
      <c r="AC672">
        <v>-8.3496960927069638E-3</v>
      </c>
      <c r="AD672">
        <v>-0.42976769953097199</v>
      </c>
      <c r="AE672">
        <v>-8.2758494254351112E-2</v>
      </c>
      <c r="AF672">
        <v>-2.3193937754370769E-2</v>
      </c>
      <c r="AG672">
        <v>-2.2950491461663749E-2</v>
      </c>
      <c r="AH672" s="9" t="s">
        <v>175</v>
      </c>
      <c r="AI672" s="1">
        <v>44501</v>
      </c>
      <c r="AJ672" s="9" t="s">
        <v>41</v>
      </c>
      <c r="AK672">
        <v>29</v>
      </c>
    </row>
    <row r="673" spans="1:37" x14ac:dyDescent="0.25">
      <c r="A673">
        <v>44526</v>
      </c>
      <c r="B673">
        <v>-0.45676715569962412</v>
      </c>
      <c r="C673">
        <v>-1.038438449075062</v>
      </c>
      <c r="D673">
        <v>-1.184525151208204</v>
      </c>
      <c r="E673">
        <v>-0.5506600817124091</v>
      </c>
      <c r="F673">
        <v>-0.33707824428038868</v>
      </c>
      <c r="G673">
        <v>-1.0913811190240441</v>
      </c>
      <c r="H673">
        <v>-0.52898854859529343</v>
      </c>
      <c r="I673">
        <v>-0.25175385578563508</v>
      </c>
      <c r="J673">
        <v>-1.0076566232000139</v>
      </c>
      <c r="K673">
        <v>-0.32462353532997917</v>
      </c>
      <c r="L673">
        <v>-0.60432051763814343</v>
      </c>
      <c r="M673">
        <v>-0.25612259719946617</v>
      </c>
      <c r="N673">
        <v>-0.40686307408928091</v>
      </c>
      <c r="O673">
        <v>-0.3573723685984575</v>
      </c>
      <c r="P673">
        <v>-0.22965431963055449</v>
      </c>
      <c r="Q673">
        <v>-0.47809810271743791</v>
      </c>
      <c r="R673">
        <v>-8.4319983018395092E-2</v>
      </c>
      <c r="S673">
        <v>-0.13290433901171381</v>
      </c>
      <c r="T673">
        <v>-0.52683551993950639</v>
      </c>
      <c r="U673">
        <v>-0.2381169120551247</v>
      </c>
      <c r="V673">
        <v>-0.37070167237605628</v>
      </c>
      <c r="W673">
        <v>-0.12983248524887209</v>
      </c>
      <c r="X673">
        <v>-0.26044766220486071</v>
      </c>
      <c r="Y673">
        <v>-0.1234516691282256</v>
      </c>
      <c r="Z673">
        <v>-0.50712567303789258</v>
      </c>
      <c r="AA673">
        <v>-0.39967843834348021</v>
      </c>
      <c r="AB673">
        <v>-0.44600637278187671</v>
      </c>
      <c r="AC673">
        <v>-0.37202996943772082</v>
      </c>
      <c r="AD673">
        <v>-0.81504662180807863</v>
      </c>
      <c r="AE673">
        <v>-0.59623551617135595</v>
      </c>
      <c r="AF673">
        <v>-0.33567675071854591</v>
      </c>
      <c r="AG673">
        <v>-0.47955310207163798</v>
      </c>
      <c r="AH673" s="9" t="s">
        <v>176</v>
      </c>
      <c r="AI673" s="1">
        <v>44501</v>
      </c>
      <c r="AJ673" s="9" t="s">
        <v>43</v>
      </c>
      <c r="AK673">
        <v>26</v>
      </c>
    </row>
    <row r="674" spans="1:37" x14ac:dyDescent="0.25">
      <c r="A674">
        <v>44525</v>
      </c>
      <c r="B674">
        <v>-6.4436138375045734E-2</v>
      </c>
      <c r="C674">
        <v>-0.14994320616089871</v>
      </c>
      <c r="D674">
        <v>-1.2675918171672971E-2</v>
      </c>
      <c r="E674">
        <v>-3.4502425600084187E-2</v>
      </c>
      <c r="F674">
        <v>-5.4994172386754643E-2</v>
      </c>
      <c r="G674">
        <v>-3.6830359579081713E-2</v>
      </c>
      <c r="H674">
        <v>-3.961905819006506E-2</v>
      </c>
      <c r="I674">
        <v>-4.1241168611730147E-2</v>
      </c>
      <c r="J674">
        <v>0</v>
      </c>
      <c r="K674">
        <v>-8.9551321881175136E-2</v>
      </c>
      <c r="L674">
        <v>-4.4849581456996537E-2</v>
      </c>
      <c r="M674">
        <v>-0.10564654849117221</v>
      </c>
      <c r="N674">
        <v>-2.6002981356271351E-2</v>
      </c>
      <c r="O674">
        <v>-0.101794666317712</v>
      </c>
      <c r="P674">
        <v>-1.9109131962531251E-2</v>
      </c>
      <c r="Q674">
        <v>-0.31296662978025608</v>
      </c>
      <c r="R674">
        <v>-1.6239020440486701E-3</v>
      </c>
      <c r="S674">
        <v>-0.39253076952162608</v>
      </c>
      <c r="T674">
        <v>-3.8961418965172877E-2</v>
      </c>
      <c r="U674">
        <v>-5.3173029378681097E-2</v>
      </c>
      <c r="V674">
        <v>-1.82669174857726E-2</v>
      </c>
      <c r="W674">
        <v>-8.7856207807253381E-2</v>
      </c>
      <c r="X674">
        <v>-6.5458034816131194E-3</v>
      </c>
      <c r="Y674">
        <v>-3.240463039744533E-2</v>
      </c>
      <c r="Z674">
        <v>-6.0589582751210923E-2</v>
      </c>
      <c r="AA674">
        <v>-2.7630992316548409E-2</v>
      </c>
      <c r="AB674">
        <v>-9.4713042257181038E-2</v>
      </c>
      <c r="AC674">
        <v>-8.6519892738522494E-2</v>
      </c>
      <c r="AD674">
        <v>-0.15784074311485061</v>
      </c>
      <c r="AE674">
        <v>-3.6935867017434718E-2</v>
      </c>
      <c r="AF674">
        <v>-5.0421505247712967E-2</v>
      </c>
      <c r="AG674">
        <v>-9.6118765204225465E-2</v>
      </c>
      <c r="AH674" s="9" t="s">
        <v>176</v>
      </c>
      <c r="AI674" s="1">
        <v>44501</v>
      </c>
      <c r="AJ674" s="9" t="s">
        <v>38</v>
      </c>
      <c r="AK674">
        <v>25</v>
      </c>
    </row>
    <row r="675" spans="1:37" x14ac:dyDescent="0.25">
      <c r="A675">
        <v>44524</v>
      </c>
      <c r="B675">
        <v>-0.22321688858939809</v>
      </c>
      <c r="C675">
        <v>-0.47923036388884582</v>
      </c>
      <c r="D675">
        <v>-2.9642114099932539E-2</v>
      </c>
      <c r="E675">
        <v>-0.40958722619522497</v>
      </c>
      <c r="F675">
        <v>-0.30725247972170988</v>
      </c>
      <c r="G675">
        <v>-0.21366244764728429</v>
      </c>
      <c r="H675">
        <v>-0.56730010706530654</v>
      </c>
      <c r="I675">
        <v>-5.2928033014560512E-2</v>
      </c>
      <c r="J675">
        <v>-0.25586685100832041</v>
      </c>
      <c r="K675">
        <v>-4.5431875998576933E-2</v>
      </c>
      <c r="L675">
        <v>-4.8484708168260428E-2</v>
      </c>
      <c r="M675">
        <v>-0.42419822750785902</v>
      </c>
      <c r="N675">
        <v>-0.26626255519110181</v>
      </c>
      <c r="O675">
        <v>-6.5764323218952009E-2</v>
      </c>
      <c r="P675">
        <v>-0.26851961793963669</v>
      </c>
      <c r="Q675">
        <v>0</v>
      </c>
      <c r="R675">
        <v>-0.10885357481640789</v>
      </c>
      <c r="S675">
        <v>-0.50385382513483534</v>
      </c>
      <c r="T675">
        <v>-6.9283107988426199E-2</v>
      </c>
      <c r="U675">
        <v>0</v>
      </c>
      <c r="V675">
        <v>-0.21490677692869961</v>
      </c>
      <c r="W675">
        <v>-1.417542263093954E-2</v>
      </c>
      <c r="X675">
        <v>-0.20736933932958629</v>
      </c>
      <c r="Y675">
        <v>-0.21069829985202551</v>
      </c>
      <c r="Z675">
        <v>-0.30549693440368492</v>
      </c>
      <c r="AA675">
        <v>-0.17929755177038181</v>
      </c>
      <c r="AB675">
        <v>-0.12389265166631359</v>
      </c>
      <c r="AC675">
        <v>-0.23740654478210499</v>
      </c>
      <c r="AD675">
        <v>-3.7453630169269801E-2</v>
      </c>
      <c r="AE675">
        <v>-0.15220647352681041</v>
      </c>
      <c r="AF675">
        <v>-0.26692264977221331</v>
      </c>
      <c r="AG675">
        <v>-0.30287296039962569</v>
      </c>
      <c r="AH675" s="9" t="s">
        <v>176</v>
      </c>
      <c r="AI675" s="1">
        <v>44501</v>
      </c>
      <c r="AJ675" s="9" t="s">
        <v>39</v>
      </c>
      <c r="AK675">
        <v>24</v>
      </c>
    </row>
    <row r="676" spans="1:37" x14ac:dyDescent="0.25">
      <c r="A676">
        <v>44523</v>
      </c>
      <c r="B676">
        <v>-4.080466780563026E-2</v>
      </c>
      <c r="C676">
        <v>-3.1614417066530107E-2</v>
      </c>
      <c r="D676">
        <v>0</v>
      </c>
      <c r="E676">
        <v>-7.0165231075561815E-2</v>
      </c>
      <c r="F676">
        <v>-0.1090513051354355</v>
      </c>
      <c r="G676">
        <v>0</v>
      </c>
      <c r="H676">
        <v>-3.9205819540417602E-2</v>
      </c>
      <c r="I676">
        <v>-0.1908803984532873</v>
      </c>
      <c r="J676">
        <v>0</v>
      </c>
      <c r="K676">
        <v>0</v>
      </c>
      <c r="L676">
        <v>-1.0103742111235849E-2</v>
      </c>
      <c r="M676">
        <v>-3.4224873500026129E-3</v>
      </c>
      <c r="N676">
        <v>-2.0128821660363402E-3</v>
      </c>
      <c r="O676">
        <v>0</v>
      </c>
      <c r="P676">
        <v>-0.14679818226547131</v>
      </c>
      <c r="Q676">
        <v>-0.12711468642749779</v>
      </c>
      <c r="R676">
        <v>0</v>
      </c>
      <c r="S676">
        <v>0</v>
      </c>
      <c r="T676">
        <v>-9.2156863442267953E-3</v>
      </c>
      <c r="U676">
        <v>0</v>
      </c>
      <c r="V676">
        <v>-8.4484519573687841E-3</v>
      </c>
      <c r="W676">
        <v>-5.8535721226097168E-2</v>
      </c>
      <c r="X676">
        <v>-5.4310642793946533E-2</v>
      </c>
      <c r="Y676">
        <v>-4.8381719319743131E-2</v>
      </c>
      <c r="Z676">
        <v>-3.8852600440617217E-2</v>
      </c>
      <c r="AA676">
        <v>-3.1826204938874073E-2</v>
      </c>
      <c r="AB676">
        <v>-4.5489255278999677E-2</v>
      </c>
      <c r="AC676">
        <v>-1.161115973382165E-2</v>
      </c>
      <c r="AD676">
        <v>-4.2982660350079707E-2</v>
      </c>
      <c r="AE676">
        <v>-6.2786468271609733E-2</v>
      </c>
      <c r="AF676">
        <v>-2.567365693349485E-2</v>
      </c>
      <c r="AG676">
        <v>-4.0968831092330453E-2</v>
      </c>
      <c r="AH676" s="9" t="s">
        <v>176</v>
      </c>
      <c r="AI676" s="1">
        <v>44501</v>
      </c>
      <c r="AJ676" s="9" t="s">
        <v>40</v>
      </c>
      <c r="AK676">
        <v>23</v>
      </c>
    </row>
    <row r="677" spans="1:37" x14ac:dyDescent="0.25">
      <c r="A677">
        <v>44522</v>
      </c>
      <c r="B677">
        <v>-2.6285798426687541</v>
      </c>
      <c r="C677">
        <v>-3.0284829303828129</v>
      </c>
      <c r="D677">
        <v>-0.74984055872330369</v>
      </c>
      <c r="E677">
        <v>-3.7447403443701748</v>
      </c>
      <c r="F677">
        <v>-4.0540497948700098</v>
      </c>
      <c r="G677">
        <v>-1.531167981754687</v>
      </c>
      <c r="H677">
        <v>-3.4263360976927131</v>
      </c>
      <c r="I677">
        <v>-1.901777373136414</v>
      </c>
      <c r="J677">
        <v>-4.0956376237088046</v>
      </c>
      <c r="K677">
        <v>-1.816547812168904</v>
      </c>
      <c r="L677">
        <v>-1.918452796720217</v>
      </c>
      <c r="M677">
        <v>-3.3310828969887818</v>
      </c>
      <c r="N677">
        <v>-3.9725666102154</v>
      </c>
      <c r="O677">
        <v>-2.455285590341528</v>
      </c>
      <c r="P677">
        <v>-3.241666136205581</v>
      </c>
      <c r="Q677">
        <v>-4.0178913785954833E-2</v>
      </c>
      <c r="R677">
        <v>-2.1451276746689869</v>
      </c>
      <c r="S677">
        <v>-0.1516322326181278</v>
      </c>
      <c r="T677">
        <v>-1.6472756411185041</v>
      </c>
      <c r="U677">
        <v>-6.872140815590691E-2</v>
      </c>
      <c r="V677">
        <v>-3.1827828676314431</v>
      </c>
      <c r="W677">
        <v>-4.8039852197662167</v>
      </c>
      <c r="X677">
        <v>-4.1635255790403418</v>
      </c>
      <c r="Y677">
        <v>-1.578762223863452</v>
      </c>
      <c r="Z677">
        <v>-3.060728220533707</v>
      </c>
      <c r="AA677">
        <v>-3.0144643823027062</v>
      </c>
      <c r="AB677">
        <v>-1.728458497376008</v>
      </c>
      <c r="AC677">
        <v>-2.4585290858311311</v>
      </c>
      <c r="AD677">
        <v>-0.53125777607660007</v>
      </c>
      <c r="AE677">
        <v>-1.7252598109279991</v>
      </c>
      <c r="AF677">
        <v>-3.1674084707847801</v>
      </c>
      <c r="AG677">
        <v>-3.4923996706671399</v>
      </c>
      <c r="AH677" s="9" t="s">
        <v>176</v>
      </c>
      <c r="AI677" s="1">
        <v>44501</v>
      </c>
      <c r="AJ677" s="9" t="s">
        <v>41</v>
      </c>
      <c r="AK677">
        <v>22</v>
      </c>
    </row>
    <row r="678" spans="1:37" x14ac:dyDescent="0.25">
      <c r="A678">
        <v>44519</v>
      </c>
      <c r="B678">
        <v>-1.560383729585211</v>
      </c>
      <c r="C678">
        <v>-1.0403851342298109</v>
      </c>
      <c r="D678">
        <v>-1.6798911991692811</v>
      </c>
      <c r="E678">
        <v>-1.366660383135585</v>
      </c>
      <c r="F678">
        <v>-1.7963213807681291</v>
      </c>
      <c r="G678">
        <v>-1.155649406805473</v>
      </c>
      <c r="H678">
        <v>-1.665675765971284</v>
      </c>
      <c r="I678">
        <v>-1.4821493468800799</v>
      </c>
      <c r="J678">
        <v>-3.9737070452351042</v>
      </c>
      <c r="K678">
        <v>-0.73555267737051921</v>
      </c>
      <c r="L678">
        <v>-1.17571645635355</v>
      </c>
      <c r="M678">
        <v>-2.24563758216433</v>
      </c>
      <c r="N678">
        <v>-2.1363988846337398</v>
      </c>
      <c r="O678">
        <v>-1.585559224735867</v>
      </c>
      <c r="P678">
        <v>-1.4135162729216271</v>
      </c>
      <c r="Q678">
        <v>-5.5391573792573333E-2</v>
      </c>
      <c r="R678">
        <v>0</v>
      </c>
      <c r="S678">
        <v>-2.169356286417508</v>
      </c>
      <c r="T678">
        <v>-1.031701266876667</v>
      </c>
      <c r="U678">
        <v>-1.416708592172061</v>
      </c>
      <c r="V678">
        <v>-3.4828160039046812</v>
      </c>
      <c r="W678">
        <v>-0.94398681574880761</v>
      </c>
      <c r="X678">
        <v>-1.2610475094568221</v>
      </c>
      <c r="Y678">
        <v>-0.44648257067728181</v>
      </c>
      <c r="Z678">
        <v>-1.250374465844901</v>
      </c>
      <c r="AA678">
        <v>-1.934288190514087</v>
      </c>
      <c r="AB678">
        <v>-1.24237388164921</v>
      </c>
      <c r="AC678">
        <v>-1.8095004059495201</v>
      </c>
      <c r="AD678">
        <v>-1.365528590128317</v>
      </c>
      <c r="AE678">
        <v>-0.85664329227838953</v>
      </c>
      <c r="AF678">
        <v>-1.687344278534842</v>
      </c>
      <c r="AG678">
        <v>-1.586713091902654</v>
      </c>
      <c r="AH678" s="9" t="s">
        <v>177</v>
      </c>
      <c r="AI678" s="1">
        <v>44501</v>
      </c>
      <c r="AJ678" s="9" t="s">
        <v>43</v>
      </c>
      <c r="AK678">
        <v>19</v>
      </c>
    </row>
    <row r="679" spans="1:37" x14ac:dyDescent="0.25">
      <c r="A679">
        <v>44518</v>
      </c>
      <c r="B679">
        <v>-0.28433482329485099</v>
      </c>
      <c r="C679">
        <v>-0.10237396813825481</v>
      </c>
      <c r="D679">
        <v>-2.078028296709819E-2</v>
      </c>
      <c r="E679">
        <v>-6.0822708260385619E-2</v>
      </c>
      <c r="F679">
        <v>-0.13923399527113081</v>
      </c>
      <c r="G679">
        <v>-4.1589912577626469E-4</v>
      </c>
      <c r="H679">
        <v>-0.2045239905699012</v>
      </c>
      <c r="I679">
        <v>-0.17035839348571649</v>
      </c>
      <c r="J679">
        <v>-2.3417860276403011</v>
      </c>
      <c r="K679">
        <v>-0.1627981128098222</v>
      </c>
      <c r="L679">
        <v>-0.25358326465190628</v>
      </c>
      <c r="M679">
        <v>-0.32104166914090221</v>
      </c>
      <c r="N679">
        <v>-0.71253713511423067</v>
      </c>
      <c r="O679">
        <v>-5.7757539766693864E-4</v>
      </c>
      <c r="P679">
        <v>-0.18248986285036989</v>
      </c>
      <c r="Q679">
        <v>-0.75415193345122333</v>
      </c>
      <c r="R679">
        <v>0</v>
      </c>
      <c r="S679">
        <v>-2.8311076242256941</v>
      </c>
      <c r="T679">
        <v>-0.2292183340914544</v>
      </c>
      <c r="U679">
        <v>-0.71337355195418706</v>
      </c>
      <c r="V679">
        <v>-0.25104508444456591</v>
      </c>
      <c r="W679">
        <v>-0.12742409203796279</v>
      </c>
      <c r="X679">
        <v>-0.19843895359434169</v>
      </c>
      <c r="Y679">
        <v>-2.4286248134260079E-2</v>
      </c>
      <c r="Z679">
        <v>-0.1761713439322567</v>
      </c>
      <c r="AA679">
        <v>-0.6421813694408588</v>
      </c>
      <c r="AB679">
        <v>-0.26672618424948569</v>
      </c>
      <c r="AC679">
        <v>-0.1585090215921669</v>
      </c>
      <c r="AD679">
        <v>-1.4491718789095971</v>
      </c>
      <c r="AE679">
        <v>-0.44963859741166973</v>
      </c>
      <c r="AF679">
        <v>-0.20645884966666839</v>
      </c>
      <c r="AG679">
        <v>-0.1132874377593083</v>
      </c>
      <c r="AH679" s="9" t="s">
        <v>177</v>
      </c>
      <c r="AI679" s="1">
        <v>44501</v>
      </c>
      <c r="AJ679" s="9" t="s">
        <v>38</v>
      </c>
      <c r="AK679">
        <v>18</v>
      </c>
    </row>
    <row r="680" spans="1:37" x14ac:dyDescent="0.25">
      <c r="A680">
        <v>44517</v>
      </c>
      <c r="B680">
        <v>-7.0854285642090273E-2</v>
      </c>
      <c r="C680">
        <v>-2.5910949649095589E-2</v>
      </c>
      <c r="D680">
        <v>-0.7292697607053461</v>
      </c>
      <c r="E680">
        <v>-6.3621354478011635E-2</v>
      </c>
      <c r="F680">
        <v>-3.2285188305985903E-2</v>
      </c>
      <c r="G680">
        <v>-1.3752289508413781E-2</v>
      </c>
      <c r="H680">
        <v>-2.7271550142910141E-2</v>
      </c>
      <c r="I680">
        <v>-4.8428333019813863E-2</v>
      </c>
      <c r="J680">
        <v>-7.0635857949374794E-3</v>
      </c>
      <c r="K680">
        <v>-0.15419185631608581</v>
      </c>
      <c r="L680">
        <v>-9.925552148070076E-3</v>
      </c>
      <c r="M680">
        <v>-5.0984974383947619E-2</v>
      </c>
      <c r="N680">
        <v>-0.1095705215126531</v>
      </c>
      <c r="O680">
        <v>-8.4132052092945775E-2</v>
      </c>
      <c r="P680">
        <v>-3.3115080218003808E-3</v>
      </c>
      <c r="Q680">
        <v>-2.279653663151783E-2</v>
      </c>
      <c r="R680">
        <v>0</v>
      </c>
      <c r="S680">
        <v>-0.61507019778660077</v>
      </c>
      <c r="T680">
        <v>-0.10104785075578521</v>
      </c>
      <c r="U680">
        <v>-0.1027644224552697</v>
      </c>
      <c r="V680">
        <v>-0.25196660389323849</v>
      </c>
      <c r="W680">
        <v>-7.2254666925876135E-2</v>
      </c>
      <c r="X680">
        <v>-7.5950531251631426E-2</v>
      </c>
      <c r="Y680">
        <v>-1.2623874215636269E-2</v>
      </c>
      <c r="Z680">
        <v>-7.0944626148878392E-2</v>
      </c>
      <c r="AA680">
        <v>-5.7427677232929929E-2</v>
      </c>
      <c r="AB680">
        <v>-7.9209316877317262E-2</v>
      </c>
      <c r="AC680">
        <v>-7.4881700908860788E-2</v>
      </c>
      <c r="AD680">
        <v>-2.1068918083391161E-2</v>
      </c>
      <c r="AE680">
        <v>-6.3100720606793545E-2</v>
      </c>
      <c r="AF680">
        <v>-9.4235889953402555E-2</v>
      </c>
      <c r="AG680">
        <v>-5.3727306093522872E-2</v>
      </c>
      <c r="AH680" s="9" t="s">
        <v>177</v>
      </c>
      <c r="AI680" s="1">
        <v>44501</v>
      </c>
      <c r="AJ680" s="9" t="s">
        <v>39</v>
      </c>
      <c r="AK680">
        <v>17</v>
      </c>
    </row>
    <row r="681" spans="1:37" x14ac:dyDescent="0.25">
      <c r="A681">
        <v>44516</v>
      </c>
      <c r="B681">
        <v>-0.45763761364353339</v>
      </c>
      <c r="C681">
        <v>-0.59203959447510068</v>
      </c>
      <c r="D681">
        <v>0</v>
      </c>
      <c r="E681">
        <v>-1.3521466629146981</v>
      </c>
      <c r="F681">
        <v>-0.5191059032142703</v>
      </c>
      <c r="G681">
        <v>-0.1855488057563299</v>
      </c>
      <c r="H681">
        <v>-0.19207569308084921</v>
      </c>
      <c r="I681">
        <v>-0.22244698317854231</v>
      </c>
      <c r="J681">
        <v>-0.2168496361004936</v>
      </c>
      <c r="K681">
        <v>-9.690192962554281E-2</v>
      </c>
      <c r="L681">
        <v>-4.7115397615209449E-2</v>
      </c>
      <c r="M681">
        <v>-0.21531897489895591</v>
      </c>
      <c r="N681">
        <v>-0.21477039020671659</v>
      </c>
      <c r="O681">
        <v>-0.28225349614358508</v>
      </c>
      <c r="P681">
        <v>-0.56768006529582649</v>
      </c>
      <c r="Q681">
        <v>-0.13803478142661049</v>
      </c>
      <c r="R681">
        <v>-6.4729945405879244E-2</v>
      </c>
      <c r="S681">
        <v>-0.63861065647137127</v>
      </c>
      <c r="T681">
        <v>-0.66095678893840248</v>
      </c>
      <c r="U681">
        <v>0</v>
      </c>
      <c r="V681">
        <v>-0.106595000429608</v>
      </c>
      <c r="W681">
        <v>-4.3816564674596617E-2</v>
      </c>
      <c r="X681">
        <v>-0.63627397252556905</v>
      </c>
      <c r="Y681">
        <v>-0.16759387388479449</v>
      </c>
      <c r="Z681">
        <v>-0.7155662464145176</v>
      </c>
      <c r="AA681">
        <v>-0.23726805039026039</v>
      </c>
      <c r="AB681">
        <v>-0.32853340374337853</v>
      </c>
      <c r="AC681">
        <v>-0.18289493389598449</v>
      </c>
      <c r="AD681">
        <v>-0.22877957491528109</v>
      </c>
      <c r="AE681">
        <v>-0.29964411035876848</v>
      </c>
      <c r="AF681">
        <v>-0.48791109973038199</v>
      </c>
      <c r="AG681">
        <v>-0.64168857102211618</v>
      </c>
      <c r="AH681" s="9" t="s">
        <v>177</v>
      </c>
      <c r="AI681" s="1">
        <v>44501</v>
      </c>
      <c r="AJ681" s="9" t="s">
        <v>40</v>
      </c>
      <c r="AK681">
        <v>16</v>
      </c>
    </row>
    <row r="682" spans="1:37" x14ac:dyDescent="0.25">
      <c r="A682">
        <v>44515</v>
      </c>
      <c r="B682">
        <v>-0.24399426065383209</v>
      </c>
      <c r="C682">
        <v>-0.1234357499239262</v>
      </c>
      <c r="D682">
        <v>-0.1890875251402879</v>
      </c>
      <c r="E682">
        <v>-0.24740052729541689</v>
      </c>
      <c r="F682">
        <v>-0.59894333909246078</v>
      </c>
      <c r="G682">
        <v>-2.769351949932242E-2</v>
      </c>
      <c r="H682">
        <v>-0.23006325161411789</v>
      </c>
      <c r="I682">
        <v>-0.18482268354622361</v>
      </c>
      <c r="J682">
        <v>-0.14515672568947199</v>
      </c>
      <c r="K682">
        <v>-0.59990988265869949</v>
      </c>
      <c r="L682">
        <v>-0.36778439085186049</v>
      </c>
      <c r="M682">
        <v>-0.15780957267132581</v>
      </c>
      <c r="N682">
        <v>-0.17342924327692999</v>
      </c>
      <c r="O682">
        <v>-3.7127252475574551E-2</v>
      </c>
      <c r="P682">
        <v>-0.25349060422363789</v>
      </c>
      <c r="Q682">
        <v>-0.12901725355475829</v>
      </c>
      <c r="R682">
        <v>-0.52621762158679264</v>
      </c>
      <c r="S682">
        <v>-0.51518804956111575</v>
      </c>
      <c r="T682">
        <v>-0.1009439601748845</v>
      </c>
      <c r="U682">
        <v>-1.9712853506974941</v>
      </c>
      <c r="V682">
        <v>-0.23856116664853641</v>
      </c>
      <c r="W682">
        <v>-1.9116845861852839E-2</v>
      </c>
      <c r="X682">
        <v>-0.47894856690165982</v>
      </c>
      <c r="Y682">
        <v>-2.6599619492295632E-3</v>
      </c>
      <c r="Z682">
        <v>-0.25761367525222417</v>
      </c>
      <c r="AA682">
        <v>-0.30262323539485791</v>
      </c>
      <c r="AB682">
        <v>-0.19260211500658819</v>
      </c>
      <c r="AC682">
        <v>-0.13574091350148759</v>
      </c>
      <c r="AD682">
        <v>-0.2335358369054516</v>
      </c>
      <c r="AE682">
        <v>-0.33359173119178531</v>
      </c>
      <c r="AF682">
        <v>-0.1385061315478518</v>
      </c>
      <c r="AG682">
        <v>-0.39245969223615568</v>
      </c>
      <c r="AH682" s="9" t="s">
        <v>177</v>
      </c>
      <c r="AI682" s="1">
        <v>44501</v>
      </c>
      <c r="AJ682" s="9" t="s">
        <v>41</v>
      </c>
      <c r="AK682">
        <v>15</v>
      </c>
    </row>
    <row r="683" spans="1:37" x14ac:dyDescent="0.25">
      <c r="A683">
        <v>44512</v>
      </c>
      <c r="B683">
        <v>-4.972601394734727E-2</v>
      </c>
      <c r="C683">
        <v>-7.951416731160235E-4</v>
      </c>
      <c r="D683">
        <v>-5.1568298511426088E-2</v>
      </c>
      <c r="E683">
        <v>-1.732820891683539E-2</v>
      </c>
      <c r="F683">
        <v>-0.37957380999931062</v>
      </c>
      <c r="G683">
        <v>-1.218627866736996E-2</v>
      </c>
      <c r="H683">
        <v>-0.2032598839921316</v>
      </c>
      <c r="I683">
        <v>-6.0753783815758237E-2</v>
      </c>
      <c r="J683">
        <v>-2.823907561329712E-2</v>
      </c>
      <c r="K683">
        <v>-7.7377899247595833E-2</v>
      </c>
      <c r="L683">
        <v>0</v>
      </c>
      <c r="M683">
        <v>-1.1070152819735911E-2</v>
      </c>
      <c r="N683">
        <v>-0.20375262409306641</v>
      </c>
      <c r="O683">
        <v>-9.7605747738960566E-2</v>
      </c>
      <c r="P683">
        <v>-1.3441490696623849E-2</v>
      </c>
      <c r="Q683">
        <v>-6.9224110942477371E-3</v>
      </c>
      <c r="R683">
        <v>-0.43757283524975588</v>
      </c>
      <c r="S683">
        <v>-4.3797446268708677E-2</v>
      </c>
      <c r="T683">
        <v>-2.6455116823849281E-2</v>
      </c>
      <c r="U683">
        <v>0</v>
      </c>
      <c r="V683">
        <v>-3.9592404682501157E-2</v>
      </c>
      <c r="W683">
        <v>-7.3092480826179706E-3</v>
      </c>
      <c r="X683">
        <v>-5.7530013220941277E-2</v>
      </c>
      <c r="Y683">
        <v>-2.5214959202795921E-2</v>
      </c>
      <c r="Z683">
        <v>-2.8600151761178E-2</v>
      </c>
      <c r="AA683">
        <v>-8.0330450842303336E-2</v>
      </c>
      <c r="AB683">
        <v>-7.4932129102416797E-2</v>
      </c>
      <c r="AC683">
        <v>-1.7007477312781561E-2</v>
      </c>
      <c r="AD683">
        <v>-6.858505575181118E-3</v>
      </c>
      <c r="AE683">
        <v>-2.64342949839848E-2</v>
      </c>
      <c r="AF683">
        <v>-7.5394043788122977E-2</v>
      </c>
      <c r="AG683">
        <v>-4.591393195125841E-2</v>
      </c>
      <c r="AH683" s="9" t="s">
        <v>178</v>
      </c>
      <c r="AI683" s="1">
        <v>44501</v>
      </c>
      <c r="AJ683" s="9" t="s">
        <v>43</v>
      </c>
      <c r="AK683">
        <v>12</v>
      </c>
    </row>
    <row r="684" spans="1:37" x14ac:dyDescent="0.25">
      <c r="A684">
        <v>44511</v>
      </c>
      <c r="B684">
        <v>-0.21965116352843339</v>
      </c>
      <c r="C684">
        <v>-8.3168646997093143E-2</v>
      </c>
      <c r="D684">
        <v>-0.9636457605885469</v>
      </c>
      <c r="E684">
        <v>-5.3807917728804569E-2</v>
      </c>
      <c r="F684">
        <v>-0.12920501574244439</v>
      </c>
      <c r="G684">
        <v>-7.6537264556638229E-2</v>
      </c>
      <c r="H684">
        <v>-0.61357536547281744</v>
      </c>
      <c r="I684">
        <v>-0.53451664132780652</v>
      </c>
      <c r="J684">
        <v>-0.41493246162592229</v>
      </c>
      <c r="K684">
        <v>-6.1414151133642923E-2</v>
      </c>
      <c r="L684">
        <v>-6.6149196105848738E-3</v>
      </c>
      <c r="M684">
        <v>-0.21510972647196669</v>
      </c>
      <c r="N684">
        <v>-0.22263065055652209</v>
      </c>
      <c r="O684">
        <v>-0.47104961210804253</v>
      </c>
      <c r="P684">
        <v>-4.0759945679647303E-2</v>
      </c>
      <c r="Q684">
        <v>-0.58562822127694103</v>
      </c>
      <c r="R684">
        <v>-1.046364306194067E-2</v>
      </c>
      <c r="S684">
        <v>-1.5724795780556311</v>
      </c>
      <c r="T684">
        <v>-0.26247415408663521</v>
      </c>
      <c r="U684">
        <v>-0.15833280724911189</v>
      </c>
      <c r="V684">
        <v>-0.43524237773761781</v>
      </c>
      <c r="W684">
        <v>-9.1293956169581289E-2</v>
      </c>
      <c r="X684">
        <v>-0.17169461798006769</v>
      </c>
      <c r="Y684">
        <v>-6.6541601603534617E-2</v>
      </c>
      <c r="Z684">
        <v>-0.13974998085679671</v>
      </c>
      <c r="AA684">
        <v>-0.22232921024412369</v>
      </c>
      <c r="AB684">
        <v>-0.41227204895744302</v>
      </c>
      <c r="AC684">
        <v>-0.17721455994021079</v>
      </c>
      <c r="AD684">
        <v>-0.39976949708525078</v>
      </c>
      <c r="AE684">
        <v>-0.33410866775902132</v>
      </c>
      <c r="AF684">
        <v>-0.18926679070495431</v>
      </c>
      <c r="AG684">
        <v>-0.13347539337834899</v>
      </c>
      <c r="AH684" s="9" t="s">
        <v>178</v>
      </c>
      <c r="AI684" s="1">
        <v>44501</v>
      </c>
      <c r="AJ684" s="9" t="s">
        <v>38</v>
      </c>
      <c r="AK684">
        <v>11</v>
      </c>
    </row>
    <row r="685" spans="1:37" x14ac:dyDescent="0.25">
      <c r="A685">
        <v>44510</v>
      </c>
      <c r="B685">
        <v>-8.0926328442132336E-2</v>
      </c>
      <c r="C685">
        <v>-2.1867799510829851E-2</v>
      </c>
      <c r="D685">
        <v>-5.7332928411196547E-2</v>
      </c>
      <c r="E685">
        <v>-2.2255904887954359E-2</v>
      </c>
      <c r="F685">
        <v>-0.44756300290985451</v>
      </c>
      <c r="G685">
        <v>-4.3009971277547299E-2</v>
      </c>
      <c r="H685">
        <v>-3.5142798724711419E-2</v>
      </c>
      <c r="I685">
        <v>-6.4789986847599859E-2</v>
      </c>
      <c r="J685">
        <v>0</v>
      </c>
      <c r="K685">
        <v>-5.3645611955780992E-2</v>
      </c>
      <c r="L685">
        <v>-6.313514056665237E-2</v>
      </c>
      <c r="M685">
        <v>-3.017075281876351E-3</v>
      </c>
      <c r="N685">
        <v>-2.0009310479488281E-2</v>
      </c>
      <c r="O685">
        <v>-3.9237892793559409E-2</v>
      </c>
      <c r="P685">
        <v>-3.2742663579636559E-2</v>
      </c>
      <c r="Q685">
        <v>-0.1084147991274832</v>
      </c>
      <c r="R685">
        <v>0</v>
      </c>
      <c r="S685">
        <v>-1.2463222243633469</v>
      </c>
      <c r="T685">
        <v>-9.112309219967368E-3</v>
      </c>
      <c r="U685">
        <v>0</v>
      </c>
      <c r="V685">
        <v>-0.15884099078249131</v>
      </c>
      <c r="W685">
        <v>-2.1979267279495861E-2</v>
      </c>
      <c r="X685">
        <v>-6.2567106498014793E-2</v>
      </c>
      <c r="Y685">
        <v>-4.3874207101261701E-4</v>
      </c>
      <c r="Z685">
        <v>-0.1162010011266587</v>
      </c>
      <c r="AA685">
        <v>-2.412013561335449E-2</v>
      </c>
      <c r="AB685">
        <v>-9.864739575511304E-2</v>
      </c>
      <c r="AC685">
        <v>-1.7074290084724459E-2</v>
      </c>
      <c r="AD685">
        <v>-0.23293654534723099</v>
      </c>
      <c r="AE685">
        <v>-9.3214516680489995E-2</v>
      </c>
      <c r="AF685">
        <v>-3.659718934020157E-2</v>
      </c>
      <c r="AG685">
        <v>-0.11169195785624041</v>
      </c>
      <c r="AH685" s="9" t="s">
        <v>178</v>
      </c>
      <c r="AI685" s="1">
        <v>44501</v>
      </c>
      <c r="AJ685" s="9" t="s">
        <v>39</v>
      </c>
      <c r="AK685">
        <v>10</v>
      </c>
    </row>
    <row r="686" spans="1:37" x14ac:dyDescent="0.25">
      <c r="A686">
        <v>44509</v>
      </c>
      <c r="B686">
        <v>-0.16250685239008919</v>
      </c>
      <c r="C686">
        <v>-4.8513725638290678E-2</v>
      </c>
      <c r="D686">
        <v>-6.7364900515765685E-2</v>
      </c>
      <c r="E686">
        <v>-0.29936728972130661</v>
      </c>
      <c r="F686">
        <v>-4.4343544623953067E-3</v>
      </c>
      <c r="G686">
        <v>-6.7654121135010445E-2</v>
      </c>
      <c r="H686">
        <v>-0.12261690923914299</v>
      </c>
      <c r="I686">
        <v>-4.3907736482361293E-2</v>
      </c>
      <c r="J686">
        <v>-5.81369308338507E-2</v>
      </c>
      <c r="K686">
        <v>-0.12573066266916469</v>
      </c>
      <c r="L686">
        <v>0</v>
      </c>
      <c r="M686">
        <v>-0.2397908937198118</v>
      </c>
      <c r="N686">
        <v>-0.13979705497044101</v>
      </c>
      <c r="O686">
        <v>-0.40854290909293289</v>
      </c>
      <c r="P686">
        <v>-0.14102222267569259</v>
      </c>
      <c r="Q686">
        <v>-0.41074928224259338</v>
      </c>
      <c r="R686">
        <v>-5.7811999224636817E-3</v>
      </c>
      <c r="S686">
        <v>-0.1096593386689141</v>
      </c>
      <c r="T686">
        <v>-0.24367827126967931</v>
      </c>
      <c r="U686">
        <v>-0.2060553541336525</v>
      </c>
      <c r="V686">
        <v>-5.7246125068325722E-2</v>
      </c>
      <c r="W686">
        <v>-0.23521305881996879</v>
      </c>
      <c r="X686">
        <v>-0.13836132368727219</v>
      </c>
      <c r="Y686">
        <v>-0.10229652449622979</v>
      </c>
      <c r="Z686">
        <v>-0.16981862025507499</v>
      </c>
      <c r="AA686">
        <v>-0.11334455697900581</v>
      </c>
      <c r="AB686">
        <v>-0.21341651440498999</v>
      </c>
      <c r="AC686">
        <v>-0.1150485683721293</v>
      </c>
      <c r="AD686">
        <v>-0.39518491826777469</v>
      </c>
      <c r="AE686">
        <v>-0.15693699567064431</v>
      </c>
      <c r="AF686">
        <v>-0.120733265363211</v>
      </c>
      <c r="AG686">
        <v>-0.19472109349742989</v>
      </c>
      <c r="AH686" s="9" t="s">
        <v>178</v>
      </c>
      <c r="AI686" s="1">
        <v>44501</v>
      </c>
      <c r="AJ686" s="9" t="s">
        <v>40</v>
      </c>
      <c r="AK686">
        <v>9</v>
      </c>
    </row>
    <row r="687" spans="1:37" x14ac:dyDescent="0.25">
      <c r="A687">
        <v>44508</v>
      </c>
      <c r="B687">
        <v>-6.3982696807355327E-2</v>
      </c>
      <c r="C687">
        <v>-9.3611133165440438E-2</v>
      </c>
      <c r="D687">
        <v>-0.232561578831921</v>
      </c>
      <c r="E687">
        <v>-4.2403498192280328E-2</v>
      </c>
      <c r="F687">
        <v>-7.3707749479588617E-3</v>
      </c>
      <c r="G687">
        <v>-4.388394794367833E-4</v>
      </c>
      <c r="H687">
        <v>-0.16418127856081011</v>
      </c>
      <c r="I687">
        <v>-4.0251552327921431E-3</v>
      </c>
      <c r="J687">
        <v>-4.8883224559378859E-2</v>
      </c>
      <c r="K687">
        <v>-0.36367531656601809</v>
      </c>
      <c r="L687">
        <v>-9.3708445694113324E-2</v>
      </c>
      <c r="M687">
        <v>-2.4886103823358499E-2</v>
      </c>
      <c r="N687">
        <v>-5.1573272911197031E-2</v>
      </c>
      <c r="O687">
        <v>-0.11931896842926611</v>
      </c>
      <c r="P687">
        <v>-0.10393474742588781</v>
      </c>
      <c r="Q687">
        <v>-3.158843604281112E-2</v>
      </c>
      <c r="R687">
        <v>0</v>
      </c>
      <c r="S687">
        <v>-7.2557825187516939E-2</v>
      </c>
      <c r="T687">
        <v>-0.1054853653583985</v>
      </c>
      <c r="U687">
        <v>0</v>
      </c>
      <c r="V687">
        <v>-0.1599864418908456</v>
      </c>
      <c r="W687">
        <v>-3.5015862655921097E-2</v>
      </c>
      <c r="X687">
        <v>-9.917511511534359E-2</v>
      </c>
      <c r="Y687">
        <v>-3.6372137918308969E-2</v>
      </c>
      <c r="Z687">
        <v>-4.3779103166101889E-2</v>
      </c>
      <c r="AA687">
        <v>-6.4259418308624375E-2</v>
      </c>
      <c r="AB687">
        <v>-0.10456327311333941</v>
      </c>
      <c r="AC687">
        <v>-5.9012391753556791E-2</v>
      </c>
      <c r="AD687">
        <v>-2.951187592661755E-2</v>
      </c>
      <c r="AE687">
        <v>-4.1830830481692838E-2</v>
      </c>
      <c r="AF687">
        <v>-6.4553429368928633E-2</v>
      </c>
      <c r="AG687">
        <v>-9.3716900785648122E-2</v>
      </c>
      <c r="AH687" s="9" t="s">
        <v>178</v>
      </c>
      <c r="AI687" s="1">
        <v>44501</v>
      </c>
      <c r="AJ687" s="9" t="s">
        <v>41</v>
      </c>
      <c r="AK687">
        <v>8</v>
      </c>
    </row>
    <row r="688" spans="1:37" x14ac:dyDescent="0.25">
      <c r="A688">
        <v>44505</v>
      </c>
      <c r="B688">
        <v>-3.3039358632058577E-2</v>
      </c>
      <c r="C688">
        <v>0</v>
      </c>
      <c r="D688">
        <v>0</v>
      </c>
      <c r="E688">
        <v>-6.6301473906956163E-2</v>
      </c>
      <c r="F688">
        <v>-2.977549801822036E-2</v>
      </c>
      <c r="G688">
        <v>-0.31110315510236419</v>
      </c>
      <c r="H688">
        <v>-4.1034376416119928E-2</v>
      </c>
      <c r="I688">
        <v>0</v>
      </c>
      <c r="J688">
        <v>-7.0302567020515492E-3</v>
      </c>
      <c r="K688">
        <v>0</v>
      </c>
      <c r="L688">
        <v>0</v>
      </c>
      <c r="M688">
        <v>-1.0223119734884189E-2</v>
      </c>
      <c r="N688">
        <v>-7.0243389603459551E-4</v>
      </c>
      <c r="O688">
        <v>-1.6980411165742549E-2</v>
      </c>
      <c r="P688">
        <v>-4.2399962908281283E-2</v>
      </c>
      <c r="Q688">
        <v>-6.7589028492903949E-2</v>
      </c>
      <c r="R688">
        <v>0</v>
      </c>
      <c r="S688">
        <v>-1.8827793780797471E-2</v>
      </c>
      <c r="T688">
        <v>-1.153727053001836E-3</v>
      </c>
      <c r="U688">
        <v>0</v>
      </c>
      <c r="V688">
        <v>-1.015863436179811E-2</v>
      </c>
      <c r="W688">
        <v>-3.3757057053569843E-2</v>
      </c>
      <c r="X688">
        <v>-4.8114634756972988E-2</v>
      </c>
      <c r="Y688">
        <v>-1.3990316398519091E-3</v>
      </c>
      <c r="Z688">
        <v>-7.3677928221371231E-2</v>
      </c>
      <c r="AA688">
        <v>-4.8667974583385823E-3</v>
      </c>
      <c r="AB688">
        <v>-2.3934390065062618E-2</v>
      </c>
      <c r="AC688">
        <v>-4.0383228003243333E-3</v>
      </c>
      <c r="AD688">
        <v>-3.1747222751209059E-2</v>
      </c>
      <c r="AE688">
        <v>-1.3893180656757299E-2</v>
      </c>
      <c r="AF688">
        <v>-4.4315333363173712E-2</v>
      </c>
      <c r="AG688">
        <v>-3.4085888806085721E-2</v>
      </c>
      <c r="AH688" s="9" t="s">
        <v>179</v>
      </c>
      <c r="AI688" s="1">
        <v>44501</v>
      </c>
      <c r="AJ688" s="9" t="s">
        <v>43</v>
      </c>
      <c r="AK688">
        <v>5</v>
      </c>
    </row>
    <row r="689" spans="1:37" x14ac:dyDescent="0.25">
      <c r="A689">
        <v>44504</v>
      </c>
      <c r="B689">
        <v>-6.5958782025664089E-2</v>
      </c>
      <c r="C689">
        <v>-7.3212638500568786E-4</v>
      </c>
      <c r="D689">
        <v>0</v>
      </c>
      <c r="E689">
        <v>-7.3711628570148041E-2</v>
      </c>
      <c r="F689">
        <v>-2.429196371803505E-4</v>
      </c>
      <c r="G689">
        <v>-1.5843253010045541E-3</v>
      </c>
      <c r="H689">
        <v>-1.023728786497019E-2</v>
      </c>
      <c r="I689">
        <v>-0.20854535927499021</v>
      </c>
      <c r="J689">
        <v>-0.13043757643590179</v>
      </c>
      <c r="K689">
        <v>-2.7478004882504079E-3</v>
      </c>
      <c r="L689">
        <v>-0.1138400728838954</v>
      </c>
      <c r="M689">
        <v>-8.5706531798576416E-2</v>
      </c>
      <c r="N689">
        <v>-1.7757723058331319E-2</v>
      </c>
      <c r="O689">
        <v>0</v>
      </c>
      <c r="P689">
        <v>-2.0923185482540189E-2</v>
      </c>
      <c r="Q689">
        <v>-0.27238882788567942</v>
      </c>
      <c r="R689">
        <v>0</v>
      </c>
      <c r="S689">
        <v>-4.5111567338458191E-4</v>
      </c>
      <c r="T689">
        <v>-3.7832566348410902E-2</v>
      </c>
      <c r="U689">
        <v>0</v>
      </c>
      <c r="V689">
        <v>-3.038116283917762E-2</v>
      </c>
      <c r="W689">
        <v>0</v>
      </c>
      <c r="X689">
        <v>-3.4336753566330799E-2</v>
      </c>
      <c r="Y689">
        <v>-7.2592988929620402E-3</v>
      </c>
      <c r="Z689">
        <v>-3.2320527260530252E-2</v>
      </c>
      <c r="AA689">
        <v>-4.6519036359970671E-2</v>
      </c>
      <c r="AB689">
        <v>-5.0468999593787277E-2</v>
      </c>
      <c r="AC689">
        <v>-0.27300604614609109</v>
      </c>
      <c r="AD689">
        <v>-9.058534343132997E-2</v>
      </c>
      <c r="AE689">
        <v>-4.3098123868110787E-2</v>
      </c>
      <c r="AF689">
        <v>-3.3580741906416148E-2</v>
      </c>
      <c r="AG689">
        <v>-0.1190856873256233</v>
      </c>
      <c r="AH689" s="9" t="s">
        <v>179</v>
      </c>
      <c r="AI689" s="1">
        <v>44501</v>
      </c>
      <c r="AJ689" s="9" t="s">
        <v>38</v>
      </c>
      <c r="AK689">
        <v>4</v>
      </c>
    </row>
    <row r="690" spans="1:37" x14ac:dyDescent="0.25">
      <c r="A690">
        <v>44503</v>
      </c>
      <c r="B690">
        <v>-3.4592085320483958</v>
      </c>
      <c r="C690">
        <v>-2.3738715487146451</v>
      </c>
      <c r="D690">
        <v>-2.196722045448567</v>
      </c>
      <c r="E690">
        <v>-7.1092305147124728</v>
      </c>
      <c r="F690">
        <v>-9.0618798851397493</v>
      </c>
      <c r="G690">
        <v>-2.1022181906805439</v>
      </c>
      <c r="H690">
        <v>-2.1318720695300182</v>
      </c>
      <c r="I690">
        <v>-2.1871168022041978</v>
      </c>
      <c r="J690">
        <v>-3.6255105945128689</v>
      </c>
      <c r="K690">
        <v>-2.5213944430919608</v>
      </c>
      <c r="L690">
        <v>-1.1971903308770431</v>
      </c>
      <c r="M690">
        <v>-1.492236930351414</v>
      </c>
      <c r="N690">
        <v>-3.1434897330570459</v>
      </c>
      <c r="O690">
        <v>-3.671031308732521</v>
      </c>
      <c r="P690">
        <v>-4.4921120815676332</v>
      </c>
      <c r="Q690">
        <v>-9.8055390464254512E-5</v>
      </c>
      <c r="R690">
        <v>-2.8271324775262379</v>
      </c>
      <c r="S690">
        <v>-2.0210635696425001</v>
      </c>
      <c r="T690">
        <v>-1.51388471003513</v>
      </c>
      <c r="U690">
        <v>-4.4990106802472418</v>
      </c>
      <c r="V690">
        <v>-3.1044056012377532</v>
      </c>
      <c r="W690">
        <v>-5.2858878971469059</v>
      </c>
      <c r="X690">
        <v>-4.9843138378422323</v>
      </c>
      <c r="Y690">
        <v>-3.012390142910216</v>
      </c>
      <c r="Z690">
        <v>-4.8142315732430419</v>
      </c>
      <c r="AA690">
        <v>-3.3271248527258162</v>
      </c>
      <c r="AB690">
        <v>-1.920151169123298</v>
      </c>
      <c r="AC690">
        <v>-2.1682409376685561</v>
      </c>
      <c r="AD690">
        <v>-0.424635493545436</v>
      </c>
      <c r="AE690">
        <v>-2.1830070752399671</v>
      </c>
      <c r="AF690">
        <v>-4.3160047093492757</v>
      </c>
      <c r="AG690">
        <v>-4.5762451042447738</v>
      </c>
      <c r="AH690" s="9" t="s">
        <v>179</v>
      </c>
      <c r="AI690" s="1">
        <v>44501</v>
      </c>
      <c r="AJ690" s="9" t="s">
        <v>39</v>
      </c>
      <c r="AK690">
        <v>3</v>
      </c>
    </row>
    <row r="691" spans="1:37" x14ac:dyDescent="0.25">
      <c r="A691">
        <v>44502</v>
      </c>
      <c r="B691">
        <v>-4.6901644983353648E-2</v>
      </c>
      <c r="C691">
        <v>-0.27691448119694839</v>
      </c>
      <c r="D691">
        <v>0</v>
      </c>
      <c r="E691">
        <v>-3.1926296254862201E-2</v>
      </c>
      <c r="F691">
        <v>-2.4500515503341831E-3</v>
      </c>
      <c r="G691">
        <v>-5.7960056241408153E-3</v>
      </c>
      <c r="H691">
        <v>-0.159639810923838</v>
      </c>
      <c r="I691">
        <v>-1.1636045742343681E-2</v>
      </c>
      <c r="J691">
        <v>-6.7955532342691236E-2</v>
      </c>
      <c r="K691">
        <v>-2.5643268210619199E-3</v>
      </c>
      <c r="L691">
        <v>0</v>
      </c>
      <c r="M691">
        <v>-8.0660524180431181E-2</v>
      </c>
      <c r="N691">
        <v>-5.3335078425326303E-2</v>
      </c>
      <c r="O691">
        <v>-0.1125095868948779</v>
      </c>
      <c r="P691">
        <v>-0.16914148628187081</v>
      </c>
      <c r="Q691">
        <v>-8.8561959400230571E-4</v>
      </c>
      <c r="R691">
        <v>0</v>
      </c>
      <c r="S691">
        <v>-0.16942152618539941</v>
      </c>
      <c r="T691">
        <v>-0.10850707067933429</v>
      </c>
      <c r="U691">
        <v>0</v>
      </c>
      <c r="V691">
        <v>-0.1046964194788952</v>
      </c>
      <c r="W691">
        <v>-1.3264797179539141E-2</v>
      </c>
      <c r="X691">
        <v>-3.4812218112805181E-2</v>
      </c>
      <c r="Y691">
        <v>-0.1059846586828946</v>
      </c>
      <c r="Z691">
        <v>-3.9311411378342098E-2</v>
      </c>
      <c r="AA691">
        <v>-5.2508805773402632E-2</v>
      </c>
      <c r="AB691">
        <v>-5.6511018501383292E-2</v>
      </c>
      <c r="AC691">
        <v>-4.422080256224889E-2</v>
      </c>
      <c r="AD691">
        <v>-1.0153232809322E-2</v>
      </c>
      <c r="AE691">
        <v>-3.7870090225237213E-2</v>
      </c>
      <c r="AF691">
        <v>-4.4095976345760082E-2</v>
      </c>
      <c r="AG691">
        <v>-7.8808982404915878E-2</v>
      </c>
      <c r="AH691" s="9" t="s">
        <v>179</v>
      </c>
      <c r="AI691" s="1">
        <v>44501</v>
      </c>
      <c r="AJ691" s="9" t="s">
        <v>40</v>
      </c>
      <c r="AK691">
        <v>2</v>
      </c>
    </row>
    <row r="692" spans="1:37" x14ac:dyDescent="0.25">
      <c r="A692">
        <v>44501</v>
      </c>
      <c r="B692">
        <v>-0.49266066786806778</v>
      </c>
      <c r="C692">
        <v>-0.14294316555142969</v>
      </c>
      <c r="D692">
        <v>-1.2083919462860639</v>
      </c>
      <c r="E692">
        <v>-0.23005203078039649</v>
      </c>
      <c r="F692">
        <v>-0.49222070132594892</v>
      </c>
      <c r="G692">
        <v>-5.7695349426639146E-3</v>
      </c>
      <c r="H692">
        <v>-0.25665820800426709</v>
      </c>
      <c r="I692">
        <v>-0.25060285346796191</v>
      </c>
      <c r="J692">
        <v>-0.76537994936046894</v>
      </c>
      <c r="K692">
        <v>-0.68316755713707411</v>
      </c>
      <c r="L692">
        <v>-0.31190517055168948</v>
      </c>
      <c r="M692">
        <v>-0.7070263744421279</v>
      </c>
      <c r="N692">
        <v>-0.1974494232075622</v>
      </c>
      <c r="O692">
        <v>-0.19407338137555749</v>
      </c>
      <c r="P692">
        <v>-0.71101127747700787</v>
      </c>
      <c r="Q692">
        <v>-0.14372018347884799</v>
      </c>
      <c r="R692">
        <v>-0.77630490460064161</v>
      </c>
      <c r="S692">
        <v>-1.9000216856298939</v>
      </c>
      <c r="T692">
        <v>-0.22032468240416531</v>
      </c>
      <c r="U692">
        <v>-2.905712945416792E-2</v>
      </c>
      <c r="V692">
        <v>-0.57393155714315547</v>
      </c>
      <c r="W692">
        <v>-1.074241714425525</v>
      </c>
      <c r="X692">
        <v>-0.49182489461367768</v>
      </c>
      <c r="Y692">
        <v>-0.50906841484308307</v>
      </c>
      <c r="Z692">
        <v>-0.47117951166101851</v>
      </c>
      <c r="AA692">
        <v>-0.38609238103363169</v>
      </c>
      <c r="AB692">
        <v>-0.27919648802205488</v>
      </c>
      <c r="AC692">
        <v>-0.64181193422464333</v>
      </c>
      <c r="AD692">
        <v>-0.65499311711106278</v>
      </c>
      <c r="AE692">
        <v>-0.33831755234999489</v>
      </c>
      <c r="AF692">
        <v>-0.38448223231043038</v>
      </c>
      <c r="AG692">
        <v>-0.27664660757198478</v>
      </c>
      <c r="AH692" s="9" t="s">
        <v>179</v>
      </c>
      <c r="AI692" s="1">
        <v>44501</v>
      </c>
      <c r="AJ692" s="9" t="s">
        <v>41</v>
      </c>
      <c r="AK692">
        <v>1</v>
      </c>
    </row>
    <row r="693" spans="1:37" x14ac:dyDescent="0.25">
      <c r="A693">
        <v>44498</v>
      </c>
      <c r="B693">
        <v>-0.13960586009462581</v>
      </c>
      <c r="C693">
        <v>-8.0953230293286556E-3</v>
      </c>
      <c r="D693">
        <v>-1.422583259039486</v>
      </c>
      <c r="E693">
        <v>-0.10828709850565341</v>
      </c>
      <c r="F693">
        <v>-2.179791403167531E-2</v>
      </c>
      <c r="G693">
        <v>-7.1569285674514399E-2</v>
      </c>
      <c r="H693">
        <v>-0.46746148913710611</v>
      </c>
      <c r="I693">
        <v>-0.16396645443828481</v>
      </c>
      <c r="J693">
        <v>-0.1019178089880467</v>
      </c>
      <c r="K693">
        <v>-1.9019893240844389E-2</v>
      </c>
      <c r="L693">
        <v>-8.5126400752678522E-2</v>
      </c>
      <c r="M693">
        <v>-0.27441449872089091</v>
      </c>
      <c r="N693">
        <v>-9.3181105723269084E-2</v>
      </c>
      <c r="O693">
        <v>-0.11824964977626019</v>
      </c>
      <c r="P693">
        <v>-4.4021435697103761E-2</v>
      </c>
      <c r="Q693">
        <v>-0.30695224508840718</v>
      </c>
      <c r="R693">
        <v>0</v>
      </c>
      <c r="S693">
        <v>-0.35444708854769708</v>
      </c>
      <c r="T693">
        <v>-0.74787562826801712</v>
      </c>
      <c r="U693">
        <v>0</v>
      </c>
      <c r="V693">
        <v>-0.17079298370618029</v>
      </c>
      <c r="W693">
        <v>-6.0984855020379002E-2</v>
      </c>
      <c r="X693">
        <v>-3.0114991292685609E-2</v>
      </c>
      <c r="Y693">
        <v>-4.6417424709048367E-2</v>
      </c>
      <c r="Z693">
        <v>-7.7466044948590898E-2</v>
      </c>
      <c r="AA693">
        <v>-7.683075786394758E-2</v>
      </c>
      <c r="AB693">
        <v>-0.3019373650258465</v>
      </c>
      <c r="AC693">
        <v>-0.26066272607200908</v>
      </c>
      <c r="AD693">
        <v>-0.19935770338871919</v>
      </c>
      <c r="AE693">
        <v>-0.18743518775167339</v>
      </c>
      <c r="AF693">
        <v>-0.13027032048490861</v>
      </c>
      <c r="AG693">
        <v>-8.5969393758491219E-2</v>
      </c>
      <c r="AH693" s="9" t="s">
        <v>180</v>
      </c>
      <c r="AI693" s="1">
        <v>44470</v>
      </c>
      <c r="AJ693" s="9" t="s">
        <v>43</v>
      </c>
      <c r="AK693">
        <v>29</v>
      </c>
    </row>
    <row r="694" spans="1:37" x14ac:dyDescent="0.25">
      <c r="A694">
        <v>44497</v>
      </c>
      <c r="B694">
        <v>-8.9529639888133117E-2</v>
      </c>
      <c r="C694">
        <v>-0.14692024003784129</v>
      </c>
      <c r="D694">
        <v>0</v>
      </c>
      <c r="E694">
        <v>-0.12110494731872171</v>
      </c>
      <c r="F694">
        <v>-1.0461592416300691E-2</v>
      </c>
      <c r="G694">
        <v>-7.6537687626908685E-2</v>
      </c>
      <c r="H694">
        <v>-2.099758315992125E-2</v>
      </c>
      <c r="I694">
        <v>-0.1047862847681003</v>
      </c>
      <c r="J694">
        <v>-0.10249219122719611</v>
      </c>
      <c r="K694">
        <v>-6.6096391522438028E-2</v>
      </c>
      <c r="L694">
        <v>-0.38618826259500649</v>
      </c>
      <c r="M694">
        <v>-1.5176840644994799E-2</v>
      </c>
      <c r="N694">
        <v>-9.8120262398888131E-2</v>
      </c>
      <c r="O694">
        <v>-0.35100028254286941</v>
      </c>
      <c r="P694">
        <v>-0.19978121216663469</v>
      </c>
      <c r="Q694">
        <v>-1.8115151641691581E-2</v>
      </c>
      <c r="R694">
        <v>-3.4082442189583722E-3</v>
      </c>
      <c r="S694">
        <v>-6.6413883190346006E-3</v>
      </c>
      <c r="T694">
        <v>-1.829458874819025E-2</v>
      </c>
      <c r="U694">
        <v>-1.452377052428323E-2</v>
      </c>
      <c r="V694">
        <v>-0.24066171887273979</v>
      </c>
      <c r="W694">
        <v>-0.15292027511324849</v>
      </c>
      <c r="X694">
        <v>-2.0956277432300541E-2</v>
      </c>
      <c r="Y694">
        <v>-0.23186639085460201</v>
      </c>
      <c r="Z694">
        <v>-7.4714248579282661E-2</v>
      </c>
      <c r="AA694">
        <v>-0.1187825532827725</v>
      </c>
      <c r="AB694">
        <v>-8.4640673871890212E-2</v>
      </c>
      <c r="AC694">
        <v>-8.9139687086004935E-2</v>
      </c>
      <c r="AD694">
        <v>-4.6660027438726291E-2</v>
      </c>
      <c r="AE694">
        <v>-7.7997207805359736E-2</v>
      </c>
      <c r="AF694">
        <v>-9.6719938928363766E-2</v>
      </c>
      <c r="AG694">
        <v>-9.8171498822530373E-2</v>
      </c>
      <c r="AH694" s="9" t="s">
        <v>180</v>
      </c>
      <c r="AI694" s="1">
        <v>44470</v>
      </c>
      <c r="AJ694" s="9" t="s">
        <v>38</v>
      </c>
      <c r="AK694">
        <v>28</v>
      </c>
    </row>
    <row r="695" spans="1:37" x14ac:dyDescent="0.25">
      <c r="A695">
        <v>44496</v>
      </c>
      <c r="B695">
        <v>-9.0188684752749354E-2</v>
      </c>
      <c r="C695">
        <v>-0.1128367290589488</v>
      </c>
      <c r="D695">
        <v>-2.4588700251325112E-2</v>
      </c>
      <c r="E695">
        <v>-0.10104777769879759</v>
      </c>
      <c r="F695">
        <v>-3.1005204217120011E-2</v>
      </c>
      <c r="G695">
        <v>-1.9314769337736189E-2</v>
      </c>
      <c r="H695">
        <v>-6.0960831539401683E-2</v>
      </c>
      <c r="I695">
        <v>-0.50371956816494634</v>
      </c>
      <c r="J695">
        <v>0</v>
      </c>
      <c r="K695">
        <v>-5.2501645243552088E-2</v>
      </c>
      <c r="L695">
        <v>-6.6795786748905378E-2</v>
      </c>
      <c r="M695">
        <v>-5.9344391385919119E-2</v>
      </c>
      <c r="N695">
        <v>-0.32891254213184512</v>
      </c>
      <c r="O695">
        <v>-0.14300040410059389</v>
      </c>
      <c r="P695">
        <v>-4.2528174798364656E-3</v>
      </c>
      <c r="Q695">
        <v>-5.6642181636608379E-4</v>
      </c>
      <c r="R695">
        <v>0</v>
      </c>
      <c r="S695">
        <v>-2.3209614011654962E-2</v>
      </c>
      <c r="T695">
        <v>-4.2121653662736618E-2</v>
      </c>
      <c r="U695">
        <v>-0.30440032101064829</v>
      </c>
      <c r="V695">
        <v>-1.0349342495652021</v>
      </c>
      <c r="W695">
        <v>0</v>
      </c>
      <c r="X695">
        <v>-2.9052409113480171E-2</v>
      </c>
      <c r="Y695">
        <v>-1.6246943910406961E-2</v>
      </c>
      <c r="Z695">
        <v>-5.0059745891197903E-2</v>
      </c>
      <c r="AA695">
        <v>-0.16651571743623361</v>
      </c>
      <c r="AB695">
        <v>-0.12614114661087711</v>
      </c>
      <c r="AC695">
        <v>-4.2074956790897719E-2</v>
      </c>
      <c r="AD695">
        <v>-3.6901021246808241E-3</v>
      </c>
      <c r="AE695">
        <v>-1.1925876053454141E-2</v>
      </c>
      <c r="AF695">
        <v>-0.1120305565272614</v>
      </c>
      <c r="AG695">
        <v>-0.22107652956773699</v>
      </c>
      <c r="AH695" s="9" t="s">
        <v>180</v>
      </c>
      <c r="AI695" s="1">
        <v>44470</v>
      </c>
      <c r="AJ695" s="9" t="s">
        <v>39</v>
      </c>
      <c r="AK695">
        <v>27</v>
      </c>
    </row>
    <row r="696" spans="1:37" x14ac:dyDescent="0.25">
      <c r="A696">
        <v>44495</v>
      </c>
      <c r="B696">
        <v>-2.3496587239427671E-2</v>
      </c>
      <c r="C696">
        <v>-7.1988465002412541E-5</v>
      </c>
      <c r="D696">
        <v>-0.1057047423688114</v>
      </c>
      <c r="E696">
        <v>-3.615320058705658E-2</v>
      </c>
      <c r="F696">
        <v>-1.885268344161295E-3</v>
      </c>
      <c r="G696">
        <v>-2.400222855879338E-2</v>
      </c>
      <c r="H696">
        <v>-5.0578606128052356E-4</v>
      </c>
      <c r="I696">
        <v>-3.8436872612787193E-2</v>
      </c>
      <c r="J696">
        <v>-2.7857740186414511E-2</v>
      </c>
      <c r="K696">
        <v>-1.9378146862691289E-3</v>
      </c>
      <c r="L696">
        <v>0</v>
      </c>
      <c r="M696">
        <v>-1.8973624860192089E-2</v>
      </c>
      <c r="N696">
        <v>-4.0957241087179761E-4</v>
      </c>
      <c r="O696">
        <v>-4.1767774993121003E-2</v>
      </c>
      <c r="P696">
        <v>-2.244210784964832E-2</v>
      </c>
      <c r="Q696">
        <v>-7.1253871658709892E-3</v>
      </c>
      <c r="R696">
        <v>-1.361702989624709E-2</v>
      </c>
      <c r="S696">
        <v>0</v>
      </c>
      <c r="T696">
        <v>-2.9494488610888658E-2</v>
      </c>
      <c r="U696">
        <v>0</v>
      </c>
      <c r="V696">
        <v>-1.774456379452265E-2</v>
      </c>
      <c r="W696">
        <v>0</v>
      </c>
      <c r="X696">
        <v>-1.4475108302200871E-2</v>
      </c>
      <c r="Y696">
        <v>-9.1261940739604031E-2</v>
      </c>
      <c r="Z696">
        <v>-3.2546095088621628E-2</v>
      </c>
      <c r="AA696">
        <v>-1.019179827789091E-2</v>
      </c>
      <c r="AB696">
        <v>-1.4848615470074451E-2</v>
      </c>
      <c r="AC696">
        <v>-3.4534931788423907E-2</v>
      </c>
      <c r="AD696">
        <v>-1.6606331845134669E-2</v>
      </c>
      <c r="AE696">
        <v>-1.4690699317324951E-2</v>
      </c>
      <c r="AF696">
        <v>-3.2162032808586198E-2</v>
      </c>
      <c r="AG696">
        <v>-1.1830011546416511E-2</v>
      </c>
      <c r="AH696" s="9" t="s">
        <v>180</v>
      </c>
      <c r="AI696" s="1">
        <v>44470</v>
      </c>
      <c r="AJ696" s="9" t="s">
        <v>40</v>
      </c>
      <c r="AK696">
        <v>26</v>
      </c>
    </row>
    <row r="697" spans="1:37" x14ac:dyDescent="0.25">
      <c r="A697">
        <v>44494</v>
      </c>
      <c r="B697">
        <v>-0.48329983385129272</v>
      </c>
      <c r="C697">
        <v>-0.37965467112416179</v>
      </c>
      <c r="D697">
        <v>-0.1210717176067123</v>
      </c>
      <c r="E697">
        <v>-0.23072143504911241</v>
      </c>
      <c r="F697">
        <v>-0.5087759685836355</v>
      </c>
      <c r="G697">
        <v>-0.86925433995465329</v>
      </c>
      <c r="H697">
        <v>-2.0987048874344438</v>
      </c>
      <c r="I697">
        <v>-3.8004591283131731E-2</v>
      </c>
      <c r="J697">
        <v>-0.1818697311061746</v>
      </c>
      <c r="K697">
        <v>-0.25369720877492158</v>
      </c>
      <c r="L697">
        <v>-0.22033667048038241</v>
      </c>
      <c r="M697">
        <v>-0.1110132352567559</v>
      </c>
      <c r="N697">
        <v>-0.38948329169675983</v>
      </c>
      <c r="O697">
        <v>-0.20952814260817029</v>
      </c>
      <c r="P697">
        <v>-0.65999591785024259</v>
      </c>
      <c r="Q697">
        <v>-0.51348616547303372</v>
      </c>
      <c r="R697">
        <v>-7.0193110171382425E-2</v>
      </c>
      <c r="S697">
        <v>-3.6857706281144429</v>
      </c>
      <c r="T697">
        <v>-0.23254901123144789</v>
      </c>
      <c r="U697">
        <v>-0.61662240632237397</v>
      </c>
      <c r="V697">
        <v>-1.356799584453126</v>
      </c>
      <c r="W697">
        <v>-0.23235343116640009</v>
      </c>
      <c r="X697">
        <v>-0.40573361647685169</v>
      </c>
      <c r="Y697">
        <v>-1.6897345419238121E-2</v>
      </c>
      <c r="Z697">
        <v>-0.53292386391724744</v>
      </c>
      <c r="AA697">
        <v>-0.35542894891816879</v>
      </c>
      <c r="AB697">
        <v>-0.70098029253315819</v>
      </c>
      <c r="AC697">
        <v>-0.1021648675568044</v>
      </c>
      <c r="AD697">
        <v>-0.64401544463735372</v>
      </c>
      <c r="AE697">
        <v>-0.65182031885628566</v>
      </c>
      <c r="AF697">
        <v>-0.36640008351744191</v>
      </c>
      <c r="AG697">
        <v>-0.49761757567466353</v>
      </c>
      <c r="AH697" s="9" t="s">
        <v>180</v>
      </c>
      <c r="AI697" s="1">
        <v>44470</v>
      </c>
      <c r="AJ697" s="9" t="s">
        <v>41</v>
      </c>
      <c r="AK697">
        <v>25</v>
      </c>
    </row>
    <row r="698" spans="1:37" x14ac:dyDescent="0.25">
      <c r="A698">
        <v>44491</v>
      </c>
      <c r="B698">
        <v>-0.14311754172993721</v>
      </c>
      <c r="C698">
        <v>-7.2394227602768826E-2</v>
      </c>
      <c r="D698">
        <v>-6.8916377484889617E-3</v>
      </c>
      <c r="E698">
        <v>-0.28017736482286992</v>
      </c>
      <c r="F698">
        <v>0</v>
      </c>
      <c r="G698">
        <v>-0.33214539303203022</v>
      </c>
      <c r="H698">
        <v>-0.1015674491271864</v>
      </c>
      <c r="I698">
        <v>-0.35067303547798728</v>
      </c>
      <c r="J698">
        <v>-0.44920890841403699</v>
      </c>
      <c r="K698">
        <v>-6.9688096082250864E-2</v>
      </c>
      <c r="L698">
        <v>0</v>
      </c>
      <c r="M698">
        <v>-9.6435393145121673E-2</v>
      </c>
      <c r="N698">
        <v>-9.3454490888007336E-2</v>
      </c>
      <c r="O698">
        <v>-2.0093498929383629E-5</v>
      </c>
      <c r="P698">
        <v>-5.6142956131978736E-3</v>
      </c>
      <c r="Q698">
        <v>-0.1347866153024754</v>
      </c>
      <c r="R698">
        <v>0</v>
      </c>
      <c r="S698">
        <v>-0.32877189954517122</v>
      </c>
      <c r="T698">
        <v>-0.26525646504725298</v>
      </c>
      <c r="U698">
        <v>-9.9854179802129572E-2</v>
      </c>
      <c r="V698">
        <v>-4.7348513881652843E-2</v>
      </c>
      <c r="W698">
        <v>0</v>
      </c>
      <c r="X698">
        <v>-5.3337362368489787E-2</v>
      </c>
      <c r="Y698">
        <v>-7.0837083849258228E-2</v>
      </c>
      <c r="Z698">
        <v>-0.1914536408844526</v>
      </c>
      <c r="AA698">
        <v>-0.13473408852358171</v>
      </c>
      <c r="AB698">
        <v>-8.4105204098736883E-2</v>
      </c>
      <c r="AC698">
        <v>-5.0035287042989651E-2</v>
      </c>
      <c r="AD698">
        <v>-0.1030127421314969</v>
      </c>
      <c r="AE698">
        <v>-0.1245866402734261</v>
      </c>
      <c r="AF698">
        <v>-9.4055321465889061E-2</v>
      </c>
      <c r="AG698">
        <v>-0.2303879657110845</v>
      </c>
      <c r="AH698" s="9" t="s">
        <v>181</v>
      </c>
      <c r="AI698" s="1">
        <v>44470</v>
      </c>
      <c r="AJ698" s="9" t="s">
        <v>43</v>
      </c>
      <c r="AK698">
        <v>22</v>
      </c>
    </row>
    <row r="699" spans="1:37" x14ac:dyDescent="0.25">
      <c r="A699">
        <v>44490</v>
      </c>
      <c r="B699">
        <v>-0.19168203948381751</v>
      </c>
      <c r="C699">
        <v>-6.6720766357078853E-2</v>
      </c>
      <c r="D699">
        <v>-2.8460428235262548E-2</v>
      </c>
      <c r="E699">
        <v>-0.1113818195041946</v>
      </c>
      <c r="F699">
        <v>-1.478488613660729E-2</v>
      </c>
      <c r="G699">
        <v>-0.27490480500190512</v>
      </c>
      <c r="H699">
        <v>-0.36380021569926602</v>
      </c>
      <c r="I699">
        <v>-0.2176610749935188</v>
      </c>
      <c r="J699">
        <v>-0.12103922255637389</v>
      </c>
      <c r="K699">
        <v>-1.0730979217035449E-3</v>
      </c>
      <c r="L699">
        <v>-0.18497143056014079</v>
      </c>
      <c r="M699">
        <v>-0.19929377420653899</v>
      </c>
      <c r="N699">
        <v>-0.20823224990614861</v>
      </c>
      <c r="O699">
        <v>-0.1497470949582683</v>
      </c>
      <c r="P699">
        <v>-0.55581894244120533</v>
      </c>
      <c r="Q699">
        <v>-0.42039728171114832</v>
      </c>
      <c r="R699">
        <v>-7.0143051887205266E-2</v>
      </c>
      <c r="S699">
        <v>-6.4073304648346241E-3</v>
      </c>
      <c r="T699">
        <v>-0.27850355966461038</v>
      </c>
      <c r="U699">
        <v>-8.216755716220947E-2</v>
      </c>
      <c r="V699">
        <v>-0.1836746331631271</v>
      </c>
      <c r="W699">
        <v>-0.35014754662381642</v>
      </c>
      <c r="X699">
        <v>-9.5714220887456E-2</v>
      </c>
      <c r="Y699">
        <v>-0.16945869510832401</v>
      </c>
      <c r="Z699">
        <v>-0.13694826190384529</v>
      </c>
      <c r="AA699">
        <v>-0.22816583721431569</v>
      </c>
      <c r="AB699">
        <v>-0.25686721576957727</v>
      </c>
      <c r="AC699">
        <v>-0.21066686938587981</v>
      </c>
      <c r="AD699">
        <v>-0.91147758326839756</v>
      </c>
      <c r="AE699">
        <v>-0.18319913791406661</v>
      </c>
      <c r="AF699">
        <v>-0.12555086765782911</v>
      </c>
      <c r="AG699">
        <v>-0.2024694982790452</v>
      </c>
      <c r="AH699" s="9" t="s">
        <v>181</v>
      </c>
      <c r="AI699" s="1">
        <v>44470</v>
      </c>
      <c r="AJ699" s="9" t="s">
        <v>38</v>
      </c>
      <c r="AK699">
        <v>21</v>
      </c>
    </row>
    <row r="700" spans="1:37" x14ac:dyDescent="0.25">
      <c r="A700">
        <v>44489</v>
      </c>
      <c r="B700">
        <v>-0.181278815910626</v>
      </c>
      <c r="C700">
        <v>-5.6360165657086778E-2</v>
      </c>
      <c r="D700">
        <v>-0.27696180686502619</v>
      </c>
      <c r="E700">
        <v>-0.1765469786961564</v>
      </c>
      <c r="F700">
        <v>-1.6138743624436441E-2</v>
      </c>
      <c r="G700">
        <v>-0.26402791407012988</v>
      </c>
      <c r="H700">
        <v>-0.3310086971094483</v>
      </c>
      <c r="I700">
        <v>-4.4048367943622317E-2</v>
      </c>
      <c r="J700">
        <v>-0.16454132037264041</v>
      </c>
      <c r="K700">
        <v>-3.3154983574865612E-2</v>
      </c>
      <c r="L700">
        <v>-8.0914020297979169E-3</v>
      </c>
      <c r="M700">
        <v>-0.12608951654187131</v>
      </c>
      <c r="N700">
        <v>-1.483592316275581E-2</v>
      </c>
      <c r="O700">
        <v>-0.1228354881232583</v>
      </c>
      <c r="P700">
        <v>-0.24508572924312749</v>
      </c>
      <c r="Q700">
        <v>-2.0035971931339439E-2</v>
      </c>
      <c r="R700">
        <v>0</v>
      </c>
      <c r="S700">
        <v>-9.0573156368796828E-2</v>
      </c>
      <c r="T700">
        <v>-0.33094623169870713</v>
      </c>
      <c r="U700">
        <v>-9.572544693041958E-2</v>
      </c>
      <c r="V700">
        <v>-0.28795861322917737</v>
      </c>
      <c r="W700">
        <v>-8.8974823867247269E-2</v>
      </c>
      <c r="X700">
        <v>-9.5204459218291945E-2</v>
      </c>
      <c r="Y700">
        <v>-0.29572088707087019</v>
      </c>
      <c r="Z700">
        <v>-0.14535776254854771</v>
      </c>
      <c r="AA700">
        <v>-7.8156894387074363E-2</v>
      </c>
      <c r="AB700">
        <v>-0.1960312490899056</v>
      </c>
      <c r="AC700">
        <v>-0.18593010468057089</v>
      </c>
      <c r="AD700">
        <v>-6.8229791073005044E-2</v>
      </c>
      <c r="AE700">
        <v>-6.2801739068403833E-2</v>
      </c>
      <c r="AF700">
        <v>-0.12653172266385621</v>
      </c>
      <c r="AG700">
        <v>-0.3995242350061966</v>
      </c>
      <c r="AH700" s="9" t="s">
        <v>181</v>
      </c>
      <c r="AI700" s="1">
        <v>44470</v>
      </c>
      <c r="AJ700" s="9" t="s">
        <v>39</v>
      </c>
      <c r="AK700">
        <v>20</v>
      </c>
    </row>
    <row r="701" spans="1:37" x14ac:dyDescent="0.25">
      <c r="A701">
        <v>44488</v>
      </c>
      <c r="B701">
        <v>-0.1485595087067127</v>
      </c>
      <c r="C701">
        <v>-0.2259786539232744</v>
      </c>
      <c r="D701">
        <v>0</v>
      </c>
      <c r="E701">
        <v>-0.21182458592214529</v>
      </c>
      <c r="F701">
        <v>-5.6645937667224498E-2</v>
      </c>
      <c r="G701">
        <v>-0.2321237221893461</v>
      </c>
      <c r="H701">
        <v>-5.191600149361205E-2</v>
      </c>
      <c r="I701">
        <v>-0.1515473277238448</v>
      </c>
      <c r="J701">
        <v>-0.42377329824034932</v>
      </c>
      <c r="K701">
        <v>-0.20363940643784401</v>
      </c>
      <c r="L701">
        <v>-1.251824912553424E-3</v>
      </c>
      <c r="M701">
        <v>-0.176911854791311</v>
      </c>
      <c r="N701">
        <v>-0.26515727404499762</v>
      </c>
      <c r="O701">
        <v>-6.4381139156618278E-2</v>
      </c>
      <c r="P701">
        <v>-9.5449702237257239E-2</v>
      </c>
      <c r="Q701">
        <v>-4.0048649507604658E-2</v>
      </c>
      <c r="R701">
        <v>-1.4638956478534051E-2</v>
      </c>
      <c r="S701">
        <v>-7.3838571006793613E-2</v>
      </c>
      <c r="T701">
        <v>-8.9619000308764837E-2</v>
      </c>
      <c r="U701">
        <v>-2.146188665985143E-2</v>
      </c>
      <c r="V701">
        <v>-0.19431003858471799</v>
      </c>
      <c r="W701">
        <v>-0.34963248999984281</v>
      </c>
      <c r="X701">
        <v>-0.1009811413778962</v>
      </c>
      <c r="Y701">
        <v>-9.7694454843797754E-2</v>
      </c>
      <c r="Z701">
        <v>-0.18078145920041269</v>
      </c>
      <c r="AA701">
        <v>-0.20229793708790231</v>
      </c>
      <c r="AB701">
        <v>-7.9370254757244754E-2</v>
      </c>
      <c r="AC701">
        <v>-7.8058464365681132E-2</v>
      </c>
      <c r="AD701">
        <v>-7.9907018235081576E-2</v>
      </c>
      <c r="AE701">
        <v>-0.12749516467708391</v>
      </c>
      <c r="AF701">
        <v>-0.19051130358626639</v>
      </c>
      <c r="AG701">
        <v>-0.10764489673079961</v>
      </c>
      <c r="AH701" s="9" t="s">
        <v>181</v>
      </c>
      <c r="AI701" s="1">
        <v>44470</v>
      </c>
      <c r="AJ701" s="9" t="s">
        <v>40</v>
      </c>
      <c r="AK701">
        <v>19</v>
      </c>
    </row>
    <row r="702" spans="1:37" x14ac:dyDescent="0.25">
      <c r="A702">
        <v>44487</v>
      </c>
      <c r="B702">
        <v>-0.40621125647807149</v>
      </c>
      <c r="C702">
        <v>-0.60724291775249206</v>
      </c>
      <c r="D702">
        <v>-3.0606839650179692E-2</v>
      </c>
      <c r="E702">
        <v>-0.26979442798774711</v>
      </c>
      <c r="F702">
        <v>-0.83571051078039216</v>
      </c>
      <c r="G702">
        <v>-9.6516049036981008E-2</v>
      </c>
      <c r="H702">
        <v>-0.12931448074354979</v>
      </c>
      <c r="I702">
        <v>-0.30507411094850051</v>
      </c>
      <c r="J702">
        <v>-3.3660209545144489E-2</v>
      </c>
      <c r="K702">
        <v>-0.32655486870468148</v>
      </c>
      <c r="L702">
        <v>-0.41682945488252149</v>
      </c>
      <c r="M702">
        <v>-0.41654763278661938</v>
      </c>
      <c r="N702">
        <v>-1.44234099992098</v>
      </c>
      <c r="O702">
        <v>-0.42734509757039463</v>
      </c>
      <c r="P702">
        <v>-0.60647208466034819</v>
      </c>
      <c r="Q702">
        <v>-9.626674548869732E-2</v>
      </c>
      <c r="R702">
        <v>-0.32753480823239489</v>
      </c>
      <c r="S702">
        <v>-0.18303018968716989</v>
      </c>
      <c r="T702">
        <v>-0.3910473180574206</v>
      </c>
      <c r="U702">
        <v>-0.62738035326958286</v>
      </c>
      <c r="V702">
        <v>-0.37532265593014208</v>
      </c>
      <c r="W702">
        <v>-0.1073990742852779</v>
      </c>
      <c r="X702">
        <v>-0.45008848051843481</v>
      </c>
      <c r="Y702">
        <v>-0.1018192543530695</v>
      </c>
      <c r="Z702">
        <v>-0.32848556230832532</v>
      </c>
      <c r="AA702">
        <v>-0.74953486303381456</v>
      </c>
      <c r="AB702">
        <v>-0.32568591396035168</v>
      </c>
      <c r="AC702">
        <v>-0.27701522304710408</v>
      </c>
      <c r="AD702">
        <v>-0.27529053512375529</v>
      </c>
      <c r="AE702">
        <v>-0.3572598863967052</v>
      </c>
      <c r="AF702">
        <v>-0.44479380685105152</v>
      </c>
      <c r="AG702">
        <v>-0.41439752958737991</v>
      </c>
      <c r="AH702" s="9" t="s">
        <v>181</v>
      </c>
      <c r="AI702" s="1">
        <v>44470</v>
      </c>
      <c r="AJ702" s="9" t="s">
        <v>41</v>
      </c>
      <c r="AK702">
        <v>18</v>
      </c>
    </row>
    <row r="703" spans="1:37" x14ac:dyDescent="0.25">
      <c r="A703">
        <v>44484</v>
      </c>
      <c r="B703">
        <v>-0.23773668397662689</v>
      </c>
      <c r="C703">
        <v>-0.19000008338456731</v>
      </c>
      <c r="D703">
        <v>-6.8018278294961876E-2</v>
      </c>
      <c r="E703">
        <v>-0.30992193081057878</v>
      </c>
      <c r="F703">
        <v>-0.12858670755065221</v>
      </c>
      <c r="G703">
        <v>-0.19978672888863769</v>
      </c>
      <c r="H703">
        <v>-8.6420847543691975E-2</v>
      </c>
      <c r="I703">
        <v>-7.2988735353938655E-2</v>
      </c>
      <c r="J703">
        <v>-0.21651738882033289</v>
      </c>
      <c r="K703">
        <v>-0.1323988593861069</v>
      </c>
      <c r="L703">
        <v>-0.24187164921249621</v>
      </c>
      <c r="M703">
        <v>-0.211750753579069</v>
      </c>
      <c r="N703">
        <v>-0.15507830631741401</v>
      </c>
      <c r="O703">
        <v>-4.6637899845750203E-2</v>
      </c>
      <c r="P703">
        <v>-0.48922350972872047</v>
      </c>
      <c r="Q703">
        <v>-0.29495939748841399</v>
      </c>
      <c r="R703">
        <v>-6.628047209374037E-2</v>
      </c>
      <c r="S703">
        <v>-3.3912533272431662E-2</v>
      </c>
      <c r="T703">
        <v>-0.5641657820396635</v>
      </c>
      <c r="U703">
        <v>-0.33513002342331982</v>
      </c>
      <c r="V703">
        <v>-0.14688070338565681</v>
      </c>
      <c r="W703">
        <v>-0.38395997467039072</v>
      </c>
      <c r="X703">
        <v>-0.32022447655503761</v>
      </c>
      <c r="Y703">
        <v>-3.2608098424902553E-2</v>
      </c>
      <c r="Z703">
        <v>-0.25876762069100417</v>
      </c>
      <c r="AA703">
        <v>-0.20407633789851101</v>
      </c>
      <c r="AB703">
        <v>-0.25537195765272908</v>
      </c>
      <c r="AC703">
        <v>-0.16735026241407441</v>
      </c>
      <c r="AD703">
        <v>-0.1104966927677675</v>
      </c>
      <c r="AE703">
        <v>-0.1052461054943525</v>
      </c>
      <c r="AF703">
        <v>-0.28265899372335718</v>
      </c>
      <c r="AG703">
        <v>-0.31294460815936598</v>
      </c>
      <c r="AH703" s="9" t="s">
        <v>182</v>
      </c>
      <c r="AI703" s="1">
        <v>44470</v>
      </c>
      <c r="AJ703" s="9" t="s">
        <v>43</v>
      </c>
      <c r="AK703">
        <v>15</v>
      </c>
    </row>
    <row r="704" spans="1:37" x14ac:dyDescent="0.25">
      <c r="A704">
        <v>44483</v>
      </c>
      <c r="B704">
        <v>-7.4168660014175769E-2</v>
      </c>
      <c r="C704">
        <v>-0.16477602058289789</v>
      </c>
      <c r="D704">
        <v>-3.9184517067791511E-2</v>
      </c>
      <c r="E704">
        <v>-0.1035753090531827</v>
      </c>
      <c r="F704">
        <v>-0.31918508110703658</v>
      </c>
      <c r="G704">
        <v>-9.6122897917299797E-3</v>
      </c>
      <c r="H704">
        <v>-7.7262555564790614E-2</v>
      </c>
      <c r="I704">
        <v>-1.8181342976900931E-2</v>
      </c>
      <c r="J704">
        <v>-3.7466905781618293E-2</v>
      </c>
      <c r="K704">
        <v>-7.8487398847602807E-2</v>
      </c>
      <c r="L704">
        <v>-9.863341040978485E-2</v>
      </c>
      <c r="M704">
        <v>-1.107940501520524E-2</v>
      </c>
      <c r="N704">
        <v>-6.8661086875236241E-2</v>
      </c>
      <c r="O704">
        <v>-5.2658046227792708E-2</v>
      </c>
      <c r="P704">
        <v>-1.2940505813806871E-2</v>
      </c>
      <c r="Q704">
        <v>-0.15548839705539599</v>
      </c>
      <c r="R704">
        <v>-0.2174462988958295</v>
      </c>
      <c r="S704">
        <v>-1.123357173273948E-2</v>
      </c>
      <c r="T704">
        <v>-9.3929970787434675E-2</v>
      </c>
      <c r="U704">
        <v>-4.0583819933897938E-2</v>
      </c>
      <c r="V704">
        <v>-6.7035314445585331E-2</v>
      </c>
      <c r="W704">
        <v>-0.2112449477780324</v>
      </c>
      <c r="X704">
        <v>-6.6615148005145966E-2</v>
      </c>
      <c r="Y704">
        <v>-2.1019797847085929E-2</v>
      </c>
      <c r="Z704">
        <v>-7.5505423326334864E-2</v>
      </c>
      <c r="AA704">
        <v>-4.3216409724504481E-2</v>
      </c>
      <c r="AB704">
        <v>-0.1190802885765805</v>
      </c>
      <c r="AC704">
        <v>-3.1802306732983038E-2</v>
      </c>
      <c r="AD704">
        <v>-0.18475951381163019</v>
      </c>
      <c r="AE704">
        <v>-9.5821867734545776E-2</v>
      </c>
      <c r="AF704">
        <v>-7.5684329459805771E-2</v>
      </c>
      <c r="AG704">
        <v>-3.024885421426228E-2</v>
      </c>
      <c r="AH704" s="9" t="s">
        <v>182</v>
      </c>
      <c r="AI704" s="1">
        <v>44470</v>
      </c>
      <c r="AJ704" s="9" t="s">
        <v>38</v>
      </c>
      <c r="AK704">
        <v>14</v>
      </c>
    </row>
    <row r="705" spans="1:37" x14ac:dyDescent="0.25">
      <c r="A705">
        <v>44482</v>
      </c>
      <c r="B705">
        <v>-0.1456599112318171</v>
      </c>
      <c r="C705">
        <v>-0.17809520584219071</v>
      </c>
      <c r="D705">
        <v>-0.38314340277023712</v>
      </c>
      <c r="E705">
        <v>-0.21445903898976471</v>
      </c>
      <c r="F705">
        <v>-4.7302206811471903E-2</v>
      </c>
      <c r="G705">
        <v>-0.38414907245034302</v>
      </c>
      <c r="H705">
        <v>-2.412660356702408E-2</v>
      </c>
      <c r="I705">
        <v>-1.293918094384577E-2</v>
      </c>
      <c r="J705">
        <v>-0.24767896371736309</v>
      </c>
      <c r="K705">
        <v>-7.6660313005678854E-2</v>
      </c>
      <c r="L705">
        <v>-4.5946092169423768E-2</v>
      </c>
      <c r="M705">
        <v>-0.1829801423607961</v>
      </c>
      <c r="N705">
        <v>-5.6677737104259843E-2</v>
      </c>
      <c r="O705">
        <v>-9.3486112347635555E-2</v>
      </c>
      <c r="P705">
        <v>-0.1597890227671499</v>
      </c>
      <c r="Q705">
        <v>-0.136469070558354</v>
      </c>
      <c r="R705">
        <v>-3.6232343813587961E-2</v>
      </c>
      <c r="S705">
        <v>-0.14412510462528169</v>
      </c>
      <c r="T705">
        <v>-0.15068375888792571</v>
      </c>
      <c r="U705">
        <v>-4.7734470038326683E-2</v>
      </c>
      <c r="V705">
        <v>-0.16224661354431269</v>
      </c>
      <c r="W705">
        <v>-2.779843273409003E-2</v>
      </c>
      <c r="X705">
        <v>-0.1018484838590335</v>
      </c>
      <c r="Y705">
        <v>-6.0923578457700231E-2</v>
      </c>
      <c r="Z705">
        <v>-0.19090828680174821</v>
      </c>
      <c r="AA705">
        <v>-9.2592489831378202E-2</v>
      </c>
      <c r="AB705">
        <v>-0.114105126381165</v>
      </c>
      <c r="AC705">
        <v>-0.15893617631903911</v>
      </c>
      <c r="AD705">
        <v>-0.22931196711260071</v>
      </c>
      <c r="AE705">
        <v>-0.21252731508972861</v>
      </c>
      <c r="AF705">
        <v>-9.3837441917078657E-2</v>
      </c>
      <c r="AG705">
        <v>-0.1594290031433809</v>
      </c>
      <c r="AH705" s="9" t="s">
        <v>182</v>
      </c>
      <c r="AI705" s="1">
        <v>44470</v>
      </c>
      <c r="AJ705" s="9" t="s">
        <v>39</v>
      </c>
      <c r="AK705">
        <v>13</v>
      </c>
    </row>
    <row r="706" spans="1:37" x14ac:dyDescent="0.25">
      <c r="A706">
        <v>44481</v>
      </c>
      <c r="B706">
        <v>-0.1727701886369577</v>
      </c>
      <c r="C706">
        <v>-9.6628134580116862E-2</v>
      </c>
      <c r="D706">
        <v>-2.6756728718831332E-2</v>
      </c>
      <c r="E706">
        <v>-0.13876474640963479</v>
      </c>
      <c r="F706">
        <v>-0.66944687962982641</v>
      </c>
      <c r="G706">
        <v>-0.19374066483263061</v>
      </c>
      <c r="H706">
        <v>-0.58390485185038976</v>
      </c>
      <c r="I706">
        <v>-0.1235298418300186</v>
      </c>
      <c r="J706">
        <v>-1.0352263519928269E-2</v>
      </c>
      <c r="K706">
        <v>-9.1353830976782929E-2</v>
      </c>
      <c r="L706">
        <v>-7.6433908658443725E-2</v>
      </c>
      <c r="M706">
        <v>-4.4412426328303133E-2</v>
      </c>
      <c r="N706">
        <v>-7.9164374933915801E-2</v>
      </c>
      <c r="O706">
        <v>-0.1286282837108976</v>
      </c>
      <c r="P706">
        <v>-0.30335067096737722</v>
      </c>
      <c r="Q706">
        <v>-6.7728187266707235E-2</v>
      </c>
      <c r="R706">
        <v>-8.7846640993335084E-2</v>
      </c>
      <c r="S706">
        <v>-0.60218001755881856</v>
      </c>
      <c r="T706">
        <v>-0.24704142608683391</v>
      </c>
      <c r="U706">
        <v>-8.6362605001044429E-4</v>
      </c>
      <c r="V706">
        <v>-0.26564063127823639</v>
      </c>
      <c r="W706">
        <v>-0.35668659824873677</v>
      </c>
      <c r="X706">
        <v>-3.9619590494253863E-2</v>
      </c>
      <c r="Y706">
        <v>-0.31283135533520279</v>
      </c>
      <c r="Z706">
        <v>-0.14710020670451929</v>
      </c>
      <c r="AA706">
        <v>-0.1086089159978829</v>
      </c>
      <c r="AB706">
        <v>-0.29282485983167778</v>
      </c>
      <c r="AC706">
        <v>-0.1098816721720277</v>
      </c>
      <c r="AD706">
        <v>-7.6436266557914426E-2</v>
      </c>
      <c r="AE706">
        <v>-0.13501791663433849</v>
      </c>
      <c r="AF706">
        <v>-0.17849746611105399</v>
      </c>
      <c r="AG706">
        <v>-0.16847972189709129</v>
      </c>
      <c r="AH706" s="9" t="s">
        <v>182</v>
      </c>
      <c r="AI706" s="1">
        <v>44470</v>
      </c>
      <c r="AJ706" s="9" t="s">
        <v>40</v>
      </c>
      <c r="AK706">
        <v>12</v>
      </c>
    </row>
    <row r="707" spans="1:37" x14ac:dyDescent="0.25">
      <c r="A707">
        <v>44480</v>
      </c>
      <c r="B707">
        <v>-0.2292037274935681</v>
      </c>
      <c r="C707">
        <v>-0.30092721518897247</v>
      </c>
      <c r="D707">
        <v>-0.28015989794427171</v>
      </c>
      <c r="E707">
        <v>-0.1270487097307493</v>
      </c>
      <c r="F707">
        <v>-7.6786375888873257E-2</v>
      </c>
      <c r="G707">
        <v>-3.1331329094267031E-3</v>
      </c>
      <c r="H707">
        <v>-2.9691679429980411E-2</v>
      </c>
      <c r="I707">
        <v>-3.9306756132204829E-2</v>
      </c>
      <c r="J707">
        <v>-0.18593276045937249</v>
      </c>
      <c r="K707">
        <v>-0.27803309540417842</v>
      </c>
      <c r="L707">
        <v>-0.18941901311554571</v>
      </c>
      <c r="M707">
        <v>-0.12609685271199331</v>
      </c>
      <c r="N707">
        <v>-0.101863285680949</v>
      </c>
      <c r="O707">
        <v>-1.228607479201252</v>
      </c>
      <c r="P707">
        <v>-0.15935490627658619</v>
      </c>
      <c r="Q707">
        <v>-1.234460390083076E-3</v>
      </c>
      <c r="R707">
        <v>-6.9726993803213927E-2</v>
      </c>
      <c r="S707">
        <v>-0.1776449453024127</v>
      </c>
      <c r="T707">
        <v>-0.48269945092484751</v>
      </c>
      <c r="U707">
        <v>-0.41263079823282989</v>
      </c>
      <c r="V707">
        <v>-0.8698692539476649</v>
      </c>
      <c r="W707">
        <v>-0.42982969431933271</v>
      </c>
      <c r="X707">
        <v>-0.16357036158308341</v>
      </c>
      <c r="Y707">
        <v>-0.63347126851698099</v>
      </c>
      <c r="Z707">
        <v>-0.1228976158764921</v>
      </c>
      <c r="AA707">
        <v>-0.16100958166663551</v>
      </c>
      <c r="AB707">
        <v>-0.32912666364606308</v>
      </c>
      <c r="AC707">
        <v>-0.28910116026187221</v>
      </c>
      <c r="AD707">
        <v>-9.8931068390050378E-3</v>
      </c>
      <c r="AE707">
        <v>-6.996505195093293E-2</v>
      </c>
      <c r="AF707">
        <v>-0.20427282443723491</v>
      </c>
      <c r="AG707">
        <v>-0.4340606164314168</v>
      </c>
      <c r="AH707" s="9" t="s">
        <v>182</v>
      </c>
      <c r="AI707" s="1">
        <v>44470</v>
      </c>
      <c r="AJ707" s="9" t="s">
        <v>41</v>
      </c>
      <c r="AK707">
        <v>11</v>
      </c>
    </row>
    <row r="708" spans="1:37" x14ac:dyDescent="0.25">
      <c r="A708">
        <v>44477</v>
      </c>
      <c r="B708">
        <v>-0.33253943199090957</v>
      </c>
      <c r="C708">
        <v>-0.43867057821074612</v>
      </c>
      <c r="D708">
        <v>-0.85195872994202893</v>
      </c>
      <c r="E708">
        <v>-0.56667888635512687</v>
      </c>
      <c r="F708">
        <v>-0.54460907900501054</v>
      </c>
      <c r="G708">
        <v>-0.32938017295160149</v>
      </c>
      <c r="H708">
        <v>-0.14402152240862051</v>
      </c>
      <c r="I708">
        <v>-0.38097647483098551</v>
      </c>
      <c r="J708">
        <v>-8.2266469879958365E-2</v>
      </c>
      <c r="K708">
        <v>-8.0946012367906495E-3</v>
      </c>
      <c r="L708">
        <v>-1.8914722266493159E-2</v>
      </c>
      <c r="M708">
        <v>-0.35905084811752669</v>
      </c>
      <c r="N708">
        <v>-0.53987457039546394</v>
      </c>
      <c r="O708">
        <v>-0.57311570384078081</v>
      </c>
      <c r="P708">
        <v>-0.59504431760253518</v>
      </c>
      <c r="Q708">
        <v>-4.2157707689577436E-3</v>
      </c>
      <c r="R708">
        <v>-0.2628164551763762</v>
      </c>
      <c r="S708">
        <v>-6.1044914428124132E-2</v>
      </c>
      <c r="T708">
        <v>-0.14273227993503379</v>
      </c>
      <c r="U708">
        <v>-0.58385143941764817</v>
      </c>
      <c r="V708">
        <v>-6.8436415039440134E-3</v>
      </c>
      <c r="W708">
        <v>-5.3391247931498922E-2</v>
      </c>
      <c r="X708">
        <v>-0.58487869142809623</v>
      </c>
      <c r="Y708">
        <v>-5.1479208190753127E-2</v>
      </c>
      <c r="Z708">
        <v>-0.46814259708916989</v>
      </c>
      <c r="AA708">
        <v>-0.39786626266155112</v>
      </c>
      <c r="AB708">
        <v>-0.1318933151413122</v>
      </c>
      <c r="AC708">
        <v>-0.23705425160449159</v>
      </c>
      <c r="AD708">
        <v>-3.0913134957063951E-2</v>
      </c>
      <c r="AE708">
        <v>-0.1789154909909679</v>
      </c>
      <c r="AF708">
        <v>-0.46194818417748329</v>
      </c>
      <c r="AG708">
        <v>-0.38463909106878752</v>
      </c>
      <c r="AH708" s="9" t="s">
        <v>183</v>
      </c>
      <c r="AI708" s="1">
        <v>44470</v>
      </c>
      <c r="AJ708" s="9" t="s">
        <v>43</v>
      </c>
      <c r="AK708">
        <v>8</v>
      </c>
    </row>
    <row r="709" spans="1:37" x14ac:dyDescent="0.25">
      <c r="A709">
        <v>44476</v>
      </c>
      <c r="B709">
        <v>-0.15026977501205571</v>
      </c>
      <c r="C709">
        <v>-2.6358503619459971E-2</v>
      </c>
      <c r="D709">
        <v>-0.16716737984083491</v>
      </c>
      <c r="E709">
        <v>-8.9658614572357659E-2</v>
      </c>
      <c r="F709">
        <v>-7.1119701910473429E-4</v>
      </c>
      <c r="G709">
        <v>-5.4657849601499768E-2</v>
      </c>
      <c r="H709">
        <v>-5.0369087178814189E-4</v>
      </c>
      <c r="I709">
        <v>-0.63332036708833195</v>
      </c>
      <c r="J709">
        <v>-0.5554650529340821</v>
      </c>
      <c r="K709">
        <v>-0.20978766285935541</v>
      </c>
      <c r="L709">
        <v>-6.3345319616906148E-2</v>
      </c>
      <c r="M709">
        <v>-0.28891965118013679</v>
      </c>
      <c r="N709">
        <v>-0.1149849738750751</v>
      </c>
      <c r="O709">
        <v>-2.2191897929063651E-2</v>
      </c>
      <c r="P709">
        <v>-0.1517097586914305</v>
      </c>
      <c r="Q709">
        <v>-9.1546109332003356E-2</v>
      </c>
      <c r="R709">
        <v>-0.19179148565187451</v>
      </c>
      <c r="S709">
        <v>-0.63786611206205801</v>
      </c>
      <c r="T709">
        <v>-5.8394255464825247E-2</v>
      </c>
      <c r="U709">
        <v>-1.14748446753189E-4</v>
      </c>
      <c r="V709">
        <v>-3.097822364480558E-2</v>
      </c>
      <c r="W709">
        <v>-0.23342860104698629</v>
      </c>
      <c r="X709">
        <v>-0.26460623211512729</v>
      </c>
      <c r="Y709">
        <v>0</v>
      </c>
      <c r="Z709">
        <v>-0.16131715941538041</v>
      </c>
      <c r="AA709">
        <v>-0.25985910576658833</v>
      </c>
      <c r="AB709">
        <v>-3.80544487302742E-2</v>
      </c>
      <c r="AC709">
        <v>-0.1674686624330356</v>
      </c>
      <c r="AD709">
        <v>-0.1722782952609917</v>
      </c>
      <c r="AE709">
        <v>-0.1155610156993946</v>
      </c>
      <c r="AF709">
        <v>-9.7605274305047118E-2</v>
      </c>
      <c r="AG709">
        <v>-0.27253390397313099</v>
      </c>
      <c r="AH709" s="9" t="s">
        <v>183</v>
      </c>
      <c r="AI709" s="1">
        <v>44470</v>
      </c>
      <c r="AJ709" s="9" t="s">
        <v>38</v>
      </c>
      <c r="AK709">
        <v>7</v>
      </c>
    </row>
    <row r="710" spans="1:37" x14ac:dyDescent="0.25">
      <c r="A710">
        <v>44475</v>
      </c>
      <c r="B710">
        <v>-7.5697630580007377E-2</v>
      </c>
      <c r="C710">
        <v>-7.4739579825441591E-2</v>
      </c>
      <c r="D710">
        <v>-3.1469557782619912E-3</v>
      </c>
      <c r="E710">
        <v>-6.0952271364648161E-2</v>
      </c>
      <c r="F710">
        <v>-4.5147599409413847E-2</v>
      </c>
      <c r="G710">
        <v>-0.2176893480820615</v>
      </c>
      <c r="H710">
        <v>-1.529093243156677E-2</v>
      </c>
      <c r="I710">
        <v>-0.34263335456406191</v>
      </c>
      <c r="J710">
        <v>-2.1493116210855812E-2</v>
      </c>
      <c r="K710">
        <v>-3.5183942906004879E-3</v>
      </c>
      <c r="L710">
        <v>-2.2954009729395899E-2</v>
      </c>
      <c r="M710">
        <v>-9.4263733322087859E-4</v>
      </c>
      <c r="N710">
        <v>-0.17835278287645351</v>
      </c>
      <c r="O710">
        <v>-4.7624851167284684E-3</v>
      </c>
      <c r="P710">
        <v>-7.9361776088537353E-2</v>
      </c>
      <c r="Q710">
        <v>-0.1554385507023435</v>
      </c>
      <c r="R710">
        <v>0</v>
      </c>
      <c r="S710">
        <v>-3.244086216496285E-2</v>
      </c>
      <c r="T710">
        <v>-1.7751957808934651E-2</v>
      </c>
      <c r="U710">
        <v>0</v>
      </c>
      <c r="V710">
        <v>-1.55897423389304E-2</v>
      </c>
      <c r="W710">
        <v>-0.1190166867991789</v>
      </c>
      <c r="X710">
        <v>-5.6553422750406472E-3</v>
      </c>
      <c r="Y710">
        <v>-9.2648992483518169E-2</v>
      </c>
      <c r="Z710">
        <v>-7.8590355336490614E-2</v>
      </c>
      <c r="AA710">
        <v>-0.1155868879546139</v>
      </c>
      <c r="AB710">
        <v>-5.088843381659669E-2</v>
      </c>
      <c r="AC710">
        <v>-2.4103444018497781E-2</v>
      </c>
      <c r="AD710">
        <v>-6.0557858917592751E-2</v>
      </c>
      <c r="AE710">
        <v>-9.6049018322884594E-2</v>
      </c>
      <c r="AF710">
        <v>-7.5723557391147084E-2</v>
      </c>
      <c r="AG710">
        <v>-4.8983920950210723E-2</v>
      </c>
      <c r="AH710" s="9" t="s">
        <v>183</v>
      </c>
      <c r="AI710" s="1">
        <v>44470</v>
      </c>
      <c r="AJ710" s="9" t="s">
        <v>39</v>
      </c>
      <c r="AK710">
        <v>6</v>
      </c>
    </row>
    <row r="711" spans="1:37" x14ac:dyDescent="0.25">
      <c r="A711">
        <v>44474</v>
      </c>
      <c r="B711">
        <v>-0.15689004459433839</v>
      </c>
      <c r="C711">
        <v>-6.3156796678858651E-2</v>
      </c>
      <c r="D711">
        <v>0</v>
      </c>
      <c r="E711">
        <v>-8.9335368255249001E-2</v>
      </c>
      <c r="F711">
        <v>-7.952858646443642E-4</v>
      </c>
      <c r="G711">
        <v>-4.4583409226103179E-3</v>
      </c>
      <c r="H711">
        <v>-0.70677371969605951</v>
      </c>
      <c r="I711">
        <v>-9.5953048687049611E-2</v>
      </c>
      <c r="J711">
        <v>-0.33754329879309641</v>
      </c>
      <c r="K711">
        <v>-7.4482858539168936E-3</v>
      </c>
      <c r="L711">
        <v>-3.6219571663293419E-2</v>
      </c>
      <c r="M711">
        <v>-0.21160282511188819</v>
      </c>
      <c r="N711">
        <v>-0.12633882549891351</v>
      </c>
      <c r="O711">
        <v>-2.4988402047779409E-2</v>
      </c>
      <c r="P711">
        <v>-0.81701677943462792</v>
      </c>
      <c r="Q711">
        <v>-9.5733746888516311E-3</v>
      </c>
      <c r="R711">
        <v>-0.11984468149930599</v>
      </c>
      <c r="S711">
        <v>-0.86854516391568171</v>
      </c>
      <c r="T711">
        <v>-4.5706761930673787E-2</v>
      </c>
      <c r="U711">
        <v>-4.4815919416416487E-2</v>
      </c>
      <c r="V711">
        <v>-0.72124451636000375</v>
      </c>
      <c r="W711">
        <v>-0.1406754551190062</v>
      </c>
      <c r="X711">
        <v>-0.16621238029572211</v>
      </c>
      <c r="Y711">
        <v>-0.20820309768201861</v>
      </c>
      <c r="Z711">
        <v>-0.12690292060308861</v>
      </c>
      <c r="AA711">
        <v>-0.2317181338107307</v>
      </c>
      <c r="AB711">
        <v>-0.15864810313388461</v>
      </c>
      <c r="AC711">
        <v>-0.1264642329434941</v>
      </c>
      <c r="AD711">
        <v>-2.2743249164098471E-2</v>
      </c>
      <c r="AE711">
        <v>-7.7061757622510718E-2</v>
      </c>
      <c r="AF711">
        <v>-0.2397114583512896</v>
      </c>
      <c r="AG711">
        <v>-0.143956646882688</v>
      </c>
      <c r="AH711" s="9" t="s">
        <v>183</v>
      </c>
      <c r="AI711" s="1">
        <v>44470</v>
      </c>
      <c r="AJ711" s="9" t="s">
        <v>40</v>
      </c>
      <c r="AK711">
        <v>5</v>
      </c>
    </row>
    <row r="712" spans="1:37" x14ac:dyDescent="0.25">
      <c r="A712">
        <v>44473</v>
      </c>
      <c r="B712">
        <v>-0.31554909719145241</v>
      </c>
      <c r="C712">
        <v>-0.24263403025300559</v>
      </c>
      <c r="D712">
        <v>0</v>
      </c>
      <c r="E712">
        <v>-0.18788754792917101</v>
      </c>
      <c r="F712">
        <v>-7.2042788164829327E-2</v>
      </c>
      <c r="G712">
        <v>-0.72706766650718446</v>
      </c>
      <c r="H712">
        <v>-0.22395520908986041</v>
      </c>
      <c r="I712">
        <v>-0.46818968175849518</v>
      </c>
      <c r="J712">
        <v>-0.48050447568630672</v>
      </c>
      <c r="K712">
        <v>-2.566257479050546E-2</v>
      </c>
      <c r="L712">
        <v>-0.13884160797117201</v>
      </c>
      <c r="M712">
        <v>-0.2090397061040862</v>
      </c>
      <c r="N712">
        <v>-0.1897996469473241</v>
      </c>
      <c r="O712">
        <v>-6.4653654624066192E-2</v>
      </c>
      <c r="P712">
        <v>-3.6668846405303331E-2</v>
      </c>
      <c r="Q712">
        <v>-0.99853899744994901</v>
      </c>
      <c r="R712">
        <v>-0.61085650234972477</v>
      </c>
      <c r="S712">
        <v>-0.13078108231248989</v>
      </c>
      <c r="T712">
        <v>-7.2065844791025971E-2</v>
      </c>
      <c r="U712">
        <v>-1.526521688642418E-2</v>
      </c>
      <c r="V712">
        <v>-0.54239897897094624</v>
      </c>
      <c r="W712">
        <v>-0.2916469637782137</v>
      </c>
      <c r="X712">
        <v>-0.33437423683287182</v>
      </c>
      <c r="Y712">
        <v>-5.0135952637677748E-2</v>
      </c>
      <c r="Z712">
        <v>-0.38282533491983872</v>
      </c>
      <c r="AA712">
        <v>-0.19266659846303411</v>
      </c>
      <c r="AB712">
        <v>-0.33166904375551898</v>
      </c>
      <c r="AC712">
        <v>-0.12912557963568569</v>
      </c>
      <c r="AD712">
        <v>-0.36354039562112539</v>
      </c>
      <c r="AE712">
        <v>-0.30119654456762568</v>
      </c>
      <c r="AF712">
        <v>-0.25856564027496748</v>
      </c>
      <c r="AG712">
        <v>-0.43145048948640768</v>
      </c>
      <c r="AH712" s="9" t="s">
        <v>183</v>
      </c>
      <c r="AI712" s="1">
        <v>44470</v>
      </c>
      <c r="AJ712" s="9" t="s">
        <v>41</v>
      </c>
      <c r="AK712">
        <v>4</v>
      </c>
    </row>
    <row r="713" spans="1:37" x14ac:dyDescent="0.25">
      <c r="A713">
        <v>44470</v>
      </c>
      <c r="B713">
        <v>-0.35731939691749182</v>
      </c>
      <c r="C713">
        <v>-3.7381265782912558E-2</v>
      </c>
      <c r="D713">
        <v>-1.110552183957416</v>
      </c>
      <c r="E713">
        <v>-0.44898402109717261</v>
      </c>
      <c r="F713">
        <v>-0.60009484988160822</v>
      </c>
      <c r="G713">
        <v>-1.1890011673315879</v>
      </c>
      <c r="H713">
        <v>-0.28824369153063689</v>
      </c>
      <c r="I713">
        <v>-0.1392259072853656</v>
      </c>
      <c r="J713">
        <v>-8.2272205693787737E-3</v>
      </c>
      <c r="K713">
        <v>-0.18457367319729501</v>
      </c>
      <c r="L713">
        <v>-2.4300889559572939E-2</v>
      </c>
      <c r="M713">
        <v>-1.097426370606637E-2</v>
      </c>
      <c r="N713">
        <v>-0.23799385234876241</v>
      </c>
      <c r="O713">
        <v>-0.22389002715591261</v>
      </c>
      <c r="P713">
        <v>-0.4983362959630841</v>
      </c>
      <c r="Q713">
        <v>-1.2316542428766759</v>
      </c>
      <c r="R713">
        <v>-0.15255130061372149</v>
      </c>
      <c r="S713">
        <v>-2.5893018942457741E-4</v>
      </c>
      <c r="T713">
        <v>-0.35614852527690161</v>
      </c>
      <c r="U713">
        <v>-4.7311449581507008E-2</v>
      </c>
      <c r="V713">
        <v>-0.36402543713427082</v>
      </c>
      <c r="W713">
        <v>-0.1247930761312545</v>
      </c>
      <c r="X713">
        <v>-0.17841375664799911</v>
      </c>
      <c r="Y713">
        <v>-0.6463565539369085</v>
      </c>
      <c r="Z713">
        <v>-0.3756741778288592</v>
      </c>
      <c r="AA713">
        <v>-0.2006329507755632</v>
      </c>
      <c r="AB713">
        <v>-0.54824191242474285</v>
      </c>
      <c r="AC713">
        <v>-0.20586337240283789</v>
      </c>
      <c r="AD713">
        <v>-0.74415803306667572</v>
      </c>
      <c r="AE713">
        <v>-0.43743937451512332</v>
      </c>
      <c r="AF713">
        <v>-0.26599386204719438</v>
      </c>
      <c r="AG713">
        <v>-0.3467117359878446</v>
      </c>
      <c r="AH713" s="9" t="s">
        <v>184</v>
      </c>
      <c r="AI713" s="1">
        <v>44470</v>
      </c>
      <c r="AJ713" s="9" t="s">
        <v>43</v>
      </c>
      <c r="AK713">
        <v>1</v>
      </c>
    </row>
    <row r="714" spans="1:37" x14ac:dyDescent="0.25">
      <c r="A714">
        <v>44469</v>
      </c>
      <c r="B714">
        <v>-9.2166969305291516E-2</v>
      </c>
      <c r="C714">
        <v>-5.4529109645274583E-2</v>
      </c>
      <c r="D714">
        <v>-1.414879875002634E-2</v>
      </c>
      <c r="E714">
        <v>-8.3634677744765504E-2</v>
      </c>
      <c r="F714">
        <v>-6.5180047076799488E-2</v>
      </c>
      <c r="G714">
        <v>-7.924929179450016E-2</v>
      </c>
      <c r="H714">
        <v>-0.160279243132565</v>
      </c>
      <c r="I714">
        <v>-3.3191883741028799E-2</v>
      </c>
      <c r="J714">
        <v>-0.15804733342374341</v>
      </c>
      <c r="K714">
        <v>-2.0759619721106411E-2</v>
      </c>
      <c r="L714">
        <v>-2.2264796895073841E-2</v>
      </c>
      <c r="M714">
        <v>-0.12516715055535621</v>
      </c>
      <c r="N714">
        <v>-9.5423250584283081E-2</v>
      </c>
      <c r="O714">
        <v>-3.0873641123078891E-3</v>
      </c>
      <c r="P714">
        <v>-0.1067848156009065</v>
      </c>
      <c r="Q714">
        <v>-0.11193896236425049</v>
      </c>
      <c r="R714">
        <v>-1.9849766293719099E-2</v>
      </c>
      <c r="S714">
        <v>-8.8965473707805179E-2</v>
      </c>
      <c r="T714">
        <v>-7.4375344731134552E-2</v>
      </c>
      <c r="U714">
        <v>-1.9037830910393981E-2</v>
      </c>
      <c r="V714">
        <v>-5.3483573632332679E-2</v>
      </c>
      <c r="W714">
        <v>-0.25186463378904339</v>
      </c>
      <c r="X714">
        <v>-5.3230972368903617E-2</v>
      </c>
      <c r="Y714">
        <v>-1.5194204155864151E-2</v>
      </c>
      <c r="Z714">
        <v>-8.0289210388332144E-2</v>
      </c>
      <c r="AA714">
        <v>-0.12729780452795891</v>
      </c>
      <c r="AB714">
        <v>-8.6082753082361033E-2</v>
      </c>
      <c r="AC714">
        <v>-6.5229975119414391E-2</v>
      </c>
      <c r="AD714">
        <v>-7.3216105756985103E-2</v>
      </c>
      <c r="AE714">
        <v>-4.4832362330856447E-2</v>
      </c>
      <c r="AF714">
        <v>-0.1130781687223581</v>
      </c>
      <c r="AG714">
        <v>-0.105348033900642</v>
      </c>
      <c r="AH714" s="9" t="s">
        <v>184</v>
      </c>
      <c r="AI714" s="1">
        <v>44440</v>
      </c>
      <c r="AJ714" s="9" t="s">
        <v>38</v>
      </c>
      <c r="AK714">
        <v>30</v>
      </c>
    </row>
    <row r="715" spans="1:37" x14ac:dyDescent="0.25">
      <c r="A715">
        <v>44468</v>
      </c>
      <c r="B715">
        <v>-8.9200552298778171E-2</v>
      </c>
      <c r="C715">
        <v>-1.8290212783815572E-2</v>
      </c>
      <c r="D715">
        <v>-7.0872421341258471E-2</v>
      </c>
      <c r="E715">
        <v>-7.5912667603107983E-2</v>
      </c>
      <c r="F715">
        <v>-4.7754162733098264E-3</v>
      </c>
      <c r="G715">
        <v>-7.4368960452154534E-2</v>
      </c>
      <c r="H715">
        <v>-3.421557898727016E-3</v>
      </c>
      <c r="I715">
        <v>-1.7117577546251761E-2</v>
      </c>
      <c r="J715">
        <v>-0.25878394530740528</v>
      </c>
      <c r="K715">
        <v>-4.4203337333268856E-3</v>
      </c>
      <c r="L715">
        <v>-2.7308626638764141E-2</v>
      </c>
      <c r="M715">
        <v>-2.8072567718532761E-2</v>
      </c>
      <c r="N715">
        <v>-0.24882734436566939</v>
      </c>
      <c r="O715">
        <v>-0.16344412132689279</v>
      </c>
      <c r="P715">
        <v>-0.15435835438416609</v>
      </c>
      <c r="Q715">
        <v>-0.28359017368834788</v>
      </c>
      <c r="R715">
        <v>0</v>
      </c>
      <c r="S715">
        <v>-1.051371611205156E-2</v>
      </c>
      <c r="T715">
        <v>-6.5023785098145513E-3</v>
      </c>
      <c r="U715">
        <v>0</v>
      </c>
      <c r="V715">
        <v>-4.5687860931853987E-2</v>
      </c>
      <c r="W715">
        <v>-1.427107510009735E-2</v>
      </c>
      <c r="X715">
        <v>-1.9825795736667939E-2</v>
      </c>
      <c r="Y715">
        <v>-9.1932579428834121E-2</v>
      </c>
      <c r="Z715">
        <v>-6.0497977288000278E-2</v>
      </c>
      <c r="AA715">
        <v>-0.15587255659467689</v>
      </c>
      <c r="AB715">
        <v>-8.2333806009425123E-2</v>
      </c>
      <c r="AC715">
        <v>-5.4141239553986462E-2</v>
      </c>
      <c r="AD715">
        <v>-9.5584957266996284E-2</v>
      </c>
      <c r="AE715">
        <v>-0.1133268509041921</v>
      </c>
      <c r="AF715">
        <v>-5.1976758860949573E-2</v>
      </c>
      <c r="AG715">
        <v>-0.12552510807613429</v>
      </c>
      <c r="AH715" s="9" t="s">
        <v>184</v>
      </c>
      <c r="AI715" s="1">
        <v>44440</v>
      </c>
      <c r="AJ715" s="9" t="s">
        <v>39</v>
      </c>
      <c r="AK715">
        <v>29</v>
      </c>
    </row>
    <row r="716" spans="1:37" x14ac:dyDescent="0.25">
      <c r="A716">
        <v>44467</v>
      </c>
      <c r="B716">
        <v>-1.564087503786606E-2</v>
      </c>
      <c r="C716">
        <v>0</v>
      </c>
      <c r="D716">
        <v>0</v>
      </c>
      <c r="E716">
        <v>-8.0046453426345799E-3</v>
      </c>
      <c r="F716">
        <v>-3.8483575058127252E-2</v>
      </c>
      <c r="G716">
        <v>-1.03575336032979E-3</v>
      </c>
      <c r="H716">
        <v>-0.18189865754963661</v>
      </c>
      <c r="I716">
        <v>-2.0690722009018428E-3</v>
      </c>
      <c r="J716">
        <v>0</v>
      </c>
      <c r="K716">
        <v>0</v>
      </c>
      <c r="L716">
        <v>-3.7026661149641017E-2</v>
      </c>
      <c r="M716">
        <v>0</v>
      </c>
      <c r="N716">
        <v>-3.5246228394694337E-2</v>
      </c>
      <c r="O716">
        <v>-5.4209909669010667E-2</v>
      </c>
      <c r="P716">
        <v>-3.6799468831608513E-2</v>
      </c>
      <c r="Q716">
        <v>-1.9106459807998862E-2</v>
      </c>
      <c r="R716">
        <v>0</v>
      </c>
      <c r="S716">
        <v>0</v>
      </c>
      <c r="T716">
        <v>-1.500108841431654E-2</v>
      </c>
      <c r="U716">
        <v>0</v>
      </c>
      <c r="V716">
        <v>-5.2286058082594088E-2</v>
      </c>
      <c r="W716">
        <v>0</v>
      </c>
      <c r="X716">
        <v>-1.716631139539308E-3</v>
      </c>
      <c r="Y716">
        <v>-1.025959529791242E-2</v>
      </c>
      <c r="Z716">
        <v>-2.8518458156283882E-3</v>
      </c>
      <c r="AA716">
        <v>-1.4579746658158629E-2</v>
      </c>
      <c r="AB716">
        <v>-5.4955062875135977E-2</v>
      </c>
      <c r="AC716">
        <v>-3.5161791729053779E-3</v>
      </c>
      <c r="AD716">
        <v>-3.2081410736784367E-2</v>
      </c>
      <c r="AE716">
        <v>-9.667023635614027E-3</v>
      </c>
      <c r="AF716">
        <v>-1.231423325776162E-2</v>
      </c>
      <c r="AG716">
        <v>-2.4518883666667279E-2</v>
      </c>
      <c r="AH716" s="9" t="s">
        <v>184</v>
      </c>
      <c r="AI716" s="1">
        <v>44440</v>
      </c>
      <c r="AJ716" s="9" t="s">
        <v>40</v>
      </c>
      <c r="AK716">
        <v>28</v>
      </c>
    </row>
    <row r="717" spans="1:37" x14ac:dyDescent="0.25">
      <c r="A717">
        <v>44466</v>
      </c>
      <c r="B717">
        <v>-2.39673351533285</v>
      </c>
      <c r="C717">
        <v>-2.355702306847391</v>
      </c>
      <c r="D717">
        <v>-4.060028562544348</v>
      </c>
      <c r="E717">
        <v>-2.7188041437458841</v>
      </c>
      <c r="F717">
        <v>-4.1276835268585428</v>
      </c>
      <c r="G717">
        <v>-3.5952649836958628</v>
      </c>
      <c r="H717">
        <v>-1.6761473600258381</v>
      </c>
      <c r="I717">
        <v>-2.0117971866277649</v>
      </c>
      <c r="J717">
        <v>-2.202463851872662</v>
      </c>
      <c r="K717">
        <v>-0.39151709753408592</v>
      </c>
      <c r="L717">
        <v>-0.78617616944430568</v>
      </c>
      <c r="M717">
        <v>-1.1787222866095759</v>
      </c>
      <c r="N717">
        <v>-3.8301677349120049</v>
      </c>
      <c r="O717">
        <v>-2.047360860613352</v>
      </c>
      <c r="P717">
        <v>-3.11250961432766</v>
      </c>
      <c r="Q717">
        <v>-0.89921547365750176</v>
      </c>
      <c r="R717">
        <v>-0.6270373190897337</v>
      </c>
      <c r="S717">
        <v>-4.9375021216511392</v>
      </c>
      <c r="T717">
        <v>-2.7501181917852189</v>
      </c>
      <c r="U717">
        <v>-4.5255665038439084</v>
      </c>
      <c r="V717">
        <v>-0.86160934031310832</v>
      </c>
      <c r="W717">
        <v>-0.30416553946516123</v>
      </c>
      <c r="X717">
        <v>-2.194271679434896</v>
      </c>
      <c r="Y717">
        <v>-2.0993816276997079</v>
      </c>
      <c r="Z717">
        <v>-2.6543874132109959</v>
      </c>
      <c r="AA717">
        <v>-2.7866494614820341</v>
      </c>
      <c r="AB717">
        <v>-1.858011923817801</v>
      </c>
      <c r="AC717">
        <v>-1.7379918702385551</v>
      </c>
      <c r="AD717">
        <v>-0.95238723636149125</v>
      </c>
      <c r="AE717">
        <v>-2.3527291458620589</v>
      </c>
      <c r="AF717">
        <v>-2.585652449760075</v>
      </c>
      <c r="AG717">
        <v>-2.552693052354523</v>
      </c>
      <c r="AH717" s="9" t="s">
        <v>184</v>
      </c>
      <c r="AI717" s="1">
        <v>44440</v>
      </c>
      <c r="AJ717" s="9" t="s">
        <v>41</v>
      </c>
      <c r="AK717">
        <v>27</v>
      </c>
    </row>
    <row r="718" spans="1:37" x14ac:dyDescent="0.25">
      <c r="A718">
        <v>44463</v>
      </c>
      <c r="B718">
        <v>-0.63533902282773158</v>
      </c>
      <c r="C718">
        <v>-1.18032743701237</v>
      </c>
      <c r="D718">
        <v>-2.2701547059994528E-3</v>
      </c>
      <c r="E718">
        <v>-0.63663129022186871</v>
      </c>
      <c r="F718">
        <v>-0.24592697607098651</v>
      </c>
      <c r="G718">
        <v>-0.84104092859922186</v>
      </c>
      <c r="H718">
        <v>-0.6783060536947636</v>
      </c>
      <c r="I718">
        <v>-0.3535938058376813</v>
      </c>
      <c r="J718">
        <v>-0.64402658188023365</v>
      </c>
      <c r="K718">
        <v>-0.15243306561845921</v>
      </c>
      <c r="L718">
        <v>-0.31787631896733942</v>
      </c>
      <c r="M718">
        <v>-0.45625255184715519</v>
      </c>
      <c r="N718">
        <v>-0.71561255041349103</v>
      </c>
      <c r="O718">
        <v>-0.68438523949084606</v>
      </c>
      <c r="P718">
        <v>-1.933612626039352</v>
      </c>
      <c r="Q718">
        <v>-0.12904904290919411</v>
      </c>
      <c r="R718">
        <v>-4.6234538260681447E-2</v>
      </c>
      <c r="S718">
        <v>-1.0911932905335731</v>
      </c>
      <c r="T718">
        <v>-0.1116259824545538</v>
      </c>
      <c r="U718">
        <v>-0.3001862002435981</v>
      </c>
      <c r="V718">
        <v>-1.4860347412171371</v>
      </c>
      <c r="W718">
        <v>-0.98438627359266806</v>
      </c>
      <c r="X718">
        <v>-0.32378022702026199</v>
      </c>
      <c r="Y718">
        <v>-1.067591640277858</v>
      </c>
      <c r="Z718">
        <v>-0.68196809263595293</v>
      </c>
      <c r="AA718">
        <v>-0.76878503882921423</v>
      </c>
      <c r="AB718">
        <v>-0.47046452692367652</v>
      </c>
      <c r="AC718">
        <v>-0.53789572708465927</v>
      </c>
      <c r="AD718">
        <v>-0.1040716901577504</v>
      </c>
      <c r="AE718">
        <v>-0.41516584060968648</v>
      </c>
      <c r="AF718">
        <v>-0.68693469945363805</v>
      </c>
      <c r="AG718">
        <v>-0.89862977720715553</v>
      </c>
      <c r="AH718" s="9" t="s">
        <v>185</v>
      </c>
      <c r="AI718" s="1">
        <v>44440</v>
      </c>
      <c r="AJ718" s="9" t="s">
        <v>43</v>
      </c>
      <c r="AK718">
        <v>24</v>
      </c>
    </row>
    <row r="719" spans="1:37" x14ac:dyDescent="0.25">
      <c r="A719">
        <v>44462</v>
      </c>
      <c r="B719">
        <v>-1.4971965871943571</v>
      </c>
      <c r="C719">
        <v>-0.65509785519290431</v>
      </c>
      <c r="D719">
        <v>-1.1318222009876311</v>
      </c>
      <c r="E719">
        <v>-1.3140412424622521</v>
      </c>
      <c r="F719">
        <v>-1.6979631524448699</v>
      </c>
      <c r="G719">
        <v>-1.119858537432785</v>
      </c>
      <c r="H719">
        <v>-1.160972974868371</v>
      </c>
      <c r="I719">
        <v>-0.68235823791254424</v>
      </c>
      <c r="J719">
        <v>-1.42864181542889</v>
      </c>
      <c r="K719">
        <v>-1.0717205538930319</v>
      </c>
      <c r="L719">
        <v>-0.41976989831865807</v>
      </c>
      <c r="M719">
        <v>-0.66883011091557565</v>
      </c>
      <c r="N719">
        <v>-1.986967807839886</v>
      </c>
      <c r="O719">
        <v>-0.7949444429126401</v>
      </c>
      <c r="P719">
        <v>-3.499384016055235</v>
      </c>
      <c r="Q719">
        <v>-0.21438975391980131</v>
      </c>
      <c r="R719">
        <v>-0.86724780176493199</v>
      </c>
      <c r="S719">
        <v>-0.57188664620231033</v>
      </c>
      <c r="T719">
        <v>-1.677570730546583</v>
      </c>
      <c r="U719">
        <v>-1.5515123973899041</v>
      </c>
      <c r="V719">
        <v>-3.9795984230308821</v>
      </c>
      <c r="W719">
        <v>-1.632175668662506</v>
      </c>
      <c r="X719">
        <v>-1.571957603489053</v>
      </c>
      <c r="Y719">
        <v>-0.51384793950098895</v>
      </c>
      <c r="Z719">
        <v>-1.364281784744005</v>
      </c>
      <c r="AA719">
        <v>-1.870822839557952</v>
      </c>
      <c r="AB719">
        <v>-1.461983144689085</v>
      </c>
      <c r="AC719">
        <v>-0.94548657706433081</v>
      </c>
      <c r="AD719">
        <v>-8.3285944393453312E-2</v>
      </c>
      <c r="AE719">
        <v>-0.54546291868438657</v>
      </c>
      <c r="AF719">
        <v>-1.3898276357130059</v>
      </c>
      <c r="AG719">
        <v>-3.1480196177221731</v>
      </c>
      <c r="AH719" s="9" t="s">
        <v>185</v>
      </c>
      <c r="AI719" s="1">
        <v>44440</v>
      </c>
      <c r="AJ719" s="9" t="s">
        <v>38</v>
      </c>
      <c r="AK719">
        <v>23</v>
      </c>
    </row>
    <row r="720" spans="1:37" x14ac:dyDescent="0.25">
      <c r="A720">
        <v>44461</v>
      </c>
      <c r="B720">
        <v>-1.955225216979619E-2</v>
      </c>
      <c r="C720">
        <v>-3.5731700414761208E-3</v>
      </c>
      <c r="D720">
        <v>0</v>
      </c>
      <c r="E720">
        <v>-3.0815276780814211E-2</v>
      </c>
      <c r="F720">
        <v>-5.4684189881542868E-3</v>
      </c>
      <c r="G720">
        <v>-5.443047493986878E-2</v>
      </c>
      <c r="H720">
        <v>0</v>
      </c>
      <c r="I720">
        <v>-1.4352146733563369E-2</v>
      </c>
      <c r="J720">
        <v>-3.0579785421709308E-3</v>
      </c>
      <c r="K720">
        <v>-7.5671839147101938E-3</v>
      </c>
      <c r="L720">
        <v>0</v>
      </c>
      <c r="M720">
        <v>-1.129817877242797E-2</v>
      </c>
      <c r="N720">
        <v>-2.4024754699837739E-2</v>
      </c>
      <c r="O720">
        <v>-8.7534025776124774E-3</v>
      </c>
      <c r="P720">
        <v>-3.1988086976057241E-3</v>
      </c>
      <c r="Q720">
        <v>-2.5428315365715101E-2</v>
      </c>
      <c r="R720">
        <v>-8.0550918675461394E-3</v>
      </c>
      <c r="S720">
        <v>0</v>
      </c>
      <c r="T720">
        <v>-4.1278738670092852E-2</v>
      </c>
      <c r="U720">
        <v>0</v>
      </c>
      <c r="V720">
        <v>-0.12378636727576491</v>
      </c>
      <c r="W720">
        <v>-3.1595808286005791E-2</v>
      </c>
      <c r="X720">
        <v>-2.096300035752043E-3</v>
      </c>
      <c r="Y720">
        <v>0</v>
      </c>
      <c r="Z720">
        <v>-2.1919020584025221E-2</v>
      </c>
      <c r="AA720">
        <v>-1.06516420628295E-2</v>
      </c>
      <c r="AB720">
        <v>-3.1293449417121443E-2</v>
      </c>
      <c r="AC720">
        <v>-2.6519336285282312E-3</v>
      </c>
      <c r="AD720">
        <v>-7.9136487856905895E-3</v>
      </c>
      <c r="AE720">
        <v>-3.7447953268818078E-2</v>
      </c>
      <c r="AF720">
        <v>-1.259731572961529E-2</v>
      </c>
      <c r="AG720">
        <v>-2.05782739187556E-2</v>
      </c>
      <c r="AH720" s="9" t="s">
        <v>185</v>
      </c>
      <c r="AI720" s="1">
        <v>44440</v>
      </c>
      <c r="AJ720" s="9" t="s">
        <v>39</v>
      </c>
      <c r="AK720">
        <v>22</v>
      </c>
    </row>
    <row r="721" spans="1:37" x14ac:dyDescent="0.25">
      <c r="A721">
        <v>44460</v>
      </c>
      <c r="B721">
        <v>-3.675190580318069E-2</v>
      </c>
      <c r="C721">
        <v>-2.3841760865850731E-2</v>
      </c>
      <c r="D721">
        <v>0</v>
      </c>
      <c r="E721">
        <v>-7.2796322957559334E-2</v>
      </c>
      <c r="F721">
        <v>-0.106518188454923</v>
      </c>
      <c r="G721">
        <v>-4.2269096492014838E-2</v>
      </c>
      <c r="H721">
        <v>0</v>
      </c>
      <c r="I721">
        <v>-1.9613852207094711E-2</v>
      </c>
      <c r="J721">
        <v>-1.102992401703454E-3</v>
      </c>
      <c r="K721">
        <v>-0.1271020013130989</v>
      </c>
      <c r="L721">
        <v>-1.054299051490161E-2</v>
      </c>
      <c r="M721">
        <v>-1.9780618872232659E-3</v>
      </c>
      <c r="N721">
        <v>-5.5669834510029101E-4</v>
      </c>
      <c r="O721">
        <v>-0.15459404699181969</v>
      </c>
      <c r="P721">
        <v>-8.5434578169847758E-3</v>
      </c>
      <c r="Q721">
        <v>-0.1009384214232575</v>
      </c>
      <c r="R721">
        <v>-8.1980611501033113E-2</v>
      </c>
      <c r="S721">
        <v>0</v>
      </c>
      <c r="T721">
        <v>-1.8224360217089119E-2</v>
      </c>
      <c r="U721">
        <v>-1.3619637964284181E-2</v>
      </c>
      <c r="V721">
        <v>-2.778219743514377E-2</v>
      </c>
      <c r="W721">
        <v>-1.1229560904856569E-2</v>
      </c>
      <c r="X721">
        <v>-1.6401853887471271E-2</v>
      </c>
      <c r="Y721">
        <v>-0.10194048603154</v>
      </c>
      <c r="Z721">
        <v>-4.0161814766470252E-2</v>
      </c>
      <c r="AA721">
        <v>-1.1587100320987059E-2</v>
      </c>
      <c r="AB721">
        <v>-6.4048651601648604E-2</v>
      </c>
      <c r="AC721">
        <v>-2.255316545869324E-2</v>
      </c>
      <c r="AD721">
        <v>-4.0594340289530427E-2</v>
      </c>
      <c r="AE721">
        <v>-3.1566542260898223E-2</v>
      </c>
      <c r="AF721">
        <v>-4.0771323019487681E-2</v>
      </c>
      <c r="AG721">
        <v>-3.2837050906583967E-2</v>
      </c>
      <c r="AH721" s="9" t="s">
        <v>185</v>
      </c>
      <c r="AI721" s="1">
        <v>44440</v>
      </c>
      <c r="AJ721" s="9" t="s">
        <v>40</v>
      </c>
      <c r="AK721">
        <v>21</v>
      </c>
    </row>
    <row r="722" spans="1:37" x14ac:dyDescent="0.25">
      <c r="A722">
        <v>44459</v>
      </c>
      <c r="B722">
        <v>-0.79742258523802678</v>
      </c>
      <c r="C722">
        <v>-0.45573959691367077</v>
      </c>
      <c r="D722">
        <v>-0.17076970325664109</v>
      </c>
      <c r="E722">
        <v>-0.99612372261013049</v>
      </c>
      <c r="F722">
        <v>-0.69410470885510034</v>
      </c>
      <c r="G722">
        <v>-0.45268637739600431</v>
      </c>
      <c r="H722">
        <v>-0.18242489539344939</v>
      </c>
      <c r="I722">
        <v>-0.85491386122774615</v>
      </c>
      <c r="J722">
        <v>-1.3029088400465341</v>
      </c>
      <c r="K722">
        <v>-2.195686639747898</v>
      </c>
      <c r="L722">
        <v>-0.43274246355139101</v>
      </c>
      <c r="M722">
        <v>-1.242960217855976</v>
      </c>
      <c r="N722">
        <v>-1.0141084977323249</v>
      </c>
      <c r="O722">
        <v>-0.2444983964689123</v>
      </c>
      <c r="P722">
        <v>-0.9265714458480182</v>
      </c>
      <c r="Q722">
        <v>-0.35083848183309613</v>
      </c>
      <c r="R722">
        <v>-0.22788967138727209</v>
      </c>
      <c r="S722">
        <v>-3.400158372023153</v>
      </c>
      <c r="T722">
        <v>-0.55722122585304401</v>
      </c>
      <c r="U722">
        <v>-2.942752206600352</v>
      </c>
      <c r="V722">
        <v>-0.78793507786704409</v>
      </c>
      <c r="W722">
        <v>-0.58415618084712584</v>
      </c>
      <c r="X722">
        <v>-0.5843639971845801</v>
      </c>
      <c r="Y722">
        <v>-0.16951406674171959</v>
      </c>
      <c r="Z722">
        <v>-0.84935326018026702</v>
      </c>
      <c r="AA722">
        <v>-1.200263420959744</v>
      </c>
      <c r="AB722">
        <v>-0.4622667080300959</v>
      </c>
      <c r="AC722">
        <v>-0.69385950445706124</v>
      </c>
      <c r="AD722">
        <v>-0.83061547640511468</v>
      </c>
      <c r="AE722">
        <v>-0.89909066075192479</v>
      </c>
      <c r="AF722">
        <v>-0.97346021952025419</v>
      </c>
      <c r="AG722">
        <v>-0.41297934102978728</v>
      </c>
      <c r="AH722" s="9" t="s">
        <v>185</v>
      </c>
      <c r="AI722" s="1">
        <v>44440</v>
      </c>
      <c r="AJ722" s="9" t="s">
        <v>41</v>
      </c>
      <c r="AK722">
        <v>20</v>
      </c>
    </row>
    <row r="723" spans="1:37" x14ac:dyDescent="0.25">
      <c r="A723">
        <v>44456</v>
      </c>
      <c r="B723">
        <v>-0.13398188954358711</v>
      </c>
      <c r="C723">
        <v>-2.0879380644251981E-2</v>
      </c>
      <c r="D723">
        <v>-0.28613545179357158</v>
      </c>
      <c r="E723">
        <v>-0.15037621381236621</v>
      </c>
      <c r="F723">
        <v>-7.1508926544424339E-2</v>
      </c>
      <c r="G723">
        <v>-1.2227628840438759E-2</v>
      </c>
      <c r="H723">
        <v>-0.18427671741296159</v>
      </c>
      <c r="I723">
        <v>-5.8414531572080902E-2</v>
      </c>
      <c r="J723">
        <v>-0.38969434259721991</v>
      </c>
      <c r="K723">
        <v>-0.15262814056288529</v>
      </c>
      <c r="L723">
        <v>-0.10466255114460001</v>
      </c>
      <c r="M723">
        <v>-0.13692082159340421</v>
      </c>
      <c r="N723">
        <v>-0.20779775813212589</v>
      </c>
      <c r="O723">
        <v>0</v>
      </c>
      <c r="P723">
        <v>-0.7508395954368875</v>
      </c>
      <c r="Q723">
        <v>-1.9867237489422061E-2</v>
      </c>
      <c r="R723">
        <v>-8.6285941658410678E-2</v>
      </c>
      <c r="S723">
        <v>-0.19491303486118891</v>
      </c>
      <c r="T723">
        <v>-6.8768444728901493E-2</v>
      </c>
      <c r="U723">
        <v>-1.606418166444986E-2</v>
      </c>
      <c r="V723">
        <v>-8.8036493228247307E-3</v>
      </c>
      <c r="W723">
        <v>-0.16804659939409719</v>
      </c>
      <c r="X723">
        <v>-9.9990739385861255E-2</v>
      </c>
      <c r="Y723">
        <v>-1.5623876269687181E-2</v>
      </c>
      <c r="Z723">
        <v>-0.10394697371898851</v>
      </c>
      <c r="AA723">
        <v>-0.31903867775346989</v>
      </c>
      <c r="AB723">
        <v>-3.8985890770525472E-2</v>
      </c>
      <c r="AC723">
        <v>-0.24385151296264129</v>
      </c>
      <c r="AD723">
        <v>-0.13909860652190331</v>
      </c>
      <c r="AE723">
        <v>-0.11238044033430281</v>
      </c>
      <c r="AF723">
        <v>-8.960601480253555E-2</v>
      </c>
      <c r="AG723">
        <v>-0.24244789727055141</v>
      </c>
      <c r="AH723" s="9" t="s">
        <v>186</v>
      </c>
      <c r="AI723" s="1">
        <v>44440</v>
      </c>
      <c r="AJ723" s="9" t="s">
        <v>43</v>
      </c>
      <c r="AK723">
        <v>17</v>
      </c>
    </row>
    <row r="724" spans="1:37" x14ac:dyDescent="0.25">
      <c r="A724">
        <v>44455</v>
      </c>
      <c r="B724">
        <v>-0.49394560533173842</v>
      </c>
      <c r="C724">
        <v>-0.82659540364293271</v>
      </c>
      <c r="D724">
        <v>-0.12680058906912189</v>
      </c>
      <c r="E724">
        <v>-0.47870057614469658</v>
      </c>
      <c r="F724">
        <v>-9.936241191114888E-3</v>
      </c>
      <c r="G724">
        <v>-0.14981554644511649</v>
      </c>
      <c r="H724">
        <v>-7.9739471498008502E-2</v>
      </c>
      <c r="I724">
        <v>-0.40984638852132987</v>
      </c>
      <c r="J724">
        <v>-0.58022589153153747</v>
      </c>
      <c r="K724">
        <v>-3.9082607354395317E-2</v>
      </c>
      <c r="L724">
        <v>-9.317987944802561E-2</v>
      </c>
      <c r="M724">
        <v>-7.6727033806720357E-2</v>
      </c>
      <c r="N724">
        <v>-0.41082344205505622</v>
      </c>
      <c r="O724">
        <v>-0.59517976951769747</v>
      </c>
      <c r="P724">
        <v>-8.1228400117094798E-2</v>
      </c>
      <c r="Q724">
        <v>-0.12906762787733639</v>
      </c>
      <c r="R724">
        <v>-0.20781047680764</v>
      </c>
      <c r="S724">
        <v>-0.10012634961174249</v>
      </c>
      <c r="T724">
        <v>-0.34651036137603908</v>
      </c>
      <c r="U724">
        <v>-0.45391525099511543</v>
      </c>
      <c r="V724">
        <v>-0.25754124746905499</v>
      </c>
      <c r="W724">
        <v>-2.3352880310264119E-2</v>
      </c>
      <c r="X724">
        <v>-0.66985581723284093</v>
      </c>
      <c r="Y724">
        <v>-0.100703708392089</v>
      </c>
      <c r="Z724">
        <v>-0.73064853756776671</v>
      </c>
      <c r="AA724">
        <v>-0.34438798850971419</v>
      </c>
      <c r="AB724">
        <v>-0.24468209402553151</v>
      </c>
      <c r="AC724">
        <v>-0.10906697403678819</v>
      </c>
      <c r="AD724">
        <v>-0.16125597134244871</v>
      </c>
      <c r="AE724">
        <v>-0.20932341626421019</v>
      </c>
      <c r="AF724">
        <v>-0.2034513390637461</v>
      </c>
      <c r="AG724">
        <v>-1.129309815114075</v>
      </c>
      <c r="AH724" s="9" t="s">
        <v>186</v>
      </c>
      <c r="AI724" s="1">
        <v>44440</v>
      </c>
      <c r="AJ724" s="9" t="s">
        <v>38</v>
      </c>
      <c r="AK724">
        <v>16</v>
      </c>
    </row>
    <row r="725" spans="1:37" x14ac:dyDescent="0.25">
      <c r="A725">
        <v>44454</v>
      </c>
      <c r="B725">
        <v>-0.23215314828663439</v>
      </c>
      <c r="C725">
        <v>-0.15151152254867201</v>
      </c>
      <c r="D725">
        <v>-1.472218504051529E-2</v>
      </c>
      <c r="E725">
        <v>-0.1177134823748628</v>
      </c>
      <c r="F725">
        <v>0</v>
      </c>
      <c r="G725">
        <v>-2.9519370554075969E-2</v>
      </c>
      <c r="H725">
        <v>-0.12669770459147031</v>
      </c>
      <c r="I725">
        <v>-1.2676432308501569E-2</v>
      </c>
      <c r="J725">
        <v>0</v>
      </c>
      <c r="K725">
        <v>-2.0337384139280899E-2</v>
      </c>
      <c r="L725">
        <v>-2.1494381815431369</v>
      </c>
      <c r="M725">
        <v>-0.15296766193816019</v>
      </c>
      <c r="N725">
        <v>-0.29969942154667129</v>
      </c>
      <c r="O725">
        <v>0</v>
      </c>
      <c r="P725">
        <v>-8.6437874102289286E-2</v>
      </c>
      <c r="Q725">
        <v>-8.3561027786824629E-2</v>
      </c>
      <c r="R725">
        <v>-0.27343740303444741</v>
      </c>
      <c r="S725">
        <v>0</v>
      </c>
      <c r="T725">
        <v>-3.199341681604613E-2</v>
      </c>
      <c r="U725">
        <v>0</v>
      </c>
      <c r="V725">
        <v>-0.39361153580721808</v>
      </c>
      <c r="W725">
        <v>-0.19690025390257729</v>
      </c>
      <c r="X725">
        <v>-0.25940457247280868</v>
      </c>
      <c r="Y725">
        <v>-1.476314471187214E-2</v>
      </c>
      <c r="Z725">
        <v>-0.22967175496722861</v>
      </c>
      <c r="AA725">
        <v>-9.2272966552734592E-2</v>
      </c>
      <c r="AB725">
        <v>-9.7367012731679026E-2</v>
      </c>
      <c r="AC725">
        <v>-0.37730153135207978</v>
      </c>
      <c r="AD725">
        <v>-0.20790957468907259</v>
      </c>
      <c r="AE725">
        <v>-2.0723845207163721E-2</v>
      </c>
      <c r="AF725">
        <v>-0.1007561902057534</v>
      </c>
      <c r="AG725">
        <v>-0.64171468139426902</v>
      </c>
      <c r="AH725" s="9" t="s">
        <v>186</v>
      </c>
      <c r="AI725" s="1">
        <v>44440</v>
      </c>
      <c r="AJ725" s="9" t="s">
        <v>39</v>
      </c>
      <c r="AK725">
        <v>15</v>
      </c>
    </row>
    <row r="726" spans="1:37" x14ac:dyDescent="0.25">
      <c r="A726">
        <v>44453</v>
      </c>
      <c r="B726">
        <v>-0.47322093770138229</v>
      </c>
      <c r="C726">
        <v>-7.9946059167751257E-2</v>
      </c>
      <c r="D726">
        <v>-0.18363600961341961</v>
      </c>
      <c r="E726">
        <v>-0.5308873465967866</v>
      </c>
      <c r="F726">
        <v>-0.33641723993685879</v>
      </c>
      <c r="G726">
        <v>-1.310003869896232</v>
      </c>
      <c r="H726">
        <v>-1.9136218517786359E-2</v>
      </c>
      <c r="I726">
        <v>-0.1139505857498888</v>
      </c>
      <c r="J726">
        <v>-0.46101793168455868</v>
      </c>
      <c r="K726">
        <v>-0.1741708886076174</v>
      </c>
      <c r="L726">
        <v>-6.0612342063015988E-2</v>
      </c>
      <c r="M726">
        <v>-0.58598923690485905</v>
      </c>
      <c r="N726">
        <v>-0.44214410912629359</v>
      </c>
      <c r="O726">
        <v>-0.39171394382478381</v>
      </c>
      <c r="P726">
        <v>-0.53546976916903188</v>
      </c>
      <c r="Q726">
        <v>-0.47478981822615152</v>
      </c>
      <c r="R726">
        <v>0</v>
      </c>
      <c r="S726">
        <v>-0.55832976543504131</v>
      </c>
      <c r="T726">
        <v>-8.8361594096753954E-2</v>
      </c>
      <c r="U726">
        <v>-0.61109895272375103</v>
      </c>
      <c r="V726">
        <v>-0.56828273261597673</v>
      </c>
      <c r="W726">
        <v>-0.1218563297287064</v>
      </c>
      <c r="X726">
        <v>-0.46388337267097252</v>
      </c>
      <c r="Y726">
        <v>-1.1439960818515811</v>
      </c>
      <c r="Z726">
        <v>-0.55493939430594741</v>
      </c>
      <c r="AA726">
        <v>-0.44862974070171668</v>
      </c>
      <c r="AB726">
        <v>-0.31023368550553743</v>
      </c>
      <c r="AC726">
        <v>-0.55141949571984294</v>
      </c>
      <c r="AD726">
        <v>-0.23787294933549891</v>
      </c>
      <c r="AE726">
        <v>-0.4910826633271958</v>
      </c>
      <c r="AF726">
        <v>-0.50824223308949812</v>
      </c>
      <c r="AG726">
        <v>-0.43948261080040002</v>
      </c>
      <c r="AH726" s="9" t="s">
        <v>186</v>
      </c>
      <c r="AI726" s="1">
        <v>44440</v>
      </c>
      <c r="AJ726" s="9" t="s">
        <v>40</v>
      </c>
      <c r="AK726">
        <v>14</v>
      </c>
    </row>
    <row r="727" spans="1:37" x14ac:dyDescent="0.25">
      <c r="A727">
        <v>44452</v>
      </c>
      <c r="B727">
        <v>-0.47433289953394669</v>
      </c>
      <c r="C727">
        <v>-0.1394052030201072</v>
      </c>
      <c r="D727">
        <v>-0.58072062147888692</v>
      </c>
      <c r="E727">
        <v>-0.56105376235474014</v>
      </c>
      <c r="F727">
        <v>-2.761125773925035</v>
      </c>
      <c r="G727">
        <v>-0.40373630983773401</v>
      </c>
      <c r="H727">
        <v>-0.1503657604647102</v>
      </c>
      <c r="I727">
        <v>-0.15864087076433739</v>
      </c>
      <c r="J727">
        <v>-3.4573646292298622E-2</v>
      </c>
      <c r="K727">
        <v>-0.1569653363551724</v>
      </c>
      <c r="L727">
        <v>-5.9220873588161832E-2</v>
      </c>
      <c r="M727">
        <v>-0.26648008685064339</v>
      </c>
      <c r="N727">
        <v>-0.42681106238502159</v>
      </c>
      <c r="O727">
        <v>-0.45965840594775642</v>
      </c>
      <c r="P727">
        <v>-0.49003935012426331</v>
      </c>
      <c r="Q727">
        <v>-0.74256172648500407</v>
      </c>
      <c r="R727">
        <v>-0.53045734076817175</v>
      </c>
      <c r="S727">
        <v>-0.68255273165321839</v>
      </c>
      <c r="T727">
        <v>-0.33053829420749392</v>
      </c>
      <c r="U727">
        <v>-0.30153745988399522</v>
      </c>
      <c r="V727">
        <v>-0.16400760320767149</v>
      </c>
      <c r="W727">
        <v>-3.6146541065065277E-2</v>
      </c>
      <c r="X727">
        <v>-0.64172370546015489</v>
      </c>
      <c r="Y727">
        <v>-0.80089469383354139</v>
      </c>
      <c r="Z727">
        <v>-0.49497144364574969</v>
      </c>
      <c r="AA727">
        <v>-0.32413905384640962</v>
      </c>
      <c r="AB727">
        <v>-0.62106294201829104</v>
      </c>
      <c r="AC727">
        <v>-0.36879336928946049</v>
      </c>
      <c r="AD727">
        <v>-0.45033738125929612</v>
      </c>
      <c r="AE727">
        <v>-0.60308169051371652</v>
      </c>
      <c r="AF727">
        <v>-0.52530707041076019</v>
      </c>
      <c r="AG727">
        <v>-0.27919382897953843</v>
      </c>
      <c r="AH727" s="9" t="s">
        <v>186</v>
      </c>
      <c r="AI727" s="1">
        <v>44440</v>
      </c>
      <c r="AJ727" s="9" t="s">
        <v>41</v>
      </c>
      <c r="AK727">
        <v>13</v>
      </c>
    </row>
    <row r="728" spans="1:37" x14ac:dyDescent="0.25">
      <c r="A728">
        <v>44449</v>
      </c>
      <c r="B728">
        <v>-9.7791040184040182E-2</v>
      </c>
      <c r="C728">
        <v>-1.5924208838691271E-2</v>
      </c>
      <c r="D728">
        <v>-3.2723931949299692E-2</v>
      </c>
      <c r="E728">
        <v>-0.12948016561124531</v>
      </c>
      <c r="F728">
        <v>-0.34965307913078097</v>
      </c>
      <c r="G728">
        <v>-9.0444727628480992E-2</v>
      </c>
      <c r="H728">
        <v>-3.0573372874013249E-2</v>
      </c>
      <c r="I728">
        <v>-8.9762406239557516E-2</v>
      </c>
      <c r="J728">
        <v>-0.22558426791629199</v>
      </c>
      <c r="K728">
        <v>-7.667192425138733E-2</v>
      </c>
      <c r="L728">
        <v>-9.0932128663186243E-3</v>
      </c>
      <c r="M728">
        <v>-0.1120478014335355</v>
      </c>
      <c r="N728">
        <v>-7.5467797798199884E-2</v>
      </c>
      <c r="O728">
        <v>-2.7546648329742841E-2</v>
      </c>
      <c r="P728">
        <v>-1.7291414462066761E-2</v>
      </c>
      <c r="Q728">
        <v>-0.1383642756370885</v>
      </c>
      <c r="R728">
        <v>-0.23838257041236441</v>
      </c>
      <c r="S728">
        <v>-5.2149999782777769E-2</v>
      </c>
      <c r="T728">
        <v>-0.18069872954764801</v>
      </c>
      <c r="U728">
        <v>-1.3532830997334769E-3</v>
      </c>
      <c r="V728">
        <v>-4.0323776552784928E-2</v>
      </c>
      <c r="W728">
        <v>-3.5438792005826447E-2</v>
      </c>
      <c r="X728">
        <v>-0.12048872314452171</v>
      </c>
      <c r="Y728">
        <v>-2.2721549517820031E-2</v>
      </c>
      <c r="Z728">
        <v>-0.1082281994089547</v>
      </c>
      <c r="AA728">
        <v>-7.2336058993455257E-2</v>
      </c>
      <c r="AB728">
        <v>-0.1199868171229005</v>
      </c>
      <c r="AC728">
        <v>-5.5064816542361429E-2</v>
      </c>
      <c r="AD728">
        <v>-0.10446899258308801</v>
      </c>
      <c r="AE728">
        <v>-0.11710738142946189</v>
      </c>
      <c r="AF728">
        <v>-0.1386564643175664</v>
      </c>
      <c r="AG728">
        <v>-2.5240886306017792E-2</v>
      </c>
      <c r="AH728" s="9" t="s">
        <v>187</v>
      </c>
      <c r="AI728" s="1">
        <v>44440</v>
      </c>
      <c r="AJ728" s="9" t="s">
        <v>43</v>
      </c>
      <c r="AK728">
        <v>10</v>
      </c>
    </row>
    <row r="729" spans="1:37" x14ac:dyDescent="0.25">
      <c r="A729">
        <v>44448</v>
      </c>
      <c r="B729">
        <v>-3.4199767512358668E-2</v>
      </c>
      <c r="C729">
        <v>-1.841174590308316E-3</v>
      </c>
      <c r="D729">
        <v>-2.3022922444301239E-2</v>
      </c>
      <c r="E729">
        <v>-5.8992128141018542E-2</v>
      </c>
      <c r="F729">
        <v>-7.1398322099023832E-6</v>
      </c>
      <c r="G729">
        <v>-4.0670711271658777E-2</v>
      </c>
      <c r="H729">
        <v>-1.191018862293569E-2</v>
      </c>
      <c r="I729">
        <v>-0.1024104999185637</v>
      </c>
      <c r="J729">
        <v>-3.848216134071168E-4</v>
      </c>
      <c r="K729">
        <v>-0.21765159057108241</v>
      </c>
      <c r="L729">
        <v>-4.3280237882848257E-3</v>
      </c>
      <c r="M729">
        <v>-5.5314582825814274E-4</v>
      </c>
      <c r="N729">
        <v>-1.19821006696106E-2</v>
      </c>
      <c r="O729">
        <v>0</v>
      </c>
      <c r="P729">
        <v>-5.5407908509711168E-2</v>
      </c>
      <c r="Q729">
        <v>-7.4911655437706996E-3</v>
      </c>
      <c r="R729">
        <v>-4.8804551238558071E-2</v>
      </c>
      <c r="S729">
        <v>-1.0315900996498021E-2</v>
      </c>
      <c r="T729">
        <v>-9.6180751740154086E-2</v>
      </c>
      <c r="U729">
        <v>0</v>
      </c>
      <c r="V729">
        <v>-6.7994832398596348E-4</v>
      </c>
      <c r="W729">
        <v>-3.699436721112709E-3</v>
      </c>
      <c r="X729">
        <v>-4.8897198653352458E-2</v>
      </c>
      <c r="Y729">
        <v>-0.14232183337671869</v>
      </c>
      <c r="Z729">
        <v>-4.4826010085616097E-2</v>
      </c>
      <c r="AA729">
        <v>-4.500376763731917E-2</v>
      </c>
      <c r="AB729">
        <v>-1.4583290777830989E-2</v>
      </c>
      <c r="AC729">
        <v>-2.8097683067628391E-2</v>
      </c>
      <c r="AD729">
        <v>-2.0740786559386031E-2</v>
      </c>
      <c r="AE729">
        <v>-2.5106568019526349E-2</v>
      </c>
      <c r="AF729">
        <v>-1.513850355324564E-2</v>
      </c>
      <c r="AG729">
        <v>-0.10387621322092069</v>
      </c>
      <c r="AH729" s="9" t="s">
        <v>187</v>
      </c>
      <c r="AI729" s="1">
        <v>44440</v>
      </c>
      <c r="AJ729" s="9" t="s">
        <v>38</v>
      </c>
      <c r="AK729">
        <v>9</v>
      </c>
    </row>
    <row r="730" spans="1:37" x14ac:dyDescent="0.25">
      <c r="A730">
        <v>44447</v>
      </c>
      <c r="B730">
        <v>-0.31706979315345818</v>
      </c>
      <c r="C730">
        <v>-0.11284803310466621</v>
      </c>
      <c r="D730">
        <v>-0.62822533758891774</v>
      </c>
      <c r="E730">
        <v>-0.57588721338852378</v>
      </c>
      <c r="F730">
        <v>-2.7569334073704019E-2</v>
      </c>
      <c r="G730">
        <v>-0.40410910653412652</v>
      </c>
      <c r="H730">
        <v>-0.14461047738443561</v>
      </c>
      <c r="I730">
        <v>-3.4137623351167039E-2</v>
      </c>
      <c r="J730">
        <v>-0.45200913834784928</v>
      </c>
      <c r="K730">
        <v>-0.45638024497501228</v>
      </c>
      <c r="L730">
        <v>-0.18274411892077591</v>
      </c>
      <c r="M730">
        <v>-0.38501359149940978</v>
      </c>
      <c r="N730">
        <v>-0.18109766706223271</v>
      </c>
      <c r="O730">
        <v>-0.28923443671420318</v>
      </c>
      <c r="P730">
        <v>-0.15372118429813619</v>
      </c>
      <c r="Q730">
        <v>-0.45662519002901242</v>
      </c>
      <c r="R730">
        <v>-5.5779820170969302E-2</v>
      </c>
      <c r="S730">
        <v>-1.8730985215955849E-2</v>
      </c>
      <c r="T730">
        <v>-0.33557914100461528</v>
      </c>
      <c r="U730">
        <v>-5.3088710667529862E-2</v>
      </c>
      <c r="V730">
        <v>-0.1005933552121725</v>
      </c>
      <c r="W730">
        <v>-1.6030049147280711E-4</v>
      </c>
      <c r="X730">
        <v>-0.41574288256813341</v>
      </c>
      <c r="Y730">
        <v>-0.21671606470317281</v>
      </c>
      <c r="Z730">
        <v>-0.37317374750300591</v>
      </c>
      <c r="AA730">
        <v>-0.22249722430345181</v>
      </c>
      <c r="AB730">
        <v>-0.23374088047408301</v>
      </c>
      <c r="AC730">
        <v>-0.5128697474111662</v>
      </c>
      <c r="AD730">
        <v>-0.38784973556057373</v>
      </c>
      <c r="AE730">
        <v>-0.21394929796150719</v>
      </c>
      <c r="AF730">
        <v>-0.34356792982383338</v>
      </c>
      <c r="AG730">
        <v>-0.3165728490545921</v>
      </c>
      <c r="AH730" s="9" t="s">
        <v>187</v>
      </c>
      <c r="AI730" s="1">
        <v>44440</v>
      </c>
      <c r="AJ730" s="9" t="s">
        <v>39</v>
      </c>
      <c r="AK730">
        <v>8</v>
      </c>
    </row>
    <row r="731" spans="1:37" x14ac:dyDescent="0.25">
      <c r="A731">
        <v>44446</v>
      </c>
      <c r="B731">
        <v>-1.564777968127514</v>
      </c>
      <c r="C731">
        <v>-3.2148826654771878</v>
      </c>
      <c r="D731">
        <v>-0.95404669207695358</v>
      </c>
      <c r="E731">
        <v>-2.4389182418032549</v>
      </c>
      <c r="F731">
        <v>-2.2056265813628548</v>
      </c>
      <c r="G731">
        <v>-0.41122317916709028</v>
      </c>
      <c r="H731">
        <v>-0.79618733259987795</v>
      </c>
      <c r="I731">
        <v>-0.85410439696435769</v>
      </c>
      <c r="J731">
        <v>-1.7598027658445721</v>
      </c>
      <c r="K731">
        <v>-2.318399061224417</v>
      </c>
      <c r="L731">
        <v>-0.2262323232604081</v>
      </c>
      <c r="M731">
        <v>-1.583542795285301</v>
      </c>
      <c r="N731">
        <v>-1.2655121003761081</v>
      </c>
      <c r="O731">
        <v>-1.128621458289599</v>
      </c>
      <c r="P731">
        <v>-2.0237466234666379</v>
      </c>
      <c r="Q731">
        <v>-6.683947646021606E-3</v>
      </c>
      <c r="R731">
        <v>-0.62710184252986223</v>
      </c>
      <c r="S731">
        <v>-2.227580648003832</v>
      </c>
      <c r="T731">
        <v>-1.0226410327826401</v>
      </c>
      <c r="U731">
        <v>-4.3488588633678944</v>
      </c>
      <c r="V731">
        <v>-3.4268137594307229</v>
      </c>
      <c r="W731">
        <v>-1.2529302428025051</v>
      </c>
      <c r="X731">
        <v>-2.3563985932736262</v>
      </c>
      <c r="Y731">
        <v>-0.77211207442428909</v>
      </c>
      <c r="Z731">
        <v>-1.9864301678303871</v>
      </c>
      <c r="AA731">
        <v>-1.633119568207628</v>
      </c>
      <c r="AB731">
        <v>-1.036234332471424</v>
      </c>
      <c r="AC731">
        <v>-1.0203922348801711</v>
      </c>
      <c r="AD731">
        <v>-0.28058060405275281</v>
      </c>
      <c r="AE731">
        <v>-0.99601019781677247</v>
      </c>
      <c r="AF731">
        <v>-1.8735365106969439</v>
      </c>
      <c r="AG731">
        <v>-2.0436753744309542</v>
      </c>
      <c r="AH731" s="9" t="s">
        <v>187</v>
      </c>
      <c r="AI731" s="1">
        <v>44440</v>
      </c>
      <c r="AJ731" s="9" t="s">
        <v>40</v>
      </c>
      <c r="AK731">
        <v>7</v>
      </c>
    </row>
    <row r="732" spans="1:37" x14ac:dyDescent="0.25">
      <c r="A732">
        <v>44445</v>
      </c>
      <c r="B732">
        <v>-0.13138350254251169</v>
      </c>
      <c r="C732">
        <v>-9.1713285025756847E-2</v>
      </c>
      <c r="D732">
        <v>-0.41106499348166781</v>
      </c>
      <c r="E732">
        <v>-9.6985010769515712E-2</v>
      </c>
      <c r="F732">
        <v>-0.42936865034231392</v>
      </c>
      <c r="G732">
        <v>-7.2549682332313556E-2</v>
      </c>
      <c r="H732">
        <v>-4.7348331605072999E-2</v>
      </c>
      <c r="I732">
        <v>-4.2253916370967183E-2</v>
      </c>
      <c r="J732">
        <v>-1.208734779554374E-2</v>
      </c>
      <c r="K732">
        <v>-3.4894427079756332E-2</v>
      </c>
      <c r="L732">
        <v>-0.42545085921569281</v>
      </c>
      <c r="M732">
        <v>-1.507615752329518E-2</v>
      </c>
      <c r="N732">
        <v>-0.33333410471392882</v>
      </c>
      <c r="O732">
        <v>-2.5751819827858371E-2</v>
      </c>
      <c r="P732">
        <v>-0.29328574067213792</v>
      </c>
      <c r="Q732">
        <v>-3.5652768425403797E-2</v>
      </c>
      <c r="R732">
        <v>-0.2369148262692648</v>
      </c>
      <c r="S732">
        <v>0</v>
      </c>
      <c r="T732">
        <v>-0.15226592003871101</v>
      </c>
      <c r="U732">
        <v>-9.3355392649297028E-2</v>
      </c>
      <c r="V732">
        <v>-3.0349116748048771E-2</v>
      </c>
      <c r="W732">
        <v>-0.30014786422092021</v>
      </c>
      <c r="X732">
        <v>-0.24495066525419171</v>
      </c>
      <c r="Y732">
        <v>-3.0147496266150899E-2</v>
      </c>
      <c r="Z732">
        <v>-0.12409545006491671</v>
      </c>
      <c r="AA732">
        <v>-0.1702739144524448</v>
      </c>
      <c r="AB732">
        <v>-9.9703790575084869E-2</v>
      </c>
      <c r="AC732">
        <v>-0.1532879451236823</v>
      </c>
      <c r="AD732">
        <v>-4.7903139763657683E-2</v>
      </c>
      <c r="AE732">
        <v>-0.1718024327740951</v>
      </c>
      <c r="AF732">
        <v>-0.14688689770068011</v>
      </c>
      <c r="AG732">
        <v>-8.6328526177973111E-2</v>
      </c>
      <c r="AH732" s="9" t="s">
        <v>187</v>
      </c>
      <c r="AI732" s="1">
        <v>44440</v>
      </c>
      <c r="AJ732" s="9" t="s">
        <v>41</v>
      </c>
      <c r="AK732">
        <v>6</v>
      </c>
    </row>
    <row r="733" spans="1:37" x14ac:dyDescent="0.25">
      <c r="A733">
        <v>44440</v>
      </c>
      <c r="B733">
        <v>-6.7662125345610086E-2</v>
      </c>
      <c r="C733">
        <v>-1.2101561173306871E-2</v>
      </c>
      <c r="D733">
        <v>-3.6372965596145043E-2</v>
      </c>
      <c r="E733">
        <v>-6.1391334425025569E-2</v>
      </c>
      <c r="F733">
        <v>-1.6858879796079881E-3</v>
      </c>
      <c r="G733">
        <v>-8.2623186986747858E-3</v>
      </c>
      <c r="H733">
        <v>-1.626520971788336E-2</v>
      </c>
      <c r="I733">
        <v>-0.62052922330760241</v>
      </c>
      <c r="J733">
        <v>-9.1754855824985656E-3</v>
      </c>
      <c r="K733">
        <v>-3.0020843791316969E-2</v>
      </c>
      <c r="L733">
        <v>-4.710292663316698E-2</v>
      </c>
      <c r="M733">
        <v>-7.2612694087560353E-2</v>
      </c>
      <c r="N733">
        <v>-8.9116270965442883E-3</v>
      </c>
      <c r="O733">
        <v>-3.2572347501847072E-2</v>
      </c>
      <c r="P733">
        <v>-0.22370450035860889</v>
      </c>
      <c r="Q733">
        <v>-8.2538542421231098E-2</v>
      </c>
      <c r="R733">
        <v>-0.11450125307814681</v>
      </c>
      <c r="S733">
        <v>-2.2540727430379339E-3</v>
      </c>
      <c r="T733">
        <v>-7.0782163538138446E-2</v>
      </c>
      <c r="U733">
        <v>0</v>
      </c>
      <c r="V733">
        <v>-3.3338467006538701E-4</v>
      </c>
      <c r="W733">
        <v>0</v>
      </c>
      <c r="X733">
        <v>-4.1265072597542148E-2</v>
      </c>
      <c r="Y733">
        <v>-1.156138696914603</v>
      </c>
      <c r="Z733">
        <v>-3.5532581241734619E-2</v>
      </c>
      <c r="AA733">
        <v>-9.4784665451762951E-2</v>
      </c>
      <c r="AB733">
        <v>-6.0688790083414747E-2</v>
      </c>
      <c r="AC733">
        <v>-0.26701260616818862</v>
      </c>
      <c r="AD733">
        <v>-6.469723198135896E-2</v>
      </c>
      <c r="AE733">
        <v>-0.13170482485615581</v>
      </c>
      <c r="AF733">
        <v>-3.4284913159993088E-2</v>
      </c>
      <c r="AG733">
        <v>-7.9801324871004692E-2</v>
      </c>
      <c r="AH733" s="9" t="s">
        <v>188</v>
      </c>
      <c r="AI733" s="1">
        <v>44440</v>
      </c>
      <c r="AJ733" s="9" t="s">
        <v>39</v>
      </c>
      <c r="AK733">
        <v>1</v>
      </c>
    </row>
    <row r="734" spans="1:37" x14ac:dyDescent="0.25">
      <c r="A734">
        <v>44439</v>
      </c>
      <c r="B734">
        <v>-0.30349994731961749</v>
      </c>
      <c r="C734">
        <v>-0.19472060452575271</v>
      </c>
      <c r="D734">
        <v>-0.48168316084348911</v>
      </c>
      <c r="E734">
        <v>-5.7896196539268613E-2</v>
      </c>
      <c r="F734">
        <v>-4.7867515024136581E-2</v>
      </c>
      <c r="G734">
        <v>-0.67472810950025341</v>
      </c>
      <c r="H734">
        <v>-6.1911072544177763E-2</v>
      </c>
      <c r="I734">
        <v>-0.27736946120629369</v>
      </c>
      <c r="J734">
        <v>-5.8255041996275677E-4</v>
      </c>
      <c r="K734">
        <v>-0.50837880353256337</v>
      </c>
      <c r="L734">
        <v>-0.44294515087211922</v>
      </c>
      <c r="M734">
        <v>-0.27372535423926347</v>
      </c>
      <c r="N734">
        <v>-8.9323111043280709E-2</v>
      </c>
      <c r="O734">
        <v>-0.21874869636498451</v>
      </c>
      <c r="P734">
        <v>-0.2063652313316737</v>
      </c>
      <c r="Q734">
        <v>-0.56609575555534919</v>
      </c>
      <c r="R734">
        <v>-0.40166819220751382</v>
      </c>
      <c r="S734">
        <v>-0.33017914284164213</v>
      </c>
      <c r="T734">
        <v>-0.28638368237468748</v>
      </c>
      <c r="U734">
        <v>-0.98612545366999083</v>
      </c>
      <c r="V734">
        <v>-0.53499058966004109</v>
      </c>
      <c r="W734">
        <v>-0.71513647564429217</v>
      </c>
      <c r="X734">
        <v>-0.46905693427554862</v>
      </c>
      <c r="Y734">
        <v>-0.7783092914517139</v>
      </c>
      <c r="Z734">
        <v>-0.32374381913475708</v>
      </c>
      <c r="AA734">
        <v>-0.18224787251414321</v>
      </c>
      <c r="AB734">
        <v>-0.32042946973493902</v>
      </c>
      <c r="AC734">
        <v>-0.50397252165040363</v>
      </c>
      <c r="AD734">
        <v>-0.17302125096886081</v>
      </c>
      <c r="AE734">
        <v>-0.19322196963456029</v>
      </c>
      <c r="AF734">
        <v>-0.42807895072497248</v>
      </c>
      <c r="AG734">
        <v>-0.24677248481903469</v>
      </c>
      <c r="AH734" s="9" t="s">
        <v>188</v>
      </c>
      <c r="AI734" s="1">
        <v>44409</v>
      </c>
      <c r="AJ734" s="9" t="s">
        <v>40</v>
      </c>
      <c r="AK734">
        <v>31</v>
      </c>
    </row>
    <row r="735" spans="1:37" x14ac:dyDescent="0.25">
      <c r="A735">
        <v>44438</v>
      </c>
      <c r="B735">
        <v>-7.5716293673473212E-2</v>
      </c>
      <c r="C735">
        <v>-0.14099560865817959</v>
      </c>
      <c r="D735">
        <v>-2.3018650428352039E-2</v>
      </c>
      <c r="E735">
        <v>-2.1231460950427109E-2</v>
      </c>
      <c r="F735">
        <v>-6.1997100525885869E-2</v>
      </c>
      <c r="G735">
        <v>-2.6414426195520979E-2</v>
      </c>
      <c r="H735">
        <v>-1.020985534006039E-2</v>
      </c>
      <c r="I735">
        <v>-8.3551464886022497E-3</v>
      </c>
      <c r="J735">
        <v>-3.4739025077640891E-4</v>
      </c>
      <c r="K735">
        <v>-8.1058726353853763E-2</v>
      </c>
      <c r="L735">
        <v>0</v>
      </c>
      <c r="M735">
        <v>-0.1117523170750649</v>
      </c>
      <c r="N735">
        <v>-0.12582363678434819</v>
      </c>
      <c r="O735">
        <v>-9.6425402802436458E-2</v>
      </c>
      <c r="P735">
        <v>-5.1037684983216785E-4</v>
      </c>
      <c r="Q735">
        <v>-9.8405421907952362E-3</v>
      </c>
      <c r="R735">
        <v>-8.3939763165737195E-3</v>
      </c>
      <c r="S735">
        <v>-6.4746942677106796E-3</v>
      </c>
      <c r="T735">
        <v>-0.1159953204733277</v>
      </c>
      <c r="U735">
        <v>-3.5314030172465573E-2</v>
      </c>
      <c r="V735">
        <v>-0.33427061244187689</v>
      </c>
      <c r="W735">
        <v>-0.1234809269529521</v>
      </c>
      <c r="X735">
        <v>-0.31271295005166783</v>
      </c>
      <c r="Y735">
        <v>-0.11951272582082539</v>
      </c>
      <c r="Z735">
        <v>-9.0385214544213222E-2</v>
      </c>
      <c r="AA735">
        <v>-3.8245253897290263E-2</v>
      </c>
      <c r="AB735">
        <v>-8.232345993964546E-2</v>
      </c>
      <c r="AC735">
        <v>-6.6951315415017712E-2</v>
      </c>
      <c r="AD735">
        <v>-0.1062308249605783</v>
      </c>
      <c r="AE735">
        <v>-4.0404617681288779E-2</v>
      </c>
      <c r="AF735">
        <v>-0.1057084572118081</v>
      </c>
      <c r="AG735">
        <v>-4.4570748170444617E-2</v>
      </c>
      <c r="AH735" s="9" t="s">
        <v>188</v>
      </c>
      <c r="AI735" s="1">
        <v>44409</v>
      </c>
      <c r="AJ735" s="9" t="s">
        <v>41</v>
      </c>
      <c r="AK735">
        <v>30</v>
      </c>
    </row>
    <row r="736" spans="1:37" x14ac:dyDescent="0.25">
      <c r="A736">
        <v>44435</v>
      </c>
      <c r="B736">
        <v>-1.9471876476945871E-2</v>
      </c>
      <c r="C736">
        <v>-1.3502124315370401E-2</v>
      </c>
      <c r="D736">
        <v>0</v>
      </c>
      <c r="E736">
        <v>-4.8318214088081887E-3</v>
      </c>
      <c r="F736">
        <v>-5.6825272350771354E-3</v>
      </c>
      <c r="G736">
        <v>-1.199536182224384E-2</v>
      </c>
      <c r="H736">
        <v>0</v>
      </c>
      <c r="I736">
        <v>-0.12602156045510859</v>
      </c>
      <c r="J736">
        <v>-6.4932056312116981E-4</v>
      </c>
      <c r="K736">
        <v>-1.9634505604033928E-3</v>
      </c>
      <c r="L736">
        <v>-2.5499790298442841E-3</v>
      </c>
      <c r="M736">
        <v>0</v>
      </c>
      <c r="N736">
        <v>-1.403053005738421E-2</v>
      </c>
      <c r="O736">
        <v>-6.7283075813725848E-2</v>
      </c>
      <c r="P736">
        <v>-0.1132536792524709</v>
      </c>
      <c r="Q736">
        <v>-2.331372769692942E-2</v>
      </c>
      <c r="R736">
        <v>-0.32490990888373722</v>
      </c>
      <c r="S736">
        <v>0</v>
      </c>
      <c r="T736">
        <v>-0.10463893309321071</v>
      </c>
      <c r="U736">
        <v>0</v>
      </c>
      <c r="V736">
        <v>-6.3266925281455734E-3</v>
      </c>
      <c r="W736">
        <v>0</v>
      </c>
      <c r="X736">
        <v>-1.0484352583160069E-2</v>
      </c>
      <c r="Y736">
        <v>0</v>
      </c>
      <c r="Z736">
        <v>-1.1411389167838321E-2</v>
      </c>
      <c r="AA736">
        <v>-3.5876423221098831E-2</v>
      </c>
      <c r="AB736">
        <v>-3.480272937576883E-2</v>
      </c>
      <c r="AC736">
        <v>-1.4166550165801579E-4</v>
      </c>
      <c r="AD736">
        <v>-1.0051720831243159E-2</v>
      </c>
      <c r="AE736">
        <v>-1.467236019911526E-2</v>
      </c>
      <c r="AF736">
        <v>-1.86553991826915E-2</v>
      </c>
      <c r="AG736">
        <v>-2.720153115682393E-2</v>
      </c>
      <c r="AH736" s="9" t="s">
        <v>189</v>
      </c>
      <c r="AI736" s="1">
        <v>44409</v>
      </c>
      <c r="AJ736" s="9" t="s">
        <v>43</v>
      </c>
      <c r="AK736">
        <v>27</v>
      </c>
    </row>
    <row r="737" spans="1:37" x14ac:dyDescent="0.25">
      <c r="A737">
        <v>44434</v>
      </c>
      <c r="B737">
        <v>-0.19001694663908361</v>
      </c>
      <c r="C737">
        <v>-0.12678776656717611</v>
      </c>
      <c r="D737">
        <v>-3.3522914932560301E-2</v>
      </c>
      <c r="E737">
        <v>-0.26280501458147132</v>
      </c>
      <c r="F737">
        <v>-6.1886036723971518E-3</v>
      </c>
      <c r="G737">
        <v>-0.34687055842652348</v>
      </c>
      <c r="H737">
        <v>-1.7342821498392051E-2</v>
      </c>
      <c r="I737">
        <v>-4.4393574608150681E-2</v>
      </c>
      <c r="J737">
        <v>-0.25482977804782669</v>
      </c>
      <c r="K737">
        <v>-5.8773560973741116E-3</v>
      </c>
      <c r="L737">
        <v>-4.599431868597964E-2</v>
      </c>
      <c r="M737">
        <v>-5.6665258951466332E-2</v>
      </c>
      <c r="N737">
        <v>-2.7264165966896941E-2</v>
      </c>
      <c r="O737">
        <v>-9.6832279460608781E-2</v>
      </c>
      <c r="P737">
        <v>-0.66406774177896588</v>
      </c>
      <c r="Q737">
        <v>-0.64968279044666888</v>
      </c>
      <c r="R737">
        <v>-0.1830088063218708</v>
      </c>
      <c r="S737">
        <v>-0.64753640892384923</v>
      </c>
      <c r="T737">
        <v>-0.14621428666535169</v>
      </c>
      <c r="U737">
        <v>-0.1096792201958441</v>
      </c>
      <c r="V737">
        <v>-2.672875603450912E-3</v>
      </c>
      <c r="W737">
        <v>-0.25677407338232899</v>
      </c>
      <c r="X737">
        <v>-0.1196717853812935</v>
      </c>
      <c r="Y737">
        <v>-9.8851411104828573E-3</v>
      </c>
      <c r="Z737">
        <v>-0.26567715643785739</v>
      </c>
      <c r="AA737">
        <v>-0.15346324364085351</v>
      </c>
      <c r="AB737">
        <v>-0.16765690671090669</v>
      </c>
      <c r="AC737">
        <v>-3.9407709639476797E-2</v>
      </c>
      <c r="AD737">
        <v>-0.31578508176825459</v>
      </c>
      <c r="AE737">
        <v>-0.2131405121269028</v>
      </c>
      <c r="AF737">
        <v>-0.1502656910713083</v>
      </c>
      <c r="AG737">
        <v>-0.20656179909669939</v>
      </c>
      <c r="AH737" s="9" t="s">
        <v>189</v>
      </c>
      <c r="AI737" s="1">
        <v>44409</v>
      </c>
      <c r="AJ737" s="9" t="s">
        <v>38</v>
      </c>
      <c r="AK737">
        <v>26</v>
      </c>
    </row>
    <row r="738" spans="1:37" x14ac:dyDescent="0.25">
      <c r="A738">
        <v>44433</v>
      </c>
      <c r="B738">
        <v>-4.4011644859771951E-2</v>
      </c>
      <c r="C738">
        <v>-2.2353971799772158E-2</v>
      </c>
      <c r="D738">
        <v>-7.1670109280330407E-3</v>
      </c>
      <c r="E738">
        <v>-0.11070263189125799</v>
      </c>
      <c r="F738">
        <v>0</v>
      </c>
      <c r="G738">
        <v>-9.6980333370468005E-2</v>
      </c>
      <c r="H738">
        <v>-1.407901689967229E-3</v>
      </c>
      <c r="I738">
        <v>-2.574517633888615E-2</v>
      </c>
      <c r="J738">
        <v>0</v>
      </c>
      <c r="K738">
        <v>0</v>
      </c>
      <c r="L738">
        <v>-0.16471434144580621</v>
      </c>
      <c r="M738">
        <v>-3.486930549319978E-3</v>
      </c>
      <c r="N738">
        <v>-0.11947969603105391</v>
      </c>
      <c r="O738">
        <v>0</v>
      </c>
      <c r="P738">
        <v>-5.0797429880407932E-2</v>
      </c>
      <c r="Q738">
        <v>-6.7811773159527937E-3</v>
      </c>
      <c r="R738">
        <v>-1.3579980426435099E-2</v>
      </c>
      <c r="S738">
        <v>0</v>
      </c>
      <c r="T738">
        <v>-0.1163259112337835</v>
      </c>
      <c r="U738">
        <v>0</v>
      </c>
      <c r="V738">
        <v>-2.546248963785159E-3</v>
      </c>
      <c r="W738">
        <v>0</v>
      </c>
      <c r="X738">
        <v>-1.0254841593656481E-2</v>
      </c>
      <c r="Y738">
        <v>-2.372402457893202E-2</v>
      </c>
      <c r="Z738">
        <v>-6.5825941316482742E-2</v>
      </c>
      <c r="AA738">
        <v>-3.7247116079640333E-2</v>
      </c>
      <c r="AB738">
        <v>-1.3888670665758929E-2</v>
      </c>
      <c r="AC738">
        <v>-2.433149591324988E-2</v>
      </c>
      <c r="AD738">
        <v>-8.3053282665478591E-3</v>
      </c>
      <c r="AE738">
        <v>-6.3495152530183606E-3</v>
      </c>
      <c r="AF738">
        <v>-4.1398394937655847E-2</v>
      </c>
      <c r="AG738">
        <v>-0.1202554328305635</v>
      </c>
      <c r="AH738" s="9" t="s">
        <v>189</v>
      </c>
      <c r="AI738" s="1">
        <v>44409</v>
      </c>
      <c r="AJ738" s="9" t="s">
        <v>39</v>
      </c>
      <c r="AK738">
        <v>25</v>
      </c>
    </row>
    <row r="739" spans="1:37" x14ac:dyDescent="0.25">
      <c r="A739">
        <v>44432</v>
      </c>
      <c r="B739">
        <v>-0.6431524166716871</v>
      </c>
      <c r="C739">
        <v>-0.56526234692993893</v>
      </c>
      <c r="D739">
        <v>0</v>
      </c>
      <c r="E739">
        <v>-0.35012648398714452</v>
      </c>
      <c r="F739">
        <v>-0.44878360004011492</v>
      </c>
      <c r="G739">
        <v>-3.9760824392217642</v>
      </c>
      <c r="H739">
        <v>-0.33382721122653108</v>
      </c>
      <c r="I739">
        <v>-0.91609001642628185</v>
      </c>
      <c r="J739">
        <v>-0.120275280625619</v>
      </c>
      <c r="K739">
        <v>-0.30961366052517209</v>
      </c>
      <c r="L739">
        <v>-3.2071695612278911E-3</v>
      </c>
      <c r="M739">
        <v>-0.11227748726580521</v>
      </c>
      <c r="N739">
        <v>-0.99246165937392505</v>
      </c>
      <c r="O739">
        <v>-0.3634381062745643</v>
      </c>
      <c r="P739">
        <v>-0.15470271546530909</v>
      </c>
      <c r="Q739">
        <v>-5.4961639753665784E-3</v>
      </c>
      <c r="R739">
        <v>-0.92631305785881146</v>
      </c>
      <c r="S739">
        <v>-0.59391760177165165</v>
      </c>
      <c r="T739">
        <v>-0.6460121359880775</v>
      </c>
      <c r="U739">
        <v>-0.10180784773171279</v>
      </c>
      <c r="V739">
        <v>-0.75495344060302838</v>
      </c>
      <c r="W739">
        <v>-0.4744676392319333</v>
      </c>
      <c r="X739">
        <v>-0.27371727989282918</v>
      </c>
      <c r="Y739">
        <v>-0.77053549774581687</v>
      </c>
      <c r="Z739">
        <v>-0.94969481610219209</v>
      </c>
      <c r="AA739">
        <v>-0.55613904656391966</v>
      </c>
      <c r="AB739">
        <v>-0.37121666717135521</v>
      </c>
      <c r="AC739">
        <v>-0.1822291670959916</v>
      </c>
      <c r="AD739">
        <v>-2.1605447378045671E-2</v>
      </c>
      <c r="AE739">
        <v>-0.44401395629892992</v>
      </c>
      <c r="AF739">
        <v>-0.97993102934351672</v>
      </c>
      <c r="AG739">
        <v>-0.48483252923092091</v>
      </c>
      <c r="AH739" s="9" t="s">
        <v>189</v>
      </c>
      <c r="AI739" s="1">
        <v>44409</v>
      </c>
      <c r="AJ739" s="9" t="s">
        <v>40</v>
      </c>
      <c r="AK739">
        <v>24</v>
      </c>
    </row>
    <row r="740" spans="1:37" x14ac:dyDescent="0.25">
      <c r="A740">
        <v>44431</v>
      </c>
      <c r="B740">
        <v>-1.026035195036004</v>
      </c>
      <c r="C740">
        <v>-1.593422611697993</v>
      </c>
      <c r="D740">
        <v>-3.6813255287571232</v>
      </c>
      <c r="E740">
        <v>-1.1278885164425561</v>
      </c>
      <c r="F740">
        <v>-3.0613109601463062</v>
      </c>
      <c r="G740">
        <v>-9.5075571140351342E-4</v>
      </c>
      <c r="H740">
        <v>-0.44546552683477392</v>
      </c>
      <c r="I740">
        <v>-0.32221376087722381</v>
      </c>
      <c r="J740">
        <v>-3.221968380466806</v>
      </c>
      <c r="K740">
        <v>-1.4364500158335449</v>
      </c>
      <c r="L740">
        <v>-0.1310878694816521</v>
      </c>
      <c r="M740">
        <v>-0.66921898845614314</v>
      </c>
      <c r="N740">
        <v>-0.95172766101005624</v>
      </c>
      <c r="O740">
        <v>-2.6404840356404962</v>
      </c>
      <c r="P740">
        <v>-0.5183936969061459</v>
      </c>
      <c r="Q740">
        <v>-2.8254430185562209</v>
      </c>
      <c r="R740">
        <v>-7.8503333632096634E-2</v>
      </c>
      <c r="S740">
        <v>-0.96837673629328014</v>
      </c>
      <c r="T740">
        <v>-1.212449114851061</v>
      </c>
      <c r="U740">
        <v>-5.4095380306068552</v>
      </c>
      <c r="V740">
        <v>-1.265910084860032</v>
      </c>
      <c r="W740">
        <v>-0.55142427177442055</v>
      </c>
      <c r="X740">
        <v>-0.66094050387447834</v>
      </c>
      <c r="Y740">
        <v>-0.1109955653373252</v>
      </c>
      <c r="Z740">
        <v>-0.6594760560308387</v>
      </c>
      <c r="AA740">
        <v>-1.1671232555066839</v>
      </c>
      <c r="AB740">
        <v>-1.8478278743315979</v>
      </c>
      <c r="AC740">
        <v>-0.65936788207637398</v>
      </c>
      <c r="AD740">
        <v>-2.3632727959354058</v>
      </c>
      <c r="AE740">
        <v>-1.294995339122506</v>
      </c>
      <c r="AF740">
        <v>-1.149071125584509</v>
      </c>
      <c r="AG740">
        <v>-0.34452346595931238</v>
      </c>
      <c r="AH740" s="9" t="s">
        <v>189</v>
      </c>
      <c r="AI740" s="1">
        <v>44409</v>
      </c>
      <c r="AJ740" s="9" t="s">
        <v>41</v>
      </c>
      <c r="AK740">
        <v>23</v>
      </c>
    </row>
    <row r="741" spans="1:37" x14ac:dyDescent="0.25">
      <c r="A741">
        <v>44428</v>
      </c>
      <c r="B741">
        <v>-1.3251496566019429</v>
      </c>
      <c r="C741">
        <v>-1.6198846073513919</v>
      </c>
      <c r="D741">
        <v>-0.54319134507007116</v>
      </c>
      <c r="E741">
        <v>-1.9138545834526981</v>
      </c>
      <c r="F741">
        <v>-1.178982098272457</v>
      </c>
      <c r="G741">
        <v>-0.1033853259894368</v>
      </c>
      <c r="H741">
        <v>-0.94344181673752536</v>
      </c>
      <c r="I741">
        <v>-0.38404095111060799</v>
      </c>
      <c r="J741">
        <v>-2.8050350160117281</v>
      </c>
      <c r="K741">
        <v>-1.62063745988692</v>
      </c>
      <c r="L741">
        <v>-0.56055614313812574</v>
      </c>
      <c r="M741">
        <v>-1.212010481516014</v>
      </c>
      <c r="N741">
        <v>-0.53634541570829175</v>
      </c>
      <c r="O741">
        <v>-2.9410471399821891</v>
      </c>
      <c r="P741">
        <v>-1.7769835598670329</v>
      </c>
      <c r="Q741">
        <v>-3.0309387093358899</v>
      </c>
      <c r="R741">
        <v>-0.1484156513172866</v>
      </c>
      <c r="S741">
        <v>-2.7218908817890428</v>
      </c>
      <c r="T741">
        <v>-0.39032568500967468</v>
      </c>
      <c r="U741">
        <v>-1.669816570779405</v>
      </c>
      <c r="V741">
        <v>-1.311005529837681</v>
      </c>
      <c r="W741">
        <v>-0.95140725650964131</v>
      </c>
      <c r="X741">
        <v>-1.2745093278859541</v>
      </c>
      <c r="Y741">
        <v>-1.8272891441337571</v>
      </c>
      <c r="Z741">
        <v>-1.2844781823365501</v>
      </c>
      <c r="AA741">
        <v>-1.128838754211863</v>
      </c>
      <c r="AB741">
        <v>-1.551848112007614</v>
      </c>
      <c r="AC741">
        <v>-1.3122994435859761</v>
      </c>
      <c r="AD741">
        <v>-3.2889926358278809</v>
      </c>
      <c r="AE741">
        <v>-1.4614821380283549</v>
      </c>
      <c r="AF741">
        <v>-1.2874234527289581</v>
      </c>
      <c r="AG741">
        <v>-0.8491125880801631</v>
      </c>
      <c r="AH741" s="9" t="s">
        <v>190</v>
      </c>
      <c r="AI741" s="1">
        <v>44409</v>
      </c>
      <c r="AJ741" s="9" t="s">
        <v>43</v>
      </c>
      <c r="AK741">
        <v>20</v>
      </c>
    </row>
    <row r="742" spans="1:37" x14ac:dyDescent="0.25">
      <c r="A742">
        <v>44427</v>
      </c>
      <c r="B742">
        <v>-5.2044884020849093E-2</v>
      </c>
      <c r="C742">
        <v>-4.344320911081093E-3</v>
      </c>
      <c r="D742">
        <v>-4.4292136373390793E-2</v>
      </c>
      <c r="E742">
        <v>-6.5807033567751819E-2</v>
      </c>
      <c r="F742">
        <v>-1.3071606492031809E-3</v>
      </c>
      <c r="G742">
        <v>-1.688967585736427E-2</v>
      </c>
      <c r="H742">
        <v>-2.24405281165591E-2</v>
      </c>
      <c r="I742">
        <v>-0.12676936148485829</v>
      </c>
      <c r="J742">
        <v>-0.69346438912637698</v>
      </c>
      <c r="K742">
        <v>0</v>
      </c>
      <c r="L742">
        <v>-6.6385610724645855E-2</v>
      </c>
      <c r="M742">
        <v>-2.114830187165867E-2</v>
      </c>
      <c r="N742">
        <v>-1.2568181883922671E-2</v>
      </c>
      <c r="O742">
        <v>-7.4728072802917461E-2</v>
      </c>
      <c r="P742">
        <v>-2.759648315579771E-3</v>
      </c>
      <c r="Q742">
        <v>-0.12633918884703771</v>
      </c>
      <c r="R742">
        <v>-0.1099285198772644</v>
      </c>
      <c r="S742">
        <v>-5.629170733075868E-4</v>
      </c>
      <c r="T742">
        <v>-4.3562245517818468E-2</v>
      </c>
      <c r="U742">
        <v>0</v>
      </c>
      <c r="V742">
        <v>-0.31921736320213973</v>
      </c>
      <c r="W742">
        <v>-0.11924194462535551</v>
      </c>
      <c r="X742">
        <v>-2.5611328928091391E-2</v>
      </c>
      <c r="Y742">
        <v>-6.8464672221708539E-3</v>
      </c>
      <c r="Z742">
        <v>-3.9445687249243869E-2</v>
      </c>
      <c r="AA742">
        <v>-5.3800260854082363E-2</v>
      </c>
      <c r="AB742">
        <v>-8.3310905682756453E-2</v>
      </c>
      <c r="AC742">
        <v>-3.2939793389038373E-2</v>
      </c>
      <c r="AD742">
        <v>-1.589375501221087E-2</v>
      </c>
      <c r="AE742">
        <v>-0.11066922126592969</v>
      </c>
      <c r="AF742">
        <v>-3.4644592047534097E-2</v>
      </c>
      <c r="AG742">
        <v>-4.8831915099109287E-2</v>
      </c>
      <c r="AH742" s="9" t="s">
        <v>190</v>
      </c>
      <c r="AI742" s="1">
        <v>44409</v>
      </c>
      <c r="AJ742" s="9" t="s">
        <v>38</v>
      </c>
      <c r="AK742">
        <v>19</v>
      </c>
    </row>
    <row r="743" spans="1:37" x14ac:dyDescent="0.25">
      <c r="A743">
        <v>44426</v>
      </c>
      <c r="B743">
        <v>-0.22073908511011489</v>
      </c>
      <c r="C743">
        <v>-3.3436666797111131E-2</v>
      </c>
      <c r="D743">
        <v>-1.6341380735022591E-2</v>
      </c>
      <c r="E743">
        <v>-0.18684658234795129</v>
      </c>
      <c r="F743">
        <v>-1.267957447257618E-2</v>
      </c>
      <c r="G743">
        <v>-3.811840661440212E-2</v>
      </c>
      <c r="H743">
        <v>-0.73546536794593331</v>
      </c>
      <c r="I743">
        <v>-6.1911785579030092E-2</v>
      </c>
      <c r="J743">
        <v>-6.798597937598403E-4</v>
      </c>
      <c r="K743">
        <v>-4.6795600024872541E-2</v>
      </c>
      <c r="L743">
        <v>-2.241627378111356E-2</v>
      </c>
      <c r="M743">
        <v>-0.1029130222366004</v>
      </c>
      <c r="N743">
        <v>-0.32854699076409738</v>
      </c>
      <c r="O743">
        <v>-0.18822087580467259</v>
      </c>
      <c r="P743">
        <v>-0.17118181116619799</v>
      </c>
      <c r="Q743">
        <v>-0.16949622189181271</v>
      </c>
      <c r="R743">
        <v>-0.23766976036222801</v>
      </c>
      <c r="S743">
        <v>-0.14263930607140479</v>
      </c>
      <c r="T743">
        <v>-0.27231986203751612</v>
      </c>
      <c r="U743">
        <v>-2.165347162070412E-3</v>
      </c>
      <c r="V743">
        <v>-0.58961281484452188</v>
      </c>
      <c r="W743">
        <v>-1.800783535260226E-2</v>
      </c>
      <c r="X743">
        <v>-5.8886606209725557E-2</v>
      </c>
      <c r="Y743">
        <v>-7.826018707478391E-2</v>
      </c>
      <c r="Z743">
        <v>-0.14741624381008811</v>
      </c>
      <c r="AA743">
        <v>-0.13076206104128729</v>
      </c>
      <c r="AB743">
        <v>-0.32179841370874018</v>
      </c>
      <c r="AC743">
        <v>-6.633199717200762E-2</v>
      </c>
      <c r="AD743">
        <v>-0.1318916992774487</v>
      </c>
      <c r="AE743">
        <v>-0.18088832908052341</v>
      </c>
      <c r="AF743">
        <v>-0.13827400084481661</v>
      </c>
      <c r="AG743">
        <v>-0.15807418333773929</v>
      </c>
      <c r="AH743" s="9" t="s">
        <v>190</v>
      </c>
      <c r="AI743" s="1">
        <v>44409</v>
      </c>
      <c r="AJ743" s="9" t="s">
        <v>39</v>
      </c>
      <c r="AK743">
        <v>18</v>
      </c>
    </row>
    <row r="744" spans="1:37" x14ac:dyDescent="0.25">
      <c r="A744">
        <v>44425</v>
      </c>
      <c r="B744">
        <v>-0.36709708932410162</v>
      </c>
      <c r="C744">
        <v>-5.8820177651805292E-2</v>
      </c>
      <c r="D744">
        <v>-0.54020565863280257</v>
      </c>
      <c r="E744">
        <v>-0.55689390486795254</v>
      </c>
      <c r="F744">
        <v>-0.80480074254547029</v>
      </c>
      <c r="G744">
        <v>-0.63807680642213105</v>
      </c>
      <c r="H744">
        <v>-6.0407801603209729E-2</v>
      </c>
      <c r="I744">
        <v>-0.23776353704571809</v>
      </c>
      <c r="J744">
        <v>-2.768938405423866E-2</v>
      </c>
      <c r="K744">
        <v>-0.99578010163925257</v>
      </c>
      <c r="L744">
        <v>-0.39273959478958997</v>
      </c>
      <c r="M744">
        <v>-0.21955650605485161</v>
      </c>
      <c r="N744">
        <v>-0.29677387473829447</v>
      </c>
      <c r="O744">
        <v>-8.6979453126153447E-2</v>
      </c>
      <c r="P744">
        <v>-0.66154818339672539</v>
      </c>
      <c r="Q744">
        <v>-0.17824974058504781</v>
      </c>
      <c r="R744">
        <v>-0.40165533511007662</v>
      </c>
      <c r="S744">
        <v>-1.418768606428662E-3</v>
      </c>
      <c r="T744">
        <v>-0.2999550769845869</v>
      </c>
      <c r="U744">
        <v>-4.0676558332468818E-2</v>
      </c>
      <c r="V744">
        <v>-0.43021736338895639</v>
      </c>
      <c r="W744">
        <v>-0.35675459170169349</v>
      </c>
      <c r="X744">
        <v>-0.29227627899963959</v>
      </c>
      <c r="Y744">
        <v>-4.7335900432498752E-2</v>
      </c>
      <c r="Z744">
        <v>-0.41022213522233553</v>
      </c>
      <c r="AA744">
        <v>-0.35562554863028562</v>
      </c>
      <c r="AB744">
        <v>-0.31759008854280563</v>
      </c>
      <c r="AC744">
        <v>-0.31053235028274789</v>
      </c>
      <c r="AD744">
        <v>-0.63108218006598749</v>
      </c>
      <c r="AE744">
        <v>-0.23797534129715039</v>
      </c>
      <c r="AF744">
        <v>-0.41483405543089857</v>
      </c>
      <c r="AG744">
        <v>-0.31893177457294969</v>
      </c>
      <c r="AH744" s="9" t="s">
        <v>190</v>
      </c>
      <c r="AI744" s="1">
        <v>44409</v>
      </c>
      <c r="AJ744" s="9" t="s">
        <v>40</v>
      </c>
      <c r="AK744">
        <v>17</v>
      </c>
    </row>
    <row r="745" spans="1:37" x14ac:dyDescent="0.25">
      <c r="A745">
        <v>44424</v>
      </c>
      <c r="B745">
        <v>-7.1997095383364434E-2</v>
      </c>
      <c r="C745">
        <v>-6.2462205086397257E-2</v>
      </c>
      <c r="D745">
        <v>-8.9357736474113721E-3</v>
      </c>
      <c r="E745">
        <v>-0.11181981952823609</v>
      </c>
      <c r="F745">
        <v>-2.4614650373250901E-2</v>
      </c>
      <c r="G745">
        <v>-8.374526199265148E-3</v>
      </c>
      <c r="H745">
        <v>-1.3032102791909941E-3</v>
      </c>
      <c r="I745">
        <v>-0.20659917744146261</v>
      </c>
      <c r="J745">
        <v>-5.2791077978388921E-3</v>
      </c>
      <c r="K745">
        <v>-2.900520251561759E-3</v>
      </c>
      <c r="L745">
        <v>-2.367228236328927E-2</v>
      </c>
      <c r="M745">
        <v>-9.0299548409340583E-3</v>
      </c>
      <c r="N745">
        <v>-4.6903062548711238E-2</v>
      </c>
      <c r="O745">
        <v>-1.419576021765474E-2</v>
      </c>
      <c r="P745">
        <v>-0.21186645197681761</v>
      </c>
      <c r="Q745">
        <v>-8.4894056716978122E-3</v>
      </c>
      <c r="R745">
        <v>-5.8988292091787513E-2</v>
      </c>
      <c r="S745">
        <v>-7.1125797077948054E-3</v>
      </c>
      <c r="T745">
        <v>-0.15607743218779041</v>
      </c>
      <c r="U745">
        <v>-0.67450038774963217</v>
      </c>
      <c r="V745">
        <v>-0.25199705926709631</v>
      </c>
      <c r="W745">
        <v>-3.5632573554876687E-2</v>
      </c>
      <c r="X745">
        <v>-0.11857410827056231</v>
      </c>
      <c r="Y745">
        <v>-1.136248727413545E-2</v>
      </c>
      <c r="Z745">
        <v>-7.0552926462046139E-2</v>
      </c>
      <c r="AA745">
        <v>-0.1030349435551514</v>
      </c>
      <c r="AB745">
        <v>-5.8533049169033659E-2</v>
      </c>
      <c r="AC745">
        <v>-4.7918272169299642E-2</v>
      </c>
      <c r="AD745">
        <v>-6.2399073759984859E-2</v>
      </c>
      <c r="AE745">
        <v>-7.7100239108760113E-2</v>
      </c>
      <c r="AF745">
        <v>-5.5560653739458919E-2</v>
      </c>
      <c r="AG745">
        <v>-9.1963026026653322E-2</v>
      </c>
      <c r="AH745" s="9" t="s">
        <v>190</v>
      </c>
      <c r="AI745" s="1">
        <v>44409</v>
      </c>
      <c r="AJ745" s="9" t="s">
        <v>41</v>
      </c>
      <c r="AK745">
        <v>16</v>
      </c>
    </row>
    <row r="746" spans="1:37" x14ac:dyDescent="0.25">
      <c r="A746">
        <v>44421</v>
      </c>
      <c r="B746">
        <v>-6.2169665115519787E-2</v>
      </c>
      <c r="C746">
        <v>-1.7629847160185751E-2</v>
      </c>
      <c r="D746">
        <v>-1.7836822539941542E-2</v>
      </c>
      <c r="E746">
        <v>-7.3037097085448852E-2</v>
      </c>
      <c r="F746">
        <v>-8.205131401943299E-3</v>
      </c>
      <c r="G746">
        <v>-4.0977315145990872E-2</v>
      </c>
      <c r="H746">
        <v>-1.7063867354151961E-2</v>
      </c>
      <c r="I746">
        <v>-4.803381008857438E-3</v>
      </c>
      <c r="J746">
        <v>-0.15443131019330519</v>
      </c>
      <c r="K746">
        <v>0</v>
      </c>
      <c r="L746">
        <v>-0.10520985258887119</v>
      </c>
      <c r="M746">
        <v>-1.384688744075128E-2</v>
      </c>
      <c r="N746">
        <v>-7.50372071456493E-3</v>
      </c>
      <c r="O746">
        <v>-1.0095033350595899E-2</v>
      </c>
      <c r="P746">
        <v>-0.16501080631392109</v>
      </c>
      <c r="Q746">
        <v>-2.2218781106773662E-3</v>
      </c>
      <c r="R746">
        <v>0</v>
      </c>
      <c r="S746">
        <v>-7.3061171953543056E-3</v>
      </c>
      <c r="T746">
        <v>-0.11277180275646349</v>
      </c>
      <c r="U746">
        <v>0</v>
      </c>
      <c r="V746">
        <v>-0.41545993056771069</v>
      </c>
      <c r="W746">
        <v>-0.18510586283807859</v>
      </c>
      <c r="X746">
        <v>-9.3678466388382203E-2</v>
      </c>
      <c r="Y746">
        <v>-0.1060988027442913</v>
      </c>
      <c r="Z746">
        <v>-6.3058722037311318E-2</v>
      </c>
      <c r="AA746">
        <v>-3.6526028580961149E-2</v>
      </c>
      <c r="AB746">
        <v>-7.8513993567836199E-2</v>
      </c>
      <c r="AC746">
        <v>-5.8773762543850992E-2</v>
      </c>
      <c r="AD746">
        <v>-2.2594262420896152E-2</v>
      </c>
      <c r="AE746">
        <v>-9.0428309774840242E-3</v>
      </c>
      <c r="AF746">
        <v>-7.4256917919553231E-2</v>
      </c>
      <c r="AG746">
        <v>-0.12919171877322999</v>
      </c>
      <c r="AH746" s="9" t="s">
        <v>191</v>
      </c>
      <c r="AI746" s="1">
        <v>44409</v>
      </c>
      <c r="AJ746" s="9" t="s">
        <v>43</v>
      </c>
      <c r="AK746">
        <v>13</v>
      </c>
    </row>
    <row r="747" spans="1:37" x14ac:dyDescent="0.25">
      <c r="A747">
        <v>44420</v>
      </c>
      <c r="B747">
        <v>-0.32423018896295819</v>
      </c>
      <c r="C747">
        <v>-0.44554455147040412</v>
      </c>
      <c r="D747">
        <v>-0.21723269059487119</v>
      </c>
      <c r="E747">
        <v>-2.1004880462467911E-2</v>
      </c>
      <c r="F747">
        <v>-1.45691336400877E-2</v>
      </c>
      <c r="G747">
        <v>-0.26179071668426451</v>
      </c>
      <c r="H747">
        <v>-0.13100528998408531</v>
      </c>
      <c r="I747">
        <v>-0.50705387899839227</v>
      </c>
      <c r="J747">
        <v>-0.29873141080545951</v>
      </c>
      <c r="K747">
        <v>-1.846171791922915E-2</v>
      </c>
      <c r="L747">
        <v>-2.9363342969116919E-2</v>
      </c>
      <c r="M747">
        <v>-0.15729015785170511</v>
      </c>
      <c r="N747">
        <v>-1.263123084449111</v>
      </c>
      <c r="O747">
        <v>-6.9955740902362035E-2</v>
      </c>
      <c r="P747">
        <v>-0.76234914139702592</v>
      </c>
      <c r="Q747">
        <v>-0.53218016343894836</v>
      </c>
      <c r="R747">
        <v>-6.3885883784046651E-2</v>
      </c>
      <c r="S747">
        <v>-0.4045224077408518</v>
      </c>
      <c r="T747">
        <v>-0.70537092773599053</v>
      </c>
      <c r="U747">
        <v>-1.188991762399165E-2</v>
      </c>
      <c r="V747">
        <v>-1.5581087269805149</v>
      </c>
      <c r="W747">
        <v>-0.10337269993057691</v>
      </c>
      <c r="X747">
        <v>-5.0555019165991928E-2</v>
      </c>
      <c r="Y747">
        <v>-7.8585686215109155E-2</v>
      </c>
      <c r="Z747">
        <v>-0.10719310902076019</v>
      </c>
      <c r="AA747">
        <v>-0.643346884335671</v>
      </c>
      <c r="AB747">
        <v>-0.58537262992208272</v>
      </c>
      <c r="AC747">
        <v>-0.1443400165875369</v>
      </c>
      <c r="AD747">
        <v>-0.74818986258196551</v>
      </c>
      <c r="AE747">
        <v>-0.40570620313136718</v>
      </c>
      <c r="AF747">
        <v>-0.22573511301338009</v>
      </c>
      <c r="AG747">
        <v>-0.29369772797331051</v>
      </c>
      <c r="AH747" s="9" t="s">
        <v>191</v>
      </c>
      <c r="AI747" s="1">
        <v>44409</v>
      </c>
      <c r="AJ747" s="9" t="s">
        <v>38</v>
      </c>
      <c r="AK747">
        <v>12</v>
      </c>
    </row>
    <row r="748" spans="1:37" x14ac:dyDescent="0.25">
      <c r="A748">
        <v>44419</v>
      </c>
      <c r="B748">
        <v>-0.47418564172751593</v>
      </c>
      <c r="C748">
        <v>-0.1589789529692241</v>
      </c>
      <c r="D748">
        <v>0</v>
      </c>
      <c r="E748">
        <v>-0.82856944570595437</v>
      </c>
      <c r="F748">
        <v>-1.828305545066339</v>
      </c>
      <c r="G748">
        <v>-0.68181286304754241</v>
      </c>
      <c r="H748">
        <v>-0.6073475963350361</v>
      </c>
      <c r="I748">
        <v>-7.7262479974962564E-2</v>
      </c>
      <c r="J748">
        <v>-0.43980281043912212</v>
      </c>
      <c r="K748">
        <v>-0.15877523330235391</v>
      </c>
      <c r="L748">
        <v>-1.052991021669663</v>
      </c>
      <c r="M748">
        <v>-0.84718384207345976</v>
      </c>
      <c r="N748">
        <v>-0.34088363934163518</v>
      </c>
      <c r="O748">
        <v>-1.08185314531105</v>
      </c>
      <c r="P748">
        <v>-0.2533178719280868</v>
      </c>
      <c r="Q748">
        <v>-0.16360135275881019</v>
      </c>
      <c r="R748">
        <v>0</v>
      </c>
      <c r="S748">
        <v>-1.5876238946633769</v>
      </c>
      <c r="T748">
        <v>-0.1494097055841915</v>
      </c>
      <c r="U748">
        <v>-1.3338551436746759</v>
      </c>
      <c r="V748">
        <v>-0.18855267908835929</v>
      </c>
      <c r="W748">
        <v>-0.24395479836820119</v>
      </c>
      <c r="X748">
        <v>-0.23371607138091641</v>
      </c>
      <c r="Y748">
        <v>0</v>
      </c>
      <c r="Z748">
        <v>-0.57404728549416939</v>
      </c>
      <c r="AA748">
        <v>-0.30138293224573909</v>
      </c>
      <c r="AB748">
        <v>-0.46999014075293349</v>
      </c>
      <c r="AC748">
        <v>-0.42378239843082022</v>
      </c>
      <c r="AD748">
        <v>-0.57798862347521096</v>
      </c>
      <c r="AE748">
        <v>-0.68408048504257501</v>
      </c>
      <c r="AF748">
        <v>-0.57085638503296854</v>
      </c>
      <c r="AG748">
        <v>-0.145413612074513</v>
      </c>
      <c r="AH748" s="9" t="s">
        <v>191</v>
      </c>
      <c r="AI748" s="1">
        <v>44409</v>
      </c>
      <c r="AJ748" s="9" t="s">
        <v>39</v>
      </c>
      <c r="AK748">
        <v>11</v>
      </c>
    </row>
    <row r="749" spans="1:37" x14ac:dyDescent="0.25">
      <c r="A749">
        <v>44418</v>
      </c>
      <c r="B749">
        <v>-0.12769145632682011</v>
      </c>
      <c r="C749">
        <v>-2.7410507881884282E-2</v>
      </c>
      <c r="D749">
        <v>-0.11072850510354949</v>
      </c>
      <c r="E749">
        <v>-0.15708679789217031</v>
      </c>
      <c r="F749">
        <v>-0.103464312114687</v>
      </c>
      <c r="G749">
        <v>-0.50176823331248044</v>
      </c>
      <c r="H749">
        <v>-0.23758057899130119</v>
      </c>
      <c r="I749">
        <v>-4.1001061853670868E-2</v>
      </c>
      <c r="J749">
        <v>-2.5878430066659922E-2</v>
      </c>
      <c r="K749">
        <v>-0.26627701660649128</v>
      </c>
      <c r="L749">
        <v>-2.222653174669156E-2</v>
      </c>
      <c r="M749">
        <v>-7.8264173144311118E-3</v>
      </c>
      <c r="N749">
        <v>-0.1260558075941984</v>
      </c>
      <c r="O749">
        <v>-3.4702442623598347E-2</v>
      </c>
      <c r="P749">
        <v>-3.552773420925881E-2</v>
      </c>
      <c r="Q749">
        <v>-5.0814148437368423E-2</v>
      </c>
      <c r="R749">
        <v>-5.8871084758395142E-2</v>
      </c>
      <c r="S749">
        <v>-0.12868184995645221</v>
      </c>
      <c r="T749">
        <v>-0.28883409191444198</v>
      </c>
      <c r="U749">
        <v>-2.9660274442098438E-3</v>
      </c>
      <c r="V749">
        <v>-9.7375618550968725E-4</v>
      </c>
      <c r="W749">
        <v>-3.0252854271474859E-2</v>
      </c>
      <c r="X749">
        <v>-0.1229264755019346</v>
      </c>
      <c r="Y749">
        <v>-8.3632055326976762E-2</v>
      </c>
      <c r="Z749">
        <v>-0.18999819972123061</v>
      </c>
      <c r="AA749">
        <v>-8.5114131532953094E-2</v>
      </c>
      <c r="AB749">
        <v>-9.6399302778040361E-2</v>
      </c>
      <c r="AC749">
        <v>-4.0285517894591241E-2</v>
      </c>
      <c r="AD749">
        <v>-0.1306180530463544</v>
      </c>
      <c r="AE749">
        <v>-8.9967607755227386E-2</v>
      </c>
      <c r="AF749">
        <v>-0.13051787387409891</v>
      </c>
      <c r="AG749">
        <v>-0.14067588159870811</v>
      </c>
      <c r="AH749" s="9" t="s">
        <v>191</v>
      </c>
      <c r="AI749" s="1">
        <v>44409</v>
      </c>
      <c r="AJ749" s="9" t="s">
        <v>40</v>
      </c>
      <c r="AK749">
        <v>10</v>
      </c>
    </row>
    <row r="750" spans="1:37" x14ac:dyDescent="0.25">
      <c r="A750">
        <v>44417</v>
      </c>
      <c r="B750">
        <v>-1.506378895330108E-2</v>
      </c>
      <c r="C750">
        <v>-3.0148207501521081E-3</v>
      </c>
      <c r="D750">
        <v>0</v>
      </c>
      <c r="E750">
        <v>-3.656949901526254E-2</v>
      </c>
      <c r="F750">
        <v>0</v>
      </c>
      <c r="G750">
        <v>-1.7342258299191629E-2</v>
      </c>
      <c r="H750">
        <v>-6.5066291745083299E-2</v>
      </c>
      <c r="I750">
        <v>-6.1928008134364963E-2</v>
      </c>
      <c r="J750">
        <v>0</v>
      </c>
      <c r="K750">
        <v>-5.1317705306001903E-2</v>
      </c>
      <c r="L750">
        <v>-5.0720580014172588E-2</v>
      </c>
      <c r="M750">
        <v>-5.875113517898204E-2</v>
      </c>
      <c r="N750">
        <v>-1.710624132325598E-3</v>
      </c>
      <c r="O750">
        <v>-6.3425474427387052E-2</v>
      </c>
      <c r="P750">
        <v>-5.7087632472827233E-3</v>
      </c>
      <c r="Q750">
        <v>-1.6080751852493361E-3</v>
      </c>
      <c r="R750">
        <v>0</v>
      </c>
      <c r="S750">
        <v>0</v>
      </c>
      <c r="T750">
        <v>-8.744090367698085E-3</v>
      </c>
      <c r="U750">
        <v>0</v>
      </c>
      <c r="V750">
        <v>-1.44731488618738E-2</v>
      </c>
      <c r="W750">
        <v>-9.7819525454925504E-3</v>
      </c>
      <c r="X750">
        <v>-2.838809642791369E-3</v>
      </c>
      <c r="Y750">
        <v>-2.7822204063517311E-3</v>
      </c>
      <c r="Z750">
        <v>-1.4770021809537841E-2</v>
      </c>
      <c r="AA750">
        <v>-1.0288984981243881E-2</v>
      </c>
      <c r="AB750">
        <v>-1.5036981141944831E-2</v>
      </c>
      <c r="AC750">
        <v>-3.1365332327231259E-2</v>
      </c>
      <c r="AD750">
        <v>-3.6140848670879909E-3</v>
      </c>
      <c r="AE750">
        <v>-1.7080025508548809E-2</v>
      </c>
      <c r="AF750">
        <v>-1.1188226356250179E-2</v>
      </c>
      <c r="AG750">
        <v>-2.674895204970831E-2</v>
      </c>
      <c r="AH750" s="9" t="s">
        <v>191</v>
      </c>
      <c r="AI750" s="1">
        <v>44409</v>
      </c>
      <c r="AJ750" s="9" t="s">
        <v>41</v>
      </c>
      <c r="AK750">
        <v>9</v>
      </c>
    </row>
    <row r="751" spans="1:37" x14ac:dyDescent="0.25">
      <c r="A751">
        <v>44414</v>
      </c>
      <c r="B751">
        <v>-0.26337407313440231</v>
      </c>
      <c r="C751">
        <v>-0.20939207025145151</v>
      </c>
      <c r="D751">
        <v>-0.30100522472468261</v>
      </c>
      <c r="E751">
        <v>-0.23118058967060151</v>
      </c>
      <c r="F751">
        <v>-0.1224661424196066</v>
      </c>
      <c r="G751">
        <v>-0.99850873910694682</v>
      </c>
      <c r="H751">
        <v>-1.4424213849358649E-2</v>
      </c>
      <c r="I751">
        <v>-0.14614976924765319</v>
      </c>
      <c r="J751">
        <v>-0.18518275046555421</v>
      </c>
      <c r="K751">
        <v>-0.31721822866045313</v>
      </c>
      <c r="L751">
        <v>-4.9465730166802944E-3</v>
      </c>
      <c r="M751">
        <v>-0.18483427889091919</v>
      </c>
      <c r="N751">
        <v>-0.31619120754174301</v>
      </c>
      <c r="O751">
        <v>-0.2093427277310618</v>
      </c>
      <c r="P751">
        <v>-0.5140359026507072</v>
      </c>
      <c r="Q751">
        <v>-0.48819166330340519</v>
      </c>
      <c r="R751">
        <v>-6.5811349866375782E-2</v>
      </c>
      <c r="S751">
        <v>-0.37336107934749208</v>
      </c>
      <c r="T751">
        <v>-0.18058279201778021</v>
      </c>
      <c r="U751">
        <v>-0.40351667682607473</v>
      </c>
      <c r="V751">
        <v>-1.37310688362983E-2</v>
      </c>
      <c r="W751">
        <v>-4.9103033230336143E-2</v>
      </c>
      <c r="X751">
        <v>-0.14073007825548101</v>
      </c>
      <c r="Y751">
        <v>-6.8530943385255685E-2</v>
      </c>
      <c r="Z751">
        <v>-0.30708742707185133</v>
      </c>
      <c r="AA751">
        <v>-0.31628567643982358</v>
      </c>
      <c r="AB751">
        <v>-0.17308306464317011</v>
      </c>
      <c r="AC751">
        <v>-0.1931600212961542</v>
      </c>
      <c r="AD751">
        <v>-0.49717050477879499</v>
      </c>
      <c r="AE751">
        <v>-0.27002664219384509</v>
      </c>
      <c r="AF751">
        <v>-0.22313378295928021</v>
      </c>
      <c r="AG751">
        <v>-0.26672784359405849</v>
      </c>
      <c r="AH751" s="9" t="s">
        <v>192</v>
      </c>
      <c r="AI751" s="1">
        <v>44409</v>
      </c>
      <c r="AJ751" s="9" t="s">
        <v>43</v>
      </c>
      <c r="AK751">
        <v>6</v>
      </c>
    </row>
    <row r="752" spans="1:37" x14ac:dyDescent="0.25">
      <c r="A752">
        <v>44413</v>
      </c>
      <c r="B752">
        <v>-5.6997771569797108E-2</v>
      </c>
      <c r="C752">
        <v>-2.7614085522051419E-2</v>
      </c>
      <c r="D752">
        <v>0</v>
      </c>
      <c r="E752">
        <v>-4.1749573593603997E-2</v>
      </c>
      <c r="F752">
        <v>-9.8157622127747809E-3</v>
      </c>
      <c r="G752">
        <v>-3.7859048103486677E-2</v>
      </c>
      <c r="H752">
        <v>-6.8198916729562659E-2</v>
      </c>
      <c r="I752">
        <v>-2.922215134470468E-2</v>
      </c>
      <c r="J752">
        <v>-6.1172115112587046E-3</v>
      </c>
      <c r="K752">
        <v>0</v>
      </c>
      <c r="L752">
        <v>0</v>
      </c>
      <c r="M752">
        <v>-2.3803637780572338E-2</v>
      </c>
      <c r="N752">
        <v>-1.91146180033357E-2</v>
      </c>
      <c r="O752">
        <v>-1.4011101923174779E-2</v>
      </c>
      <c r="P752">
        <v>-7.2311623057583679E-2</v>
      </c>
      <c r="Q752">
        <v>-3.9671892207674576E-3</v>
      </c>
      <c r="R752">
        <v>-1.4102493407132341E-2</v>
      </c>
      <c r="S752">
        <v>-0.10030129531595811</v>
      </c>
      <c r="T752">
        <v>-0.47757026534057651</v>
      </c>
      <c r="U752">
        <v>0</v>
      </c>
      <c r="V752">
        <v>-0.16367079914369759</v>
      </c>
      <c r="W752">
        <v>0</v>
      </c>
      <c r="X752">
        <v>-0.10745546655999939</v>
      </c>
      <c r="Y752">
        <v>-0.1295066538316765</v>
      </c>
      <c r="Z752">
        <v>-5.51012560917837E-2</v>
      </c>
      <c r="AA752">
        <v>-1.9913564117434109E-2</v>
      </c>
      <c r="AB752">
        <v>-0.1184683542811804</v>
      </c>
      <c r="AC752">
        <v>-2.7223425691767909E-2</v>
      </c>
      <c r="AD752">
        <v>-5.1614634144361978E-3</v>
      </c>
      <c r="AE752">
        <v>-1.318895577886205E-2</v>
      </c>
      <c r="AF752">
        <v>-5.1992078516071738E-2</v>
      </c>
      <c r="AG752">
        <v>-0.16790982836303031</v>
      </c>
      <c r="AH752" s="9" t="s">
        <v>192</v>
      </c>
      <c r="AI752" s="1">
        <v>44409</v>
      </c>
      <c r="AJ752" s="9" t="s">
        <v>38</v>
      </c>
      <c r="AK752">
        <v>5</v>
      </c>
    </row>
    <row r="753" spans="1:37" x14ac:dyDescent="0.25">
      <c r="A753">
        <v>44412</v>
      </c>
      <c r="B753">
        <v>-8.0026979142044999E-2</v>
      </c>
      <c r="C753">
        <v>-0.165395801587016</v>
      </c>
      <c r="D753">
        <v>-2.898163126393489E-3</v>
      </c>
      <c r="E753">
        <v>-0.10581877432888449</v>
      </c>
      <c r="F753">
        <v>-0.1444097921771621</v>
      </c>
      <c r="G753">
        <v>-4.9022518031995567E-2</v>
      </c>
      <c r="H753">
        <v>-5.7694412974946332E-2</v>
      </c>
      <c r="I753">
        <v>-0.26375732340741498</v>
      </c>
      <c r="J753">
        <v>0</v>
      </c>
      <c r="K753">
        <v>-0.1501595454495615</v>
      </c>
      <c r="L753">
        <v>-7.1196947327757248E-2</v>
      </c>
      <c r="M753">
        <v>-9.3106372044419895E-3</v>
      </c>
      <c r="N753">
        <v>-3.2893683242747947E-2</v>
      </c>
      <c r="O753">
        <v>-9.9347078078336259E-2</v>
      </c>
      <c r="P753">
        <v>-0.10866736148925581</v>
      </c>
      <c r="Q753">
        <v>-6.2620875159475634E-2</v>
      </c>
      <c r="R753">
        <v>0</v>
      </c>
      <c r="S753">
        <v>-2.2816096829380121E-2</v>
      </c>
      <c r="T753">
        <v>-0.24853420092108119</v>
      </c>
      <c r="U753">
        <v>-5.7051261813570011E-3</v>
      </c>
      <c r="V753">
        <v>-0.1020476847915501</v>
      </c>
      <c r="W753">
        <v>-3.9314618426903203E-2</v>
      </c>
      <c r="X753">
        <v>-5.0577626626110997E-2</v>
      </c>
      <c r="Y753">
        <v>0</v>
      </c>
      <c r="Z753">
        <v>-7.0131535179807858E-2</v>
      </c>
      <c r="AA753">
        <v>-8.7323456700181254E-2</v>
      </c>
      <c r="AB753">
        <v>-0.1222759172469188</v>
      </c>
      <c r="AC753">
        <v>-1.567195681599861E-2</v>
      </c>
      <c r="AD753">
        <v>-9.3916917160213886E-2</v>
      </c>
      <c r="AE753">
        <v>-8.4648502157509298E-2</v>
      </c>
      <c r="AF753">
        <v>-6.1653536178223632E-2</v>
      </c>
      <c r="AG753">
        <v>-9.1378858509244293E-2</v>
      </c>
      <c r="AH753" s="9" t="s">
        <v>192</v>
      </c>
      <c r="AI753" s="1">
        <v>44409</v>
      </c>
      <c r="AJ753" s="9" t="s">
        <v>39</v>
      </c>
      <c r="AK753">
        <v>4</v>
      </c>
    </row>
    <row r="754" spans="1:37" x14ac:dyDescent="0.25">
      <c r="A754">
        <v>44411</v>
      </c>
      <c r="B754">
        <v>-9.4338955359958551E-2</v>
      </c>
      <c r="C754">
        <v>0</v>
      </c>
      <c r="D754">
        <v>-3.0904531594413479E-2</v>
      </c>
      <c r="E754">
        <v>-5.0280992621084979E-2</v>
      </c>
      <c r="F754">
        <v>-4.7677860285073731E-3</v>
      </c>
      <c r="G754">
        <v>-1.068190501737469E-3</v>
      </c>
      <c r="H754">
        <v>-7.5897347239306814E-2</v>
      </c>
      <c r="I754">
        <v>-2.9720935538801459E-2</v>
      </c>
      <c r="J754">
        <v>-0.10606835106238841</v>
      </c>
      <c r="K754">
        <v>-2.3733218001634859E-2</v>
      </c>
      <c r="L754">
        <v>-3.8600072938549397E-2</v>
      </c>
      <c r="M754">
        <v>-0.14179759444603299</v>
      </c>
      <c r="N754">
        <v>-0.20319899114195231</v>
      </c>
      <c r="O754">
        <v>-3.2912659383491479E-2</v>
      </c>
      <c r="P754">
        <v>-8.060341545288752E-3</v>
      </c>
      <c r="Q754">
        <v>-2.6423038123664991E-3</v>
      </c>
      <c r="R754">
        <v>-3.4179509931341751E-2</v>
      </c>
      <c r="S754">
        <v>-7.3023335618880331E-2</v>
      </c>
      <c r="T754">
        <v>-0.14129020218895391</v>
      </c>
      <c r="U754">
        <v>-0.90173173834377829</v>
      </c>
      <c r="V754">
        <v>-8.5899412285935201E-2</v>
      </c>
      <c r="W754">
        <v>-3.7317049449196942E-2</v>
      </c>
      <c r="X754">
        <v>-0.47059769739199908</v>
      </c>
      <c r="Y754">
        <v>-0.42506725866701178</v>
      </c>
      <c r="Z754">
        <v>-0.1019561557806616</v>
      </c>
      <c r="AA754">
        <v>-0.110485162885402</v>
      </c>
      <c r="AB754">
        <v>-4.8886560089457277E-2</v>
      </c>
      <c r="AC754">
        <v>-0.1623117448032636</v>
      </c>
      <c r="AD754">
        <v>-3.610753812452995E-3</v>
      </c>
      <c r="AE754">
        <v>-3.8969550632556783E-2</v>
      </c>
      <c r="AF754">
        <v>-9.4030360383088971E-2</v>
      </c>
      <c r="AG754">
        <v>-0.21477869912851061</v>
      </c>
      <c r="AH754" s="9" t="s">
        <v>192</v>
      </c>
      <c r="AI754" s="1">
        <v>44409</v>
      </c>
      <c r="AJ754" s="9" t="s">
        <v>40</v>
      </c>
      <c r="AK754">
        <v>3</v>
      </c>
    </row>
    <row r="755" spans="1:37" x14ac:dyDescent="0.25">
      <c r="A755">
        <v>44410</v>
      </c>
      <c r="B755">
        <v>-0.19362830245520371</v>
      </c>
      <c r="C755">
        <v>0</v>
      </c>
      <c r="D755">
        <v>-0.1756510282973146</v>
      </c>
      <c r="E755">
        <v>-0.39834362736810303</v>
      </c>
      <c r="F755">
        <v>-0.35518409266170697</v>
      </c>
      <c r="G755">
        <v>-0.14202393585313999</v>
      </c>
      <c r="H755">
        <v>-7.9261202381433454E-3</v>
      </c>
      <c r="I755">
        <v>-0.19385003184001989</v>
      </c>
      <c r="J755">
        <v>-0.10744899569253021</v>
      </c>
      <c r="K755">
        <v>0</v>
      </c>
      <c r="L755">
        <v>-1.118567100734778E-2</v>
      </c>
      <c r="M755">
        <v>-3.8093385079177637E-2</v>
      </c>
      <c r="N755">
        <v>-0.22825953860448361</v>
      </c>
      <c r="O755">
        <v>0</v>
      </c>
      <c r="P755">
        <v>-0.1135818384769496</v>
      </c>
      <c r="Q755">
        <v>-0.26993518050194382</v>
      </c>
      <c r="R755">
        <v>-1.4920651953112469E-2</v>
      </c>
      <c r="S755">
        <v>-0.25090781730168732</v>
      </c>
      <c r="T755">
        <v>-0.23948900081944921</v>
      </c>
      <c r="U755">
        <v>-0.20431939764358131</v>
      </c>
      <c r="V755">
        <v>-9.9101737656263109E-2</v>
      </c>
      <c r="W755">
        <v>-2.024582430063497E-3</v>
      </c>
      <c r="X755">
        <v>-0.20020995141019701</v>
      </c>
      <c r="Y755">
        <v>-0.21206100642187301</v>
      </c>
      <c r="Z755">
        <v>-0.24752122682928579</v>
      </c>
      <c r="AA755">
        <v>-0.17205968530898849</v>
      </c>
      <c r="AB755">
        <v>-0.16026380750737551</v>
      </c>
      <c r="AC755">
        <v>-8.8337405217789391E-2</v>
      </c>
      <c r="AD755">
        <v>-0.15486563433334569</v>
      </c>
      <c r="AE755">
        <v>-0.28386791826551883</v>
      </c>
      <c r="AF755">
        <v>-0.1431237833878384</v>
      </c>
      <c r="AG755">
        <v>-0.16907281557036599</v>
      </c>
      <c r="AH755" s="9" t="s">
        <v>192</v>
      </c>
      <c r="AI755" s="1">
        <v>44409</v>
      </c>
      <c r="AJ755" s="9" t="s">
        <v>41</v>
      </c>
      <c r="AK755">
        <v>2</v>
      </c>
    </row>
    <row r="756" spans="1:37" x14ac:dyDescent="0.25">
      <c r="A756">
        <v>44407</v>
      </c>
      <c r="B756">
        <v>-7.2922268152826902E-2</v>
      </c>
      <c r="C756">
        <v>-8.8751272065960222E-4</v>
      </c>
      <c r="D756">
        <v>-5.0088142737218814E-3</v>
      </c>
      <c r="E756">
        <v>-0.1395594543241567</v>
      </c>
      <c r="F756">
        <v>-7.7155078649976888E-3</v>
      </c>
      <c r="G756">
        <v>-0.1096667582227772</v>
      </c>
      <c r="H756">
        <v>-1.472400396629945E-2</v>
      </c>
      <c r="I756">
        <v>-1.4863965274581789E-2</v>
      </c>
      <c r="J756">
        <v>-0.54404668970855052</v>
      </c>
      <c r="K756">
        <v>-1.261417885184539E-2</v>
      </c>
      <c r="L756">
        <v>-9.6571131958365877E-2</v>
      </c>
      <c r="M756">
        <v>-1.601050867855611E-2</v>
      </c>
      <c r="N756">
        <v>-6.9765015921638271E-3</v>
      </c>
      <c r="O756">
        <v>-0.13730510105821819</v>
      </c>
      <c r="P756">
        <v>-6.7581461665365453E-2</v>
      </c>
      <c r="Q756">
        <v>-5.4277554094249924E-3</v>
      </c>
      <c r="R756">
        <v>-0.26604626913238882</v>
      </c>
      <c r="S756">
        <v>-8.1816646995875889E-2</v>
      </c>
      <c r="T756">
        <v>-2.6371511869287961E-2</v>
      </c>
      <c r="U756">
        <v>-0.1115336539901422</v>
      </c>
      <c r="V756">
        <v>-1.406081292069625E-3</v>
      </c>
      <c r="W756">
        <v>-2.057653516660999E-2</v>
      </c>
      <c r="X756">
        <v>-0.14944613439691171</v>
      </c>
      <c r="Y756">
        <v>0</v>
      </c>
      <c r="Z756">
        <v>-0.12960108047982499</v>
      </c>
      <c r="AA756">
        <v>-6.7404445638875099E-2</v>
      </c>
      <c r="AB756">
        <v>-1.9875828616375629E-2</v>
      </c>
      <c r="AC756">
        <v>-1.5613444530349281E-2</v>
      </c>
      <c r="AD756">
        <v>-1.8787473396732798E-2</v>
      </c>
      <c r="AE756">
        <v>-1.520891517146763E-2</v>
      </c>
      <c r="AF756">
        <v>-0.1438559516784052</v>
      </c>
      <c r="AG756">
        <v>-4.3684196595517727E-2</v>
      </c>
      <c r="AH756" s="9" t="s">
        <v>193</v>
      </c>
      <c r="AI756" s="1">
        <v>44378</v>
      </c>
      <c r="AJ756" s="9" t="s">
        <v>43</v>
      </c>
      <c r="AK756">
        <v>30</v>
      </c>
    </row>
    <row r="757" spans="1:37" x14ac:dyDescent="0.25">
      <c r="A757">
        <v>44406</v>
      </c>
      <c r="B757">
        <v>-5.1649280117411843E-2</v>
      </c>
      <c r="C757">
        <v>-8.7527201446282177E-2</v>
      </c>
      <c r="D757">
        <v>-2.952057494537481E-3</v>
      </c>
      <c r="E757">
        <v>-0.1005839492342442</v>
      </c>
      <c r="F757">
        <v>-4.2232330611696067E-2</v>
      </c>
      <c r="G757">
        <v>-2.5427533942547539E-2</v>
      </c>
      <c r="H757">
        <v>-9.0778947054994091E-2</v>
      </c>
      <c r="I757">
        <v>-2.0787948832017272E-3</v>
      </c>
      <c r="J757">
        <v>-7.9528850955841182E-2</v>
      </c>
      <c r="K757">
        <v>-0.22355442979983089</v>
      </c>
      <c r="L757">
        <v>-1.836385062733574E-2</v>
      </c>
      <c r="M757">
        <v>-1.1828536477827721E-2</v>
      </c>
      <c r="N757">
        <v>-4.1676494003879093E-2</v>
      </c>
      <c r="O757">
        <v>-1.3723566146913521E-2</v>
      </c>
      <c r="P757">
        <v>-4.1617167787487584E-3</v>
      </c>
      <c r="Q757">
        <v>-3.7889789646575772E-2</v>
      </c>
      <c r="R757">
        <v>-0.14855056269347061</v>
      </c>
      <c r="S757">
        <v>-6.7016097566825186E-3</v>
      </c>
      <c r="T757">
        <v>-3.7784370020594857E-2</v>
      </c>
      <c r="U757">
        <v>-5.088267448963045E-2</v>
      </c>
      <c r="V757">
        <v>-3.4916486212908361E-2</v>
      </c>
      <c r="W757">
        <v>0</v>
      </c>
      <c r="X757">
        <v>-2.6593033444827739E-2</v>
      </c>
      <c r="Y757">
        <v>-0.39089466963598568</v>
      </c>
      <c r="Z757">
        <v>-5.141915791752371E-2</v>
      </c>
      <c r="AA757">
        <v>-4.7805836858922507E-2</v>
      </c>
      <c r="AB757">
        <v>-4.8786143613148987E-2</v>
      </c>
      <c r="AC757">
        <v>-6.8168867783854753E-2</v>
      </c>
      <c r="AD757">
        <v>-1.4078034384697659E-3</v>
      </c>
      <c r="AE757">
        <v>-3.9181336460202727E-2</v>
      </c>
      <c r="AF757">
        <v>-5.6279182787368327E-2</v>
      </c>
      <c r="AG757">
        <v>-7.814921975310421E-2</v>
      </c>
      <c r="AH757" s="9" t="s">
        <v>193</v>
      </c>
      <c r="AI757" s="1">
        <v>44378</v>
      </c>
      <c r="AJ757" s="9" t="s">
        <v>38</v>
      </c>
      <c r="AK757">
        <v>29</v>
      </c>
    </row>
    <row r="758" spans="1:37" x14ac:dyDescent="0.25">
      <c r="A758">
        <v>44405</v>
      </c>
      <c r="B758">
        <v>-0.20806017939571611</v>
      </c>
      <c r="C758">
        <v>-0.4412618837305029</v>
      </c>
      <c r="D758">
        <v>-0.37208190083922721</v>
      </c>
      <c r="E758">
        <v>-0.24216778157893931</v>
      </c>
      <c r="F758">
        <v>-0.12924097623159209</v>
      </c>
      <c r="G758">
        <v>-0.30204949681203608</v>
      </c>
      <c r="H758">
        <v>-1.1938034779776631E-2</v>
      </c>
      <c r="I758">
        <v>-0.28702368574986159</v>
      </c>
      <c r="J758">
        <v>-0.19712834988531081</v>
      </c>
      <c r="K758">
        <v>-0.24651182101055369</v>
      </c>
      <c r="L758">
        <v>-2.4151027063920032</v>
      </c>
      <c r="M758">
        <v>-0.14037882911846511</v>
      </c>
      <c r="N758">
        <v>-0.27381798886585568</v>
      </c>
      <c r="O758">
        <v>-8.3245601883210896E-2</v>
      </c>
      <c r="P758">
        <v>-0.37426559696119471</v>
      </c>
      <c r="Q758">
        <v>-6.6325654965893502E-2</v>
      </c>
      <c r="R758">
        <v>-0.24649746413056789</v>
      </c>
      <c r="S758">
        <v>-0.100914477599767</v>
      </c>
      <c r="T758">
        <v>-8.1972768704244373E-2</v>
      </c>
      <c r="U758">
        <v>-1.9969325711227889E-2</v>
      </c>
      <c r="V758">
        <v>-0.16773011632398341</v>
      </c>
      <c r="W758">
        <v>-2.4526249203892158E-3</v>
      </c>
      <c r="X758">
        <v>-8.901483402128961E-2</v>
      </c>
      <c r="Y758">
        <v>-7.6611761710509096E-2</v>
      </c>
      <c r="Z758">
        <v>-0.18984917541105681</v>
      </c>
      <c r="AA758">
        <v>-0.28879441125001692</v>
      </c>
      <c r="AB758">
        <v>-8.9131865518481124E-2</v>
      </c>
      <c r="AC758">
        <v>-0.30381374676221712</v>
      </c>
      <c r="AD758">
        <v>-6.2416057172695077E-2</v>
      </c>
      <c r="AE758">
        <v>-0.22093254479567689</v>
      </c>
      <c r="AF758">
        <v>-0.2450847125983423</v>
      </c>
      <c r="AG758">
        <v>-0.15800663699182241</v>
      </c>
      <c r="AH758" s="9" t="s">
        <v>193</v>
      </c>
      <c r="AI758" s="1">
        <v>44378</v>
      </c>
      <c r="AJ758" s="9" t="s">
        <v>39</v>
      </c>
      <c r="AK758">
        <v>28</v>
      </c>
    </row>
    <row r="759" spans="1:37" x14ac:dyDescent="0.25">
      <c r="A759">
        <v>44404</v>
      </c>
      <c r="B759">
        <v>-0.199418441149393</v>
      </c>
      <c r="C759">
        <v>-7.9222069916309479E-2</v>
      </c>
      <c r="D759">
        <v>-9.941535055960414E-2</v>
      </c>
      <c r="E759">
        <v>-0.26729392362132831</v>
      </c>
      <c r="F759">
        <v>-0.17827433573134119</v>
      </c>
      <c r="G759">
        <v>-6.1224840791728789E-2</v>
      </c>
      <c r="H759">
        <v>-6.4897686401872892E-2</v>
      </c>
      <c r="I759">
        <v>-0.46447317766827378</v>
      </c>
      <c r="J759">
        <v>-2.1471972574612268E-3</v>
      </c>
      <c r="K759">
        <v>-0.1648053371761618</v>
      </c>
      <c r="L759">
        <v>-0.80434990405417695</v>
      </c>
      <c r="M759">
        <v>-0.27095067122134531</v>
      </c>
      <c r="N759">
        <v>-0.22871193021023101</v>
      </c>
      <c r="O759">
        <v>-0.17592682359761411</v>
      </c>
      <c r="P759">
        <v>-4.8366531956411064E-3</v>
      </c>
      <c r="Q759">
        <v>-0.35607162427146011</v>
      </c>
      <c r="R759">
        <v>-1.037455302082235</v>
      </c>
      <c r="S759">
        <v>-9.3270926265529047E-2</v>
      </c>
      <c r="T759">
        <v>-0.1014105425738753</v>
      </c>
      <c r="U759">
        <v>-0.22366266743340199</v>
      </c>
      <c r="V759">
        <v>-0.37149791626560341</v>
      </c>
      <c r="W759">
        <v>-1.7841870761522909E-4</v>
      </c>
      <c r="X759">
        <v>-6.7849685980725133E-2</v>
      </c>
      <c r="Y759">
        <v>0</v>
      </c>
      <c r="Z759">
        <v>-0.16136653179880819</v>
      </c>
      <c r="AA759">
        <v>-0.19154662204792069</v>
      </c>
      <c r="AB759">
        <v>-0.25397329459102819</v>
      </c>
      <c r="AC759">
        <v>-0.2473526030419391</v>
      </c>
      <c r="AD759">
        <v>-0.37881320506478389</v>
      </c>
      <c r="AE759">
        <v>-0.1714684182950813</v>
      </c>
      <c r="AF759">
        <v>-0.28615801657984458</v>
      </c>
      <c r="AG759">
        <v>-4.9218491193859348E-2</v>
      </c>
      <c r="AH759" s="9" t="s">
        <v>193</v>
      </c>
      <c r="AI759" s="1">
        <v>44378</v>
      </c>
      <c r="AJ759" s="9" t="s">
        <v>40</v>
      </c>
      <c r="AK759">
        <v>27</v>
      </c>
    </row>
    <row r="760" spans="1:37" x14ac:dyDescent="0.25">
      <c r="A760">
        <v>44403</v>
      </c>
      <c r="B760">
        <v>-2.8681794233396441E-2</v>
      </c>
      <c r="C760">
        <v>-2.3201892528520811E-3</v>
      </c>
      <c r="D760">
        <v>0</v>
      </c>
      <c r="E760">
        <v>-5.4082641312214273E-4</v>
      </c>
      <c r="F760">
        <v>0</v>
      </c>
      <c r="G760">
        <v>-4.4292908996842843E-2</v>
      </c>
      <c r="H760">
        <v>-0.29266174776987702</v>
      </c>
      <c r="I760">
        <v>-2.285804840194161E-3</v>
      </c>
      <c r="J760">
        <v>0</v>
      </c>
      <c r="K760">
        <v>-2.7357629444680872E-3</v>
      </c>
      <c r="L760">
        <v>-0.1047101803782037</v>
      </c>
      <c r="M760">
        <v>0</v>
      </c>
      <c r="N760">
        <v>-3.350008447840018E-2</v>
      </c>
      <c r="O760">
        <v>-4.6744969853419541E-2</v>
      </c>
      <c r="P760">
        <v>-3.7022499944861398E-2</v>
      </c>
      <c r="Q760">
        <v>-0.1150118900780468</v>
      </c>
      <c r="R760">
        <v>-4.7803960265049412E-2</v>
      </c>
      <c r="S760">
        <v>-1.000442017740835E-2</v>
      </c>
      <c r="T760">
        <v>-3.8932761809933871E-3</v>
      </c>
      <c r="U760">
        <v>0</v>
      </c>
      <c r="V760">
        <v>-0.1631737502891393</v>
      </c>
      <c r="W760">
        <v>-7.4393723010826116E-3</v>
      </c>
      <c r="X760">
        <v>-1.216237400447575E-2</v>
      </c>
      <c r="Y760">
        <v>-1.505230432652052E-2</v>
      </c>
      <c r="Z760">
        <v>-1.7857689732652272E-2</v>
      </c>
      <c r="AA760">
        <v>-1.489740111731044E-2</v>
      </c>
      <c r="AB760">
        <v>-8.476271404699455E-2</v>
      </c>
      <c r="AC760">
        <v>-1.086436929810358E-2</v>
      </c>
      <c r="AD760">
        <v>-6.3096963470423095E-2</v>
      </c>
      <c r="AE760">
        <v>-9.6969184122415904E-3</v>
      </c>
      <c r="AF760">
        <v>-1.911763588602235E-2</v>
      </c>
      <c r="AG760">
        <v>-6.2581461221796419E-2</v>
      </c>
      <c r="AH760" s="9" t="s">
        <v>193</v>
      </c>
      <c r="AI760" s="1">
        <v>44378</v>
      </c>
      <c r="AJ760" s="9" t="s">
        <v>41</v>
      </c>
      <c r="AK760">
        <v>26</v>
      </c>
    </row>
    <row r="761" spans="1:37" x14ac:dyDescent="0.25">
      <c r="A761">
        <v>44400</v>
      </c>
      <c r="B761">
        <v>-0.64265552305952833</v>
      </c>
      <c r="C761">
        <v>-0.49030466122029981</v>
      </c>
      <c r="D761">
        <v>-0.43571658754601539</v>
      </c>
      <c r="E761">
        <v>-0.64118390193483688</v>
      </c>
      <c r="F761">
        <v>-0.94859480057201995</v>
      </c>
      <c r="G761">
        <v>-1.0523637960156389</v>
      </c>
      <c r="H761">
        <v>-4.5781374550356309E-2</v>
      </c>
      <c r="I761">
        <v>-0.22568997768729321</v>
      </c>
      <c r="J761">
        <v>-0.69040060330145114</v>
      </c>
      <c r="K761">
        <v>-0.45789516618040682</v>
      </c>
      <c r="L761">
        <v>-0.53480898956991985</v>
      </c>
      <c r="M761">
        <v>-0.40078643594629521</v>
      </c>
      <c r="N761">
        <v>-0.5611536022433834</v>
      </c>
      <c r="O761">
        <v>-1.029452523132673</v>
      </c>
      <c r="P761">
        <v>-0.35134979757444862</v>
      </c>
      <c r="Q761">
        <v>-1.548620988952695</v>
      </c>
      <c r="R761">
        <v>-0.32404128761197659</v>
      </c>
      <c r="S761">
        <v>-1.1062821437151731</v>
      </c>
      <c r="T761">
        <v>-0.68608007790917513</v>
      </c>
      <c r="U761">
        <v>-1.2842969270560449</v>
      </c>
      <c r="V761">
        <v>-0.39467446717916138</v>
      </c>
      <c r="W761">
        <v>-0.25233920196192272</v>
      </c>
      <c r="X761">
        <v>-0.4642434430658357</v>
      </c>
      <c r="Y761">
        <v>-0.41357854899086532</v>
      </c>
      <c r="Z761">
        <v>-0.69486081414914447</v>
      </c>
      <c r="AA761">
        <v>-0.49158664512827099</v>
      </c>
      <c r="AB761">
        <v>-0.76247595386458322</v>
      </c>
      <c r="AC761">
        <v>-0.44053578385363251</v>
      </c>
      <c r="AD761">
        <v>-1.894164881453912</v>
      </c>
      <c r="AE761">
        <v>-0.75963564615341983</v>
      </c>
      <c r="AF761">
        <v>-0.57457419475590144</v>
      </c>
      <c r="AG761">
        <v>-0.40088352440189501</v>
      </c>
      <c r="AH761" s="9" t="s">
        <v>194</v>
      </c>
      <c r="AI761" s="1">
        <v>44378</v>
      </c>
      <c r="AJ761" s="9" t="s">
        <v>43</v>
      </c>
      <c r="AK761">
        <v>23</v>
      </c>
    </row>
    <row r="762" spans="1:37" x14ac:dyDescent="0.25">
      <c r="A762">
        <v>44399</v>
      </c>
      <c r="B762">
        <v>-2.9618744973286228E-2</v>
      </c>
      <c r="C762">
        <v>0</v>
      </c>
      <c r="D762">
        <v>0</v>
      </c>
      <c r="E762">
        <v>-2.9679789910159E-3</v>
      </c>
      <c r="F762">
        <v>-3.6984841723933598E-2</v>
      </c>
      <c r="G762">
        <v>-4.1100231782212511E-2</v>
      </c>
      <c r="H762">
        <v>-0.13707114380997659</v>
      </c>
      <c r="I762">
        <v>-3.8134532665813153E-2</v>
      </c>
      <c r="J762">
        <v>-1.8057573252903528E-2</v>
      </c>
      <c r="K762">
        <v>-0.1147925002497182</v>
      </c>
      <c r="L762">
        <v>0</v>
      </c>
      <c r="M762">
        <v>-6.4702933092338876E-4</v>
      </c>
      <c r="N762">
        <v>-2.468447390026524E-3</v>
      </c>
      <c r="O762">
        <v>0</v>
      </c>
      <c r="P762">
        <v>-7.9392636312357844E-3</v>
      </c>
      <c r="Q762">
        <v>-9.4196546167795908E-2</v>
      </c>
      <c r="R762">
        <v>-1.2295153439160449</v>
      </c>
      <c r="S762">
        <v>0</v>
      </c>
      <c r="T762">
        <v>-2.4499816105659918E-3</v>
      </c>
      <c r="U762">
        <v>0</v>
      </c>
      <c r="V762">
        <v>-2.2086066936954189E-4</v>
      </c>
      <c r="W762">
        <v>0</v>
      </c>
      <c r="X762">
        <v>-7.024403619260533E-2</v>
      </c>
      <c r="Y762">
        <v>-5.2105922199337917E-3</v>
      </c>
      <c r="Z762">
        <v>-3.3890330782313807E-2</v>
      </c>
      <c r="AA762">
        <v>-1.9823256777724819E-2</v>
      </c>
      <c r="AB762">
        <v>-3.7255219681002358E-2</v>
      </c>
      <c r="AC762">
        <v>-1.2300718305605981E-3</v>
      </c>
      <c r="AD762">
        <v>0</v>
      </c>
      <c r="AE762">
        <v>-3.2231698690726077E-2</v>
      </c>
      <c r="AF762">
        <v>-2.918135970310928E-2</v>
      </c>
      <c r="AG762">
        <v>-3.8093204971414371E-2</v>
      </c>
      <c r="AH762" s="9" t="s">
        <v>194</v>
      </c>
      <c r="AI762" s="1">
        <v>44378</v>
      </c>
      <c r="AJ762" s="9" t="s">
        <v>38</v>
      </c>
      <c r="AK762">
        <v>22</v>
      </c>
    </row>
    <row r="763" spans="1:37" x14ac:dyDescent="0.25">
      <c r="A763">
        <v>44398</v>
      </c>
      <c r="B763">
        <v>-0.38019875447346752</v>
      </c>
      <c r="C763">
        <v>-1.09144416549423E-2</v>
      </c>
      <c r="D763">
        <v>-5.9352421402894998E-2</v>
      </c>
      <c r="E763">
        <v>-7.3221751130668269E-2</v>
      </c>
      <c r="F763">
        <v>-8.593304458706047E-2</v>
      </c>
      <c r="G763">
        <v>-0.61527798129402089</v>
      </c>
      <c r="H763">
        <v>-9.9843733340498758E-2</v>
      </c>
      <c r="I763">
        <v>-0.19413516371855291</v>
      </c>
      <c r="J763">
        <v>-0.2471698243582221</v>
      </c>
      <c r="K763">
        <v>-0.1625498119537947</v>
      </c>
      <c r="L763">
        <v>-1.372583080212152E-2</v>
      </c>
      <c r="M763">
        <v>-0.21395079698898181</v>
      </c>
      <c r="N763">
        <v>-0.26166736075057379</v>
      </c>
      <c r="O763">
        <v>-1.6646336131550459E-2</v>
      </c>
      <c r="P763">
        <v>-0.35104049148117972</v>
      </c>
      <c r="Q763">
        <v>-0.28477384072631268</v>
      </c>
      <c r="R763">
        <v>-1.108535904449929</v>
      </c>
      <c r="S763">
        <v>-0.73457499879943278</v>
      </c>
      <c r="T763">
        <v>-0.14530380059754239</v>
      </c>
      <c r="U763">
        <v>-5.9768979719670629E-2</v>
      </c>
      <c r="V763">
        <v>-0.44564121556844111</v>
      </c>
      <c r="W763">
        <v>-0.16279630819973359</v>
      </c>
      <c r="X763">
        <v>-0.48415269322797339</v>
      </c>
      <c r="Y763">
        <v>-0.34079530050150142</v>
      </c>
      <c r="Z763">
        <v>-0.391746874679824</v>
      </c>
      <c r="AA763">
        <v>-0.28868286251867681</v>
      </c>
      <c r="AB763">
        <v>-0.18146354732024</v>
      </c>
      <c r="AC763">
        <v>-0.20543151233415391</v>
      </c>
      <c r="AD763">
        <v>-0.37641511165437602</v>
      </c>
      <c r="AE763">
        <v>-0.1668006049615246</v>
      </c>
      <c r="AF763">
        <v>-0.22048375936261119</v>
      </c>
      <c r="AG763">
        <v>-0.53218177048925175</v>
      </c>
      <c r="AH763" s="9" t="s">
        <v>194</v>
      </c>
      <c r="AI763" s="1">
        <v>44378</v>
      </c>
      <c r="AJ763" s="9" t="s">
        <v>39</v>
      </c>
      <c r="AK763">
        <v>21</v>
      </c>
    </row>
    <row r="764" spans="1:37" x14ac:dyDescent="0.25">
      <c r="A764">
        <v>44397</v>
      </c>
      <c r="B764">
        <v>-1.501533836494625E-2</v>
      </c>
      <c r="C764">
        <v>-1.1566692455251701E-2</v>
      </c>
      <c r="D764">
        <v>0</v>
      </c>
      <c r="E764">
        <v>-6.3471544708212646E-3</v>
      </c>
      <c r="F764">
        <v>-5.3247411770253814E-3</v>
      </c>
      <c r="G764">
        <v>0</v>
      </c>
      <c r="H764">
        <v>0</v>
      </c>
      <c r="I764">
        <v>-0.12430617216933321</v>
      </c>
      <c r="J764">
        <v>-4.1311771863247977E-2</v>
      </c>
      <c r="K764">
        <v>0</v>
      </c>
      <c r="L764">
        <v>-8.7475945975976521E-2</v>
      </c>
      <c r="M764">
        <v>0</v>
      </c>
      <c r="N764">
        <v>-4.4689220336535671E-3</v>
      </c>
      <c r="O764">
        <v>0</v>
      </c>
      <c r="P764">
        <v>-6.7233523713012958E-4</v>
      </c>
      <c r="Q764">
        <v>-1.1199597681697079E-2</v>
      </c>
      <c r="R764">
        <v>0</v>
      </c>
      <c r="S764">
        <v>0</v>
      </c>
      <c r="T764">
        <v>-4.6457265291252298E-2</v>
      </c>
      <c r="U764">
        <v>0</v>
      </c>
      <c r="V764">
        <v>-2.3744218993197079E-3</v>
      </c>
      <c r="W764">
        <v>0</v>
      </c>
      <c r="X764">
        <v>-5.1712638087535311E-2</v>
      </c>
      <c r="Y764">
        <v>-0.1072598572991923</v>
      </c>
      <c r="Z764">
        <v>-1.0691306354877949E-2</v>
      </c>
      <c r="AA764">
        <v>-1.7279449891127889E-2</v>
      </c>
      <c r="AB764">
        <v>-1.0642528602826299E-2</v>
      </c>
      <c r="AC764">
        <v>-3.9186538770941921E-2</v>
      </c>
      <c r="AD764">
        <v>-1.5433191324239849E-4</v>
      </c>
      <c r="AE764">
        <v>-6.377783071874703E-3</v>
      </c>
      <c r="AF764">
        <v>-1.3976558267759009E-2</v>
      </c>
      <c r="AG764">
        <v>-3.5414726253518852E-2</v>
      </c>
      <c r="AH764" s="9" t="s">
        <v>194</v>
      </c>
      <c r="AI764" s="1">
        <v>44378</v>
      </c>
      <c r="AJ764" s="9" t="s">
        <v>40</v>
      </c>
      <c r="AK764">
        <v>20</v>
      </c>
    </row>
    <row r="765" spans="1:37" x14ac:dyDescent="0.25">
      <c r="A765">
        <v>44396</v>
      </c>
      <c r="B765">
        <v>-2.5280222470360498</v>
      </c>
      <c r="C765">
        <v>-2.5755325787223611</v>
      </c>
      <c r="D765">
        <v>-1.252489680629391</v>
      </c>
      <c r="E765">
        <v>-3.2566132877512799</v>
      </c>
      <c r="F765">
        <v>-1.526265855648272</v>
      </c>
      <c r="G765">
        <v>-5.0665242070349636</v>
      </c>
      <c r="H765">
        <v>-4.2110321309971459</v>
      </c>
      <c r="I765">
        <v>-2.2043864512661941</v>
      </c>
      <c r="J765">
        <v>-8.1208486055250368</v>
      </c>
      <c r="K765">
        <v>-0.55530458815978256</v>
      </c>
      <c r="L765">
        <v>-2.142034640747128</v>
      </c>
      <c r="M765">
        <v>-1.4924022058861259</v>
      </c>
      <c r="N765">
        <v>-3.3632228654402319</v>
      </c>
      <c r="O765">
        <v>-1.8899995624750181</v>
      </c>
      <c r="P765">
        <v>-0.30958967429684681</v>
      </c>
      <c r="Q765">
        <v>-3.8438747546747769</v>
      </c>
      <c r="R765">
        <v>-0.25711143717765761</v>
      </c>
      <c r="S765">
        <v>-3.647967734599002</v>
      </c>
      <c r="T765">
        <v>-1.685354298663426</v>
      </c>
      <c r="U765">
        <v>-1.9196354348310489</v>
      </c>
      <c r="V765">
        <v>-1.363996582427605</v>
      </c>
      <c r="W765">
        <v>-1.071972491450504</v>
      </c>
      <c r="X765">
        <v>-1.071176697055253</v>
      </c>
      <c r="Y765">
        <v>-1.5830900495828419</v>
      </c>
      <c r="Z765">
        <v>-2.703036716488604</v>
      </c>
      <c r="AA765">
        <v>-2.5401606962958709</v>
      </c>
      <c r="AB765">
        <v>-2.481304955132646</v>
      </c>
      <c r="AC765">
        <v>-1.7392204016047541</v>
      </c>
      <c r="AD765">
        <v>-3.8997792020325708</v>
      </c>
      <c r="AE765">
        <v>-2.290770689819893</v>
      </c>
      <c r="AF765">
        <v>-2.4553078521318139</v>
      </c>
      <c r="AG765">
        <v>-2.504358722824894</v>
      </c>
      <c r="AH765" s="9" t="s">
        <v>194</v>
      </c>
      <c r="AI765" s="1">
        <v>44378</v>
      </c>
      <c r="AJ765" s="9" t="s">
        <v>41</v>
      </c>
      <c r="AK765">
        <v>19</v>
      </c>
    </row>
    <row r="766" spans="1:37" x14ac:dyDescent="0.25">
      <c r="A766">
        <v>44393</v>
      </c>
      <c r="B766">
        <v>-0.20340117194041971</v>
      </c>
      <c r="C766">
        <v>-2.0679486931613911E-2</v>
      </c>
      <c r="D766">
        <v>-0.1464246672225189</v>
      </c>
      <c r="E766">
        <v>-0.18420795971310411</v>
      </c>
      <c r="F766">
        <v>-0.39814748475680978</v>
      </c>
      <c r="G766">
        <v>-0.36714946509550428</v>
      </c>
      <c r="H766">
        <v>-8.0831778318155613E-3</v>
      </c>
      <c r="I766">
        <v>-0.50530678007993501</v>
      </c>
      <c r="J766">
        <v>-0.51674289915828187</v>
      </c>
      <c r="K766">
        <v>-0.31254623186097608</v>
      </c>
      <c r="L766">
        <v>-4.7819438971007093E-2</v>
      </c>
      <c r="M766">
        <v>-5.5266729332275798E-2</v>
      </c>
      <c r="N766">
        <v>-0.13037008048669901</v>
      </c>
      <c r="O766">
        <v>-0.10996609742496979</v>
      </c>
      <c r="P766">
        <v>-6.3024620124158354E-2</v>
      </c>
      <c r="Q766">
        <v>-0.2425777857354656</v>
      </c>
      <c r="R766">
        <v>-1.9711995615071529</v>
      </c>
      <c r="S766">
        <v>-0.2012019215406845</v>
      </c>
      <c r="T766">
        <v>-0.19294756837668031</v>
      </c>
      <c r="U766">
        <v>-9.3955275778545538E-2</v>
      </c>
      <c r="V766">
        <v>-0.1118694570211507</v>
      </c>
      <c r="W766">
        <v>-1.427131393943866E-2</v>
      </c>
      <c r="X766">
        <v>-0.1212929127206749</v>
      </c>
      <c r="Y766">
        <v>-0.32774498205267621</v>
      </c>
      <c r="Z766">
        <v>-0.20181348013263889</v>
      </c>
      <c r="AA766">
        <v>-0.2459908993974986</v>
      </c>
      <c r="AB766">
        <v>-0.19363849880987771</v>
      </c>
      <c r="AC766">
        <v>-0.14449636738021709</v>
      </c>
      <c r="AD766">
        <v>-0.2377098728615494</v>
      </c>
      <c r="AE766">
        <v>-0.2434032706285604</v>
      </c>
      <c r="AF766">
        <v>-0.16410893747181629</v>
      </c>
      <c r="AG766">
        <v>-0.1722033797099507</v>
      </c>
      <c r="AH766" s="9" t="s">
        <v>195</v>
      </c>
      <c r="AI766" s="1">
        <v>44378</v>
      </c>
      <c r="AJ766" s="9" t="s">
        <v>43</v>
      </c>
      <c r="AK766">
        <v>16</v>
      </c>
    </row>
    <row r="767" spans="1:37" x14ac:dyDescent="0.25">
      <c r="A767">
        <v>44392</v>
      </c>
      <c r="B767">
        <v>-4.0750086743428657E-2</v>
      </c>
      <c r="C767">
        <v>-6.0445481399689586E-3</v>
      </c>
      <c r="D767">
        <v>0</v>
      </c>
      <c r="E767">
        <v>-3.020390750035291E-2</v>
      </c>
      <c r="F767">
        <v>-7.8197722049134913E-4</v>
      </c>
      <c r="G767">
        <v>-7.1029532201520737E-2</v>
      </c>
      <c r="H767">
        <v>-3.3474193651176883E-2</v>
      </c>
      <c r="I767">
        <v>-0.296663827030269</v>
      </c>
      <c r="J767">
        <v>0</v>
      </c>
      <c r="K767">
        <v>-2.9343618053657798E-4</v>
      </c>
      <c r="L767">
        <v>0</v>
      </c>
      <c r="M767">
        <v>-3.5518172621935322E-3</v>
      </c>
      <c r="N767">
        <v>-1.1623806165568171E-2</v>
      </c>
      <c r="O767">
        <v>-4.0603900714127922E-2</v>
      </c>
      <c r="P767">
        <v>-6.491879626433808E-5</v>
      </c>
      <c r="Q767">
        <v>-2.9629118031070951E-2</v>
      </c>
      <c r="R767">
        <v>-5.3449920003240739E-2</v>
      </c>
      <c r="S767">
        <v>-5.2769514655163302E-2</v>
      </c>
      <c r="T767">
        <v>-0.27192225758915162</v>
      </c>
      <c r="U767">
        <v>0</v>
      </c>
      <c r="V767">
        <v>-7.5454026630754525E-2</v>
      </c>
      <c r="W767">
        <v>0</v>
      </c>
      <c r="X767">
        <v>-2.9862847540317629E-3</v>
      </c>
      <c r="Y767">
        <v>-1.2580982924431969E-2</v>
      </c>
      <c r="Z767">
        <v>-3.5009574233186798E-2</v>
      </c>
      <c r="AA767">
        <v>-2.0784163613440799E-2</v>
      </c>
      <c r="AB767">
        <v>-8.9561501762356097E-2</v>
      </c>
      <c r="AC767">
        <v>-3.1232000543874499E-3</v>
      </c>
      <c r="AD767">
        <v>-8.3158412193392438E-3</v>
      </c>
      <c r="AE767">
        <v>-5.8361488071842757E-2</v>
      </c>
      <c r="AF767">
        <v>-1.201179070869079E-2</v>
      </c>
      <c r="AG767">
        <v>-9.4090324571409159E-2</v>
      </c>
      <c r="AH767" s="9" t="s">
        <v>195</v>
      </c>
      <c r="AI767" s="1">
        <v>44378</v>
      </c>
      <c r="AJ767" s="9" t="s">
        <v>38</v>
      </c>
      <c r="AK767">
        <v>15</v>
      </c>
    </row>
    <row r="768" spans="1:37" x14ac:dyDescent="0.25">
      <c r="A768">
        <v>44391</v>
      </c>
      <c r="B768">
        <v>-0.37816702118899831</v>
      </c>
      <c r="C768">
        <v>-0.62736816564002118</v>
      </c>
      <c r="D768">
        <v>-0.2193444399085373</v>
      </c>
      <c r="E768">
        <v>-0.16099578731173281</v>
      </c>
      <c r="F768">
        <v>-0.30761104569609882</v>
      </c>
      <c r="G768">
        <v>-0.30782159636512801</v>
      </c>
      <c r="H768">
        <v>-4.5589819031221911E-2</v>
      </c>
      <c r="I768">
        <v>-0.1769141259323927</v>
      </c>
      <c r="J768">
        <v>-0.12366793665647879</v>
      </c>
      <c r="K768">
        <v>-3.2227201089499023E-2</v>
      </c>
      <c r="L768">
        <v>-3.2288943359478933E-2</v>
      </c>
      <c r="M768">
        <v>-0.1729673147667912</v>
      </c>
      <c r="N768">
        <v>-0.29685734255144691</v>
      </c>
      <c r="O768">
        <v>-0.58815927446187122</v>
      </c>
      <c r="P768">
        <v>-0.15827035705894521</v>
      </c>
      <c r="Q768">
        <v>-1.519988225429757</v>
      </c>
      <c r="R768">
        <v>-1.296967098196372E-2</v>
      </c>
      <c r="S768">
        <v>-0.35285096917066522</v>
      </c>
      <c r="T768">
        <v>-0.59988279167801806</v>
      </c>
      <c r="U768">
        <v>-8.6848677578031636E-2</v>
      </c>
      <c r="V768">
        <v>-0.78580117067767785</v>
      </c>
      <c r="W768">
        <v>-0.12869328899829349</v>
      </c>
      <c r="X768">
        <v>-0.13536773159282489</v>
      </c>
      <c r="Y768">
        <v>-3.1971185718611121E-2</v>
      </c>
      <c r="Z768">
        <v>-0.22300807210992599</v>
      </c>
      <c r="AA768">
        <v>-0.1934426974463346</v>
      </c>
      <c r="AB768">
        <v>-0.83153749869588001</v>
      </c>
      <c r="AC768">
        <v>-0.1232436394001198</v>
      </c>
      <c r="AD768">
        <v>-0.39284399369021772</v>
      </c>
      <c r="AE768">
        <v>-0.45461592122039918</v>
      </c>
      <c r="AF768">
        <v>-0.20963462137539771</v>
      </c>
      <c r="AG768">
        <v>-0.43313529826830788</v>
      </c>
      <c r="AH768" s="9" t="s">
        <v>195</v>
      </c>
      <c r="AI768" s="1">
        <v>44378</v>
      </c>
      <c r="AJ768" s="9" t="s">
        <v>39</v>
      </c>
      <c r="AK768">
        <v>14</v>
      </c>
    </row>
    <row r="769" spans="1:37" x14ac:dyDescent="0.25">
      <c r="A769">
        <v>44390</v>
      </c>
      <c r="B769">
        <v>-4.6913784017149997E-2</v>
      </c>
      <c r="C769">
        <v>-0.13464708976010331</v>
      </c>
      <c r="D769">
        <v>-4.9523586492223898E-4</v>
      </c>
      <c r="E769">
        <v>-2.5106798240731219E-2</v>
      </c>
      <c r="F769">
        <v>-1.358889011651424E-2</v>
      </c>
      <c r="G769">
        <v>-6.1797249293920838E-2</v>
      </c>
      <c r="H769">
        <v>-2.182048175175005E-2</v>
      </c>
      <c r="I769">
        <v>-1.538385944977572E-2</v>
      </c>
      <c r="J769">
        <v>0</v>
      </c>
      <c r="K769">
        <v>-2.090168969695572E-2</v>
      </c>
      <c r="L769">
        <v>-3.8281050484399669E-3</v>
      </c>
      <c r="M769">
        <v>-5.1409309728409902E-3</v>
      </c>
      <c r="N769">
        <v>-4.8710874307230628E-3</v>
      </c>
      <c r="O769">
        <v>-0.27177449257939468</v>
      </c>
      <c r="P769">
        <v>-3.3587887835865627E-4</v>
      </c>
      <c r="Q769">
        <v>-9.662287612159802E-2</v>
      </c>
      <c r="R769">
        <v>-9.5332114150053354E-4</v>
      </c>
      <c r="S769">
        <v>-2.1669791189585921E-2</v>
      </c>
      <c r="T769">
        <v>-0.24224636646865541</v>
      </c>
      <c r="U769">
        <v>0</v>
      </c>
      <c r="V769">
        <v>-2.8751281247398161E-2</v>
      </c>
      <c r="W769">
        <v>-3.6500372934447152E-3</v>
      </c>
      <c r="X769">
        <v>-3.3701098957835622E-2</v>
      </c>
      <c r="Y769">
        <v>-4.4801313608747546E-3</v>
      </c>
      <c r="Z769">
        <v>-3.794321774876773E-2</v>
      </c>
      <c r="AA769">
        <v>-4.0149421788612189E-3</v>
      </c>
      <c r="AB769">
        <v>-0.12631254354222379</v>
      </c>
      <c r="AC769">
        <v>-4.9280871340826229E-3</v>
      </c>
      <c r="AD769">
        <v>-4.4769218604449372E-2</v>
      </c>
      <c r="AE769">
        <v>-3.9361947684225858E-2</v>
      </c>
      <c r="AF769">
        <v>-3.7116040121806221E-2</v>
      </c>
      <c r="AG769">
        <v>-6.4624980004878235E-2</v>
      </c>
      <c r="AH769" s="9" t="s">
        <v>195</v>
      </c>
      <c r="AI769" s="1">
        <v>44378</v>
      </c>
      <c r="AJ769" s="9" t="s">
        <v>40</v>
      </c>
      <c r="AK769">
        <v>13</v>
      </c>
    </row>
    <row r="770" spans="1:37" x14ac:dyDescent="0.25">
      <c r="A770">
        <v>44389</v>
      </c>
      <c r="B770">
        <v>-2.8887206873781901</v>
      </c>
      <c r="C770">
        <v>-2.9545567876254979</v>
      </c>
      <c r="D770">
        <v>-1.502445637276862</v>
      </c>
      <c r="E770">
        <v>-3.643679933216335</v>
      </c>
      <c r="F770">
        <v>-3.125977634522306</v>
      </c>
      <c r="G770">
        <v>-4.4637161281948883</v>
      </c>
      <c r="H770">
        <v>-1.521937076336966</v>
      </c>
      <c r="I770">
        <v>-0.87273612395476008</v>
      </c>
      <c r="J770">
        <v>-2.349913545289724</v>
      </c>
      <c r="K770">
        <v>-2.7678716511763781</v>
      </c>
      <c r="L770">
        <v>-2.6000274933396001</v>
      </c>
      <c r="M770">
        <v>-1.1916603681949991</v>
      </c>
      <c r="N770">
        <v>-3.0131606585206572</v>
      </c>
      <c r="O770">
        <v>-5.2807528655743576</v>
      </c>
      <c r="P770">
        <v>-1.680165247096109</v>
      </c>
      <c r="Q770">
        <v>-2.2103067809553751</v>
      </c>
      <c r="R770">
        <v>-0.65145181827415199</v>
      </c>
      <c r="S770">
        <v>-2.8903576675949099</v>
      </c>
      <c r="T770">
        <v>-2.4855166361787591</v>
      </c>
      <c r="U770">
        <v>-6.1417594119995709</v>
      </c>
      <c r="V770">
        <v>-2.2825402018339158</v>
      </c>
      <c r="W770">
        <v>-5.8368848905652291</v>
      </c>
      <c r="X770">
        <v>-2.4420232810307989</v>
      </c>
      <c r="Y770">
        <v>-2.8928029610828401</v>
      </c>
      <c r="Z770">
        <v>-3.440560662252738</v>
      </c>
      <c r="AA770">
        <v>-2.3954782276208042</v>
      </c>
      <c r="AB770">
        <v>-2.6639560746132198</v>
      </c>
      <c r="AC770">
        <v>-1.9609315780069769</v>
      </c>
      <c r="AD770">
        <v>-2.0808271946334278</v>
      </c>
      <c r="AE770">
        <v>-1.971927197889882</v>
      </c>
      <c r="AF770">
        <v>-3.4364159368209641</v>
      </c>
      <c r="AG770">
        <v>-3.1103122444823308</v>
      </c>
      <c r="AH770" s="9" t="s">
        <v>195</v>
      </c>
      <c r="AI770" s="1">
        <v>44378</v>
      </c>
      <c r="AJ770" s="9" t="s">
        <v>41</v>
      </c>
      <c r="AK770">
        <v>12</v>
      </c>
    </row>
    <row r="771" spans="1:37" x14ac:dyDescent="0.25">
      <c r="A771">
        <v>44386</v>
      </c>
      <c r="B771">
        <v>-0.94040331345550776</v>
      </c>
      <c r="C771">
        <v>-0.2098354758887275</v>
      </c>
      <c r="D771">
        <v>-0.9288346984114989</v>
      </c>
      <c r="E771">
        <v>-0.89080361669943386</v>
      </c>
      <c r="F771">
        <v>-0.87809648600266155</v>
      </c>
      <c r="G771">
        <v>-2.8864898621250581</v>
      </c>
      <c r="H771">
        <v>-0.56252423317523204</v>
      </c>
      <c r="I771">
        <v>-0.49389415410174858</v>
      </c>
      <c r="J771">
        <v>-2.0713781266290412</v>
      </c>
      <c r="K771">
        <v>-0.80952716783203171</v>
      </c>
      <c r="L771">
        <v>-0.28458629369727328</v>
      </c>
      <c r="M771">
        <v>-0.28536269126092839</v>
      </c>
      <c r="N771">
        <v>-1.2839543601428569</v>
      </c>
      <c r="O771">
        <v>-0.50429835003933354</v>
      </c>
      <c r="P771">
        <v>-0.6346277188093471</v>
      </c>
      <c r="Q771">
        <v>-0.30547217467449911</v>
      </c>
      <c r="R771">
        <v>-0.53194171711974514</v>
      </c>
      <c r="S771">
        <v>-1.621572489306482</v>
      </c>
      <c r="T771">
        <v>-1.6461592431785359</v>
      </c>
      <c r="U771">
        <v>-0.49550734012115771</v>
      </c>
      <c r="V771">
        <v>-0.60890439610626701</v>
      </c>
      <c r="W771">
        <v>-9.0746777453581645E-2</v>
      </c>
      <c r="X771">
        <v>-0.55693890884413011</v>
      </c>
      <c r="Y771">
        <v>-0.45689385049260728</v>
      </c>
      <c r="Z771">
        <v>-1.079798423268479</v>
      </c>
      <c r="AA771">
        <v>-1.0490047147914019</v>
      </c>
      <c r="AB771">
        <v>-0.73822652117791709</v>
      </c>
      <c r="AC771">
        <v>-0.474896364548832</v>
      </c>
      <c r="AD771">
        <v>-0.69375262281449945</v>
      </c>
      <c r="AE771">
        <v>-1.066568730819907</v>
      </c>
      <c r="AF771">
        <v>-1.099836514256225</v>
      </c>
      <c r="AG771">
        <v>-0.55644427876444325</v>
      </c>
      <c r="AH771" s="9" t="s">
        <v>196</v>
      </c>
      <c r="AI771" s="1">
        <v>44378</v>
      </c>
      <c r="AJ771" s="9" t="s">
        <v>43</v>
      </c>
      <c r="AK771">
        <v>9</v>
      </c>
    </row>
    <row r="772" spans="1:37" x14ac:dyDescent="0.25">
      <c r="A772">
        <v>44385</v>
      </c>
      <c r="B772">
        <v>-0.18591635539185489</v>
      </c>
      <c r="C772">
        <v>-7.1689405235859816E-2</v>
      </c>
      <c r="D772">
        <v>-2.6195786661929812E-2</v>
      </c>
      <c r="E772">
        <v>-0.12944393502874971</v>
      </c>
      <c r="F772">
        <v>-0.1216755896525869</v>
      </c>
      <c r="G772">
        <v>-0.1470706658658765</v>
      </c>
      <c r="H772">
        <v>-2.2833799138579389E-2</v>
      </c>
      <c r="I772">
        <v>-8.0532513875804124E-2</v>
      </c>
      <c r="J772">
        <v>-0.14411085020471759</v>
      </c>
      <c r="K772">
        <v>-0.72260229189064695</v>
      </c>
      <c r="L772">
        <v>-0.1718468589198853</v>
      </c>
      <c r="M772">
        <v>-8.7512397704011161E-2</v>
      </c>
      <c r="N772">
        <v>-0.33470363650420992</v>
      </c>
      <c r="O772">
        <v>-9.5048764454505941E-2</v>
      </c>
      <c r="P772">
        <v>-4.23316081485927E-3</v>
      </c>
      <c r="Q772">
        <v>-0.31074568816358261</v>
      </c>
      <c r="R772">
        <v>-1.7462774956536549E-3</v>
      </c>
      <c r="S772">
        <v>-1.280557754328461</v>
      </c>
      <c r="T772">
        <v>-9.1633924873140635E-2</v>
      </c>
      <c r="U772">
        <v>-0.25042416146013152</v>
      </c>
      <c r="V772">
        <v>-0.33201383767497927</v>
      </c>
      <c r="W772">
        <v>-8.2041284328717615E-2</v>
      </c>
      <c r="X772">
        <v>-3.2733966546027879E-2</v>
      </c>
      <c r="Y772">
        <v>-0.18650650882906031</v>
      </c>
      <c r="Z772">
        <v>-0.16588193509728241</v>
      </c>
      <c r="AA772">
        <v>-0.22093062185611301</v>
      </c>
      <c r="AB772">
        <v>-0.17836238133471491</v>
      </c>
      <c r="AC772">
        <v>-0.15124092743647871</v>
      </c>
      <c r="AD772">
        <v>-0.14942164955425591</v>
      </c>
      <c r="AE772">
        <v>-0.29457057764470518</v>
      </c>
      <c r="AF772">
        <v>-0.19597895733052539</v>
      </c>
      <c r="AG772">
        <v>-8.1212108173596392E-2</v>
      </c>
      <c r="AH772" s="9" t="s">
        <v>196</v>
      </c>
      <c r="AI772" s="1">
        <v>44378</v>
      </c>
      <c r="AJ772" s="9" t="s">
        <v>38</v>
      </c>
      <c r="AK772">
        <v>8</v>
      </c>
    </row>
    <row r="773" spans="1:37" x14ac:dyDescent="0.25">
      <c r="A773">
        <v>44384</v>
      </c>
      <c r="B773">
        <v>-8.4856016987838373E-2</v>
      </c>
      <c r="C773">
        <v>-6.1467690459135527E-2</v>
      </c>
      <c r="D773">
        <v>-6.0222269559022309E-2</v>
      </c>
      <c r="E773">
        <v>-0.26306888665032541</v>
      </c>
      <c r="F773">
        <v>0</v>
      </c>
      <c r="G773">
        <v>-3.3170537891824177E-2</v>
      </c>
      <c r="H773">
        <v>-8.7515508985937587E-2</v>
      </c>
      <c r="I773">
        <v>-0.1719352188153678</v>
      </c>
      <c r="J773">
        <v>-0.1543124928606662</v>
      </c>
      <c r="K773">
        <v>-1.4888014528826421E-3</v>
      </c>
      <c r="L773">
        <v>-9.8223570527705473E-2</v>
      </c>
      <c r="M773">
        <v>-2.5056830799700971E-2</v>
      </c>
      <c r="N773">
        <v>-7.6415020833801597E-2</v>
      </c>
      <c r="O773">
        <v>-5.1957710784186512E-2</v>
      </c>
      <c r="P773">
        <v>-0.185503930788256</v>
      </c>
      <c r="Q773">
        <v>-3.1880459586770518E-3</v>
      </c>
      <c r="R773">
        <v>0</v>
      </c>
      <c r="S773">
        <v>-3.7170421578730638E-3</v>
      </c>
      <c r="T773">
        <v>-9.4396701062737898E-2</v>
      </c>
      <c r="U773">
        <v>-1.999065427119591E-2</v>
      </c>
      <c r="V773">
        <v>-4.6562149758908088E-3</v>
      </c>
      <c r="W773">
        <v>-0.12624990207750081</v>
      </c>
      <c r="X773">
        <v>-5.1470159664044383E-2</v>
      </c>
      <c r="Y773">
        <v>-0.30710862069215622</v>
      </c>
      <c r="Z773">
        <v>-0.1112615641665973</v>
      </c>
      <c r="AA773">
        <v>-0.1136285232010497</v>
      </c>
      <c r="AB773">
        <v>-2.4534783145804959E-2</v>
      </c>
      <c r="AC773">
        <v>-9.401854274927117E-2</v>
      </c>
      <c r="AD773">
        <v>0</v>
      </c>
      <c r="AE773">
        <v>-1.422847986798415E-2</v>
      </c>
      <c r="AF773">
        <v>-7.5170623291133928E-2</v>
      </c>
      <c r="AG773">
        <v>-0.29434591191465309</v>
      </c>
      <c r="AH773" s="9" t="s">
        <v>196</v>
      </c>
      <c r="AI773" s="1">
        <v>44378</v>
      </c>
      <c r="AJ773" s="9" t="s">
        <v>39</v>
      </c>
      <c r="AK773">
        <v>7</v>
      </c>
    </row>
    <row r="774" spans="1:37" x14ac:dyDescent="0.25">
      <c r="A774">
        <v>44383</v>
      </c>
      <c r="B774">
        <v>-3.1789166364218211</v>
      </c>
      <c r="C774">
        <v>-4.0864601981245414</v>
      </c>
      <c r="D774">
        <v>-3.2621330510281341</v>
      </c>
      <c r="E774">
        <v>-3.2965330719776991</v>
      </c>
      <c r="F774">
        <v>-3.8315958759364008</v>
      </c>
      <c r="G774">
        <v>-5.7038754993835221</v>
      </c>
      <c r="H774">
        <v>-1.483872010015896</v>
      </c>
      <c r="I774">
        <v>-1.559563253070402</v>
      </c>
      <c r="J774">
        <v>-3.6676117223784401</v>
      </c>
      <c r="K774">
        <v>-5.3431766996525214</v>
      </c>
      <c r="L774">
        <v>-0.90496556961523922</v>
      </c>
      <c r="M774">
        <v>-1.922982180788912</v>
      </c>
      <c r="N774">
        <v>-3.9967620172282272</v>
      </c>
      <c r="O774">
        <v>-1.693231998764448</v>
      </c>
      <c r="P774">
        <v>-2.180850894693767</v>
      </c>
      <c r="Q774">
        <v>-4.5758916719146958</v>
      </c>
      <c r="R774">
        <v>-2.07133619166154</v>
      </c>
      <c r="S774">
        <v>-4.9558305121320441</v>
      </c>
      <c r="T774">
        <v>-1.928776878365672</v>
      </c>
      <c r="U774">
        <v>-3.6221087940070911</v>
      </c>
      <c r="V774">
        <v>-2.6730890264273031</v>
      </c>
      <c r="W774">
        <v>-0.87868538650406447</v>
      </c>
      <c r="X774">
        <v>-1.862546905132346</v>
      </c>
      <c r="Y774">
        <v>-2.3675340660983499</v>
      </c>
      <c r="Z774">
        <v>-3.3961211406769518</v>
      </c>
      <c r="AA774">
        <v>-3.2626754846988839</v>
      </c>
      <c r="AB774">
        <v>-2.9184852104018399</v>
      </c>
      <c r="AC774">
        <v>-2.27027073733416</v>
      </c>
      <c r="AD774">
        <v>-4.8045468223918872</v>
      </c>
      <c r="AE774">
        <v>-4.1179629755187479</v>
      </c>
      <c r="AF774">
        <v>-3.063230550790661</v>
      </c>
      <c r="AG774">
        <v>-2.0632529425562391</v>
      </c>
      <c r="AH774" s="9" t="s">
        <v>196</v>
      </c>
      <c r="AI774" s="1">
        <v>44378</v>
      </c>
      <c r="AJ774" s="9" t="s">
        <v>40</v>
      </c>
      <c r="AK774">
        <v>6</v>
      </c>
    </row>
    <row r="775" spans="1:37" x14ac:dyDescent="0.25">
      <c r="A775">
        <v>44382</v>
      </c>
      <c r="B775">
        <v>-0.56100639169059852</v>
      </c>
      <c r="C775">
        <v>-4.5104439097638831E-2</v>
      </c>
      <c r="D775">
        <v>-4.8642370725382592E-2</v>
      </c>
      <c r="E775">
        <v>-0.78468752619113502</v>
      </c>
      <c r="F775">
        <v>-0.25792142211026448</v>
      </c>
      <c r="G775">
        <v>-0.30543382790767037</v>
      </c>
      <c r="H775">
        <v>-0.60300315789401604</v>
      </c>
      <c r="I775">
        <v>-0.96915265681287732</v>
      </c>
      <c r="J775">
        <v>-0.96454125294849669</v>
      </c>
      <c r="K775">
        <v>-8.9701472817343558E-2</v>
      </c>
      <c r="L775">
        <v>-0.8055026267981521</v>
      </c>
      <c r="M775">
        <v>-0.61955282724004757</v>
      </c>
      <c r="N775">
        <v>-1.3123473334352951</v>
      </c>
      <c r="O775">
        <v>-0.12611043092421009</v>
      </c>
      <c r="P775">
        <v>-0.73353157476800512</v>
      </c>
      <c r="Q775">
        <v>-3.0505723792653761E-3</v>
      </c>
      <c r="R775">
        <v>0</v>
      </c>
      <c r="S775">
        <v>-0.31171790702314228</v>
      </c>
      <c r="T775">
        <v>-0.5700689359758947</v>
      </c>
      <c r="U775">
        <v>-1.200438899551407</v>
      </c>
      <c r="V775">
        <v>-0.64945703784996456</v>
      </c>
      <c r="W775">
        <v>-0.1230623499527673</v>
      </c>
      <c r="X775">
        <v>-0.39462083542292942</v>
      </c>
      <c r="Y775">
        <v>-1.0741041679184951</v>
      </c>
      <c r="Z775">
        <v>-0.51785300388375199</v>
      </c>
      <c r="AA775">
        <v>-0.95960865929510475</v>
      </c>
      <c r="AB775">
        <v>-0.2773909353632345</v>
      </c>
      <c r="AC775">
        <v>-0.71926779310528977</v>
      </c>
      <c r="AD775">
        <v>-0.36143225734347417</v>
      </c>
      <c r="AE775">
        <v>-0.7412867668103843</v>
      </c>
      <c r="AF775">
        <v>-0.63883630240576184</v>
      </c>
      <c r="AG775">
        <v>-0.32462306867055668</v>
      </c>
      <c r="AH775" s="9" t="s">
        <v>196</v>
      </c>
      <c r="AI775" s="1">
        <v>44378</v>
      </c>
      <c r="AJ775" s="9" t="s">
        <v>41</v>
      </c>
      <c r="AK775">
        <v>5</v>
      </c>
    </row>
    <row r="776" spans="1:37" x14ac:dyDescent="0.25">
      <c r="A776">
        <v>44379</v>
      </c>
      <c r="B776">
        <v>-0.21459566707047811</v>
      </c>
      <c r="C776">
        <v>-6.1872249983722042E-3</v>
      </c>
      <c r="D776">
        <v>-0.1192321104813477</v>
      </c>
      <c r="E776">
        <v>-0.32440877205980168</v>
      </c>
      <c r="F776">
        <v>-6.3652413595639945E-2</v>
      </c>
      <c r="G776">
        <v>-9.3661286759126633E-2</v>
      </c>
      <c r="H776">
        <v>-4.9050958873874208E-2</v>
      </c>
      <c r="I776">
        <v>-8.4779475313047803E-2</v>
      </c>
      <c r="J776">
        <v>-5.3001040956194387E-2</v>
      </c>
      <c r="K776">
        <v>-6.4752760915944882E-2</v>
      </c>
      <c r="L776">
        <v>-6.175192191851251E-2</v>
      </c>
      <c r="M776">
        <v>-0.44838398841999239</v>
      </c>
      <c r="N776">
        <v>-0.38991548371338391</v>
      </c>
      <c r="O776">
        <v>-0.21493063005633811</v>
      </c>
      <c r="P776">
        <v>-0.66503402430984127</v>
      </c>
      <c r="Q776">
        <v>-3.4477802507981492E-2</v>
      </c>
      <c r="R776">
        <v>-9.0990022470670926E-3</v>
      </c>
      <c r="S776">
        <v>-0.1040384688599599</v>
      </c>
      <c r="T776">
        <v>-0.27148088999756631</v>
      </c>
      <c r="U776">
        <v>-0.45893640892421977</v>
      </c>
      <c r="V776">
        <v>-6.7161094050770684E-2</v>
      </c>
      <c r="W776">
        <v>0</v>
      </c>
      <c r="X776">
        <v>-0.28896242246542592</v>
      </c>
      <c r="Y776">
        <v>-2.2086006519295411E-2</v>
      </c>
      <c r="Z776">
        <v>-0.1974786867380886</v>
      </c>
      <c r="AA776">
        <v>-0.32424920411396702</v>
      </c>
      <c r="AB776">
        <v>-0.1180364917994586</v>
      </c>
      <c r="AC776">
        <v>-0.29481570593302131</v>
      </c>
      <c r="AD776">
        <v>-0.10489404307531359</v>
      </c>
      <c r="AE776">
        <v>-0.24044090604144369</v>
      </c>
      <c r="AF776">
        <v>-0.16676246251234139</v>
      </c>
      <c r="AG776">
        <v>-0.30639673134190282</v>
      </c>
      <c r="AH776" s="9" t="s">
        <v>197</v>
      </c>
      <c r="AI776" s="1">
        <v>44378</v>
      </c>
      <c r="AJ776" s="9" t="s">
        <v>43</v>
      </c>
      <c r="AK776">
        <v>2</v>
      </c>
    </row>
    <row r="777" spans="1:37" x14ac:dyDescent="0.25">
      <c r="A777">
        <v>44378</v>
      </c>
      <c r="B777">
        <v>-0.11129976359022919</v>
      </c>
      <c r="C777">
        <v>-0.33963021369855467</v>
      </c>
      <c r="D777">
        <v>-2.6843282003510289E-2</v>
      </c>
      <c r="E777">
        <v>-7.2115380566957654E-2</v>
      </c>
      <c r="F777">
        <v>-1.1427400758644519E-2</v>
      </c>
      <c r="G777">
        <v>-4.6991222167159924E-3</v>
      </c>
      <c r="H777">
        <v>-6.8319791999038273E-2</v>
      </c>
      <c r="I777">
        <v>-0.1329169656894903</v>
      </c>
      <c r="J777">
        <v>-3.05337214166157E-2</v>
      </c>
      <c r="K777">
        <v>-1.2079491755582259E-2</v>
      </c>
      <c r="L777">
        <v>-0.37601232527226758</v>
      </c>
      <c r="M777">
        <v>-5.1974892958656408E-4</v>
      </c>
      <c r="N777">
        <v>-9.3986609821708908E-2</v>
      </c>
      <c r="O777">
        <v>-7.7638798321562466E-2</v>
      </c>
      <c r="P777">
        <v>-0.26538389544624491</v>
      </c>
      <c r="Q777">
        <v>-4.049482503220455E-3</v>
      </c>
      <c r="R777">
        <v>-0.1215478909607005</v>
      </c>
      <c r="S777">
        <v>-0.210408692897186</v>
      </c>
      <c r="T777">
        <v>-1.9789751254762351E-2</v>
      </c>
      <c r="U777">
        <v>-0.13022555743848119</v>
      </c>
      <c r="V777">
        <v>-5.8856820151012283E-2</v>
      </c>
      <c r="W777">
        <v>-2.436682406641847E-2</v>
      </c>
      <c r="X777">
        <v>-0.14648674856597199</v>
      </c>
      <c r="Y777">
        <v>-0.1240712955836898</v>
      </c>
      <c r="Z777">
        <v>-9.4787920857375543E-2</v>
      </c>
      <c r="AA777">
        <v>-0.15002392882064011</v>
      </c>
      <c r="AB777">
        <v>-3.1805018963757828E-2</v>
      </c>
      <c r="AC777">
        <v>-0.1106253433648061</v>
      </c>
      <c r="AD777">
        <v>-9.9092758488664879E-3</v>
      </c>
      <c r="AE777">
        <v>-3.3838505536368968E-2</v>
      </c>
      <c r="AF777">
        <v>-0.1166346139686435</v>
      </c>
      <c r="AG777">
        <v>-0.16802932256067951</v>
      </c>
      <c r="AH777" s="9" t="s">
        <v>197</v>
      </c>
      <c r="AI777" s="1">
        <v>44378</v>
      </c>
      <c r="AJ777" s="9" t="s">
        <v>38</v>
      </c>
      <c r="AK777">
        <v>1</v>
      </c>
    </row>
    <row r="778" spans="1:37" x14ac:dyDescent="0.25">
      <c r="A778">
        <v>44377</v>
      </c>
      <c r="B778">
        <v>-0.34539254951645942</v>
      </c>
      <c r="C778">
        <v>-0.11126187294488329</v>
      </c>
      <c r="D778">
        <v>-0.19941499802116619</v>
      </c>
      <c r="E778">
        <v>-0.34075335336430962</v>
      </c>
      <c r="F778">
        <v>-0.18411579652577681</v>
      </c>
      <c r="G778">
        <v>-0.25786374584664212</v>
      </c>
      <c r="H778">
        <v>-0.11045098204158819</v>
      </c>
      <c r="I778">
        <v>-0.26456116176746758</v>
      </c>
      <c r="J778">
        <v>-1.0371332361886201</v>
      </c>
      <c r="K778">
        <v>-0.20549568071103369</v>
      </c>
      <c r="L778">
        <v>-9.5018761289273404E-2</v>
      </c>
      <c r="M778">
        <v>-0.14628528545138139</v>
      </c>
      <c r="N778">
        <v>-0.42139854212604422</v>
      </c>
      <c r="O778">
        <v>-0.1652573816708349</v>
      </c>
      <c r="P778">
        <v>-1.001451136154178</v>
      </c>
      <c r="Q778">
        <v>-0.36054694795076131</v>
      </c>
      <c r="R778">
        <v>-0.27883502011988892</v>
      </c>
      <c r="S778">
        <v>-9.9898289490541359E-2</v>
      </c>
      <c r="T778">
        <v>-0.1926427553810843</v>
      </c>
      <c r="U778">
        <v>-0.29414664142037228</v>
      </c>
      <c r="V778">
        <v>-1.401890711438154</v>
      </c>
      <c r="W778">
        <v>-3.726293425916738E-2</v>
      </c>
      <c r="X778">
        <v>-0.22817961815053719</v>
      </c>
      <c r="Y778">
        <v>-0.31089084285562418</v>
      </c>
      <c r="Z778">
        <v>-0.25477186302370541</v>
      </c>
      <c r="AA778">
        <v>-0.53803201570142967</v>
      </c>
      <c r="AB778">
        <v>-0.38998155900693388</v>
      </c>
      <c r="AC778">
        <v>-0.20819221983489011</v>
      </c>
      <c r="AD778">
        <v>-0.29886812157129222</v>
      </c>
      <c r="AE778">
        <v>-0.26677092520941748</v>
      </c>
      <c r="AF778">
        <v>-0.25752363536966161</v>
      </c>
      <c r="AG778">
        <v>-0.56334834126447497</v>
      </c>
      <c r="AH778" s="9" t="s">
        <v>197</v>
      </c>
      <c r="AI778" s="1">
        <v>44348</v>
      </c>
      <c r="AJ778" s="9" t="s">
        <v>39</v>
      </c>
      <c r="AK778">
        <v>30</v>
      </c>
    </row>
    <row r="779" spans="1:37" x14ac:dyDescent="0.25">
      <c r="A779">
        <v>44376</v>
      </c>
      <c r="B779">
        <v>-0.33852561645020213</v>
      </c>
      <c r="C779">
        <v>-0.35167173342574032</v>
      </c>
      <c r="D779">
        <v>-0.23076223804270191</v>
      </c>
      <c r="E779">
        <v>-0.38575572709581368</v>
      </c>
      <c r="F779">
        <v>-8.2816587354304291E-2</v>
      </c>
      <c r="G779">
        <v>-8.7819696367951255E-2</v>
      </c>
      <c r="H779">
        <v>-0.1047595908403972</v>
      </c>
      <c r="I779">
        <v>-0.1479176353524472</v>
      </c>
      <c r="J779">
        <v>-0.59915762323668598</v>
      </c>
      <c r="K779">
        <v>-0.27521207923533081</v>
      </c>
      <c r="L779">
        <v>-0.24017998897317511</v>
      </c>
      <c r="M779">
        <v>-0.15665768769287081</v>
      </c>
      <c r="N779">
        <v>-0.4838180140999509</v>
      </c>
      <c r="O779">
        <v>-0.66338275587922013</v>
      </c>
      <c r="P779">
        <v>-8.40032105543604E-2</v>
      </c>
      <c r="Q779">
        <v>-0.10465912543095721</v>
      </c>
      <c r="R779">
        <v>-0.1196783557405415</v>
      </c>
      <c r="S779">
        <v>-0.31191393724524191</v>
      </c>
      <c r="T779">
        <v>-4.5827924728838128E-2</v>
      </c>
      <c r="U779">
        <v>-2.2750837775980141E-2</v>
      </c>
      <c r="V779">
        <v>-1.113164053740122</v>
      </c>
      <c r="W779">
        <v>-8.288097082885322E-2</v>
      </c>
      <c r="X779">
        <v>-0.33162605649209592</v>
      </c>
      <c r="Y779">
        <v>-0.24155721665137431</v>
      </c>
      <c r="Z779">
        <v>-0.30389164889696069</v>
      </c>
      <c r="AA779">
        <v>-0.30542572110118299</v>
      </c>
      <c r="AB779">
        <v>-0.37409707924618002</v>
      </c>
      <c r="AC779">
        <v>-0.24563422376649799</v>
      </c>
      <c r="AD779">
        <v>-0.16238615470030651</v>
      </c>
      <c r="AE779">
        <v>-0.2464756937806436</v>
      </c>
      <c r="AF779">
        <v>-0.41568773528726521</v>
      </c>
      <c r="AG779">
        <v>-0.28444948503763018</v>
      </c>
      <c r="AH779" s="9" t="s">
        <v>197</v>
      </c>
      <c r="AI779" s="1">
        <v>44348</v>
      </c>
      <c r="AJ779" s="9" t="s">
        <v>40</v>
      </c>
      <c r="AK779">
        <v>29</v>
      </c>
    </row>
    <row r="780" spans="1:37" x14ac:dyDescent="0.25">
      <c r="A780">
        <v>44375</v>
      </c>
      <c r="B780">
        <v>-0.13250980887266059</v>
      </c>
      <c r="C780">
        <v>-0.31035872594842329</v>
      </c>
      <c r="D780">
        <v>-3.6901774944337662E-2</v>
      </c>
      <c r="E780">
        <v>-0.15421209412292969</v>
      </c>
      <c r="F780">
        <v>-2.1793302958465759E-2</v>
      </c>
      <c r="G780">
        <v>-0.46212623266199943</v>
      </c>
      <c r="H780">
        <v>-2.396351521934743E-2</v>
      </c>
      <c r="I780">
        <v>-0.17650854766261179</v>
      </c>
      <c r="J780">
        <v>-0.12149271219225551</v>
      </c>
      <c r="K780">
        <v>-0.13682546593059641</v>
      </c>
      <c r="L780">
        <v>-2.4831385337236202E-3</v>
      </c>
      <c r="M780">
        <v>-2.7559966842892771E-2</v>
      </c>
      <c r="N780">
        <v>-1.1945430809000049E-2</v>
      </c>
      <c r="O780">
        <v>-4.6555981512795691E-2</v>
      </c>
      <c r="P780">
        <v>-6.1852116039912378E-2</v>
      </c>
      <c r="Q780">
        <v>-4.2667354752710532E-3</v>
      </c>
      <c r="R780">
        <v>-0.1797048841860667</v>
      </c>
      <c r="S780">
        <v>-0.1544718385198883</v>
      </c>
      <c r="T780">
        <v>-0.115973943002056</v>
      </c>
      <c r="U780">
        <v>-4.1611183157782431E-3</v>
      </c>
      <c r="V780">
        <v>-0.82401697688994546</v>
      </c>
      <c r="W780">
        <v>-0.17785649113733301</v>
      </c>
      <c r="X780">
        <v>-2.487225969902794E-2</v>
      </c>
      <c r="Y780">
        <v>-1.154796263714278E-2</v>
      </c>
      <c r="Z780">
        <v>-0.17048228530574749</v>
      </c>
      <c r="AA780">
        <v>-6.4305593452556639E-2</v>
      </c>
      <c r="AB780">
        <v>-0.1187594135269186</v>
      </c>
      <c r="AC780">
        <v>-2.0473881977018379E-2</v>
      </c>
      <c r="AD780">
        <v>-1.459402441493291E-2</v>
      </c>
      <c r="AE780">
        <v>-7.0864891109874956E-2</v>
      </c>
      <c r="AF780">
        <v>-9.1781487710329096E-2</v>
      </c>
      <c r="AG780">
        <v>-0.27177937656514778</v>
      </c>
      <c r="AH780" s="9" t="s">
        <v>197</v>
      </c>
      <c r="AI780" s="1">
        <v>44348</v>
      </c>
      <c r="AJ780" s="9" t="s">
        <v>41</v>
      </c>
      <c r="AK780">
        <v>28</v>
      </c>
    </row>
    <row r="781" spans="1:37" x14ac:dyDescent="0.25">
      <c r="A781">
        <v>44372</v>
      </c>
      <c r="B781">
        <v>-4.2603835048001672E-2</v>
      </c>
      <c r="C781">
        <v>-1.945777949470142E-2</v>
      </c>
      <c r="D781">
        <v>0</v>
      </c>
      <c r="E781">
        <v>-9.3824751092742534E-2</v>
      </c>
      <c r="F781">
        <v>-1.241017462945391E-2</v>
      </c>
      <c r="G781">
        <v>-1.5659317984575961E-3</v>
      </c>
      <c r="H781">
        <v>-9.4901555692146616E-2</v>
      </c>
      <c r="I781">
        <v>-3.9012551357249528E-2</v>
      </c>
      <c r="J781">
        <v>0</v>
      </c>
      <c r="K781">
        <v>-5.2790877596652241E-2</v>
      </c>
      <c r="L781">
        <v>-2.0569623949817108E-3</v>
      </c>
      <c r="M781">
        <v>-2.6612497545775261E-2</v>
      </c>
      <c r="N781">
        <v>-2.6829409063060271E-2</v>
      </c>
      <c r="O781">
        <v>-3.3664111030874758E-2</v>
      </c>
      <c r="P781">
        <v>-1.6456506865484631E-2</v>
      </c>
      <c r="Q781">
        <v>-1.8488132720204629E-2</v>
      </c>
      <c r="R781">
        <v>-9.2232542296027398E-2</v>
      </c>
      <c r="S781">
        <v>-0.1810807964608141</v>
      </c>
      <c r="T781">
        <v>-7.3661036059690155E-2</v>
      </c>
      <c r="U781">
        <v>-0.10402725417160941</v>
      </c>
      <c r="V781">
        <v>-6.0669594089331263E-3</v>
      </c>
      <c r="W781">
        <v>-0.1271031617301222</v>
      </c>
      <c r="X781">
        <v>-2.3978488924519582E-2</v>
      </c>
      <c r="Y781">
        <v>-3.9805802758769E-2</v>
      </c>
      <c r="Z781">
        <v>-5.7849914531451989E-2</v>
      </c>
      <c r="AA781">
        <v>-3.2323189779816998E-2</v>
      </c>
      <c r="AB781">
        <v>-3.3968440968407239E-2</v>
      </c>
      <c r="AC781">
        <v>-1.8664996107387428E-2</v>
      </c>
      <c r="AD781">
        <v>-1.330690178620326E-2</v>
      </c>
      <c r="AE781">
        <v>-2.6069332315102549E-2</v>
      </c>
      <c r="AF781">
        <v>-6.0536296799504209E-2</v>
      </c>
      <c r="AG781">
        <v>-3.9344961405449658E-2</v>
      </c>
      <c r="AH781" s="9" t="s">
        <v>198</v>
      </c>
      <c r="AI781" s="1">
        <v>44348</v>
      </c>
      <c r="AJ781" s="9" t="s">
        <v>43</v>
      </c>
      <c r="AK781">
        <v>25</v>
      </c>
    </row>
    <row r="782" spans="1:37" x14ac:dyDescent="0.25">
      <c r="A782">
        <v>44371</v>
      </c>
      <c r="B782">
        <v>-0.27040082518598202</v>
      </c>
      <c r="C782">
        <v>-0.1904387893885616</v>
      </c>
      <c r="D782">
        <v>-0.5298985301682887</v>
      </c>
      <c r="E782">
        <v>-0.14270721143881199</v>
      </c>
      <c r="F782">
        <v>-6.364715783830821E-2</v>
      </c>
      <c r="G782">
        <v>-0.3361298565323006</v>
      </c>
      <c r="H782">
        <v>-5.2722622944297547E-2</v>
      </c>
      <c r="I782">
        <v>-0.10534363482651091</v>
      </c>
      <c r="J782">
        <v>-0.26160923351677512</v>
      </c>
      <c r="K782">
        <v>-1.7005419662687371E-2</v>
      </c>
      <c r="L782">
        <v>-5.5820358752283541E-3</v>
      </c>
      <c r="M782">
        <v>-0.35124815947687049</v>
      </c>
      <c r="N782">
        <v>-9.8266413315563197E-2</v>
      </c>
      <c r="O782">
        <v>-8.7936720209109462E-2</v>
      </c>
      <c r="P782">
        <v>-0.123164481668934</v>
      </c>
      <c r="Q782">
        <v>-0.3173400281046172</v>
      </c>
      <c r="R782">
        <v>-1.097315511769997E-2</v>
      </c>
      <c r="S782">
        <v>-4.5232157094616691E-2</v>
      </c>
      <c r="T782">
        <v>-0.1629232518624994</v>
      </c>
      <c r="U782">
        <v>-0.57865371096113949</v>
      </c>
      <c r="V782">
        <v>-1.406670771532136</v>
      </c>
      <c r="W782">
        <v>-0.35556176422588448</v>
      </c>
      <c r="X782">
        <v>-0.12600441949771651</v>
      </c>
      <c r="Y782">
        <v>-0.1482383868958525</v>
      </c>
      <c r="Z782">
        <v>-0.18638182218423879</v>
      </c>
      <c r="AA782">
        <v>-0.14792393287622041</v>
      </c>
      <c r="AB782">
        <v>-0.227669197112811</v>
      </c>
      <c r="AC782">
        <v>-0.2465580090372182</v>
      </c>
      <c r="AD782">
        <v>-0.16872746573834141</v>
      </c>
      <c r="AE782">
        <v>-0.2279384209820208</v>
      </c>
      <c r="AF782">
        <v>-0.19095918845795701</v>
      </c>
      <c r="AG782">
        <v>-0.23708322677826679</v>
      </c>
      <c r="AH782" s="9" t="s">
        <v>198</v>
      </c>
      <c r="AI782" s="1">
        <v>44348</v>
      </c>
      <c r="AJ782" s="9" t="s">
        <v>38</v>
      </c>
      <c r="AK782">
        <v>24</v>
      </c>
    </row>
    <row r="783" spans="1:37" x14ac:dyDescent="0.25">
      <c r="A783">
        <v>44370</v>
      </c>
      <c r="B783">
        <v>-0.55271188172820562</v>
      </c>
      <c r="C783">
        <v>-1.1322126818853839</v>
      </c>
      <c r="D783">
        <v>-0.29401715169220161</v>
      </c>
      <c r="E783">
        <v>-0.5423770850312295</v>
      </c>
      <c r="F783">
        <v>-0.45917537120873919</v>
      </c>
      <c r="G783">
        <v>-0.23251154595772841</v>
      </c>
      <c r="H783">
        <v>-0.61295699135963067</v>
      </c>
      <c r="I783">
        <v>-0.46410302680329513</v>
      </c>
      <c r="J783">
        <v>-0.51830402594184466</v>
      </c>
      <c r="K783">
        <v>-0.75027466443329571</v>
      </c>
      <c r="L783">
        <v>-4.0886371267594777E-2</v>
      </c>
      <c r="M783">
        <v>-0.33555365721395819</v>
      </c>
      <c r="N783">
        <v>-0.63965713138235614</v>
      </c>
      <c r="O783">
        <v>-0.2212534264328514</v>
      </c>
      <c r="P783">
        <v>-0.62151422428076564</v>
      </c>
      <c r="Q783">
        <v>-0.18860580252482231</v>
      </c>
      <c r="R783">
        <v>-6.2861079210509998E-4</v>
      </c>
      <c r="S783">
        <v>-0.1226515049967386</v>
      </c>
      <c r="T783">
        <v>-0.3769586019963776</v>
      </c>
      <c r="U783">
        <v>-0.1665469885554586</v>
      </c>
      <c r="V783">
        <v>-0.27830815007844217</v>
      </c>
      <c r="W783">
        <v>-0.45105361559530671</v>
      </c>
      <c r="X783">
        <v>-0.70160756801102742</v>
      </c>
      <c r="Y783">
        <v>-0.2145263322473305</v>
      </c>
      <c r="Z783">
        <v>-0.49449288797749991</v>
      </c>
      <c r="AA783">
        <v>-0.57423657015371887</v>
      </c>
      <c r="AB783">
        <v>-0.36773634036707548</v>
      </c>
      <c r="AC783">
        <v>-0.25765175513648991</v>
      </c>
      <c r="AD783">
        <v>-0.16842840997166539</v>
      </c>
      <c r="AE783">
        <v>-0.4927737030855675</v>
      </c>
      <c r="AF783">
        <v>-0.47524666410882282</v>
      </c>
      <c r="AG783">
        <v>-0.53594856914050248</v>
      </c>
      <c r="AH783" s="9" t="s">
        <v>198</v>
      </c>
      <c r="AI783" s="1">
        <v>44348</v>
      </c>
      <c r="AJ783" s="9" t="s">
        <v>39</v>
      </c>
      <c r="AK783">
        <v>23</v>
      </c>
    </row>
    <row r="784" spans="1:37" x14ac:dyDescent="0.25">
      <c r="A784">
        <v>44369</v>
      </c>
      <c r="B784">
        <v>-0.35342266064378358</v>
      </c>
      <c r="C784">
        <v>-7.4227352112299042E-2</v>
      </c>
      <c r="D784">
        <v>-8.3056434298665049E-3</v>
      </c>
      <c r="E784">
        <v>-0.39773754737530143</v>
      </c>
      <c r="F784">
        <v>-0.26340553512637033</v>
      </c>
      <c r="G784">
        <v>-0.19080841854931341</v>
      </c>
      <c r="H784">
        <v>-9.9026293301271134E-2</v>
      </c>
      <c r="I784">
        <v>-0.38894704409246222</v>
      </c>
      <c r="J784">
        <v>-0.22206585454196859</v>
      </c>
      <c r="K784">
        <v>-0.57802703149420043</v>
      </c>
      <c r="L784">
        <v>-5.0324316012908918E-2</v>
      </c>
      <c r="M784">
        <v>-0.22464672678244241</v>
      </c>
      <c r="N784">
        <v>-0.64500039182683189</v>
      </c>
      <c r="O784">
        <v>-0.27447418128255441</v>
      </c>
      <c r="P784">
        <v>-1.616356344286709</v>
      </c>
      <c r="Q784">
        <v>-1.6453800071715919E-2</v>
      </c>
      <c r="R784">
        <v>-9.8718090935668266E-4</v>
      </c>
      <c r="S784">
        <v>-0.63101984444970149</v>
      </c>
      <c r="T784">
        <v>-0.1347889060636718</v>
      </c>
      <c r="U784">
        <v>-0.211089791314098</v>
      </c>
      <c r="V784">
        <v>-0.34026995836476093</v>
      </c>
      <c r="W784">
        <v>-0.25276513404982248</v>
      </c>
      <c r="X784">
        <v>-0.55359014759024994</v>
      </c>
      <c r="Y784">
        <v>-8.3082369565868008E-2</v>
      </c>
      <c r="Z784">
        <v>-0.40324871530772011</v>
      </c>
      <c r="AA784">
        <v>-0.67795321012565868</v>
      </c>
      <c r="AB784">
        <v>-0.15021759683392691</v>
      </c>
      <c r="AC784">
        <v>-0.11836489623418391</v>
      </c>
      <c r="AD784">
        <v>-7.971036444862116E-2</v>
      </c>
      <c r="AE784">
        <v>-0.28891543629832789</v>
      </c>
      <c r="AF784">
        <v>-0.35744743125026018</v>
      </c>
      <c r="AG784">
        <v>-0.46564500113783402</v>
      </c>
      <c r="AH784" s="9" t="s">
        <v>198</v>
      </c>
      <c r="AI784" s="1">
        <v>44348</v>
      </c>
      <c r="AJ784" s="9" t="s">
        <v>40</v>
      </c>
      <c r="AK784">
        <v>22</v>
      </c>
    </row>
    <row r="785" spans="1:37" x14ac:dyDescent="0.25">
      <c r="A785">
        <v>44368</v>
      </c>
      <c r="B785">
        <v>-0.26559954637239569</v>
      </c>
      <c r="C785">
        <v>-0.18377797661822751</v>
      </c>
      <c r="D785">
        <v>-0.62412234922845211</v>
      </c>
      <c r="E785">
        <v>-0.1946982516095884</v>
      </c>
      <c r="F785">
        <v>-0.18214626810028781</v>
      </c>
      <c r="G785">
        <v>-0.32229365038797508</v>
      </c>
      <c r="H785">
        <v>-2.773118286476265E-2</v>
      </c>
      <c r="I785">
        <v>-0.10651328775003741</v>
      </c>
      <c r="J785">
        <v>-2.6521065748182079E-2</v>
      </c>
      <c r="K785">
        <v>-0.2296163222744754</v>
      </c>
      <c r="L785">
        <v>-0.1327393585010643</v>
      </c>
      <c r="M785">
        <v>-1.439926895761855E-2</v>
      </c>
      <c r="N785">
        <v>-0.33484802016291842</v>
      </c>
      <c r="O785">
        <v>-0.27132108392686483</v>
      </c>
      <c r="P785">
        <v>-0.15000350186496389</v>
      </c>
      <c r="Q785">
        <v>-0.37846964539876732</v>
      </c>
      <c r="R785">
        <v>0</v>
      </c>
      <c r="S785">
        <v>-0.66037766798978592</v>
      </c>
      <c r="T785">
        <v>-0.26788770245510801</v>
      </c>
      <c r="U785">
        <v>-0.82373887334704909</v>
      </c>
      <c r="V785">
        <v>-0.17355883138929351</v>
      </c>
      <c r="W785">
        <v>-5.1911858418006808E-2</v>
      </c>
      <c r="X785">
        <v>-0.4719867550418464</v>
      </c>
      <c r="Y785">
        <v>-0.67207488902385093</v>
      </c>
      <c r="Z785">
        <v>-0.29192819183102042</v>
      </c>
      <c r="AA785">
        <v>-0.2155807667337995</v>
      </c>
      <c r="AB785">
        <v>-0.24670410728741299</v>
      </c>
      <c r="AC785">
        <v>-0.31420693852366788</v>
      </c>
      <c r="AD785">
        <v>-0.22016738473248709</v>
      </c>
      <c r="AE785">
        <v>-0.3801317427466876</v>
      </c>
      <c r="AF785">
        <v>-0.26136173148785469</v>
      </c>
      <c r="AG785">
        <v>-0.17269023856174121</v>
      </c>
      <c r="AH785" s="9" t="s">
        <v>198</v>
      </c>
      <c r="AI785" s="1">
        <v>44348</v>
      </c>
      <c r="AJ785" s="9" t="s">
        <v>41</v>
      </c>
      <c r="AK785">
        <v>21</v>
      </c>
    </row>
    <row r="786" spans="1:37" x14ac:dyDescent="0.25">
      <c r="A786">
        <v>44365</v>
      </c>
      <c r="B786">
        <v>-0.21010630930369531</v>
      </c>
      <c r="C786">
        <v>0</v>
      </c>
      <c r="D786">
        <v>-0.44507056878470158</v>
      </c>
      <c r="E786">
        <v>-7.4411413410558652E-2</v>
      </c>
      <c r="F786">
        <v>-5.8125010807561543E-2</v>
      </c>
      <c r="G786">
        <v>-0.15459426796792891</v>
      </c>
      <c r="H786">
        <v>-3.04766151722736E-2</v>
      </c>
      <c r="I786">
        <v>-7.0768793419676845E-2</v>
      </c>
      <c r="J786">
        <v>-0.25251990240501959</v>
      </c>
      <c r="K786">
        <v>-6.4166835879366224E-3</v>
      </c>
      <c r="L786">
        <v>-8.4772975381042052E-3</v>
      </c>
      <c r="M786">
        <v>-3.00128574298314E-2</v>
      </c>
      <c r="N786">
        <v>-0.26376820099823262</v>
      </c>
      <c r="O786">
        <v>-0.15512209927313891</v>
      </c>
      <c r="P786">
        <v>-0.20595500399332001</v>
      </c>
      <c r="Q786">
        <v>-0.15472457584204699</v>
      </c>
      <c r="R786">
        <v>-0.28445503914098658</v>
      </c>
      <c r="S786">
        <v>-1.489052637309916E-2</v>
      </c>
      <c r="T786">
        <v>-5.3895919916708217E-2</v>
      </c>
      <c r="U786">
        <v>-0.27554201501122089</v>
      </c>
      <c r="V786">
        <v>-0.34250031785550628</v>
      </c>
      <c r="W786">
        <v>-3.5832051840452163E-2</v>
      </c>
      <c r="X786">
        <v>-0.32513787614104839</v>
      </c>
      <c r="Y786">
        <v>-0.12973285136525539</v>
      </c>
      <c r="Z786">
        <v>-0.2046628472912837</v>
      </c>
      <c r="AA786">
        <v>-0.17874578547126149</v>
      </c>
      <c r="AB786">
        <v>-0.17064367031951769</v>
      </c>
      <c r="AC786">
        <v>-8.140312457147271E-2</v>
      </c>
      <c r="AD786">
        <v>-4.0507928499281518E-2</v>
      </c>
      <c r="AE786">
        <v>-0.1173171997609303</v>
      </c>
      <c r="AF786">
        <v>-0.24625796565301519</v>
      </c>
      <c r="AG786">
        <v>-0.14544055890634011</v>
      </c>
      <c r="AH786" s="9" t="s">
        <v>199</v>
      </c>
      <c r="AI786" s="1">
        <v>44348</v>
      </c>
      <c r="AJ786" s="9" t="s">
        <v>43</v>
      </c>
      <c r="AK786">
        <v>18</v>
      </c>
    </row>
    <row r="787" spans="1:37" x14ac:dyDescent="0.25">
      <c r="A787">
        <v>44364</v>
      </c>
      <c r="B787">
        <v>-4.5831147573389429E-2</v>
      </c>
      <c r="C787">
        <v>-3.4780942571172403E-2</v>
      </c>
      <c r="D787">
        <v>-2.0385973109031581E-2</v>
      </c>
      <c r="E787">
        <v>-6.79657231723238E-2</v>
      </c>
      <c r="F787">
        <v>0</v>
      </c>
      <c r="G787">
        <v>-3.4845050756176332E-2</v>
      </c>
      <c r="H787">
        <v>0</v>
      </c>
      <c r="I787">
        <v>-9.0970212919760693E-2</v>
      </c>
      <c r="J787">
        <v>0</v>
      </c>
      <c r="K787">
        <v>0</v>
      </c>
      <c r="L787">
        <v>-5.3289520832900056E-3</v>
      </c>
      <c r="M787">
        <v>-3.3826123842296781E-2</v>
      </c>
      <c r="N787">
        <v>-3.0280236304101871E-2</v>
      </c>
      <c r="O787">
        <v>-5.3394269050825206E-3</v>
      </c>
      <c r="P787">
        <v>-0.1523113721680931</v>
      </c>
      <c r="Q787">
        <v>-4.0168171838747936E-3</v>
      </c>
      <c r="R787">
        <v>-1.213446519857355</v>
      </c>
      <c r="S787">
        <v>-2.5093479466837109E-2</v>
      </c>
      <c r="T787">
        <v>-9.7861574526330514E-2</v>
      </c>
      <c r="U787">
        <v>0</v>
      </c>
      <c r="V787">
        <v>-0.1134439280961102</v>
      </c>
      <c r="W787">
        <v>-6.4124954540600784E-2</v>
      </c>
      <c r="X787">
        <v>-5.1191142799272256E-3</v>
      </c>
      <c r="Y787">
        <v>-6.6736499619356432E-2</v>
      </c>
      <c r="Z787">
        <v>-5.853238055686559E-2</v>
      </c>
      <c r="AA787">
        <v>-3.4800981672803863E-2</v>
      </c>
      <c r="AB787">
        <v>-2.9378932322239919E-2</v>
      </c>
      <c r="AC787">
        <v>-6.2835281981609453E-2</v>
      </c>
      <c r="AD787">
        <v>-5.4823697889075602E-2</v>
      </c>
      <c r="AE787">
        <v>-8.4897137052771295E-3</v>
      </c>
      <c r="AF787">
        <v>-4.1225132174017923E-2</v>
      </c>
      <c r="AG787">
        <v>-0.1192337691886981</v>
      </c>
      <c r="AH787" s="9" t="s">
        <v>199</v>
      </c>
      <c r="AI787" s="1">
        <v>44348</v>
      </c>
      <c r="AJ787" s="9" t="s">
        <v>38</v>
      </c>
      <c r="AK787">
        <v>17</v>
      </c>
    </row>
    <row r="788" spans="1:37" x14ac:dyDescent="0.25">
      <c r="A788">
        <v>44363</v>
      </c>
      <c r="B788">
        <v>-0.24989507468104949</v>
      </c>
      <c r="C788">
        <v>-9.6076329568862751E-2</v>
      </c>
      <c r="D788">
        <v>-6.3058656890247491E-2</v>
      </c>
      <c r="E788">
        <v>-0.15752988408002319</v>
      </c>
      <c r="F788">
        <v>-0.1072193312425304</v>
      </c>
      <c r="G788">
        <v>-0.41716803808156921</v>
      </c>
      <c r="H788">
        <v>-0.81341828073934086</v>
      </c>
      <c r="I788">
        <v>-5.5930956180351944E-3</v>
      </c>
      <c r="J788">
        <v>-0.22373194719023809</v>
      </c>
      <c r="K788">
        <v>-7.9000678382817172E-2</v>
      </c>
      <c r="L788">
        <v>-0.10733215273653191</v>
      </c>
      <c r="M788">
        <v>-5.2851883300608421E-3</v>
      </c>
      <c r="N788">
        <v>-0.12450942357240991</v>
      </c>
      <c r="O788">
        <v>-0.26865228212257147</v>
      </c>
      <c r="P788">
        <v>-7.2120782530384828E-2</v>
      </c>
      <c r="Q788">
        <v>-1.209679747294935</v>
      </c>
      <c r="R788">
        <v>0</v>
      </c>
      <c r="S788">
        <v>-0.41336777732941238</v>
      </c>
      <c r="T788">
        <v>-7.5190690642081226E-2</v>
      </c>
      <c r="U788">
        <v>-0.120778387674948</v>
      </c>
      <c r="V788">
        <v>-0.80959461062697669</v>
      </c>
      <c r="W788">
        <v>-1.2618994499515909E-2</v>
      </c>
      <c r="X788">
        <v>-0.25311895093021147</v>
      </c>
      <c r="Y788">
        <v>-3.2849964512111453E-2</v>
      </c>
      <c r="Z788">
        <v>-0.2189486642335948</v>
      </c>
      <c r="AA788">
        <v>-9.5857050328387539E-2</v>
      </c>
      <c r="AB788">
        <v>-0.58986931146628474</v>
      </c>
      <c r="AC788">
        <v>-5.1047695152081213E-2</v>
      </c>
      <c r="AD788">
        <v>-0.76826265973801433</v>
      </c>
      <c r="AE788">
        <v>-0.30792306967232669</v>
      </c>
      <c r="AF788">
        <v>-0.1605108162021921</v>
      </c>
      <c r="AG788">
        <v>-0.24748405673130069</v>
      </c>
      <c r="AH788" s="9" t="s">
        <v>199</v>
      </c>
      <c r="AI788" s="1">
        <v>44348</v>
      </c>
      <c r="AJ788" s="9" t="s">
        <v>39</v>
      </c>
      <c r="AK788">
        <v>16</v>
      </c>
    </row>
    <row r="789" spans="1:37" x14ac:dyDescent="0.25">
      <c r="A789">
        <v>44362</v>
      </c>
      <c r="B789">
        <v>-0.21403198939468779</v>
      </c>
      <c r="C789">
        <v>-0.18894900087110469</v>
      </c>
      <c r="D789">
        <v>0</v>
      </c>
      <c r="E789">
        <v>-3.5965037552928118E-2</v>
      </c>
      <c r="F789">
        <v>-1.167256244095568E-3</v>
      </c>
      <c r="G789">
        <v>-0.21402408003883791</v>
      </c>
      <c r="H789">
        <v>-4.4864213632592242E-2</v>
      </c>
      <c r="I789">
        <v>-0.16620168851904699</v>
      </c>
      <c r="J789">
        <v>-0.42855018860812288</v>
      </c>
      <c r="K789">
        <v>-7.0290986835192734E-2</v>
      </c>
      <c r="L789">
        <v>-6.8532893676568701E-2</v>
      </c>
      <c r="M789">
        <v>-0.1137407977327014</v>
      </c>
      <c r="N789">
        <v>-6.010284697980945E-2</v>
      </c>
      <c r="O789">
        <v>-6.2991016755842122E-2</v>
      </c>
      <c r="P789">
        <v>-9.5045465773291538E-2</v>
      </c>
      <c r="Q789">
        <v>-0.60760816568091203</v>
      </c>
      <c r="R789">
        <v>-0.17063388273958069</v>
      </c>
      <c r="S789">
        <v>-1.881436215561132E-2</v>
      </c>
      <c r="T789">
        <v>-0.13911157182674669</v>
      </c>
      <c r="U789">
        <v>-0.66077071689438216</v>
      </c>
      <c r="V789">
        <v>-0.36362940473311839</v>
      </c>
      <c r="W789">
        <v>-1.800408463954527E-3</v>
      </c>
      <c r="X789">
        <v>-8.1338556608419654E-2</v>
      </c>
      <c r="Y789">
        <v>-0.190190502066619</v>
      </c>
      <c r="Z789">
        <v>-7.6268483400556739E-2</v>
      </c>
      <c r="AA789">
        <v>-0.15252706764246449</v>
      </c>
      <c r="AB789">
        <v>-0.23462064396697141</v>
      </c>
      <c r="AC789">
        <v>-9.6725087869218296E-2</v>
      </c>
      <c r="AD789">
        <v>-0.29177138262718372</v>
      </c>
      <c r="AE789">
        <v>-0.102064895460913</v>
      </c>
      <c r="AF789">
        <v>-7.8990366526694583E-2</v>
      </c>
      <c r="AG789">
        <v>-0.27527531297485458</v>
      </c>
      <c r="AH789" s="9" t="s">
        <v>199</v>
      </c>
      <c r="AI789" s="1">
        <v>44348</v>
      </c>
      <c r="AJ789" s="9" t="s">
        <v>40</v>
      </c>
      <c r="AK789">
        <v>15</v>
      </c>
    </row>
    <row r="790" spans="1:37" x14ac:dyDescent="0.25">
      <c r="A790">
        <v>44361</v>
      </c>
      <c r="B790">
        <v>-0.26629761347913128</v>
      </c>
      <c r="C790">
        <v>-7.9106334380772275E-2</v>
      </c>
      <c r="D790">
        <v>-4.2960139094435079E-2</v>
      </c>
      <c r="E790">
        <v>-0.108591762906194</v>
      </c>
      <c r="F790">
        <v>-0.3275141074162527</v>
      </c>
      <c r="G790">
        <v>-5.3579831761581778E-2</v>
      </c>
      <c r="H790">
        <v>-0.1256688877364211</v>
      </c>
      <c r="I790">
        <v>-4.872289735353022E-2</v>
      </c>
      <c r="J790">
        <v>-4.4706256450511267E-2</v>
      </c>
      <c r="K790">
        <v>-0.22354579769126159</v>
      </c>
      <c r="L790">
        <v>-9.3052862469564582E-2</v>
      </c>
      <c r="M790">
        <v>-0.1079942325986941</v>
      </c>
      <c r="N790">
        <v>-0.1424896133169872</v>
      </c>
      <c r="O790">
        <v>-0.14199868533351501</v>
      </c>
      <c r="P790">
        <v>-0.46981848362192219</v>
      </c>
      <c r="Q790">
        <v>-0.22861503720380241</v>
      </c>
      <c r="R790">
        <v>-0.32138558453529192</v>
      </c>
      <c r="S790">
        <v>-2.315414147128168E-2</v>
      </c>
      <c r="T790">
        <v>-0.1402459911194002</v>
      </c>
      <c r="U790">
        <v>-8.0023292515032637E-2</v>
      </c>
      <c r="V790">
        <v>-1.610922713767869</v>
      </c>
      <c r="W790">
        <v>-0.71549618103450352</v>
      </c>
      <c r="X790">
        <v>-0.22377745910565841</v>
      </c>
      <c r="Y790">
        <v>-0.49368979306628907</v>
      </c>
      <c r="Z790">
        <v>-0.13936184232195961</v>
      </c>
      <c r="AA790">
        <v>-0.1658715428966914</v>
      </c>
      <c r="AB790">
        <v>-0.33494499907431391</v>
      </c>
      <c r="AC790">
        <v>-0.174066916877302</v>
      </c>
      <c r="AD790">
        <v>-6.7708616020333068E-2</v>
      </c>
      <c r="AE790">
        <v>-6.5949930666769088E-2</v>
      </c>
      <c r="AF790">
        <v>-0.238374731557567</v>
      </c>
      <c r="AG790">
        <v>-0.30333734799305673</v>
      </c>
      <c r="AH790" s="9" t="s">
        <v>199</v>
      </c>
      <c r="AI790" s="1">
        <v>44348</v>
      </c>
      <c r="AJ790" s="9" t="s">
        <v>41</v>
      </c>
      <c r="AK790">
        <v>14</v>
      </c>
    </row>
    <row r="791" spans="1:37" x14ac:dyDescent="0.25">
      <c r="A791">
        <v>44358</v>
      </c>
      <c r="B791">
        <v>-6.9546554932101587E-2</v>
      </c>
      <c r="C791">
        <v>0</v>
      </c>
      <c r="D791">
        <v>0</v>
      </c>
      <c r="E791">
        <v>-9.1629781232009828E-3</v>
      </c>
      <c r="F791">
        <v>-1.3225385434801091E-3</v>
      </c>
      <c r="G791">
        <v>-0.16824470379417611</v>
      </c>
      <c r="H791">
        <v>-6.926377927525483E-2</v>
      </c>
      <c r="I791">
        <v>-1.6568944452906829E-2</v>
      </c>
      <c r="J791">
        <v>-2.2234700133400001E-3</v>
      </c>
      <c r="K791">
        <v>-3.0922093840819509E-2</v>
      </c>
      <c r="L791">
        <v>0</v>
      </c>
      <c r="M791">
        <v>-2.5956524578834399E-2</v>
      </c>
      <c r="N791">
        <v>-6.2194153122327303E-2</v>
      </c>
      <c r="O791">
        <v>0</v>
      </c>
      <c r="P791">
        <v>-7.4574987782181815E-2</v>
      </c>
      <c r="Q791">
        <v>-8.4583957659388181E-3</v>
      </c>
      <c r="R791">
        <v>-1.461013181114409E-2</v>
      </c>
      <c r="S791">
        <v>-8.156053876118427E-2</v>
      </c>
      <c r="T791">
        <v>-6.0087961546238168E-2</v>
      </c>
      <c r="U791">
        <v>-0.58124803495586119</v>
      </c>
      <c r="V791">
        <v>-2.289875013262306E-3</v>
      </c>
      <c r="W791">
        <v>-2.397484879956956E-2</v>
      </c>
      <c r="X791">
        <v>-0.36345250913712618</v>
      </c>
      <c r="Y791">
        <v>-0.12621060691165931</v>
      </c>
      <c r="Z791">
        <v>-0.1134506477946081</v>
      </c>
      <c r="AA791">
        <v>-5.2673597514204848E-2</v>
      </c>
      <c r="AB791">
        <v>-1.472964074635936E-2</v>
      </c>
      <c r="AC791">
        <v>-3.4236017230859013E-2</v>
      </c>
      <c r="AD791">
        <v>0</v>
      </c>
      <c r="AE791">
        <v>-3.7081466892842287E-2</v>
      </c>
      <c r="AF791">
        <v>-5.8166568651348151E-2</v>
      </c>
      <c r="AG791">
        <v>-0.10123381895796139</v>
      </c>
      <c r="AH791" s="9" t="s">
        <v>200</v>
      </c>
      <c r="AI791" s="1">
        <v>44348</v>
      </c>
      <c r="AJ791" s="9" t="s">
        <v>43</v>
      </c>
      <c r="AK791">
        <v>11</v>
      </c>
    </row>
    <row r="792" spans="1:37" x14ac:dyDescent="0.25">
      <c r="A792">
        <v>44357</v>
      </c>
      <c r="B792">
        <v>-0.42236505255689222</v>
      </c>
      <c r="C792">
        <v>-0.21493855429407621</v>
      </c>
      <c r="D792">
        <v>-9.0739337499553804E-2</v>
      </c>
      <c r="E792">
        <v>-0.22656435906035399</v>
      </c>
      <c r="F792">
        <v>-0.60467776338369927</v>
      </c>
      <c r="G792">
        <v>-0.83316150849716497</v>
      </c>
      <c r="H792">
        <v>-7.8361248074208772E-2</v>
      </c>
      <c r="I792">
        <v>-0.30080472897006061</v>
      </c>
      <c r="J792">
        <v>-1.39520730440834</v>
      </c>
      <c r="K792">
        <v>-0.17321052897991349</v>
      </c>
      <c r="L792">
        <v>-0.60145638910444643</v>
      </c>
      <c r="M792">
        <v>-0.21470715763982079</v>
      </c>
      <c r="N792">
        <v>-0.27894561603872969</v>
      </c>
      <c r="O792">
        <v>-2.928248894158815E-2</v>
      </c>
      <c r="P792">
        <v>-0.19706094360960319</v>
      </c>
      <c r="Q792">
        <v>-0.69690517553585796</v>
      </c>
      <c r="R792">
        <v>0</v>
      </c>
      <c r="S792">
        <v>-0.27618124751629058</v>
      </c>
      <c r="T792">
        <v>-7.3179140396454997E-2</v>
      </c>
      <c r="U792">
        <v>0</v>
      </c>
      <c r="V792">
        <v>-8.5248813314318078E-2</v>
      </c>
      <c r="W792">
        <v>-0.19557494064005429</v>
      </c>
      <c r="X792">
        <v>-0.1757020029097616</v>
      </c>
      <c r="Y792">
        <v>-0.13523093703991629</v>
      </c>
      <c r="Z792">
        <v>-0.40570440497670518</v>
      </c>
      <c r="AA792">
        <v>-0.35291278927381831</v>
      </c>
      <c r="AB792">
        <v>-0.25382615229263877</v>
      </c>
      <c r="AC792">
        <v>-0.35577723908973963</v>
      </c>
      <c r="AD792">
        <v>-0.38811412586677713</v>
      </c>
      <c r="AE792">
        <v>-0.48675045922079718</v>
      </c>
      <c r="AF792">
        <v>-0.2871045212032215</v>
      </c>
      <c r="AG792">
        <v>-0.37548877949220538</v>
      </c>
      <c r="AH792" s="9" t="s">
        <v>200</v>
      </c>
      <c r="AI792" s="1">
        <v>44348</v>
      </c>
      <c r="AJ792" s="9" t="s">
        <v>38</v>
      </c>
      <c r="AK792">
        <v>10</v>
      </c>
    </row>
    <row r="793" spans="1:37" x14ac:dyDescent="0.25">
      <c r="A793">
        <v>44356</v>
      </c>
      <c r="B793">
        <v>-6.1482485769757483E-2</v>
      </c>
      <c r="C793">
        <v>-3.1240645179601529E-2</v>
      </c>
      <c r="D793">
        <v>0</v>
      </c>
      <c r="E793">
        <v>-2.4536728233752629E-2</v>
      </c>
      <c r="F793">
        <v>-0.11808260047480271</v>
      </c>
      <c r="G793">
        <v>-1.298207600590871E-2</v>
      </c>
      <c r="H793">
        <v>-8.9642794219641653E-3</v>
      </c>
      <c r="I793">
        <v>-7.5620829340211762E-2</v>
      </c>
      <c r="J793">
        <v>-0.1135937081454526</v>
      </c>
      <c r="K793">
        <v>-1.3968907720656881E-2</v>
      </c>
      <c r="L793">
        <v>-0.13411487657967949</v>
      </c>
      <c r="M793">
        <v>-2.2448656377394769E-2</v>
      </c>
      <c r="N793">
        <v>-0.1058541752665645</v>
      </c>
      <c r="O793">
        <v>0</v>
      </c>
      <c r="P793">
        <v>-5.1209226089308162E-2</v>
      </c>
      <c r="Q793">
        <v>-6.5585203912194023E-2</v>
      </c>
      <c r="R793">
        <v>0</v>
      </c>
      <c r="S793">
        <v>-8.990473931626744E-2</v>
      </c>
      <c r="T793">
        <v>-1.6839371947693738E-2</v>
      </c>
      <c r="U793">
        <v>0</v>
      </c>
      <c r="V793">
        <v>-6.570005938749468E-2</v>
      </c>
      <c r="W793">
        <v>-9.1748508986056826E-2</v>
      </c>
      <c r="X793">
        <v>-1.454357976509724E-2</v>
      </c>
      <c r="Y793">
        <v>-0.6445402021349822</v>
      </c>
      <c r="Z793">
        <v>-4.3973341158834459E-2</v>
      </c>
      <c r="AA793">
        <v>-7.8233120774633985E-2</v>
      </c>
      <c r="AB793">
        <v>-4.9847038504553319E-2</v>
      </c>
      <c r="AC793">
        <v>-0.16132422592970189</v>
      </c>
      <c r="AD793">
        <v>-1.0086862867032731E-2</v>
      </c>
      <c r="AE793">
        <v>-0.1228391459158671</v>
      </c>
      <c r="AF793">
        <v>-2.8319123904338731E-2</v>
      </c>
      <c r="AG793">
        <v>-6.8044323182162553E-2</v>
      </c>
      <c r="AH793" s="9" t="s">
        <v>200</v>
      </c>
      <c r="AI793" s="1">
        <v>44348</v>
      </c>
      <c r="AJ793" s="9" t="s">
        <v>39</v>
      </c>
      <c r="AK793">
        <v>9</v>
      </c>
    </row>
    <row r="794" spans="1:37" x14ac:dyDescent="0.25">
      <c r="A794">
        <v>44355</v>
      </c>
      <c r="B794">
        <v>-1.7368418149861209</v>
      </c>
      <c r="C794">
        <v>-1.053749435544695</v>
      </c>
      <c r="D794">
        <v>-3.2848850937379641</v>
      </c>
      <c r="E794">
        <v>-2.1891391116479881</v>
      </c>
      <c r="F794">
        <v>-1.398167203041299</v>
      </c>
      <c r="G794">
        <v>-3.248253938197327</v>
      </c>
      <c r="H794">
        <v>-2.114984046583579</v>
      </c>
      <c r="I794">
        <v>-0.60713053702800968</v>
      </c>
      <c r="J794">
        <v>-5.2130206108534249</v>
      </c>
      <c r="K794">
        <v>-0.45993284240829752</v>
      </c>
      <c r="L794">
        <v>-4.0089936117235297E-2</v>
      </c>
      <c r="M794">
        <v>-0.77902698687901362</v>
      </c>
      <c r="N794">
        <v>-1.663517996421747</v>
      </c>
      <c r="O794">
        <v>-0.42514302993032271</v>
      </c>
      <c r="P794">
        <v>-0.73034635933170489</v>
      </c>
      <c r="Q794">
        <v>-2.7976198797690799</v>
      </c>
      <c r="R794">
        <v>-1.3723412696201751</v>
      </c>
      <c r="S794">
        <v>-3.2784620841341892</v>
      </c>
      <c r="T794">
        <v>-0.35979508978921859</v>
      </c>
      <c r="U794">
        <v>-3.1392767618395001</v>
      </c>
      <c r="V794">
        <v>-1.9461852314725101</v>
      </c>
      <c r="W794">
        <v>-1.349347147646824</v>
      </c>
      <c r="X794">
        <v>-1.0236535432841729</v>
      </c>
      <c r="Y794">
        <v>-1.437275572857148</v>
      </c>
      <c r="Z794">
        <v>-2.0797023512838329</v>
      </c>
      <c r="AA794">
        <v>-1.6202406752828069</v>
      </c>
      <c r="AB794">
        <v>-1.498864721321717</v>
      </c>
      <c r="AC794">
        <v>-1.0835457767169281</v>
      </c>
      <c r="AD794">
        <v>-2.5781071789422239</v>
      </c>
      <c r="AE794">
        <v>-2.403728999118361</v>
      </c>
      <c r="AF794">
        <v>-1.591126204175902</v>
      </c>
      <c r="AG794">
        <v>-1.168331268699786</v>
      </c>
      <c r="AH794" s="9" t="s">
        <v>200</v>
      </c>
      <c r="AI794" s="1">
        <v>44348</v>
      </c>
      <c r="AJ794" s="9" t="s">
        <v>40</v>
      </c>
      <c r="AK794">
        <v>8</v>
      </c>
    </row>
    <row r="795" spans="1:37" x14ac:dyDescent="0.25">
      <c r="A795">
        <v>44354</v>
      </c>
      <c r="B795">
        <v>-0.42992773072714541</v>
      </c>
      <c r="C795">
        <v>-0.84782287266735579</v>
      </c>
      <c r="D795">
        <v>-0.1226529866353305</v>
      </c>
      <c r="E795">
        <v>-0.25599113832779707</v>
      </c>
      <c r="F795">
        <v>-4.6994603841908122E-2</v>
      </c>
      <c r="G795">
        <v>-3.5860886766375968</v>
      </c>
      <c r="H795">
        <v>-8.6223245608154003E-2</v>
      </c>
      <c r="I795">
        <v>-0.15295234898589161</v>
      </c>
      <c r="J795">
        <v>-0.11167557731842891</v>
      </c>
      <c r="K795">
        <v>-4.1854815240371747E-2</v>
      </c>
      <c r="L795">
        <v>0</v>
      </c>
      <c r="M795">
        <v>-9.6536592957392572E-2</v>
      </c>
      <c r="N795">
        <v>-0.20543821022210959</v>
      </c>
      <c r="O795">
        <v>-8.4092748702369949E-2</v>
      </c>
      <c r="P795">
        <v>-4.8117308292045302E-2</v>
      </c>
      <c r="Q795">
        <v>-0.60340135971929698</v>
      </c>
      <c r="R795">
        <v>-0.42136248546420602</v>
      </c>
      <c r="S795">
        <v>-0.1185686909232733</v>
      </c>
      <c r="T795">
        <v>-0.20268051664480269</v>
      </c>
      <c r="U795">
        <v>-2.8426466618351281E-2</v>
      </c>
      <c r="V795">
        <v>-0.34560526262907693</v>
      </c>
      <c r="W795">
        <v>-2.1382891322624261E-3</v>
      </c>
      <c r="X795">
        <v>-0.75642818907202136</v>
      </c>
      <c r="Y795">
        <v>-0.1226516301068781</v>
      </c>
      <c r="Z795">
        <v>-0.86145624476553928</v>
      </c>
      <c r="AA795">
        <v>-0.1176271764622667</v>
      </c>
      <c r="AB795">
        <v>-0.26813808878226753</v>
      </c>
      <c r="AC795">
        <v>-7.8419527370718917E-2</v>
      </c>
      <c r="AD795">
        <v>-0.45121909887378608</v>
      </c>
      <c r="AE795">
        <v>-0.3098012860679869</v>
      </c>
      <c r="AF795">
        <v>-0.45437936556305969</v>
      </c>
      <c r="AG795">
        <v>-0.50155720158772787</v>
      </c>
      <c r="AH795" s="9" t="s">
        <v>200</v>
      </c>
      <c r="AI795" s="1">
        <v>44348</v>
      </c>
      <c r="AJ795" s="9" t="s">
        <v>41</v>
      </c>
      <c r="AK795">
        <v>7</v>
      </c>
    </row>
    <row r="796" spans="1:37" x14ac:dyDescent="0.25">
      <c r="A796">
        <v>44351</v>
      </c>
      <c r="B796">
        <v>-0.2471975356227914</v>
      </c>
      <c r="C796">
        <v>-0.29048422122312989</v>
      </c>
      <c r="D796">
        <v>-2.1327105341537551E-2</v>
      </c>
      <c r="E796">
        <v>-0.26310882608052422</v>
      </c>
      <c r="F796">
        <v>-1.9864485615577299E-2</v>
      </c>
      <c r="G796">
        <v>-0.2463274747315625</v>
      </c>
      <c r="H796">
        <v>-0.52717927368108153</v>
      </c>
      <c r="I796">
        <v>-0.46084571797622847</v>
      </c>
      <c r="J796">
        <v>0</v>
      </c>
      <c r="K796">
        <v>-0.17512144865803589</v>
      </c>
      <c r="L796">
        <v>-0.21968455052222571</v>
      </c>
      <c r="M796">
        <v>-0.46386393240283869</v>
      </c>
      <c r="N796">
        <v>-0.1338117970410892</v>
      </c>
      <c r="O796">
        <v>-0.21623543032192219</v>
      </c>
      <c r="P796">
        <v>-0.1916544966624773</v>
      </c>
      <c r="Q796">
        <v>-0.1477535142605938</v>
      </c>
      <c r="R796">
        <v>-3.6011944533372697E-2</v>
      </c>
      <c r="S796">
        <v>-0.6351225532998549</v>
      </c>
      <c r="T796">
        <v>-0.21828572872799401</v>
      </c>
      <c r="U796">
        <v>-1.5014735405014931E-2</v>
      </c>
      <c r="V796">
        <v>-0.59659143179993979</v>
      </c>
      <c r="W796">
        <v>-3.1788147567023577E-2</v>
      </c>
      <c r="X796">
        <v>-0.14320402219195941</v>
      </c>
      <c r="Y796">
        <v>-0.18620463452098751</v>
      </c>
      <c r="Z796">
        <v>-0.24208087831239219</v>
      </c>
      <c r="AA796">
        <v>-0.15222333600102531</v>
      </c>
      <c r="AB796">
        <v>-0.330867640270262</v>
      </c>
      <c r="AC796">
        <v>-0.26993119367186258</v>
      </c>
      <c r="AD796">
        <v>-0.14078832289297</v>
      </c>
      <c r="AE796">
        <v>-7.1192902295520763E-2</v>
      </c>
      <c r="AF796">
        <v>-0.1724637154302702</v>
      </c>
      <c r="AG796">
        <v>-0.59044301788636822</v>
      </c>
      <c r="AH796" s="9" t="s">
        <v>201</v>
      </c>
      <c r="AI796" s="1">
        <v>44348</v>
      </c>
      <c r="AJ796" s="9" t="s">
        <v>43</v>
      </c>
      <c r="AK796">
        <v>4</v>
      </c>
    </row>
    <row r="797" spans="1:37" x14ac:dyDescent="0.25">
      <c r="A797">
        <v>44350</v>
      </c>
      <c r="B797">
        <v>-7.1585589595951973E-2</v>
      </c>
      <c r="C797">
        <v>-1.0282025133605519E-2</v>
      </c>
      <c r="D797">
        <v>0</v>
      </c>
      <c r="E797">
        <v>-5.2269791613924192E-2</v>
      </c>
      <c r="F797">
        <v>-2.167088184441741E-2</v>
      </c>
      <c r="G797">
        <v>-7.4826842359129444E-3</v>
      </c>
      <c r="H797">
        <v>-6.3230763091121998E-3</v>
      </c>
      <c r="I797">
        <v>-2.6144740628434519E-2</v>
      </c>
      <c r="J797">
        <v>-0.2447080781839979</v>
      </c>
      <c r="K797">
        <v>-0.1008669713949019</v>
      </c>
      <c r="L797">
        <v>-3.1538936761203222E-2</v>
      </c>
      <c r="M797">
        <v>-3.0714970552396951E-3</v>
      </c>
      <c r="N797">
        <v>-4.9013067052403707E-2</v>
      </c>
      <c r="O797">
        <v>-1.593852780738042E-2</v>
      </c>
      <c r="P797">
        <v>-1.9906382932650929E-2</v>
      </c>
      <c r="Q797">
        <v>-1.7819268354499231E-3</v>
      </c>
      <c r="R797">
        <v>0</v>
      </c>
      <c r="S797">
        <v>-0.67674124718724571</v>
      </c>
      <c r="T797">
        <v>-0.1173807993081485</v>
      </c>
      <c r="U797">
        <v>-0.15835367904060979</v>
      </c>
      <c r="V797">
        <v>-1.54469399637616E-2</v>
      </c>
      <c r="W797">
        <v>-1.7129488848301209E-2</v>
      </c>
      <c r="X797">
        <v>-7.4918991738252338E-2</v>
      </c>
      <c r="Y797">
        <v>-0.36115647046024929</v>
      </c>
      <c r="Z797">
        <v>-6.2862374242722618E-2</v>
      </c>
      <c r="AA797">
        <v>-6.8520843917043134E-2</v>
      </c>
      <c r="AB797">
        <v>-2.6148643530586969E-2</v>
      </c>
      <c r="AC797">
        <v>-0.1217688956716555</v>
      </c>
      <c r="AD797">
        <v>-1.1762062312544889E-2</v>
      </c>
      <c r="AE797">
        <v>-2.3473457918665609E-2</v>
      </c>
      <c r="AF797">
        <v>-0.1193264249181481</v>
      </c>
      <c r="AG797">
        <v>-6.0876177940668921E-2</v>
      </c>
      <c r="AH797" s="9" t="s">
        <v>201</v>
      </c>
      <c r="AI797" s="1">
        <v>44348</v>
      </c>
      <c r="AJ797" s="9" t="s">
        <v>38</v>
      </c>
      <c r="AK797">
        <v>3</v>
      </c>
    </row>
    <row r="798" spans="1:37" x14ac:dyDescent="0.25">
      <c r="A798">
        <v>44349</v>
      </c>
      <c r="B798">
        <v>-5.5060638200403807E-2</v>
      </c>
      <c r="C798">
        <v>-6.9487111737561369E-4</v>
      </c>
      <c r="D798">
        <v>-1.5937807439180149E-2</v>
      </c>
      <c r="E798">
        <v>-4.3906970150912869E-2</v>
      </c>
      <c r="F798">
        <v>0</v>
      </c>
      <c r="G798">
        <v>-3.5242519799423888E-2</v>
      </c>
      <c r="H798">
        <v>-0.64557728166957906</v>
      </c>
      <c r="I798">
        <v>-1.1660046875765931E-2</v>
      </c>
      <c r="J798">
        <v>-9.3446777318990371E-3</v>
      </c>
      <c r="K798">
        <v>-4.5030506834242727E-3</v>
      </c>
      <c r="L798">
        <v>-0.11441108068023111</v>
      </c>
      <c r="M798">
        <v>-1.3219483391081791E-2</v>
      </c>
      <c r="N798">
        <v>-2.1642395467640799E-2</v>
      </c>
      <c r="O798">
        <v>-0.12409814229742901</v>
      </c>
      <c r="P798">
        <v>-7.6695831316741514E-3</v>
      </c>
      <c r="Q798">
        <v>-2.5841416023104229E-2</v>
      </c>
      <c r="R798">
        <v>-8.6489300135753986E-3</v>
      </c>
      <c r="S798">
        <v>-0.1066410699443012</v>
      </c>
      <c r="T798">
        <v>-9.7319142166899797E-2</v>
      </c>
      <c r="U798">
        <v>-5.2176315407067207E-2</v>
      </c>
      <c r="V798">
        <v>-1.26293151536831E-3</v>
      </c>
      <c r="W798">
        <v>-1.1938728314275421E-2</v>
      </c>
      <c r="X798">
        <v>-4.1268030173191923E-2</v>
      </c>
      <c r="Y798">
        <v>-0.24037802156807689</v>
      </c>
      <c r="Z798">
        <v>-3.9632319205405692E-2</v>
      </c>
      <c r="AA798">
        <v>-1.5528868477086569E-2</v>
      </c>
      <c r="AB798">
        <v>-0.1042613890366062</v>
      </c>
      <c r="AC798">
        <v>-6.648238119165413E-2</v>
      </c>
      <c r="AD798">
        <v>-9.0894815042766905E-2</v>
      </c>
      <c r="AE798">
        <v>-2.5350689421063881E-2</v>
      </c>
      <c r="AF798">
        <v>-4.6430813460270823E-2</v>
      </c>
      <c r="AG798">
        <v>-6.6058192080460959E-2</v>
      </c>
      <c r="AH798" s="9" t="s">
        <v>201</v>
      </c>
      <c r="AI798" s="1">
        <v>44348</v>
      </c>
      <c r="AJ798" s="9" t="s">
        <v>39</v>
      </c>
      <c r="AK798">
        <v>2</v>
      </c>
    </row>
    <row r="799" spans="1:37" x14ac:dyDescent="0.25">
      <c r="A799">
        <v>44348</v>
      </c>
      <c r="B799">
        <v>-0.26298227860633788</v>
      </c>
      <c r="C799">
        <v>-2.0951013932342E-2</v>
      </c>
      <c r="D799">
        <v>-0.1215955172902409</v>
      </c>
      <c r="E799">
        <v>-0.1011203669301836</v>
      </c>
      <c r="F799">
        <v>-0.29566375340684609</v>
      </c>
      <c r="G799">
        <v>-0.41039600998664483</v>
      </c>
      <c r="H799">
        <v>-0.21234751452020331</v>
      </c>
      <c r="I799">
        <v>-0.53268368385875242</v>
      </c>
      <c r="J799">
        <v>-0.35121455482156838</v>
      </c>
      <c r="K799">
        <v>-0.6144025092274692</v>
      </c>
      <c r="L799">
        <v>-0.27025529570298351</v>
      </c>
      <c r="M799">
        <v>-0.15785335997463801</v>
      </c>
      <c r="N799">
        <v>-0.2435436124256643</v>
      </c>
      <c r="O799">
        <v>-0.221002800425497</v>
      </c>
      <c r="P799">
        <v>-0.42790674622695962</v>
      </c>
      <c r="Q799">
        <v>-0.64174053160854405</v>
      </c>
      <c r="R799">
        <v>-2.814421259338258E-3</v>
      </c>
      <c r="S799">
        <v>-0.53814288303820301</v>
      </c>
      <c r="T799">
        <v>-0.17665843482978821</v>
      </c>
      <c r="U799">
        <v>-0.44927056879442517</v>
      </c>
      <c r="V799">
        <v>-0.1821025549777289</v>
      </c>
      <c r="W799">
        <v>-0.16641038255022519</v>
      </c>
      <c r="X799">
        <v>-0.1557349199388815</v>
      </c>
      <c r="Y799">
        <v>-0.42904773712215649</v>
      </c>
      <c r="Z799">
        <v>-0.17894382825663269</v>
      </c>
      <c r="AA799">
        <v>-0.4003100755510921</v>
      </c>
      <c r="AB799">
        <v>-0.32141819104869018</v>
      </c>
      <c r="AC799">
        <v>-0.2495209686757173</v>
      </c>
      <c r="AD799">
        <v>-0.32428777163147471</v>
      </c>
      <c r="AE799">
        <v>-0.30751896512733018</v>
      </c>
      <c r="AF799">
        <v>-0.25695305271950558</v>
      </c>
      <c r="AG799">
        <v>-0.2102588128432881</v>
      </c>
      <c r="AH799" s="9" t="s">
        <v>201</v>
      </c>
      <c r="AI799" s="1">
        <v>44348</v>
      </c>
      <c r="AJ799" s="9" t="s">
        <v>40</v>
      </c>
      <c r="AK799">
        <v>1</v>
      </c>
    </row>
    <row r="800" spans="1:37" x14ac:dyDescent="0.25">
      <c r="A800">
        <v>44347</v>
      </c>
      <c r="B800">
        <v>-0.1589236247568748</v>
      </c>
      <c r="C800">
        <v>-1.2824020773065921</v>
      </c>
      <c r="D800">
        <v>-0.1092680508344461</v>
      </c>
      <c r="E800">
        <v>-0.25028260329872498</v>
      </c>
      <c r="F800">
        <v>-2.996735915042259E-2</v>
      </c>
      <c r="G800">
        <v>-1.002265918284392E-2</v>
      </c>
      <c r="H800">
        <v>-2.7226858408280711E-3</v>
      </c>
      <c r="I800">
        <v>-0.27306400526369051</v>
      </c>
      <c r="J800">
        <v>-2.405910615403622E-3</v>
      </c>
      <c r="K800">
        <v>-0.2405254548436683</v>
      </c>
      <c r="L800">
        <v>-0.38647187731337412</v>
      </c>
      <c r="M800">
        <v>-4.9311210631551979E-2</v>
      </c>
      <c r="N800">
        <v>-4.7002667570801078E-2</v>
      </c>
      <c r="O800">
        <v>-0.49022706449992109</v>
      </c>
      <c r="P800">
        <v>-0.1905479683923969</v>
      </c>
      <c r="Q800">
        <v>-6.8679560738540597E-3</v>
      </c>
      <c r="R800">
        <v>-7.1848935662684119E-3</v>
      </c>
      <c r="S800">
        <v>-6.582955514446974E-2</v>
      </c>
      <c r="T800">
        <v>-0.21522197974700169</v>
      </c>
      <c r="U800">
        <v>-5.6480179004448128E-2</v>
      </c>
      <c r="V800">
        <v>-0.18788296189771861</v>
      </c>
      <c r="W800">
        <v>-2.4723923728614549E-2</v>
      </c>
      <c r="X800">
        <v>-0.17743277250890199</v>
      </c>
      <c r="Y800">
        <v>-8.9106901079666567E-2</v>
      </c>
      <c r="Z800">
        <v>-0.17013846618911241</v>
      </c>
      <c r="AA800">
        <v>-0.19547502998457411</v>
      </c>
      <c r="AB800">
        <v>-0.1081078961818394</v>
      </c>
      <c r="AC800">
        <v>-0.1121078820132906</v>
      </c>
      <c r="AD800">
        <v>-0.2023653832306152</v>
      </c>
      <c r="AE800">
        <v>-3.9787269049824339E-2</v>
      </c>
      <c r="AF800">
        <v>-0.1504545143285422</v>
      </c>
      <c r="AG800">
        <v>-0.33211185663960041</v>
      </c>
      <c r="AH800" s="9" t="s">
        <v>201</v>
      </c>
      <c r="AI800" s="1">
        <v>44317</v>
      </c>
      <c r="AJ800" s="9" t="s">
        <v>41</v>
      </c>
      <c r="AK800">
        <v>31</v>
      </c>
    </row>
    <row r="801" spans="1:37" x14ac:dyDescent="0.25">
      <c r="A801">
        <v>44344</v>
      </c>
      <c r="B801">
        <v>-2.7948011403589788E-2</v>
      </c>
      <c r="C801">
        <v>-8.4942595431368062E-2</v>
      </c>
      <c r="D801">
        <v>-7.4571079509655705E-2</v>
      </c>
      <c r="E801">
        <v>-4.0333874539546163E-2</v>
      </c>
      <c r="F801">
        <v>-3.5069753331119159E-3</v>
      </c>
      <c r="G801">
        <v>-1.8319843019859029E-3</v>
      </c>
      <c r="H801">
        <v>-7.4848290640936732E-2</v>
      </c>
      <c r="I801">
        <v>-6.697697229252185E-2</v>
      </c>
      <c r="J801">
        <v>-3.6585581837383488E-2</v>
      </c>
      <c r="K801">
        <v>-1.016476741715271E-2</v>
      </c>
      <c r="L801">
        <v>-4.0462938975742067E-2</v>
      </c>
      <c r="M801">
        <v>-4.0472768057946756E-3</v>
      </c>
      <c r="N801">
        <v>-3.2146654395436992E-2</v>
      </c>
      <c r="O801">
        <v>-1.564216594260737E-2</v>
      </c>
      <c r="P801">
        <v>-2.1647778885269111E-2</v>
      </c>
      <c r="Q801">
        <v>0</v>
      </c>
      <c r="R801">
        <v>-0.40491188153953839</v>
      </c>
      <c r="S801">
        <v>-1.599987048892694E-2</v>
      </c>
      <c r="T801">
        <v>-1.295190102115492E-2</v>
      </c>
      <c r="U801">
        <v>-3.2699261845182903E-2</v>
      </c>
      <c r="V801">
        <v>-5.9968242268971253E-2</v>
      </c>
      <c r="W801">
        <v>-2.0821936205542901E-2</v>
      </c>
      <c r="X801">
        <v>-8.8904747860116574E-3</v>
      </c>
      <c r="Y801">
        <v>-7.5444038532565122E-3</v>
      </c>
      <c r="Z801">
        <v>-3.2241318580913531E-2</v>
      </c>
      <c r="AA801">
        <v>-3.5645069149427167E-2</v>
      </c>
      <c r="AB801">
        <v>-1.6385890943986021E-2</v>
      </c>
      <c r="AC801">
        <v>-1.605297545566477E-2</v>
      </c>
      <c r="AD801">
        <v>-6.536756054810351E-3</v>
      </c>
      <c r="AE801">
        <v>-2.5269451772894219E-2</v>
      </c>
      <c r="AF801">
        <v>-3.0377303553498412E-2</v>
      </c>
      <c r="AG801">
        <v>-3.2757454712231397E-2</v>
      </c>
      <c r="AH801" s="9" t="s">
        <v>202</v>
      </c>
      <c r="AI801" s="1">
        <v>44317</v>
      </c>
      <c r="AJ801" s="9" t="s">
        <v>43</v>
      </c>
      <c r="AK801">
        <v>28</v>
      </c>
    </row>
    <row r="802" spans="1:37" x14ac:dyDescent="0.25">
      <c r="A802">
        <v>44343</v>
      </c>
      <c r="B802">
        <v>-0.41812585693662291</v>
      </c>
      <c r="C802">
        <v>-1.226932463208144</v>
      </c>
      <c r="D802">
        <v>-0.26232599820074598</v>
      </c>
      <c r="E802">
        <v>-0.33452216572467391</v>
      </c>
      <c r="F802">
        <v>-0.22322843443662521</v>
      </c>
      <c r="G802">
        <v>-0.2172561847199895</v>
      </c>
      <c r="H802">
        <v>-1.345832746229233</v>
      </c>
      <c r="I802">
        <v>-0.4765239513575214</v>
      </c>
      <c r="J802">
        <v>-1.029952954909938</v>
      </c>
      <c r="K802">
        <v>-0.59684707285477578</v>
      </c>
      <c r="L802">
        <v>-0.14156768308877291</v>
      </c>
      <c r="M802">
        <v>-0.37417402069454903</v>
      </c>
      <c r="N802">
        <v>-0.62614704754543149</v>
      </c>
      <c r="O802">
        <v>-0.45090734021189238</v>
      </c>
      <c r="P802">
        <v>-0.10296391296511501</v>
      </c>
      <c r="Q802">
        <v>-0.34134604543918012</v>
      </c>
      <c r="R802">
        <v>-8.3562241841579361E-3</v>
      </c>
      <c r="S802">
        <v>-0.28757150947015031</v>
      </c>
      <c r="T802">
        <v>-0.20206705724956561</v>
      </c>
      <c r="U802">
        <v>-0.62288371127260533</v>
      </c>
      <c r="V802">
        <v>-0.29508637659049158</v>
      </c>
      <c r="W802">
        <v>-5.3688936834084773E-2</v>
      </c>
      <c r="X802">
        <v>-0.32893310688988581</v>
      </c>
      <c r="Y802">
        <v>-0.79416565674262618</v>
      </c>
      <c r="Z802">
        <v>-0.31231153855534011</v>
      </c>
      <c r="AA802">
        <v>-0.52914364902240052</v>
      </c>
      <c r="AB802">
        <v>-0.45905291706034163</v>
      </c>
      <c r="AC802">
        <v>-0.38553857342925019</v>
      </c>
      <c r="AD802">
        <v>-0.47424067308421719</v>
      </c>
      <c r="AE802">
        <v>-0.37620209879583949</v>
      </c>
      <c r="AF802">
        <v>-0.47613605360677019</v>
      </c>
      <c r="AG802">
        <v>-0.32952526334603233</v>
      </c>
      <c r="AH802" s="9" t="s">
        <v>202</v>
      </c>
      <c r="AI802" s="1">
        <v>44317</v>
      </c>
      <c r="AJ802" s="9" t="s">
        <v>38</v>
      </c>
      <c r="AK802">
        <v>27</v>
      </c>
    </row>
    <row r="803" spans="1:37" x14ac:dyDescent="0.25">
      <c r="A803">
        <v>44342</v>
      </c>
      <c r="B803">
        <v>-0.25950418265506742</v>
      </c>
      <c r="C803">
        <v>-6.9819999966821616E-2</v>
      </c>
      <c r="D803">
        <v>-1.6106657098540519E-2</v>
      </c>
      <c r="E803">
        <v>-0.26596378013873812</v>
      </c>
      <c r="F803">
        <v>-0.20670690808325951</v>
      </c>
      <c r="G803">
        <v>-0.35840439351507891</v>
      </c>
      <c r="H803">
        <v>-2.368302824050816E-2</v>
      </c>
      <c r="I803">
        <v>-0.18801608090305899</v>
      </c>
      <c r="J803">
        <v>-0.22586432845632701</v>
      </c>
      <c r="K803">
        <v>-0.39957991889071859</v>
      </c>
      <c r="L803">
        <v>-2.8106562649065272E-3</v>
      </c>
      <c r="M803">
        <v>-0.32114320437130078</v>
      </c>
      <c r="N803">
        <v>-0.23975528540547791</v>
      </c>
      <c r="O803">
        <v>-0.16342386516591009</v>
      </c>
      <c r="P803">
        <v>-0.95288917739747137</v>
      </c>
      <c r="Q803">
        <v>-5.087581535510712E-3</v>
      </c>
      <c r="R803">
        <v>0</v>
      </c>
      <c r="S803">
        <v>-0.30244176937751588</v>
      </c>
      <c r="T803">
        <v>-8.7522012366970312E-2</v>
      </c>
      <c r="U803">
        <v>-0.1108333046304413</v>
      </c>
      <c r="V803">
        <v>-0.27140578035806678</v>
      </c>
      <c r="W803">
        <v>-4.5951869242605789E-2</v>
      </c>
      <c r="X803">
        <v>-0.30169249052937508</v>
      </c>
      <c r="Y803">
        <v>-0.45612012388671841</v>
      </c>
      <c r="Z803">
        <v>-0.27281485611482209</v>
      </c>
      <c r="AA803">
        <v>-0.41163347069388118</v>
      </c>
      <c r="AB803">
        <v>-0.10251813300433391</v>
      </c>
      <c r="AC803">
        <v>-0.2168296219107034</v>
      </c>
      <c r="AD803">
        <v>-1.5335912505427519E-2</v>
      </c>
      <c r="AE803">
        <v>-0.14093845206208239</v>
      </c>
      <c r="AF803">
        <v>-0.29501299403416092</v>
      </c>
      <c r="AG803">
        <v>-0.3608924235264202</v>
      </c>
      <c r="AH803" s="9" t="s">
        <v>202</v>
      </c>
      <c r="AI803" s="1">
        <v>44317</v>
      </c>
      <c r="AJ803" s="9" t="s">
        <v>39</v>
      </c>
      <c r="AK803">
        <v>26</v>
      </c>
    </row>
    <row r="804" spans="1:37" x14ac:dyDescent="0.25">
      <c r="A804">
        <v>44341</v>
      </c>
      <c r="B804">
        <v>-0.1839808288072271</v>
      </c>
      <c r="C804">
        <v>0</v>
      </c>
      <c r="D804">
        <v>0</v>
      </c>
      <c r="E804">
        <v>-0.55748102397287669</v>
      </c>
      <c r="F804">
        <v>-0.2183783378084998</v>
      </c>
      <c r="G804">
        <v>-0.16338530357825379</v>
      </c>
      <c r="H804">
        <v>-4.0391774844682267E-2</v>
      </c>
      <c r="I804">
        <v>-0.1193972006792693</v>
      </c>
      <c r="J804">
        <v>-0.13058259354523369</v>
      </c>
      <c r="K804">
        <v>-0.36354329120761192</v>
      </c>
      <c r="L804">
        <v>-5.9702362360093561E-2</v>
      </c>
      <c r="M804">
        <v>-8.4186020471261697E-2</v>
      </c>
      <c r="N804">
        <v>-0.12649804818744781</v>
      </c>
      <c r="O804">
        <v>-8.0111118202969109E-2</v>
      </c>
      <c r="P804">
        <v>-0.63278077771085128</v>
      </c>
      <c r="Q804">
        <v>-2.7534446299954669E-2</v>
      </c>
      <c r="R804">
        <v>-0.20927468231843999</v>
      </c>
      <c r="S804">
        <v>-8.7870318320288951E-2</v>
      </c>
      <c r="T804">
        <v>-0.1240626000772144</v>
      </c>
      <c r="U804">
        <v>-0.60408077543549721</v>
      </c>
      <c r="V804">
        <v>-6.0094359232701407E-2</v>
      </c>
      <c r="W804">
        <v>-8.0161807139874419E-2</v>
      </c>
      <c r="X804">
        <v>-8.6557139973083577E-2</v>
      </c>
      <c r="Y804">
        <v>-2.5393614922620399E-2</v>
      </c>
      <c r="Z804">
        <v>-0.2363712953012414</v>
      </c>
      <c r="AA804">
        <v>-0.2815545893537435</v>
      </c>
      <c r="AB804">
        <v>-8.211372085522757E-2</v>
      </c>
      <c r="AC804">
        <v>-5.4108454966125021E-2</v>
      </c>
      <c r="AD804">
        <v>-2.449784153072531E-2</v>
      </c>
      <c r="AE804">
        <v>-8.7253882366998867E-2</v>
      </c>
      <c r="AF804">
        <v>-0.26657569120091901</v>
      </c>
      <c r="AG804">
        <v>-0.21071495193067441</v>
      </c>
      <c r="AH804" s="9" t="s">
        <v>202</v>
      </c>
      <c r="AI804" s="1">
        <v>44317</v>
      </c>
      <c r="AJ804" s="9" t="s">
        <v>40</v>
      </c>
      <c r="AK804">
        <v>25</v>
      </c>
    </row>
    <row r="805" spans="1:37" x14ac:dyDescent="0.25">
      <c r="A805">
        <v>44340</v>
      </c>
      <c r="B805">
        <v>-6.8183923714400796E-2</v>
      </c>
      <c r="C805">
        <v>-3.2182202620441948E-2</v>
      </c>
      <c r="D805">
        <v>-7.6084047904600216E-2</v>
      </c>
      <c r="E805">
        <v>-3.6294133055198387E-2</v>
      </c>
      <c r="F805">
        <v>-5.8340221601610237E-3</v>
      </c>
      <c r="G805">
        <v>-8.1482418774547802E-2</v>
      </c>
      <c r="H805">
        <v>-4.2004930214510253E-2</v>
      </c>
      <c r="I805">
        <v>-0.1380752851161178</v>
      </c>
      <c r="J805">
        <v>-9.6344167167185718E-2</v>
      </c>
      <c r="K805">
        <v>-2.3483514176707271E-2</v>
      </c>
      <c r="L805">
        <v>-7.3866941530326913E-2</v>
      </c>
      <c r="M805">
        <v>-2.3372201415527899E-2</v>
      </c>
      <c r="N805">
        <v>-4.5540725753784907E-3</v>
      </c>
      <c r="O805">
        <v>-1.7120868064337991E-2</v>
      </c>
      <c r="P805">
        <v>-0.1915257666689055</v>
      </c>
      <c r="Q805">
        <v>-1.5784434885425889E-2</v>
      </c>
      <c r="R805">
        <v>-0.2400256969897846</v>
      </c>
      <c r="S805">
        <v>-0.1026566200783291</v>
      </c>
      <c r="T805">
        <v>-0.17181567921241769</v>
      </c>
      <c r="U805">
        <v>-0.2219020241443799</v>
      </c>
      <c r="V805">
        <v>-8.5167219579192141E-2</v>
      </c>
      <c r="W805">
        <v>-8.1398435053637204E-3</v>
      </c>
      <c r="X805">
        <v>-0.1330199945502982</v>
      </c>
      <c r="Y805">
        <v>-2.000798742080875E-2</v>
      </c>
      <c r="Z805">
        <v>-7.4366895054101018E-2</v>
      </c>
      <c r="AA805">
        <v>-7.3870782150220068E-2</v>
      </c>
      <c r="AB805">
        <v>-5.4555134477408777E-2</v>
      </c>
      <c r="AC805">
        <v>-3.5180570721415547E-2</v>
      </c>
      <c r="AD805">
        <v>-1.183335263780802E-2</v>
      </c>
      <c r="AE805">
        <v>-3.9887426255877878E-2</v>
      </c>
      <c r="AF805">
        <v>-5.3345712762125443E-2</v>
      </c>
      <c r="AG805">
        <v>-0.15136021796287191</v>
      </c>
      <c r="AH805" s="9" t="s">
        <v>202</v>
      </c>
      <c r="AI805" s="1">
        <v>44317</v>
      </c>
      <c r="AJ805" s="9" t="s">
        <v>41</v>
      </c>
      <c r="AK805">
        <v>24</v>
      </c>
    </row>
    <row r="806" spans="1:37" x14ac:dyDescent="0.25">
      <c r="A806">
        <v>44337</v>
      </c>
      <c r="B806">
        <v>-0.1168149039972466</v>
      </c>
      <c r="C806">
        <v>-0.47308370563405738</v>
      </c>
      <c r="D806">
        <v>-3.5469384041305098E-2</v>
      </c>
      <c r="E806">
        <v>-6.7962510591915897E-3</v>
      </c>
      <c r="F806">
        <v>-6.2587161896272246E-3</v>
      </c>
      <c r="G806">
        <v>-0.44018637909336811</v>
      </c>
      <c r="H806">
        <v>-5.916563032695725E-2</v>
      </c>
      <c r="I806">
        <v>-0.27931054051847348</v>
      </c>
      <c r="J806">
        <v>0</v>
      </c>
      <c r="K806">
        <v>-0.7359624103275354</v>
      </c>
      <c r="L806">
        <v>0</v>
      </c>
      <c r="M806">
        <v>-6.2356728169259558E-2</v>
      </c>
      <c r="N806">
        <v>-1.311275010746709E-2</v>
      </c>
      <c r="O806">
        <v>-8.8251341825895599E-3</v>
      </c>
      <c r="P806">
        <v>-8.8565272505271131E-2</v>
      </c>
      <c r="Q806">
        <v>-0.11993357146254301</v>
      </c>
      <c r="R806">
        <v>-0.23141994849399569</v>
      </c>
      <c r="S806">
        <v>-8.1870737107564207E-2</v>
      </c>
      <c r="T806">
        <v>-0.12131080999383149</v>
      </c>
      <c r="U806">
        <v>0</v>
      </c>
      <c r="V806">
        <v>-0.52596753311546673</v>
      </c>
      <c r="W806">
        <v>-6.8327060573226711E-2</v>
      </c>
      <c r="X806">
        <v>-5.883997622917201E-2</v>
      </c>
      <c r="Y806">
        <v>0</v>
      </c>
      <c r="Z806">
        <v>-9.1179581380848099E-2</v>
      </c>
      <c r="AA806">
        <v>-9.4517887670238457E-2</v>
      </c>
      <c r="AB806">
        <v>-0.20435724020357329</v>
      </c>
      <c r="AC806">
        <v>-4.0331901362761463E-2</v>
      </c>
      <c r="AD806">
        <v>-0.15092846589049089</v>
      </c>
      <c r="AE806">
        <v>-7.630807207253916E-2</v>
      </c>
      <c r="AF806">
        <v>-0.1190887527451345</v>
      </c>
      <c r="AG806">
        <v>-8.9582505347286262E-2</v>
      </c>
      <c r="AH806" s="9" t="s">
        <v>203</v>
      </c>
      <c r="AI806" s="1">
        <v>44317</v>
      </c>
      <c r="AJ806" s="9" t="s">
        <v>43</v>
      </c>
      <c r="AK806">
        <v>21</v>
      </c>
    </row>
    <row r="807" spans="1:37" x14ac:dyDescent="0.25">
      <c r="A807">
        <v>44336</v>
      </c>
      <c r="B807">
        <v>-0.39274566823743717</v>
      </c>
      <c r="C807">
        <v>-0.33634010932621811</v>
      </c>
      <c r="D807">
        <v>-7.9651816666174435E-3</v>
      </c>
      <c r="E807">
        <v>-0.38514402884475851</v>
      </c>
      <c r="F807">
        <v>-0.48652666247255177</v>
      </c>
      <c r="G807">
        <v>-0.12834500359942849</v>
      </c>
      <c r="H807">
        <v>-0.27664522886589288</v>
      </c>
      <c r="I807">
        <v>-0.39861300229042201</v>
      </c>
      <c r="J807">
        <v>-0.82583550826024721</v>
      </c>
      <c r="K807">
        <v>-0.28196931110638501</v>
      </c>
      <c r="L807">
        <v>-0.1867634222337799</v>
      </c>
      <c r="M807">
        <v>-0.29752329503724451</v>
      </c>
      <c r="N807">
        <v>-0.19272917791976291</v>
      </c>
      <c r="O807">
        <v>-0.78236936019255865</v>
      </c>
      <c r="P807">
        <v>-0.3372343860259352</v>
      </c>
      <c r="Q807">
        <v>-3.6217069889386121E-3</v>
      </c>
      <c r="R807">
        <v>-2.3595978231617191E-2</v>
      </c>
      <c r="S807">
        <v>-0.43262878456341408</v>
      </c>
      <c r="T807">
        <v>-0.4475628050324042</v>
      </c>
      <c r="U807">
        <v>-9.4321050674131657E-2</v>
      </c>
      <c r="V807">
        <v>-0.31989077622400708</v>
      </c>
      <c r="W807">
        <v>-1.3000438706057049</v>
      </c>
      <c r="X807">
        <v>-0.91565391888906256</v>
      </c>
      <c r="Y807">
        <v>-0.1781582542632878</v>
      </c>
      <c r="Z807">
        <v>-0.47595172565970562</v>
      </c>
      <c r="AA807">
        <v>-0.3587668137838364</v>
      </c>
      <c r="AB807">
        <v>-0.33832723194465469</v>
      </c>
      <c r="AC807">
        <v>-0.21672373548598539</v>
      </c>
      <c r="AD807">
        <v>-0.1565504473203049</v>
      </c>
      <c r="AE807">
        <v>-0.209820652185184</v>
      </c>
      <c r="AF807">
        <v>-0.52085124270379868</v>
      </c>
      <c r="AG807">
        <v>-0.45841195181422723</v>
      </c>
      <c r="AH807" s="9" t="s">
        <v>203</v>
      </c>
      <c r="AI807" s="1">
        <v>44317</v>
      </c>
      <c r="AJ807" s="9" t="s">
        <v>38</v>
      </c>
      <c r="AK807">
        <v>20</v>
      </c>
    </row>
    <row r="808" spans="1:37" x14ac:dyDescent="0.25">
      <c r="A808">
        <v>44335</v>
      </c>
      <c r="B808">
        <v>-0.44544673676712038</v>
      </c>
      <c r="C808">
        <v>-4.7717173617750887E-2</v>
      </c>
      <c r="D808">
        <v>-4.2614518811509947E-2</v>
      </c>
      <c r="E808">
        <v>-0.28857548603158162</v>
      </c>
      <c r="F808">
        <v>-0.34712153331618578</v>
      </c>
      <c r="G808">
        <v>-8.3729561578173656E-2</v>
      </c>
      <c r="H808">
        <v>-0.27461572222287411</v>
      </c>
      <c r="I808">
        <v>-0.20851765194221539</v>
      </c>
      <c r="J808">
        <v>-0.83478796157451229</v>
      </c>
      <c r="K808">
        <v>-0.9590293736268114</v>
      </c>
      <c r="L808">
        <v>-1.3442397638798229</v>
      </c>
      <c r="M808">
        <v>-0.94247376220451273</v>
      </c>
      <c r="N808">
        <v>-0.29816534592322252</v>
      </c>
      <c r="O808">
        <v>-0.52813784160391186</v>
      </c>
      <c r="P808">
        <v>-0.46467539123193502</v>
      </c>
      <c r="Q808">
        <v>-1.447428370177581E-2</v>
      </c>
      <c r="R808">
        <v>-0.60241927546470786</v>
      </c>
      <c r="S808">
        <v>-0.1757046888243754</v>
      </c>
      <c r="T808">
        <v>-0.21028555245176031</v>
      </c>
      <c r="U808">
        <v>-4.4686063621125802E-2</v>
      </c>
      <c r="V808">
        <v>-0.1435833032161993</v>
      </c>
      <c r="W808">
        <v>-1.2905096147327939</v>
      </c>
      <c r="X808">
        <v>-0.28925051626712223</v>
      </c>
      <c r="Y808">
        <v>-0.91689833558420031</v>
      </c>
      <c r="Z808">
        <v>-0.32326277303489942</v>
      </c>
      <c r="AA808">
        <v>-0.43951365575529477</v>
      </c>
      <c r="AB808">
        <v>-0.21499453434207541</v>
      </c>
      <c r="AC808">
        <v>-1.007989655198954</v>
      </c>
      <c r="AD808">
        <v>-3.8469000970690788E-2</v>
      </c>
      <c r="AE808">
        <v>-0.17718236485074201</v>
      </c>
      <c r="AF808">
        <v>-0.52839112693683565</v>
      </c>
      <c r="AG808">
        <v>-0.45327439996299268</v>
      </c>
      <c r="AH808" s="9" t="s">
        <v>203</v>
      </c>
      <c r="AI808" s="1">
        <v>44317</v>
      </c>
      <c r="AJ808" s="9" t="s">
        <v>39</v>
      </c>
      <c r="AK808">
        <v>19</v>
      </c>
    </row>
    <row r="809" spans="1:37" x14ac:dyDescent="0.25">
      <c r="A809">
        <v>44334</v>
      </c>
      <c r="B809">
        <v>-0.31517133702506278</v>
      </c>
      <c r="C809">
        <v>-0.34661207295525559</v>
      </c>
      <c r="D809">
        <v>-0.13295683620252069</v>
      </c>
      <c r="E809">
        <v>-0.37906180485167079</v>
      </c>
      <c r="F809">
        <v>-0.54040136336287581</v>
      </c>
      <c r="G809">
        <v>-0.31530145212449351</v>
      </c>
      <c r="H809">
        <v>-0.10161709534403709</v>
      </c>
      <c r="I809">
        <v>-1.900420661490727E-2</v>
      </c>
      <c r="J809">
        <v>-0.1077779787441776</v>
      </c>
      <c r="K809">
        <v>-0.30392076892126829</v>
      </c>
      <c r="L809">
        <v>-0.112545547119932</v>
      </c>
      <c r="M809">
        <v>-0.80500658472681674</v>
      </c>
      <c r="N809">
        <v>-0.30357219920071388</v>
      </c>
      <c r="O809">
        <v>-0.56255224021147321</v>
      </c>
      <c r="P809">
        <v>-9.4718454624112838E-2</v>
      </c>
      <c r="Q809">
        <v>-0.2471435092695092</v>
      </c>
      <c r="R809">
        <v>-0.40049114464414332</v>
      </c>
      <c r="S809">
        <v>-1.595575189420867E-2</v>
      </c>
      <c r="T809">
        <v>-0.11831572915520611</v>
      </c>
      <c r="U809">
        <v>-5.0042112958832978E-2</v>
      </c>
      <c r="V809">
        <v>-0.38771377946420688</v>
      </c>
      <c r="W809">
        <v>-4.2465628135456478E-2</v>
      </c>
      <c r="X809">
        <v>-0.53512813242567459</v>
      </c>
      <c r="Y809">
        <v>-0.56338981843489466</v>
      </c>
      <c r="Z809">
        <v>-0.35694507201049308</v>
      </c>
      <c r="AA809">
        <v>-0.16350417782397389</v>
      </c>
      <c r="AB809">
        <v>-0.3025082402624138</v>
      </c>
      <c r="AC809">
        <v>-0.59438240412774035</v>
      </c>
      <c r="AD809">
        <v>-0.29155663779359697</v>
      </c>
      <c r="AE809">
        <v>-0.26720378355374658</v>
      </c>
      <c r="AF809">
        <v>-0.33519450508565468</v>
      </c>
      <c r="AG809">
        <v>-0.33008139318925578</v>
      </c>
      <c r="AH809" s="9" t="s">
        <v>203</v>
      </c>
      <c r="AI809" s="1">
        <v>44317</v>
      </c>
      <c r="AJ809" s="9" t="s">
        <v>40</v>
      </c>
      <c r="AK809">
        <v>18</v>
      </c>
    </row>
    <row r="810" spans="1:37" x14ac:dyDescent="0.25">
      <c r="A810">
        <v>44333</v>
      </c>
      <c r="B810">
        <v>-0.52220977762999532</v>
      </c>
      <c r="C810">
        <v>-1.080037393493124</v>
      </c>
      <c r="D810">
        <v>-0.10970458845189</v>
      </c>
      <c r="E810">
        <v>-0.40276824527182142</v>
      </c>
      <c r="F810">
        <v>-0.5727725344461152</v>
      </c>
      <c r="G810">
        <v>-0.45994525167663253</v>
      </c>
      <c r="H810">
        <v>-5.1463875267130893E-2</v>
      </c>
      <c r="I810">
        <v>-0.71558494364101088</v>
      </c>
      <c r="J810">
        <v>-0.41179708593198272</v>
      </c>
      <c r="K810">
        <v>-1.540247258804476</v>
      </c>
      <c r="L810">
        <v>-4.6993148213091127E-2</v>
      </c>
      <c r="M810">
        <v>-0.42363617248564761</v>
      </c>
      <c r="N810">
        <v>-0.69473937598935143</v>
      </c>
      <c r="O810">
        <v>-8.4391463782915413E-2</v>
      </c>
      <c r="P810">
        <v>-0.31596752583120752</v>
      </c>
      <c r="Q810">
        <v>-0.32624020333248521</v>
      </c>
      <c r="R810">
        <v>-0.42220554348252481</v>
      </c>
      <c r="S810">
        <v>-0.18438252851590381</v>
      </c>
      <c r="T810">
        <v>-0.79497635612318518</v>
      </c>
      <c r="U810">
        <v>-0.56870510966395482</v>
      </c>
      <c r="V810">
        <v>-0.54958385644139374</v>
      </c>
      <c r="W810">
        <v>-0.82899364679542897</v>
      </c>
      <c r="X810">
        <v>-0.69645327633310772</v>
      </c>
      <c r="Y810">
        <v>-9.2366313334949407E-2</v>
      </c>
      <c r="Z810">
        <v>-0.53756167243924846</v>
      </c>
      <c r="AA810">
        <v>-0.67671389559109396</v>
      </c>
      <c r="AB810">
        <v>-0.40171419073587472</v>
      </c>
      <c r="AC810">
        <v>-0.26753014586242402</v>
      </c>
      <c r="AD810">
        <v>-0.77651152619863362</v>
      </c>
      <c r="AE810">
        <v>-0.56959576563933667</v>
      </c>
      <c r="AF810">
        <v>-0.56925097630458099</v>
      </c>
      <c r="AG810">
        <v>-0.32720296474293431</v>
      </c>
      <c r="AH810" s="9" t="s">
        <v>203</v>
      </c>
      <c r="AI810" s="1">
        <v>44317</v>
      </c>
      <c r="AJ810" s="9" t="s">
        <v>41</v>
      </c>
      <c r="AK810">
        <v>17</v>
      </c>
    </row>
    <row r="811" spans="1:37" x14ac:dyDescent="0.25">
      <c r="A811">
        <v>44330</v>
      </c>
      <c r="B811">
        <v>-0.16770426670883809</v>
      </c>
      <c r="C811">
        <v>-0.1583451474154868</v>
      </c>
      <c r="D811">
        <v>-0.68928117752022111</v>
      </c>
      <c r="E811">
        <v>-0.10897866544111549</v>
      </c>
      <c r="F811">
        <v>-0.19469289500757561</v>
      </c>
      <c r="G811">
        <v>-7.8598956659601579E-2</v>
      </c>
      <c r="H811">
        <v>-5.9964657231963127E-2</v>
      </c>
      <c r="I811">
        <v>-7.5524160763344186E-2</v>
      </c>
      <c r="J811">
        <v>-0.15616632345049369</v>
      </c>
      <c r="K811">
        <v>-0.22420213978009931</v>
      </c>
      <c r="L811">
        <v>-0.17117635548970819</v>
      </c>
      <c r="M811">
        <v>-8.9728507925001061E-2</v>
      </c>
      <c r="N811">
        <v>-0.11997186680455139</v>
      </c>
      <c r="O811">
        <v>-4.5979969110083938E-2</v>
      </c>
      <c r="P811">
        <v>-0.25277568938394041</v>
      </c>
      <c r="Q811">
        <v>-3.6415702118710508E-2</v>
      </c>
      <c r="R811">
        <v>-0.1439038752551442</v>
      </c>
      <c r="S811">
        <v>-0.63045772821568924</v>
      </c>
      <c r="T811">
        <v>-0.22173093467915689</v>
      </c>
      <c r="U811">
        <v>-0.28928625413499398</v>
      </c>
      <c r="V811">
        <v>-0.22744229560274959</v>
      </c>
      <c r="W811">
        <v>-3.6706120470322352E-2</v>
      </c>
      <c r="X811">
        <v>-0.1214477512150233</v>
      </c>
      <c r="Y811">
        <v>-0.19442458795600659</v>
      </c>
      <c r="Z811">
        <v>-0.16504272749295471</v>
      </c>
      <c r="AA811">
        <v>-0.1650169846572819</v>
      </c>
      <c r="AB811">
        <v>-0.12292108057298599</v>
      </c>
      <c r="AC811">
        <v>-0.2440226526973267</v>
      </c>
      <c r="AD811">
        <v>-0.1109923690378434</v>
      </c>
      <c r="AE811">
        <v>-0.27532204355535728</v>
      </c>
      <c r="AF811">
        <v>-0.16637839725027431</v>
      </c>
      <c r="AG811">
        <v>-8.7593916050561688E-2</v>
      </c>
      <c r="AH811" s="9" t="s">
        <v>204</v>
      </c>
      <c r="AI811" s="1">
        <v>44317</v>
      </c>
      <c r="AJ811" s="9" t="s">
        <v>43</v>
      </c>
      <c r="AK811">
        <v>14</v>
      </c>
    </row>
    <row r="812" spans="1:37" x14ac:dyDescent="0.25">
      <c r="A812">
        <v>44329</v>
      </c>
      <c r="B812">
        <v>-0.49806831962627812</v>
      </c>
      <c r="C812">
        <v>-0.59810256803480222</v>
      </c>
      <c r="D812">
        <v>-0.55664091680652039</v>
      </c>
      <c r="E812">
        <v>-0.36811028805695328</v>
      </c>
      <c r="F812">
        <v>-0.39087500845603762</v>
      </c>
      <c r="G812">
        <v>-0.1014447673750518</v>
      </c>
      <c r="H812">
        <v>-0.42048772937770362</v>
      </c>
      <c r="I812">
        <v>-0.28898056904311958</v>
      </c>
      <c r="J812">
        <v>-2.4854457941449621</v>
      </c>
      <c r="K812">
        <v>-0.19110043773129951</v>
      </c>
      <c r="L812">
        <v>-0.43192899560194847</v>
      </c>
      <c r="M812">
        <v>-0.43622984359514022</v>
      </c>
      <c r="N812">
        <v>-0.84464338144387918</v>
      </c>
      <c r="O812">
        <v>-0.55711513470808771</v>
      </c>
      <c r="P812">
        <v>-0.60470455550311386</v>
      </c>
      <c r="Q812">
        <v>-0.18783459463182181</v>
      </c>
      <c r="R812">
        <v>-0.68233870791055617</v>
      </c>
      <c r="S812">
        <v>-0.35310972442684041</v>
      </c>
      <c r="T812">
        <v>-0.51298803476110189</v>
      </c>
      <c r="U812">
        <v>-0.193199781433019</v>
      </c>
      <c r="V812">
        <v>-0.40390312466639072</v>
      </c>
      <c r="W812">
        <v>-0.63158797321076021</v>
      </c>
      <c r="X812">
        <v>-0.74984037482448218</v>
      </c>
      <c r="Y812">
        <v>-0.23105492275236689</v>
      </c>
      <c r="Z812">
        <v>-0.42031808894008288</v>
      </c>
      <c r="AA812">
        <v>-0.79615144655854686</v>
      </c>
      <c r="AB812">
        <v>-0.39371263985130922</v>
      </c>
      <c r="AC812">
        <v>-0.49996204263720362</v>
      </c>
      <c r="AD812">
        <v>-0.5695636537642198</v>
      </c>
      <c r="AE812">
        <v>-0.50900027919437496</v>
      </c>
      <c r="AF812">
        <v>-0.49938354382423927</v>
      </c>
      <c r="AG812">
        <v>-0.45509763679594578</v>
      </c>
      <c r="AH812" s="9" t="s">
        <v>204</v>
      </c>
      <c r="AI812" s="1">
        <v>44317</v>
      </c>
      <c r="AJ812" s="9" t="s">
        <v>38</v>
      </c>
      <c r="AK812">
        <v>13</v>
      </c>
    </row>
    <row r="813" spans="1:37" x14ac:dyDescent="0.25">
      <c r="A813">
        <v>44328</v>
      </c>
      <c r="B813">
        <v>-1.6907143063508819E-2</v>
      </c>
      <c r="C813">
        <v>-3.0525635706392809E-3</v>
      </c>
      <c r="D813">
        <v>0</v>
      </c>
      <c r="E813">
        <v>-7.7920261124555619E-3</v>
      </c>
      <c r="F813">
        <v>0</v>
      </c>
      <c r="G813">
        <v>-3.7597890367696833E-2</v>
      </c>
      <c r="H813">
        <v>0</v>
      </c>
      <c r="I813">
        <v>-2.6627505289430711E-2</v>
      </c>
      <c r="J813">
        <v>-2.433507957806031E-2</v>
      </c>
      <c r="K813">
        <v>-2.306736106200042E-3</v>
      </c>
      <c r="L813">
        <v>-2.720335766088473E-2</v>
      </c>
      <c r="M813">
        <v>-7.3446623316010002E-3</v>
      </c>
      <c r="N813">
        <v>-9.2621436654450259E-3</v>
      </c>
      <c r="O813">
        <v>0</v>
      </c>
      <c r="P813">
        <v>-0.15718193926204699</v>
      </c>
      <c r="Q813">
        <v>-5.2513570721798289E-3</v>
      </c>
      <c r="R813">
        <v>0</v>
      </c>
      <c r="S813">
        <v>0</v>
      </c>
      <c r="T813">
        <v>-1.8056274372718311E-4</v>
      </c>
      <c r="U813">
        <v>0</v>
      </c>
      <c r="V813">
        <v>-5.7069942716076226E-3</v>
      </c>
      <c r="W813">
        <v>0</v>
      </c>
      <c r="X813">
        <v>-2.6768433672192671E-2</v>
      </c>
      <c r="Y813">
        <v>-2.3076147138790071E-2</v>
      </c>
      <c r="Z813">
        <v>-1.498459973648998E-2</v>
      </c>
      <c r="AA813">
        <v>-4.8861132796294768E-2</v>
      </c>
      <c r="AB813">
        <v>-1.541429677461414E-3</v>
      </c>
      <c r="AC813">
        <v>-1.1327350974817499E-2</v>
      </c>
      <c r="AD813">
        <v>-2.5713044448320188E-3</v>
      </c>
      <c r="AE813">
        <v>-8.6894762197215064E-3</v>
      </c>
      <c r="AF813">
        <v>-7.5790771003232246E-3</v>
      </c>
      <c r="AG813">
        <v>-5.9495947631327893E-2</v>
      </c>
      <c r="AH813" s="9" t="s">
        <v>204</v>
      </c>
      <c r="AI813" s="1">
        <v>44317</v>
      </c>
      <c r="AJ813" s="9" t="s">
        <v>39</v>
      </c>
      <c r="AK813">
        <v>12</v>
      </c>
    </row>
    <row r="814" spans="1:37" x14ac:dyDescent="0.25">
      <c r="A814">
        <v>44327</v>
      </c>
      <c r="B814">
        <v>-0.19317147475499241</v>
      </c>
      <c r="C814">
        <v>-2.4584583463709231E-2</v>
      </c>
      <c r="D814">
        <v>-1.0545648407259949E-2</v>
      </c>
      <c r="E814">
        <v>-0.15202893624921171</v>
      </c>
      <c r="F814">
        <v>-3.9329678558026777E-2</v>
      </c>
      <c r="G814">
        <v>-0.43456751346652911</v>
      </c>
      <c r="H814">
        <v>-4.7204223224927518E-2</v>
      </c>
      <c r="I814">
        <v>-8.7671688991150395E-2</v>
      </c>
      <c r="J814">
        <v>-0.14100620655979071</v>
      </c>
      <c r="K814">
        <v>-3.6675693389057518E-2</v>
      </c>
      <c r="L814">
        <v>-3.9588190308539016E-3</v>
      </c>
      <c r="M814">
        <v>-6.6413702132196537E-2</v>
      </c>
      <c r="N814">
        <v>-6.4358560005117443E-2</v>
      </c>
      <c r="O814">
        <v>-0.6605156365688909</v>
      </c>
      <c r="P814">
        <v>-9.608360647233738E-2</v>
      </c>
      <c r="Q814">
        <v>-0.67613023938118133</v>
      </c>
      <c r="R814">
        <v>-0.13145859940048099</v>
      </c>
      <c r="S814">
        <v>-2.2298584916666031</v>
      </c>
      <c r="T814">
        <v>-9.915948649506845E-2</v>
      </c>
      <c r="U814">
        <v>-1.5492451976476539E-2</v>
      </c>
      <c r="V814">
        <v>-0.17318217974782341</v>
      </c>
      <c r="W814">
        <v>-5.914182294610356E-2</v>
      </c>
      <c r="X814">
        <v>-4.9249764544110682E-2</v>
      </c>
      <c r="Y814">
        <v>-5.515707520824269E-3</v>
      </c>
      <c r="Z814">
        <v>-0.25508471363141499</v>
      </c>
      <c r="AA814">
        <v>-8.5510013889753989E-2</v>
      </c>
      <c r="AB814">
        <v>-0.26761312684562982</v>
      </c>
      <c r="AC814">
        <v>-2.726155561253267E-2</v>
      </c>
      <c r="AD814">
        <v>-0.52120040553824298</v>
      </c>
      <c r="AE814">
        <v>-0.2730283547445912</v>
      </c>
      <c r="AF814">
        <v>-0.16290417090674211</v>
      </c>
      <c r="AG814">
        <v>-0.1149886662337288</v>
      </c>
      <c r="AH814" s="9" t="s">
        <v>204</v>
      </c>
      <c r="AI814" s="1">
        <v>44317</v>
      </c>
      <c r="AJ814" s="9" t="s">
        <v>40</v>
      </c>
      <c r="AK814">
        <v>11</v>
      </c>
    </row>
    <row r="815" spans="1:37" x14ac:dyDescent="0.25">
      <c r="A815">
        <v>44326</v>
      </c>
      <c r="B815">
        <v>-0.12687000295523629</v>
      </c>
      <c r="C815">
        <v>-2.358213204088716E-2</v>
      </c>
      <c r="D815">
        <v>0</v>
      </c>
      <c r="E815">
        <v>-0.25580416812324258</v>
      </c>
      <c r="F815">
        <v>-9.8793754864003089E-2</v>
      </c>
      <c r="G815">
        <v>-5.9653394943797858E-2</v>
      </c>
      <c r="H815">
        <v>-6.3333773507460611E-2</v>
      </c>
      <c r="I815">
        <v>-1.352849661500518E-2</v>
      </c>
      <c r="J815">
        <v>-1.7479446908457982E-2</v>
      </c>
      <c r="K815">
        <v>-0.28085173720463502</v>
      </c>
      <c r="L815">
        <v>-0.14602132479147209</v>
      </c>
      <c r="M815">
        <v>-0.1163715058304407</v>
      </c>
      <c r="N815">
        <v>-9.0386513233433902E-3</v>
      </c>
      <c r="O815">
        <v>-0.13618520420978211</v>
      </c>
      <c r="P815">
        <v>-7.9738157402301654E-2</v>
      </c>
      <c r="Q815">
        <v>-8.9957959847994564E-3</v>
      </c>
      <c r="R815">
        <v>-0.13563260033061719</v>
      </c>
      <c r="S815">
        <v>0</v>
      </c>
      <c r="T815">
        <v>-6.7842614159061829E-2</v>
      </c>
      <c r="U815">
        <v>-4.2769335863317548E-2</v>
      </c>
      <c r="V815">
        <v>-0.13264976277421331</v>
      </c>
      <c r="W815">
        <v>-0.1799823022852905</v>
      </c>
      <c r="X815">
        <v>-0.34506658846662569</v>
      </c>
      <c r="Y815">
        <v>-0.21717443255633589</v>
      </c>
      <c r="Z815">
        <v>-0.21499775579819341</v>
      </c>
      <c r="AA815">
        <v>-4.4325712830414317E-2</v>
      </c>
      <c r="AB815">
        <v>-8.4455939567633254E-2</v>
      </c>
      <c r="AC815">
        <v>-0.1163774995527298</v>
      </c>
      <c r="AD815">
        <v>-3.6694922971979883E-2</v>
      </c>
      <c r="AE815">
        <v>-5.0348407278567653E-2</v>
      </c>
      <c r="AF815">
        <v>-0.14022189806818991</v>
      </c>
      <c r="AG815">
        <v>-0.24021661002122791</v>
      </c>
      <c r="AH815" s="9" t="s">
        <v>204</v>
      </c>
      <c r="AI815" s="1">
        <v>44317</v>
      </c>
      <c r="AJ815" s="9" t="s">
        <v>41</v>
      </c>
      <c r="AK815">
        <v>10</v>
      </c>
    </row>
    <row r="816" spans="1:37" x14ac:dyDescent="0.25">
      <c r="A816">
        <v>44323</v>
      </c>
      <c r="B816">
        <v>-0.51479790990121821</v>
      </c>
      <c r="C816">
        <v>-0.62637561106851447</v>
      </c>
      <c r="D816">
        <v>-2.3137279431359611E-2</v>
      </c>
      <c r="E816">
        <v>-0.82681953448057621</v>
      </c>
      <c r="F816">
        <v>-0.66954980309420509</v>
      </c>
      <c r="G816">
        <v>-0.2417810257895443</v>
      </c>
      <c r="H816">
        <v>-0.26991374647266719</v>
      </c>
      <c r="I816">
        <v>-0.54629596631870314</v>
      </c>
      <c r="J816">
        <v>-0.38159089795255119</v>
      </c>
      <c r="K816">
        <v>-0.44566675514616222</v>
      </c>
      <c r="L816">
        <v>-0.66248306654220024</v>
      </c>
      <c r="M816">
        <v>-0.37838016100457261</v>
      </c>
      <c r="N816">
        <v>-0.55558064070182289</v>
      </c>
      <c r="O816">
        <v>-0.67936435183943911</v>
      </c>
      <c r="P816">
        <v>-0.48428632687936751</v>
      </c>
      <c r="Q816">
        <v>-0.14664060426139811</v>
      </c>
      <c r="R816">
        <v>-0.65483713634476759</v>
      </c>
      <c r="S816">
        <v>-8.3885198810052214E-2</v>
      </c>
      <c r="T816">
        <v>-0.52120543182489731</v>
      </c>
      <c r="U816">
        <v>-1.11748869540308</v>
      </c>
      <c r="V816">
        <v>-0.34945609290468671</v>
      </c>
      <c r="W816">
        <v>-0.58481133117081208</v>
      </c>
      <c r="X816">
        <v>-0.3320894517526794</v>
      </c>
      <c r="Y816">
        <v>-0.2109098575070544</v>
      </c>
      <c r="Z816">
        <v>-0.52304548130614226</v>
      </c>
      <c r="AA816">
        <v>-0.54054460640995827</v>
      </c>
      <c r="AB816">
        <v>-0.43363840713365681</v>
      </c>
      <c r="AC816">
        <v>-0.42724517763351222</v>
      </c>
      <c r="AD816">
        <v>-0.41794154204341721</v>
      </c>
      <c r="AE816">
        <v>-0.47126197763802669</v>
      </c>
      <c r="AF816">
        <v>-0.47206168998335762</v>
      </c>
      <c r="AG816">
        <v>-0.64229104062523912</v>
      </c>
      <c r="AH816" s="9" t="s">
        <v>205</v>
      </c>
      <c r="AI816" s="1">
        <v>44317</v>
      </c>
      <c r="AJ816" s="9" t="s">
        <v>43</v>
      </c>
      <c r="AK816">
        <v>7</v>
      </c>
    </row>
    <row r="817" spans="1:37" x14ac:dyDescent="0.25">
      <c r="A817">
        <v>44322</v>
      </c>
      <c r="B817">
        <v>-0.53439691408253265</v>
      </c>
      <c r="C817">
        <v>-0.33946853018209427</v>
      </c>
      <c r="D817">
        <v>-0.56924228236507879</v>
      </c>
      <c r="E817">
        <v>-0.5051376789026738</v>
      </c>
      <c r="F817">
        <v>-0.31048608832028413</v>
      </c>
      <c r="G817">
        <v>-0.5596233636875273</v>
      </c>
      <c r="H817">
        <v>-0.77793172952132394</v>
      </c>
      <c r="I817">
        <v>-0.44813341344947372</v>
      </c>
      <c r="J817">
        <v>-1.4847242488516139</v>
      </c>
      <c r="K817">
        <v>-0.1996747418327143</v>
      </c>
      <c r="L817">
        <v>-0.35188407225511559</v>
      </c>
      <c r="M817">
        <v>-1.166845578206418</v>
      </c>
      <c r="N817">
        <v>-0.36262884228372738</v>
      </c>
      <c r="O817">
        <v>-0.52920758996967165</v>
      </c>
      <c r="P817">
        <v>-3.3351518895466982E-2</v>
      </c>
      <c r="Q817">
        <v>-0.27939754725476962</v>
      </c>
      <c r="R817">
        <v>-1.663636338645831</v>
      </c>
      <c r="S817">
        <v>-0.69788520781975205</v>
      </c>
      <c r="T817">
        <v>-0.43898547158963142</v>
      </c>
      <c r="U817">
        <v>-0.178233681395463</v>
      </c>
      <c r="V817">
        <v>-0.86975220844197898</v>
      </c>
      <c r="W817">
        <v>-0.72028154056156402</v>
      </c>
      <c r="X817">
        <v>-0.49032708219476417</v>
      </c>
      <c r="Y817">
        <v>-0.41523866944511367</v>
      </c>
      <c r="Z817">
        <v>-0.58282907343598511</v>
      </c>
      <c r="AA817">
        <v>-0.3737975014809613</v>
      </c>
      <c r="AB817">
        <v>-0.52356313781321007</v>
      </c>
      <c r="AC817">
        <v>-0.74604814374945672</v>
      </c>
      <c r="AD817">
        <v>-0.58112363536462208</v>
      </c>
      <c r="AE817">
        <v>-0.43721296707537688</v>
      </c>
      <c r="AF817">
        <v>-0.61426411839404405</v>
      </c>
      <c r="AG817">
        <v>-0.46783398836242229</v>
      </c>
      <c r="AH817" s="9" t="s">
        <v>205</v>
      </c>
      <c r="AI817" s="1">
        <v>44317</v>
      </c>
      <c r="AJ817" s="9" t="s">
        <v>38</v>
      </c>
      <c r="AK817">
        <v>6</v>
      </c>
    </row>
    <row r="818" spans="1:37" x14ac:dyDescent="0.25">
      <c r="A818">
        <v>44321</v>
      </c>
      <c r="B818">
        <v>-7.9148333044167782E-2</v>
      </c>
      <c r="C818">
        <v>-0.1203786805822515</v>
      </c>
      <c r="D818">
        <v>-6.1765911933031967E-3</v>
      </c>
      <c r="E818">
        <v>-8.0609666054884815E-2</v>
      </c>
      <c r="F818">
        <v>-1.331067179447669E-3</v>
      </c>
      <c r="G818">
        <v>-0.26222456383589682</v>
      </c>
      <c r="H818">
        <v>-4.4292060148103541E-3</v>
      </c>
      <c r="I818">
        <v>-9.9588492668224823E-2</v>
      </c>
      <c r="J818">
        <v>-8.2676052678499149E-3</v>
      </c>
      <c r="K818">
        <v>-0.35805389057666659</v>
      </c>
      <c r="L818">
        <v>0</v>
      </c>
      <c r="M818">
        <v>0</v>
      </c>
      <c r="N818">
        <v>-3.5777919811046117E-2</v>
      </c>
      <c r="O818">
        <v>-0.27016332948663652</v>
      </c>
      <c r="P818">
        <v>-5.7369877704711067E-4</v>
      </c>
      <c r="Q818">
        <v>-6.6969398835993968E-2</v>
      </c>
      <c r="R818">
        <v>-0.16400952548560621</v>
      </c>
      <c r="S818">
        <v>-0.71319188189979177</v>
      </c>
      <c r="T818">
        <v>-0.15875840529695989</v>
      </c>
      <c r="U818">
        <v>-1.399126217875455E-2</v>
      </c>
      <c r="V818">
        <v>-1.0963861913470499E-3</v>
      </c>
      <c r="W818">
        <v>-6.9811403624838037E-3</v>
      </c>
      <c r="X818">
        <v>-2.94957352459016E-2</v>
      </c>
      <c r="Y818">
        <v>-5.6886769548006443E-2</v>
      </c>
      <c r="Z818">
        <v>-0.13420444050121749</v>
      </c>
      <c r="AA818">
        <v>-4.6483536242889541E-2</v>
      </c>
      <c r="AB818">
        <v>-5.8012802181430928E-2</v>
      </c>
      <c r="AC818">
        <v>-6.432036405723705E-3</v>
      </c>
      <c r="AD818">
        <v>-9.9995799839068422E-2</v>
      </c>
      <c r="AE818">
        <v>-4.5531354375441778E-2</v>
      </c>
      <c r="AF818">
        <v>-0.1299939840212902</v>
      </c>
      <c r="AG818">
        <v>-2.807829665908592E-2</v>
      </c>
      <c r="AH818" s="9" t="s">
        <v>205</v>
      </c>
      <c r="AI818" s="1">
        <v>44317</v>
      </c>
      <c r="AJ818" s="9" t="s">
        <v>39</v>
      </c>
      <c r="AK818">
        <v>5</v>
      </c>
    </row>
    <row r="819" spans="1:37" x14ac:dyDescent="0.25">
      <c r="A819">
        <v>44320</v>
      </c>
      <c r="B819">
        <v>-0.1792580806325004</v>
      </c>
      <c r="C819">
        <v>-3.725621309604851E-3</v>
      </c>
      <c r="D819">
        <v>-6.7967127082935452E-3</v>
      </c>
      <c r="E819">
        <v>-0.2045510128814261</v>
      </c>
      <c r="F819">
        <v>-2.398946664051662E-2</v>
      </c>
      <c r="G819">
        <v>-0.1404788292479027</v>
      </c>
      <c r="H819">
        <v>-0.57930137022358463</v>
      </c>
      <c r="I819">
        <v>-5.8994670544239777E-2</v>
      </c>
      <c r="J819">
        <v>-5.0267093982656857E-2</v>
      </c>
      <c r="K819">
        <v>-2.740852270809763E-2</v>
      </c>
      <c r="L819">
        <v>-0.17424885065065701</v>
      </c>
      <c r="M819">
        <v>-3.0697582417478352E-2</v>
      </c>
      <c r="N819">
        <v>-0.13646776869252311</v>
      </c>
      <c r="O819">
        <v>-5.9967948946458599E-2</v>
      </c>
      <c r="P819">
        <v>-0.53877419230027457</v>
      </c>
      <c r="Q819">
        <v>-1.6851627880742549E-2</v>
      </c>
      <c r="R819">
        <v>0</v>
      </c>
      <c r="S819">
        <v>-1.3917590654431459E-2</v>
      </c>
      <c r="T819">
        <v>-0.39006389038423089</v>
      </c>
      <c r="U819">
        <v>-0.4784218801723068</v>
      </c>
      <c r="V819">
        <v>-0.78263886583771958</v>
      </c>
      <c r="W819">
        <v>-0.10139559399535659</v>
      </c>
      <c r="X819">
        <v>-0.2573041278269641</v>
      </c>
      <c r="Y819">
        <v>-7.2991507916761164E-2</v>
      </c>
      <c r="Z819">
        <v>-0.1600409672975818</v>
      </c>
      <c r="AA819">
        <v>-0.16934400790308851</v>
      </c>
      <c r="AB819">
        <v>-0.23091190115885449</v>
      </c>
      <c r="AC819">
        <v>-0.13074108764196751</v>
      </c>
      <c r="AD819">
        <v>-0.21044935628326411</v>
      </c>
      <c r="AE819">
        <v>-9.6299391555837693E-2</v>
      </c>
      <c r="AF819">
        <v>-0.1670163164892389</v>
      </c>
      <c r="AG819">
        <v>-0.30830550345911012</v>
      </c>
      <c r="AH819" s="9" t="s">
        <v>205</v>
      </c>
      <c r="AI819" s="1">
        <v>44317</v>
      </c>
      <c r="AJ819" s="9" t="s">
        <v>40</v>
      </c>
      <c r="AK819">
        <v>4</v>
      </c>
    </row>
    <row r="820" spans="1:37" x14ac:dyDescent="0.25">
      <c r="A820">
        <v>44315</v>
      </c>
      <c r="B820">
        <v>-0.32603206950613439</v>
      </c>
      <c r="C820">
        <v>-0.31892269518807698</v>
      </c>
      <c r="D820">
        <v>-1.6580014986894681E-2</v>
      </c>
      <c r="E820">
        <v>-0.14956431205073081</v>
      </c>
      <c r="F820">
        <v>-0.30044382997130747</v>
      </c>
      <c r="G820">
        <v>-0.14239951455505531</v>
      </c>
      <c r="H820">
        <v>-0.64663679972087595</v>
      </c>
      <c r="I820">
        <v>-5.125311314553057E-2</v>
      </c>
      <c r="J820">
        <v>-5.6360663267703857E-2</v>
      </c>
      <c r="K820">
        <v>-0.45348865920459291</v>
      </c>
      <c r="L820">
        <v>-5.3219552791680894E-3</v>
      </c>
      <c r="M820">
        <v>-0.14906253817938911</v>
      </c>
      <c r="N820">
        <v>-0.35676647273387629</v>
      </c>
      <c r="O820">
        <v>-0.51139395173809621</v>
      </c>
      <c r="P820">
        <v>-0.46735741604434022</v>
      </c>
      <c r="Q820">
        <v>-4.2501869075420029E-2</v>
      </c>
      <c r="R820">
        <v>-4.1154808596375048E-2</v>
      </c>
      <c r="S820">
        <v>-0.59272790783338258</v>
      </c>
      <c r="T820">
        <v>-0.17194015709830521</v>
      </c>
      <c r="U820">
        <v>-9.3760660481768399E-2</v>
      </c>
      <c r="V820">
        <v>-0.19734108819521051</v>
      </c>
      <c r="W820">
        <v>-1.0080512770765691</v>
      </c>
      <c r="X820">
        <v>-0.22783523075489481</v>
      </c>
      <c r="Y820">
        <v>-2.121623763971646</v>
      </c>
      <c r="Z820">
        <v>-0.29270637434442998</v>
      </c>
      <c r="AA820">
        <v>-0.30451698732432408</v>
      </c>
      <c r="AB820">
        <v>-0.22611107524000401</v>
      </c>
      <c r="AC820">
        <v>-0.25298354876362522</v>
      </c>
      <c r="AD820">
        <v>-6.7092466152443783E-2</v>
      </c>
      <c r="AE820">
        <v>-0.13096800686086199</v>
      </c>
      <c r="AF820">
        <v>-0.46742547067366602</v>
      </c>
      <c r="AG820">
        <v>-0.2559133715840573</v>
      </c>
      <c r="AH820" s="9" t="s">
        <v>206</v>
      </c>
      <c r="AI820" s="1">
        <v>44287</v>
      </c>
      <c r="AJ820" s="9" t="s">
        <v>38</v>
      </c>
      <c r="AK820">
        <v>29</v>
      </c>
    </row>
    <row r="821" spans="1:37" x14ac:dyDescent="0.25">
      <c r="A821">
        <v>44314</v>
      </c>
      <c r="B821">
        <v>-0.17515850354532009</v>
      </c>
      <c r="C821">
        <v>-8.3595719631603654E-3</v>
      </c>
      <c r="D821">
        <v>-1.728519757289519E-3</v>
      </c>
      <c r="E821">
        <v>-0.1181657093959937</v>
      </c>
      <c r="F821">
        <v>-8.8801754252749318E-2</v>
      </c>
      <c r="G821">
        <v>-4.3144984282637758E-2</v>
      </c>
      <c r="H821">
        <v>-0.1106931329172056</v>
      </c>
      <c r="I821">
        <v>-0.748385463043724</v>
      </c>
      <c r="J821">
        <v>-7.3751775522317483E-3</v>
      </c>
      <c r="K821">
        <v>-1.028824755897932E-2</v>
      </c>
      <c r="L821">
        <v>-0.56725450227635466</v>
      </c>
      <c r="M821">
        <v>-7.2293194848769204E-3</v>
      </c>
      <c r="N821">
        <v>-9.8308030522797171E-2</v>
      </c>
      <c r="O821">
        <v>-6.2915242875422189E-3</v>
      </c>
      <c r="P821">
        <v>-0.65967484307002167</v>
      </c>
      <c r="Q821">
        <v>-1.8978509342285309E-2</v>
      </c>
      <c r="R821">
        <v>-0.22479512849265351</v>
      </c>
      <c r="S821">
        <v>-0.23009504350315879</v>
      </c>
      <c r="T821">
        <v>-0.15763289860985469</v>
      </c>
      <c r="U821">
        <v>0</v>
      </c>
      <c r="V821">
        <v>-0.31261101941275882</v>
      </c>
      <c r="W821">
        <v>-1.7283160130781312E-2</v>
      </c>
      <c r="X821">
        <v>-6.6436866882670503E-2</v>
      </c>
      <c r="Y821">
        <v>-7.6808103300240682E-2</v>
      </c>
      <c r="Z821">
        <v>-0.101108695652947</v>
      </c>
      <c r="AA821">
        <v>-0.22856942174594111</v>
      </c>
      <c r="AB821">
        <v>-0.1607116170236316</v>
      </c>
      <c r="AC821">
        <v>-8.8517633333735163E-2</v>
      </c>
      <c r="AD821">
        <v>-5.4050256346295983E-2</v>
      </c>
      <c r="AE821">
        <v>-3.204966243111116E-2</v>
      </c>
      <c r="AF821">
        <v>-0.10064359028014749</v>
      </c>
      <c r="AG821">
        <v>-0.44408326919974039</v>
      </c>
      <c r="AH821" s="9" t="s">
        <v>206</v>
      </c>
      <c r="AI821" s="1">
        <v>44287</v>
      </c>
      <c r="AJ821" s="9" t="s">
        <v>39</v>
      </c>
      <c r="AK821">
        <v>28</v>
      </c>
    </row>
    <row r="822" spans="1:37" x14ac:dyDescent="0.25">
      <c r="A822">
        <v>44313</v>
      </c>
      <c r="B822">
        <v>-0.19213870846565609</v>
      </c>
      <c r="C822">
        <v>-9.86047818473334E-2</v>
      </c>
      <c r="D822">
        <v>-2.184202096048813E-2</v>
      </c>
      <c r="E822">
        <v>-0.1341891866464516</v>
      </c>
      <c r="F822">
        <v>-0.25221804772175871</v>
      </c>
      <c r="G822">
        <v>-0.34878915081071338</v>
      </c>
      <c r="H822">
        <v>-2.4575078680327399E-2</v>
      </c>
      <c r="I822">
        <v>-0.35848051348710241</v>
      </c>
      <c r="J822">
        <v>-0.40613139853324959</v>
      </c>
      <c r="K822">
        <v>-0.17176508405512891</v>
      </c>
      <c r="L822">
        <v>-2.0174925368839781E-2</v>
      </c>
      <c r="M822">
        <v>-2.5974067127078121E-3</v>
      </c>
      <c r="N822">
        <v>-0.13223573806205491</v>
      </c>
      <c r="O822">
        <v>-4.5730593089372669E-2</v>
      </c>
      <c r="P822">
        <v>-0.17239410688636761</v>
      </c>
      <c r="Q822">
        <v>-5.8546298181848658E-2</v>
      </c>
      <c r="R822">
        <v>0</v>
      </c>
      <c r="S822">
        <v>-7.9143861120605535E-2</v>
      </c>
      <c r="T822">
        <v>-0.16626237600485549</v>
      </c>
      <c r="U822">
        <v>-0.12866630797479489</v>
      </c>
      <c r="V822">
        <v>-9.7395894055163051E-2</v>
      </c>
      <c r="W822">
        <v>-9.6231012714368454E-3</v>
      </c>
      <c r="X822">
        <v>-0.15795815109647959</v>
      </c>
      <c r="Y822">
        <v>-7.5657467502419501E-2</v>
      </c>
      <c r="Z822">
        <v>-0.19544077313763181</v>
      </c>
      <c r="AA822">
        <v>-0.22900568464690979</v>
      </c>
      <c r="AB822">
        <v>-0.10697386315799221</v>
      </c>
      <c r="AC822">
        <v>-5.8777823937912893E-2</v>
      </c>
      <c r="AD822">
        <v>-3.3771293253636918E-2</v>
      </c>
      <c r="AE822">
        <v>-0.13934100490457191</v>
      </c>
      <c r="AF822">
        <v>-0.2446988210411381</v>
      </c>
      <c r="AG822">
        <v>-0.1190939898258984</v>
      </c>
      <c r="AH822" s="9" t="s">
        <v>206</v>
      </c>
      <c r="AI822" s="1">
        <v>44287</v>
      </c>
      <c r="AJ822" s="9" t="s">
        <v>40</v>
      </c>
      <c r="AK822">
        <v>27</v>
      </c>
    </row>
    <row r="823" spans="1:37" x14ac:dyDescent="0.25">
      <c r="A823">
        <v>44312</v>
      </c>
      <c r="B823">
        <v>-1.328014965404593</v>
      </c>
      <c r="C823">
        <v>-1.325140143680517</v>
      </c>
      <c r="D823">
        <v>-0.5730013814545809</v>
      </c>
      <c r="E823">
        <v>-1.799495944489456</v>
      </c>
      <c r="F823">
        <v>-1.0988891743411531</v>
      </c>
      <c r="G823">
        <v>-1.229328591564838</v>
      </c>
      <c r="H823">
        <v>-0.67554889320874201</v>
      </c>
      <c r="I823">
        <v>-0.69908045342411207</v>
      </c>
      <c r="J823">
        <v>-3.3688266279685801</v>
      </c>
      <c r="K823">
        <v>-3.4590344416433569</v>
      </c>
      <c r="L823">
        <v>-0.44884459483420691</v>
      </c>
      <c r="M823">
        <v>-2.0070633446276229</v>
      </c>
      <c r="N823">
        <v>-0.97978028119472804</v>
      </c>
      <c r="O823">
        <v>-1.0092101976996259</v>
      </c>
      <c r="P823">
        <v>-1.53454420365204</v>
      </c>
      <c r="Q823">
        <v>-0.4893449586238876</v>
      </c>
      <c r="R823">
        <v>-1.921154302104183</v>
      </c>
      <c r="S823">
        <v>-1.58750854060364</v>
      </c>
      <c r="T823">
        <v>-1.035477133832639</v>
      </c>
      <c r="U823">
        <v>-0.81082810423237961</v>
      </c>
      <c r="V823">
        <v>-0.85074701993897905</v>
      </c>
      <c r="W823">
        <v>-0.42640090085976151</v>
      </c>
      <c r="X823">
        <v>-1.2445991730477051</v>
      </c>
      <c r="Y823">
        <v>-0.76273105073888092</v>
      </c>
      <c r="Z823">
        <v>-1.532087269960245</v>
      </c>
      <c r="AA823">
        <v>-1.5815873709871291</v>
      </c>
      <c r="AB823">
        <v>-0.83857263098048695</v>
      </c>
      <c r="AC823">
        <v>-1.189192896689572</v>
      </c>
      <c r="AD823">
        <v>-1.50538742363108</v>
      </c>
      <c r="AE823">
        <v>-1.0036175697331431</v>
      </c>
      <c r="AF823">
        <v>-1.4347667095626899</v>
      </c>
      <c r="AG823">
        <v>-1.40062812324881</v>
      </c>
      <c r="AH823" s="9" t="s">
        <v>206</v>
      </c>
      <c r="AI823" s="1">
        <v>44287</v>
      </c>
      <c r="AJ823" s="9" t="s">
        <v>41</v>
      </c>
      <c r="AK823">
        <v>26</v>
      </c>
    </row>
    <row r="824" spans="1:37" x14ac:dyDescent="0.25">
      <c r="A824">
        <v>44309</v>
      </c>
      <c r="B824">
        <v>-2.4491506632345061E-2</v>
      </c>
      <c r="C824">
        <v>-4.3843542901111338E-2</v>
      </c>
      <c r="D824">
        <v>0</v>
      </c>
      <c r="E824">
        <v>-6.8775198632643874E-3</v>
      </c>
      <c r="F824">
        <v>0</v>
      </c>
      <c r="G824">
        <v>-1.0474705898349659E-2</v>
      </c>
      <c r="H824">
        <v>0</v>
      </c>
      <c r="I824">
        <v>-5.6170589589692253E-2</v>
      </c>
      <c r="J824">
        <v>0</v>
      </c>
      <c r="K824">
        <v>-2.7997991695232261E-2</v>
      </c>
      <c r="L824">
        <v>0</v>
      </c>
      <c r="M824">
        <v>-2.5862279305053468E-3</v>
      </c>
      <c r="N824">
        <v>-1.056568569315342E-2</v>
      </c>
      <c r="O824">
        <v>0</v>
      </c>
      <c r="P824">
        <v>-0.43144724177261229</v>
      </c>
      <c r="Q824">
        <v>-1.688283249490484E-2</v>
      </c>
      <c r="R824">
        <v>-1.2998348849731519E-2</v>
      </c>
      <c r="S824">
        <v>-6.289838986762647E-2</v>
      </c>
      <c r="T824">
        <v>-0.13617155486371779</v>
      </c>
      <c r="U824">
        <v>0</v>
      </c>
      <c r="V824">
        <v>0</v>
      </c>
      <c r="W824">
        <v>-3.4838256853909261E-2</v>
      </c>
      <c r="X824">
        <v>-1.625564060281097E-2</v>
      </c>
      <c r="Y824">
        <v>-8.1020524166202385E-3</v>
      </c>
      <c r="Z824">
        <v>-1.6001893696779589E-2</v>
      </c>
      <c r="AA824">
        <v>-4.4919176624424878E-2</v>
      </c>
      <c r="AB824">
        <v>-2.0171742111435329E-2</v>
      </c>
      <c r="AC824">
        <v>-2.1743335834200012E-3</v>
      </c>
      <c r="AD824">
        <v>0</v>
      </c>
      <c r="AE824">
        <v>-1.135330706229703E-2</v>
      </c>
      <c r="AF824">
        <v>-1.590118548149921E-2</v>
      </c>
      <c r="AG824">
        <v>-8.487506813870975E-2</v>
      </c>
      <c r="AH824" s="9" t="s">
        <v>207</v>
      </c>
      <c r="AI824" s="1">
        <v>44287</v>
      </c>
      <c r="AJ824" s="9" t="s">
        <v>43</v>
      </c>
      <c r="AK824">
        <v>23</v>
      </c>
    </row>
    <row r="825" spans="1:37" x14ac:dyDescent="0.25">
      <c r="A825">
        <v>44308</v>
      </c>
      <c r="B825">
        <v>-2.422885180374605</v>
      </c>
      <c r="C825">
        <v>-3.1277604900849938</v>
      </c>
      <c r="D825">
        <v>-0.64428052283179071</v>
      </c>
      <c r="E825">
        <v>-2.4796664103446608</v>
      </c>
      <c r="F825">
        <v>-2.4681875117224421</v>
      </c>
      <c r="G825">
        <v>-3.69160692906777</v>
      </c>
      <c r="H825">
        <v>-2.597984774286648</v>
      </c>
      <c r="I825">
        <v>-1.1647456810404659</v>
      </c>
      <c r="J825">
        <v>-6.5031997880557073</v>
      </c>
      <c r="K825">
        <v>-1.400142989262332</v>
      </c>
      <c r="L825">
        <v>-1.162022562236309</v>
      </c>
      <c r="M825">
        <v>-0.66435739767896052</v>
      </c>
      <c r="N825">
        <v>-2.2425478303347268</v>
      </c>
      <c r="O825">
        <v>-3.053345101242352</v>
      </c>
      <c r="P825">
        <v>-1.438914588297816</v>
      </c>
      <c r="Q825">
        <v>-2.1083322057987228</v>
      </c>
      <c r="R825">
        <v>-0.15857571648390259</v>
      </c>
      <c r="S825">
        <v>-2.9530910018758769</v>
      </c>
      <c r="T825">
        <v>-1.6564167903322651</v>
      </c>
      <c r="U825">
        <v>-4.6464905783881889</v>
      </c>
      <c r="V825">
        <v>-1.7411808059952569</v>
      </c>
      <c r="W825">
        <v>-6.0308230056300376</v>
      </c>
      <c r="X825">
        <v>-2.2125904614719829</v>
      </c>
      <c r="Y825">
        <v>-1.424186396157149</v>
      </c>
      <c r="Z825">
        <v>-2.7976600779684948</v>
      </c>
      <c r="AA825">
        <v>-2.540079626498426</v>
      </c>
      <c r="AB825">
        <v>-2.200466035166416</v>
      </c>
      <c r="AC825">
        <v>-0.98797566698187655</v>
      </c>
      <c r="AD825">
        <v>-2.9761198226534402</v>
      </c>
      <c r="AE825">
        <v>-2.6484894680164142</v>
      </c>
      <c r="AF825">
        <v>-2.6327865279224261</v>
      </c>
      <c r="AG825">
        <v>-1.6814699869384091</v>
      </c>
      <c r="AH825" s="9" t="s">
        <v>207</v>
      </c>
      <c r="AI825" s="1">
        <v>44287</v>
      </c>
      <c r="AJ825" s="9" t="s">
        <v>38</v>
      </c>
      <c r="AK825">
        <v>22</v>
      </c>
    </row>
    <row r="826" spans="1:37" x14ac:dyDescent="0.25">
      <c r="A826">
        <v>44306</v>
      </c>
      <c r="B826">
        <v>-0.43319098268859391</v>
      </c>
      <c r="C826">
        <v>-0.1746536916738777</v>
      </c>
      <c r="D826">
        <v>-0.54842543198194982</v>
      </c>
      <c r="E826">
        <v>-0.29143738739946828</v>
      </c>
      <c r="F826">
        <v>-0.23738030101600779</v>
      </c>
      <c r="G826">
        <v>-0.3019944664406618</v>
      </c>
      <c r="H826">
        <v>-0.54941932586205833</v>
      </c>
      <c r="I826">
        <v>-0.66170475830865849</v>
      </c>
      <c r="J826">
        <v>-0.12729239291239469</v>
      </c>
      <c r="K826">
        <v>-0.35258870620534072</v>
      </c>
      <c r="L826">
        <v>-1.153955661693609E-2</v>
      </c>
      <c r="M826">
        <v>-0.16512516082925019</v>
      </c>
      <c r="N826">
        <v>-0.32651431253146551</v>
      </c>
      <c r="O826">
        <v>-0.18701806339652849</v>
      </c>
      <c r="P826">
        <v>-9.1881999043031709E-2</v>
      </c>
      <c r="Q826">
        <v>-0.14478713055912729</v>
      </c>
      <c r="R826">
        <v>-0.12382807563473761</v>
      </c>
      <c r="S826">
        <v>-3.0917958253164048</v>
      </c>
      <c r="T826">
        <v>-0.2193284978624756</v>
      </c>
      <c r="U826">
        <v>-7.0414616121380572E-2</v>
      </c>
      <c r="V826">
        <v>-0.52736015394226954</v>
      </c>
      <c r="W826">
        <v>-0.3854687050407512</v>
      </c>
      <c r="X826">
        <v>-0.52424099641571864</v>
      </c>
      <c r="Y826">
        <v>-1.151984252193794E-2</v>
      </c>
      <c r="Z826">
        <v>-0.58997665144942346</v>
      </c>
      <c r="AA826">
        <v>-0.33714990648406101</v>
      </c>
      <c r="AB826">
        <v>-0.31864775097243159</v>
      </c>
      <c r="AC826">
        <v>-0.1119090075401851</v>
      </c>
      <c r="AD826">
        <v>-0.18901244703851569</v>
      </c>
      <c r="AE826">
        <v>-0.3661846935554372</v>
      </c>
      <c r="AF826">
        <v>-0.46833674521437629</v>
      </c>
      <c r="AG826">
        <v>-0.46163408168167541</v>
      </c>
      <c r="AH826" s="9" t="s">
        <v>207</v>
      </c>
      <c r="AI826" s="1">
        <v>44287</v>
      </c>
      <c r="AJ826" s="9" t="s">
        <v>40</v>
      </c>
      <c r="AK826">
        <v>20</v>
      </c>
    </row>
    <row r="827" spans="1:37" x14ac:dyDescent="0.25">
      <c r="A827">
        <v>44305</v>
      </c>
      <c r="B827">
        <v>-9.2034260263100492E-2</v>
      </c>
      <c r="C827">
        <v>-0.54355581643791473</v>
      </c>
      <c r="D827">
        <v>-1.555853056142416E-2</v>
      </c>
      <c r="E827">
        <v>-0.1132418528588762</v>
      </c>
      <c r="F827">
        <v>-1.625374299413283E-2</v>
      </c>
      <c r="G827">
        <v>-3.901508473647191E-2</v>
      </c>
      <c r="H827">
        <v>-3.4038924434348368E-2</v>
      </c>
      <c r="I827">
        <v>-2.409217638237434E-2</v>
      </c>
      <c r="J827">
        <v>-9.0168066070969444E-2</v>
      </c>
      <c r="K827">
        <v>-3.1371088654583663E-2</v>
      </c>
      <c r="L827">
        <v>-0.1544937741920773</v>
      </c>
      <c r="M827">
        <v>-0.17319740708954229</v>
      </c>
      <c r="N827">
        <v>-0.13587324278328411</v>
      </c>
      <c r="O827">
        <v>0</v>
      </c>
      <c r="P827">
        <v>-0.25986717105053531</v>
      </c>
      <c r="Q827">
        <v>-2.4195539461690598E-3</v>
      </c>
      <c r="R827">
        <v>-1.3361796319660601E-2</v>
      </c>
      <c r="S827">
        <v>0</v>
      </c>
      <c r="T827">
        <v>-2.149929106092786E-2</v>
      </c>
      <c r="U827">
        <v>-2.4287805214767231E-2</v>
      </c>
      <c r="V827">
        <v>-5.3086571580433457E-2</v>
      </c>
      <c r="W827">
        <v>-8.4947211391696281E-2</v>
      </c>
      <c r="X827">
        <v>-0.15756963637129481</v>
      </c>
      <c r="Y827">
        <v>-0.12620225215339609</v>
      </c>
      <c r="Z827">
        <v>-0.1143963300667994</v>
      </c>
      <c r="AA827">
        <v>-0.1186323220685367</v>
      </c>
      <c r="AB827">
        <v>-1.7514023954377109E-2</v>
      </c>
      <c r="AC827">
        <v>-0.25503363002708562</v>
      </c>
      <c r="AD827">
        <v>-1.6546813511360319E-2</v>
      </c>
      <c r="AE827">
        <v>-2.1171033056709181E-2</v>
      </c>
      <c r="AF827">
        <v>-6.5412474642170093E-2</v>
      </c>
      <c r="AG827">
        <v>-0.31258587301072782</v>
      </c>
      <c r="AH827" s="9" t="s">
        <v>207</v>
      </c>
      <c r="AI827" s="1">
        <v>44287</v>
      </c>
      <c r="AJ827" s="9" t="s">
        <v>41</v>
      </c>
      <c r="AK827">
        <v>19</v>
      </c>
    </row>
    <row r="828" spans="1:37" x14ac:dyDescent="0.25">
      <c r="A828">
        <v>44302</v>
      </c>
      <c r="B828">
        <v>-0.55730337490223369</v>
      </c>
      <c r="C828">
        <v>-1.3530358300396641</v>
      </c>
      <c r="D828">
        <v>-0.5666038487237437</v>
      </c>
      <c r="E828">
        <v>-0.79850611924518922</v>
      </c>
      <c r="F828">
        <v>-0.27839004534715001</v>
      </c>
      <c r="G828">
        <v>-0.112700713211467</v>
      </c>
      <c r="H828">
        <v>-1.06822778883692</v>
      </c>
      <c r="I828">
        <v>-0.43802805294560559</v>
      </c>
      <c r="J828">
        <v>-0.33203890277952719</v>
      </c>
      <c r="K828">
        <v>-0.71702832021529672</v>
      </c>
      <c r="L828">
        <v>-2.2910394030964358</v>
      </c>
      <c r="M828">
        <v>-0.28786601217817298</v>
      </c>
      <c r="N828">
        <v>-0.43181917817610199</v>
      </c>
      <c r="O828">
        <v>-0.31062388616114578</v>
      </c>
      <c r="P828">
        <v>-0.1951745404237924</v>
      </c>
      <c r="Q828">
        <v>-0.37209313052042459</v>
      </c>
      <c r="R828">
        <v>-3.165102008581814</v>
      </c>
      <c r="S828">
        <v>-7.6599471084587154E-3</v>
      </c>
      <c r="T828">
        <v>-0.1431998915212031</v>
      </c>
      <c r="U828">
        <v>-1.837805190710154</v>
      </c>
      <c r="V828">
        <v>-0.47753191844688059</v>
      </c>
      <c r="W828">
        <v>-0.7897999068190078</v>
      </c>
      <c r="X828">
        <v>-0.6702769799602335</v>
      </c>
      <c r="Y828">
        <v>-0.37755314991450062</v>
      </c>
      <c r="Z828">
        <v>-0.65585225457331142</v>
      </c>
      <c r="AA828">
        <v>-0.48132649081783391</v>
      </c>
      <c r="AB828">
        <v>-0.39128428259280168</v>
      </c>
      <c r="AC828">
        <v>-0.66246540881082427</v>
      </c>
      <c r="AD828">
        <v>-0.24091586740741699</v>
      </c>
      <c r="AE828">
        <v>-0.32407371620549102</v>
      </c>
      <c r="AF828">
        <v>-0.59731462784536205</v>
      </c>
      <c r="AG828">
        <v>-0.84606231252038078</v>
      </c>
      <c r="AH828" s="9" t="s">
        <v>208</v>
      </c>
      <c r="AI828" s="1">
        <v>44287</v>
      </c>
      <c r="AJ828" s="9" t="s">
        <v>43</v>
      </c>
      <c r="AK828">
        <v>16</v>
      </c>
    </row>
    <row r="829" spans="1:37" x14ac:dyDescent="0.25">
      <c r="A829">
        <v>44301</v>
      </c>
      <c r="B829">
        <v>-0.79286998700605016</v>
      </c>
      <c r="C829">
        <v>-0.8234809285633109</v>
      </c>
      <c r="D829">
        <v>-0.32624734764461838</v>
      </c>
      <c r="E829">
        <v>-0.93644028553936731</v>
      </c>
      <c r="F829">
        <v>-1.610472124921928</v>
      </c>
      <c r="G829">
        <v>-1.384525698043414</v>
      </c>
      <c r="H829">
        <v>-0.3744174942101432</v>
      </c>
      <c r="I829">
        <v>-0.70416884120684753</v>
      </c>
      <c r="J829">
        <v>-0.64629693536433608</v>
      </c>
      <c r="K829">
        <v>-0.21986787069826921</v>
      </c>
      <c r="L829">
        <v>-0.48320138423495651</v>
      </c>
      <c r="M829">
        <v>-1.030075403475375</v>
      </c>
      <c r="N829">
        <v>-0.68333719159926298</v>
      </c>
      <c r="O829">
        <v>-1.3139091891291159</v>
      </c>
      <c r="P829">
        <v>-0.64217342621750706</v>
      </c>
      <c r="Q829">
        <v>-0.66963871180492118</v>
      </c>
      <c r="R829">
        <v>-0.3522732005655228</v>
      </c>
      <c r="S829">
        <v>-2.337309305083074E-2</v>
      </c>
      <c r="T829">
        <v>-0.36743263812427712</v>
      </c>
      <c r="U829">
        <v>-1.6610904144142751</v>
      </c>
      <c r="V829">
        <v>-0.33755801544586728</v>
      </c>
      <c r="W829">
        <v>-1.6091914593282499</v>
      </c>
      <c r="X829">
        <v>-0.78250389764510508</v>
      </c>
      <c r="Y829">
        <v>-0.1133088523801894</v>
      </c>
      <c r="Z829">
        <v>-0.88189949711759263</v>
      </c>
      <c r="AA829">
        <v>-0.68525251120394937</v>
      </c>
      <c r="AB829">
        <v>-0.73539323344589935</v>
      </c>
      <c r="AC829">
        <v>-0.75369394076889218</v>
      </c>
      <c r="AD829">
        <v>-1.220433103812679</v>
      </c>
      <c r="AE829">
        <v>-0.85363822285372237</v>
      </c>
      <c r="AF829">
        <v>-0.69314208573500335</v>
      </c>
      <c r="AG829">
        <v>-0.71578842538592946</v>
      </c>
      <c r="AH829" s="9" t="s">
        <v>208</v>
      </c>
      <c r="AI829" s="1">
        <v>44287</v>
      </c>
      <c r="AJ829" s="9" t="s">
        <v>38</v>
      </c>
      <c r="AK829">
        <v>15</v>
      </c>
    </row>
    <row r="830" spans="1:37" x14ac:dyDescent="0.25">
      <c r="A830">
        <v>44300</v>
      </c>
      <c r="B830">
        <v>-3.6073996050939118E-2</v>
      </c>
      <c r="C830">
        <v>-1.5063699294176461E-2</v>
      </c>
      <c r="D830">
        <v>0</v>
      </c>
      <c r="E830">
        <v>-4.5465292254480783E-3</v>
      </c>
      <c r="F830">
        <v>0</v>
      </c>
      <c r="G830">
        <v>-1.0737145350332499E-2</v>
      </c>
      <c r="H830">
        <v>0</v>
      </c>
      <c r="I830">
        <v>-1.3334747041452049E-2</v>
      </c>
      <c r="J830">
        <v>0</v>
      </c>
      <c r="K830">
        <v>-5.8343540476730382E-3</v>
      </c>
      <c r="L830">
        <v>-0.89913974967336385</v>
      </c>
      <c r="M830">
        <v>-2.4365878783601958E-3</v>
      </c>
      <c r="N830">
        <v>-6.6643430562954046E-3</v>
      </c>
      <c r="O830">
        <v>-2.4383227446577359E-2</v>
      </c>
      <c r="P830">
        <v>-2.541241842893497E-2</v>
      </c>
      <c r="Q830">
        <v>-1.524508998962594E-2</v>
      </c>
      <c r="R830">
        <v>-0.11605428921464291</v>
      </c>
      <c r="S830">
        <v>0</v>
      </c>
      <c r="T830">
        <v>-3.8623080076963093E-2</v>
      </c>
      <c r="U830">
        <v>-1.9078765515929519E-2</v>
      </c>
      <c r="V830">
        <v>0</v>
      </c>
      <c r="W830">
        <v>-5.7443862455257108E-2</v>
      </c>
      <c r="X830">
        <v>-2.7795006157269011E-2</v>
      </c>
      <c r="Y830">
        <v>-0.28081145180534572</v>
      </c>
      <c r="Z830">
        <v>-3.3778451959430217E-2</v>
      </c>
      <c r="AA830">
        <v>-8.8721481969217929E-3</v>
      </c>
      <c r="AB830">
        <v>-1.1950546116651049E-2</v>
      </c>
      <c r="AC830">
        <v>-0.1014986586857074</v>
      </c>
      <c r="AD830">
        <v>-4.2252001782639818E-3</v>
      </c>
      <c r="AE830">
        <v>-1.0757307149314371E-2</v>
      </c>
      <c r="AF830">
        <v>-8.3105345507343401E-2</v>
      </c>
      <c r="AG830">
        <v>-4.285131756207301E-3</v>
      </c>
      <c r="AH830" s="9" t="s">
        <v>208</v>
      </c>
      <c r="AI830" s="1">
        <v>44287</v>
      </c>
      <c r="AJ830" s="9" t="s">
        <v>39</v>
      </c>
      <c r="AK830">
        <v>14</v>
      </c>
    </row>
    <row r="831" spans="1:37" x14ac:dyDescent="0.25">
      <c r="A831">
        <v>44299</v>
      </c>
      <c r="B831">
        <v>-1.4114201524128129</v>
      </c>
      <c r="C831">
        <v>-0.92776876459292912</v>
      </c>
      <c r="D831">
        <v>-1.497649392905229</v>
      </c>
      <c r="E831">
        <v>-1.243824786769832</v>
      </c>
      <c r="F831">
        <v>-1.287301805493001</v>
      </c>
      <c r="G831">
        <v>-1.5034051280643921</v>
      </c>
      <c r="H831">
        <v>-0.87790080186437314</v>
      </c>
      <c r="I831">
        <v>-0.98279969270886236</v>
      </c>
      <c r="J831">
        <v>-1.1880798934361021</v>
      </c>
      <c r="K831">
        <v>-2.7823716480556682</v>
      </c>
      <c r="L831">
        <v>-0.72814488511299025</v>
      </c>
      <c r="M831">
        <v>-0.96796018206658319</v>
      </c>
      <c r="N831">
        <v>-1.297898780250816</v>
      </c>
      <c r="O831">
        <v>-0.65586293259098472</v>
      </c>
      <c r="P831">
        <v>-0.65317969298619249</v>
      </c>
      <c r="Q831">
        <v>-0.9957052583325211</v>
      </c>
      <c r="R831">
        <v>-0.14699966857417099</v>
      </c>
      <c r="S831">
        <v>-0.95021420630273534</v>
      </c>
      <c r="T831">
        <v>-0.66880657632716278</v>
      </c>
      <c r="U831">
        <v>-1.489232812159105</v>
      </c>
      <c r="V831">
        <v>-0.63443385209144521</v>
      </c>
      <c r="W831">
        <v>-1.0104810329868379</v>
      </c>
      <c r="X831">
        <v>-1.903375588956443</v>
      </c>
      <c r="Y831">
        <v>-1.7487083230609</v>
      </c>
      <c r="Z831">
        <v>-1.3987338236714411</v>
      </c>
      <c r="AA831">
        <v>-1.28529983546981</v>
      </c>
      <c r="AB831">
        <v>-0.84928409625653567</v>
      </c>
      <c r="AC831">
        <v>-1.158386206203549</v>
      </c>
      <c r="AD831">
        <v>-0.9706395373754112</v>
      </c>
      <c r="AE831">
        <v>-1.458418024629468</v>
      </c>
      <c r="AF831">
        <v>-1.4043827710235</v>
      </c>
      <c r="AG831">
        <v>-1.1001658532850001</v>
      </c>
      <c r="AH831" s="9" t="s">
        <v>208</v>
      </c>
      <c r="AI831" s="1">
        <v>44287</v>
      </c>
      <c r="AJ831" s="9" t="s">
        <v>40</v>
      </c>
      <c r="AK831">
        <v>13</v>
      </c>
    </row>
    <row r="832" spans="1:37" x14ac:dyDescent="0.25">
      <c r="A832">
        <v>44298</v>
      </c>
      <c r="B832">
        <v>-8.6191903005940138E-2</v>
      </c>
      <c r="C832">
        <v>-0.1007557195030369</v>
      </c>
      <c r="D832">
        <v>-2.0801602286823662E-3</v>
      </c>
      <c r="E832">
        <v>-3.8265442366622167E-2</v>
      </c>
      <c r="F832">
        <v>-0.24929306150499511</v>
      </c>
      <c r="G832">
        <v>-1.6437841173361899E-2</v>
      </c>
      <c r="H832">
        <v>-4.2399051984027103E-2</v>
      </c>
      <c r="I832">
        <v>-7.8207928001863183E-3</v>
      </c>
      <c r="J832">
        <v>-0.29288662412055289</v>
      </c>
      <c r="K832">
        <v>-0.27618709406012898</v>
      </c>
      <c r="L832">
        <v>-0.39135177013904188</v>
      </c>
      <c r="M832">
        <v>-7.8281678673705363E-2</v>
      </c>
      <c r="N832">
        <v>-0.17001567472433379</v>
      </c>
      <c r="O832">
        <v>-3.4690621243554362E-2</v>
      </c>
      <c r="P832">
        <v>-0.29704883424961548</v>
      </c>
      <c r="Q832">
        <v>0</v>
      </c>
      <c r="R832">
        <v>0</v>
      </c>
      <c r="S832">
        <v>-0.32203376040556531</v>
      </c>
      <c r="T832">
        <v>-7.9708575131846537E-2</v>
      </c>
      <c r="U832">
        <v>-0.36298647487664543</v>
      </c>
      <c r="V832">
        <v>-0.3313711661425543</v>
      </c>
      <c r="W832">
        <v>0</v>
      </c>
      <c r="X832">
        <v>-6.7273881557866622E-2</v>
      </c>
      <c r="Y832">
        <v>-2.6749434249272851E-2</v>
      </c>
      <c r="Z832">
        <v>-4.9820775913418089E-2</v>
      </c>
      <c r="AA832">
        <v>-0.1831327626948499</v>
      </c>
      <c r="AB832">
        <v>-8.0285488315959053E-2</v>
      </c>
      <c r="AC832">
        <v>-0.1046316198327768</v>
      </c>
      <c r="AD832">
        <v>-4.4991702943469172E-2</v>
      </c>
      <c r="AE832">
        <v>-6.3928420863305926E-2</v>
      </c>
      <c r="AF832">
        <v>-0.1208185951676381</v>
      </c>
      <c r="AG832">
        <v>-6.0492635598574172E-2</v>
      </c>
      <c r="AH832" s="9" t="s">
        <v>208</v>
      </c>
      <c r="AI832" s="1">
        <v>44287</v>
      </c>
      <c r="AJ832" s="9" t="s">
        <v>41</v>
      </c>
      <c r="AK832">
        <v>12</v>
      </c>
    </row>
    <row r="833" spans="1:37" x14ac:dyDescent="0.25">
      <c r="A833">
        <v>44295</v>
      </c>
      <c r="B833">
        <v>-0.1019608810110459</v>
      </c>
      <c r="C833">
        <v>-9.7935603994516417E-4</v>
      </c>
      <c r="D833">
        <v>-7.1546357033021174E-2</v>
      </c>
      <c r="E833">
        <v>-2.6135489413753561E-2</v>
      </c>
      <c r="F833">
        <v>-0.14879465208648721</v>
      </c>
      <c r="G833">
        <v>-5.3543943187148724E-3</v>
      </c>
      <c r="H833">
        <v>-8.4266001823660203E-2</v>
      </c>
      <c r="I833">
        <v>-6.3103134028451663E-2</v>
      </c>
      <c r="J833">
        <v>-0.29166567330573451</v>
      </c>
      <c r="K833">
        <v>-8.6779117903572248E-2</v>
      </c>
      <c r="L833">
        <v>-0.90904415652692272</v>
      </c>
      <c r="M833">
        <v>-3.65579120751853E-3</v>
      </c>
      <c r="N833">
        <v>-1.1953439562158989E-2</v>
      </c>
      <c r="O833">
        <v>-0.2476776925391514</v>
      </c>
      <c r="P833">
        <v>-0.10989622390283631</v>
      </c>
      <c r="Q833">
        <v>-8.0964123908417118E-2</v>
      </c>
      <c r="R833">
        <v>-2.147156171213857E-2</v>
      </c>
      <c r="S833">
        <v>-0.25547285554848798</v>
      </c>
      <c r="T833">
        <v>-0.15025813943739949</v>
      </c>
      <c r="U833">
        <v>-7.354209644738588E-2</v>
      </c>
      <c r="V833">
        <v>-7.7893938014406666E-2</v>
      </c>
      <c r="W833">
        <v>-6.1105855971862799E-2</v>
      </c>
      <c r="X833">
        <v>-0.1239029309052391</v>
      </c>
      <c r="Y833">
        <v>-0.45393520990976599</v>
      </c>
      <c r="Z833">
        <v>-5.3446451496285817E-2</v>
      </c>
      <c r="AA833">
        <v>-7.1313814171840031E-2</v>
      </c>
      <c r="AB833">
        <v>-0.12577951527838799</v>
      </c>
      <c r="AC833">
        <v>-0.20359762522827871</v>
      </c>
      <c r="AD833">
        <v>-7.8605647248614879E-2</v>
      </c>
      <c r="AE833">
        <v>-4.8187899341936957E-2</v>
      </c>
      <c r="AF833">
        <v>-0.1428271086779403</v>
      </c>
      <c r="AG833">
        <v>-8.7271757936141753E-2</v>
      </c>
      <c r="AH833" s="9" t="s">
        <v>209</v>
      </c>
      <c r="AI833" s="1">
        <v>44287</v>
      </c>
      <c r="AJ833" s="9" t="s">
        <v>43</v>
      </c>
      <c r="AK833">
        <v>9</v>
      </c>
    </row>
    <row r="834" spans="1:37" x14ac:dyDescent="0.25">
      <c r="A834">
        <v>44294</v>
      </c>
      <c r="B834">
        <v>-0.2366892104118393</v>
      </c>
      <c r="C834">
        <v>-0.66854447219923308</v>
      </c>
      <c r="D834">
        <v>-6.5744292331565896E-2</v>
      </c>
      <c r="E834">
        <v>-0.27594422578886441</v>
      </c>
      <c r="F834">
        <v>-9.8201643146200321E-2</v>
      </c>
      <c r="G834">
        <v>-5.3301494035608292E-2</v>
      </c>
      <c r="H834">
        <v>-0.2182886678862537</v>
      </c>
      <c r="I834">
        <v>-1.4285304856402149E-2</v>
      </c>
      <c r="J834">
        <v>-0.19787279648329109</v>
      </c>
      <c r="K834">
        <v>-2.329578560032276E-2</v>
      </c>
      <c r="L834">
        <v>-1.3171742621192071</v>
      </c>
      <c r="M834">
        <v>-0.24458628686392461</v>
      </c>
      <c r="N834">
        <v>-8.5365241415184714E-2</v>
      </c>
      <c r="O834">
        <v>-4.9968792635173218E-2</v>
      </c>
      <c r="P834">
        <v>-0.1618098071729025</v>
      </c>
      <c r="Q834">
        <v>-0.34888147969858052</v>
      </c>
      <c r="R834">
        <v>0</v>
      </c>
      <c r="S834">
        <v>-1.078954063604568E-2</v>
      </c>
      <c r="T834">
        <v>-0.1079372284092836</v>
      </c>
      <c r="U834">
        <v>-4.3627884808886477E-2</v>
      </c>
      <c r="V834">
        <v>-0.1646626931875094</v>
      </c>
      <c r="W834">
        <v>-4.2356183443862533E-4</v>
      </c>
      <c r="X834">
        <v>-0.31249959491039281</v>
      </c>
      <c r="Y834">
        <v>-0.35362689656037011</v>
      </c>
      <c r="Z834">
        <v>-0.22350728184939489</v>
      </c>
      <c r="AA834">
        <v>-8.6045357147023424E-2</v>
      </c>
      <c r="AB834">
        <v>-0.22050085639344749</v>
      </c>
      <c r="AC834">
        <v>-0.43873930413233048</v>
      </c>
      <c r="AD834">
        <v>-0.17530918771099341</v>
      </c>
      <c r="AE834">
        <v>-0.1252897800811362</v>
      </c>
      <c r="AF834">
        <v>-0.19428219224528079</v>
      </c>
      <c r="AG834">
        <v>-0.44592426098232901</v>
      </c>
      <c r="AH834" s="9" t="s">
        <v>209</v>
      </c>
      <c r="AI834" s="1">
        <v>44287</v>
      </c>
      <c r="AJ834" s="9" t="s">
        <v>38</v>
      </c>
      <c r="AK834">
        <v>8</v>
      </c>
    </row>
    <row r="835" spans="1:37" x14ac:dyDescent="0.25">
      <c r="A835">
        <v>44293</v>
      </c>
      <c r="B835">
        <v>-3.7776796400394781E-2</v>
      </c>
      <c r="C835">
        <v>-1.206445736782564E-2</v>
      </c>
      <c r="D835">
        <v>0</v>
      </c>
      <c r="E835">
        <v>-4.5232595339933873E-2</v>
      </c>
      <c r="F835">
        <v>0</v>
      </c>
      <c r="G835">
        <v>-5.8169937292944394E-3</v>
      </c>
      <c r="H835">
        <v>-5.3270711049663022E-2</v>
      </c>
      <c r="I835">
        <v>-8.1527639814106476E-2</v>
      </c>
      <c r="J835">
        <v>-7.8769466970190993E-2</v>
      </c>
      <c r="K835">
        <v>-3.6736897033712301E-2</v>
      </c>
      <c r="L835">
        <v>-6.0699529434449914E-3</v>
      </c>
      <c r="M835">
        <v>-4.1931800802401623E-2</v>
      </c>
      <c r="N835">
        <v>-7.5557323646917612E-2</v>
      </c>
      <c r="O835">
        <v>-2.6249187754029731E-3</v>
      </c>
      <c r="P835">
        <v>-1.0764373438495451E-2</v>
      </c>
      <c r="Q835">
        <v>-2.383433321879715E-2</v>
      </c>
      <c r="R835">
        <v>-4.7364250145924741E-2</v>
      </c>
      <c r="S835">
        <v>-3.6475458381155811E-2</v>
      </c>
      <c r="T835">
        <v>-4.6503356680440547E-2</v>
      </c>
      <c r="U835">
        <v>-1.7113313779237329E-2</v>
      </c>
      <c r="V835">
        <v>-3.1416803879363277E-2</v>
      </c>
      <c r="W835">
        <v>-4.2808628853004342E-2</v>
      </c>
      <c r="X835">
        <v>-6.3224570737403812E-2</v>
      </c>
      <c r="Y835">
        <v>0</v>
      </c>
      <c r="Z835">
        <v>-3.9297627909395678E-2</v>
      </c>
      <c r="AA835">
        <v>-6.7407160769192523E-2</v>
      </c>
      <c r="AB835">
        <v>-2.3366946810582351E-2</v>
      </c>
      <c r="AC835">
        <v>-1.6759379569698332E-2</v>
      </c>
      <c r="AD835">
        <v>-2.2974513619062019E-2</v>
      </c>
      <c r="AE835">
        <v>-2.079477496579972E-2</v>
      </c>
      <c r="AF835">
        <v>-3.3358581659355339E-2</v>
      </c>
      <c r="AG835">
        <v>-7.737533726200968E-2</v>
      </c>
      <c r="AH835" s="9" t="s">
        <v>209</v>
      </c>
      <c r="AI835" s="1">
        <v>44287</v>
      </c>
      <c r="AJ835" s="9" t="s">
        <v>39</v>
      </c>
      <c r="AK835">
        <v>7</v>
      </c>
    </row>
    <row r="836" spans="1:37" x14ac:dyDescent="0.25">
      <c r="A836">
        <v>44292</v>
      </c>
      <c r="B836">
        <v>-0.16250795226304329</v>
      </c>
      <c r="C836">
        <v>-7.289383293795984E-2</v>
      </c>
      <c r="D836">
        <v>-4.139145640216875E-2</v>
      </c>
      <c r="E836">
        <v>-0.1048573391575144</v>
      </c>
      <c r="F836">
        <v>-0.51969061860551757</v>
      </c>
      <c r="G836">
        <v>-0.14204206871436831</v>
      </c>
      <c r="H836">
        <v>-0.13921295340024259</v>
      </c>
      <c r="I836">
        <v>-1.7647768384761661E-2</v>
      </c>
      <c r="J836">
        <v>-4.6134440075794357E-3</v>
      </c>
      <c r="K836">
        <v>-0.66518163339930592</v>
      </c>
      <c r="L836">
        <v>-0.67891126773310662</v>
      </c>
      <c r="M836">
        <v>-0.1218693720916338</v>
      </c>
      <c r="N836">
        <v>-7.226411198853934E-2</v>
      </c>
      <c r="O836">
        <v>-0.18971885965595531</v>
      </c>
      <c r="P836">
        <v>-0.1027571099026061</v>
      </c>
      <c r="Q836">
        <v>-5.3788551989765197E-2</v>
      </c>
      <c r="R836">
        <v>-0.44931309272930131</v>
      </c>
      <c r="S836">
        <v>-0.26911382384214377</v>
      </c>
      <c r="T836">
        <v>-0.23027767513603939</v>
      </c>
      <c r="U836">
        <v>-6.4187936538206813E-2</v>
      </c>
      <c r="V836">
        <v>-0.1221213661060172</v>
      </c>
      <c r="W836">
        <v>-0.33381277229958489</v>
      </c>
      <c r="X836">
        <v>-0.2863098356694877</v>
      </c>
      <c r="Y836">
        <v>-0.18944755528384871</v>
      </c>
      <c r="Z836">
        <v>-0.1761129113850031</v>
      </c>
      <c r="AA836">
        <v>-8.6681735255157641E-2</v>
      </c>
      <c r="AB836">
        <v>-0.17899417333661641</v>
      </c>
      <c r="AC836">
        <v>-0.22962564206697669</v>
      </c>
      <c r="AD836">
        <v>-6.1647141456979443E-2</v>
      </c>
      <c r="AE836">
        <v>-0.1208308930746111</v>
      </c>
      <c r="AF836">
        <v>-0.24217157590770569</v>
      </c>
      <c r="AG836">
        <v>-0.10678579768418769</v>
      </c>
      <c r="AH836" s="9" t="s">
        <v>209</v>
      </c>
      <c r="AI836" s="1">
        <v>44287</v>
      </c>
      <c r="AJ836" s="9" t="s">
        <v>40</v>
      </c>
      <c r="AK836">
        <v>6</v>
      </c>
    </row>
    <row r="837" spans="1:37" x14ac:dyDescent="0.25">
      <c r="A837">
        <v>44291</v>
      </c>
      <c r="B837">
        <v>-0.16088263672581099</v>
      </c>
      <c r="C837">
        <v>-0.17164657418136109</v>
      </c>
      <c r="D837">
        <v>-0.22842368900911569</v>
      </c>
      <c r="E837">
        <v>-0.12939524174341491</v>
      </c>
      <c r="F837">
        <v>-0.38802313379509629</v>
      </c>
      <c r="G837">
        <v>-0.26101268780626452</v>
      </c>
      <c r="H837">
        <v>-2.2157479133849542E-3</v>
      </c>
      <c r="I837">
        <v>-2.685220550795215E-2</v>
      </c>
      <c r="J837">
        <v>-0.13772539413665749</v>
      </c>
      <c r="K837">
        <v>-0.16148090490466499</v>
      </c>
      <c r="L837">
        <v>-2.0758051476106809</v>
      </c>
      <c r="M837">
        <v>-7.1010746345767678E-2</v>
      </c>
      <c r="N837">
        <v>-0.1274437228558199</v>
      </c>
      <c r="O837">
        <v>-0.17643133086228069</v>
      </c>
      <c r="P837">
        <v>-0.17344157290285581</v>
      </c>
      <c r="Q837">
        <v>-2.0581635730754961E-2</v>
      </c>
      <c r="R837">
        <v>0</v>
      </c>
      <c r="S837">
        <v>-1.4439728405353279E-2</v>
      </c>
      <c r="T837">
        <v>-0.21907373255563459</v>
      </c>
      <c r="U837">
        <v>-5.7178270540998041E-2</v>
      </c>
      <c r="V837">
        <v>-0.2247872731827</v>
      </c>
      <c r="W837">
        <v>-3.4092224309658498E-2</v>
      </c>
      <c r="X837">
        <v>-0.13343531640367609</v>
      </c>
      <c r="Y837">
        <v>-6.5607357684031184E-2</v>
      </c>
      <c r="Z837">
        <v>-0.13799224493426729</v>
      </c>
      <c r="AA837">
        <v>-0.12613768100447101</v>
      </c>
      <c r="AB837">
        <v>-0.16048400553215111</v>
      </c>
      <c r="AC837">
        <v>-0.33932469932409148</v>
      </c>
      <c r="AD837">
        <v>-0.2235058944584013</v>
      </c>
      <c r="AE837">
        <v>-0.13736875527347639</v>
      </c>
      <c r="AF837">
        <v>-0.2474832793334098</v>
      </c>
      <c r="AG837">
        <v>-4.523645110946127E-2</v>
      </c>
      <c r="AH837" s="9" t="s">
        <v>209</v>
      </c>
      <c r="AI837" s="1">
        <v>44287</v>
      </c>
      <c r="AJ837" s="9" t="s">
        <v>41</v>
      </c>
      <c r="AK837">
        <v>5</v>
      </c>
    </row>
    <row r="838" spans="1:37" x14ac:dyDescent="0.25">
      <c r="A838">
        <v>44288</v>
      </c>
      <c r="B838">
        <v>-0.1696841769314619</v>
      </c>
      <c r="C838">
        <v>-0.15034006577322581</v>
      </c>
      <c r="D838">
        <v>-9.3470597143819528E-2</v>
      </c>
      <c r="E838">
        <v>-0.1402341547168072</v>
      </c>
      <c r="F838">
        <v>-8.3293683437889066E-2</v>
      </c>
      <c r="G838">
        <v>-0.21172742099219341</v>
      </c>
      <c r="H838">
        <v>-0.1074403892306819</v>
      </c>
      <c r="I838">
        <v>-5.1642865225633987E-2</v>
      </c>
      <c r="J838">
        <v>-0.19558899215232539</v>
      </c>
      <c r="K838">
        <v>-0.116813374705403</v>
      </c>
      <c r="L838">
        <v>-9.8299255133599495E-2</v>
      </c>
      <c r="M838">
        <v>-0.37780323018354051</v>
      </c>
      <c r="N838">
        <v>-4.8437826456189069E-2</v>
      </c>
      <c r="O838">
        <v>-7.9972962264793002E-2</v>
      </c>
      <c r="P838">
        <v>-0.12576695494621551</v>
      </c>
      <c r="Q838">
        <v>-1.8939856281713682E-2</v>
      </c>
      <c r="R838">
        <v>-1.151504193833081</v>
      </c>
      <c r="S838">
        <v>-0.14035351019383199</v>
      </c>
      <c r="T838">
        <v>-0.10032347479690421</v>
      </c>
      <c r="U838">
        <v>-0.55375439255575731</v>
      </c>
      <c r="V838">
        <v>-0.14008843695319401</v>
      </c>
      <c r="W838">
        <v>-0.1734172325995853</v>
      </c>
      <c r="X838">
        <v>-0.23107986625220159</v>
      </c>
      <c r="Y838">
        <v>-1.6298500307536538E-2</v>
      </c>
      <c r="Z838">
        <v>-0.19863906786725821</v>
      </c>
      <c r="AA838">
        <v>-0.15672303971818269</v>
      </c>
      <c r="AB838">
        <v>-9.8108565502628156E-2</v>
      </c>
      <c r="AC838">
        <v>-0.1922731504940387</v>
      </c>
      <c r="AD838">
        <v>-7.49098748050855E-2</v>
      </c>
      <c r="AE838">
        <v>-0.16404585960385851</v>
      </c>
      <c r="AF838">
        <v>-0.1445322217406679</v>
      </c>
      <c r="AG838">
        <v>-0.23384772564336259</v>
      </c>
      <c r="AH838" s="9" t="s">
        <v>210</v>
      </c>
      <c r="AI838" s="1">
        <v>44287</v>
      </c>
      <c r="AJ838" s="9" t="s">
        <v>43</v>
      </c>
      <c r="AK838">
        <v>2</v>
      </c>
    </row>
    <row r="839" spans="1:37" x14ac:dyDescent="0.25">
      <c r="A839">
        <v>44287</v>
      </c>
      <c r="B839">
        <v>-3.1806885223983387E-2</v>
      </c>
      <c r="C839">
        <v>-1.502990076504342E-2</v>
      </c>
      <c r="D839">
        <v>0</v>
      </c>
      <c r="E839">
        <v>-2.8156803365723931E-2</v>
      </c>
      <c r="F839">
        <v>-5.592582733678928E-3</v>
      </c>
      <c r="G839">
        <v>-8.4777842171792402E-3</v>
      </c>
      <c r="H839">
        <v>0</v>
      </c>
      <c r="I839">
        <v>-4.3850698457916781E-2</v>
      </c>
      <c r="J839">
        <v>0</v>
      </c>
      <c r="K839">
        <v>-7.0054270427886589E-2</v>
      </c>
      <c r="L839">
        <v>0</v>
      </c>
      <c r="M839">
        <v>-8.9139289984898007E-2</v>
      </c>
      <c r="N839">
        <v>-2.0261900632101801E-2</v>
      </c>
      <c r="O839">
        <v>-0.13765595402308251</v>
      </c>
      <c r="P839">
        <v>-6.7261858268213445E-2</v>
      </c>
      <c r="Q839">
        <v>-2.4879898771896819E-3</v>
      </c>
      <c r="R839">
        <v>0</v>
      </c>
      <c r="S839">
        <v>-2.7967751273953761E-2</v>
      </c>
      <c r="T839">
        <v>-2.670356426589153E-2</v>
      </c>
      <c r="U839">
        <v>0</v>
      </c>
      <c r="V839">
        <v>-3.0360586154582061E-2</v>
      </c>
      <c r="W839">
        <v>-1.8561507671590559E-2</v>
      </c>
      <c r="X839">
        <v>-0.10736970153241671</v>
      </c>
      <c r="Y839">
        <v>0</v>
      </c>
      <c r="Z839">
        <v>-3.8943403692640377E-2</v>
      </c>
      <c r="AA839">
        <v>-2.8065396814715132E-2</v>
      </c>
      <c r="AB839">
        <v>-2.1376473737558889E-2</v>
      </c>
      <c r="AC839">
        <v>-3.347675557210613E-2</v>
      </c>
      <c r="AD839">
        <v>-4.4901437743441316E-3</v>
      </c>
      <c r="AE839">
        <v>-1.4329019848992951E-2</v>
      </c>
      <c r="AF839">
        <v>-2.4610015895143569E-2</v>
      </c>
      <c r="AG839">
        <v>-8.8393402826182826E-2</v>
      </c>
      <c r="AH839" s="9" t="s">
        <v>210</v>
      </c>
      <c r="AI839" s="1">
        <v>44287</v>
      </c>
      <c r="AJ839" s="9" t="s">
        <v>38</v>
      </c>
      <c r="AK839">
        <v>1</v>
      </c>
    </row>
    <row r="840" spans="1:37" x14ac:dyDescent="0.25">
      <c r="A840">
        <v>44286</v>
      </c>
      <c r="B840">
        <v>-0.1247917928927806</v>
      </c>
      <c r="C840">
        <v>-1.7409253011969619E-2</v>
      </c>
      <c r="D840">
        <v>0</v>
      </c>
      <c r="E840">
        <v>-0.17450676828178691</v>
      </c>
      <c r="F840">
        <v>-6.7358548139013361E-2</v>
      </c>
      <c r="G840">
        <v>-0.23557919550540751</v>
      </c>
      <c r="H840">
        <v>-0.20496648883969421</v>
      </c>
      <c r="I840">
        <v>-0.1012758561317155</v>
      </c>
      <c r="J840">
        <v>-3.6150817084246299E-2</v>
      </c>
      <c r="K840">
        <v>-0.14527727063829229</v>
      </c>
      <c r="L840">
        <v>-0.142722946476147</v>
      </c>
      <c r="M840">
        <v>-9.0920754922720632E-3</v>
      </c>
      <c r="N840">
        <v>-3.564358496352988E-2</v>
      </c>
      <c r="O840">
        <v>-0.19714401512059801</v>
      </c>
      <c r="P840">
        <v>-9.1619948435951032E-2</v>
      </c>
      <c r="Q840">
        <v>-0.1097712348212435</v>
      </c>
      <c r="R840">
        <v>0</v>
      </c>
      <c r="S840">
        <v>-0.36177237784096522</v>
      </c>
      <c r="T840">
        <v>-0.15482992568835</v>
      </c>
      <c r="U840">
        <v>-4.0076718707173338E-2</v>
      </c>
      <c r="V840">
        <v>-2.4399250527166062E-2</v>
      </c>
      <c r="W840">
        <v>-0.72749850800974591</v>
      </c>
      <c r="X840">
        <v>-2.3154215662159382E-2</v>
      </c>
      <c r="Y840">
        <v>-9.0304584860127907E-2</v>
      </c>
      <c r="Z840">
        <v>-0.1639608438082287</v>
      </c>
      <c r="AA840">
        <v>-7.4144983996480091E-2</v>
      </c>
      <c r="AB840">
        <v>-0.12603202171108319</v>
      </c>
      <c r="AC840">
        <v>-5.1845483263813337E-2</v>
      </c>
      <c r="AD840">
        <v>-5.4009521336149301E-2</v>
      </c>
      <c r="AE840">
        <v>-9.5827760464204312E-2</v>
      </c>
      <c r="AF840">
        <v>-0.1379678669921251</v>
      </c>
      <c r="AG840">
        <v>-0.13786914757455129</v>
      </c>
      <c r="AH840" s="9" t="s">
        <v>210</v>
      </c>
      <c r="AI840" s="1">
        <v>44256</v>
      </c>
      <c r="AJ840" s="9" t="s">
        <v>39</v>
      </c>
      <c r="AK840">
        <v>31</v>
      </c>
    </row>
    <row r="841" spans="1:37" x14ac:dyDescent="0.25">
      <c r="A841">
        <v>44285</v>
      </c>
      <c r="B841">
        <v>-6.2878160306376052E-2</v>
      </c>
      <c r="C841">
        <v>-4.4007458461345593E-2</v>
      </c>
      <c r="D841">
        <v>0</v>
      </c>
      <c r="E841">
        <v>-0.1035718080935803</v>
      </c>
      <c r="F841">
        <v>-2.217848326020419E-2</v>
      </c>
      <c r="G841">
        <v>-5.9116165137602573E-2</v>
      </c>
      <c r="H841">
        <v>-1.9689487462128921E-2</v>
      </c>
      <c r="I841">
        <v>-8.0765652816593272E-2</v>
      </c>
      <c r="J841">
        <v>-2.200570884479008E-2</v>
      </c>
      <c r="K841">
        <v>-3.1935762139408082E-2</v>
      </c>
      <c r="L841">
        <v>-2.8057270444960321E-2</v>
      </c>
      <c r="M841">
        <v>-1.1442971991111991E-2</v>
      </c>
      <c r="N841">
        <v>-0.14385254843045819</v>
      </c>
      <c r="O841">
        <v>-0.10900630535249189</v>
      </c>
      <c r="P841">
        <v>-6.3981258494990714E-2</v>
      </c>
      <c r="Q841">
        <v>-1.1939196388352761E-2</v>
      </c>
      <c r="R841">
        <v>-8.2477953050579769E-2</v>
      </c>
      <c r="S841">
        <v>-7.3580283223772205E-2</v>
      </c>
      <c r="T841">
        <v>-0.14031748299481631</v>
      </c>
      <c r="U841">
        <v>-6.0195834043224823E-2</v>
      </c>
      <c r="V841">
        <v>-6.0737541290461758E-2</v>
      </c>
      <c r="W841">
        <v>0</v>
      </c>
      <c r="X841">
        <v>-4.4356349656910848E-2</v>
      </c>
      <c r="Y841">
        <v>-0.1030535021009794</v>
      </c>
      <c r="Z841">
        <v>-6.762265532403347E-2</v>
      </c>
      <c r="AA841">
        <v>-8.3866633311333802E-2</v>
      </c>
      <c r="AB841">
        <v>-5.2739694045877222E-2</v>
      </c>
      <c r="AC841">
        <v>-2.644192669676983E-2</v>
      </c>
      <c r="AD841">
        <v>-1.2806056500486711E-2</v>
      </c>
      <c r="AE841">
        <v>-9.0152692952177121E-2</v>
      </c>
      <c r="AF841">
        <v>-5.7409935424113989E-2</v>
      </c>
      <c r="AG841">
        <v>-6.2854821460405039E-2</v>
      </c>
      <c r="AH841" s="9" t="s">
        <v>210</v>
      </c>
      <c r="AI841" s="1">
        <v>44256</v>
      </c>
      <c r="AJ841" s="9" t="s">
        <v>40</v>
      </c>
      <c r="AK841">
        <v>30</v>
      </c>
    </row>
    <row r="842" spans="1:37" x14ac:dyDescent="0.25">
      <c r="A842">
        <v>44284</v>
      </c>
      <c r="B842">
        <v>-1.8267031367725759E-2</v>
      </c>
      <c r="C842">
        <v>-4.0368603388673369E-4</v>
      </c>
      <c r="D842">
        <v>0</v>
      </c>
      <c r="E842">
        <v>-1.8367335553864921E-2</v>
      </c>
      <c r="F842">
        <v>-2.4042246497312032E-2</v>
      </c>
      <c r="G842">
        <v>-2.9614453085528319E-2</v>
      </c>
      <c r="H842">
        <v>-2.3479783484908188E-3</v>
      </c>
      <c r="I842">
        <v>-2.8269707340816169E-2</v>
      </c>
      <c r="J842">
        <v>-0.12344223234943109</v>
      </c>
      <c r="K842">
        <v>-2.706949408364032E-3</v>
      </c>
      <c r="L842">
        <v>0</v>
      </c>
      <c r="M842">
        <v>-5.1711811458286083E-3</v>
      </c>
      <c r="N842">
        <v>-1.852470419088073E-3</v>
      </c>
      <c r="O842">
        <v>-1.2235860047839621E-2</v>
      </c>
      <c r="P842">
        <v>-0.10742967505472439</v>
      </c>
      <c r="Q842">
        <v>-2.418861092687566E-3</v>
      </c>
      <c r="R842">
        <v>-2.109621638894978E-2</v>
      </c>
      <c r="S842">
        <v>-5.5109082540321472E-2</v>
      </c>
      <c r="T842">
        <v>-1.4016067995865279E-2</v>
      </c>
      <c r="U842">
        <v>0</v>
      </c>
      <c r="V842">
        <v>-1.936399842770039E-3</v>
      </c>
      <c r="W842">
        <v>-4.0881767502679127E-3</v>
      </c>
      <c r="X842">
        <v>-1.5660678562015411E-2</v>
      </c>
      <c r="Y842">
        <v>0</v>
      </c>
      <c r="Z842">
        <v>-1.9980947055410609E-2</v>
      </c>
      <c r="AA842">
        <v>-3.5983890843853401E-2</v>
      </c>
      <c r="AB842">
        <v>-8.1728539195740271E-3</v>
      </c>
      <c r="AC842">
        <v>-1.9420658081000771E-3</v>
      </c>
      <c r="AD842">
        <v>-1.155105362881941E-2</v>
      </c>
      <c r="AE842">
        <v>-2.1706919563543561E-2</v>
      </c>
      <c r="AF842">
        <v>-1.0109804097815721E-2</v>
      </c>
      <c r="AG842">
        <v>-2.5645218656967079E-2</v>
      </c>
      <c r="AH842" s="9" t="s">
        <v>210</v>
      </c>
      <c r="AI842" s="1">
        <v>44256</v>
      </c>
      <c r="AJ842" s="9" t="s">
        <v>41</v>
      </c>
      <c r="AK842">
        <v>29</v>
      </c>
    </row>
    <row r="843" spans="1:37" x14ac:dyDescent="0.25">
      <c r="A843">
        <v>44281</v>
      </c>
      <c r="B843">
        <v>-5.4778936357217652E-2</v>
      </c>
      <c r="C843">
        <v>-2.3835316165828058E-2</v>
      </c>
      <c r="D843">
        <v>-1.495601534790668E-2</v>
      </c>
      <c r="E843">
        <v>-7.6949699001621255E-2</v>
      </c>
      <c r="F843">
        <v>-1.868306171455828E-3</v>
      </c>
      <c r="G843">
        <v>-0.1048836755066857</v>
      </c>
      <c r="H843">
        <v>-6.1599676926642529E-3</v>
      </c>
      <c r="I843">
        <v>-1.075770355455357E-2</v>
      </c>
      <c r="J843">
        <v>0</v>
      </c>
      <c r="K843">
        <v>-4.1100087731310818E-2</v>
      </c>
      <c r="L843">
        <v>-0.32352911032916232</v>
      </c>
      <c r="M843">
        <v>-4.6384608318935101E-2</v>
      </c>
      <c r="N843">
        <v>-3.0487595343127151E-2</v>
      </c>
      <c r="O843">
        <v>-8.3082770510745415E-3</v>
      </c>
      <c r="P843">
        <v>-1.3118839358947681E-2</v>
      </c>
      <c r="Q843">
        <v>-6.2085525311032013E-3</v>
      </c>
      <c r="R843">
        <v>0</v>
      </c>
      <c r="S843">
        <v>0</v>
      </c>
      <c r="T843">
        <v>-5.4444748283793032E-2</v>
      </c>
      <c r="U843">
        <v>0</v>
      </c>
      <c r="V843">
        <v>-0.50349700273837772</v>
      </c>
      <c r="W843">
        <v>-1.53672696743361E-2</v>
      </c>
      <c r="X843">
        <v>-3.2337357853651327E-2</v>
      </c>
      <c r="Y843">
        <v>-1.165141876837828E-3</v>
      </c>
      <c r="Z843">
        <v>-5.4525465778103167E-2</v>
      </c>
      <c r="AA843">
        <v>-1.9330368863455009E-2</v>
      </c>
      <c r="AB843">
        <v>-6.1363841408477622E-2</v>
      </c>
      <c r="AC843">
        <v>-6.9900748977183361E-2</v>
      </c>
      <c r="AD843">
        <v>-4.1197928305958462E-3</v>
      </c>
      <c r="AE843">
        <v>-1.6905951624849289E-2</v>
      </c>
      <c r="AF843">
        <v>-4.6895487393041307E-2</v>
      </c>
      <c r="AG843">
        <v>-0.15512928519192351</v>
      </c>
      <c r="AH843" s="9" t="s">
        <v>211</v>
      </c>
      <c r="AI843" s="1">
        <v>44256</v>
      </c>
      <c r="AJ843" s="9" t="s">
        <v>43</v>
      </c>
      <c r="AK843">
        <v>26</v>
      </c>
    </row>
    <row r="844" spans="1:37" x14ac:dyDescent="0.25">
      <c r="A844">
        <v>44280</v>
      </c>
      <c r="B844">
        <v>-0.19467652966558779</v>
      </c>
      <c r="C844">
        <v>-0.42926613543362663</v>
      </c>
      <c r="D844">
        <v>-1.3208528426076151E-2</v>
      </c>
      <c r="E844">
        <v>-8.9623319456640441E-2</v>
      </c>
      <c r="F844">
        <v>-0.29581808517782471</v>
      </c>
      <c r="G844">
        <v>-0.48993870467630618</v>
      </c>
      <c r="H844">
        <v>-0.16873797519277339</v>
      </c>
      <c r="I844">
        <v>-0.13079056079818649</v>
      </c>
      <c r="J844">
        <v>-0.20526407216267939</v>
      </c>
      <c r="K844">
        <v>-0.51663977369353142</v>
      </c>
      <c r="L844">
        <v>-1.7103402343282972E-2</v>
      </c>
      <c r="M844">
        <v>-0.15412293415180889</v>
      </c>
      <c r="N844">
        <v>-0.182517161936884</v>
      </c>
      <c r="O844">
        <v>-6.2284250032927119E-2</v>
      </c>
      <c r="P844">
        <v>-1.5807688192129091E-2</v>
      </c>
      <c r="Q844">
        <v>-0.19944351160483359</v>
      </c>
      <c r="R844">
        <v>-3.8613544694225302E-2</v>
      </c>
      <c r="S844">
        <v>-0.4502752492457161</v>
      </c>
      <c r="T844">
        <v>-0.118121778184653</v>
      </c>
      <c r="U844">
        <v>-0.2402514323435648</v>
      </c>
      <c r="V844">
        <v>-0.16599373516737331</v>
      </c>
      <c r="W844">
        <v>-0.95211471694008387</v>
      </c>
      <c r="X844">
        <v>-0.136114341781335</v>
      </c>
      <c r="Y844">
        <v>-0.13635770552006399</v>
      </c>
      <c r="Z844">
        <v>-0.22962697626743511</v>
      </c>
      <c r="AA844">
        <v>-0.1647132008609111</v>
      </c>
      <c r="AB844">
        <v>-0.1673818053338148</v>
      </c>
      <c r="AC844">
        <v>-0.13942373325770149</v>
      </c>
      <c r="AD844">
        <v>-0.21129221691374189</v>
      </c>
      <c r="AE844">
        <v>-0.27132591965907171</v>
      </c>
      <c r="AF844">
        <v>-0.1964889340265161</v>
      </c>
      <c r="AG844">
        <v>-0.1181753095249259</v>
      </c>
      <c r="AH844" s="9" t="s">
        <v>211</v>
      </c>
      <c r="AI844" s="1">
        <v>44256</v>
      </c>
      <c r="AJ844" s="9" t="s">
        <v>38</v>
      </c>
      <c r="AK844">
        <v>25</v>
      </c>
    </row>
    <row r="845" spans="1:37" x14ac:dyDescent="0.25">
      <c r="A845">
        <v>44279</v>
      </c>
      <c r="B845">
        <v>-0.46181599550442431</v>
      </c>
      <c r="C845">
        <v>-0.1108508964859488</v>
      </c>
      <c r="D845">
        <v>-0.6602763124424651</v>
      </c>
      <c r="E845">
        <v>-0.43024570075100987</v>
      </c>
      <c r="F845">
        <v>-0.66386725267204882</v>
      </c>
      <c r="G845">
        <v>-0.38124742456745347</v>
      </c>
      <c r="H845">
        <v>-0.70872687526527245</v>
      </c>
      <c r="I845">
        <v>-0.55213166651092327</v>
      </c>
      <c r="J845">
        <v>-0.1347989481863176</v>
      </c>
      <c r="K845">
        <v>-0.1926366981001891</v>
      </c>
      <c r="L845">
        <v>-0.56895999892395499</v>
      </c>
      <c r="M845">
        <v>-0.71136165566649301</v>
      </c>
      <c r="N845">
        <v>-0.38365108267196951</v>
      </c>
      <c r="O845">
        <v>-0.91344339649851802</v>
      </c>
      <c r="P845">
        <v>-0.3339747874915811</v>
      </c>
      <c r="Q845">
        <v>-0.5767064767094181</v>
      </c>
      <c r="R845">
        <v>-4.942792582626529E-2</v>
      </c>
      <c r="S845">
        <v>-0.83276771473915123</v>
      </c>
      <c r="T845">
        <v>-0.1819346698114877</v>
      </c>
      <c r="U845">
        <v>-2.716837296939683</v>
      </c>
      <c r="V845">
        <v>-0.40662932232539473</v>
      </c>
      <c r="W845">
        <v>-0.17620428890982709</v>
      </c>
      <c r="X845">
        <v>-0.33750986958336437</v>
      </c>
      <c r="Y845">
        <v>-0.51146265274913816</v>
      </c>
      <c r="Z845">
        <v>-0.39996865760585559</v>
      </c>
      <c r="AA845">
        <v>-0.42287133775391539</v>
      </c>
      <c r="AB845">
        <v>-0.51768813581211237</v>
      </c>
      <c r="AC845">
        <v>-0.73883751813465148</v>
      </c>
      <c r="AD845">
        <v>-0.68325833485097898</v>
      </c>
      <c r="AE845">
        <v>-0.61868965190369241</v>
      </c>
      <c r="AF845">
        <v>-0.49199876500056638</v>
      </c>
      <c r="AG845">
        <v>-0.2259087441076327</v>
      </c>
      <c r="AH845" s="9" t="s">
        <v>211</v>
      </c>
      <c r="AI845" s="1">
        <v>44256</v>
      </c>
      <c r="AJ845" s="9" t="s">
        <v>39</v>
      </c>
      <c r="AK845">
        <v>24</v>
      </c>
    </row>
    <row r="846" spans="1:37" x14ac:dyDescent="0.25">
      <c r="A846">
        <v>44278</v>
      </c>
      <c r="B846">
        <v>-0.30856829366813843</v>
      </c>
      <c r="C846">
        <v>-0.91642738877816865</v>
      </c>
      <c r="D846">
        <v>-3.1376832418426738E-2</v>
      </c>
      <c r="E846">
        <v>-0.49402051094586868</v>
      </c>
      <c r="F846">
        <v>-0.68031308065251683</v>
      </c>
      <c r="G846">
        <v>-0.181801588045678</v>
      </c>
      <c r="H846">
        <v>-8.0444407406628546E-2</v>
      </c>
      <c r="I846">
        <v>-0.15453047117937779</v>
      </c>
      <c r="J846">
        <v>-0.19675899274816111</v>
      </c>
      <c r="K846">
        <v>-0.11851757690042081</v>
      </c>
      <c r="L846">
        <v>-0.3603971827172493</v>
      </c>
      <c r="M846">
        <v>-0.22744882596620619</v>
      </c>
      <c r="N846">
        <v>-5.1241726917960632E-2</v>
      </c>
      <c r="O846">
        <v>-0.1147413000902522</v>
      </c>
      <c r="P846">
        <v>-9.7985320741861393E-2</v>
      </c>
      <c r="Q846">
        <v>-0.3679301144585288</v>
      </c>
      <c r="R846">
        <v>-4.6769705224883378E-2</v>
      </c>
      <c r="S846">
        <v>-4.1970512157424783E-2</v>
      </c>
      <c r="T846">
        <v>-0.1617364839814335</v>
      </c>
      <c r="U846">
        <v>-0.34334699430491628</v>
      </c>
      <c r="V846">
        <v>-7.6313600963375666E-2</v>
      </c>
      <c r="W846">
        <v>-0.27403051096129899</v>
      </c>
      <c r="X846">
        <v>-0.86361776835796888</v>
      </c>
      <c r="Y846">
        <v>-9.4340269468294047E-2</v>
      </c>
      <c r="Z846">
        <v>-0.46987238775838303</v>
      </c>
      <c r="AA846">
        <v>-0.12002515155231409</v>
      </c>
      <c r="AB846">
        <v>-0.22760233271186761</v>
      </c>
      <c r="AC846">
        <v>-0.21009891901793659</v>
      </c>
      <c r="AD846">
        <v>-0.27491295205852168</v>
      </c>
      <c r="AE846">
        <v>-0.3313576959647993</v>
      </c>
      <c r="AF846">
        <v>-0.35744157305860819</v>
      </c>
      <c r="AG846">
        <v>-0.1992545195146436</v>
      </c>
      <c r="AH846" s="9" t="s">
        <v>211</v>
      </c>
      <c r="AI846" s="1">
        <v>44256</v>
      </c>
      <c r="AJ846" s="9" t="s">
        <v>40</v>
      </c>
      <c r="AK846">
        <v>23</v>
      </c>
    </row>
    <row r="847" spans="1:37" x14ac:dyDescent="0.25">
      <c r="A847">
        <v>44277</v>
      </c>
      <c r="B847">
        <v>-0.16996833510566081</v>
      </c>
      <c r="C847">
        <v>-4.4696901626678082E-2</v>
      </c>
      <c r="D847">
        <v>-0.36852819551985089</v>
      </c>
      <c r="E847">
        <v>-0.1160903777981887</v>
      </c>
      <c r="F847">
        <v>-2.4962656860152688E-2</v>
      </c>
      <c r="G847">
        <v>-0.35908592958577312</v>
      </c>
      <c r="H847">
        <v>-0.12807511072212749</v>
      </c>
      <c r="I847">
        <v>-0.42905036532230001</v>
      </c>
      <c r="J847">
        <v>-0.21136085729774801</v>
      </c>
      <c r="K847">
        <v>-0.17159917172999231</v>
      </c>
      <c r="L847">
        <v>-6.3209599466746549E-2</v>
      </c>
      <c r="M847">
        <v>-0.17022520927775811</v>
      </c>
      <c r="N847">
        <v>-0.26546680271624129</v>
      </c>
      <c r="O847">
        <v>-5.2053187977218703E-2</v>
      </c>
      <c r="P847">
        <v>-1.440538290919556E-2</v>
      </c>
      <c r="Q847">
        <v>-0.18763622448298301</v>
      </c>
      <c r="R847">
        <v>-1.1485665881720919E-2</v>
      </c>
      <c r="S847">
        <v>-0.2175734966443709</v>
      </c>
      <c r="T847">
        <v>-9.335922660144419E-2</v>
      </c>
      <c r="U847">
        <v>-0.43529445013643181</v>
      </c>
      <c r="V847">
        <v>-0.37870694413774519</v>
      </c>
      <c r="W847">
        <v>-0.19717992634953729</v>
      </c>
      <c r="X847">
        <v>-9.8480338972144588E-2</v>
      </c>
      <c r="Y847">
        <v>-1.017945210458676E-3</v>
      </c>
      <c r="Z847">
        <v>-0.1550701783867684</v>
      </c>
      <c r="AA847">
        <v>-0.23998912451111831</v>
      </c>
      <c r="AB847">
        <v>-0.14691974617079789</v>
      </c>
      <c r="AC847">
        <v>-0.15306750599668481</v>
      </c>
      <c r="AD847">
        <v>-0.17959008403195631</v>
      </c>
      <c r="AE847">
        <v>-0.25034379026004328</v>
      </c>
      <c r="AF847">
        <v>-0.17077261657436971</v>
      </c>
      <c r="AG847">
        <v>-9.4637219536067116E-2</v>
      </c>
      <c r="AH847" s="9" t="s">
        <v>211</v>
      </c>
      <c r="AI847" s="1">
        <v>44256</v>
      </c>
      <c r="AJ847" s="9" t="s">
        <v>41</v>
      </c>
      <c r="AK847">
        <v>22</v>
      </c>
    </row>
    <row r="848" spans="1:37" x14ac:dyDescent="0.25">
      <c r="A848">
        <v>44274</v>
      </c>
      <c r="B848">
        <v>-0.1295404986770109</v>
      </c>
      <c r="C848">
        <v>-5.5881450836284249E-2</v>
      </c>
      <c r="D848">
        <v>-6.852783038769672E-2</v>
      </c>
      <c r="E848">
        <v>-0.19653036814986269</v>
      </c>
      <c r="F848">
        <v>-3.8263944703886658E-2</v>
      </c>
      <c r="G848">
        <v>-1.8238209375173061E-2</v>
      </c>
      <c r="H848">
        <v>-3.8194504564046591E-2</v>
      </c>
      <c r="I848">
        <v>-5.2843974343560342E-2</v>
      </c>
      <c r="J848">
        <v>-5.7530330835322604E-3</v>
      </c>
      <c r="K848">
        <v>-0.27230164434000642</v>
      </c>
      <c r="L848">
        <v>-0.5489940470473329</v>
      </c>
      <c r="M848">
        <v>-7.8762730494823324E-2</v>
      </c>
      <c r="N848">
        <v>-0.1086824605656771</v>
      </c>
      <c r="O848">
        <v>-1.8422828244963121E-2</v>
      </c>
      <c r="P848">
        <v>-0.53380672833734066</v>
      </c>
      <c r="Q848">
        <v>-0.13937367585475649</v>
      </c>
      <c r="R848">
        <v>-5.5748920356141641E-3</v>
      </c>
      <c r="S848">
        <v>-0.1102874447456722</v>
      </c>
      <c r="T848">
        <v>-6.9625178612576971E-2</v>
      </c>
      <c r="U848">
        <v>-0.59056895996667358</v>
      </c>
      <c r="V848">
        <v>-2.2519186551400731E-2</v>
      </c>
      <c r="W848">
        <v>-4.333088516119904E-2</v>
      </c>
      <c r="X848">
        <v>-0.1152343315696801</v>
      </c>
      <c r="Y848">
        <v>-3.1337677158561922E-2</v>
      </c>
      <c r="Z848">
        <v>-0.1470511162351627</v>
      </c>
      <c r="AA848">
        <v>-0.17246192952895251</v>
      </c>
      <c r="AB848">
        <v>-5.8253567365917018E-2</v>
      </c>
      <c r="AC848">
        <v>-0.13743641768199971</v>
      </c>
      <c r="AD848">
        <v>-0.18047586579538119</v>
      </c>
      <c r="AE848">
        <v>-0.14062458995525631</v>
      </c>
      <c r="AF848">
        <v>-0.10953376583098939</v>
      </c>
      <c r="AG848">
        <v>-0.13743444941790131</v>
      </c>
      <c r="AH848" s="9" t="s">
        <v>212</v>
      </c>
      <c r="AI848" s="1">
        <v>44256</v>
      </c>
      <c r="AJ848" s="9" t="s">
        <v>43</v>
      </c>
      <c r="AK848">
        <v>19</v>
      </c>
    </row>
    <row r="849" spans="1:37" x14ac:dyDescent="0.25">
      <c r="A849">
        <v>44273</v>
      </c>
      <c r="B849">
        <v>-0.136307060509327</v>
      </c>
      <c r="C849">
        <v>-0.83094515547128478</v>
      </c>
      <c r="D849">
        <v>-1.887198044551856E-2</v>
      </c>
      <c r="E849">
        <v>-0.1726788522441082</v>
      </c>
      <c r="F849">
        <v>-3.9220339270382258E-2</v>
      </c>
      <c r="G849">
        <v>-9.141305825466163E-2</v>
      </c>
      <c r="H849">
        <v>0</v>
      </c>
      <c r="I849">
        <v>-0.1791199024572491</v>
      </c>
      <c r="J849">
        <v>-0.21747337899725419</v>
      </c>
      <c r="K849">
        <v>-7.6796380765411704E-2</v>
      </c>
      <c r="L849">
        <v>-9.8814654058795009E-3</v>
      </c>
      <c r="M849">
        <v>-0.13259193382032111</v>
      </c>
      <c r="N849">
        <v>-6.226245821961704E-2</v>
      </c>
      <c r="O849">
        <v>-3.1711377014622198E-2</v>
      </c>
      <c r="P849">
        <v>-5.8657129129702508E-2</v>
      </c>
      <c r="Q849">
        <v>-5.0470226978699163E-2</v>
      </c>
      <c r="R849">
        <v>-1.0125516411057319E-2</v>
      </c>
      <c r="S849">
        <v>-0.16109672780967421</v>
      </c>
      <c r="T849">
        <v>-0.1106725930064095</v>
      </c>
      <c r="U849">
        <v>-1.560900447764618E-3</v>
      </c>
      <c r="V849">
        <v>-0.35950424900414119</v>
      </c>
      <c r="W849">
        <v>-0.38986163673979718</v>
      </c>
      <c r="X849">
        <v>-0.17617634265160101</v>
      </c>
      <c r="Y849">
        <v>-1.5162990863577849E-2</v>
      </c>
      <c r="Z849">
        <v>-0.20505926304882899</v>
      </c>
      <c r="AA849">
        <v>-9.3091174900368168E-2</v>
      </c>
      <c r="AB849">
        <v>-9.7017123325990523E-2</v>
      </c>
      <c r="AC849">
        <v>-5.7672973115502513E-2</v>
      </c>
      <c r="AD849">
        <v>-1.281577606034669E-2</v>
      </c>
      <c r="AE849">
        <v>-0.1173908903829133</v>
      </c>
      <c r="AF849">
        <v>-0.1511861476105516</v>
      </c>
      <c r="AG849">
        <v>-0.18029174410007959</v>
      </c>
      <c r="AH849" s="9" t="s">
        <v>212</v>
      </c>
      <c r="AI849" s="1">
        <v>44256</v>
      </c>
      <c r="AJ849" s="9" t="s">
        <v>38</v>
      </c>
      <c r="AK849">
        <v>18</v>
      </c>
    </row>
    <row r="850" spans="1:37" x14ac:dyDescent="0.25">
      <c r="A850">
        <v>44272</v>
      </c>
      <c r="B850">
        <v>-9.8136609971959735E-2</v>
      </c>
      <c r="C850">
        <v>-0.1982645109346145</v>
      </c>
      <c r="D850">
        <v>0</v>
      </c>
      <c r="E850">
        <v>-0.1589775346011979</v>
      </c>
      <c r="F850">
        <v>-3.3726194205337401E-2</v>
      </c>
      <c r="G850">
        <v>-2.2540907244456431E-3</v>
      </c>
      <c r="H850">
        <v>-3.6236449767747081E-3</v>
      </c>
      <c r="I850">
        <v>-1.5893170414730221E-2</v>
      </c>
      <c r="J850">
        <v>-8.7649479675875913E-2</v>
      </c>
      <c r="K850">
        <v>-7.6787346088401176E-3</v>
      </c>
      <c r="L850">
        <v>-0.29591362491199008</v>
      </c>
      <c r="M850">
        <v>-0.36956163141669202</v>
      </c>
      <c r="N850">
        <v>-5.3500031823789339E-2</v>
      </c>
      <c r="O850">
        <v>-7.9091243941453671E-2</v>
      </c>
      <c r="P850">
        <v>-3.7261156359142962E-2</v>
      </c>
      <c r="Q850">
        <v>-1.882429277540901E-3</v>
      </c>
      <c r="R850">
        <v>-2.8272864962967648E-2</v>
      </c>
      <c r="S850">
        <v>-3.482401268501286E-2</v>
      </c>
      <c r="T850">
        <v>-0.37439623790228432</v>
      </c>
      <c r="U850">
        <v>-3.1023196155355731E-2</v>
      </c>
      <c r="V850">
        <v>-2.3995692340120318E-3</v>
      </c>
      <c r="W850">
        <v>-7.0300430490750826E-2</v>
      </c>
      <c r="X850">
        <v>-0.1167339140860212</v>
      </c>
      <c r="Y850">
        <v>-8.8988153222813088E-2</v>
      </c>
      <c r="Z850">
        <v>-0.1097536630409498</v>
      </c>
      <c r="AA850">
        <v>-4.9118307239095972E-2</v>
      </c>
      <c r="AB850">
        <v>-8.0785862839565362E-2</v>
      </c>
      <c r="AC850">
        <v>-0.20933136061329549</v>
      </c>
      <c r="AD850">
        <v>-1.2901309346335181E-2</v>
      </c>
      <c r="AE850">
        <v>-2.1469923780418589E-2</v>
      </c>
      <c r="AF850">
        <v>-0.1183838634013471</v>
      </c>
      <c r="AG850">
        <v>-0.20498598227864939</v>
      </c>
      <c r="AH850" s="9" t="s">
        <v>212</v>
      </c>
      <c r="AI850" s="1">
        <v>44256</v>
      </c>
      <c r="AJ850" s="9" t="s">
        <v>39</v>
      </c>
      <c r="AK850">
        <v>17</v>
      </c>
    </row>
    <row r="851" spans="1:37" x14ac:dyDescent="0.25">
      <c r="A851">
        <v>44271</v>
      </c>
      <c r="B851">
        <v>-0.1798393074578977</v>
      </c>
      <c r="C851">
        <v>0</v>
      </c>
      <c r="D851">
        <v>-6.3901501975772837E-2</v>
      </c>
      <c r="E851">
        <v>-0.18687358469803839</v>
      </c>
      <c r="F851">
        <v>-0.29112305558908558</v>
      </c>
      <c r="G851">
        <v>-0.44907421774534662</v>
      </c>
      <c r="H851">
        <v>-0.27777222915756411</v>
      </c>
      <c r="I851">
        <v>-0.16746251472830731</v>
      </c>
      <c r="J851">
        <v>-6.8088964862623655E-2</v>
      </c>
      <c r="K851">
        <v>-2.277804502792382E-2</v>
      </c>
      <c r="L851">
        <v>-0.47254687541389229</v>
      </c>
      <c r="M851">
        <v>-3.4012359364853757E-2</v>
      </c>
      <c r="N851">
        <v>-0.21712356941385291</v>
      </c>
      <c r="O851">
        <v>-0.2999141173177779</v>
      </c>
      <c r="P851">
        <v>-4.7619575212780527E-2</v>
      </c>
      <c r="Q851">
        <v>-3.591266231113386E-2</v>
      </c>
      <c r="R851">
        <v>-4.3097186974959114E-3</v>
      </c>
      <c r="S851">
        <v>-0.13593765078070719</v>
      </c>
      <c r="T851">
        <v>-3.7181537277470408E-2</v>
      </c>
      <c r="U851">
        <v>-0.10818352130215481</v>
      </c>
      <c r="V851">
        <v>-0.49151268053720432</v>
      </c>
      <c r="W851">
        <v>-5.7096055007900319E-2</v>
      </c>
      <c r="X851">
        <v>-0.15450158261356631</v>
      </c>
      <c r="Y851">
        <v>-2.356499305404711E-2</v>
      </c>
      <c r="Z851">
        <v>-0.19245167586178849</v>
      </c>
      <c r="AA851">
        <v>-0.1251142585426607</v>
      </c>
      <c r="AB851">
        <v>-0.2287192340269793</v>
      </c>
      <c r="AC851">
        <v>-0.1055238543105869</v>
      </c>
      <c r="AD851">
        <v>-0.19222709966597881</v>
      </c>
      <c r="AE851">
        <v>-0.12537442810701591</v>
      </c>
      <c r="AF851">
        <v>-0.15536594130999601</v>
      </c>
      <c r="AG851">
        <v>-0.24191246970990771</v>
      </c>
      <c r="AH851" s="9" t="s">
        <v>212</v>
      </c>
      <c r="AI851" s="1">
        <v>44256</v>
      </c>
      <c r="AJ851" s="9" t="s">
        <v>40</v>
      </c>
      <c r="AK851">
        <v>16</v>
      </c>
    </row>
    <row r="852" spans="1:37" x14ac:dyDescent="0.25">
      <c r="A852">
        <v>44270</v>
      </c>
      <c r="B852">
        <v>-7.8591516868728742E-2</v>
      </c>
      <c r="C852">
        <v>-4.6030469040690192E-2</v>
      </c>
      <c r="D852">
        <v>-0.1506715048891282</v>
      </c>
      <c r="E852">
        <v>-6.8721778909188833E-2</v>
      </c>
      <c r="F852">
        <v>-9.0663644375092778E-2</v>
      </c>
      <c r="G852">
        <v>-0.12045854206537759</v>
      </c>
      <c r="H852">
        <v>-5.6310229228489328E-2</v>
      </c>
      <c r="I852">
        <v>-8.8277947920749833E-2</v>
      </c>
      <c r="J852">
        <v>-9.5600258109566322E-2</v>
      </c>
      <c r="K852">
        <v>-0.38765163828556509</v>
      </c>
      <c r="L852">
        <v>-4.6895920477724742E-2</v>
      </c>
      <c r="M852">
        <v>-0.1090338092873913</v>
      </c>
      <c r="N852">
        <v>-7.3647822736929519E-2</v>
      </c>
      <c r="O852">
        <v>-8.6402399652941705E-2</v>
      </c>
      <c r="P852">
        <v>-7.5130832855211079E-3</v>
      </c>
      <c r="Q852">
        <v>-0.1240216910204012</v>
      </c>
      <c r="R852">
        <v>-1.4322210521687331E-2</v>
      </c>
      <c r="S852">
        <v>-0.2178943848611879</v>
      </c>
      <c r="T852">
        <v>-2.25294319623442E-2</v>
      </c>
      <c r="U852">
        <v>0</v>
      </c>
      <c r="V852">
        <v>-0.1853100104051888</v>
      </c>
      <c r="W852">
        <v>-7.1360661607746357E-3</v>
      </c>
      <c r="X852">
        <v>-3.8992403805340671E-2</v>
      </c>
      <c r="Y852">
        <v>-4.3235320643861012E-3</v>
      </c>
      <c r="Z852">
        <v>-7.1352447449254688E-2</v>
      </c>
      <c r="AA852">
        <v>-7.5287022814107721E-2</v>
      </c>
      <c r="AB852">
        <v>-9.5253094987420087E-2</v>
      </c>
      <c r="AC852">
        <v>-7.464443310559836E-2</v>
      </c>
      <c r="AD852">
        <v>-4.6824266110912227E-2</v>
      </c>
      <c r="AE852">
        <v>-0.1311392408490718</v>
      </c>
      <c r="AF852">
        <v>-9.8419054914577156E-2</v>
      </c>
      <c r="AG852">
        <v>-2.053483328306515E-2</v>
      </c>
      <c r="AH852" s="9" t="s">
        <v>212</v>
      </c>
      <c r="AI852" s="1">
        <v>44256</v>
      </c>
      <c r="AJ852" s="9" t="s">
        <v>41</v>
      </c>
      <c r="AK852">
        <v>15</v>
      </c>
    </row>
    <row r="853" spans="1:37" x14ac:dyDescent="0.25">
      <c r="A853">
        <v>44267</v>
      </c>
      <c r="B853">
        <v>-0.22206913321595589</v>
      </c>
      <c r="C853">
        <v>-1.349669150459379E-2</v>
      </c>
      <c r="D853">
        <v>-1.8701996549154319E-3</v>
      </c>
      <c r="E853">
        <v>-0.15083075617582711</v>
      </c>
      <c r="F853">
        <v>-0.25879791842365663</v>
      </c>
      <c r="G853">
        <v>-0.27790340068056801</v>
      </c>
      <c r="H853">
        <v>-0.19510245888460559</v>
      </c>
      <c r="I853">
        <v>-0.49426379750103611</v>
      </c>
      <c r="J853">
        <v>-0.15510101603101881</v>
      </c>
      <c r="K853">
        <v>-0.36120880449912512</v>
      </c>
      <c r="L853">
        <v>-4.3289387899558107E-2</v>
      </c>
      <c r="M853">
        <v>-0.43774760941373408</v>
      </c>
      <c r="N853">
        <v>-0.16398850409769339</v>
      </c>
      <c r="O853">
        <v>-0.128283287934503</v>
      </c>
      <c r="P853">
        <v>-0.36847628446842118</v>
      </c>
      <c r="Q853">
        <v>-6.8970396295505554E-2</v>
      </c>
      <c r="R853">
        <v>-0.25099966475184599</v>
      </c>
      <c r="S853">
        <v>-0.12901340317666221</v>
      </c>
      <c r="T853">
        <v>-1.5585497281614321E-2</v>
      </c>
      <c r="U853">
        <v>-0.13937930271609081</v>
      </c>
      <c r="V853">
        <v>-0.11133548329919379</v>
      </c>
      <c r="W853">
        <v>-3.1926423263969931E-3</v>
      </c>
      <c r="X853">
        <v>-0.29563793798180871</v>
      </c>
      <c r="Y853">
        <v>-6.1878681969339357E-2</v>
      </c>
      <c r="Z853">
        <v>-0.2124947392218062</v>
      </c>
      <c r="AA853">
        <v>-0.33461068549397821</v>
      </c>
      <c r="AB853">
        <v>-0.11947938189494239</v>
      </c>
      <c r="AC853">
        <v>-0.14969240767678621</v>
      </c>
      <c r="AD853">
        <v>-8.5383493250706335E-2</v>
      </c>
      <c r="AE853">
        <v>-0.16329752677542239</v>
      </c>
      <c r="AF853">
        <v>-0.26080222753453719</v>
      </c>
      <c r="AG853">
        <v>-0.2158297148172468</v>
      </c>
      <c r="AH853" s="9" t="s">
        <v>213</v>
      </c>
      <c r="AI853" s="1">
        <v>44256</v>
      </c>
      <c r="AJ853" s="9" t="s">
        <v>43</v>
      </c>
      <c r="AK853">
        <v>12</v>
      </c>
    </row>
    <row r="854" spans="1:37" x14ac:dyDescent="0.25">
      <c r="A854">
        <v>44266</v>
      </c>
      <c r="B854">
        <v>-0.1136801447730737</v>
      </c>
      <c r="C854">
        <v>-5.3322196987218512E-3</v>
      </c>
      <c r="D854">
        <v>-0.27917397627536189</v>
      </c>
      <c r="E854">
        <v>-0.1075295818457844</v>
      </c>
      <c r="F854">
        <v>-3.0589950377618021E-2</v>
      </c>
      <c r="G854">
        <v>-8.3399388501531516E-2</v>
      </c>
      <c r="H854">
        <v>-0.21473081459878091</v>
      </c>
      <c r="I854">
        <v>-1.0155797016469469E-2</v>
      </c>
      <c r="J854">
        <v>-9.582672630752806E-2</v>
      </c>
      <c r="K854">
        <v>-4.1339521916387158E-2</v>
      </c>
      <c r="L854">
        <v>-9.183238277720801E-3</v>
      </c>
      <c r="M854">
        <v>-4.0988907470930973E-2</v>
      </c>
      <c r="N854">
        <v>-0.1457766943331385</v>
      </c>
      <c r="O854">
        <v>-0.30737727439245571</v>
      </c>
      <c r="P854">
        <v>-2.3858095446948328E-2</v>
      </c>
      <c r="Q854">
        <v>-6.7445048114858144E-2</v>
      </c>
      <c r="R854">
        <v>-0.24403545770903651</v>
      </c>
      <c r="S854">
        <v>-0.1803575900068935</v>
      </c>
      <c r="T854">
        <v>-6.3661468507279648E-2</v>
      </c>
      <c r="U854">
        <v>-0.16816071899286239</v>
      </c>
      <c r="V854">
        <v>-6.5324029389753707E-2</v>
      </c>
      <c r="W854">
        <v>-7.153466294012735E-2</v>
      </c>
      <c r="X854">
        <v>-0.1818393231313831</v>
      </c>
      <c r="Y854">
        <v>-0.18619827709724299</v>
      </c>
      <c r="Z854">
        <v>-0.13768464260054489</v>
      </c>
      <c r="AA854">
        <v>-7.7636771202309607E-2</v>
      </c>
      <c r="AB854">
        <v>-0.106714002833844</v>
      </c>
      <c r="AC854">
        <v>-0.1038390320264332</v>
      </c>
      <c r="AD854">
        <v>-1.9736686393959441E-2</v>
      </c>
      <c r="AE854">
        <v>-7.2205853229704367E-2</v>
      </c>
      <c r="AF854">
        <v>-0.12480771462672791</v>
      </c>
      <c r="AG854">
        <v>-0.15933451522084879</v>
      </c>
      <c r="AH854" s="9" t="s">
        <v>213</v>
      </c>
      <c r="AI854" s="1">
        <v>44256</v>
      </c>
      <c r="AJ854" s="9" t="s">
        <v>38</v>
      </c>
      <c r="AK854">
        <v>11</v>
      </c>
    </row>
    <row r="855" spans="1:37" x14ac:dyDescent="0.25">
      <c r="A855">
        <v>44265</v>
      </c>
      <c r="B855">
        <v>-5.5053050864035988E-2</v>
      </c>
      <c r="C855">
        <v>-5.7249723989338886E-3</v>
      </c>
      <c r="D855">
        <v>0</v>
      </c>
      <c r="E855">
        <v>-5.9169784478406998E-2</v>
      </c>
      <c r="F855">
        <v>-8.2173984253549992E-2</v>
      </c>
      <c r="G855">
        <v>-5.9239071485388747E-2</v>
      </c>
      <c r="H855">
        <v>-8.9336744447905153E-2</v>
      </c>
      <c r="I855">
        <v>-3.6119031163785793E-2</v>
      </c>
      <c r="J855">
        <v>-6.2892436398862675E-2</v>
      </c>
      <c r="K855">
        <v>-2.7789403861324249E-2</v>
      </c>
      <c r="L855">
        <v>-0.10546542225949949</v>
      </c>
      <c r="M855">
        <v>-1.427270627146281E-2</v>
      </c>
      <c r="N855">
        <v>-5.4995115322263408E-2</v>
      </c>
      <c r="O855">
        <v>-9.5555429804117228E-2</v>
      </c>
      <c r="P855">
        <v>-7.0309356817022037E-2</v>
      </c>
      <c r="Q855">
        <v>-5.0058653760982896E-4</v>
      </c>
      <c r="R855">
        <v>-1.42072096396701E-2</v>
      </c>
      <c r="S855">
        <v>-0.12630866674011501</v>
      </c>
      <c r="T855">
        <v>-1.719796582329261E-3</v>
      </c>
      <c r="U855">
        <v>-5.8169708621735497E-2</v>
      </c>
      <c r="V855">
        <v>-4.4115664180079103E-2</v>
      </c>
      <c r="W855">
        <v>-0.37407946986069662</v>
      </c>
      <c r="X855">
        <v>-6.3466466594235202E-2</v>
      </c>
      <c r="Y855">
        <v>-3.894923219658207E-2</v>
      </c>
      <c r="Z855">
        <v>-7.2007132506044166E-2</v>
      </c>
      <c r="AA855">
        <v>-5.4450674652351247E-2</v>
      </c>
      <c r="AB855">
        <v>-3.4541188281093392E-2</v>
      </c>
      <c r="AC855">
        <v>-2.9576430770691421E-2</v>
      </c>
      <c r="AD855">
        <v>-1.9581268733223941E-3</v>
      </c>
      <c r="AE855">
        <v>-2.4723468955812958E-2</v>
      </c>
      <c r="AF855">
        <v>-7.7161573736623496E-2</v>
      </c>
      <c r="AG855">
        <v>-7.4086356339062368E-2</v>
      </c>
      <c r="AH855" s="9" t="s">
        <v>213</v>
      </c>
      <c r="AI855" s="1">
        <v>44256</v>
      </c>
      <c r="AJ855" s="9" t="s">
        <v>39</v>
      </c>
      <c r="AK855">
        <v>10</v>
      </c>
    </row>
    <row r="856" spans="1:37" x14ac:dyDescent="0.25">
      <c r="A856">
        <v>44264</v>
      </c>
      <c r="B856">
        <v>-0.2357906585472829</v>
      </c>
      <c r="C856">
        <v>-0.34853229033847971</v>
      </c>
      <c r="D856">
        <v>0</v>
      </c>
      <c r="E856">
        <v>-5.4671039457898807E-2</v>
      </c>
      <c r="F856">
        <v>-1.291674387502857E-2</v>
      </c>
      <c r="G856">
        <v>-0.38388594396104408</v>
      </c>
      <c r="H856">
        <v>-0.22180848111272131</v>
      </c>
      <c r="I856">
        <v>-2.2266215025420751E-2</v>
      </c>
      <c r="J856">
        <v>-1.8882454216353111</v>
      </c>
      <c r="K856">
        <v>-0.28550451780255343</v>
      </c>
      <c r="L856">
        <v>-0.1178655059145443</v>
      </c>
      <c r="M856">
        <v>-0.1074535247590484</v>
      </c>
      <c r="N856">
        <v>-0.18438101562541759</v>
      </c>
      <c r="O856">
        <v>-1.9345707945685402E-2</v>
      </c>
      <c r="P856">
        <v>-4.5874680603815729E-3</v>
      </c>
      <c r="Q856">
        <v>-2.5363180707342101E-2</v>
      </c>
      <c r="R856">
        <v>-0.21896788146663021</v>
      </c>
      <c r="S856">
        <v>-0.1314216779357435</v>
      </c>
      <c r="T856">
        <v>-0.18455690727373131</v>
      </c>
      <c r="U856">
        <v>-0.17829138750089271</v>
      </c>
      <c r="V856">
        <v>-0.90648011014201679</v>
      </c>
      <c r="W856">
        <v>-0.1180345973558173</v>
      </c>
      <c r="X856">
        <v>-9.0870472934137331E-2</v>
      </c>
      <c r="Y856">
        <v>-0.12159926087668831</v>
      </c>
      <c r="Z856">
        <v>-0.1489146887089878</v>
      </c>
      <c r="AA856">
        <v>-0.30428681852888212</v>
      </c>
      <c r="AB856">
        <v>-0.18161974616033141</v>
      </c>
      <c r="AC856">
        <v>-0.10708405013102321</v>
      </c>
      <c r="AD856">
        <v>-0.27698604389048681</v>
      </c>
      <c r="AE856">
        <v>-0.1942429766425143</v>
      </c>
      <c r="AF856">
        <v>-0.17683946979352941</v>
      </c>
      <c r="AG856">
        <v>-0.1697799888232871</v>
      </c>
      <c r="AH856" s="9" t="s">
        <v>213</v>
      </c>
      <c r="AI856" s="1">
        <v>44256</v>
      </c>
      <c r="AJ856" s="9" t="s">
        <v>40</v>
      </c>
      <c r="AK856">
        <v>9</v>
      </c>
    </row>
    <row r="857" spans="1:37" x14ac:dyDescent="0.25">
      <c r="A857">
        <v>44263</v>
      </c>
      <c r="B857">
        <v>-0.14080163965366971</v>
      </c>
      <c r="C857">
        <v>-0.3718350685318707</v>
      </c>
      <c r="D857">
        <v>-3.5650309872708133E-2</v>
      </c>
      <c r="E857">
        <v>-0.111682251464992</v>
      </c>
      <c r="F857">
        <v>-6.908109293954473E-2</v>
      </c>
      <c r="G857">
        <v>-9.0722942563912487E-2</v>
      </c>
      <c r="H857">
        <v>-1.03916202363331E-2</v>
      </c>
      <c r="I857">
        <v>-7.1366519949277576E-2</v>
      </c>
      <c r="J857">
        <v>-0.2098037237933045</v>
      </c>
      <c r="K857">
        <v>-4.4746290603521408E-2</v>
      </c>
      <c r="L857">
        <v>-5.7106797747750522E-2</v>
      </c>
      <c r="M857">
        <v>-4.9630506210914832E-2</v>
      </c>
      <c r="N857">
        <v>-0.30150469407276459</v>
      </c>
      <c r="O857">
        <v>-0.1155382089176</v>
      </c>
      <c r="P857">
        <v>-0.34746823103551572</v>
      </c>
      <c r="Q857">
        <v>-0.13559360458101341</v>
      </c>
      <c r="R857">
        <v>-1.1554090921837521</v>
      </c>
      <c r="S857">
        <v>-3.8945572646176632E-3</v>
      </c>
      <c r="T857">
        <v>-0.14745316126220989</v>
      </c>
      <c r="U857">
        <v>-3.5057453463487522E-2</v>
      </c>
      <c r="V857">
        <v>-0.10806723013598921</v>
      </c>
      <c r="W857">
        <v>-4.1795937694143817E-2</v>
      </c>
      <c r="X857">
        <v>-0.1041836232679253</v>
      </c>
      <c r="Y857">
        <v>0</v>
      </c>
      <c r="Z857">
        <v>-0.14297217599080889</v>
      </c>
      <c r="AA857">
        <v>-0.21123369800715741</v>
      </c>
      <c r="AB857">
        <v>-0.11010402906645569</v>
      </c>
      <c r="AC857">
        <v>-4.6158357561340888E-2</v>
      </c>
      <c r="AD857">
        <v>-0.3643976763201488</v>
      </c>
      <c r="AE857">
        <v>-0.12838773967227149</v>
      </c>
      <c r="AF857">
        <v>-0.1111129575575525</v>
      </c>
      <c r="AG857">
        <v>-0.1410886412183652</v>
      </c>
      <c r="AH857" s="9" t="s">
        <v>213</v>
      </c>
      <c r="AI857" s="1">
        <v>44256</v>
      </c>
      <c r="AJ857" s="9" t="s">
        <v>41</v>
      </c>
      <c r="AK857">
        <v>8</v>
      </c>
    </row>
    <row r="858" spans="1:37" x14ac:dyDescent="0.25">
      <c r="A858">
        <v>44260</v>
      </c>
      <c r="B858">
        <v>-1.8951681367309629E-2</v>
      </c>
      <c r="C858">
        <v>-2.0250322860003139E-2</v>
      </c>
      <c r="D858">
        <v>-1.6688849589953359E-2</v>
      </c>
      <c r="E858">
        <v>-2.8582993571774112E-2</v>
      </c>
      <c r="F858">
        <v>-3.7958073289512492E-2</v>
      </c>
      <c r="G858">
        <v>-7.0685572453688889E-3</v>
      </c>
      <c r="H858">
        <v>-4.2042509105815751E-3</v>
      </c>
      <c r="I858">
        <v>-1.8487368397277441E-3</v>
      </c>
      <c r="J858">
        <v>-4.7745178287580663E-3</v>
      </c>
      <c r="K858">
        <v>0</v>
      </c>
      <c r="L858">
        <v>0</v>
      </c>
      <c r="M858">
        <v>-2.1020572808824762E-3</v>
      </c>
      <c r="N858">
        <v>-4.1662938043788129E-2</v>
      </c>
      <c r="O858">
        <v>-4.0207805887078887E-3</v>
      </c>
      <c r="P858">
        <v>-3.6948597629130682E-3</v>
      </c>
      <c r="Q858">
        <v>-1.500420002331963E-2</v>
      </c>
      <c r="R858">
        <v>-2.6786420559802009E-2</v>
      </c>
      <c r="S858">
        <v>-6.2202860722711223E-2</v>
      </c>
      <c r="T858">
        <v>-5.4389903200219622E-2</v>
      </c>
      <c r="U858">
        <v>-1.8537657095285571E-3</v>
      </c>
      <c r="V858">
        <v>-7.2121346902782341E-3</v>
      </c>
      <c r="W858">
        <v>0</v>
      </c>
      <c r="X858">
        <v>-1.625536736556072E-2</v>
      </c>
      <c r="Y858">
        <v>-1.3136947273141211E-2</v>
      </c>
      <c r="Z858">
        <v>-2.0604585825563519E-2</v>
      </c>
      <c r="AA858">
        <v>-1.372173494820321E-2</v>
      </c>
      <c r="AB858">
        <v>-2.2713365398453651E-2</v>
      </c>
      <c r="AC858">
        <v>-6.3665557547780052E-3</v>
      </c>
      <c r="AD858">
        <v>-1.7233011787840289E-2</v>
      </c>
      <c r="AE858">
        <v>-6.742540007580948E-3</v>
      </c>
      <c r="AF858">
        <v>-1.9502504234713069E-2</v>
      </c>
      <c r="AG858">
        <v>-3.1836364676322497E-2</v>
      </c>
      <c r="AH858" s="9" t="s">
        <v>214</v>
      </c>
      <c r="AI858" s="1">
        <v>44256</v>
      </c>
      <c r="AJ858" s="9" t="s">
        <v>43</v>
      </c>
      <c r="AK858">
        <v>5</v>
      </c>
    </row>
    <row r="859" spans="1:37" x14ac:dyDescent="0.25">
      <c r="A859">
        <v>44259</v>
      </c>
      <c r="B859">
        <v>-0.43297287800106388</v>
      </c>
      <c r="C859">
        <v>-0.2416381159559729</v>
      </c>
      <c r="D859">
        <v>-0.26337781378365399</v>
      </c>
      <c r="E859">
        <v>-0.6908431397266781</v>
      </c>
      <c r="F859">
        <v>-0.48250073883214523</v>
      </c>
      <c r="G859">
        <v>-0.21181194225987651</v>
      </c>
      <c r="H859">
        <v>-1.163481861450617</v>
      </c>
      <c r="I859">
        <v>-0.64117639241295088</v>
      </c>
      <c r="J859">
        <v>-1.3949955872143141E-2</v>
      </c>
      <c r="K859">
        <v>-0.3677922189707612</v>
      </c>
      <c r="L859">
        <v>-0.33194299809312738</v>
      </c>
      <c r="M859">
        <v>-0.2626353299001517</v>
      </c>
      <c r="N859">
        <v>-0.44774639378514752</v>
      </c>
      <c r="O859">
        <v>-0.32637516530859861</v>
      </c>
      <c r="P859">
        <v>-7.7252272232761418E-2</v>
      </c>
      <c r="Q859">
        <v>-0.55121448932290873</v>
      </c>
      <c r="R859">
        <v>-0.11946334344948049</v>
      </c>
      <c r="S859">
        <v>-0.37068894158934851</v>
      </c>
      <c r="T859">
        <v>-0.30463377290708499</v>
      </c>
      <c r="U859">
        <v>-0.15876636839032171</v>
      </c>
      <c r="V859">
        <v>-0.51530668325333651</v>
      </c>
      <c r="W859">
        <v>-0.19174675615070461</v>
      </c>
      <c r="X859">
        <v>-0.49545848799643472</v>
      </c>
      <c r="Y859">
        <v>-0.30766876409142913</v>
      </c>
      <c r="Z859">
        <v>-0.45807141094173742</v>
      </c>
      <c r="AA859">
        <v>-0.28784011503516188</v>
      </c>
      <c r="AB859">
        <v>-0.55497983503838988</v>
      </c>
      <c r="AC859">
        <v>-0.31247868184308281</v>
      </c>
      <c r="AD859">
        <v>-0.47615751728834171</v>
      </c>
      <c r="AE859">
        <v>-0.35691496050917759</v>
      </c>
      <c r="AF859">
        <v>-0.45711247509372988</v>
      </c>
      <c r="AG859">
        <v>-0.44958954572279419</v>
      </c>
      <c r="AH859" s="9" t="s">
        <v>214</v>
      </c>
      <c r="AI859" s="1">
        <v>44256</v>
      </c>
      <c r="AJ859" s="9" t="s">
        <v>38</v>
      </c>
      <c r="AK859">
        <v>4</v>
      </c>
    </row>
    <row r="860" spans="1:37" x14ac:dyDescent="0.25">
      <c r="A860">
        <v>44258</v>
      </c>
      <c r="B860">
        <v>-5.191600977153786E-2</v>
      </c>
      <c r="C860">
        <v>-4.040156747580307E-2</v>
      </c>
      <c r="D860">
        <v>-0.1272712489914854</v>
      </c>
      <c r="E860">
        <v>-9.320890860846498E-2</v>
      </c>
      <c r="F860">
        <v>-5.5329542725431308E-2</v>
      </c>
      <c r="G860">
        <v>-5.0075219076807641E-2</v>
      </c>
      <c r="H860">
        <v>-0.17978116280493531</v>
      </c>
      <c r="I860">
        <v>-1.3084281324197949E-2</v>
      </c>
      <c r="J860">
        <v>-1.316809521668403E-2</v>
      </c>
      <c r="K860">
        <v>-9.226844383881587E-2</v>
      </c>
      <c r="L860">
        <v>0</v>
      </c>
      <c r="M860">
        <v>0</v>
      </c>
      <c r="N860">
        <v>-3.1544911758982219E-2</v>
      </c>
      <c r="O860">
        <v>-7.8056660115168319E-2</v>
      </c>
      <c r="P860">
        <v>-7.127632278141156E-3</v>
      </c>
      <c r="Q860">
        <v>-5.0954839752664551E-2</v>
      </c>
      <c r="R860">
        <v>-8.3234909695114906E-2</v>
      </c>
      <c r="S860">
        <v>0</v>
      </c>
      <c r="T860">
        <v>-0.1010719985116993</v>
      </c>
      <c r="U860">
        <v>0</v>
      </c>
      <c r="V860">
        <v>-2.096287081682317E-2</v>
      </c>
      <c r="W860">
        <v>-3.7348124454431851E-3</v>
      </c>
      <c r="X860">
        <v>-6.2842139495055988E-2</v>
      </c>
      <c r="Y860">
        <v>0</v>
      </c>
      <c r="Z860">
        <v>-6.6206408286958882E-2</v>
      </c>
      <c r="AA860">
        <v>-2.2638698863674759E-2</v>
      </c>
      <c r="AB860">
        <v>-7.6773838533942165E-2</v>
      </c>
      <c r="AC860">
        <v>-4.525199964141702E-3</v>
      </c>
      <c r="AD860">
        <v>-7.705840758546445E-2</v>
      </c>
      <c r="AE860">
        <v>-2.983917830356465E-2</v>
      </c>
      <c r="AF860">
        <v>-6.4072284931348991E-2</v>
      </c>
      <c r="AG860">
        <v>-4.4730653243951882E-2</v>
      </c>
      <c r="AH860" s="9" t="s">
        <v>214</v>
      </c>
      <c r="AI860" s="1">
        <v>44256</v>
      </c>
      <c r="AJ860" s="9" t="s">
        <v>39</v>
      </c>
      <c r="AK860">
        <v>3</v>
      </c>
    </row>
    <row r="861" spans="1:37" x14ac:dyDescent="0.25">
      <c r="A861">
        <v>44257</v>
      </c>
      <c r="B861">
        <v>-0.15464377365695331</v>
      </c>
      <c r="C861">
        <v>-7.5080547899903692E-3</v>
      </c>
      <c r="D861">
        <v>-1.3681613206008971E-3</v>
      </c>
      <c r="E861">
        <v>-0.15109043163169561</v>
      </c>
      <c r="F861">
        <v>-9.8369000294438763E-2</v>
      </c>
      <c r="G861">
        <v>-0.18201678220176071</v>
      </c>
      <c r="H861">
        <v>-0.4497749239180811</v>
      </c>
      <c r="I861">
        <v>-0.33647529101545981</v>
      </c>
      <c r="J861">
        <v>-0.34294764462240951</v>
      </c>
      <c r="K861">
        <v>-5.8086489371658868E-2</v>
      </c>
      <c r="L861">
        <v>-0.12852240015802169</v>
      </c>
      <c r="M861">
        <v>-0.1269532168020456</v>
      </c>
      <c r="N861">
        <v>-2.5366439180088941E-2</v>
      </c>
      <c r="O861">
        <v>-0.187358361001008</v>
      </c>
      <c r="P861">
        <v>-1.032169763033457E-4</v>
      </c>
      <c r="Q861">
        <v>-3.7567545033173597E-2</v>
      </c>
      <c r="R861">
        <v>-2.449503007207254E-2</v>
      </c>
      <c r="S861">
        <v>-3.6715742673389229E-2</v>
      </c>
      <c r="T861">
        <v>-6.6942620748512982E-2</v>
      </c>
      <c r="U861">
        <v>0</v>
      </c>
      <c r="V861">
        <v>-0.1022326877376404</v>
      </c>
      <c r="W861">
        <v>-3.7108187903181988E-2</v>
      </c>
      <c r="X861">
        <v>-0.1463412074164489</v>
      </c>
      <c r="Y861">
        <v>-5.5142186317848431E-2</v>
      </c>
      <c r="Z861">
        <v>-0.2134828326369482</v>
      </c>
      <c r="AA861">
        <v>-8.7481677997097398E-2</v>
      </c>
      <c r="AB861">
        <v>-0.12228418386565661</v>
      </c>
      <c r="AC861">
        <v>-9.1307355341097907E-2</v>
      </c>
      <c r="AD861">
        <v>-6.4200541836624422E-2</v>
      </c>
      <c r="AE861">
        <v>-0.1137400424939197</v>
      </c>
      <c r="AF861">
        <v>-0.2168469820826478</v>
      </c>
      <c r="AG861">
        <v>-8.466194348343721E-2</v>
      </c>
      <c r="AH861" s="9" t="s">
        <v>214</v>
      </c>
      <c r="AI861" s="1">
        <v>44256</v>
      </c>
      <c r="AJ861" s="9" t="s">
        <v>40</v>
      </c>
      <c r="AK861">
        <v>2</v>
      </c>
    </row>
    <row r="862" spans="1:37" x14ac:dyDescent="0.25">
      <c r="A862">
        <v>44256</v>
      </c>
      <c r="B862">
        <v>-3.2370411404001688E-2</v>
      </c>
      <c r="C862">
        <v>-0.1042279553301558</v>
      </c>
      <c r="D862">
        <v>0</v>
      </c>
      <c r="E862">
        <v>-1.439690108544539E-2</v>
      </c>
      <c r="F862">
        <v>-2.157924433361475E-3</v>
      </c>
      <c r="G862">
        <v>-5.8392866207916491E-2</v>
      </c>
      <c r="H862">
        <v>-6.8641988823584563E-2</v>
      </c>
      <c r="I862">
        <v>-5.1702740727216347E-2</v>
      </c>
      <c r="J862">
        <v>0</v>
      </c>
      <c r="K862">
        <v>-0.27207418011346962</v>
      </c>
      <c r="L862">
        <v>0</v>
      </c>
      <c r="M862">
        <v>-2.3518268407148632E-3</v>
      </c>
      <c r="N862">
        <v>-2.2418508416410861E-2</v>
      </c>
      <c r="O862">
        <v>-4.9812874517201983E-2</v>
      </c>
      <c r="P862">
        <v>-7.5152151459937505E-4</v>
      </c>
      <c r="Q862">
        <v>-2.254627576437895E-2</v>
      </c>
      <c r="R862">
        <v>0</v>
      </c>
      <c r="S862">
        <v>-3.3708883083634213E-2</v>
      </c>
      <c r="T862">
        <v>-7.8169845453390757E-2</v>
      </c>
      <c r="U862">
        <v>-6.5579017683842306E-2</v>
      </c>
      <c r="V862">
        <v>-3.6239992181554707E-2</v>
      </c>
      <c r="W862">
        <v>-5.5538720901972309E-2</v>
      </c>
      <c r="X862">
        <v>-3.1640786462833172E-2</v>
      </c>
      <c r="Y862">
        <v>0</v>
      </c>
      <c r="Z862">
        <v>-3.5749056967386353E-2</v>
      </c>
      <c r="AA862">
        <v>-3.1022579838313569E-2</v>
      </c>
      <c r="AB862">
        <v>-4.1677311001469958E-2</v>
      </c>
      <c r="AC862">
        <v>-8.8324163573513727E-4</v>
      </c>
      <c r="AD862">
        <v>-2.6106739948429732E-3</v>
      </c>
      <c r="AE862">
        <v>-1.3981061322707411E-2</v>
      </c>
      <c r="AF862">
        <v>-4.0550840260618309E-2</v>
      </c>
      <c r="AG862">
        <v>-5.081696649958458E-2</v>
      </c>
      <c r="AH862" s="9" t="s">
        <v>214</v>
      </c>
      <c r="AI862" s="1">
        <v>44256</v>
      </c>
      <c r="AJ862" s="9" t="s">
        <v>41</v>
      </c>
      <c r="AK862">
        <v>1</v>
      </c>
    </row>
    <row r="863" spans="1:37" x14ac:dyDescent="0.25">
      <c r="A863">
        <v>44253</v>
      </c>
      <c r="B863">
        <v>-4.7356270453710617E-2</v>
      </c>
      <c r="C863">
        <v>-6.8018746973424045E-5</v>
      </c>
      <c r="D863">
        <v>-0.19771426684010521</v>
      </c>
      <c r="E863">
        <v>-2.6508552101246041E-2</v>
      </c>
      <c r="F863">
        <v>-7.1986474206575429E-4</v>
      </c>
      <c r="G863">
        <v>-1.1341952777556889E-2</v>
      </c>
      <c r="H863">
        <v>-4.5562389173449784E-3</v>
      </c>
      <c r="I863">
        <v>0</v>
      </c>
      <c r="J863">
        <v>-7.0323580916828443E-3</v>
      </c>
      <c r="K863">
        <v>0</v>
      </c>
      <c r="L863">
        <v>-1.8720525118122429E-3</v>
      </c>
      <c r="M863">
        <v>-4.7952128959754363E-2</v>
      </c>
      <c r="N863">
        <v>-1.4278083671461651E-2</v>
      </c>
      <c r="O863">
        <v>-4.3196136238989817E-2</v>
      </c>
      <c r="P863">
        <v>-1.7196150209545041E-2</v>
      </c>
      <c r="Q863">
        <v>-2.7331295919270401E-2</v>
      </c>
      <c r="R863">
        <v>-8.92857084240367E-2</v>
      </c>
      <c r="S863">
        <v>0</v>
      </c>
      <c r="T863">
        <v>-1.9549251687789272E-3</v>
      </c>
      <c r="U863">
        <v>0</v>
      </c>
      <c r="V863">
        <v>-3.475929843307309E-3</v>
      </c>
      <c r="W863">
        <v>-0.29474597455355622</v>
      </c>
      <c r="X863">
        <v>-0.11575254002387329</v>
      </c>
      <c r="Y863">
        <v>-9.2723513973415658E-3</v>
      </c>
      <c r="Z863">
        <v>-5.133961951482368E-2</v>
      </c>
      <c r="AA863">
        <v>-8.0443944850156039E-3</v>
      </c>
      <c r="AB863">
        <v>-1.254109228786345E-2</v>
      </c>
      <c r="AC863">
        <v>-7.1267122377881298E-2</v>
      </c>
      <c r="AD863">
        <v>-2.14263327190473E-4</v>
      </c>
      <c r="AE863">
        <v>-7.9520227063345252E-3</v>
      </c>
      <c r="AF863">
        <v>-5.2433502320124697E-2</v>
      </c>
      <c r="AG863">
        <v>-0.1193079700508175</v>
      </c>
      <c r="AH863" s="9" t="s">
        <v>215</v>
      </c>
      <c r="AI863" s="1">
        <v>44228</v>
      </c>
      <c r="AJ863" s="9" t="s">
        <v>43</v>
      </c>
      <c r="AK863">
        <v>26</v>
      </c>
    </row>
    <row r="864" spans="1:37" x14ac:dyDescent="0.25">
      <c r="A864">
        <v>44252</v>
      </c>
      <c r="B864">
        <v>-0.1582573259758224</v>
      </c>
      <c r="C864">
        <v>-1.3207761258209379E-2</v>
      </c>
      <c r="D864">
        <v>-0.32456679520747173</v>
      </c>
      <c r="E864">
        <v>-0.21647431987650501</v>
      </c>
      <c r="F864">
        <v>-9.3387757553191186E-3</v>
      </c>
      <c r="G864">
        <v>-6.2348754435124836E-3</v>
      </c>
      <c r="H864">
        <v>-2.1266499369533641E-2</v>
      </c>
      <c r="I864">
        <v>-4.9224050250859602E-2</v>
      </c>
      <c r="J864">
        <v>-1.161503137950768E-2</v>
      </c>
      <c r="K864">
        <v>-0.1048451698118224</v>
      </c>
      <c r="L864">
        <v>-6.3802152617438337E-2</v>
      </c>
      <c r="M864">
        <v>-0.11527852696472241</v>
      </c>
      <c r="N864">
        <v>-7.6563155111267475E-2</v>
      </c>
      <c r="O864">
        <v>-6.6008002369528722E-4</v>
      </c>
      <c r="P864">
        <v>-0.14431311079345699</v>
      </c>
      <c r="Q864">
        <v>-2.3726579639345109E-2</v>
      </c>
      <c r="R864">
        <v>-0.76071084194937355</v>
      </c>
      <c r="S864">
        <v>-0.16994860863216041</v>
      </c>
      <c r="T864">
        <v>-4.8362084196007238E-2</v>
      </c>
      <c r="U864">
        <v>-2.75889827113232E-2</v>
      </c>
      <c r="V864">
        <v>-1.2240261423394979E-2</v>
      </c>
      <c r="W864">
        <v>-7.3236271834959857E-2</v>
      </c>
      <c r="X864">
        <v>-9.7626953486168885E-2</v>
      </c>
      <c r="Y864">
        <v>-6.7771705754232928E-2</v>
      </c>
      <c r="Z864">
        <v>-0.12614133670572211</v>
      </c>
      <c r="AA864">
        <v>-7.8855814700424992E-2</v>
      </c>
      <c r="AB864">
        <v>-2.28258800627054E-2</v>
      </c>
      <c r="AC864">
        <v>-0.1775231349812865</v>
      </c>
      <c r="AD864">
        <v>-2.854600342974048E-2</v>
      </c>
      <c r="AE864">
        <v>-7.3167254237764878E-2</v>
      </c>
      <c r="AF864">
        <v>-9.1232030725111893E-2</v>
      </c>
      <c r="AG864">
        <v>-0.24943766056848099</v>
      </c>
      <c r="AH864" s="9" t="s">
        <v>215</v>
      </c>
      <c r="AI864" s="1">
        <v>44228</v>
      </c>
      <c r="AJ864" s="9" t="s">
        <v>38</v>
      </c>
      <c r="AK864">
        <v>25</v>
      </c>
    </row>
    <row r="865" spans="1:37" x14ac:dyDescent="0.25">
      <c r="A865">
        <v>44251</v>
      </c>
      <c r="B865">
        <v>-0.48458634961818892</v>
      </c>
      <c r="C865">
        <v>-0.18717277702524651</v>
      </c>
      <c r="D865">
        <v>-0.85948732637986325</v>
      </c>
      <c r="E865">
        <v>-0.771131112006055</v>
      </c>
      <c r="F865">
        <v>-0.73307521319881874</v>
      </c>
      <c r="G865">
        <v>-0.31666387576430982</v>
      </c>
      <c r="H865">
        <v>-0.25456805352983269</v>
      </c>
      <c r="I865">
        <v>-0.72737696491014836</v>
      </c>
      <c r="J865">
        <v>-0.44353743223981479</v>
      </c>
      <c r="K865">
        <v>-0.68221249922305083</v>
      </c>
      <c r="L865">
        <v>-7.4225329877444929E-2</v>
      </c>
      <c r="M865">
        <v>-0.10812638763639371</v>
      </c>
      <c r="N865">
        <v>-0.67662559058783656</v>
      </c>
      <c r="O865">
        <v>-0.62054597669418443</v>
      </c>
      <c r="P865">
        <v>-5.6348363485786222E-2</v>
      </c>
      <c r="Q865">
        <v>-0.47467650395546102</v>
      </c>
      <c r="R865">
        <v>-6.3308677285404846E-2</v>
      </c>
      <c r="S865">
        <v>-0.17315234009065661</v>
      </c>
      <c r="T865">
        <v>-0.44687885934972948</v>
      </c>
      <c r="U865">
        <v>-0.58800893187981129</v>
      </c>
      <c r="V865">
        <v>-0.58482109178811748</v>
      </c>
      <c r="W865">
        <v>-0.3942695780966462</v>
      </c>
      <c r="X865">
        <v>-0.40082299030748247</v>
      </c>
      <c r="Y865">
        <v>-0.10684076522555561</v>
      </c>
      <c r="Z865">
        <v>-0.52874921193619451</v>
      </c>
      <c r="AA865">
        <v>-0.49825627094117919</v>
      </c>
      <c r="AB865">
        <v>-0.51661082539342218</v>
      </c>
      <c r="AC865">
        <v>-0.16214716606260429</v>
      </c>
      <c r="AD865">
        <v>-0.71537802891295688</v>
      </c>
      <c r="AE865">
        <v>-0.5773616667901833</v>
      </c>
      <c r="AF865">
        <v>-0.40194929426243192</v>
      </c>
      <c r="AG865">
        <v>-0.46990085097230921</v>
      </c>
      <c r="AH865" s="9" t="s">
        <v>215</v>
      </c>
      <c r="AI865" s="1">
        <v>44228</v>
      </c>
      <c r="AJ865" s="9" t="s">
        <v>39</v>
      </c>
      <c r="AK865">
        <v>24</v>
      </c>
    </row>
    <row r="866" spans="1:37" x14ac:dyDescent="0.25">
      <c r="A866">
        <v>44250</v>
      </c>
      <c r="B866">
        <v>-0.1252163352347854</v>
      </c>
      <c r="C866">
        <v>-8.1583338444492587E-2</v>
      </c>
      <c r="D866">
        <v>-3.0014756718828361E-2</v>
      </c>
      <c r="E866">
        <v>-0.19532158210445799</v>
      </c>
      <c r="F866">
        <v>-2.5767919242099081E-2</v>
      </c>
      <c r="G866">
        <v>-1.8631341913947469E-2</v>
      </c>
      <c r="H866">
        <v>-8.6973572682026795E-2</v>
      </c>
      <c r="I866">
        <v>-2.9795498376588739E-2</v>
      </c>
      <c r="J866">
        <v>-0.16309061281781051</v>
      </c>
      <c r="K866">
        <v>-7.5262218384598942E-2</v>
      </c>
      <c r="L866">
        <v>-9.3555331674466929E-3</v>
      </c>
      <c r="M866">
        <v>-0.1215140281052091</v>
      </c>
      <c r="N866">
        <v>-0.12245736468149709</v>
      </c>
      <c r="O866">
        <v>-0.20255241528188839</v>
      </c>
      <c r="P866">
        <v>-3.2345096873351152E-2</v>
      </c>
      <c r="Q866">
        <v>-2.7592239046511109E-2</v>
      </c>
      <c r="R866">
        <v>-3.3737598800139747E-2</v>
      </c>
      <c r="S866">
        <v>-0.1937815272868664</v>
      </c>
      <c r="T866">
        <v>-0.25922596804905801</v>
      </c>
      <c r="U866">
        <v>-4.247437078732081E-2</v>
      </c>
      <c r="V866">
        <v>-0.16314870698213871</v>
      </c>
      <c r="W866">
        <v>-0.4074479113102662</v>
      </c>
      <c r="X866">
        <v>-0.16022120464348799</v>
      </c>
      <c r="Y866">
        <v>0</v>
      </c>
      <c r="Z866">
        <v>-0.16289365960417321</v>
      </c>
      <c r="AA866">
        <v>-8.7417221163751377E-2</v>
      </c>
      <c r="AB866">
        <v>-0.11509732459158931</v>
      </c>
      <c r="AC866">
        <v>-6.0534686611282633E-2</v>
      </c>
      <c r="AD866">
        <v>-9.0135430825077009E-2</v>
      </c>
      <c r="AE866">
        <v>-0.15569743551796761</v>
      </c>
      <c r="AF866">
        <v>-0.11694320631823631</v>
      </c>
      <c r="AG866">
        <v>-0.1145149817182422</v>
      </c>
      <c r="AH866" s="9" t="s">
        <v>215</v>
      </c>
      <c r="AI866" s="1">
        <v>44228</v>
      </c>
      <c r="AJ866" s="9" t="s">
        <v>40</v>
      </c>
      <c r="AK866">
        <v>23</v>
      </c>
    </row>
    <row r="867" spans="1:37" x14ac:dyDescent="0.25">
      <c r="A867">
        <v>44249</v>
      </c>
      <c r="B867">
        <v>-0.2316859608657815</v>
      </c>
      <c r="C867">
        <v>-2.163459921329023E-2</v>
      </c>
      <c r="D867">
        <v>-0.1028147067753592</v>
      </c>
      <c r="E867">
        <v>-0.1596350343822536</v>
      </c>
      <c r="F867">
        <v>-0.19757539811958011</v>
      </c>
      <c r="G867">
        <v>-0.38297685103384421</v>
      </c>
      <c r="H867">
        <v>-0.1319693669466189</v>
      </c>
      <c r="I867">
        <v>-0.24373605677947491</v>
      </c>
      <c r="J867">
        <v>-3.3437580127634092E-2</v>
      </c>
      <c r="K867">
        <v>-0.1838531600836377</v>
      </c>
      <c r="L867">
        <v>0</v>
      </c>
      <c r="M867">
        <v>-6.8417251051043029E-2</v>
      </c>
      <c r="N867">
        <v>-0.1232757870738202</v>
      </c>
      <c r="O867">
        <v>-0.12729758591924931</v>
      </c>
      <c r="P867">
        <v>-1.8800525042186041E-2</v>
      </c>
      <c r="Q867">
        <v>-0.14681156895846459</v>
      </c>
      <c r="R867">
        <v>0</v>
      </c>
      <c r="S867">
        <v>-0.2584253349970842</v>
      </c>
      <c r="T867">
        <v>-0.72864543490097744</v>
      </c>
      <c r="U867">
        <v>-0.81336994406508301</v>
      </c>
      <c r="V867">
        <v>-0.27120551418234279</v>
      </c>
      <c r="W867">
        <v>-1.156803943402499</v>
      </c>
      <c r="X867">
        <v>-0.24601881146461019</v>
      </c>
      <c r="Y867">
        <v>-9.3924284771472622E-3</v>
      </c>
      <c r="Z867">
        <v>-0.25846899216934899</v>
      </c>
      <c r="AA867">
        <v>-0.12672522529596841</v>
      </c>
      <c r="AB867">
        <v>-0.35551800857333371</v>
      </c>
      <c r="AC867">
        <v>-3.6055254477241103E-2</v>
      </c>
      <c r="AD867">
        <v>-3.8065645548222317E-2</v>
      </c>
      <c r="AE867">
        <v>-0.18148163927004179</v>
      </c>
      <c r="AF867">
        <v>-0.2353989121762641</v>
      </c>
      <c r="AG867">
        <v>-0.32190565507473029</v>
      </c>
      <c r="AH867" s="9" t="s">
        <v>215</v>
      </c>
      <c r="AI867" s="1">
        <v>44228</v>
      </c>
      <c r="AJ867" s="9" t="s">
        <v>41</v>
      </c>
      <c r="AK867">
        <v>22</v>
      </c>
    </row>
    <row r="868" spans="1:37" x14ac:dyDescent="0.25">
      <c r="A868">
        <v>44246</v>
      </c>
      <c r="B868">
        <v>-8.213358160748134E-2</v>
      </c>
      <c r="C868">
        <v>-2.1525845665621941E-2</v>
      </c>
      <c r="D868">
        <v>-1.6503370465338979E-2</v>
      </c>
      <c r="E868">
        <v>-0.1061414966682232</v>
      </c>
      <c r="F868">
        <v>-3.2868693459737489E-2</v>
      </c>
      <c r="G868">
        <v>-4.1845406281332417E-2</v>
      </c>
      <c r="H868">
        <v>-0.1197431550812396</v>
      </c>
      <c r="I868">
        <v>-6.2068333324607351E-2</v>
      </c>
      <c r="J868">
        <v>-0.67057511558442762</v>
      </c>
      <c r="K868">
        <v>-2.875460242586278E-2</v>
      </c>
      <c r="L868">
        <v>-9.9133367378932934E-3</v>
      </c>
      <c r="M868">
        <v>-3.7313758355915772E-3</v>
      </c>
      <c r="N868">
        <v>-0.14046888831612861</v>
      </c>
      <c r="O868">
        <v>-2.787727596423397E-3</v>
      </c>
      <c r="P868">
        <v>-3.8860579452183052E-3</v>
      </c>
      <c r="Q868">
        <v>-3.1505427571458492E-3</v>
      </c>
      <c r="R868">
        <v>0</v>
      </c>
      <c r="S868">
        <v>-1.1649157437578521E-3</v>
      </c>
      <c r="T868">
        <v>-1.5218563350584521E-2</v>
      </c>
      <c r="U868">
        <v>0</v>
      </c>
      <c r="V868">
        <v>-2.4154144696832601E-2</v>
      </c>
      <c r="W868">
        <v>0</v>
      </c>
      <c r="X868">
        <v>-0.2936209439944138</v>
      </c>
      <c r="Y868">
        <v>-4.7443214176570159E-2</v>
      </c>
      <c r="Z868">
        <v>-0.1217782500870582</v>
      </c>
      <c r="AA868">
        <v>-0.11587918810694089</v>
      </c>
      <c r="AB868">
        <v>-2.1520790671955409E-2</v>
      </c>
      <c r="AC868">
        <v>-1.4100266940669929E-2</v>
      </c>
      <c r="AD868">
        <v>-6.0790354444415579E-2</v>
      </c>
      <c r="AE868">
        <v>-6.1557284083371973E-2</v>
      </c>
      <c r="AF868">
        <v>-7.6704306479230544E-2</v>
      </c>
      <c r="AG868">
        <v>-0.1019876260491461</v>
      </c>
      <c r="AH868" s="9" t="s">
        <v>216</v>
      </c>
      <c r="AI868" s="1">
        <v>44228</v>
      </c>
      <c r="AJ868" s="9" t="s">
        <v>43</v>
      </c>
      <c r="AK868">
        <v>19</v>
      </c>
    </row>
    <row r="869" spans="1:37" x14ac:dyDescent="0.25">
      <c r="A869">
        <v>44245</v>
      </c>
      <c r="B869">
        <v>-0.1885733535334109</v>
      </c>
      <c r="C869">
        <v>-8.7478101343766906E-2</v>
      </c>
      <c r="D869">
        <v>0</v>
      </c>
      <c r="E869">
        <v>-0.1373724640203243</v>
      </c>
      <c r="F869">
        <v>-2.438604050657894E-2</v>
      </c>
      <c r="G869">
        <v>-0.2474647950799953</v>
      </c>
      <c r="H869">
        <v>-0.1095787878064388</v>
      </c>
      <c r="I869">
        <v>-0.46596309954811438</v>
      </c>
      <c r="J869">
        <v>-0.35690570174963349</v>
      </c>
      <c r="K869">
        <v>-2.226383855150349E-2</v>
      </c>
      <c r="L869">
        <v>-9.5019197007625511E-2</v>
      </c>
      <c r="M869">
        <v>-9.8941252266704638E-2</v>
      </c>
      <c r="N869">
        <v>-3.6603025332519572E-2</v>
      </c>
      <c r="O869">
        <v>-0.12932549891172279</v>
      </c>
      <c r="P869">
        <v>-8.898031798395499E-2</v>
      </c>
      <c r="Q869">
        <v>-9.8775535036149983E-2</v>
      </c>
      <c r="R869">
        <v>-0.46419474113070669</v>
      </c>
      <c r="S869">
        <v>-0.29405283660485498</v>
      </c>
      <c r="T869">
        <v>-4.7011924694923192E-2</v>
      </c>
      <c r="U869">
        <v>-1.07985175063841E-2</v>
      </c>
      <c r="V869">
        <v>-0.21702796699939081</v>
      </c>
      <c r="W869">
        <v>-0.25065394297795002</v>
      </c>
      <c r="X869">
        <v>-9.9447106145277867E-2</v>
      </c>
      <c r="Y869">
        <v>0</v>
      </c>
      <c r="Z869">
        <v>-0.26525136379946462</v>
      </c>
      <c r="AA869">
        <v>-0.1365649048314114</v>
      </c>
      <c r="AB869">
        <v>-9.6463524423022959E-2</v>
      </c>
      <c r="AC869">
        <v>-5.1623251973694863E-2</v>
      </c>
      <c r="AD869">
        <v>-2.7642646949893809E-2</v>
      </c>
      <c r="AE869">
        <v>-0.11040857841212171</v>
      </c>
      <c r="AF869">
        <v>-0.16539315914055749</v>
      </c>
      <c r="AG869">
        <v>-0.21858691672437769</v>
      </c>
      <c r="AH869" s="9" t="s">
        <v>216</v>
      </c>
      <c r="AI869" s="1">
        <v>44228</v>
      </c>
      <c r="AJ869" s="9" t="s">
        <v>38</v>
      </c>
      <c r="AK869">
        <v>18</v>
      </c>
    </row>
    <row r="870" spans="1:37" x14ac:dyDescent="0.25">
      <c r="A870">
        <v>44244</v>
      </c>
      <c r="B870">
        <v>-3.1927120309510608E-2</v>
      </c>
      <c r="C870">
        <v>0</v>
      </c>
      <c r="D870">
        <v>0</v>
      </c>
      <c r="E870">
        <v>-2.845194850718482E-2</v>
      </c>
      <c r="F870">
        <v>-1.556598216338935E-3</v>
      </c>
      <c r="G870">
        <v>-0.1754927524511487</v>
      </c>
      <c r="H870">
        <v>0</v>
      </c>
      <c r="I870">
        <v>-0.13821658583838359</v>
      </c>
      <c r="J870">
        <v>0</v>
      </c>
      <c r="K870">
        <v>0</v>
      </c>
      <c r="L870">
        <v>-6.9729345367458465E-2</v>
      </c>
      <c r="M870">
        <v>-5.0492088995847022E-3</v>
      </c>
      <c r="N870">
        <v>-8.3041676753795783E-4</v>
      </c>
      <c r="O870">
        <v>-2.9043669577431919E-3</v>
      </c>
      <c r="P870">
        <v>-6.9895539372222979E-3</v>
      </c>
      <c r="Q870">
        <v>-6.7371180110363102E-3</v>
      </c>
      <c r="R870">
        <v>0</v>
      </c>
      <c r="S870">
        <v>-0.1813203338718048</v>
      </c>
      <c r="T870">
        <v>-8.6995896733449832E-2</v>
      </c>
      <c r="U870">
        <v>0</v>
      </c>
      <c r="V870">
        <v>-5.549812707917782E-3</v>
      </c>
      <c r="W870">
        <v>-1.235101158497783E-2</v>
      </c>
      <c r="X870">
        <v>-2.1539250855284589E-2</v>
      </c>
      <c r="Y870">
        <v>-3.0799156507225259E-2</v>
      </c>
      <c r="Z870">
        <v>-5.1366297417643828E-2</v>
      </c>
      <c r="AA870">
        <v>-9.6487444799349745E-3</v>
      </c>
      <c r="AB870">
        <v>-1.739619986849408E-2</v>
      </c>
      <c r="AC870">
        <v>-1.8075547835391191E-2</v>
      </c>
      <c r="AD870">
        <v>-8.2308049290077609E-4</v>
      </c>
      <c r="AE870">
        <v>-4.5392603131211669E-4</v>
      </c>
      <c r="AF870">
        <v>-4.361976993195945E-2</v>
      </c>
      <c r="AG870">
        <v>-9.0497115702993236E-2</v>
      </c>
      <c r="AH870" s="9" t="s">
        <v>216</v>
      </c>
      <c r="AI870" s="1">
        <v>44228</v>
      </c>
      <c r="AJ870" s="9" t="s">
        <v>39</v>
      </c>
      <c r="AK870">
        <v>17</v>
      </c>
    </row>
    <row r="871" spans="1:37" x14ac:dyDescent="0.25">
      <c r="A871">
        <v>44236</v>
      </c>
      <c r="B871">
        <v>-3.3948420200939758E-2</v>
      </c>
      <c r="C871">
        <v>-0.1013515140466958</v>
      </c>
      <c r="D871">
        <v>0</v>
      </c>
      <c r="E871">
        <v>-1.354057353514572E-2</v>
      </c>
      <c r="F871">
        <v>0</v>
      </c>
      <c r="G871">
        <v>-4.9538083373868787E-2</v>
      </c>
      <c r="H871">
        <v>0</v>
      </c>
      <c r="I871">
        <v>-0.60153335595292745</v>
      </c>
      <c r="J871">
        <v>0</v>
      </c>
      <c r="K871">
        <v>0</v>
      </c>
      <c r="L871">
        <v>0</v>
      </c>
      <c r="M871">
        <v>0</v>
      </c>
      <c r="N871">
        <v>-3.4471985100721549E-3</v>
      </c>
      <c r="O871">
        <v>-1.657321805664699E-2</v>
      </c>
      <c r="P871">
        <v>-1.511288192816445E-2</v>
      </c>
      <c r="Q871">
        <v>-8.646935408677624E-4</v>
      </c>
      <c r="R871">
        <v>-0.13003139239478759</v>
      </c>
      <c r="S871">
        <v>-0.22375122086842519</v>
      </c>
      <c r="T871">
        <v>-5.2317486239500822E-3</v>
      </c>
      <c r="U871">
        <v>0</v>
      </c>
      <c r="V871">
        <v>-5.7533422603178043E-2</v>
      </c>
      <c r="W871">
        <v>-1.960170768259229E-3</v>
      </c>
      <c r="X871">
        <v>-8.355737469550201E-3</v>
      </c>
      <c r="Y871">
        <v>0</v>
      </c>
      <c r="Z871">
        <v>-5.7814170619671638E-2</v>
      </c>
      <c r="AA871">
        <v>-4.0208211628851333E-2</v>
      </c>
      <c r="AB871">
        <v>-8.2480928177772143E-3</v>
      </c>
      <c r="AC871">
        <v>0</v>
      </c>
      <c r="AD871">
        <v>0</v>
      </c>
      <c r="AE871">
        <v>-5.4345546091168311E-2</v>
      </c>
      <c r="AF871">
        <v>-1.494661714511859E-2</v>
      </c>
      <c r="AG871">
        <v>-7.0004643574689163E-2</v>
      </c>
      <c r="AH871" s="9" t="s">
        <v>217</v>
      </c>
      <c r="AI871" s="1">
        <v>44228</v>
      </c>
      <c r="AJ871" s="9" t="s">
        <v>40</v>
      </c>
      <c r="AK871">
        <v>9</v>
      </c>
    </row>
    <row r="872" spans="1:37" x14ac:dyDescent="0.25">
      <c r="A872">
        <v>44235</v>
      </c>
      <c r="B872">
        <v>-1.3026371212003729</v>
      </c>
      <c r="C872">
        <v>-0.75751486940630919</v>
      </c>
      <c r="D872">
        <v>-1.3784261694521129</v>
      </c>
      <c r="E872">
        <v>-2.3258480943728599</v>
      </c>
      <c r="F872">
        <v>-1.0760296960421849</v>
      </c>
      <c r="G872">
        <v>-1.728839492160763</v>
      </c>
      <c r="H872">
        <v>-0.8625192330198731</v>
      </c>
      <c r="I872">
        <v>-0.5444647903415466</v>
      </c>
      <c r="J872">
        <v>-0.24488139656622351</v>
      </c>
      <c r="K872">
        <v>-0.75428142202821213</v>
      </c>
      <c r="L872">
        <v>-0.99269570394479612</v>
      </c>
      <c r="M872">
        <v>-1.26142521845157</v>
      </c>
      <c r="N872">
        <v>-0.5424550750174314</v>
      </c>
      <c r="O872">
        <v>-1.2823278670141749</v>
      </c>
      <c r="P872">
        <v>-0.59796869289731736</v>
      </c>
      <c r="Q872">
        <v>-0.97145126266986415</v>
      </c>
      <c r="R872">
        <v>-2.5663306313750578</v>
      </c>
      <c r="S872">
        <v>-0.73100057031210497</v>
      </c>
      <c r="T872">
        <v>-1.8438594758635689</v>
      </c>
      <c r="U872">
        <v>-2.3601033497613741</v>
      </c>
      <c r="V872">
        <v>-1.62921283828104</v>
      </c>
      <c r="W872">
        <v>-2.6341500939583748</v>
      </c>
      <c r="X872">
        <v>-0.61001134374802102</v>
      </c>
      <c r="Y872">
        <v>-0.75451878854584598</v>
      </c>
      <c r="Z872">
        <v>-1.6658632893049119</v>
      </c>
      <c r="AA872">
        <v>-0.64947311045806078</v>
      </c>
      <c r="AB872">
        <v>-1.3160689437370481</v>
      </c>
      <c r="AC872">
        <v>-1.1082729274558629</v>
      </c>
      <c r="AD872">
        <v>-2.125886415586463</v>
      </c>
      <c r="AE872">
        <v>-1.3967393974621349</v>
      </c>
      <c r="AF872">
        <v>-1.1366185946386469</v>
      </c>
      <c r="AG872">
        <v>-1.1658400722572839</v>
      </c>
      <c r="AH872" s="9" t="s">
        <v>217</v>
      </c>
      <c r="AI872" s="1">
        <v>44228</v>
      </c>
      <c r="AJ872" s="9" t="s">
        <v>41</v>
      </c>
      <c r="AK872">
        <v>8</v>
      </c>
    </row>
    <row r="873" spans="1:37" x14ac:dyDescent="0.25">
      <c r="A873">
        <v>44232</v>
      </c>
      <c r="B873">
        <v>-0.1666173266903502</v>
      </c>
      <c r="C873">
        <v>0</v>
      </c>
      <c r="D873">
        <v>-3.1270662631975879E-2</v>
      </c>
      <c r="E873">
        <v>-0.1193458850736793</v>
      </c>
      <c r="F873">
        <v>-3.064715196906662E-2</v>
      </c>
      <c r="G873">
        <v>-0.12033520583707499</v>
      </c>
      <c r="H873">
        <v>-2.8624385066117818E-2</v>
      </c>
      <c r="I873">
        <v>-0.29409029842016171</v>
      </c>
      <c r="J873">
        <v>-8.5821861659044887E-2</v>
      </c>
      <c r="K873">
        <v>-9.0692816087477382E-2</v>
      </c>
      <c r="L873">
        <v>0</v>
      </c>
      <c r="M873">
        <v>-1.9350106123498929E-2</v>
      </c>
      <c r="N873">
        <v>-8.598884795815805E-3</v>
      </c>
      <c r="O873">
        <v>0</v>
      </c>
      <c r="P873">
        <v>-0.24101242869387429</v>
      </c>
      <c r="Q873">
        <v>-0.1497662089168402</v>
      </c>
      <c r="R873">
        <v>-0.1341398901378808</v>
      </c>
      <c r="S873">
        <v>-3.795224846811307E-2</v>
      </c>
      <c r="T873">
        <v>-5.092865758899625E-2</v>
      </c>
      <c r="U873">
        <v>-0.1872055420366518</v>
      </c>
      <c r="V873">
        <v>-1.015693554516051</v>
      </c>
      <c r="W873">
        <v>-0.18988829143790939</v>
      </c>
      <c r="X873">
        <v>-0.15188175838439971</v>
      </c>
      <c r="Y873">
        <v>-2.5688027101736011E-2</v>
      </c>
      <c r="Z873">
        <v>-0.13197838503268519</v>
      </c>
      <c r="AA873">
        <v>-0.13574019317803329</v>
      </c>
      <c r="AB873">
        <v>-0.1894571890424008</v>
      </c>
      <c r="AC873">
        <v>-3.5331912361592339E-2</v>
      </c>
      <c r="AD873">
        <v>-4.1107229414971192E-4</v>
      </c>
      <c r="AE873">
        <v>-0.2071625058655458</v>
      </c>
      <c r="AF873">
        <v>-0.15226474249822899</v>
      </c>
      <c r="AG873">
        <v>-0.15330656035543511</v>
      </c>
      <c r="AH873" s="9" t="s">
        <v>218</v>
      </c>
      <c r="AI873" s="1">
        <v>44228</v>
      </c>
      <c r="AJ873" s="9" t="s">
        <v>43</v>
      </c>
      <c r="AK873">
        <v>5</v>
      </c>
    </row>
    <row r="874" spans="1:37" x14ac:dyDescent="0.25">
      <c r="A874">
        <v>44231</v>
      </c>
      <c r="B874">
        <v>-0.25959398612784929</v>
      </c>
      <c r="C874">
        <v>0</v>
      </c>
      <c r="D874">
        <v>-2.8074068376360031E-2</v>
      </c>
      <c r="E874">
        <v>-0.25711570759694541</v>
      </c>
      <c r="F874">
        <v>-0.36230097489455487</v>
      </c>
      <c r="G874">
        <v>-0.91173448614561714</v>
      </c>
      <c r="H874">
        <v>-0.1656243665398564</v>
      </c>
      <c r="I874">
        <v>-0.31557274001132168</v>
      </c>
      <c r="J874">
        <v>-6.1142929842386867E-2</v>
      </c>
      <c r="K874">
        <v>-5.0507715961938503E-2</v>
      </c>
      <c r="L874">
        <v>-2.1141615352311481E-2</v>
      </c>
      <c r="M874">
        <v>-7.2416905888412333E-2</v>
      </c>
      <c r="N874">
        <v>-4.9766987575360438E-2</v>
      </c>
      <c r="O874">
        <v>-1.088931736116683E-2</v>
      </c>
      <c r="P874">
        <v>-0.16231935256275551</v>
      </c>
      <c r="Q874">
        <v>-0.1031506928870165</v>
      </c>
      <c r="R874">
        <v>-8.3080837804321753E-2</v>
      </c>
      <c r="S874">
        <v>-2.2278808072750209E-3</v>
      </c>
      <c r="T874">
        <v>-4.7781257227529517E-2</v>
      </c>
      <c r="U874">
        <v>-0.15384628886546739</v>
      </c>
      <c r="V874">
        <v>-0.1028366039724592</v>
      </c>
      <c r="W874">
        <v>-0.74292497741670327</v>
      </c>
      <c r="X874">
        <v>-0.32032548697049928</v>
      </c>
      <c r="Y874">
        <v>-0.51433944244994945</v>
      </c>
      <c r="Z874">
        <v>-0.44702025236619791</v>
      </c>
      <c r="AA874">
        <v>-0.1104865565609086</v>
      </c>
      <c r="AB874">
        <v>-0.12512219932252999</v>
      </c>
      <c r="AC874">
        <v>-0.14470887213508901</v>
      </c>
      <c r="AD874">
        <v>-1.744018965891285E-2</v>
      </c>
      <c r="AE874">
        <v>-0.31070235494776299</v>
      </c>
      <c r="AF874">
        <v>-0.25581608655620341</v>
      </c>
      <c r="AG874">
        <v>-0.234361358757398</v>
      </c>
      <c r="AH874" s="9" t="s">
        <v>218</v>
      </c>
      <c r="AI874" s="1">
        <v>44228</v>
      </c>
      <c r="AJ874" s="9" t="s">
        <v>38</v>
      </c>
      <c r="AK874">
        <v>4</v>
      </c>
    </row>
    <row r="875" spans="1:37" x14ac:dyDescent="0.25">
      <c r="A875">
        <v>44230</v>
      </c>
      <c r="B875">
        <v>-1.249813715999876E-2</v>
      </c>
      <c r="C875">
        <v>0</v>
      </c>
      <c r="D875">
        <v>0</v>
      </c>
      <c r="E875">
        <v>-2.072736844915821E-2</v>
      </c>
      <c r="F875">
        <v>-4.7197378020062632E-4</v>
      </c>
      <c r="G875">
        <v>-5.2877331150265737E-2</v>
      </c>
      <c r="H875">
        <v>-1.9917689836541279E-3</v>
      </c>
      <c r="I875">
        <v>-7.2656817576693391E-3</v>
      </c>
      <c r="J875">
        <v>-7.8699566309510581E-4</v>
      </c>
      <c r="K875">
        <v>0</v>
      </c>
      <c r="L875">
        <v>0</v>
      </c>
      <c r="M875">
        <v>-4.139126303684694E-4</v>
      </c>
      <c r="N875">
        <v>-2.393247960679495E-3</v>
      </c>
      <c r="O875">
        <v>-7.204659989957816E-4</v>
      </c>
      <c r="P875">
        <v>-1.395543419029991E-2</v>
      </c>
      <c r="Q875">
        <v>-1.3559072155829609E-3</v>
      </c>
      <c r="R875">
        <v>0</v>
      </c>
      <c r="S875">
        <v>0</v>
      </c>
      <c r="T875">
        <v>-5.206710330932421E-3</v>
      </c>
      <c r="U875">
        <v>0</v>
      </c>
      <c r="V875">
        <v>-4.1724361585046027E-2</v>
      </c>
      <c r="W875">
        <v>0</v>
      </c>
      <c r="X875">
        <v>-3.2232412901190159E-2</v>
      </c>
      <c r="Y875">
        <v>0</v>
      </c>
      <c r="Z875">
        <v>-2.5247108685910121E-2</v>
      </c>
      <c r="AA875">
        <v>-3.4865850963972738E-3</v>
      </c>
      <c r="AB875">
        <v>-5.7465723935862488E-3</v>
      </c>
      <c r="AC875">
        <v>-2.3317078177423789E-4</v>
      </c>
      <c r="AD875">
        <v>0</v>
      </c>
      <c r="AE875">
        <v>-1.6747943913880809E-2</v>
      </c>
      <c r="AF875">
        <v>-1.602724287202624E-2</v>
      </c>
      <c r="AG875">
        <v>-5.5070222364677363E-3</v>
      </c>
      <c r="AH875" s="9" t="s">
        <v>218</v>
      </c>
      <c r="AI875" s="1">
        <v>44228</v>
      </c>
      <c r="AJ875" s="9" t="s">
        <v>39</v>
      </c>
      <c r="AK875">
        <v>3</v>
      </c>
    </row>
    <row r="876" spans="1:37" x14ac:dyDescent="0.25">
      <c r="A876">
        <v>44229</v>
      </c>
      <c r="B876">
        <v>-8.7841206389604895E-2</v>
      </c>
      <c r="C876">
        <v>-1.172620332967088E-2</v>
      </c>
      <c r="D876">
        <v>0</v>
      </c>
      <c r="E876">
        <v>-0.1017035248619118</v>
      </c>
      <c r="F876">
        <v>-3.6315865283004199E-2</v>
      </c>
      <c r="G876">
        <v>-0.126994610950906</v>
      </c>
      <c r="H876">
        <v>-0.12887523308721091</v>
      </c>
      <c r="I876">
        <v>-1.254819191588445E-2</v>
      </c>
      <c r="J876">
        <v>0</v>
      </c>
      <c r="K876">
        <v>0</v>
      </c>
      <c r="L876">
        <v>-4.1820739298419098E-2</v>
      </c>
      <c r="M876">
        <v>-2.5853398651384781E-3</v>
      </c>
      <c r="N876">
        <v>-2.2042105404978599E-4</v>
      </c>
      <c r="O876">
        <v>-3.9175508972935869E-2</v>
      </c>
      <c r="P876">
        <v>-0.22906988784908169</v>
      </c>
      <c r="Q876">
        <v>-7.5229705146065431E-2</v>
      </c>
      <c r="R876">
        <v>0</v>
      </c>
      <c r="S876">
        <v>0</v>
      </c>
      <c r="T876">
        <v>-0.16082263826022561</v>
      </c>
      <c r="U876">
        <v>-0.27783915861072178</v>
      </c>
      <c r="V876">
        <v>-0.1079380220680248</v>
      </c>
      <c r="W876">
        <v>0</v>
      </c>
      <c r="X876">
        <v>-1.6860644257140071E-2</v>
      </c>
      <c r="Y876">
        <v>0</v>
      </c>
      <c r="Z876">
        <v>-8.6203972900642398E-2</v>
      </c>
      <c r="AA876">
        <v>-2.7210925325582839E-2</v>
      </c>
      <c r="AB876">
        <v>-0.1124379100479654</v>
      </c>
      <c r="AC876">
        <v>-7.0221094503593274E-3</v>
      </c>
      <c r="AD876">
        <v>0</v>
      </c>
      <c r="AE876">
        <v>-2.758992536462267E-2</v>
      </c>
      <c r="AF876">
        <v>-0.12739428619788701</v>
      </c>
      <c r="AG876">
        <v>-5.4784579918760082E-2</v>
      </c>
      <c r="AH876" s="9" t="s">
        <v>218</v>
      </c>
      <c r="AI876" s="1">
        <v>44228</v>
      </c>
      <c r="AJ876" s="9" t="s">
        <v>40</v>
      </c>
      <c r="AK876">
        <v>2</v>
      </c>
    </row>
    <row r="877" spans="1:37" x14ac:dyDescent="0.25">
      <c r="A877">
        <v>44228</v>
      </c>
      <c r="B877">
        <v>-1.629611062918481</v>
      </c>
      <c r="C877">
        <v>-3.1422849917193889</v>
      </c>
      <c r="D877">
        <v>-1.6465097174357539</v>
      </c>
      <c r="E877">
        <v>-2.573931475887655</v>
      </c>
      <c r="F877">
        <v>-2.6874145897670858</v>
      </c>
      <c r="G877">
        <v>-1.5795632381668989</v>
      </c>
      <c r="H877">
        <v>-0.95822744817120376</v>
      </c>
      <c r="I877">
        <v>-0.59414865037279496</v>
      </c>
      <c r="J877">
        <v>-1.2361333723080801</v>
      </c>
      <c r="K877">
        <v>-2.1823422762903779</v>
      </c>
      <c r="L877">
        <v>-0.90422200670543573</v>
      </c>
      <c r="M877">
        <v>-1.264880878037661</v>
      </c>
      <c r="N877">
        <v>-1.7476656987724679</v>
      </c>
      <c r="O877">
        <v>-0.43179306615283469</v>
      </c>
      <c r="P877">
        <v>-1.7993138413197121</v>
      </c>
      <c r="Q877">
        <v>-0.84224295211162381</v>
      </c>
      <c r="R877">
        <v>-0.46452107983312552</v>
      </c>
      <c r="S877">
        <v>-3.4137186636786718</v>
      </c>
      <c r="T877">
        <v>-1.435259267801968</v>
      </c>
      <c r="U877">
        <v>-3.7417682087115609</v>
      </c>
      <c r="V877">
        <v>-1.2900691175008949</v>
      </c>
      <c r="W877">
        <v>-0.11760950687718399</v>
      </c>
      <c r="X877">
        <v>-1.29950282358104</v>
      </c>
      <c r="Y877">
        <v>-0.76058830293601787</v>
      </c>
      <c r="Z877">
        <v>-1.9255049998831131</v>
      </c>
      <c r="AA877">
        <v>-1.634561265692507</v>
      </c>
      <c r="AB877">
        <v>-1.2194168384812349</v>
      </c>
      <c r="AC877">
        <v>-1.2934658112607429</v>
      </c>
      <c r="AD877">
        <v>-1.4270764825286151</v>
      </c>
      <c r="AE877">
        <v>-1.944502762337263</v>
      </c>
      <c r="AF877">
        <v>-1.82817833010488</v>
      </c>
      <c r="AG877">
        <v>-1.031141850471011</v>
      </c>
      <c r="AH877" s="9" t="s">
        <v>218</v>
      </c>
      <c r="AI877" s="1">
        <v>44228</v>
      </c>
      <c r="AJ877" s="9" t="s">
        <v>41</v>
      </c>
      <c r="AK877">
        <v>1</v>
      </c>
    </row>
    <row r="878" spans="1:37" x14ac:dyDescent="0.25">
      <c r="A878">
        <v>44225</v>
      </c>
      <c r="B878">
        <v>-6.1728317742718558E-2</v>
      </c>
      <c r="C878">
        <v>0</v>
      </c>
      <c r="D878">
        <v>0</v>
      </c>
      <c r="E878">
        <v>-4.9036410022134297E-2</v>
      </c>
      <c r="F878">
        <v>0</v>
      </c>
      <c r="G878">
        <v>-7.7105460637225259E-2</v>
      </c>
      <c r="H878">
        <v>-0.165660370245414</v>
      </c>
      <c r="I878">
        <v>0</v>
      </c>
      <c r="J878">
        <v>-1.708062665172129E-3</v>
      </c>
      <c r="K878">
        <v>-0.18945006160577499</v>
      </c>
      <c r="L878">
        <v>-5.6658354037634308E-3</v>
      </c>
      <c r="M878">
        <v>-7.5763884960638062E-3</v>
      </c>
      <c r="N878">
        <v>-6.5433531056189667E-2</v>
      </c>
      <c r="O878">
        <v>0</v>
      </c>
      <c r="P878">
        <v>-0.13864639915930779</v>
      </c>
      <c r="Q878">
        <v>-0.12734606083902</v>
      </c>
      <c r="R878">
        <v>-0.31097918288266219</v>
      </c>
      <c r="S878">
        <v>0</v>
      </c>
      <c r="T878">
        <v>-0.16998580606203739</v>
      </c>
      <c r="U878">
        <v>0</v>
      </c>
      <c r="V878">
        <v>-6.5406211616757054E-2</v>
      </c>
      <c r="W878">
        <v>-0.1227144451481826</v>
      </c>
      <c r="X878">
        <v>-7.6915737466760087E-2</v>
      </c>
      <c r="Y878">
        <v>-2.1496844715204921E-2</v>
      </c>
      <c r="Z878">
        <v>-6.3748778159063726E-2</v>
      </c>
      <c r="AA878">
        <v>-5.6348762886871892E-2</v>
      </c>
      <c r="AB878">
        <v>-8.284802858241834E-2</v>
      </c>
      <c r="AC878">
        <v>-1.044808274918467E-2</v>
      </c>
      <c r="AD878">
        <v>-0.25558834180264278</v>
      </c>
      <c r="AE878">
        <v>-1.62079751148838E-2</v>
      </c>
      <c r="AF878">
        <v>-2.2038350951944719E-2</v>
      </c>
      <c r="AG878">
        <v>-0.18170422808845441</v>
      </c>
      <c r="AH878" s="9" t="s">
        <v>219</v>
      </c>
      <c r="AI878" s="1">
        <v>44197</v>
      </c>
      <c r="AJ878" s="9" t="s">
        <v>43</v>
      </c>
      <c r="AK878">
        <v>29</v>
      </c>
    </row>
    <row r="879" spans="1:37" x14ac:dyDescent="0.25">
      <c r="A879">
        <v>44224</v>
      </c>
      <c r="B879">
        <v>-5.9533375511948066</v>
      </c>
      <c r="C879">
        <v>-4.0860317042909564</v>
      </c>
      <c r="D879">
        <v>-7.0637534641911914</v>
      </c>
      <c r="E879">
        <v>-4.2907660887535313</v>
      </c>
      <c r="F879">
        <v>-5.3740220971388553</v>
      </c>
      <c r="G879">
        <v>-3.3553197863757691</v>
      </c>
      <c r="H879">
        <v>-10.381538038428991</v>
      </c>
      <c r="I879">
        <v>-2.9999363956171781</v>
      </c>
      <c r="J879">
        <v>-10.06341941619713</v>
      </c>
      <c r="K879">
        <v>-6.6741153297125209</v>
      </c>
      <c r="L879">
        <v>-5.6074469676993646</v>
      </c>
      <c r="M879">
        <v>-7.5493286923447487</v>
      </c>
      <c r="N879">
        <v>-9.6732313084879493</v>
      </c>
      <c r="O879">
        <v>-7.6355456033474196</v>
      </c>
      <c r="P879">
        <v>-4.8420878041370417</v>
      </c>
      <c r="Q879">
        <v>-6.8285406959862209</v>
      </c>
      <c r="R879">
        <v>-0.8798855787707226</v>
      </c>
      <c r="S879">
        <v>-3.7609715985120218</v>
      </c>
      <c r="T879">
        <v>-5.6106827211089554</v>
      </c>
      <c r="U879">
        <v>-5.8033024327959168</v>
      </c>
      <c r="V879">
        <v>-6.4041888028068197</v>
      </c>
      <c r="W879">
        <v>-7.5937446000841318</v>
      </c>
      <c r="X879">
        <v>-7.1086795869219728</v>
      </c>
      <c r="Y879">
        <v>-4.966060955591141</v>
      </c>
      <c r="Z879">
        <v>-4.8352442850058086</v>
      </c>
      <c r="AA879">
        <v>-7.0609139479050436</v>
      </c>
      <c r="AB879">
        <v>-6.8405382546841347</v>
      </c>
      <c r="AC879">
        <v>-6.4716072397554836</v>
      </c>
      <c r="AD879">
        <v>-8.8891490283142733</v>
      </c>
      <c r="AE879">
        <v>-6.3240989851613154</v>
      </c>
      <c r="AF879">
        <v>-6.1807389245650102</v>
      </c>
      <c r="AG879">
        <v>-4.4046834693949872</v>
      </c>
      <c r="AH879" s="9" t="s">
        <v>219</v>
      </c>
      <c r="AI879" s="1">
        <v>44197</v>
      </c>
      <c r="AJ879" s="9" t="s">
        <v>38</v>
      </c>
      <c r="AK879">
        <v>28</v>
      </c>
    </row>
    <row r="880" spans="1:37" x14ac:dyDescent="0.25">
      <c r="A880">
        <v>44223</v>
      </c>
      <c r="B880">
        <v>-2.0866007515121732</v>
      </c>
      <c r="C880">
        <v>-2.3185267109943251</v>
      </c>
      <c r="D880">
        <v>-1.396659816230672</v>
      </c>
      <c r="E880">
        <v>-2.1877373922448591</v>
      </c>
      <c r="F880">
        <v>-0.99978194189645386</v>
      </c>
      <c r="G880">
        <v>-3.4041502212676691</v>
      </c>
      <c r="H880">
        <v>-1.4009630263590549</v>
      </c>
      <c r="I880">
        <v>-0.34956932240694061</v>
      </c>
      <c r="J880">
        <v>-4.7488004783714697</v>
      </c>
      <c r="K880">
        <v>-3.9645567002736768</v>
      </c>
      <c r="L880">
        <v>-0.80628974900761752</v>
      </c>
      <c r="M880">
        <v>-2.3427937726414401</v>
      </c>
      <c r="N880">
        <v>-1.8419010611227069</v>
      </c>
      <c r="O880">
        <v>-1.1123245457856681</v>
      </c>
      <c r="P880">
        <v>-2.0030390316313822</v>
      </c>
      <c r="Q880">
        <v>-1.9167902176213301</v>
      </c>
      <c r="R880">
        <v>-2.6854336667813912</v>
      </c>
      <c r="S880">
        <v>-1.360579973447563</v>
      </c>
      <c r="T880">
        <v>-1.7903631380437359</v>
      </c>
      <c r="U880">
        <v>-5.6927281464172506</v>
      </c>
      <c r="V880">
        <v>-2.4362183577462511</v>
      </c>
      <c r="W880">
        <v>-6.0373036159227551</v>
      </c>
      <c r="X880">
        <v>-1.3345093833746151</v>
      </c>
      <c r="Y880">
        <v>-1.309768839220443</v>
      </c>
      <c r="Z880">
        <v>-2.32512280974285</v>
      </c>
      <c r="AA880">
        <v>-2.2064038667316028</v>
      </c>
      <c r="AB880">
        <v>-1.695932510815237</v>
      </c>
      <c r="AC880">
        <v>-1.677370471378026</v>
      </c>
      <c r="AD880">
        <v>-2.122028502116672</v>
      </c>
      <c r="AE880">
        <v>-2.4400728575783588</v>
      </c>
      <c r="AF880">
        <v>-1.8414801533874059</v>
      </c>
      <c r="AG880">
        <v>-2.2123361861439439</v>
      </c>
      <c r="AH880" s="9" t="s">
        <v>219</v>
      </c>
      <c r="AI880" s="1">
        <v>44197</v>
      </c>
      <c r="AJ880" s="9" t="s">
        <v>39</v>
      </c>
      <c r="AK880">
        <v>27</v>
      </c>
    </row>
    <row r="881" spans="1:37" x14ac:dyDescent="0.25">
      <c r="A881">
        <v>44222</v>
      </c>
      <c r="B881">
        <v>-1.062693594259368</v>
      </c>
      <c r="C881">
        <v>-1.559738573301134</v>
      </c>
      <c r="D881">
        <v>-2.6388545370895282</v>
      </c>
      <c r="E881">
        <v>-0.92012924380132766</v>
      </c>
      <c r="F881">
        <v>-0.78256583046706396</v>
      </c>
      <c r="G881">
        <v>-2.4376569205985801</v>
      </c>
      <c r="H881">
        <v>-0.90135492139392925</v>
      </c>
      <c r="I881">
        <v>-1.1854525591461831</v>
      </c>
      <c r="J881">
        <v>-2.9958456846189621</v>
      </c>
      <c r="K881">
        <v>-0.27673413429645938</v>
      </c>
      <c r="L881">
        <v>-2.1923449847174501</v>
      </c>
      <c r="M881">
        <v>-0.4000699959613479</v>
      </c>
      <c r="N881">
        <v>-0.7933111914372788</v>
      </c>
      <c r="O881">
        <v>-0.91523689096751792</v>
      </c>
      <c r="P881">
        <v>-0.30430034000556239</v>
      </c>
      <c r="Q881">
        <v>-0.79659480987297049</v>
      </c>
      <c r="R881">
        <v>-0.43764107304794347</v>
      </c>
      <c r="S881">
        <v>-1.207912758269633</v>
      </c>
      <c r="T881">
        <v>-1.3013205957086149</v>
      </c>
      <c r="U881">
        <v>-3.1868936661114891</v>
      </c>
      <c r="V881">
        <v>-0.73319747593054352</v>
      </c>
      <c r="W881">
        <v>-0.41156437849703792</v>
      </c>
      <c r="X881">
        <v>-0.74231296142666459</v>
      </c>
      <c r="Y881">
        <v>-1.1289940977129409</v>
      </c>
      <c r="Z881">
        <v>-1.1255523187097249</v>
      </c>
      <c r="AA881">
        <v>-1.0073741076458931</v>
      </c>
      <c r="AB881">
        <v>-0.96567768282300548</v>
      </c>
      <c r="AC881">
        <v>-1.088645964466481</v>
      </c>
      <c r="AD881">
        <v>-0.69598576559130543</v>
      </c>
      <c r="AE881">
        <v>-1.441077250456825</v>
      </c>
      <c r="AF881">
        <v>-1.0174085325227309</v>
      </c>
      <c r="AG881">
        <v>-0.91282970804044195</v>
      </c>
      <c r="AH881" s="9" t="s">
        <v>219</v>
      </c>
      <c r="AI881" s="1">
        <v>44197</v>
      </c>
      <c r="AJ881" s="9" t="s">
        <v>40</v>
      </c>
      <c r="AK881">
        <v>26</v>
      </c>
    </row>
    <row r="882" spans="1:37" x14ac:dyDescent="0.25">
      <c r="A882">
        <v>44221</v>
      </c>
      <c r="B882">
        <v>-0.26631490839623889</v>
      </c>
      <c r="C882">
        <v>-0.36806933844137357</v>
      </c>
      <c r="D882">
        <v>-2.1547552841281879E-3</v>
      </c>
      <c r="E882">
        <v>-0.1259714889424573</v>
      </c>
      <c r="F882">
        <v>-0.209675847203737</v>
      </c>
      <c r="G882">
        <v>-0.63496274371059869</v>
      </c>
      <c r="H882">
        <v>-1.1427518922687211E-2</v>
      </c>
      <c r="I882">
        <v>-6.5325544823400588E-3</v>
      </c>
      <c r="J882">
        <v>-0.47626507976311833</v>
      </c>
      <c r="K882">
        <v>0</v>
      </c>
      <c r="L882">
        <v>-0.19485374541642991</v>
      </c>
      <c r="M882">
        <v>-0.25001317190676681</v>
      </c>
      <c r="N882">
        <v>-0.29183281029514069</v>
      </c>
      <c r="O882">
        <v>-9.6278451297859377E-2</v>
      </c>
      <c r="P882">
        <v>-0.14003839955215469</v>
      </c>
      <c r="Q882">
        <v>-0.25000305034342551</v>
      </c>
      <c r="R882">
        <v>-1.2317073957076909</v>
      </c>
      <c r="S882">
        <v>-7.1754368891560338E-3</v>
      </c>
      <c r="T882">
        <v>-0.65537038859821939</v>
      </c>
      <c r="U882">
        <v>0</v>
      </c>
      <c r="V882">
        <v>-0.1178791046654767</v>
      </c>
      <c r="W882">
        <v>-0.10451734956591791</v>
      </c>
      <c r="X882">
        <v>-0.12646613956522831</v>
      </c>
      <c r="Y882">
        <v>-0.59672783943044738</v>
      </c>
      <c r="Z882">
        <v>-0.30659438817396639</v>
      </c>
      <c r="AA882">
        <v>-0.15010555960061631</v>
      </c>
      <c r="AB882">
        <v>-0.24006938344182449</v>
      </c>
      <c r="AC882">
        <v>-0.32957760551491661</v>
      </c>
      <c r="AD882">
        <v>-0.40153515500712877</v>
      </c>
      <c r="AE882">
        <v>-0.1440788967920619</v>
      </c>
      <c r="AF882">
        <v>-0.2329121432178384</v>
      </c>
      <c r="AG882">
        <v>-0.41489029422672768</v>
      </c>
      <c r="AH882" s="9" t="s">
        <v>219</v>
      </c>
      <c r="AI882" s="1">
        <v>44197</v>
      </c>
      <c r="AJ882" s="9" t="s">
        <v>41</v>
      </c>
      <c r="AK882">
        <v>25</v>
      </c>
    </row>
    <row r="883" spans="1:37" x14ac:dyDescent="0.25">
      <c r="A883">
        <v>44218</v>
      </c>
      <c r="B883">
        <v>-0.39456130973817788</v>
      </c>
      <c r="C883">
        <v>-4.7090638600443928E-2</v>
      </c>
      <c r="D883">
        <v>-0.2161633843480866</v>
      </c>
      <c r="E883">
        <v>-0.27561942188559091</v>
      </c>
      <c r="F883">
        <v>-0.12871931072719489</v>
      </c>
      <c r="G883">
        <v>-0.86900140446976981</v>
      </c>
      <c r="H883">
        <v>-0.1947282291434822</v>
      </c>
      <c r="I883">
        <v>-0.16039711540236229</v>
      </c>
      <c r="J883">
        <v>-0.78941070283530423</v>
      </c>
      <c r="K883">
        <v>-8.3652328871228528E-3</v>
      </c>
      <c r="L883">
        <v>-5.0807522146940558E-2</v>
      </c>
      <c r="M883">
        <v>-0.30455984991331048</v>
      </c>
      <c r="N883">
        <v>-0.30463848862193132</v>
      </c>
      <c r="O883">
        <v>-0.31502913565699181</v>
      </c>
      <c r="P883">
        <v>-0.1831147574568128</v>
      </c>
      <c r="Q883">
        <v>-0.32211909413734863</v>
      </c>
      <c r="R883">
        <v>-0.13473150445816071</v>
      </c>
      <c r="S883">
        <v>-0.57689525383433082</v>
      </c>
      <c r="T883">
        <v>-0.42609390570799988</v>
      </c>
      <c r="U883">
        <v>-0.54319457280658634</v>
      </c>
      <c r="V883">
        <v>-0.22587871119894101</v>
      </c>
      <c r="W883">
        <v>-1.938463300340278</v>
      </c>
      <c r="X883">
        <v>-0.29210882096687463</v>
      </c>
      <c r="Y883">
        <v>-0.64180642239932251</v>
      </c>
      <c r="Z883">
        <v>-0.50166119153792676</v>
      </c>
      <c r="AA883">
        <v>-0.27254523144437559</v>
      </c>
      <c r="AB883">
        <v>-0.31816211959031571</v>
      </c>
      <c r="AC883">
        <v>-0.3939573628761795</v>
      </c>
      <c r="AD883">
        <v>-0.14604329221025489</v>
      </c>
      <c r="AE883">
        <v>-0.29058414995268173</v>
      </c>
      <c r="AF883">
        <v>-0.47848283261446872</v>
      </c>
      <c r="AG883">
        <v>-0.4048150373093562</v>
      </c>
      <c r="AH883" s="9" t="s">
        <v>220</v>
      </c>
      <c r="AI883" s="1">
        <v>44197</v>
      </c>
      <c r="AJ883" s="9" t="s">
        <v>43</v>
      </c>
      <c r="AK883">
        <v>22</v>
      </c>
    </row>
    <row r="884" spans="1:37" x14ac:dyDescent="0.25">
      <c r="A884">
        <v>44217</v>
      </c>
      <c r="B884">
        <v>-2.2376850876598679E-2</v>
      </c>
      <c r="C884">
        <v>0</v>
      </c>
      <c r="D884">
        <v>0</v>
      </c>
      <c r="E884">
        <v>-1.1182812690332189E-2</v>
      </c>
      <c r="F884">
        <v>-4.2687124968884436E-3</v>
      </c>
      <c r="G884">
        <v>-0.1056556434020694</v>
      </c>
      <c r="H884">
        <v>0</v>
      </c>
      <c r="I884">
        <v>-2.471236223713983E-3</v>
      </c>
      <c r="J884">
        <v>0</v>
      </c>
      <c r="K884">
        <v>-8.9636066423172563E-4</v>
      </c>
      <c r="L884">
        <v>-0.42822817618492581</v>
      </c>
      <c r="M884">
        <v>0</v>
      </c>
      <c r="N884">
        <v>-9.9018539924240149E-4</v>
      </c>
      <c r="O884">
        <v>-5.2075305623474233E-4</v>
      </c>
      <c r="P884">
        <v>-6.6650875359735226E-3</v>
      </c>
      <c r="Q884">
        <v>-1.8184110810993959E-2</v>
      </c>
      <c r="R884">
        <v>-4.6293282012557217E-2</v>
      </c>
      <c r="S884">
        <v>-0.2564890936869656</v>
      </c>
      <c r="T884">
        <v>-3.2902937645858048E-2</v>
      </c>
      <c r="U884">
        <v>-8.8299121283483099E-3</v>
      </c>
      <c r="V884">
        <v>-3.39467653942314E-3</v>
      </c>
      <c r="W884">
        <v>-2.3552028482493739E-2</v>
      </c>
      <c r="X884">
        <v>-1.662885419756251E-2</v>
      </c>
      <c r="Y884">
        <v>-2.601710791443922E-2</v>
      </c>
      <c r="Z884">
        <v>-4.041919676042776E-2</v>
      </c>
      <c r="AA884">
        <v>-1.9683893164845578E-3</v>
      </c>
      <c r="AB884">
        <v>-1.463024871563753E-2</v>
      </c>
      <c r="AC884">
        <v>-3.2821576876775588E-2</v>
      </c>
      <c r="AD884">
        <v>-8.6689734786187485E-5</v>
      </c>
      <c r="AE884">
        <v>-8.907066737329614E-3</v>
      </c>
      <c r="AF884">
        <v>-2.8239712754890331E-2</v>
      </c>
      <c r="AG884">
        <v>-4.0091084242471833E-2</v>
      </c>
      <c r="AH884" s="9" t="s">
        <v>220</v>
      </c>
      <c r="AI884" s="1">
        <v>44197</v>
      </c>
      <c r="AJ884" s="9" t="s">
        <v>38</v>
      </c>
      <c r="AK884">
        <v>21</v>
      </c>
    </row>
    <row r="885" spans="1:37" x14ac:dyDescent="0.25">
      <c r="A885">
        <v>44216</v>
      </c>
      <c r="B885">
        <v>-8.2420193936922265E-2</v>
      </c>
      <c r="C885">
        <v>-0.2803407031130587</v>
      </c>
      <c r="D885">
        <v>0</v>
      </c>
      <c r="E885">
        <v>-0.11571948769922991</v>
      </c>
      <c r="F885">
        <v>-3.9711952149463013E-2</v>
      </c>
      <c r="G885">
        <v>-6.4923349770767733E-2</v>
      </c>
      <c r="H885">
        <v>0</v>
      </c>
      <c r="I885">
        <v>-0.28610530392180372</v>
      </c>
      <c r="J885">
        <v>-9.9287062866805179E-2</v>
      </c>
      <c r="K885">
        <v>0</v>
      </c>
      <c r="L885">
        <v>-1.6031095768140189E-2</v>
      </c>
      <c r="M885">
        <v>-1.2551766515982851E-3</v>
      </c>
      <c r="N885">
        <v>-1.6889353731614879E-2</v>
      </c>
      <c r="O885">
        <v>-2.7461132810673951E-2</v>
      </c>
      <c r="P885">
        <v>-5.9158300795146279E-2</v>
      </c>
      <c r="Q885">
        <v>-4.1365682771519257E-3</v>
      </c>
      <c r="R885">
        <v>0</v>
      </c>
      <c r="S885">
        <v>0</v>
      </c>
      <c r="T885">
        <v>-0.139474573139488</v>
      </c>
      <c r="U885">
        <v>-3.8168608989381188E-2</v>
      </c>
      <c r="V885">
        <v>-2.8736127714914218E-2</v>
      </c>
      <c r="W885">
        <v>-1.1301707847567661E-3</v>
      </c>
      <c r="X885">
        <v>-0.13452369538348141</v>
      </c>
      <c r="Y885">
        <v>-3.878639110882541E-2</v>
      </c>
      <c r="Z885">
        <v>-0.1045510886275192</v>
      </c>
      <c r="AA885">
        <v>-6.6287428281200378E-2</v>
      </c>
      <c r="AB885">
        <v>-4.879754164416112E-2</v>
      </c>
      <c r="AC885">
        <v>-8.0019181035845769E-3</v>
      </c>
      <c r="AD885">
        <v>-3.4089941072202468E-3</v>
      </c>
      <c r="AE885">
        <v>-8.8642790813212701E-3</v>
      </c>
      <c r="AF885">
        <v>-5.852079532274293E-2</v>
      </c>
      <c r="AG885">
        <v>-0.34082139467882749</v>
      </c>
      <c r="AH885" s="9" t="s">
        <v>220</v>
      </c>
      <c r="AI885" s="1">
        <v>44197</v>
      </c>
      <c r="AJ885" s="9" t="s">
        <v>39</v>
      </c>
      <c r="AK885">
        <v>20</v>
      </c>
    </row>
    <row r="886" spans="1:37" x14ac:dyDescent="0.25">
      <c r="A886">
        <v>44215</v>
      </c>
      <c r="B886">
        <v>-3.0482037889845</v>
      </c>
      <c r="C886">
        <v>-5.4030974003018084</v>
      </c>
      <c r="D886">
        <v>-5.8020698935788726</v>
      </c>
      <c r="E886">
        <v>-2.756176168387301</v>
      </c>
      <c r="F886">
        <v>-2.8601529063134832</v>
      </c>
      <c r="G886">
        <v>-4.4056653912976662</v>
      </c>
      <c r="H886">
        <v>-2.512162315395142</v>
      </c>
      <c r="I886">
        <v>-0.93768909329113292</v>
      </c>
      <c r="J886">
        <v>-7.6794689511730869</v>
      </c>
      <c r="K886">
        <v>-1.591312606276903</v>
      </c>
      <c r="L886">
        <v>-3.4275305379770979</v>
      </c>
      <c r="M886">
        <v>-3.3836754470677071</v>
      </c>
      <c r="N886">
        <v>-2.5397621876795089</v>
      </c>
      <c r="O886">
        <v>-3.7893253702801108</v>
      </c>
      <c r="P886">
        <v>-2.197061064799692</v>
      </c>
      <c r="Q886">
        <v>-4.3847886141601569</v>
      </c>
      <c r="R886">
        <v>-2.8212853548564598</v>
      </c>
      <c r="S886">
        <v>-1.5916980187644041</v>
      </c>
      <c r="T886">
        <v>-2.0680594006294122</v>
      </c>
      <c r="U886">
        <v>-4.0062927952377603</v>
      </c>
      <c r="V886">
        <v>-3.9215499035816759</v>
      </c>
      <c r="W886">
        <v>-2.1978760371338719</v>
      </c>
      <c r="X886">
        <v>-1.9577973403003279</v>
      </c>
      <c r="Y886">
        <v>-0.96912942701996752</v>
      </c>
      <c r="Z886">
        <v>-3.0848056269391111</v>
      </c>
      <c r="AA886">
        <v>-2.6874305798860272</v>
      </c>
      <c r="AB886">
        <v>-3.3214434936294341</v>
      </c>
      <c r="AC886">
        <v>-2.918938105148178</v>
      </c>
      <c r="AD886">
        <v>-4.5782719167565489</v>
      </c>
      <c r="AE886">
        <v>-2.9555717072950962</v>
      </c>
      <c r="AF886">
        <v>-3.0960182807621139</v>
      </c>
      <c r="AG886">
        <v>-2.6262441366519562</v>
      </c>
      <c r="AH886" s="9" t="s">
        <v>220</v>
      </c>
      <c r="AI886" s="1">
        <v>44197</v>
      </c>
      <c r="AJ886" s="9" t="s">
        <v>40</v>
      </c>
      <c r="AK886">
        <v>19</v>
      </c>
    </row>
    <row r="887" spans="1:37" x14ac:dyDescent="0.25">
      <c r="A887">
        <v>44214</v>
      </c>
      <c r="B887">
        <v>-0.26881157797761218</v>
      </c>
      <c r="C887">
        <v>-0.29753021568159871</v>
      </c>
      <c r="D887">
        <v>-0.35033227109258641</v>
      </c>
      <c r="E887">
        <v>-0.1147745469008644</v>
      </c>
      <c r="F887">
        <v>-0.26800254895604791</v>
      </c>
      <c r="G887">
        <v>-0.15805568356328209</v>
      </c>
      <c r="H887">
        <v>-3.8455798531943988E-2</v>
      </c>
      <c r="I887">
        <v>-5.8485792812386833E-2</v>
      </c>
      <c r="J887">
        <v>-0.76860118310206826</v>
      </c>
      <c r="K887">
        <v>-2.2150346196375841E-2</v>
      </c>
      <c r="L887">
        <v>-0.1320625669356344</v>
      </c>
      <c r="M887">
        <v>-0.30705694924690091</v>
      </c>
      <c r="N887">
        <v>-0.10390517402140111</v>
      </c>
      <c r="O887">
        <v>-2.171756160044137E-2</v>
      </c>
      <c r="P887">
        <v>-0.20838947927504931</v>
      </c>
      <c r="Q887">
        <v>-0.57701633913398631</v>
      </c>
      <c r="R887">
        <v>-0.41248757748326859</v>
      </c>
      <c r="S887">
        <v>-5.9383279178667349E-2</v>
      </c>
      <c r="T887">
        <v>-0.32804752162523571</v>
      </c>
      <c r="U887">
        <v>-0.30150284802795102</v>
      </c>
      <c r="V887">
        <v>-0.2001362637023533</v>
      </c>
      <c r="W887">
        <v>-1.248147276629608</v>
      </c>
      <c r="X887">
        <v>-0.22584048606173171</v>
      </c>
      <c r="Y887">
        <v>-0.69792764031966992</v>
      </c>
      <c r="Z887">
        <v>-0.2889661278945902</v>
      </c>
      <c r="AA887">
        <v>-0.16655033632322869</v>
      </c>
      <c r="AB887">
        <v>-0.25018606700087148</v>
      </c>
      <c r="AC887">
        <v>-0.3733223512052849</v>
      </c>
      <c r="AD887">
        <v>-0.51442408739467149</v>
      </c>
      <c r="AE887">
        <v>-0.29447452178354322</v>
      </c>
      <c r="AF887">
        <v>-0.25858277366316001</v>
      </c>
      <c r="AG887">
        <v>-0.18511172796493541</v>
      </c>
      <c r="AH887" s="9" t="s">
        <v>220</v>
      </c>
      <c r="AI887" s="1">
        <v>44197</v>
      </c>
      <c r="AJ887" s="9" t="s">
        <v>41</v>
      </c>
      <c r="AK887">
        <v>18</v>
      </c>
    </row>
    <row r="888" spans="1:37" x14ac:dyDescent="0.25">
      <c r="A888">
        <v>44211</v>
      </c>
      <c r="B888">
        <v>-0.21267394214975471</v>
      </c>
      <c r="C888">
        <v>-0.89044089491776091</v>
      </c>
      <c r="D888">
        <v>-0.38766514023310372</v>
      </c>
      <c r="E888">
        <v>-0.13405334995470719</v>
      </c>
      <c r="F888">
        <v>-7.031645650125265E-2</v>
      </c>
      <c r="G888">
        <v>-0.20028441642620701</v>
      </c>
      <c r="H888">
        <v>-3.054125735726353E-2</v>
      </c>
      <c r="I888">
        <v>-3.8678296648377269E-2</v>
      </c>
      <c r="J888">
        <v>-3.8380858165447409E-3</v>
      </c>
      <c r="K888">
        <v>-1.254847070308268E-2</v>
      </c>
      <c r="L888">
        <v>-0.12504478556387</v>
      </c>
      <c r="M888">
        <v>-0.14727889020174659</v>
      </c>
      <c r="N888">
        <v>-9.6857198982378323E-2</v>
      </c>
      <c r="O888">
        <v>-5.5455237351960132E-2</v>
      </c>
      <c r="P888">
        <v>-5.7049464817123953E-2</v>
      </c>
      <c r="Q888">
        <v>-4.8388432892403042E-2</v>
      </c>
      <c r="R888">
        <v>-0.39345774094831731</v>
      </c>
      <c r="S888">
        <v>-0.56718374773381564</v>
      </c>
      <c r="T888">
        <v>-7.3412383221982777E-2</v>
      </c>
      <c r="U888">
        <v>-0.53728614666341556</v>
      </c>
      <c r="V888">
        <v>-0.14601518157961041</v>
      </c>
      <c r="W888">
        <v>-1.5154507394443619</v>
      </c>
      <c r="X888">
        <v>-0.22106064885436799</v>
      </c>
      <c r="Y888">
        <v>-0.23500373918965711</v>
      </c>
      <c r="Z888">
        <v>-0.32772953022899898</v>
      </c>
      <c r="AA888">
        <v>-8.3827152782653361E-2</v>
      </c>
      <c r="AB888">
        <v>-7.2418878960095703E-2</v>
      </c>
      <c r="AC888">
        <v>-0.19930390320376529</v>
      </c>
      <c r="AD888">
        <v>-0.14609065358703491</v>
      </c>
      <c r="AE888">
        <v>-8.2165451345822066E-2</v>
      </c>
      <c r="AF888">
        <v>-0.24298313108540329</v>
      </c>
      <c r="AG888">
        <v>-0.3241649033335286</v>
      </c>
      <c r="AH888" s="9" t="s">
        <v>221</v>
      </c>
      <c r="AI888" s="1">
        <v>44197</v>
      </c>
      <c r="AJ888" s="9" t="s">
        <v>43</v>
      </c>
      <c r="AK888">
        <v>15</v>
      </c>
    </row>
    <row r="889" spans="1:37" x14ac:dyDescent="0.25">
      <c r="A889">
        <v>44210</v>
      </c>
      <c r="B889">
        <v>-0.13128421383302369</v>
      </c>
      <c r="C889">
        <v>-0.15446745940066889</v>
      </c>
      <c r="D889">
        <v>-5.2640218450693339E-2</v>
      </c>
      <c r="E889">
        <v>-3.097778894576049E-2</v>
      </c>
      <c r="F889">
        <v>-8.1991219365415268E-3</v>
      </c>
      <c r="G889">
        <v>-2.6205625083080299E-2</v>
      </c>
      <c r="H889">
        <v>-1.283701021791216E-2</v>
      </c>
      <c r="I889">
        <v>-8.0642156664481792E-3</v>
      </c>
      <c r="J889">
        <v>-0.14350004646237741</v>
      </c>
      <c r="K889">
        <v>-5.6082134992921041E-3</v>
      </c>
      <c r="L889">
        <v>-3.2274474116430828E-2</v>
      </c>
      <c r="M889">
        <v>-0.34402189692846508</v>
      </c>
      <c r="N889">
        <v>-5.4172959624207623E-2</v>
      </c>
      <c r="O889">
        <v>-2.0581446169891639E-2</v>
      </c>
      <c r="P889">
        <v>-0.1005556101921819</v>
      </c>
      <c r="Q889">
        <v>-2.3235009792206569E-2</v>
      </c>
      <c r="R889">
        <v>0</v>
      </c>
      <c r="S889">
        <v>-0.32322327523266758</v>
      </c>
      <c r="T889">
        <v>-0.1001912014912722</v>
      </c>
      <c r="U889">
        <v>-6.5852280779886613E-2</v>
      </c>
      <c r="V889">
        <v>-7.1736042286930077E-2</v>
      </c>
      <c r="W889">
        <v>-7.8577896122224607E-3</v>
      </c>
      <c r="X889">
        <v>-4.7942907225184891E-2</v>
      </c>
      <c r="Y889">
        <v>-8.6450741001605769E-2</v>
      </c>
      <c r="Z889">
        <v>-0.13925877799472119</v>
      </c>
      <c r="AA889">
        <v>-5.5864410822622897E-2</v>
      </c>
      <c r="AB889">
        <v>-3.8735292981177172E-2</v>
      </c>
      <c r="AC889">
        <v>-0.20293740239874231</v>
      </c>
      <c r="AD889">
        <v>-0.1016640054349852</v>
      </c>
      <c r="AE889">
        <v>-3.457650797289457E-2</v>
      </c>
      <c r="AF889">
        <v>-0.1167601919070488</v>
      </c>
      <c r="AG889">
        <v>-9.7243501875842991E-2</v>
      </c>
      <c r="AH889" s="9" t="s">
        <v>221</v>
      </c>
      <c r="AI889" s="1">
        <v>44197</v>
      </c>
      <c r="AJ889" s="9" t="s">
        <v>38</v>
      </c>
      <c r="AK889">
        <v>14</v>
      </c>
    </row>
    <row r="890" spans="1:37" x14ac:dyDescent="0.25">
      <c r="A890">
        <v>44209</v>
      </c>
      <c r="B890">
        <v>-0.63745175217659578</v>
      </c>
      <c r="C890">
        <v>-0.12420010432190071</v>
      </c>
      <c r="D890">
        <v>0</v>
      </c>
      <c r="E890">
        <v>-0.52361230422527616</v>
      </c>
      <c r="F890">
        <v>-0.31813467799421519</v>
      </c>
      <c r="G890">
        <v>-0.9042989923443413</v>
      </c>
      <c r="H890">
        <v>-0.476987589430174</v>
      </c>
      <c r="I890">
        <v>-0.2055210067561476</v>
      </c>
      <c r="J890">
        <v>-0.42855248894245168</v>
      </c>
      <c r="K890">
        <v>-0.34498332068360088</v>
      </c>
      <c r="L890">
        <v>-0.65345960457640495</v>
      </c>
      <c r="M890">
        <v>-0.56749841253594935</v>
      </c>
      <c r="N890">
        <v>-0.1701759159190239</v>
      </c>
      <c r="O890">
        <v>-0.23768090739892231</v>
      </c>
      <c r="P890">
        <v>-0.14596278547844471</v>
      </c>
      <c r="Q890">
        <v>-0.24793003591062371</v>
      </c>
      <c r="R890">
        <v>-0.51938177415652409</v>
      </c>
      <c r="S890">
        <v>-0.28230499650598628</v>
      </c>
      <c r="T890">
        <v>-0.55612578063654028</v>
      </c>
      <c r="U890">
        <v>-0.3607270262716602</v>
      </c>
      <c r="V890">
        <v>-0.3548763170359861</v>
      </c>
      <c r="W890">
        <v>-0.8929949695419952</v>
      </c>
      <c r="X890">
        <v>-0.54267109819198789</v>
      </c>
      <c r="Y890">
        <v>-0.25165708636915518</v>
      </c>
      <c r="Z890">
        <v>-0.68747273929182928</v>
      </c>
      <c r="AA890">
        <v>-0.23919739723107289</v>
      </c>
      <c r="AB890">
        <v>-0.37303170453489037</v>
      </c>
      <c r="AC890">
        <v>-0.39429050386066999</v>
      </c>
      <c r="AD890">
        <v>-0.45920891239928568</v>
      </c>
      <c r="AE890">
        <v>-0.31524874396268909</v>
      </c>
      <c r="AF890">
        <v>-0.68305522816959297</v>
      </c>
      <c r="AG890">
        <v>-0.35939292557504599</v>
      </c>
      <c r="AH890" s="9" t="s">
        <v>221</v>
      </c>
      <c r="AI890" s="1">
        <v>44197</v>
      </c>
      <c r="AJ890" s="9" t="s">
        <v>39</v>
      </c>
      <c r="AK890">
        <v>13</v>
      </c>
    </row>
    <row r="891" spans="1:37" x14ac:dyDescent="0.25">
      <c r="A891">
        <v>44208</v>
      </c>
      <c r="B891">
        <v>-3.4055725394767138E-2</v>
      </c>
      <c r="C891">
        <v>0</v>
      </c>
      <c r="D891">
        <v>-1.7662447669739331E-2</v>
      </c>
      <c r="E891">
        <v>-3.3874023273169997E-2</v>
      </c>
      <c r="F891">
        <v>-5.7633601665601133E-3</v>
      </c>
      <c r="G891">
        <v>-3.0333118700652171E-2</v>
      </c>
      <c r="H891">
        <v>-9.0316970368995526E-4</v>
      </c>
      <c r="I891">
        <v>-6.6181937261430887E-2</v>
      </c>
      <c r="J891">
        <v>-1.0707350757939139E-2</v>
      </c>
      <c r="K891">
        <v>-5.4965947535252826E-3</v>
      </c>
      <c r="L891">
        <v>-0.11196171480160989</v>
      </c>
      <c r="M891">
        <v>-6.3684954824804116E-2</v>
      </c>
      <c r="N891">
        <v>-4.038903223002664E-3</v>
      </c>
      <c r="O891">
        <v>0</v>
      </c>
      <c r="P891">
        <v>-3.4692122758071237E-2</v>
      </c>
      <c r="Q891">
        <v>-4.9868934995853176E-3</v>
      </c>
      <c r="R891">
        <v>-0.27433618945999538</v>
      </c>
      <c r="S891">
        <v>0</v>
      </c>
      <c r="T891">
        <v>-3.0384108944357911E-2</v>
      </c>
      <c r="U891">
        <v>-0.16139117740756839</v>
      </c>
      <c r="V891">
        <v>-6.6182276416564371E-3</v>
      </c>
      <c r="W891">
        <v>-0.46233200941404501</v>
      </c>
      <c r="X891">
        <v>-3.0151507981958259E-2</v>
      </c>
      <c r="Y891">
        <v>-5.3878826675907543E-2</v>
      </c>
      <c r="Z891">
        <v>-5.0145011597639719E-2</v>
      </c>
      <c r="AA891">
        <v>-2.5175642489356501E-2</v>
      </c>
      <c r="AB891">
        <v>-7.9198240600062576E-3</v>
      </c>
      <c r="AC891">
        <v>-8.1765297807462903E-2</v>
      </c>
      <c r="AD891">
        <v>-3.0088650497437031E-2</v>
      </c>
      <c r="AE891">
        <v>-1.1447278170940361E-2</v>
      </c>
      <c r="AF891">
        <v>-3.7730895951927808E-2</v>
      </c>
      <c r="AG891">
        <v>-5.7018869176469547E-2</v>
      </c>
      <c r="AH891" s="9" t="s">
        <v>221</v>
      </c>
      <c r="AI891" s="1">
        <v>44197</v>
      </c>
      <c r="AJ891" s="9" t="s">
        <v>40</v>
      </c>
      <c r="AK891">
        <v>12</v>
      </c>
    </row>
    <row r="892" spans="1:37" x14ac:dyDescent="0.25">
      <c r="A892">
        <v>44207</v>
      </c>
      <c r="B892">
        <v>-0.24573155674548941</v>
      </c>
      <c r="C892">
        <v>-0.18125990381173221</v>
      </c>
      <c r="D892">
        <v>-5.8848409305776502E-3</v>
      </c>
      <c r="E892">
        <v>-3.9188302558753302E-2</v>
      </c>
      <c r="F892">
        <v>0</v>
      </c>
      <c r="G892">
        <v>-0.64738604331257565</v>
      </c>
      <c r="H892">
        <v>-1.4300560166980711E-2</v>
      </c>
      <c r="I892">
        <v>-1.549550378858819E-2</v>
      </c>
      <c r="J892">
        <v>-3.8431993961231439E-2</v>
      </c>
      <c r="K892">
        <v>-5.6188757363394903E-2</v>
      </c>
      <c r="L892">
        <v>-3.7934644069292198E-3</v>
      </c>
      <c r="M892">
        <v>-1.9684456814599152E-2</v>
      </c>
      <c r="N892">
        <v>-5.9383888400015412E-2</v>
      </c>
      <c r="O892">
        <v>-4.3659560433314697E-2</v>
      </c>
      <c r="P892">
        <v>-0.53393398354419097</v>
      </c>
      <c r="Q892">
        <v>-0.14053397908806031</v>
      </c>
      <c r="R892">
        <v>-0.26621122048555712</v>
      </c>
      <c r="S892">
        <v>-1.386922361512608E-2</v>
      </c>
      <c r="T892">
        <v>-0.31046163901371687</v>
      </c>
      <c r="U892">
        <v>0</v>
      </c>
      <c r="V892">
        <v>-0.53325530544312028</v>
      </c>
      <c r="W892">
        <v>-0.1596635238548651</v>
      </c>
      <c r="X892">
        <v>-0.14672348472899591</v>
      </c>
      <c r="Y892">
        <v>-0.2402010353045673</v>
      </c>
      <c r="Z892">
        <v>-0.15501884069193961</v>
      </c>
      <c r="AA892">
        <v>-9.5590696100128811E-2</v>
      </c>
      <c r="AB892">
        <v>-0.20648923471903649</v>
      </c>
      <c r="AC892">
        <v>-4.8582870935370601E-2</v>
      </c>
      <c r="AD892">
        <v>-5.5472249866328947E-2</v>
      </c>
      <c r="AE892">
        <v>-0.1234489287840691</v>
      </c>
      <c r="AF892">
        <v>-0.24115607542462369</v>
      </c>
      <c r="AG892">
        <v>-0.13120869277031061</v>
      </c>
      <c r="AH892" s="9" t="s">
        <v>221</v>
      </c>
      <c r="AI892" s="1">
        <v>44197</v>
      </c>
      <c r="AJ892" s="9" t="s">
        <v>41</v>
      </c>
      <c r="AK892">
        <v>11</v>
      </c>
    </row>
    <row r="893" spans="1:37" x14ac:dyDescent="0.25">
      <c r="A893">
        <v>44204</v>
      </c>
      <c r="B893">
        <v>-0.19872845115561899</v>
      </c>
      <c r="C893">
        <v>-0.44856637877981209</v>
      </c>
      <c r="D893">
        <v>-2.2954310491091451E-2</v>
      </c>
      <c r="E893">
        <v>-0.40468258203780161</v>
      </c>
      <c r="F893">
        <v>-0.1039775412491519</v>
      </c>
      <c r="G893">
        <v>-0.3389810923833198</v>
      </c>
      <c r="H893">
        <v>-2.3853802801294701E-2</v>
      </c>
      <c r="I893">
        <v>-2.884338442086181E-2</v>
      </c>
      <c r="J893">
        <v>-2.5492719383690139E-2</v>
      </c>
      <c r="K893">
        <v>-4.1559046584540169E-2</v>
      </c>
      <c r="L893">
        <v>-3.3035257923281817E-2</v>
      </c>
      <c r="M893">
        <v>-0.16925245088347959</v>
      </c>
      <c r="N893">
        <v>-0.1111008084698006</v>
      </c>
      <c r="O893">
        <v>-8.1444855527943907E-2</v>
      </c>
      <c r="P893">
        <v>-0.51515432027842856</v>
      </c>
      <c r="Q893">
        <v>-6.386993250597478E-2</v>
      </c>
      <c r="R893">
        <v>-6.1105034283730642E-3</v>
      </c>
      <c r="S893">
        <v>-0.2364414544742362</v>
      </c>
      <c r="T893">
        <v>-0.22040886788173331</v>
      </c>
      <c r="U893">
        <v>-0.4118884963090253</v>
      </c>
      <c r="V893">
        <v>-1.7994027065955969E-2</v>
      </c>
      <c r="W893">
        <v>-4.6340977403186857E-2</v>
      </c>
      <c r="X893">
        <v>-0.1242951079934249</v>
      </c>
      <c r="Y893">
        <v>-0.45958472440980069</v>
      </c>
      <c r="Z893">
        <v>-0.29623164215828252</v>
      </c>
      <c r="AA893">
        <v>-0.14656132837423619</v>
      </c>
      <c r="AB893">
        <v>-8.5130343736124658E-2</v>
      </c>
      <c r="AC893">
        <v>-0.2161623320768209</v>
      </c>
      <c r="AD893">
        <v>-5.6790925890195833E-2</v>
      </c>
      <c r="AE893">
        <v>-6.2064062905981689E-2</v>
      </c>
      <c r="AF893">
        <v>-0.17701164606310829</v>
      </c>
      <c r="AG893">
        <v>-0.4110849651185714</v>
      </c>
      <c r="AH893" s="9" t="s">
        <v>222</v>
      </c>
      <c r="AI893" s="1">
        <v>44197</v>
      </c>
      <c r="AJ893" s="9" t="s">
        <v>43</v>
      </c>
      <c r="AK893">
        <v>8</v>
      </c>
    </row>
    <row r="894" spans="1:37" x14ac:dyDescent="0.25">
      <c r="A894">
        <v>44203</v>
      </c>
      <c r="B894">
        <v>-9.2138509861262097E-2</v>
      </c>
      <c r="C894">
        <v>-9.1816062524109794E-3</v>
      </c>
      <c r="D894">
        <v>-8.6058663608751841E-3</v>
      </c>
      <c r="E894">
        <v>-0.21552376637333959</v>
      </c>
      <c r="F894">
        <v>-2.9901008252685882E-3</v>
      </c>
      <c r="G894">
        <v>-3.2903343191542832E-2</v>
      </c>
      <c r="H894">
        <v>-3.4392859784757252E-3</v>
      </c>
      <c r="I894">
        <v>-4.5138141476368188E-2</v>
      </c>
      <c r="J894">
        <v>-1.7652844658659919E-2</v>
      </c>
      <c r="K894">
        <v>-1.7101854847648111E-2</v>
      </c>
      <c r="L894">
        <v>-3.9673902842464748E-3</v>
      </c>
      <c r="M894">
        <v>-8.7149019607496353E-2</v>
      </c>
      <c r="N894">
        <v>-0.1082568160266809</v>
      </c>
      <c r="O894">
        <v>-0.1884698587993329</v>
      </c>
      <c r="P894">
        <v>-1.2497305327314799E-3</v>
      </c>
      <c r="Q894">
        <v>-3.0562846424105141E-2</v>
      </c>
      <c r="R894">
        <v>-7.7549925329856717E-3</v>
      </c>
      <c r="S894">
        <v>-0.13107319745922241</v>
      </c>
      <c r="T894">
        <v>-1.6308125297437571E-2</v>
      </c>
      <c r="U894">
        <v>0</v>
      </c>
      <c r="V894">
        <v>-0.1726592040911952</v>
      </c>
      <c r="W894">
        <v>-9.9079875094222752E-2</v>
      </c>
      <c r="X894">
        <v>-4.3586689600686492E-2</v>
      </c>
      <c r="Y894">
        <v>0</v>
      </c>
      <c r="Z894">
        <v>-0.14880985682041939</v>
      </c>
      <c r="AA894">
        <v>-4.184320449615607E-2</v>
      </c>
      <c r="AB894">
        <v>-6.2140700508921912E-2</v>
      </c>
      <c r="AC894">
        <v>-3.4388017821835058E-2</v>
      </c>
      <c r="AD894">
        <v>-1.9916240403602289E-2</v>
      </c>
      <c r="AE894">
        <v>-5.4091528498059573E-2</v>
      </c>
      <c r="AF894">
        <v>-6.7197715105204656E-2</v>
      </c>
      <c r="AG894">
        <v>-0.18181657136312041</v>
      </c>
      <c r="AH894" s="9" t="s">
        <v>222</v>
      </c>
      <c r="AI894" s="1">
        <v>44197</v>
      </c>
      <c r="AJ894" s="9" t="s">
        <v>38</v>
      </c>
      <c r="AK894">
        <v>7</v>
      </c>
    </row>
    <row r="895" spans="1:37" x14ac:dyDescent="0.25">
      <c r="A895">
        <v>44202</v>
      </c>
      <c r="B895">
        <v>-0.3246989652724</v>
      </c>
      <c r="C895">
        <v>-0.12603636035491819</v>
      </c>
      <c r="D895">
        <v>-0.1966815640493054</v>
      </c>
      <c r="E895">
        <v>-0.2077762071588056</v>
      </c>
      <c r="F895">
        <v>-0.40925371938416838</v>
      </c>
      <c r="G895">
        <v>-0.20017668385845719</v>
      </c>
      <c r="H895">
        <v>-0.17119815738780389</v>
      </c>
      <c r="I895">
        <v>-0.2451585239279846</v>
      </c>
      <c r="J895">
        <v>-0.13950639036308071</v>
      </c>
      <c r="K895">
        <v>-1.411689078945089E-3</v>
      </c>
      <c r="L895">
        <v>-2.2038864563207791E-2</v>
      </c>
      <c r="M895">
        <v>-0.234545327849598</v>
      </c>
      <c r="N895">
        <v>-0.43495247167648682</v>
      </c>
      <c r="O895">
        <v>-0.47461977787402482</v>
      </c>
      <c r="P895">
        <v>-0.4126131364566436</v>
      </c>
      <c r="Q895">
        <v>-7.6299163331734685E-2</v>
      </c>
      <c r="R895">
        <v>-0.45248478976222478</v>
      </c>
      <c r="S895">
        <v>-0.18662936698380719</v>
      </c>
      <c r="T895">
        <v>-0.39273494887691079</v>
      </c>
      <c r="U895">
        <v>-1.7174156289211051</v>
      </c>
      <c r="V895">
        <v>-0.14616478973136371</v>
      </c>
      <c r="W895">
        <v>-0.18822531131046169</v>
      </c>
      <c r="X895">
        <v>-0.64851015085912123</v>
      </c>
      <c r="Y895">
        <v>-0.33929349692508198</v>
      </c>
      <c r="Z895">
        <v>-0.35777851184184029</v>
      </c>
      <c r="AA895">
        <v>-0.33374632577527868</v>
      </c>
      <c r="AB895">
        <v>-0.28000757260705111</v>
      </c>
      <c r="AC895">
        <v>-0.21036980613971781</v>
      </c>
      <c r="AD895">
        <v>-0.18285277476261269</v>
      </c>
      <c r="AE895">
        <v>-0.29207041560713021</v>
      </c>
      <c r="AF895">
        <v>-0.33983978827351791</v>
      </c>
      <c r="AG895">
        <v>-0.33245243542834307</v>
      </c>
      <c r="AH895" s="9" t="s">
        <v>222</v>
      </c>
      <c r="AI895" s="1">
        <v>44197</v>
      </c>
      <c r="AJ895" s="9" t="s">
        <v>39</v>
      </c>
      <c r="AK895">
        <v>6</v>
      </c>
    </row>
    <row r="896" spans="1:37" x14ac:dyDescent="0.25">
      <c r="A896">
        <v>44201</v>
      </c>
      <c r="B896">
        <v>-0.12618269464409079</v>
      </c>
      <c r="C896">
        <v>-0.13554014970243961</v>
      </c>
      <c r="D896">
        <v>-5.4828678633923071E-3</v>
      </c>
      <c r="E896">
        <v>-0.11923117785622669</v>
      </c>
      <c r="F896">
        <v>-3.6483750072294242E-2</v>
      </c>
      <c r="G896">
        <v>-0.23186079141584021</v>
      </c>
      <c r="H896">
        <v>-5.5121089397896339E-2</v>
      </c>
      <c r="I896">
        <v>-0.1112801342756837</v>
      </c>
      <c r="J896">
        <v>-0.2488176360342875</v>
      </c>
      <c r="K896">
        <v>-0.27067759667412189</v>
      </c>
      <c r="L896">
        <v>-0.1817524861714912</v>
      </c>
      <c r="M896">
        <v>-8.6136652915064393E-2</v>
      </c>
      <c r="N896">
        <v>-5.8848756186753858E-2</v>
      </c>
      <c r="O896">
        <v>-0.52404916335100427</v>
      </c>
      <c r="P896">
        <v>-2.114096333870925E-2</v>
      </c>
      <c r="Q896">
        <v>-1.7882472296877939E-2</v>
      </c>
      <c r="R896">
        <v>-5.4670274300240643E-2</v>
      </c>
      <c r="S896">
        <v>-0.1768743062444891</v>
      </c>
      <c r="T896">
        <v>-9.4774943297861125E-2</v>
      </c>
      <c r="U896">
        <v>-5.6220259665115388E-2</v>
      </c>
      <c r="V896">
        <v>-0.1497816196587399</v>
      </c>
      <c r="W896">
        <v>-0.1883923635806927</v>
      </c>
      <c r="X896">
        <v>-0.121304683618529</v>
      </c>
      <c r="Y896">
        <v>-0.18642072056020259</v>
      </c>
      <c r="Z896">
        <v>-0.15052251958471749</v>
      </c>
      <c r="AA896">
        <v>-0.1004087187981889</v>
      </c>
      <c r="AB896">
        <v>-0.10705275107860281</v>
      </c>
      <c r="AC896">
        <v>-0.1083706081958007</v>
      </c>
      <c r="AD896">
        <v>-1.1552317895665101E-2</v>
      </c>
      <c r="AE896">
        <v>-7.9820320842622319E-2</v>
      </c>
      <c r="AF896">
        <v>-0.1236890195974429</v>
      </c>
      <c r="AG896">
        <v>-0.24164088068017739</v>
      </c>
      <c r="AH896" s="9" t="s">
        <v>222</v>
      </c>
      <c r="AI896" s="1">
        <v>44197</v>
      </c>
      <c r="AJ896" s="9" t="s">
        <v>40</v>
      </c>
      <c r="AK896">
        <v>5</v>
      </c>
    </row>
    <row r="897" spans="1:37" x14ac:dyDescent="0.25">
      <c r="A897">
        <v>44200</v>
      </c>
      <c r="B897">
        <v>-9.0457464594219383E-2</v>
      </c>
      <c r="C897">
        <v>-1.9434831259279469E-2</v>
      </c>
      <c r="D897">
        <v>-4.3621053372406224E-3</v>
      </c>
      <c r="E897">
        <v>-0.1464109372163952</v>
      </c>
      <c r="F897">
        <v>-0.13306146341278041</v>
      </c>
      <c r="G897">
        <v>-0.24405980593590429</v>
      </c>
      <c r="H897">
        <v>-5.2874134388144547E-2</v>
      </c>
      <c r="I897">
        <v>-1.3100861956028199E-2</v>
      </c>
      <c r="J897">
        <v>-8.1463794539279363E-2</v>
      </c>
      <c r="K897">
        <v>-0.1390979451035205</v>
      </c>
      <c r="L897">
        <v>-7.6009083719429341E-2</v>
      </c>
      <c r="M897">
        <v>-4.4094765838451171E-2</v>
      </c>
      <c r="N897">
        <v>-0.1105606750257714</v>
      </c>
      <c r="O897">
        <v>-5.0640680958749372E-2</v>
      </c>
      <c r="P897">
        <v>-1.3585442783446641E-2</v>
      </c>
      <c r="Q897">
        <v>-6.0686267808533097E-2</v>
      </c>
      <c r="R897">
        <v>0</v>
      </c>
      <c r="S897">
        <v>-0.2843223627717672</v>
      </c>
      <c r="T897">
        <v>-0.10112374996530039</v>
      </c>
      <c r="U897">
        <v>-2.4108041341058119E-2</v>
      </c>
      <c r="V897">
        <v>-4.9439479941761642E-2</v>
      </c>
      <c r="W897">
        <v>0</v>
      </c>
      <c r="X897">
        <v>-5.1391416923315628E-2</v>
      </c>
      <c r="Y897">
        <v>-4.1126490541450239E-3</v>
      </c>
      <c r="Z897">
        <v>-0.1215745842102353</v>
      </c>
      <c r="AA897">
        <v>-6.4916940449982349E-2</v>
      </c>
      <c r="AB897">
        <v>-7.7391646163135513E-2</v>
      </c>
      <c r="AC897">
        <v>-3.6039831341917329E-2</v>
      </c>
      <c r="AD897">
        <v>-2.64520699241272E-2</v>
      </c>
      <c r="AE897">
        <v>-7.7097378285632748E-2</v>
      </c>
      <c r="AF897">
        <v>-0.10245757875375421</v>
      </c>
      <c r="AG897">
        <v>-0.10499285198517409</v>
      </c>
      <c r="AH897" s="9" t="s">
        <v>222</v>
      </c>
      <c r="AI897" s="1">
        <v>44197</v>
      </c>
      <c r="AJ897" s="9" t="s">
        <v>41</v>
      </c>
      <c r="AK897">
        <v>4</v>
      </c>
    </row>
    <row r="898" spans="1:37" x14ac:dyDescent="0.25">
      <c r="A898">
        <v>44196</v>
      </c>
      <c r="B898">
        <v>-0.1252048945158489</v>
      </c>
      <c r="C898">
        <v>-8.8895995758871513E-2</v>
      </c>
      <c r="D898">
        <v>-1.2170496585157221E-2</v>
      </c>
      <c r="E898">
        <v>-7.817977409689493E-2</v>
      </c>
      <c r="F898">
        <v>-3.5118314597441989E-2</v>
      </c>
      <c r="G898">
        <v>-0.40757121267437768</v>
      </c>
      <c r="H898">
        <v>-7.9541243780468007E-2</v>
      </c>
      <c r="I898">
        <v>-2.765361784545833E-2</v>
      </c>
      <c r="J898">
        <v>-2.1603469745198851E-2</v>
      </c>
      <c r="K898">
        <v>-5.0018667579535533E-2</v>
      </c>
      <c r="L898">
        <v>-1.0423554915733581E-2</v>
      </c>
      <c r="M898">
        <v>-4.9680624985981359E-2</v>
      </c>
      <c r="N898">
        <v>-3.3310735070720653E-2</v>
      </c>
      <c r="O898">
        <v>0</v>
      </c>
      <c r="P898">
        <v>-8.2395502474427538E-3</v>
      </c>
      <c r="Q898">
        <v>-6.1016607251558323E-2</v>
      </c>
      <c r="R898">
        <v>-9.4695864986832703E-3</v>
      </c>
      <c r="S898">
        <v>-0.51358388670279143</v>
      </c>
      <c r="T898">
        <v>-8.3230278377074168E-2</v>
      </c>
      <c r="U898">
        <v>0</v>
      </c>
      <c r="V898">
        <v>-1.114009712677648E-3</v>
      </c>
      <c r="W898">
        <v>-0.43730244261746148</v>
      </c>
      <c r="X898">
        <v>-0.10624023644605041</v>
      </c>
      <c r="Y898">
        <v>0</v>
      </c>
      <c r="Z898">
        <v>-0.22753303741859829</v>
      </c>
      <c r="AA898">
        <v>-2.7281896182232299E-2</v>
      </c>
      <c r="AB898">
        <v>-6.2955962083599493E-2</v>
      </c>
      <c r="AC898">
        <v>-6.035372356996517E-2</v>
      </c>
      <c r="AD898">
        <v>-5.3117596588077208E-2</v>
      </c>
      <c r="AE898">
        <v>-7.1831320489392794E-2</v>
      </c>
      <c r="AF898">
        <v>-0.14805064555429909</v>
      </c>
      <c r="AG898">
        <v>-0.1635001430579448</v>
      </c>
      <c r="AH898" s="9" t="s">
        <v>223</v>
      </c>
      <c r="AI898" s="1">
        <v>44166</v>
      </c>
      <c r="AJ898" s="9" t="s">
        <v>38</v>
      </c>
      <c r="AK898">
        <v>31</v>
      </c>
    </row>
    <row r="899" spans="1:37" x14ac:dyDescent="0.25">
      <c r="A899">
        <v>44195</v>
      </c>
      <c r="B899">
        <v>-0.43915126411901362</v>
      </c>
      <c r="C899">
        <v>-5.2181054675718617E-2</v>
      </c>
      <c r="D899">
        <v>-0.67102058753368121</v>
      </c>
      <c r="E899">
        <v>-0.24825410779112581</v>
      </c>
      <c r="F899">
        <v>-0.23949585225099851</v>
      </c>
      <c r="G899">
        <v>-0.40514867387381093</v>
      </c>
      <c r="H899">
        <v>-6.3763577194115989E-2</v>
      </c>
      <c r="I899">
        <v>-9.6292625024037848E-2</v>
      </c>
      <c r="J899">
        <v>-2.581183132606691E-2</v>
      </c>
      <c r="K899">
        <v>-0.28605041935882619</v>
      </c>
      <c r="L899">
        <v>-0.24205825526719299</v>
      </c>
      <c r="M899">
        <v>-0.40492845935390592</v>
      </c>
      <c r="N899">
        <v>-0.18873443016539779</v>
      </c>
      <c r="O899">
        <v>-1.1079395621650321</v>
      </c>
      <c r="P899">
        <v>-0.1360054666203665</v>
      </c>
      <c r="Q899">
        <v>-0.13214249413734311</v>
      </c>
      <c r="R899">
        <v>-0.22409573212238931</v>
      </c>
      <c r="S899">
        <v>-0.75909691433768678</v>
      </c>
      <c r="T899">
        <v>-0.15131215976230411</v>
      </c>
      <c r="U899">
        <v>-0.51975034167176348</v>
      </c>
      <c r="V899">
        <v>-0.71226500881905186</v>
      </c>
      <c r="W899">
        <v>-0.51610458114171487</v>
      </c>
      <c r="X899">
        <v>-0.38209674196904603</v>
      </c>
      <c r="Y899">
        <v>-0.1269074282358256</v>
      </c>
      <c r="Z899">
        <v>-0.46995492276076239</v>
      </c>
      <c r="AA899">
        <v>-0.16289893415513029</v>
      </c>
      <c r="AB899">
        <v>-0.28743301859460529</v>
      </c>
      <c r="AC899">
        <v>-0.38505129752589612</v>
      </c>
      <c r="AD899">
        <v>-0.16550496986280991</v>
      </c>
      <c r="AE899">
        <v>-0.23305035402287649</v>
      </c>
      <c r="AF899">
        <v>-0.49552922270379379</v>
      </c>
      <c r="AG899">
        <v>-0.29965324946783012</v>
      </c>
      <c r="AH899" s="9" t="s">
        <v>223</v>
      </c>
      <c r="AI899" s="1">
        <v>44166</v>
      </c>
      <c r="AJ899" s="9" t="s">
        <v>39</v>
      </c>
      <c r="AK899">
        <v>30</v>
      </c>
    </row>
    <row r="900" spans="1:37" x14ac:dyDescent="0.25">
      <c r="A900">
        <v>44194</v>
      </c>
      <c r="B900">
        <v>-0.11927387936682821</v>
      </c>
      <c r="C900">
        <v>-0.26447811635869017</v>
      </c>
      <c r="D900">
        <v>-6.723338010949262E-3</v>
      </c>
      <c r="E900">
        <v>-9.5931077530074682E-2</v>
      </c>
      <c r="F900">
        <v>-9.7872324494644988E-2</v>
      </c>
      <c r="G900">
        <v>-0.22799157976803741</v>
      </c>
      <c r="H900">
        <v>-6.4630575669129432E-3</v>
      </c>
      <c r="I900">
        <v>-1.7858847637638099E-2</v>
      </c>
      <c r="J900">
        <v>-1.6932281087685731E-2</v>
      </c>
      <c r="K900">
        <v>-1.020992792344916E-2</v>
      </c>
      <c r="L900">
        <v>-3.9078900264461949E-3</v>
      </c>
      <c r="M900">
        <v>-1.5929609749923E-2</v>
      </c>
      <c r="N900">
        <v>-4.7072655278004819E-2</v>
      </c>
      <c r="O900">
        <v>-1.0170385616752229E-4</v>
      </c>
      <c r="P900">
        <v>-0.1591958507679804</v>
      </c>
      <c r="Q900">
        <v>-0.1020859200672007</v>
      </c>
      <c r="R900">
        <v>-0.2375426857535011</v>
      </c>
      <c r="S900">
        <v>-0.52823311375535298</v>
      </c>
      <c r="T900">
        <v>-0.1169735426062776</v>
      </c>
      <c r="U900">
        <v>-0.67833023478211607</v>
      </c>
      <c r="V900">
        <v>-0.2057708369011102</v>
      </c>
      <c r="W900">
        <v>-0.11762701849279281</v>
      </c>
      <c r="X900">
        <v>-0.1359491757638579</v>
      </c>
      <c r="Y900">
        <v>-7.7767238645725822E-2</v>
      </c>
      <c r="Z900">
        <v>-0.18180176808006571</v>
      </c>
      <c r="AA900">
        <v>-6.587508318142031E-2</v>
      </c>
      <c r="AB900">
        <v>-8.8075056325856119E-2</v>
      </c>
      <c r="AC900">
        <v>-6.2285374091030042E-2</v>
      </c>
      <c r="AD900">
        <v>-9.2116413195810543E-2</v>
      </c>
      <c r="AE900">
        <v>-4.002912942390479E-2</v>
      </c>
      <c r="AF900">
        <v>-0.17170779474456849</v>
      </c>
      <c r="AG900">
        <v>-0.12663007387287181</v>
      </c>
      <c r="AH900" s="9" t="s">
        <v>223</v>
      </c>
      <c r="AI900" s="1">
        <v>44166</v>
      </c>
      <c r="AJ900" s="9" t="s">
        <v>40</v>
      </c>
      <c r="AK900">
        <v>29</v>
      </c>
    </row>
    <row r="901" spans="1:37" x14ac:dyDescent="0.25">
      <c r="A901">
        <v>44193</v>
      </c>
      <c r="B901">
        <v>-0.14986712648858741</v>
      </c>
      <c r="C901">
        <v>-1.7083323414470379E-2</v>
      </c>
      <c r="D901">
        <v>0</v>
      </c>
      <c r="E901">
        <v>-0.14591473724891571</v>
      </c>
      <c r="F901">
        <v>-0.2370747612472936</v>
      </c>
      <c r="G901">
        <v>-0.26936270119561501</v>
      </c>
      <c r="H901">
        <v>-4.5952424790520321E-2</v>
      </c>
      <c r="I901">
        <v>-0.14264856270856829</v>
      </c>
      <c r="J901">
        <v>-3.0320723140451252E-3</v>
      </c>
      <c r="K901">
        <v>-0.29950541878243397</v>
      </c>
      <c r="L901">
        <v>-6.3826178015718132E-2</v>
      </c>
      <c r="M901">
        <v>-9.1618622202324973E-2</v>
      </c>
      <c r="N901">
        <v>-2.913603628263943E-2</v>
      </c>
      <c r="O901">
        <v>-0.12125953402951981</v>
      </c>
      <c r="P901">
        <v>-0.74337840426440926</v>
      </c>
      <c r="Q901">
        <v>-7.2531471501391193E-2</v>
      </c>
      <c r="R901">
        <v>-2.455164237578103E-2</v>
      </c>
      <c r="S901">
        <v>-0.46584136124765912</v>
      </c>
      <c r="T901">
        <v>-0.2240147928657848</v>
      </c>
      <c r="U901">
        <v>-6.5901172715612161E-2</v>
      </c>
      <c r="V901">
        <v>-8.146863017031826E-2</v>
      </c>
      <c r="W901">
        <v>-4.0934010816198879E-3</v>
      </c>
      <c r="X901">
        <v>-0.10799597476791049</v>
      </c>
      <c r="Y901">
        <v>-2.4462146483937349E-2</v>
      </c>
      <c r="Z901">
        <v>-0.16245495394649589</v>
      </c>
      <c r="AA901">
        <v>-0.1632059403516988</v>
      </c>
      <c r="AB901">
        <v>-0.12937897412908531</v>
      </c>
      <c r="AC901">
        <v>-6.3878870090766954E-2</v>
      </c>
      <c r="AD901">
        <v>-8.5921327101987952E-2</v>
      </c>
      <c r="AE901">
        <v>-7.5403759302258302E-2</v>
      </c>
      <c r="AF901">
        <v>-0.17569607694717559</v>
      </c>
      <c r="AG901">
        <v>-0.1873232626291747</v>
      </c>
      <c r="AH901" s="9" t="s">
        <v>223</v>
      </c>
      <c r="AI901" s="1">
        <v>44166</v>
      </c>
      <c r="AJ901" s="9" t="s">
        <v>41</v>
      </c>
      <c r="AK901">
        <v>28</v>
      </c>
    </row>
    <row r="902" spans="1:37" x14ac:dyDescent="0.25">
      <c r="A902">
        <v>44190</v>
      </c>
      <c r="B902">
        <v>-4.1953483441264712E-2</v>
      </c>
      <c r="C902">
        <v>-7.7565235684688332E-3</v>
      </c>
      <c r="D902">
        <v>-8.8273293203211645E-2</v>
      </c>
      <c r="E902">
        <v>-7.6730755932678321E-3</v>
      </c>
      <c r="F902">
        <v>0</v>
      </c>
      <c r="G902">
        <v>-7.2115001851423138E-2</v>
      </c>
      <c r="H902">
        <v>0</v>
      </c>
      <c r="I902">
        <v>-2.0924728104761679E-2</v>
      </c>
      <c r="J902">
        <v>0</v>
      </c>
      <c r="K902">
        <v>-3.190213972103987E-2</v>
      </c>
      <c r="L902">
        <v>-3.5372235633660209E-3</v>
      </c>
      <c r="M902">
        <v>-9.9813761373364861E-3</v>
      </c>
      <c r="N902">
        <v>-1.0508607510559629E-3</v>
      </c>
      <c r="O902">
        <v>-1.445950003730857E-2</v>
      </c>
      <c r="P902">
        <v>-1.7268474713905121E-2</v>
      </c>
      <c r="Q902">
        <v>-7.8188254496182451E-3</v>
      </c>
      <c r="R902">
        <v>-2.5358285948703058E-2</v>
      </c>
      <c r="S902">
        <v>-4.8780661446465513E-2</v>
      </c>
      <c r="T902">
        <v>-1.2242042162584069E-2</v>
      </c>
      <c r="U902">
        <v>0</v>
      </c>
      <c r="V902">
        <v>0</v>
      </c>
      <c r="W902">
        <v>-3.376845216296998E-3</v>
      </c>
      <c r="X902">
        <v>-8.5429323124743273E-2</v>
      </c>
      <c r="Y902">
        <v>0</v>
      </c>
      <c r="Z902">
        <v>-8.7845254192135028E-2</v>
      </c>
      <c r="AA902">
        <v>-8.3794761514750567E-3</v>
      </c>
      <c r="AB902">
        <v>-4.1564425087225968E-3</v>
      </c>
      <c r="AC902">
        <v>-1.8232896608425871E-2</v>
      </c>
      <c r="AD902">
        <v>-1.8214000466766059E-4</v>
      </c>
      <c r="AE902">
        <v>-1.15598598986937E-2</v>
      </c>
      <c r="AF902">
        <v>-2.4978395336723219E-2</v>
      </c>
      <c r="AG902">
        <v>-0.1161029021835938</v>
      </c>
      <c r="AH902" s="9" t="s">
        <v>224</v>
      </c>
      <c r="AI902" s="1">
        <v>44166</v>
      </c>
      <c r="AJ902" s="9" t="s">
        <v>43</v>
      </c>
      <c r="AK902">
        <v>25</v>
      </c>
    </row>
    <row r="903" spans="1:37" x14ac:dyDescent="0.25">
      <c r="A903">
        <v>44189</v>
      </c>
      <c r="B903">
        <v>-0.5192290387399463</v>
      </c>
      <c r="C903">
        <v>-0.1234738529098814</v>
      </c>
      <c r="D903">
        <v>0</v>
      </c>
      <c r="E903">
        <v>-0.22705020793856959</v>
      </c>
      <c r="F903">
        <v>-8.6466559368902851E-2</v>
      </c>
      <c r="G903">
        <v>-0.87484676088086621</v>
      </c>
      <c r="H903">
        <v>-0.1846943734008841</v>
      </c>
      <c r="I903">
        <v>-0.20403779576039771</v>
      </c>
      <c r="J903">
        <v>-5.80968779878175E-2</v>
      </c>
      <c r="K903">
        <v>-0.69837405462199575</v>
      </c>
      <c r="L903">
        <v>-6.1618363979423572E-2</v>
      </c>
      <c r="M903">
        <v>-9.1478698385914839E-2</v>
      </c>
      <c r="N903">
        <v>-0.12024640237310261</v>
      </c>
      <c r="O903">
        <v>-0.48144795337234247</v>
      </c>
      <c r="P903">
        <v>-0.35865427071552902</v>
      </c>
      <c r="Q903">
        <v>-2.3750679896035631E-2</v>
      </c>
      <c r="R903">
        <v>0</v>
      </c>
      <c r="S903">
        <v>-7.4516761293133629E-2</v>
      </c>
      <c r="T903">
        <v>-0.1824406860179883</v>
      </c>
      <c r="U903">
        <v>-0.3054249973883541</v>
      </c>
      <c r="V903">
        <v>-0.35967808946077068</v>
      </c>
      <c r="W903">
        <v>-0.30831518052607859</v>
      </c>
      <c r="X903">
        <v>-0.25367078545022681</v>
      </c>
      <c r="Y903">
        <v>-2.6276258959354291E-2</v>
      </c>
      <c r="Z903">
        <v>-0.58239965324728116</v>
      </c>
      <c r="AA903">
        <v>-0.27132617701977191</v>
      </c>
      <c r="AB903">
        <v>-0.22500721682372471</v>
      </c>
      <c r="AC903">
        <v>-5.2343251871000272E-2</v>
      </c>
      <c r="AD903">
        <v>-3.2104711785184467E-2</v>
      </c>
      <c r="AE903">
        <v>-3.2477836913565573E-2</v>
      </c>
      <c r="AF903">
        <v>-0.76237663674571765</v>
      </c>
      <c r="AG903">
        <v>-0.59330775004205327</v>
      </c>
      <c r="AH903" s="9" t="s">
        <v>224</v>
      </c>
      <c r="AI903" s="1">
        <v>44166</v>
      </c>
      <c r="AJ903" s="9" t="s">
        <v>38</v>
      </c>
      <c r="AK903">
        <v>24</v>
      </c>
    </row>
    <row r="904" spans="1:37" x14ac:dyDescent="0.25">
      <c r="A904">
        <v>44188</v>
      </c>
      <c r="B904">
        <v>-0.64795312459306587</v>
      </c>
      <c r="C904">
        <v>-0.52036648990661549</v>
      </c>
      <c r="D904">
        <v>-0.19674420225978481</v>
      </c>
      <c r="E904">
        <v>-0.40085207639596221</v>
      </c>
      <c r="F904">
        <v>-1.4819843132545141</v>
      </c>
      <c r="G904">
        <v>-0.63364087138156922</v>
      </c>
      <c r="H904">
        <v>-0.85720953741936279</v>
      </c>
      <c r="I904">
        <v>-6.477247815063282E-2</v>
      </c>
      <c r="J904">
        <v>-0.81875614311726275</v>
      </c>
      <c r="K904">
        <v>-0.11888960508980601</v>
      </c>
      <c r="L904">
        <v>-0.14857763100858201</v>
      </c>
      <c r="M904">
        <v>-0.27109086675589672</v>
      </c>
      <c r="N904">
        <v>-0.83446169814580906</v>
      </c>
      <c r="O904">
        <v>-0.45044146545814429</v>
      </c>
      <c r="P904">
        <v>-0.1343773965717375</v>
      </c>
      <c r="Q904">
        <v>-0.59255867043925692</v>
      </c>
      <c r="R904">
        <v>-1.729579878540272E-2</v>
      </c>
      <c r="S904">
        <v>-2.044135175634668</v>
      </c>
      <c r="T904">
        <v>-0.73975424251995969</v>
      </c>
      <c r="U904">
        <v>-0.34200511366663261</v>
      </c>
      <c r="V904">
        <v>-5.4133320383712359E-2</v>
      </c>
      <c r="W904">
        <v>-4.1114427783912617E-2</v>
      </c>
      <c r="X904">
        <v>-0.3679607547918865</v>
      </c>
      <c r="Y904">
        <v>-0.19925660849647289</v>
      </c>
      <c r="Z904">
        <v>-0.73273549964176632</v>
      </c>
      <c r="AA904">
        <v>-0.50343675224968387</v>
      </c>
      <c r="AB904">
        <v>-0.68611898272424654</v>
      </c>
      <c r="AC904">
        <v>-0.25443345286850982</v>
      </c>
      <c r="AD904">
        <v>-0.57470739875372046</v>
      </c>
      <c r="AE904">
        <v>-0.47172290799241973</v>
      </c>
      <c r="AF904">
        <v>-0.90219353373831268</v>
      </c>
      <c r="AG904">
        <v>-0.33228730457247269</v>
      </c>
      <c r="AH904" s="9" t="s">
        <v>224</v>
      </c>
      <c r="AI904" s="1">
        <v>44166</v>
      </c>
      <c r="AJ904" s="9" t="s">
        <v>39</v>
      </c>
      <c r="AK904">
        <v>23</v>
      </c>
    </row>
    <row r="905" spans="1:37" x14ac:dyDescent="0.25">
      <c r="A905">
        <v>44187</v>
      </c>
      <c r="B905">
        <v>-0.32272928831786618</v>
      </c>
      <c r="C905">
        <v>-5.9996173863055849E-2</v>
      </c>
      <c r="D905">
        <v>-9.6792989652212478E-3</v>
      </c>
      <c r="E905">
        <v>-0.1143494651383518</v>
      </c>
      <c r="F905">
        <v>-3.2944351740849073E-2</v>
      </c>
      <c r="G905">
        <v>-4.6175946355616782E-2</v>
      </c>
      <c r="H905">
        <v>-2.085790253075195E-2</v>
      </c>
      <c r="I905">
        <v>-8.3199787875752607E-2</v>
      </c>
      <c r="J905">
        <v>-4.7032628241371454E-3</v>
      </c>
      <c r="K905">
        <v>-0.19799222576494491</v>
      </c>
      <c r="L905">
        <v>-7.6473047519617116E-2</v>
      </c>
      <c r="M905">
        <v>-3.090346027497199E-2</v>
      </c>
      <c r="N905">
        <v>-5.7055482401205358E-2</v>
      </c>
      <c r="O905">
        <v>0</v>
      </c>
      <c r="P905">
        <v>-0.47056551794728779</v>
      </c>
      <c r="Q905">
        <v>-2.359562319479681E-2</v>
      </c>
      <c r="R905">
        <v>-1.295454985536974E-2</v>
      </c>
      <c r="S905">
        <v>-0.33701014019042252</v>
      </c>
      <c r="T905">
        <v>-0.16520961381165281</v>
      </c>
      <c r="U905">
        <v>-7.5589920932896432E-2</v>
      </c>
      <c r="V905">
        <v>-0.2235515189188988</v>
      </c>
      <c r="W905">
        <v>-0.1745758069054025</v>
      </c>
      <c r="X905">
        <v>-6.6876045965822362E-2</v>
      </c>
      <c r="Y905">
        <v>0</v>
      </c>
      <c r="Z905">
        <v>-0.25026539996983332</v>
      </c>
      <c r="AA905">
        <v>-0.1224700434825694</v>
      </c>
      <c r="AB905">
        <v>-7.8908173356322345E-2</v>
      </c>
      <c r="AC905">
        <v>-3.8481549496731757E-2</v>
      </c>
      <c r="AD905">
        <v>-4.7122668458615853E-2</v>
      </c>
      <c r="AE905">
        <v>-1.4642694654018479E-2</v>
      </c>
      <c r="AF905">
        <v>-0.61002063338641155</v>
      </c>
      <c r="AG905">
        <v>-0.16833204901376631</v>
      </c>
      <c r="AH905" s="9" t="s">
        <v>224</v>
      </c>
      <c r="AI905" s="1">
        <v>44166</v>
      </c>
      <c r="AJ905" s="9" t="s">
        <v>40</v>
      </c>
      <c r="AK905">
        <v>22</v>
      </c>
    </row>
    <row r="906" spans="1:37" x14ac:dyDescent="0.25">
      <c r="A906">
        <v>44186</v>
      </c>
      <c r="B906">
        <v>-0.13247667050140499</v>
      </c>
      <c r="C906">
        <v>-0.36452228943972309</v>
      </c>
      <c r="D906">
        <v>-1.871466191210187E-2</v>
      </c>
      <c r="E906">
        <v>-3.6860358416297437E-2</v>
      </c>
      <c r="F906">
        <v>-0.45159784732504721</v>
      </c>
      <c r="G906">
        <v>-3.1955626085357239E-3</v>
      </c>
      <c r="H906">
        <v>-4.7377396290796299E-3</v>
      </c>
      <c r="I906">
        <v>-0.28240364328821099</v>
      </c>
      <c r="J906">
        <v>-2.8632118453193581E-2</v>
      </c>
      <c r="K906">
        <v>-0.45820947324872219</v>
      </c>
      <c r="L906">
        <v>-7.6079136530450203E-2</v>
      </c>
      <c r="M906">
        <v>-0.18686403834421481</v>
      </c>
      <c r="N906">
        <v>-1.6425799748953061E-2</v>
      </c>
      <c r="O906">
        <v>-3.5697111733287767E-2</v>
      </c>
      <c r="P906">
        <v>-5.7530125515818801E-3</v>
      </c>
      <c r="Q906">
        <v>-1.7383005327480529E-2</v>
      </c>
      <c r="R906">
        <v>0</v>
      </c>
      <c r="S906">
        <v>-1.0340589337837791</v>
      </c>
      <c r="T906">
        <v>-7.1964112093370058E-2</v>
      </c>
      <c r="U906">
        <v>-0.17167789965505431</v>
      </c>
      <c r="V906">
        <v>-1.1267489068206149E-2</v>
      </c>
      <c r="W906">
        <v>-0.51426010794163024</v>
      </c>
      <c r="X906">
        <v>-6.2143829915243802E-2</v>
      </c>
      <c r="Y906">
        <v>-0.16374293217184671</v>
      </c>
      <c r="Z906">
        <v>-0.18344496395538001</v>
      </c>
      <c r="AA906">
        <v>-8.6213381057385768E-2</v>
      </c>
      <c r="AB906">
        <v>-7.4715740006684933E-2</v>
      </c>
      <c r="AC906">
        <v>-0.19205721654457261</v>
      </c>
      <c r="AD906">
        <v>-1.33754625681657E-2</v>
      </c>
      <c r="AE906">
        <v>-7.205692747940258E-2</v>
      </c>
      <c r="AF906">
        <v>-0.1023812713684667</v>
      </c>
      <c r="AG906">
        <v>-0.2464776871199203</v>
      </c>
      <c r="AH906" s="9" t="s">
        <v>224</v>
      </c>
      <c r="AI906" s="1">
        <v>44166</v>
      </c>
      <c r="AJ906" s="9" t="s">
        <v>41</v>
      </c>
      <c r="AK906">
        <v>21</v>
      </c>
    </row>
    <row r="907" spans="1:37" x14ac:dyDescent="0.25">
      <c r="A907">
        <v>44183</v>
      </c>
      <c r="B907">
        <v>-9.2813804000827851E-2</v>
      </c>
      <c r="C907">
        <v>0</v>
      </c>
      <c r="D907">
        <v>-3.4447947010509378E-2</v>
      </c>
      <c r="E907">
        <v>-0.1223751804531079</v>
      </c>
      <c r="F907">
        <v>-7.136934763166191E-3</v>
      </c>
      <c r="G907">
        <v>-2.0030870077321461E-2</v>
      </c>
      <c r="H907">
        <v>-8.1819223491386601E-3</v>
      </c>
      <c r="I907">
        <v>0</v>
      </c>
      <c r="J907">
        <v>-1.155594761923588E-3</v>
      </c>
      <c r="K907">
        <v>-0.192983322563508</v>
      </c>
      <c r="L907">
        <v>-6.2763977450853867E-2</v>
      </c>
      <c r="M907">
        <v>0</v>
      </c>
      <c r="N907">
        <v>-6.158244806491607E-2</v>
      </c>
      <c r="O907">
        <v>-3.6125054105283293E-2</v>
      </c>
      <c r="P907">
        <v>-1.839654879421081E-2</v>
      </c>
      <c r="Q907">
        <v>-4.25949946000342E-2</v>
      </c>
      <c r="R907">
        <v>0</v>
      </c>
      <c r="S907">
        <v>-0.1098949980418048</v>
      </c>
      <c r="T907">
        <v>-0.1206292910754638</v>
      </c>
      <c r="U907">
        <v>-0.39363549795726388</v>
      </c>
      <c r="V907">
        <v>-9.9971322516639108E-2</v>
      </c>
      <c r="W907">
        <v>0</v>
      </c>
      <c r="X907">
        <v>-0.29613116584632682</v>
      </c>
      <c r="Y907">
        <v>-1.178050252226028E-2</v>
      </c>
      <c r="Z907">
        <v>-0.1208259610270504</v>
      </c>
      <c r="AA907">
        <v>-8.0152810050565376E-2</v>
      </c>
      <c r="AB907">
        <v>-6.3938670221701216E-2</v>
      </c>
      <c r="AC907">
        <v>-1.401581765159827E-2</v>
      </c>
      <c r="AD907">
        <v>-2.0040491175569498E-3</v>
      </c>
      <c r="AE907">
        <v>-2.73900080861459E-2</v>
      </c>
      <c r="AF907">
        <v>-0.1478145724499248</v>
      </c>
      <c r="AG907">
        <v>-0.1197717451069454</v>
      </c>
      <c r="AH907" s="9" t="s">
        <v>225</v>
      </c>
      <c r="AI907" s="1">
        <v>44166</v>
      </c>
      <c r="AJ907" s="9" t="s">
        <v>43</v>
      </c>
      <c r="AK907">
        <v>18</v>
      </c>
    </row>
    <row r="908" spans="1:37" x14ac:dyDescent="0.25">
      <c r="A908">
        <v>44182</v>
      </c>
      <c r="B908">
        <v>-0.42698236464023992</v>
      </c>
      <c r="C908">
        <v>-0.22742423361461631</v>
      </c>
      <c r="D908">
        <v>-1.794240756930122</v>
      </c>
      <c r="E908">
        <v>-0.29717334456535482</v>
      </c>
      <c r="F908">
        <v>-2.3131095096506599E-2</v>
      </c>
      <c r="G908">
        <v>-0.32272775236698042</v>
      </c>
      <c r="H908">
        <v>-0.39845092261367687</v>
      </c>
      <c r="I908">
        <v>-0.65491718742317417</v>
      </c>
      <c r="J908">
        <v>-0.31914328151196758</v>
      </c>
      <c r="K908">
        <v>-1.8242755062140441</v>
      </c>
      <c r="L908">
        <v>-0.38643657946332483</v>
      </c>
      <c r="M908">
        <v>-0.82035990950469562</v>
      </c>
      <c r="N908">
        <v>-0.33722401124590168</v>
      </c>
      <c r="O908">
        <v>-0.41233889097915549</v>
      </c>
      <c r="P908">
        <v>-0.27674964536339097</v>
      </c>
      <c r="Q908">
        <v>-0.32994841571576999</v>
      </c>
      <c r="R908">
        <v>-0.19530067479966479</v>
      </c>
      <c r="S908">
        <v>-0.48506451595489558</v>
      </c>
      <c r="T908">
        <v>-0.17475188368008329</v>
      </c>
      <c r="U908">
        <v>-0.85549126373072015</v>
      </c>
      <c r="V908">
        <v>-0.599184360778379</v>
      </c>
      <c r="W908">
        <v>-0.22678829003071541</v>
      </c>
      <c r="X908">
        <v>-0.23928980656402521</v>
      </c>
      <c r="Y908">
        <v>-0.2000565660726262</v>
      </c>
      <c r="Z908">
        <v>-0.29041765719642959</v>
      </c>
      <c r="AA908">
        <v>-0.65636806353696553</v>
      </c>
      <c r="AB908">
        <v>-0.30111615428870708</v>
      </c>
      <c r="AC908">
        <v>-0.8192477049522342</v>
      </c>
      <c r="AD908">
        <v>-0.8607678291118962</v>
      </c>
      <c r="AE908">
        <v>-0.54870221945953646</v>
      </c>
      <c r="AF908">
        <v>-0.45514912178314842</v>
      </c>
      <c r="AG908">
        <v>-0.1706212032314641</v>
      </c>
      <c r="AH908" s="9" t="s">
        <v>225</v>
      </c>
      <c r="AI908" s="1">
        <v>44166</v>
      </c>
      <c r="AJ908" s="9" t="s">
        <v>38</v>
      </c>
      <c r="AK908">
        <v>17</v>
      </c>
    </row>
    <row r="909" spans="1:37" x14ac:dyDescent="0.25">
      <c r="A909">
        <v>44181</v>
      </c>
      <c r="B909">
        <v>-0.1173928089799039</v>
      </c>
      <c r="C909">
        <v>-4.2627157851312571E-3</v>
      </c>
      <c r="D909">
        <v>-3.2693992844826297E-2</v>
      </c>
      <c r="E909">
        <v>-6.7353044801775688E-2</v>
      </c>
      <c r="F909">
        <v>-2.048512960438997E-2</v>
      </c>
      <c r="G909">
        <v>-0.27091754149521452</v>
      </c>
      <c r="H909">
        <v>-5.3521096007089472E-2</v>
      </c>
      <c r="I909">
        <v>-5.0832115899957543E-2</v>
      </c>
      <c r="J909">
        <v>-3.8545537200852108E-3</v>
      </c>
      <c r="K909">
        <v>-7.8350694341678094E-3</v>
      </c>
      <c r="L909">
        <v>-2.572804359044454E-2</v>
      </c>
      <c r="M909">
        <v>-3.0249430784231299E-2</v>
      </c>
      <c r="N909">
        <v>-0.1193063591350092</v>
      </c>
      <c r="O909">
        <v>-4.627000229164089E-2</v>
      </c>
      <c r="P909">
        <v>-0.92350490047910083</v>
      </c>
      <c r="Q909">
        <v>0</v>
      </c>
      <c r="R909">
        <v>-0.70518305848441143</v>
      </c>
      <c r="S909">
        <v>-3.9556831167564983E-2</v>
      </c>
      <c r="T909">
        <v>-0.15432433958568439</v>
      </c>
      <c r="U909">
        <v>-4.6143017442225417E-2</v>
      </c>
      <c r="V909">
        <v>-7.8260019126508984E-2</v>
      </c>
      <c r="W909">
        <v>-1.016704305600153</v>
      </c>
      <c r="X909">
        <v>-9.1051733520681986E-3</v>
      </c>
      <c r="Y909">
        <v>-0.34885772245264629</v>
      </c>
      <c r="Z909">
        <v>-0.112285504993219</v>
      </c>
      <c r="AA909">
        <v>-0.1333508631286599</v>
      </c>
      <c r="AB909">
        <v>-5.5565099695058302E-2</v>
      </c>
      <c r="AC909">
        <v>-0.11852106991930519</v>
      </c>
      <c r="AD909">
        <v>-1.0244999166410069E-2</v>
      </c>
      <c r="AE909">
        <v>-5.7868337632429503E-2</v>
      </c>
      <c r="AF909">
        <v>-9.7549683167645784E-2</v>
      </c>
      <c r="AG909">
        <v>-0.26102416467075967</v>
      </c>
      <c r="AH909" s="9" t="s">
        <v>225</v>
      </c>
      <c r="AI909" s="1">
        <v>44166</v>
      </c>
      <c r="AJ909" s="9" t="s">
        <v>39</v>
      </c>
      <c r="AK909">
        <v>16</v>
      </c>
    </row>
    <row r="910" spans="1:37" x14ac:dyDescent="0.25">
      <c r="A910">
        <v>44180</v>
      </c>
      <c r="B910">
        <v>-0.27774052377293168</v>
      </c>
      <c r="C910">
        <v>-0.99864464748962867</v>
      </c>
      <c r="D910">
        <v>-0.25063725616806559</v>
      </c>
      <c r="E910">
        <v>-0.12466430057528489</v>
      </c>
      <c r="F910">
        <v>-4.5055094623221568E-2</v>
      </c>
      <c r="G910">
        <v>-0.14809981436809819</v>
      </c>
      <c r="H910">
        <v>-0.57203143647179444</v>
      </c>
      <c r="I910">
        <v>-6.8555596151615467E-2</v>
      </c>
      <c r="J910">
        <v>-0.49918339256092709</v>
      </c>
      <c r="K910">
        <v>-3.1820739032224821E-2</v>
      </c>
      <c r="L910">
        <v>-4.052145397192515E-2</v>
      </c>
      <c r="M910">
        <v>-0.37058179826928628</v>
      </c>
      <c r="N910">
        <v>-0.18948189215725411</v>
      </c>
      <c r="O910">
        <v>-7.5047502820985892E-2</v>
      </c>
      <c r="P910">
        <v>-0.23333337219152281</v>
      </c>
      <c r="Q910">
        <v>-0.31406592572821829</v>
      </c>
      <c r="R910">
        <v>-9.0952721582404666E-2</v>
      </c>
      <c r="S910">
        <v>-0.29438726994075431</v>
      </c>
      <c r="T910">
        <v>-0.46569782151650291</v>
      </c>
      <c r="U910">
        <v>-4.0207702179914963E-2</v>
      </c>
      <c r="V910">
        <v>-0.1123425887283134</v>
      </c>
      <c r="W910">
        <v>-1.092970488777997</v>
      </c>
      <c r="X910">
        <v>-0.43817676802583649</v>
      </c>
      <c r="Y910">
        <v>-2.4299679915386299E-2</v>
      </c>
      <c r="Z910">
        <v>-0.32132497285589168</v>
      </c>
      <c r="AA910">
        <v>-0.21355703119808289</v>
      </c>
      <c r="AB910">
        <v>-0.26038653261602679</v>
      </c>
      <c r="AC910">
        <v>-0.22091088622167621</v>
      </c>
      <c r="AD910">
        <v>-0.62170452379879226</v>
      </c>
      <c r="AE910">
        <v>-0.1332582816720069</v>
      </c>
      <c r="AF910">
        <v>-0.1834670519986541</v>
      </c>
      <c r="AG910">
        <v>-0.48539038135486728</v>
      </c>
      <c r="AH910" s="9" t="s">
        <v>225</v>
      </c>
      <c r="AI910" s="1">
        <v>44166</v>
      </c>
      <c r="AJ910" s="9" t="s">
        <v>40</v>
      </c>
      <c r="AK910">
        <v>15</v>
      </c>
    </row>
    <row r="911" spans="1:37" x14ac:dyDescent="0.25">
      <c r="A911">
        <v>44179</v>
      </c>
      <c r="B911">
        <v>-0.24148811341042001</v>
      </c>
      <c r="C911">
        <v>-9.2760970662883496E-2</v>
      </c>
      <c r="D911">
        <v>-3.6893309097671842E-2</v>
      </c>
      <c r="E911">
        <v>-6.6509234553899219E-2</v>
      </c>
      <c r="F911">
        <v>-4.9085530503821821E-4</v>
      </c>
      <c r="G911">
        <v>-0.4528749745135589</v>
      </c>
      <c r="H911">
        <v>-0.20481740200019791</v>
      </c>
      <c r="I911">
        <v>-7.6273965953324984E-3</v>
      </c>
      <c r="J911">
        <v>-7.2140855945955189E-3</v>
      </c>
      <c r="K911">
        <v>-6.8131814110897254E-3</v>
      </c>
      <c r="L911">
        <v>-6.355912481977706E-2</v>
      </c>
      <c r="M911">
        <v>-2.1302273457723809E-3</v>
      </c>
      <c r="N911">
        <v>-5.0621144260204781E-2</v>
      </c>
      <c r="O911">
        <v>-1.4982062673020441E-2</v>
      </c>
      <c r="P911">
        <v>-0.10362457746273369</v>
      </c>
      <c r="Q911">
        <v>-5.4929821158504387E-2</v>
      </c>
      <c r="R911">
        <v>-0.47078666376925432</v>
      </c>
      <c r="S911">
        <v>-9.146393510631011E-2</v>
      </c>
      <c r="T911">
        <v>-0.1935609173785996</v>
      </c>
      <c r="U911">
        <v>-0.22895935288232891</v>
      </c>
      <c r="V911">
        <v>-0.13843974787261021</v>
      </c>
      <c r="W911">
        <v>-6.341913586559414E-2</v>
      </c>
      <c r="X911">
        <v>-3.8784228578112027E-2</v>
      </c>
      <c r="Y911">
        <v>-3.3150155738583169E-3</v>
      </c>
      <c r="Z911">
        <v>-0.20457796458380181</v>
      </c>
      <c r="AA911">
        <v>-4.2976821484900521E-2</v>
      </c>
      <c r="AB911">
        <v>-9.9431143512692083E-2</v>
      </c>
      <c r="AC911">
        <v>-1.8899965847911961E-2</v>
      </c>
      <c r="AD911">
        <v>-1.782596274995945E-4</v>
      </c>
      <c r="AE911">
        <v>-3.8185482963275487E-2</v>
      </c>
      <c r="AF911">
        <v>-0.29946938445620602</v>
      </c>
      <c r="AG911">
        <v>-0.1132917363237945</v>
      </c>
      <c r="AH911" s="9" t="s">
        <v>225</v>
      </c>
      <c r="AI911" s="1">
        <v>44166</v>
      </c>
      <c r="AJ911" s="9" t="s">
        <v>41</v>
      </c>
      <c r="AK911">
        <v>14</v>
      </c>
    </row>
    <row r="912" spans="1:37" x14ac:dyDescent="0.25">
      <c r="A912">
        <v>44176</v>
      </c>
      <c r="B912">
        <v>-6.8116319928641991E-2</v>
      </c>
      <c r="C912">
        <v>-1.1297364103893421E-2</v>
      </c>
      <c r="D912">
        <v>0</v>
      </c>
      <c r="E912">
        <v>-8.7768832934969187E-3</v>
      </c>
      <c r="F912">
        <v>-1.0453524789727881E-2</v>
      </c>
      <c r="G912">
        <v>-0.56731233040238871</v>
      </c>
      <c r="H912">
        <v>-2.5101616159850688E-2</v>
      </c>
      <c r="I912">
        <v>-8.2117636832611945E-3</v>
      </c>
      <c r="J912">
        <v>-2.162800821371616E-2</v>
      </c>
      <c r="K912">
        <v>-1.7929849257741341E-3</v>
      </c>
      <c r="L912">
        <v>-6.4968221136073895E-2</v>
      </c>
      <c r="M912">
        <v>-7.4442076597845707E-4</v>
      </c>
      <c r="N912">
        <v>-3.9526813129021959E-3</v>
      </c>
      <c r="O912">
        <v>-2.593781252711458E-3</v>
      </c>
      <c r="P912">
        <v>0</v>
      </c>
      <c r="Q912">
        <v>-1.923398902743604E-3</v>
      </c>
      <c r="R912">
        <v>0</v>
      </c>
      <c r="S912">
        <v>-7.0299182271953359E-4</v>
      </c>
      <c r="T912">
        <v>-4.3100577059267738E-2</v>
      </c>
      <c r="U912">
        <v>0</v>
      </c>
      <c r="V912">
        <v>-3.2510154675352163E-2</v>
      </c>
      <c r="W912">
        <v>0</v>
      </c>
      <c r="X912">
        <v>-4.7417409557280472E-2</v>
      </c>
      <c r="Y912">
        <v>-1.7499092005999851E-2</v>
      </c>
      <c r="Z912">
        <v>-9.718236525449192E-2</v>
      </c>
      <c r="AA912">
        <v>-6.0036122345466748E-3</v>
      </c>
      <c r="AB912">
        <v>-1.879624576743924E-2</v>
      </c>
      <c r="AC912">
        <v>-1.52996243184013E-2</v>
      </c>
      <c r="AD912">
        <v>-4.8691024810112088E-4</v>
      </c>
      <c r="AE912">
        <v>-2.729448729018375E-3</v>
      </c>
      <c r="AF912">
        <v>-7.3807562074982763E-2</v>
      </c>
      <c r="AG912">
        <v>-6.3750408891786403E-2</v>
      </c>
      <c r="AH912" s="9" t="s">
        <v>226</v>
      </c>
      <c r="AI912" s="1">
        <v>44166</v>
      </c>
      <c r="AJ912" s="9" t="s">
        <v>43</v>
      </c>
      <c r="AK912">
        <v>11</v>
      </c>
    </row>
    <row r="913" spans="1:37" x14ac:dyDescent="0.25">
      <c r="A913">
        <v>44175</v>
      </c>
      <c r="B913">
        <v>-1.038023309998894</v>
      </c>
      <c r="C913">
        <v>-0.59692655703720066</v>
      </c>
      <c r="D913">
        <v>-0.70572853773906385</v>
      </c>
      <c r="E913">
        <v>-1.0080745322822671</v>
      </c>
      <c r="F913">
        <v>-1.132392613254928</v>
      </c>
      <c r="G913">
        <v>-2.9742412453168541</v>
      </c>
      <c r="H913">
        <v>-0.74575358505326128</v>
      </c>
      <c r="I913">
        <v>-0.32847781347538441</v>
      </c>
      <c r="J913">
        <v>-1.080620458116107</v>
      </c>
      <c r="K913">
        <v>-9.6795137916286883E-2</v>
      </c>
      <c r="L913">
        <v>-0.29669589446746852</v>
      </c>
      <c r="M913">
        <v>-0.74802757485244509</v>
      </c>
      <c r="N913">
        <v>-1.2076596394586909</v>
      </c>
      <c r="O913">
        <v>-0.86253061907870154</v>
      </c>
      <c r="P913">
        <v>-0.57382771167074487</v>
      </c>
      <c r="Q913">
        <v>-0.46520230811347463</v>
      </c>
      <c r="R913">
        <v>-0.1066248427241535</v>
      </c>
      <c r="S913">
        <v>-0.63997765404889595</v>
      </c>
      <c r="T913">
        <v>-0.53967961857546276</v>
      </c>
      <c r="U913">
        <v>-0.94333718324587046</v>
      </c>
      <c r="V913">
        <v>-0.45538296363550401</v>
      </c>
      <c r="W913">
        <v>-0.56456090016104066</v>
      </c>
      <c r="X913">
        <v>-0.84382685402049229</v>
      </c>
      <c r="Y913">
        <v>-0.48839919936793302</v>
      </c>
      <c r="Z913">
        <v>-1.247412296090185</v>
      </c>
      <c r="AA913">
        <v>-0.80021446778768479</v>
      </c>
      <c r="AB913">
        <v>-0.65618831099603614</v>
      </c>
      <c r="AC913">
        <v>-0.55662880459121611</v>
      </c>
      <c r="AD913">
        <v>-1.000098588192972</v>
      </c>
      <c r="AE913">
        <v>-1.039183102486344</v>
      </c>
      <c r="AF913">
        <v>-1.200871489972525</v>
      </c>
      <c r="AG913">
        <v>-0.68058398065618486</v>
      </c>
      <c r="AH913" s="9" t="s">
        <v>226</v>
      </c>
      <c r="AI913" s="1">
        <v>44166</v>
      </c>
      <c r="AJ913" s="9" t="s">
        <v>38</v>
      </c>
      <c r="AK913">
        <v>10</v>
      </c>
    </row>
    <row r="914" spans="1:37" x14ac:dyDescent="0.25">
      <c r="A914">
        <v>44174</v>
      </c>
      <c r="B914">
        <v>-0.1623547092964675</v>
      </c>
      <c r="C914">
        <v>-3.4223361278033063E-2</v>
      </c>
      <c r="D914">
        <v>-6.4662381798369292E-3</v>
      </c>
      <c r="E914">
        <v>-0.1193988574200916</v>
      </c>
      <c r="F914">
        <v>-0.18684117646429091</v>
      </c>
      <c r="G914">
        <v>-4.9676476077695229E-2</v>
      </c>
      <c r="H914">
        <v>-0.16279577998864689</v>
      </c>
      <c r="I914">
        <v>-0.62841608456362508</v>
      </c>
      <c r="J914">
        <v>-5.4937985666241231E-2</v>
      </c>
      <c r="K914">
        <v>-9.683510572586292E-3</v>
      </c>
      <c r="L914">
        <v>-6.4520807479405265E-2</v>
      </c>
      <c r="M914">
        <v>-5.3667031971084293E-2</v>
      </c>
      <c r="N914">
        <v>-0.10259532126296</v>
      </c>
      <c r="O914">
        <v>-0.11874433404139199</v>
      </c>
      <c r="P914">
        <v>-0.14114375837919699</v>
      </c>
      <c r="Q914">
        <v>-7.6927342980949123E-2</v>
      </c>
      <c r="R914">
        <v>-4.0531741456223722E-2</v>
      </c>
      <c r="S914">
        <v>-0.19668834712046041</v>
      </c>
      <c r="T914">
        <v>-0.1087303164977082</v>
      </c>
      <c r="U914">
        <v>-1.0558925739930039E-2</v>
      </c>
      <c r="V914">
        <v>-1.3791257051817069E-2</v>
      </c>
      <c r="W914">
        <v>0</v>
      </c>
      <c r="X914">
        <v>-0.34962715346443352</v>
      </c>
      <c r="Y914">
        <v>-0.59174189661377996</v>
      </c>
      <c r="Z914">
        <v>-0.17789726594294519</v>
      </c>
      <c r="AA914">
        <v>-0.17956396741351741</v>
      </c>
      <c r="AB914">
        <v>-9.7044477918020858E-2</v>
      </c>
      <c r="AC914">
        <v>-0.13134656950280291</v>
      </c>
      <c r="AD914">
        <v>-3.3275455902121817E-2</v>
      </c>
      <c r="AE914">
        <v>-6.669156063354284E-2</v>
      </c>
      <c r="AF914">
        <v>-0.1778849529170107</v>
      </c>
      <c r="AG914">
        <v>-0.26932411598046219</v>
      </c>
      <c r="AH914" s="9" t="s">
        <v>226</v>
      </c>
      <c r="AI914" s="1">
        <v>44166</v>
      </c>
      <c r="AJ914" s="9" t="s">
        <v>39</v>
      </c>
      <c r="AK914">
        <v>9</v>
      </c>
    </row>
    <row r="915" spans="1:37" x14ac:dyDescent="0.25">
      <c r="A915">
        <v>44173</v>
      </c>
      <c r="B915">
        <v>-0.40999817843631148</v>
      </c>
      <c r="C915">
        <v>-0.58403872526989753</v>
      </c>
      <c r="D915">
        <v>-3.2643595292085117E-2</v>
      </c>
      <c r="E915">
        <v>-0.1899418516978775</v>
      </c>
      <c r="F915">
        <v>-0.40759915819794668</v>
      </c>
      <c r="G915">
        <v>-0.52140417337343459</v>
      </c>
      <c r="H915">
        <v>-0.14479275813303899</v>
      </c>
      <c r="I915">
        <v>-3.4155129422838618E-2</v>
      </c>
      <c r="J915">
        <v>-1.289216688456978</v>
      </c>
      <c r="K915">
        <v>-6.8067698407841912E-3</v>
      </c>
      <c r="L915">
        <v>-9.3168768604340595E-4</v>
      </c>
      <c r="M915">
        <v>-0.18595656083783549</v>
      </c>
      <c r="N915">
        <v>-0.12033142257506339</v>
      </c>
      <c r="O915">
        <v>-0.34466851576275492</v>
      </c>
      <c r="P915">
        <v>-0.20532613135076419</v>
      </c>
      <c r="Q915">
        <v>-6.996330691937612E-2</v>
      </c>
      <c r="R915">
        <v>-0.27908683884948798</v>
      </c>
      <c r="S915">
        <v>-0.25838698055984499</v>
      </c>
      <c r="T915">
        <v>-0.19737067516804591</v>
      </c>
      <c r="U915">
        <v>-8.065233882881509E-2</v>
      </c>
      <c r="V915">
        <v>-0.26604178711779441</v>
      </c>
      <c r="W915">
        <v>-9.9165566850404605E-2</v>
      </c>
      <c r="X915">
        <v>-0.51289704895529209</v>
      </c>
      <c r="Y915">
        <v>-3.1486493232096568E-2</v>
      </c>
      <c r="Z915">
        <v>-0.50934082787374391</v>
      </c>
      <c r="AA915">
        <v>-0.30863140734097361</v>
      </c>
      <c r="AB915">
        <v>-0.24871551869255981</v>
      </c>
      <c r="AC915">
        <v>-0.1713079922418167</v>
      </c>
      <c r="AD915">
        <v>-7.931953998538642E-2</v>
      </c>
      <c r="AE915">
        <v>-8.380244504073775E-2</v>
      </c>
      <c r="AF915">
        <v>-0.61857371566356312</v>
      </c>
      <c r="AG915">
        <v>-0.38130445278901132</v>
      </c>
      <c r="AH915" s="9" t="s">
        <v>226</v>
      </c>
      <c r="AI915" s="1">
        <v>44166</v>
      </c>
      <c r="AJ915" s="9" t="s">
        <v>40</v>
      </c>
      <c r="AK915">
        <v>8</v>
      </c>
    </row>
    <row r="916" spans="1:37" x14ac:dyDescent="0.25">
      <c r="A916">
        <v>44172</v>
      </c>
      <c r="B916">
        <v>-0.17457107472789771</v>
      </c>
      <c r="C916">
        <v>-6.7136304861032225E-2</v>
      </c>
      <c r="D916">
        <v>-0.1911517592457451</v>
      </c>
      <c r="E916">
        <v>-8.5855714922226059E-2</v>
      </c>
      <c r="F916">
        <v>-0.2672626503425285</v>
      </c>
      <c r="G916">
        <v>-0.1664381511580007</v>
      </c>
      <c r="H916">
        <v>-2.0302772650377322E-2</v>
      </c>
      <c r="I916">
        <v>-0.2688568953056007</v>
      </c>
      <c r="J916">
        <v>0</v>
      </c>
      <c r="K916">
        <v>-3.5786045068699923E-2</v>
      </c>
      <c r="L916">
        <v>-3.7857566389059509E-2</v>
      </c>
      <c r="M916">
        <v>-0.21600747644916091</v>
      </c>
      <c r="N916">
        <v>-0.14663331877842631</v>
      </c>
      <c r="O916">
        <v>-0.33475761175844237</v>
      </c>
      <c r="P916">
        <v>-0.1512903009895859</v>
      </c>
      <c r="Q916">
        <v>-1.440166110903722E-2</v>
      </c>
      <c r="R916">
        <v>0</v>
      </c>
      <c r="S916">
        <v>-0.92652393995925553</v>
      </c>
      <c r="T916">
        <v>-1.629940732946436E-2</v>
      </c>
      <c r="U916">
        <v>-1.6892204369016742E-2</v>
      </c>
      <c r="V916">
        <v>-0.20132556223997711</v>
      </c>
      <c r="W916">
        <v>0</v>
      </c>
      <c r="X916">
        <v>-0.15950114311339841</v>
      </c>
      <c r="Y916">
        <v>-1.46419716289142E-2</v>
      </c>
      <c r="Z916">
        <v>-0.19809818486478439</v>
      </c>
      <c r="AA916">
        <v>-0.12880855238417679</v>
      </c>
      <c r="AB916">
        <v>-0.13277992772558939</v>
      </c>
      <c r="AC916">
        <v>-0.24494202323545189</v>
      </c>
      <c r="AD916">
        <v>-2.1634426719730891E-2</v>
      </c>
      <c r="AE916">
        <v>-5.7516849674074451E-2</v>
      </c>
      <c r="AF916">
        <v>-0.28498562673580702</v>
      </c>
      <c r="AG916">
        <v>-0.16399077453761479</v>
      </c>
      <c r="AH916" s="9" t="s">
        <v>226</v>
      </c>
      <c r="AI916" s="1">
        <v>44166</v>
      </c>
      <c r="AJ916" s="9" t="s">
        <v>41</v>
      </c>
      <c r="AK916">
        <v>7</v>
      </c>
    </row>
    <row r="917" spans="1:37" x14ac:dyDescent="0.25">
      <c r="A917">
        <v>44169</v>
      </c>
      <c r="B917">
        <v>-0.44283046225569472</v>
      </c>
      <c r="C917">
        <v>-0.13389729533759309</v>
      </c>
      <c r="D917">
        <v>-0.3841707199399752</v>
      </c>
      <c r="E917">
        <v>-7.5522689630458065E-2</v>
      </c>
      <c r="F917">
        <v>-0.16408969714449359</v>
      </c>
      <c r="G917">
        <v>-0.23505963051343071</v>
      </c>
      <c r="H917">
        <v>-0.69275600867602871</v>
      </c>
      <c r="I917">
        <v>-0.33052059064438938</v>
      </c>
      <c r="J917">
        <v>-7.8726090980052621E-2</v>
      </c>
      <c r="K917">
        <v>-0.3118740789185131</v>
      </c>
      <c r="L917">
        <v>0</v>
      </c>
      <c r="M917">
        <v>-0.16220335165731761</v>
      </c>
      <c r="N917">
        <v>-0.24220287356142839</v>
      </c>
      <c r="O917">
        <v>-0.40387968192051682</v>
      </c>
      <c r="P917">
        <v>-0.4808928664853046</v>
      </c>
      <c r="Q917">
        <v>-0.2464975344368755</v>
      </c>
      <c r="R917">
        <v>-7.0616748668190892E-3</v>
      </c>
      <c r="S917">
        <v>-4.1704721930731659E-2</v>
      </c>
      <c r="T917">
        <v>-4.9118415425174207E-2</v>
      </c>
      <c r="U917">
        <v>-0.61386852907073153</v>
      </c>
      <c r="V917">
        <v>-0.27105125817988229</v>
      </c>
      <c r="W917">
        <v>-6.8682661983660576E-2</v>
      </c>
      <c r="X917">
        <v>-0.47229475169606289</v>
      </c>
      <c r="Y917">
        <v>-0.28970871253870212</v>
      </c>
      <c r="Z917">
        <v>-0.26807077672660562</v>
      </c>
      <c r="AA917">
        <v>-0.39481182853637797</v>
      </c>
      <c r="AB917">
        <v>-0.28889411092291639</v>
      </c>
      <c r="AC917">
        <v>-0.18816350938096449</v>
      </c>
      <c r="AD917">
        <v>-0.12708605504773449</v>
      </c>
      <c r="AE917">
        <v>-0.2235463965324673</v>
      </c>
      <c r="AF917">
        <v>-0.55303060043539387</v>
      </c>
      <c r="AG917">
        <v>-0.25514788786396431</v>
      </c>
      <c r="AH917" s="9" t="s">
        <v>227</v>
      </c>
      <c r="AI917" s="1">
        <v>44166</v>
      </c>
      <c r="AJ917" s="9" t="s">
        <v>43</v>
      </c>
      <c r="AK917">
        <v>4</v>
      </c>
    </row>
    <row r="918" spans="1:37" x14ac:dyDescent="0.25">
      <c r="A918">
        <v>44168</v>
      </c>
      <c r="B918">
        <v>-0.10518287621893729</v>
      </c>
      <c r="C918">
        <v>-0.19911708656161251</v>
      </c>
      <c r="D918">
        <v>-2.5618567526044141E-3</v>
      </c>
      <c r="E918">
        <v>-8.3217284112374348E-2</v>
      </c>
      <c r="F918">
        <v>-9.864112494729152E-2</v>
      </c>
      <c r="G918">
        <v>-0.32581445132651071</v>
      </c>
      <c r="H918">
        <v>-0.14800216326021601</v>
      </c>
      <c r="I918">
        <v>-0.1482061822478152</v>
      </c>
      <c r="J918">
        <v>-2.881631230453997E-2</v>
      </c>
      <c r="K918">
        <v>-6.6974326303193457E-2</v>
      </c>
      <c r="L918">
        <v>-4.1806666739503007E-2</v>
      </c>
      <c r="M918">
        <v>-7.0861036709421524E-2</v>
      </c>
      <c r="N918">
        <v>-1.487640046219642E-2</v>
      </c>
      <c r="O918">
        <v>-2.454502578853426E-2</v>
      </c>
      <c r="P918">
        <v>-9.0728167156690173E-2</v>
      </c>
      <c r="Q918">
        <v>-0.24675147735362329</v>
      </c>
      <c r="R918">
        <v>-2.3739399587312301E-2</v>
      </c>
      <c r="S918">
        <v>0</v>
      </c>
      <c r="T918">
        <v>-8.6031260953225941E-2</v>
      </c>
      <c r="U918">
        <v>-3.8064892097149083E-2</v>
      </c>
      <c r="V918">
        <v>-0.1103152061698392</v>
      </c>
      <c r="W918">
        <v>-0.12737352124973389</v>
      </c>
      <c r="X918">
        <v>-6.3486220668129673E-2</v>
      </c>
      <c r="Y918">
        <v>-1.7012988487397069E-3</v>
      </c>
      <c r="Z918">
        <v>-0.1166778345883966</v>
      </c>
      <c r="AA918">
        <v>-7.4560141947270467E-2</v>
      </c>
      <c r="AB918">
        <v>-0.1218191259214666</v>
      </c>
      <c r="AC918">
        <v>-4.7983411017620943E-2</v>
      </c>
      <c r="AD918">
        <v>-0.11625649941564831</v>
      </c>
      <c r="AE918">
        <v>-0.1425076390738014</v>
      </c>
      <c r="AF918">
        <v>-6.977097232677959E-2</v>
      </c>
      <c r="AG918">
        <v>-0.1176272872895784</v>
      </c>
      <c r="AH918" s="9" t="s">
        <v>227</v>
      </c>
      <c r="AI918" s="1">
        <v>44166</v>
      </c>
      <c r="AJ918" s="9" t="s">
        <v>38</v>
      </c>
      <c r="AK918">
        <v>3</v>
      </c>
    </row>
    <row r="919" spans="1:37" x14ac:dyDescent="0.25">
      <c r="A919">
        <v>44167</v>
      </c>
      <c r="B919">
        <v>-0.10644169951376919</v>
      </c>
      <c r="C919">
        <v>-1.0839393516128251</v>
      </c>
      <c r="D919">
        <v>-3.1185223232272252E-2</v>
      </c>
      <c r="E919">
        <v>-0.15219666587647099</v>
      </c>
      <c r="F919">
        <v>-0.1205688430119895</v>
      </c>
      <c r="G919">
        <v>-5.8922176865726102E-2</v>
      </c>
      <c r="H919">
        <v>-0.16405715082313249</v>
      </c>
      <c r="I919">
        <v>-7.9471788640378085E-2</v>
      </c>
      <c r="J919">
        <v>-2.3575186454714962E-2</v>
      </c>
      <c r="K919">
        <v>-1.6202060310326421E-3</v>
      </c>
      <c r="L919">
        <v>-0.1215472311151839</v>
      </c>
      <c r="M919">
        <v>-5.6411254889546972E-2</v>
      </c>
      <c r="N919">
        <v>-1.2883501627813621E-2</v>
      </c>
      <c r="O919">
        <v>-5.7453995431500288E-2</v>
      </c>
      <c r="P919">
        <v>-1.173941829617514E-2</v>
      </c>
      <c r="Q919">
        <v>-8.2387375577099561E-2</v>
      </c>
      <c r="R919">
        <v>-0.20711662530974551</v>
      </c>
      <c r="S919">
        <v>-0.40851611225894929</v>
      </c>
      <c r="T919">
        <v>-9.8603580001536684E-2</v>
      </c>
      <c r="U919">
        <v>-1.92798604305492E-2</v>
      </c>
      <c r="V919">
        <v>-2.3765065210934581E-2</v>
      </c>
      <c r="W919">
        <v>-0.20562110454195159</v>
      </c>
      <c r="X919">
        <v>-0.1305986160284367</v>
      </c>
      <c r="Y919">
        <v>-6.350010541130556E-2</v>
      </c>
      <c r="Z919">
        <v>-0.18184866209110129</v>
      </c>
      <c r="AA919">
        <v>-2.231598080634033E-2</v>
      </c>
      <c r="AB919">
        <v>-8.5529709995716616E-2</v>
      </c>
      <c r="AC919">
        <v>-7.8431889611114067E-2</v>
      </c>
      <c r="AD919">
        <v>-6.1017675701113439E-2</v>
      </c>
      <c r="AE919">
        <v>-0.12216146441476119</v>
      </c>
      <c r="AF919">
        <v>-0.12492704940333919</v>
      </c>
      <c r="AG919">
        <v>-7.181442845280353E-2</v>
      </c>
      <c r="AH919" s="9" t="s">
        <v>227</v>
      </c>
      <c r="AI919" s="1">
        <v>44166</v>
      </c>
      <c r="AJ919" s="9" t="s">
        <v>39</v>
      </c>
      <c r="AK919">
        <v>2</v>
      </c>
    </row>
    <row r="920" spans="1:37" x14ac:dyDescent="0.25">
      <c r="A920">
        <v>44166</v>
      </c>
      <c r="B920">
        <v>-4.8882204119427113E-2</v>
      </c>
      <c r="C920">
        <v>-0.40560891383774322</v>
      </c>
      <c r="D920">
        <v>0</v>
      </c>
      <c r="E920">
        <v>-1.303134270111036E-3</v>
      </c>
      <c r="F920">
        <v>-8.5213858117515404E-3</v>
      </c>
      <c r="G920">
        <v>0</v>
      </c>
      <c r="H920">
        <v>-0.1146012362473931</v>
      </c>
      <c r="I920">
        <v>-6.6708739665769356E-3</v>
      </c>
      <c r="J920">
        <v>0</v>
      </c>
      <c r="K920">
        <v>0</v>
      </c>
      <c r="L920">
        <v>0</v>
      </c>
      <c r="M920">
        <v>-0.12703562576568189</v>
      </c>
      <c r="N920">
        <v>-3.7958107439993569E-4</v>
      </c>
      <c r="O920">
        <v>-5.0540648660347832E-2</v>
      </c>
      <c r="P920">
        <v>-0.20909045131208301</v>
      </c>
      <c r="Q920">
        <v>-8.337726805709203E-2</v>
      </c>
      <c r="R920">
        <v>0</v>
      </c>
      <c r="S920">
        <v>0</v>
      </c>
      <c r="T920">
        <v>-9.4729903814955532E-4</v>
      </c>
      <c r="U920">
        <v>-3.6489741465201789E-3</v>
      </c>
      <c r="V920">
        <v>-8.0856633522516111E-2</v>
      </c>
      <c r="W920">
        <v>-0.69764984121395179</v>
      </c>
      <c r="X920">
        <v>-1.5217425877464589E-3</v>
      </c>
      <c r="Y920">
        <v>0</v>
      </c>
      <c r="Z920">
        <v>-4.6956428668425317E-2</v>
      </c>
      <c r="AA920">
        <v>-1.8387992055213132E-2</v>
      </c>
      <c r="AB920">
        <v>-5.097481475960839E-2</v>
      </c>
      <c r="AC920">
        <v>-3.8167148007822657E-2</v>
      </c>
      <c r="AD920">
        <v>0</v>
      </c>
      <c r="AE920">
        <v>-1.203260915386636E-2</v>
      </c>
      <c r="AF920">
        <v>-8.9795375356742535E-2</v>
      </c>
      <c r="AG920">
        <v>-3.1256201692520559E-2</v>
      </c>
      <c r="AH920" s="9" t="s">
        <v>227</v>
      </c>
      <c r="AI920" s="1">
        <v>44166</v>
      </c>
      <c r="AJ920" s="9" t="s">
        <v>40</v>
      </c>
      <c r="AK920">
        <v>1</v>
      </c>
    </row>
    <row r="921" spans="1:37" x14ac:dyDescent="0.25">
      <c r="A921">
        <v>44165</v>
      </c>
      <c r="B921">
        <v>-0.31612612865689049</v>
      </c>
      <c r="C921">
        <v>-0.23192332474932861</v>
      </c>
      <c r="D921">
        <v>-3.1998885233945777E-2</v>
      </c>
      <c r="E921">
        <v>-0.25999084590768767</v>
      </c>
      <c r="F921">
        <v>-0.43243714022572388</v>
      </c>
      <c r="G921">
        <v>-0.26633227739629289</v>
      </c>
      <c r="H921">
        <v>-0.27486356304727189</v>
      </c>
      <c r="I921">
        <v>-0.64948583448642694</v>
      </c>
      <c r="J921">
        <v>-1.1602084583016901</v>
      </c>
      <c r="K921">
        <v>-0.27553626380622048</v>
      </c>
      <c r="L921">
        <v>-0.22132931704826181</v>
      </c>
      <c r="M921">
        <v>-3.5467564308703577E-2</v>
      </c>
      <c r="N921">
        <v>-0.20948753901217901</v>
      </c>
      <c r="O921">
        <v>-0.25607957423968869</v>
      </c>
      <c r="P921">
        <v>-0.26230013457455242</v>
      </c>
      <c r="Q921">
        <v>-0.2231244184037843</v>
      </c>
      <c r="R921">
        <v>0</v>
      </c>
      <c r="S921">
        <v>-0.81885003011858215</v>
      </c>
      <c r="T921">
        <v>-0.25462059787588759</v>
      </c>
      <c r="U921">
        <v>-1.730999313349187</v>
      </c>
      <c r="V921">
        <v>-0.31663421143604409</v>
      </c>
      <c r="W921">
        <v>-0.14867446827697781</v>
      </c>
      <c r="X921">
        <v>-0.34716003177757682</v>
      </c>
      <c r="Y921">
        <v>-0.12965637445705319</v>
      </c>
      <c r="Z921">
        <v>-0.29618599357065739</v>
      </c>
      <c r="AA921">
        <v>-0.50249341003196546</v>
      </c>
      <c r="AB921">
        <v>-0.28997709236771319</v>
      </c>
      <c r="AC921">
        <v>-0.1010237557094267</v>
      </c>
      <c r="AD921">
        <v>-0.62577320193992014</v>
      </c>
      <c r="AE921">
        <v>-0.40269041625635033</v>
      </c>
      <c r="AF921">
        <v>-0.24316029120089641</v>
      </c>
      <c r="AG921">
        <v>-0.29056441238337838</v>
      </c>
      <c r="AH921" s="9" t="s">
        <v>227</v>
      </c>
      <c r="AI921" s="1">
        <v>44136</v>
      </c>
      <c r="AJ921" s="9" t="s">
        <v>41</v>
      </c>
      <c r="AK921">
        <v>30</v>
      </c>
    </row>
    <row r="922" spans="1:37" x14ac:dyDescent="0.25">
      <c r="A922">
        <v>44162</v>
      </c>
      <c r="B922">
        <v>-0.20407311420577109</v>
      </c>
      <c r="C922">
        <v>-0.31628783840695662</v>
      </c>
      <c r="D922">
        <v>-0.1982314275470308</v>
      </c>
      <c r="E922">
        <v>-0.31953586548214408</v>
      </c>
      <c r="F922">
        <v>-4.8664972742553193E-2</v>
      </c>
      <c r="G922">
        <v>-5.4501898607169162E-2</v>
      </c>
      <c r="H922">
        <v>-1.729736136947686E-2</v>
      </c>
      <c r="I922">
        <v>-3.6385534774272172E-4</v>
      </c>
      <c r="J922">
        <v>-2.9839486367460779E-2</v>
      </c>
      <c r="K922">
        <v>-5.945860200691535E-2</v>
      </c>
      <c r="L922">
        <v>-7.6750138305445637E-2</v>
      </c>
      <c r="M922">
        <v>-0.1248584129289093</v>
      </c>
      <c r="N922">
        <v>-0.11859559445225271</v>
      </c>
      <c r="O922">
        <v>-0.12607646372117279</v>
      </c>
      <c r="P922">
        <v>-0.23182932597715381</v>
      </c>
      <c r="Q922">
        <v>-3.3908163154342578E-2</v>
      </c>
      <c r="R922">
        <v>0</v>
      </c>
      <c r="S922">
        <v>-0.10572505697937171</v>
      </c>
      <c r="T922">
        <v>-0.1330048708068243</v>
      </c>
      <c r="U922">
        <v>-1.3823485952045571E-2</v>
      </c>
      <c r="V922">
        <v>-4.4209560177559851E-2</v>
      </c>
      <c r="W922">
        <v>-0.26799682202154818</v>
      </c>
      <c r="X922">
        <v>-0.35761950073298587</v>
      </c>
      <c r="Y922">
        <v>0</v>
      </c>
      <c r="Z922">
        <v>-0.28742257658377468</v>
      </c>
      <c r="AA922">
        <v>-8.972608747932867E-2</v>
      </c>
      <c r="AB922">
        <v>-0.16097608407477559</v>
      </c>
      <c r="AC922">
        <v>-0.12773405621265371</v>
      </c>
      <c r="AD922">
        <v>-1.28276324111463E-2</v>
      </c>
      <c r="AE922">
        <v>-4.788011939045124E-2</v>
      </c>
      <c r="AF922">
        <v>-0.35037951161484121</v>
      </c>
      <c r="AG922">
        <v>-0.2060586692341568</v>
      </c>
      <c r="AH922" s="9" t="s">
        <v>228</v>
      </c>
      <c r="AI922" s="1">
        <v>44136</v>
      </c>
      <c r="AJ922" s="9" t="s">
        <v>43</v>
      </c>
      <c r="AK922">
        <v>27</v>
      </c>
    </row>
    <row r="923" spans="1:37" x14ac:dyDescent="0.25">
      <c r="A923">
        <v>44161</v>
      </c>
      <c r="B923">
        <v>-0.14197058039901439</v>
      </c>
      <c r="C923">
        <v>-1.0915678947956931</v>
      </c>
      <c r="D923">
        <v>-2.193502216098837E-2</v>
      </c>
      <c r="E923">
        <v>-5.6643717998595598E-2</v>
      </c>
      <c r="F923">
        <v>-0.6711282008365661</v>
      </c>
      <c r="G923">
        <v>-9.5651089252620072E-2</v>
      </c>
      <c r="H923">
        <v>-3.1429451851802827E-2</v>
      </c>
      <c r="I923">
        <v>-1.050142857349653E-2</v>
      </c>
      <c r="J923">
        <v>-7.2005879530928268E-2</v>
      </c>
      <c r="K923">
        <v>-9.3570941060201349E-2</v>
      </c>
      <c r="L923">
        <v>-0.23998334912798289</v>
      </c>
      <c r="M923">
        <v>-0.1077075335933228</v>
      </c>
      <c r="N923">
        <v>-2.0754806851778621E-2</v>
      </c>
      <c r="O923">
        <v>-1.9720412301617179E-2</v>
      </c>
      <c r="P923">
        <v>-0.1172995673178292</v>
      </c>
      <c r="Q923">
        <v>-7.7821567637820499E-3</v>
      </c>
      <c r="R923">
        <v>-2.8697331385397831E-3</v>
      </c>
      <c r="S923">
        <v>-2.34089993374265E-2</v>
      </c>
      <c r="T923">
        <v>-0.3265269360244149</v>
      </c>
      <c r="U923">
        <v>-9.3225203666234865E-2</v>
      </c>
      <c r="V923">
        <v>-4.544925772274095E-2</v>
      </c>
      <c r="W923">
        <v>-0.48501025606971021</v>
      </c>
      <c r="X923">
        <v>-0.12772592627195711</v>
      </c>
      <c r="Y923">
        <v>-2.6308185482192981E-2</v>
      </c>
      <c r="Z923">
        <v>-0.181155377036084</v>
      </c>
      <c r="AA923">
        <v>-5.2618201523489408E-2</v>
      </c>
      <c r="AB923">
        <v>-0.14985287865245461</v>
      </c>
      <c r="AC923">
        <v>-8.8922807812353871E-2</v>
      </c>
      <c r="AD923">
        <v>-2.7338199642259659E-2</v>
      </c>
      <c r="AE923">
        <v>-8.7200059489312476E-2</v>
      </c>
      <c r="AF923">
        <v>-0.1091002526115967</v>
      </c>
      <c r="AG923">
        <v>-0.27641986341498431</v>
      </c>
      <c r="AH923" s="9" t="s">
        <v>228</v>
      </c>
      <c r="AI923" s="1">
        <v>44136</v>
      </c>
      <c r="AJ923" s="9" t="s">
        <v>38</v>
      </c>
      <c r="AK923">
        <v>26</v>
      </c>
    </row>
    <row r="924" spans="1:37" x14ac:dyDescent="0.25">
      <c r="A924">
        <v>44160</v>
      </c>
      <c r="B924">
        <v>-0.32240926511755941</v>
      </c>
      <c r="C924">
        <v>-0.1137460639548571</v>
      </c>
      <c r="D924">
        <v>-7.9964947719142518E-2</v>
      </c>
      <c r="E924">
        <v>-0.2020101928327655</v>
      </c>
      <c r="F924">
        <v>-0.22776077313017751</v>
      </c>
      <c r="G924">
        <v>-0.11520880367134601</v>
      </c>
      <c r="H924">
        <v>-0.30779380376468202</v>
      </c>
      <c r="I924">
        <v>-0.30567523613157888</v>
      </c>
      <c r="J924">
        <v>-7.672721133067037E-2</v>
      </c>
      <c r="K924">
        <v>-5.3378505144626817E-2</v>
      </c>
      <c r="L924">
        <v>-4.1214995459622587E-2</v>
      </c>
      <c r="M924">
        <v>-1.6485067674158371E-2</v>
      </c>
      <c r="N924">
        <v>-0.39611948455534662</v>
      </c>
      <c r="O924">
        <v>-8.7869334942903846E-2</v>
      </c>
      <c r="P924">
        <v>-1.489999358626818E-2</v>
      </c>
      <c r="Q924">
        <v>-3.2502091447943457E-2</v>
      </c>
      <c r="R924">
        <v>-0.1101672320393554</v>
      </c>
      <c r="S924">
        <v>-1.0961456318564731</v>
      </c>
      <c r="T924">
        <v>-2.436916886673032E-2</v>
      </c>
      <c r="U924">
        <v>-0.38700393007509809</v>
      </c>
      <c r="V924">
        <v>-0.32884167745866832</v>
      </c>
      <c r="W924">
        <v>0</v>
      </c>
      <c r="X924">
        <v>-0.60941515316643968</v>
      </c>
      <c r="Y924">
        <v>-0.1233738584162611</v>
      </c>
      <c r="Z924">
        <v>-0.49045421865924238</v>
      </c>
      <c r="AA924">
        <v>-0.1980351525584651</v>
      </c>
      <c r="AB924">
        <v>-0.1242624378757568</v>
      </c>
      <c r="AC924">
        <v>-6.4987693191566678E-2</v>
      </c>
      <c r="AD924">
        <v>-0.19851873996423541</v>
      </c>
      <c r="AE924">
        <v>-0.22746143053200579</v>
      </c>
      <c r="AF924">
        <v>-0.15622565443551251</v>
      </c>
      <c r="AG924">
        <v>-0.62633229255977807</v>
      </c>
      <c r="AH924" s="9" t="s">
        <v>228</v>
      </c>
      <c r="AI924" s="1">
        <v>44136</v>
      </c>
      <c r="AJ924" s="9" t="s">
        <v>39</v>
      </c>
      <c r="AK924">
        <v>25</v>
      </c>
    </row>
    <row r="925" spans="1:37" x14ac:dyDescent="0.25">
      <c r="A925">
        <v>44159</v>
      </c>
      <c r="B925">
        <v>-0.18409661029413521</v>
      </c>
      <c r="C925">
        <v>-3.0760377897976959E-2</v>
      </c>
      <c r="D925">
        <v>-0.38717609500438249</v>
      </c>
      <c r="E925">
        <v>-0.23467095573232619</v>
      </c>
      <c r="F925">
        <v>-0.36337806270180728</v>
      </c>
      <c r="G925">
        <v>-0.1102749824732399</v>
      </c>
      <c r="H925">
        <v>-0.1375867451002766</v>
      </c>
      <c r="I925">
        <v>-8.0580858566934675E-3</v>
      </c>
      <c r="J925">
        <v>-4.8923732259211893E-2</v>
      </c>
      <c r="K925">
        <v>-7.7044380498787941E-4</v>
      </c>
      <c r="L925">
        <v>-7.167426740984717E-2</v>
      </c>
      <c r="M925">
        <v>-2.2683780675169369E-2</v>
      </c>
      <c r="N925">
        <v>-0.1048689618579004</v>
      </c>
      <c r="O925">
        <v>-0.1262330172960848</v>
      </c>
      <c r="P925">
        <v>-0.18827205324905599</v>
      </c>
      <c r="Q925">
        <v>-9.3080444999306441E-2</v>
      </c>
      <c r="R925">
        <v>-0.1002044607048828</v>
      </c>
      <c r="S925">
        <v>-7.0594989241439268E-2</v>
      </c>
      <c r="T925">
        <v>-0.1942526656687337</v>
      </c>
      <c r="U925">
        <v>-0.17395156505255729</v>
      </c>
      <c r="V925">
        <v>-0.7031996313952017</v>
      </c>
      <c r="W925">
        <v>-3.6957665133138508E-2</v>
      </c>
      <c r="X925">
        <v>-0.11644354597459559</v>
      </c>
      <c r="Y925">
        <v>-3.3902634945835293E-2</v>
      </c>
      <c r="Z925">
        <v>-0.144618470160011</v>
      </c>
      <c r="AA925">
        <v>-0.1163299737474013</v>
      </c>
      <c r="AB925">
        <v>-0.30341427012207012</v>
      </c>
      <c r="AC925">
        <v>-8.4274894160665859E-2</v>
      </c>
      <c r="AD925">
        <v>-5.9338752837036907E-2</v>
      </c>
      <c r="AE925">
        <v>-0.14537486236745351</v>
      </c>
      <c r="AF925">
        <v>-0.2199538106879935</v>
      </c>
      <c r="AG925">
        <v>-0.18307320309805669</v>
      </c>
      <c r="AH925" s="9" t="s">
        <v>228</v>
      </c>
      <c r="AI925" s="1">
        <v>44136</v>
      </c>
      <c r="AJ925" s="9" t="s">
        <v>40</v>
      </c>
      <c r="AK925">
        <v>24</v>
      </c>
    </row>
    <row r="926" spans="1:37" x14ac:dyDescent="0.25">
      <c r="A926">
        <v>44158</v>
      </c>
      <c r="B926">
        <v>-0.1372848410803105</v>
      </c>
      <c r="C926">
        <v>-5.0234733545327433E-2</v>
      </c>
      <c r="D926">
        <v>0</v>
      </c>
      <c r="E926">
        <v>-0.14135979629122661</v>
      </c>
      <c r="F926">
        <v>-2.1671653097589051E-3</v>
      </c>
      <c r="G926">
        <v>-0.1207850079277631</v>
      </c>
      <c r="H926">
        <v>-3.6032649347392677E-2</v>
      </c>
      <c r="I926">
        <v>-0.1743498032142877</v>
      </c>
      <c r="J926">
        <v>-3.0806077573343391E-2</v>
      </c>
      <c r="K926">
        <v>-2.0091662467290189E-2</v>
      </c>
      <c r="L926">
        <v>-9.2270614309969717E-2</v>
      </c>
      <c r="M926">
        <v>-1.287037281038729E-2</v>
      </c>
      <c r="N926">
        <v>-0.13567202075007481</v>
      </c>
      <c r="O926">
        <v>-1.6665057866805499E-2</v>
      </c>
      <c r="P926">
        <v>-0.3572955366706827</v>
      </c>
      <c r="Q926">
        <v>-4.9819384707991542E-2</v>
      </c>
      <c r="R926">
        <v>0</v>
      </c>
      <c r="S926">
        <v>-0.1307885812019397</v>
      </c>
      <c r="T926">
        <v>-0.1646398273316281</v>
      </c>
      <c r="U926">
        <v>-3.13759361553064E-2</v>
      </c>
      <c r="V926">
        <v>-0.21868043579108709</v>
      </c>
      <c r="W926">
        <v>-1.8317105085558869E-2</v>
      </c>
      <c r="X926">
        <v>-0.24744150852022881</v>
      </c>
      <c r="Y926">
        <v>-1.9090489736166501E-2</v>
      </c>
      <c r="Z926">
        <v>-0.18958930557886131</v>
      </c>
      <c r="AA926">
        <v>-0.145954751407675</v>
      </c>
      <c r="AB926">
        <v>-8.201343255367527E-2</v>
      </c>
      <c r="AC926">
        <v>-2.2251152954357211E-2</v>
      </c>
      <c r="AD926">
        <v>-4.9524037105741929E-2</v>
      </c>
      <c r="AE926">
        <v>-4.5429004838872293E-2</v>
      </c>
      <c r="AF926">
        <v>-0.1897058307021609</v>
      </c>
      <c r="AG926">
        <v>-0.18386104867137409</v>
      </c>
      <c r="AH926" s="9" t="s">
        <v>228</v>
      </c>
      <c r="AI926" s="1">
        <v>44136</v>
      </c>
      <c r="AJ926" s="9" t="s">
        <v>41</v>
      </c>
      <c r="AK926">
        <v>23</v>
      </c>
    </row>
    <row r="927" spans="1:37" x14ac:dyDescent="0.25">
      <c r="A927">
        <v>44155</v>
      </c>
      <c r="B927">
        <v>-0.1857038985641781</v>
      </c>
      <c r="C927">
        <v>-4.8829244803365583E-2</v>
      </c>
      <c r="D927">
        <v>-1.7119766252235891E-3</v>
      </c>
      <c r="E927">
        <v>-1.7480001485062631E-2</v>
      </c>
      <c r="F927">
        <v>-3.3695475580089673E-2</v>
      </c>
      <c r="G927">
        <v>-9.8448138964996046E-2</v>
      </c>
      <c r="H927">
        <v>-3.3809295197309481</v>
      </c>
      <c r="I927">
        <v>-0.3572111258574433</v>
      </c>
      <c r="J927">
        <v>-5.338682476970439E-2</v>
      </c>
      <c r="K927">
        <v>-4.8752777126885173E-2</v>
      </c>
      <c r="L927">
        <v>0</v>
      </c>
      <c r="M927">
        <v>-6.4428834436797949E-2</v>
      </c>
      <c r="N927">
        <v>-0.12905084836869921</v>
      </c>
      <c r="O927">
        <v>-3.7421569846168998E-2</v>
      </c>
      <c r="P927">
        <v>-4.566700280821482E-2</v>
      </c>
      <c r="Q927">
        <v>-6.1243709854742236E-3</v>
      </c>
      <c r="R927">
        <v>-0.19588459497003219</v>
      </c>
      <c r="S927">
        <v>-0.31587697173645679</v>
      </c>
      <c r="T927">
        <v>-5.4590200051104508E-2</v>
      </c>
      <c r="U927">
        <v>-0.37157022923469618</v>
      </c>
      <c r="V927">
        <v>-0.1145977643593057</v>
      </c>
      <c r="W927">
        <v>-7.3319674123073039E-2</v>
      </c>
      <c r="X927">
        <v>-0.19083855482063761</v>
      </c>
      <c r="Y927">
        <v>-4.6732560464434553E-2</v>
      </c>
      <c r="Z927">
        <v>-9.8796205020065142E-2</v>
      </c>
      <c r="AA927">
        <v>-0.14687080470736061</v>
      </c>
      <c r="AB927">
        <v>-0.2005754969782011</v>
      </c>
      <c r="AC927">
        <v>-3.253751871001976E-2</v>
      </c>
      <c r="AD927">
        <v>-1.399481523982057E-2</v>
      </c>
      <c r="AE927">
        <v>-7.9412579233798644E-2</v>
      </c>
      <c r="AF927">
        <v>-9.5324913301228387E-2</v>
      </c>
      <c r="AG927">
        <v>-0.23921373690736089</v>
      </c>
      <c r="AH927" s="9" t="s">
        <v>229</v>
      </c>
      <c r="AI927" s="1">
        <v>44136</v>
      </c>
      <c r="AJ927" s="9" t="s">
        <v>43</v>
      </c>
      <c r="AK927">
        <v>20</v>
      </c>
    </row>
    <row r="928" spans="1:37" x14ac:dyDescent="0.25">
      <c r="A928">
        <v>44154</v>
      </c>
      <c r="B928">
        <v>-0.1251511784610036</v>
      </c>
      <c r="C928">
        <v>-0.12020354133786459</v>
      </c>
      <c r="D928">
        <v>-2.6562135905992931E-2</v>
      </c>
      <c r="E928">
        <v>-0.15001896045295299</v>
      </c>
      <c r="F928">
        <v>-0.1551202546115529</v>
      </c>
      <c r="G928">
        <v>-0.20551896170243</v>
      </c>
      <c r="H928">
        <v>0</v>
      </c>
      <c r="I928">
        <v>-0.10945401977195671</v>
      </c>
      <c r="J928">
        <v>-0.1570885874754514</v>
      </c>
      <c r="K928">
        <v>-1.167212017694238E-2</v>
      </c>
      <c r="L928">
        <v>-5.6399736130456693E-2</v>
      </c>
      <c r="M928">
        <v>-0.1162844696603654</v>
      </c>
      <c r="N928">
        <v>-4.1255938213715357E-2</v>
      </c>
      <c r="O928">
        <v>-0.18066423737663789</v>
      </c>
      <c r="P928">
        <v>-7.6177119097452978E-2</v>
      </c>
      <c r="Q928">
        <v>-6.7237674526491806E-2</v>
      </c>
      <c r="R928">
        <v>-2.065865356100403E-2</v>
      </c>
      <c r="S928">
        <v>-0.1224308593038088</v>
      </c>
      <c r="T928">
        <v>-0.26512712795002219</v>
      </c>
      <c r="U928">
        <v>-4.6184936880187627E-2</v>
      </c>
      <c r="V928">
        <v>-0.1035420684483493</v>
      </c>
      <c r="W928">
        <v>-9.9554145626353563E-2</v>
      </c>
      <c r="X928">
        <v>-0.13519157015652111</v>
      </c>
      <c r="Y928">
        <v>0</v>
      </c>
      <c r="Z928">
        <v>-0.16389533601394909</v>
      </c>
      <c r="AA928">
        <v>-7.4153650118316719E-2</v>
      </c>
      <c r="AB928">
        <v>-0.12733253937931011</v>
      </c>
      <c r="AC928">
        <v>-6.1849406063462689E-2</v>
      </c>
      <c r="AD928">
        <v>-3.0090817716497908E-2</v>
      </c>
      <c r="AE928">
        <v>-0.12683127887775059</v>
      </c>
      <c r="AF928">
        <v>-0.1319885193464439</v>
      </c>
      <c r="AG928">
        <v>-0.13681788100063891</v>
      </c>
      <c r="AH928" s="9" t="s">
        <v>229</v>
      </c>
      <c r="AI928" s="1">
        <v>44136</v>
      </c>
      <c r="AJ928" s="9" t="s">
        <v>38</v>
      </c>
      <c r="AK928">
        <v>19</v>
      </c>
    </row>
    <row r="929" spans="1:37" x14ac:dyDescent="0.25">
      <c r="A929">
        <v>44153</v>
      </c>
      <c r="B929">
        <v>-0.18105692490550149</v>
      </c>
      <c r="C929">
        <v>-0.300024861436958</v>
      </c>
      <c r="D929">
        <v>-2.9725449461350788E-2</v>
      </c>
      <c r="E929">
        <v>-0.1342736098026488</v>
      </c>
      <c r="F929">
        <v>-6.6643448542168223E-3</v>
      </c>
      <c r="G929">
        <v>-0.1009276493453934</v>
      </c>
      <c r="H929">
        <v>-0.35688957367455992</v>
      </c>
      <c r="I929">
        <v>-0.86086319562268099</v>
      </c>
      <c r="J929">
        <v>-0.1447209328822073</v>
      </c>
      <c r="K929">
        <v>-2.4125657050870421E-2</v>
      </c>
      <c r="L929">
        <v>-0.14556934375786959</v>
      </c>
      <c r="M929">
        <v>-0.1098003773017024</v>
      </c>
      <c r="N929">
        <v>-0.58106161830054992</v>
      </c>
      <c r="O929">
        <v>-0.20849610393391521</v>
      </c>
      <c r="P929">
        <v>-4.81731221248008E-2</v>
      </c>
      <c r="Q929">
        <v>-1.5426951616468581E-2</v>
      </c>
      <c r="R929">
        <v>-3.8675004137526899E-2</v>
      </c>
      <c r="S929">
        <v>-1.059603787063513E-3</v>
      </c>
      <c r="T929">
        <v>-0.11606938754861609</v>
      </c>
      <c r="U929">
        <v>0</v>
      </c>
      <c r="V929">
        <v>-3.7720883590196243E-2</v>
      </c>
      <c r="W929">
        <v>0</v>
      </c>
      <c r="X929">
        <v>-0.29771308179056211</v>
      </c>
      <c r="Y929">
        <v>-2.7608666817848768E-2</v>
      </c>
      <c r="Z929">
        <v>-0.17074411683402399</v>
      </c>
      <c r="AA929">
        <v>-0.34957286210317268</v>
      </c>
      <c r="AB929">
        <v>-8.9089192685648827E-2</v>
      </c>
      <c r="AC929">
        <v>-8.3591942460733509E-2</v>
      </c>
      <c r="AD929">
        <v>-9.5669948170584662E-2</v>
      </c>
      <c r="AE929">
        <v>-4.0588964909532912E-2</v>
      </c>
      <c r="AF929">
        <v>-0.22091282461379891</v>
      </c>
      <c r="AG929">
        <v>-0.29315005329877569</v>
      </c>
      <c r="AH929" s="9" t="s">
        <v>229</v>
      </c>
      <c r="AI929" s="1">
        <v>44136</v>
      </c>
      <c r="AJ929" s="9" t="s">
        <v>39</v>
      </c>
      <c r="AK929">
        <v>18</v>
      </c>
    </row>
    <row r="930" spans="1:37" x14ac:dyDescent="0.25">
      <c r="A930">
        <v>44152</v>
      </c>
      <c r="B930">
        <v>-4.986331354559051E-2</v>
      </c>
      <c r="C930">
        <v>-5.7263606534890051E-2</v>
      </c>
      <c r="D930">
        <v>0</v>
      </c>
      <c r="E930">
        <v>-9.4964689030255442E-2</v>
      </c>
      <c r="F930">
        <v>-1.0266124380986391E-3</v>
      </c>
      <c r="G930">
        <v>-3.3888770162964722E-3</v>
      </c>
      <c r="H930">
        <v>-4.1557388492754468E-4</v>
      </c>
      <c r="I930">
        <v>-9.1722062750960412E-2</v>
      </c>
      <c r="J930">
        <v>0</v>
      </c>
      <c r="K930">
        <v>0</v>
      </c>
      <c r="L930">
        <v>-3.2828604147898753E-2</v>
      </c>
      <c r="M930">
        <v>-5.7406815389732802E-3</v>
      </c>
      <c r="N930">
        <v>-1.8757385120793911E-2</v>
      </c>
      <c r="O930">
        <v>-7.2780619592328011E-2</v>
      </c>
      <c r="P930">
        <v>-0.1900609276200606</v>
      </c>
      <c r="Q930">
        <v>-7.4423205398994243E-3</v>
      </c>
      <c r="R930">
        <v>-0.1378861677632206</v>
      </c>
      <c r="S930">
        <v>0</v>
      </c>
      <c r="T930">
        <v>-6.5243176079391341E-2</v>
      </c>
      <c r="U930">
        <v>0</v>
      </c>
      <c r="V930">
        <v>-8.3254729780800868E-2</v>
      </c>
      <c r="W930">
        <v>-6.5025564859262979E-3</v>
      </c>
      <c r="X930">
        <v>-2.685674010319359E-2</v>
      </c>
      <c r="Y930">
        <v>0</v>
      </c>
      <c r="Z930">
        <v>-5.013816987651367E-2</v>
      </c>
      <c r="AA930">
        <v>-7.0949247018901193E-2</v>
      </c>
      <c r="AB930">
        <v>-3.3284421451253952E-2</v>
      </c>
      <c r="AC930">
        <v>-6.5222158092820377E-3</v>
      </c>
      <c r="AD930">
        <v>-5.9889059058802372E-3</v>
      </c>
      <c r="AE930">
        <v>-2.1007032991640189E-2</v>
      </c>
      <c r="AF930">
        <v>-2.0791594743966541E-2</v>
      </c>
      <c r="AG930">
        <v>-0.18286839817565501</v>
      </c>
      <c r="AH930" s="9" t="s">
        <v>229</v>
      </c>
      <c r="AI930" s="1">
        <v>44136</v>
      </c>
      <c r="AJ930" s="9" t="s">
        <v>40</v>
      </c>
      <c r="AK930">
        <v>17</v>
      </c>
    </row>
    <row r="931" spans="1:37" x14ac:dyDescent="0.25">
      <c r="A931">
        <v>44151</v>
      </c>
      <c r="C931">
        <v>-0.80975137856735446</v>
      </c>
      <c r="D931">
        <v>-0.87986058981846849</v>
      </c>
      <c r="E931">
        <v>-0.66541052192659234</v>
      </c>
      <c r="F931">
        <v>-0.8659483546660941</v>
      </c>
      <c r="G931">
        <v>-1.2005225604502221</v>
      </c>
      <c r="H931">
        <v>-0.77077417645588153</v>
      </c>
      <c r="I931">
        <v>-0.1554307113996268</v>
      </c>
      <c r="J931">
        <v>-0.65993759714223921</v>
      </c>
      <c r="K931">
        <v>-0.1364717432980867</v>
      </c>
      <c r="L931">
        <v>-0.27713812110482983</v>
      </c>
      <c r="M931">
        <v>-0.16651851291710079</v>
      </c>
      <c r="N931">
        <v>-0.73835469577779378</v>
      </c>
      <c r="O931">
        <v>-0.55072342920583051</v>
      </c>
      <c r="P931">
        <v>-0.1343479634265857</v>
      </c>
      <c r="Q931">
        <v>-0.55972538853162535</v>
      </c>
      <c r="R931">
        <v>0</v>
      </c>
      <c r="S931">
        <v>-2.7106123305471141E-2</v>
      </c>
      <c r="T931">
        <v>-0.63888024831558499</v>
      </c>
      <c r="U931">
        <v>-0.93359468404254053</v>
      </c>
      <c r="W931">
        <v>-0.31535759545393172</v>
      </c>
      <c r="X931">
        <v>-0.32581508637422529</v>
      </c>
      <c r="Y931">
        <v>-0.65243927210320463</v>
      </c>
      <c r="Z931">
        <v>-0.61285428064111325</v>
      </c>
      <c r="AA931">
        <v>-0.48763538139454637</v>
      </c>
      <c r="AC931">
        <v>-0.43216489385278628</v>
      </c>
      <c r="AD931">
        <v>-1.566728533051625</v>
      </c>
      <c r="AE931">
        <v>-0.62600141852227786</v>
      </c>
      <c r="AG931">
        <v>-0.27685079879421848</v>
      </c>
      <c r="AH931" s="9" t="s">
        <v>229</v>
      </c>
      <c r="AI931" s="1">
        <v>44136</v>
      </c>
      <c r="AJ931" s="9" t="s">
        <v>41</v>
      </c>
      <c r="AK931">
        <v>16</v>
      </c>
    </row>
    <row r="932" spans="1:37" x14ac:dyDescent="0.25">
      <c r="A932">
        <v>44148</v>
      </c>
      <c r="B932">
        <v>-5.7873469749682938E-2</v>
      </c>
      <c r="C932">
        <v>-0.16780080244024251</v>
      </c>
      <c r="D932">
        <v>-6.3615811578786804E-2</v>
      </c>
      <c r="E932">
        <v>-2.9572785685904979E-2</v>
      </c>
      <c r="F932">
        <v>-2.9725289152605749E-2</v>
      </c>
      <c r="G932">
        <v>-0.10362755147380739</v>
      </c>
      <c r="H932">
        <v>-1.8785148502586221E-2</v>
      </c>
      <c r="I932">
        <v>-7.1073081766541216E-3</v>
      </c>
      <c r="J932">
        <v>-1.2816106887165569E-2</v>
      </c>
      <c r="K932">
        <v>-3.328497834492997E-3</v>
      </c>
      <c r="L932">
        <v>-7.2074755557895082E-2</v>
      </c>
      <c r="M932">
        <v>-1.328852756341296E-3</v>
      </c>
      <c r="N932">
        <v>-6.0149523409502068E-2</v>
      </c>
      <c r="O932">
        <v>-8.9209251646606563E-3</v>
      </c>
      <c r="P932">
        <v>-0.21129218673550701</v>
      </c>
      <c r="Q932">
        <v>-3.5223303728149247E-2</v>
      </c>
      <c r="R932">
        <v>0</v>
      </c>
      <c r="S932">
        <v>-3.5943607667899731E-2</v>
      </c>
      <c r="T932">
        <v>-7.8231582763949897E-2</v>
      </c>
      <c r="U932">
        <v>-1.1620082070675131E-3</v>
      </c>
      <c r="V932">
        <v>-3.6463552030693583E-2</v>
      </c>
      <c r="W932">
        <v>-3.558674637888936E-2</v>
      </c>
      <c r="X932">
        <v>-0.1227523005849302</v>
      </c>
      <c r="Y932">
        <v>0</v>
      </c>
      <c r="Z932">
        <v>-7.3485807170274212E-2</v>
      </c>
      <c r="AA932">
        <v>-5.6130949408663061E-2</v>
      </c>
      <c r="AB932">
        <v>-4.5318478305327543E-2</v>
      </c>
      <c r="AC932">
        <v>-1.6496884915309731E-2</v>
      </c>
      <c r="AD932">
        <v>-5.3615601459746842E-3</v>
      </c>
      <c r="AE932">
        <v>-7.4982899588488902E-2</v>
      </c>
      <c r="AF932">
        <v>-4.5986583399218427E-2</v>
      </c>
      <c r="AG932">
        <v>-8.1319385986368078E-2</v>
      </c>
      <c r="AH932" s="9" t="s">
        <v>230</v>
      </c>
      <c r="AI932" s="1">
        <v>44136</v>
      </c>
      <c r="AJ932" s="9" t="s">
        <v>43</v>
      </c>
      <c r="AK932">
        <v>13</v>
      </c>
    </row>
    <row r="933" spans="1:37" x14ac:dyDescent="0.25">
      <c r="A933">
        <v>44147</v>
      </c>
      <c r="B933">
        <v>-6.7758667147318777E-2</v>
      </c>
      <c r="C933">
        <v>-0.40394711862349919</v>
      </c>
      <c r="D933">
        <v>0</v>
      </c>
      <c r="E933">
        <v>-2.9662005399339799E-2</v>
      </c>
      <c r="F933">
        <v>-1.9929024566992141E-2</v>
      </c>
      <c r="G933">
        <v>-1.2965674393947489E-2</v>
      </c>
      <c r="H933">
        <v>0</v>
      </c>
      <c r="I933">
        <v>-3.504547296616237E-3</v>
      </c>
      <c r="J933">
        <v>-0.22982296231494809</v>
      </c>
      <c r="K933">
        <v>-2.4235305528676121E-3</v>
      </c>
      <c r="L933">
        <v>-3.7533674158197673E-2</v>
      </c>
      <c r="M933">
        <v>-3.0928887612735191E-2</v>
      </c>
      <c r="N933">
        <v>-3.1595784399700719E-2</v>
      </c>
      <c r="O933">
        <v>-0.106754069146361</v>
      </c>
      <c r="P933">
        <v>-1.7103802597659729E-2</v>
      </c>
      <c r="Q933">
        <v>-4.6053973493875217E-2</v>
      </c>
      <c r="R933">
        <v>-0.22411639580070231</v>
      </c>
      <c r="S933">
        <v>-2.6377542292186449E-2</v>
      </c>
      <c r="T933">
        <v>-2.232322282739601E-2</v>
      </c>
      <c r="U933">
        <v>-1.020424834579913E-2</v>
      </c>
      <c r="V933">
        <v>-0.1173261387633265</v>
      </c>
      <c r="W933">
        <v>-2.0962944057458459E-2</v>
      </c>
      <c r="X933">
        <v>-8.5318321489694829E-2</v>
      </c>
      <c r="Y933">
        <v>0</v>
      </c>
      <c r="Z933">
        <v>-6.1970594273024898E-2</v>
      </c>
      <c r="AA933">
        <v>-6.7646563320718722E-2</v>
      </c>
      <c r="AB933">
        <v>-5.9231904212493809E-2</v>
      </c>
      <c r="AC933">
        <v>-1.6828525869865781E-2</v>
      </c>
      <c r="AD933">
        <v>-4.0224906672053078E-2</v>
      </c>
      <c r="AE933">
        <v>-1.3269359509785909E-2</v>
      </c>
      <c r="AF933">
        <v>-5.233595816410859E-2</v>
      </c>
      <c r="AG933">
        <v>-0.1180312029370196</v>
      </c>
      <c r="AH933" s="9" t="s">
        <v>230</v>
      </c>
      <c r="AI933" s="1">
        <v>44136</v>
      </c>
      <c r="AJ933" s="9" t="s">
        <v>38</v>
      </c>
      <c r="AK933">
        <v>12</v>
      </c>
    </row>
    <row r="934" spans="1:37" x14ac:dyDescent="0.25">
      <c r="A934">
        <v>44146</v>
      </c>
      <c r="B934">
        <v>-0.1625537792839836</v>
      </c>
      <c r="C934">
        <v>-0.1223789551086811</v>
      </c>
      <c r="D934">
        <v>-2.1487180873110169E-2</v>
      </c>
      <c r="E934">
        <v>-8.1595389626336431E-2</v>
      </c>
      <c r="F934">
        <v>-0.45427311603643028</v>
      </c>
      <c r="G934">
        <v>-7.3173157037223005E-2</v>
      </c>
      <c r="H934">
        <v>-2.836280183722624E-2</v>
      </c>
      <c r="I934">
        <v>-8.4125081097785066E-3</v>
      </c>
      <c r="J934">
        <v>-0.1105061502045783</v>
      </c>
      <c r="K934">
        <v>-2.1916530705963942E-3</v>
      </c>
      <c r="L934">
        <v>-0.1310691235311488</v>
      </c>
      <c r="M934">
        <v>-0.55252987917518859</v>
      </c>
      <c r="N934">
        <v>-9.175324588285097E-2</v>
      </c>
      <c r="O934">
        <v>-6.9825531573796146E-2</v>
      </c>
      <c r="P934">
        <v>-8.5746213444999834E-3</v>
      </c>
      <c r="Q934">
        <v>-3.7384320735871418E-2</v>
      </c>
      <c r="R934">
        <v>0</v>
      </c>
      <c r="S934">
        <v>0</v>
      </c>
      <c r="T934">
        <v>-8.9367738753467291E-2</v>
      </c>
      <c r="U934">
        <v>-4.3930246474454759E-2</v>
      </c>
      <c r="V934">
        <v>-0.1295035276518304</v>
      </c>
      <c r="W934">
        <v>-6.7583040196005023E-3</v>
      </c>
      <c r="X934">
        <v>-0.19428499656720591</v>
      </c>
      <c r="Y934">
        <v>-9.1326826856730405E-3</v>
      </c>
      <c r="Z934">
        <v>-0.116540540368542</v>
      </c>
      <c r="AA934">
        <v>-5.9182155741362062E-2</v>
      </c>
      <c r="AB934">
        <v>-0.1257908359773261</v>
      </c>
      <c r="AC934">
        <v>-0.1828974638753865</v>
      </c>
      <c r="AD934">
        <v>-9.7206246574808544E-2</v>
      </c>
      <c r="AE934">
        <v>-0.18462744629013519</v>
      </c>
      <c r="AF934">
        <v>-5.6184684952270622E-2</v>
      </c>
      <c r="AG934">
        <v>-0.19706843581401681</v>
      </c>
      <c r="AH934" s="9" t="s">
        <v>230</v>
      </c>
      <c r="AI934" s="1">
        <v>44136</v>
      </c>
      <c r="AJ934" s="9" t="s">
        <v>39</v>
      </c>
      <c r="AK934">
        <v>11</v>
      </c>
    </row>
    <row r="935" spans="1:37" x14ac:dyDescent="0.25">
      <c r="A935">
        <v>44145</v>
      </c>
      <c r="B935">
        <v>-0.77237779347034496</v>
      </c>
      <c r="C935">
        <v>-1.7516722277830361</v>
      </c>
      <c r="D935">
        <v>-0.13095324776808781</v>
      </c>
      <c r="E935">
        <v>-0.34042951484129919</v>
      </c>
      <c r="F935">
        <v>-0.29478562347452208</v>
      </c>
      <c r="G935">
        <v>-3.9841467262002293E-2</v>
      </c>
      <c r="H935">
        <v>-5.0707286413956679E-2</v>
      </c>
      <c r="I935">
        <v>-0.27567666905481902</v>
      </c>
      <c r="J935">
        <v>-0.89149959431433723</v>
      </c>
      <c r="K935">
        <v>-0.6622214921178956</v>
      </c>
      <c r="L935">
        <v>-2.7020603801616199</v>
      </c>
      <c r="M935">
        <v>-0.63562225472879352</v>
      </c>
      <c r="N935">
        <v>-9.9349889075848352E-2</v>
      </c>
      <c r="O935">
        <v>-0.76241106925685742</v>
      </c>
      <c r="P935">
        <v>-0.94959060792939454</v>
      </c>
      <c r="Q935">
        <v>-0.49905345410263208</v>
      </c>
      <c r="R935">
        <v>-5.6817675426423082E-2</v>
      </c>
      <c r="S935">
        <v>-0.20789212273526789</v>
      </c>
      <c r="T935">
        <v>-0.29614466395758321</v>
      </c>
      <c r="U935">
        <v>-0.64433644050878858</v>
      </c>
      <c r="V935">
        <v>-0.19748038877086591</v>
      </c>
      <c r="W935">
        <v>-6.3648762052421204E-2</v>
      </c>
      <c r="X935">
        <v>-0.2921329137474078</v>
      </c>
      <c r="Y935">
        <v>-0.89113682640869474</v>
      </c>
      <c r="Z935">
        <v>-0.28852940301994517</v>
      </c>
      <c r="AA935">
        <v>-0.48338003700882048</v>
      </c>
      <c r="AB935">
        <v>-0.34876828059896242</v>
      </c>
      <c r="AC935">
        <v>-1.2116074680819531</v>
      </c>
      <c r="AD935">
        <v>-1.46088882315597</v>
      </c>
      <c r="AE935">
        <v>-0.27645150016503811</v>
      </c>
      <c r="AF935">
        <v>-1.1574577624864779</v>
      </c>
      <c r="AG935">
        <v>-0.27132013983586423</v>
      </c>
      <c r="AH935" s="9" t="s">
        <v>230</v>
      </c>
      <c r="AI935" s="1">
        <v>44136</v>
      </c>
      <c r="AJ935" s="9" t="s">
        <v>40</v>
      </c>
      <c r="AK935">
        <v>10</v>
      </c>
    </row>
    <row r="936" spans="1:37" x14ac:dyDescent="0.25">
      <c r="A936">
        <v>44144</v>
      </c>
      <c r="B936">
        <v>-0.18368579253795639</v>
      </c>
      <c r="C936">
        <v>-9.950806633364364E-3</v>
      </c>
      <c r="D936">
        <v>0</v>
      </c>
      <c r="E936">
        <v>-0.12308214368300061</v>
      </c>
      <c r="F936">
        <v>-0.1965602105916644</v>
      </c>
      <c r="G936">
        <v>-8.4837452162854113E-2</v>
      </c>
      <c r="H936">
        <v>-1.4544040419140369E-2</v>
      </c>
      <c r="I936">
        <v>-7.651050806999303E-2</v>
      </c>
      <c r="J936">
        <v>0</v>
      </c>
      <c r="K936">
        <v>0</v>
      </c>
      <c r="L936">
        <v>0</v>
      </c>
      <c r="M936">
        <v>-3.6364317873886789E-3</v>
      </c>
      <c r="N936">
        <v>-5.4463455299625652E-3</v>
      </c>
      <c r="O936">
        <v>-4.6875686332974592E-2</v>
      </c>
      <c r="P936">
        <v>0</v>
      </c>
      <c r="Q936">
        <v>-3.6884577392465333E-2</v>
      </c>
      <c r="R936">
        <v>-2.6374892700991581E-3</v>
      </c>
      <c r="S936">
        <v>-9.2000778000345243E-2</v>
      </c>
      <c r="T936">
        <v>-2.0773571711398601E-2</v>
      </c>
      <c r="U936">
        <v>0</v>
      </c>
      <c r="V936">
        <v>-4.0957314488816827E-3</v>
      </c>
      <c r="W936">
        <v>-0.52883960925889917</v>
      </c>
      <c r="X936">
        <v>-8.5851330240149112E-2</v>
      </c>
      <c r="Y936">
        <v>-7.4383876259097273E-2</v>
      </c>
      <c r="Z936">
        <v>-0.27156410562111077</v>
      </c>
      <c r="AA936">
        <v>-7.7233776830426624E-3</v>
      </c>
      <c r="AB936">
        <v>-4.1737813981505223E-2</v>
      </c>
      <c r="AC936">
        <v>-1.028414169012748E-2</v>
      </c>
      <c r="AD936">
        <v>-1.144320640578423E-2</v>
      </c>
      <c r="AE936">
        <v>-3.6166880893740663E-2</v>
      </c>
      <c r="AF936">
        <v>-0.1101016352270497</v>
      </c>
      <c r="AG936">
        <v>-0.2018367633728175</v>
      </c>
      <c r="AH936" s="9" t="s">
        <v>230</v>
      </c>
      <c r="AI936" s="1">
        <v>44136</v>
      </c>
      <c r="AJ936" s="9" t="s">
        <v>41</v>
      </c>
      <c r="AK936">
        <v>9</v>
      </c>
    </row>
    <row r="937" spans="1:37" x14ac:dyDescent="0.25">
      <c r="A937">
        <v>44141</v>
      </c>
      <c r="B937">
        <v>-0.15014992354981341</v>
      </c>
      <c r="C937">
        <v>-0.37772567361222309</v>
      </c>
      <c r="D937">
        <v>0</v>
      </c>
      <c r="E937">
        <v>-0.1257449769084156</v>
      </c>
      <c r="F937">
        <v>-5.2202230642705502E-2</v>
      </c>
      <c r="G937">
        <v>-2.363485068458249E-2</v>
      </c>
      <c r="H937">
        <v>-7.0403519191926139E-2</v>
      </c>
      <c r="I937">
        <v>-0.1212511294715614</v>
      </c>
      <c r="J937">
        <v>-5.2257719919237807E-3</v>
      </c>
      <c r="K937">
        <v>-7.2152101888623116E-2</v>
      </c>
      <c r="L937">
        <v>-1.788076482162566E-2</v>
      </c>
      <c r="M937">
        <v>-0.19046936462706321</v>
      </c>
      <c r="N937">
        <v>-7.7039422001895119E-2</v>
      </c>
      <c r="O937">
        <v>-0.35140661990420419</v>
      </c>
      <c r="P937">
        <v>-6.4587567283634018E-2</v>
      </c>
      <c r="Q937">
        <v>-2.7808875829057819E-2</v>
      </c>
      <c r="R937">
        <v>0</v>
      </c>
      <c r="S937">
        <v>-0.49416880316820111</v>
      </c>
      <c r="T937">
        <v>-0.15947955733403379</v>
      </c>
      <c r="U937">
        <v>-1.9129051557381649E-2</v>
      </c>
      <c r="V937">
        <v>-0.17964576700232829</v>
      </c>
      <c r="W937">
        <v>-2.5020703821778671E-2</v>
      </c>
      <c r="X937">
        <v>-0.16328507055647301</v>
      </c>
      <c r="Y937">
        <v>-0.1027709190628459</v>
      </c>
      <c r="Z937">
        <v>-0.1626910079493184</v>
      </c>
      <c r="AA937">
        <v>-8.6675981211871436E-2</v>
      </c>
      <c r="AB937">
        <v>-0.15581201013168769</v>
      </c>
      <c r="AC937">
        <v>-8.3175730243939788E-2</v>
      </c>
      <c r="AD937">
        <v>-6.8876968391263241E-2</v>
      </c>
      <c r="AE937">
        <v>-4.7327138741502912E-2</v>
      </c>
      <c r="AF937">
        <v>-0.2016423478305385</v>
      </c>
      <c r="AG937">
        <v>-0.20122644947415591</v>
      </c>
      <c r="AH937" s="9" t="s">
        <v>231</v>
      </c>
      <c r="AI937" s="1">
        <v>44136</v>
      </c>
      <c r="AJ937" s="9" t="s">
        <v>43</v>
      </c>
      <c r="AK937">
        <v>6</v>
      </c>
    </row>
    <row r="938" spans="1:37" x14ac:dyDescent="0.25">
      <c r="A938">
        <v>44140</v>
      </c>
      <c r="B938">
        <v>-0.45751966111748787</v>
      </c>
      <c r="C938">
        <v>-0.1195573133835786</v>
      </c>
      <c r="D938">
        <v>-0.14933709263915421</v>
      </c>
      <c r="E938">
        <v>-0.3231412969383704</v>
      </c>
      <c r="F938">
        <v>-0.92805987545104396</v>
      </c>
      <c r="G938">
        <v>-0.62086698804879836</v>
      </c>
      <c r="H938">
        <v>-0.38641249303615882</v>
      </c>
      <c r="I938">
        <v>-0.46114207688673131</v>
      </c>
      <c r="J938">
        <v>-0.17484836998859171</v>
      </c>
      <c r="K938">
        <v>-0.12287219082077</v>
      </c>
      <c r="L938">
        <v>-5.6163243082239522E-2</v>
      </c>
      <c r="M938">
        <v>-0.22887612535931709</v>
      </c>
      <c r="N938">
        <v>-0.63945329345934343</v>
      </c>
      <c r="O938">
        <v>-0.1928837089480783</v>
      </c>
      <c r="P938">
        <v>-0.30171401646455609</v>
      </c>
      <c r="Q938">
        <v>-0.31117953690983302</v>
      </c>
      <c r="R938">
        <v>-0.25653651217910661</v>
      </c>
      <c r="S938">
        <v>-0.24202440555632551</v>
      </c>
      <c r="T938">
        <v>-0.1898353251472481</v>
      </c>
      <c r="U938">
        <v>-0.76613255696483873</v>
      </c>
      <c r="V938">
        <v>-2.219488983237893</v>
      </c>
      <c r="W938">
        <v>-0.36449981925832792</v>
      </c>
      <c r="X938">
        <v>-0.44650692751319471</v>
      </c>
      <c r="Y938">
        <v>-0.35615659670773542</v>
      </c>
      <c r="Z938">
        <v>-0.41536301082786942</v>
      </c>
      <c r="AA938">
        <v>-0.42428825944621779</v>
      </c>
      <c r="AB938">
        <v>-0.61476351988190348</v>
      </c>
      <c r="AC938">
        <v>-0.21947209585800209</v>
      </c>
      <c r="AD938">
        <v>-0.33677063993402112</v>
      </c>
      <c r="AE938">
        <v>-0.3332778323897444</v>
      </c>
      <c r="AF938">
        <v>-0.37697861742368111</v>
      </c>
      <c r="AG938">
        <v>-0.53188188978989337</v>
      </c>
      <c r="AH938" s="9" t="s">
        <v>231</v>
      </c>
      <c r="AI938" s="1">
        <v>44136</v>
      </c>
      <c r="AJ938" s="9" t="s">
        <v>38</v>
      </c>
      <c r="AK938">
        <v>5</v>
      </c>
    </row>
    <row r="939" spans="1:37" x14ac:dyDescent="0.25">
      <c r="A939">
        <v>44139</v>
      </c>
      <c r="B939">
        <v>-0.1366332426951482</v>
      </c>
      <c r="C939">
        <v>0</v>
      </c>
      <c r="D939">
        <v>0</v>
      </c>
      <c r="E939">
        <v>-0.17256128858668671</v>
      </c>
      <c r="F939">
        <v>-1.4218111819802239E-3</v>
      </c>
      <c r="G939">
        <v>-0.29590917530748578</v>
      </c>
      <c r="H939">
        <v>0</v>
      </c>
      <c r="I939">
        <v>-1.6367204119149509E-2</v>
      </c>
      <c r="J939">
        <v>-1.052928909899698E-2</v>
      </c>
      <c r="K939">
        <v>-0.37751220040224848</v>
      </c>
      <c r="L939">
        <v>0</v>
      </c>
      <c r="M939">
        <v>-1.6936670616514389E-2</v>
      </c>
      <c r="N939">
        <v>-5.6080113333771761E-2</v>
      </c>
      <c r="O939">
        <v>0</v>
      </c>
      <c r="P939">
        <v>-0.41168381608253302</v>
      </c>
      <c r="Q939">
        <v>-0.1718943831560851</v>
      </c>
      <c r="R939">
        <v>-6.5472463845806045E-2</v>
      </c>
      <c r="S939">
        <v>-2.7328722151819529E-2</v>
      </c>
      <c r="T939">
        <v>-4.3146476038823663E-2</v>
      </c>
      <c r="U939">
        <v>0</v>
      </c>
      <c r="V939">
        <v>-4.1458651825775308E-2</v>
      </c>
      <c r="W939">
        <v>0</v>
      </c>
      <c r="X939">
        <v>-0.15000714034172219</v>
      </c>
      <c r="Y939">
        <v>-9.3756009307519872E-2</v>
      </c>
      <c r="Z939">
        <v>-0.24794516675542519</v>
      </c>
      <c r="AA939">
        <v>-0.1190490278832886</v>
      </c>
      <c r="AB939">
        <v>-4.1541735872262557E-2</v>
      </c>
      <c r="AC939">
        <v>-2.8391511199338321E-2</v>
      </c>
      <c r="AD939">
        <v>-6.0106762089500693E-2</v>
      </c>
      <c r="AE939">
        <v>-2.6787171675574348E-2</v>
      </c>
      <c r="AF939">
        <v>-0.1492828653507533</v>
      </c>
      <c r="AG939">
        <v>-0.28692255627275293</v>
      </c>
      <c r="AH939" s="9" t="s">
        <v>231</v>
      </c>
      <c r="AI939" s="1">
        <v>44136</v>
      </c>
      <c r="AJ939" s="9" t="s">
        <v>39</v>
      </c>
      <c r="AK939">
        <v>4</v>
      </c>
    </row>
    <row r="940" spans="1:37" x14ac:dyDescent="0.25">
      <c r="A940">
        <v>44138</v>
      </c>
      <c r="B940">
        <v>-0.17075761185005869</v>
      </c>
      <c r="C940">
        <v>-0.1145160911114544</v>
      </c>
      <c r="D940">
        <v>-1.097008085538528E-2</v>
      </c>
      <c r="E940">
        <v>-3.5933751036513722E-2</v>
      </c>
      <c r="F940">
        <v>-4.5256578998688082E-2</v>
      </c>
      <c r="G940">
        <v>-0.124671806482002</v>
      </c>
      <c r="H940">
        <v>-0.15796140098918149</v>
      </c>
      <c r="I940">
        <v>-4.6844842347879487E-3</v>
      </c>
      <c r="J940">
        <v>-3.5864159753237423E-2</v>
      </c>
      <c r="K940">
        <v>-1.5351220715152389E-2</v>
      </c>
      <c r="L940">
        <v>-3.722766741483681E-2</v>
      </c>
      <c r="M940">
        <v>-6.8512824606309475E-2</v>
      </c>
      <c r="N940">
        <v>-0.14705113516512591</v>
      </c>
      <c r="O940">
        <v>-7.940293442409492E-2</v>
      </c>
      <c r="P940">
        <v>-5.9399147038029197E-2</v>
      </c>
      <c r="Q940">
        <v>-4.7525085465101147E-2</v>
      </c>
      <c r="R940">
        <v>-6.9274273956121735E-2</v>
      </c>
      <c r="S940">
        <v>-1.760324464972848E-2</v>
      </c>
      <c r="T940">
        <v>-5.0982406391324722E-3</v>
      </c>
      <c r="U940">
        <v>-2.34542378913313E-2</v>
      </c>
      <c r="V940">
        <v>-0.1865377012303101</v>
      </c>
      <c r="W940">
        <v>-9.7540698003164561E-2</v>
      </c>
      <c r="X940">
        <v>-0.111239281950828</v>
      </c>
      <c r="Y940">
        <v>-8.1702471160405077E-2</v>
      </c>
      <c r="Z940">
        <v>-7.6703121968698745E-2</v>
      </c>
      <c r="AA940">
        <v>-6.2252252057439721E-2</v>
      </c>
      <c r="AB940">
        <v>-0.1229814108341763</v>
      </c>
      <c r="AC940">
        <v>-5.8791947380857017E-2</v>
      </c>
      <c r="AD940">
        <v>-9.5461168965031803E-2</v>
      </c>
      <c r="AE940">
        <v>-3.8367055108710323E-2</v>
      </c>
      <c r="AF940">
        <v>-8.3507493915086106E-2</v>
      </c>
      <c r="AG940">
        <v>-0.28185817918496558</v>
      </c>
      <c r="AH940" s="9" t="s">
        <v>231</v>
      </c>
      <c r="AI940" s="1">
        <v>44136</v>
      </c>
      <c r="AJ940" s="9" t="s">
        <v>40</v>
      </c>
      <c r="AK940">
        <v>3</v>
      </c>
    </row>
    <row r="941" spans="1:37" x14ac:dyDescent="0.25">
      <c r="A941">
        <v>44137</v>
      </c>
      <c r="B941">
        <v>-6.9934068693349324E-2</v>
      </c>
      <c r="C941">
        <v>-3.6627680400598328E-2</v>
      </c>
      <c r="D941">
        <v>0</v>
      </c>
      <c r="E941">
        <v>-2.0208457307474829E-2</v>
      </c>
      <c r="F941">
        <v>-5.3966971419881438E-2</v>
      </c>
      <c r="G941">
        <v>-7.9664720348096019E-2</v>
      </c>
      <c r="H941">
        <v>-5.2286960016634978E-2</v>
      </c>
      <c r="I941">
        <v>-4.657469428298964E-3</v>
      </c>
      <c r="J941">
        <v>-1.33445631031848E-2</v>
      </c>
      <c r="K941">
        <v>-1.5222912401677171E-2</v>
      </c>
      <c r="L941">
        <v>-2.5543919323842072E-3</v>
      </c>
      <c r="M941">
        <v>-9.5701472431674428E-2</v>
      </c>
      <c r="N941">
        <v>-2.8826329760635139E-2</v>
      </c>
      <c r="O941">
        <v>-8.0894960943749927E-2</v>
      </c>
      <c r="P941">
        <v>-0.26587522162001298</v>
      </c>
      <c r="Q941">
        <v>-0.16590674963382851</v>
      </c>
      <c r="R941">
        <v>-3.8370284608050628E-2</v>
      </c>
      <c r="S941">
        <v>-8.5399725616863483E-3</v>
      </c>
      <c r="T941">
        <v>-5.172423730911424E-2</v>
      </c>
      <c r="U941">
        <v>0</v>
      </c>
      <c r="V941">
        <v>-0.1801509452680238</v>
      </c>
      <c r="W941">
        <v>0</v>
      </c>
      <c r="X941">
        <v>-0.1082548283065915</v>
      </c>
      <c r="Y941">
        <v>-1.8840392451780019E-3</v>
      </c>
      <c r="Z941">
        <v>-5.3623861432565062E-2</v>
      </c>
      <c r="AA941">
        <v>-6.0087720560235577E-2</v>
      </c>
      <c r="AB941">
        <v>-0.12008576356164161</v>
      </c>
      <c r="AC941">
        <v>-3.4095060996634202E-2</v>
      </c>
      <c r="AD941">
        <v>-4.0765940409888179E-2</v>
      </c>
      <c r="AE941">
        <v>-8.587270781261766E-2</v>
      </c>
      <c r="AF941">
        <v>-4.3976572785950512E-2</v>
      </c>
      <c r="AG941">
        <v>-0.1134020875577391</v>
      </c>
      <c r="AH941" s="9" t="s">
        <v>231</v>
      </c>
      <c r="AI941" s="1">
        <v>44136</v>
      </c>
      <c r="AJ941" s="9" t="s">
        <v>41</v>
      </c>
      <c r="AK941">
        <v>2</v>
      </c>
    </row>
    <row r="942" spans="1:37" x14ac:dyDescent="0.25">
      <c r="A942">
        <v>44134</v>
      </c>
      <c r="B942">
        <v>-0.1061915671254804</v>
      </c>
      <c r="C942">
        <v>-0.25065234956416232</v>
      </c>
      <c r="D942">
        <v>-4.2748801868848572E-2</v>
      </c>
      <c r="E942">
        <v>-4.2270622934729031E-2</v>
      </c>
      <c r="F942">
        <v>-0.16854079431634211</v>
      </c>
      <c r="G942">
        <v>-2.436848067797176E-2</v>
      </c>
      <c r="H942">
        <v>-6.8338729343596499E-3</v>
      </c>
      <c r="I942">
        <v>-8.2766871593214688E-3</v>
      </c>
      <c r="J942">
        <v>-0.1290266673417442</v>
      </c>
      <c r="K942">
        <v>-7.5737779044386874E-2</v>
      </c>
      <c r="L942">
        <v>-0.1573658793160545</v>
      </c>
      <c r="M942">
        <v>-0.22921048167179961</v>
      </c>
      <c r="N942">
        <v>-6.0334415260962511E-2</v>
      </c>
      <c r="O942">
        <v>-0.20121646873060831</v>
      </c>
      <c r="P942">
        <v>-0.26493262730367251</v>
      </c>
      <c r="Q942">
        <v>-7.0271258128130731E-2</v>
      </c>
      <c r="R942">
        <v>-1.027508174349571E-2</v>
      </c>
      <c r="S942">
        <v>-0.2339963802778891</v>
      </c>
      <c r="T942">
        <v>-5.470976854657103E-2</v>
      </c>
      <c r="U942">
        <v>-2.382426711274491E-2</v>
      </c>
      <c r="V942">
        <v>-9.9840106022939273E-2</v>
      </c>
      <c r="W942">
        <v>-9.97863487309366E-2</v>
      </c>
      <c r="X942">
        <v>-5.5801029686811637E-2</v>
      </c>
      <c r="Y942">
        <v>-2.5524422437304111E-2</v>
      </c>
      <c r="Z942">
        <v>-6.925058092903226E-2</v>
      </c>
      <c r="AA942">
        <v>-9.5541108561671848E-2</v>
      </c>
      <c r="AB942">
        <v>-0.1119552352887767</v>
      </c>
      <c r="AC942">
        <v>-0.14673806902395409</v>
      </c>
      <c r="AD942">
        <v>-4.0126722714948673E-2</v>
      </c>
      <c r="AE942">
        <v>-6.4336097301812417E-2</v>
      </c>
      <c r="AF942">
        <v>-8.0410296093979872E-2</v>
      </c>
      <c r="AG942">
        <v>-0.20100688900791061</v>
      </c>
      <c r="AH942" s="9" t="s">
        <v>232</v>
      </c>
      <c r="AI942" s="1">
        <v>44105</v>
      </c>
      <c r="AJ942" s="9" t="s">
        <v>43</v>
      </c>
      <c r="AK942">
        <v>30</v>
      </c>
    </row>
    <row r="943" spans="1:37" x14ac:dyDescent="0.25">
      <c r="A943">
        <v>44133</v>
      </c>
      <c r="B943">
        <v>-9.967272781892883E-2</v>
      </c>
      <c r="C943">
        <v>-0.63820811704633285</v>
      </c>
      <c r="D943">
        <v>-3.4270839184471193E-2</v>
      </c>
      <c r="E943">
        <v>-4.4136779633089943E-2</v>
      </c>
      <c r="F943">
        <v>-5.2862974343272501E-2</v>
      </c>
      <c r="G943">
        <v>-0.1357877636972975</v>
      </c>
      <c r="H943">
        <v>-2.1542498325854201E-2</v>
      </c>
      <c r="I943">
        <v>0</v>
      </c>
      <c r="J943">
        <v>0</v>
      </c>
      <c r="K943">
        <v>0</v>
      </c>
      <c r="L943">
        <v>-3.5594039905335252E-2</v>
      </c>
      <c r="M943">
        <v>-0.20893566629832319</v>
      </c>
      <c r="N943">
        <v>-0.23835432232124451</v>
      </c>
      <c r="O943">
        <v>-8.5911703123393149E-2</v>
      </c>
      <c r="P943">
        <v>-2.5289751263321589E-2</v>
      </c>
      <c r="Q943">
        <v>-0.2337989515606686</v>
      </c>
      <c r="R943">
        <v>0</v>
      </c>
      <c r="S943">
        <v>-0.1371832273643456</v>
      </c>
      <c r="T943">
        <v>-7.1346745912675993E-2</v>
      </c>
      <c r="U943">
        <v>0</v>
      </c>
      <c r="V943">
        <v>-4.4450517618222017E-2</v>
      </c>
      <c r="W943">
        <v>0</v>
      </c>
      <c r="X943">
        <v>-2.298270160816011E-2</v>
      </c>
      <c r="Y943">
        <v>-0.16398934285501221</v>
      </c>
      <c r="Z943">
        <v>-9.2914414285047361E-2</v>
      </c>
      <c r="AA943">
        <v>-6.2952365128908214E-2</v>
      </c>
      <c r="AB943">
        <v>-0.1021860434463438</v>
      </c>
      <c r="AC943">
        <v>-0.1783202143383982</v>
      </c>
      <c r="AD943">
        <v>-0.2244706237973588</v>
      </c>
      <c r="AE943">
        <v>-5.6290379930130641E-2</v>
      </c>
      <c r="AF943">
        <v>-6.8284368510206792E-2</v>
      </c>
      <c r="AG943">
        <v>-0.191475865014025</v>
      </c>
      <c r="AH943" s="9" t="s">
        <v>232</v>
      </c>
      <c r="AI943" s="1">
        <v>44105</v>
      </c>
      <c r="AJ943" s="9" t="s">
        <v>38</v>
      </c>
      <c r="AK943">
        <v>29</v>
      </c>
    </row>
    <row r="944" spans="1:37" x14ac:dyDescent="0.25">
      <c r="A944">
        <v>44132</v>
      </c>
      <c r="B944">
        <v>-1.308991899817076</v>
      </c>
      <c r="C944">
        <v>-2.4569450799831549</v>
      </c>
      <c r="D944">
        <v>-0.77433396246549635</v>
      </c>
      <c r="E944">
        <v>-1.5279634883871751</v>
      </c>
      <c r="F944">
        <v>-1.706388906857035</v>
      </c>
      <c r="G944">
        <v>-0.84441161994412661</v>
      </c>
      <c r="H944">
        <v>-1.331813359955573</v>
      </c>
      <c r="I944">
        <v>-0.9305650549421659</v>
      </c>
      <c r="J944">
        <v>-1.373130876093124</v>
      </c>
      <c r="K944">
        <v>-1.233514173868774</v>
      </c>
      <c r="L944">
        <v>-2.05384453770125</v>
      </c>
      <c r="M944">
        <v>-0.688746176424616</v>
      </c>
      <c r="N944">
        <v>-1.694891254398198</v>
      </c>
      <c r="O944">
        <v>-1.0368321441524699</v>
      </c>
      <c r="P944">
        <v>-1.085611435152406</v>
      </c>
      <c r="Q944">
        <v>-1.327701175423903</v>
      </c>
      <c r="R944">
        <v>-0.99346951067829692</v>
      </c>
      <c r="S944">
        <v>-1.026587107646465</v>
      </c>
      <c r="T944">
        <v>-0.25984088347736112</v>
      </c>
      <c r="U944">
        <v>-0.92408377211390103</v>
      </c>
      <c r="V944">
        <v>-2.4849317969625182</v>
      </c>
      <c r="W944">
        <v>-0.95563608050956383</v>
      </c>
      <c r="X944">
        <v>-0.81666208273725072</v>
      </c>
      <c r="Y944">
        <v>-1.3179077884297981</v>
      </c>
      <c r="Z944">
        <v>-1.281675914516389</v>
      </c>
      <c r="AA944">
        <v>-1.3387427271725061</v>
      </c>
      <c r="AB944">
        <v>-1.2724517887720641</v>
      </c>
      <c r="AC944">
        <v>-1.3236406872410409</v>
      </c>
      <c r="AD944">
        <v>-2.3551468899818828</v>
      </c>
      <c r="AE944">
        <v>-1.2001793167522119</v>
      </c>
      <c r="AF944">
        <v>-1.394568619015971</v>
      </c>
      <c r="AG944">
        <v>-1.0030181312183319</v>
      </c>
      <c r="AH944" s="9" t="s">
        <v>232</v>
      </c>
      <c r="AI944" s="1">
        <v>44105</v>
      </c>
      <c r="AJ944" s="9" t="s">
        <v>39</v>
      </c>
      <c r="AK944">
        <v>28</v>
      </c>
    </row>
    <row r="945" spans="1:37" x14ac:dyDescent="0.25">
      <c r="A945">
        <v>44131</v>
      </c>
      <c r="B945">
        <v>-0.43645705017655972</v>
      </c>
      <c r="C945">
        <v>-0.2199221057099274</v>
      </c>
      <c r="D945">
        <v>-3.5033399724630772E-2</v>
      </c>
      <c r="E945">
        <v>-0.60833755304318038</v>
      </c>
      <c r="F945">
        <v>-0.76005279930411485</v>
      </c>
      <c r="G945">
        <v>-0.47895277191547969</v>
      </c>
      <c r="H945">
        <v>-0.28900024735867341</v>
      </c>
      <c r="I945">
        <v>-4.9252170313979222E-2</v>
      </c>
      <c r="J945">
        <v>-0.48398412972373289</v>
      </c>
      <c r="K945">
        <v>-0.55835254258729539</v>
      </c>
      <c r="L945">
        <v>-3.3675463269075248E-3</v>
      </c>
      <c r="M945">
        <v>-0.17618292990064499</v>
      </c>
      <c r="N945">
        <v>-0.75192378366927737</v>
      </c>
      <c r="O945">
        <v>-5.7569331395681076E-3</v>
      </c>
      <c r="P945">
        <v>-0.52695265889474541</v>
      </c>
      <c r="Q945">
        <v>-0.20117865989562711</v>
      </c>
      <c r="R945">
        <v>-0.1094962652263981</v>
      </c>
      <c r="S945">
        <v>-0.14638529583798579</v>
      </c>
      <c r="T945">
        <v>-0.24146716686001299</v>
      </c>
      <c r="U945">
        <v>-1.3291388249453591</v>
      </c>
      <c r="V945">
        <v>-0.17336089094437029</v>
      </c>
      <c r="W945">
        <v>-1.1491735462068851</v>
      </c>
      <c r="X945">
        <v>-0.40987860934679687</v>
      </c>
      <c r="Y945">
        <v>-0.60771175099488839</v>
      </c>
      <c r="Z945">
        <v>-0.4925042574065443</v>
      </c>
      <c r="AA945">
        <v>-0.5799764341143262</v>
      </c>
      <c r="AB945">
        <v>-0.29551193605345388</v>
      </c>
      <c r="AC945">
        <v>-0.20050533966380429</v>
      </c>
      <c r="AD945">
        <v>-0.18804598317934551</v>
      </c>
      <c r="AE945">
        <v>-0.49214532219766521</v>
      </c>
      <c r="AF945">
        <v>-0.51444107465501987</v>
      </c>
      <c r="AG945">
        <v>-0.32210983437718282</v>
      </c>
      <c r="AH945" s="9" t="s">
        <v>232</v>
      </c>
      <c r="AI945" s="1">
        <v>44105</v>
      </c>
      <c r="AJ945" s="9" t="s">
        <v>40</v>
      </c>
      <c r="AK945">
        <v>27</v>
      </c>
    </row>
    <row r="946" spans="1:37" x14ac:dyDescent="0.25">
      <c r="A946">
        <v>44130</v>
      </c>
      <c r="B946">
        <v>-0.73972959247744141</v>
      </c>
      <c r="C946">
        <v>-0.57878842836915312</v>
      </c>
      <c r="D946">
        <v>-0.54741372175388969</v>
      </c>
      <c r="E946">
        <v>-0.87523866081584079</v>
      </c>
      <c r="F946">
        <v>-0.36305950943017767</v>
      </c>
      <c r="G946">
        <v>-0.70234100331230653</v>
      </c>
      <c r="H946">
        <v>-0.56413536726753744</v>
      </c>
      <c r="I946">
        <v>-0.1249010194331389</v>
      </c>
      <c r="J946">
        <v>-0.96817427036846626</v>
      </c>
      <c r="K946">
        <v>-0.1077054065649064</v>
      </c>
      <c r="L946">
        <v>-0.13886660828548961</v>
      </c>
      <c r="M946">
        <v>-0.37430561050552358</v>
      </c>
      <c r="N946">
        <v>-0.85697948643272892</v>
      </c>
      <c r="O946">
        <v>-0.68075830185032704</v>
      </c>
      <c r="P946">
        <v>-0.55412184851159407</v>
      </c>
      <c r="Q946">
        <v>-1.4227019442257269</v>
      </c>
      <c r="R946">
        <v>-0.24657853598279289</v>
      </c>
      <c r="S946">
        <v>-0.15615787934943459</v>
      </c>
      <c r="T946">
        <v>-0.59482127729774914</v>
      </c>
      <c r="U946">
        <v>-1.3696544564282671</v>
      </c>
      <c r="V946">
        <v>-0.64490904380770664</v>
      </c>
      <c r="W946">
        <v>-0.20564837693774979</v>
      </c>
      <c r="X946">
        <v>-0.89415726321155609</v>
      </c>
      <c r="Y946">
        <v>-0.26420467337967518</v>
      </c>
      <c r="Z946">
        <v>-0.75484480113331387</v>
      </c>
      <c r="AA946">
        <v>-0.60551305428644031</v>
      </c>
      <c r="AB946">
        <v>-0.83232313732766461</v>
      </c>
      <c r="AC946">
        <v>-0.37738698422982819</v>
      </c>
      <c r="AD946">
        <v>-1.223508801290764</v>
      </c>
      <c r="AE946">
        <v>-1.063851319711365</v>
      </c>
      <c r="AF946">
        <v>-0.59257328067985171</v>
      </c>
      <c r="AG946">
        <v>-0.54253115184003742</v>
      </c>
      <c r="AH946" s="9" t="s">
        <v>232</v>
      </c>
      <c r="AI946" s="1">
        <v>44105</v>
      </c>
      <c r="AJ946" s="9" t="s">
        <v>41</v>
      </c>
      <c r="AK946">
        <v>26</v>
      </c>
    </row>
    <row r="947" spans="1:37" x14ac:dyDescent="0.25">
      <c r="A947">
        <v>44127</v>
      </c>
      <c r="B947">
        <v>-0.2411103226541447</v>
      </c>
      <c r="C947">
        <v>-0.26081678204474018</v>
      </c>
      <c r="D947">
        <v>-8.5293771871704418E-3</v>
      </c>
      <c r="E947">
        <v>-0.14395524905069809</v>
      </c>
      <c r="F947">
        <v>-5.9225389865264627E-2</v>
      </c>
      <c r="G947">
        <v>-0.35970861093721079</v>
      </c>
      <c r="H947">
        <v>-4.2715930645523592E-2</v>
      </c>
      <c r="I947">
        <v>-5.3542671129703769E-2</v>
      </c>
      <c r="J947">
        <v>-3.1494625679070451E-2</v>
      </c>
      <c r="K947">
        <v>-0.1020109314553605</v>
      </c>
      <c r="L947">
        <v>-1.309135602303864E-3</v>
      </c>
      <c r="M947">
        <v>-0.32298085528434772</v>
      </c>
      <c r="N947">
        <v>-5.9094860002705592E-2</v>
      </c>
      <c r="O947">
        <v>-0.33503514788341843</v>
      </c>
      <c r="P947">
        <v>-0.42853319272730511</v>
      </c>
      <c r="Q947">
        <v>-5.9445193430933158E-2</v>
      </c>
      <c r="R947">
        <v>-1.157501083610131E-3</v>
      </c>
      <c r="S947">
        <v>-0.17069482112943529</v>
      </c>
      <c r="T947">
        <v>-2.5267039045939011E-2</v>
      </c>
      <c r="U947">
        <v>-5.9360857003103798E-2</v>
      </c>
      <c r="V947">
        <v>-0.44626419261887279</v>
      </c>
      <c r="W947">
        <v>-0.16535971855521289</v>
      </c>
      <c r="X947">
        <v>-0.2476740725766842</v>
      </c>
      <c r="Y947">
        <v>-0.1421863778917731</v>
      </c>
      <c r="Z947">
        <v>-0.27492152070406178</v>
      </c>
      <c r="AA947">
        <v>-0.1236757143743686</v>
      </c>
      <c r="AB947">
        <v>-0.16375637144070571</v>
      </c>
      <c r="AC947">
        <v>-0.1455998113210786</v>
      </c>
      <c r="AD947">
        <v>-1.557266935692319E-2</v>
      </c>
      <c r="AE947">
        <v>-4.8231933115029192E-2</v>
      </c>
      <c r="AF947">
        <v>-0.19842134430442079</v>
      </c>
      <c r="AG947">
        <v>-0.40946683116855009</v>
      </c>
      <c r="AH947" s="9" t="s">
        <v>233</v>
      </c>
      <c r="AI947" s="1">
        <v>44105</v>
      </c>
      <c r="AJ947" s="9" t="s">
        <v>43</v>
      </c>
      <c r="AK947">
        <v>23</v>
      </c>
    </row>
    <row r="948" spans="1:37" x14ac:dyDescent="0.25">
      <c r="A948">
        <v>44126</v>
      </c>
      <c r="B948">
        <v>-0.1247928604561359</v>
      </c>
      <c r="C948">
        <v>-1.324603801033836E-2</v>
      </c>
      <c r="D948">
        <v>0</v>
      </c>
      <c r="E948">
        <v>-1.973784947782066E-2</v>
      </c>
      <c r="F948">
        <v>-7.9843061613657108E-3</v>
      </c>
      <c r="G948">
        <v>-0.1441157714336733</v>
      </c>
      <c r="H948">
        <v>-0.10252839552609989</v>
      </c>
      <c r="I948">
        <v>-2.8321528825549568E-2</v>
      </c>
      <c r="J948">
        <v>-1.8954539109981301E-2</v>
      </c>
      <c r="K948">
        <v>-6.6588942172072993E-3</v>
      </c>
      <c r="L948">
        <v>-3.478348047105563E-3</v>
      </c>
      <c r="M948">
        <v>-0.1769881907837022</v>
      </c>
      <c r="N948">
        <v>-2.5162642633358451E-3</v>
      </c>
      <c r="O948">
        <v>-1.5578315831866439E-2</v>
      </c>
      <c r="P948">
        <v>-0.149223625235754</v>
      </c>
      <c r="Q948">
        <v>-5.0150412748804163E-2</v>
      </c>
      <c r="R948">
        <v>-3.2123379895146881E-3</v>
      </c>
      <c r="S948">
        <v>-1.1506350624368561E-2</v>
      </c>
      <c r="T948">
        <v>-6.0162690544688653E-2</v>
      </c>
      <c r="U948">
        <v>-0.30117095372883113</v>
      </c>
      <c r="V948">
        <v>-2.5359731074638811E-3</v>
      </c>
      <c r="W948">
        <v>-0.13960216976534631</v>
      </c>
      <c r="X948">
        <v>-0.2036708414581514</v>
      </c>
      <c r="Y948">
        <v>-2.344012813417564E-2</v>
      </c>
      <c r="Z948">
        <v>-0.14689619489281161</v>
      </c>
      <c r="AA948">
        <v>-4.2194573580157872E-2</v>
      </c>
      <c r="AB948">
        <v>-3.7911356745103347E-2</v>
      </c>
      <c r="AC948">
        <v>-6.6576499306354828E-2</v>
      </c>
      <c r="AD948">
        <v>-2.75455899163401E-3</v>
      </c>
      <c r="AE948">
        <v>-3.9271641993432541E-2</v>
      </c>
      <c r="AF948">
        <v>-0.107660434707699</v>
      </c>
      <c r="AG948">
        <v>-0.20851831936402879</v>
      </c>
      <c r="AH948" s="9" t="s">
        <v>233</v>
      </c>
      <c r="AI948" s="1">
        <v>44105</v>
      </c>
      <c r="AJ948" s="9" t="s">
        <v>38</v>
      </c>
      <c r="AK948">
        <v>22</v>
      </c>
    </row>
    <row r="949" spans="1:37" x14ac:dyDescent="0.25">
      <c r="A949">
        <v>44125</v>
      </c>
      <c r="B949">
        <v>-0.8248779823878718</v>
      </c>
      <c r="C949">
        <v>-1.933444172208449</v>
      </c>
      <c r="D949">
        <v>-0.69408102207769273</v>
      </c>
      <c r="E949">
        <v>-0.55141146174489741</v>
      </c>
      <c r="F949">
        <v>-8.5966956439672282E-2</v>
      </c>
      <c r="G949">
        <v>-1.2807008464317351</v>
      </c>
      <c r="H949">
        <v>-5.0417346166374347E-2</v>
      </c>
      <c r="I949">
        <v>-0.1120787522773944</v>
      </c>
      <c r="J949">
        <v>-0.31176046373979982</v>
      </c>
      <c r="K949">
        <v>-0.32441998555155538</v>
      </c>
      <c r="L949">
        <v>-0.26742668188423813</v>
      </c>
      <c r="M949">
        <v>-0.66557727902265773</v>
      </c>
      <c r="N949">
        <v>-1.0103821821583709</v>
      </c>
      <c r="O949">
        <v>-0.83198001636329832</v>
      </c>
      <c r="P949">
        <v>-0.882330800999233</v>
      </c>
      <c r="Q949">
        <v>-0.51442586815464508</v>
      </c>
      <c r="R949">
        <v>-2.7593267428933019E-2</v>
      </c>
      <c r="S949">
        <v>-0.26871955141104742</v>
      </c>
      <c r="T949">
        <v>-0.1927005110528397</v>
      </c>
      <c r="U949">
        <v>-0.72160358960428639</v>
      </c>
      <c r="V949">
        <v>-0.26590109132164819</v>
      </c>
      <c r="W949">
        <v>-0.8899049308130349</v>
      </c>
      <c r="X949">
        <v>-0.86213811146369645</v>
      </c>
      <c r="Y949">
        <v>-0.18712568151367859</v>
      </c>
      <c r="Z949">
        <v>-1.1081218930539021</v>
      </c>
      <c r="AA949">
        <v>-0.63327297626653545</v>
      </c>
      <c r="AB949">
        <v>-0.31048710356637899</v>
      </c>
      <c r="AC949">
        <v>-0.49225962807759183</v>
      </c>
      <c r="AD949">
        <v>-0.57393768701371106</v>
      </c>
      <c r="AE949">
        <v>-0.79080162467214465</v>
      </c>
      <c r="AF949">
        <v>-1.000764048263626</v>
      </c>
      <c r="AG949">
        <v>-0.42805655024362788</v>
      </c>
      <c r="AH949" s="9" t="s">
        <v>233</v>
      </c>
      <c r="AI949" s="1">
        <v>44105</v>
      </c>
      <c r="AJ949" s="9" t="s">
        <v>39</v>
      </c>
      <c r="AK949">
        <v>21</v>
      </c>
    </row>
    <row r="950" spans="1:37" x14ac:dyDescent="0.25">
      <c r="A950">
        <v>44124</v>
      </c>
      <c r="B950">
        <v>-0.171386359272206</v>
      </c>
      <c r="C950">
        <v>-3.8854660595885923E-2</v>
      </c>
      <c r="D950">
        <v>-3.7611286676984788E-3</v>
      </c>
      <c r="E950">
        <v>-0.1043616742809358</v>
      </c>
      <c r="F950">
        <v>-2.054440255643828E-3</v>
      </c>
      <c r="G950">
        <v>-3.8220569999038848E-2</v>
      </c>
      <c r="H950">
        <v>-9.2837700580977473E-3</v>
      </c>
      <c r="I950">
        <v>-3.458449416981673E-2</v>
      </c>
      <c r="J950">
        <v>0</v>
      </c>
      <c r="K950">
        <v>0</v>
      </c>
      <c r="L950">
        <v>-8.1637359849393604E-2</v>
      </c>
      <c r="M950">
        <v>-3.8218588054000198E-2</v>
      </c>
      <c r="N950">
        <v>-0.16087820334312031</v>
      </c>
      <c r="O950">
        <v>-3.5454975804749588E-4</v>
      </c>
      <c r="P950">
        <v>-3.1366827900938608E-2</v>
      </c>
      <c r="Q950">
        <v>-1.0833569363406671E-2</v>
      </c>
      <c r="R950">
        <v>-1.661116861305309E-3</v>
      </c>
      <c r="S950">
        <v>-5.7039721810819052E-2</v>
      </c>
      <c r="T950">
        <v>-0.12857739671280929</v>
      </c>
      <c r="U950">
        <v>-2.3891800193218939E-2</v>
      </c>
      <c r="V950">
        <v>-0.20863804276174691</v>
      </c>
      <c r="W950">
        <v>-0.2303843963825313</v>
      </c>
      <c r="X950">
        <v>-0.56373965829801953</v>
      </c>
      <c r="Y950">
        <v>-0.37855304933531292</v>
      </c>
      <c r="Z950">
        <v>-0.25182478844792472</v>
      </c>
      <c r="AA950">
        <v>-6.2436328167158821E-2</v>
      </c>
      <c r="AB950">
        <v>-4.5007317104146752E-2</v>
      </c>
      <c r="AC950">
        <v>-0.14346562411983371</v>
      </c>
      <c r="AD950">
        <v>-6.5421258474162192E-2</v>
      </c>
      <c r="AE950">
        <v>-1.885157806841611E-2</v>
      </c>
      <c r="AF950">
        <v>-0.14380684958360451</v>
      </c>
      <c r="AG950">
        <v>-0.27446891919933031</v>
      </c>
      <c r="AH950" s="9" t="s">
        <v>233</v>
      </c>
      <c r="AI950" s="1">
        <v>44105</v>
      </c>
      <c r="AJ950" s="9" t="s">
        <v>40</v>
      </c>
      <c r="AK950">
        <v>20</v>
      </c>
    </row>
    <row r="951" spans="1:37" x14ac:dyDescent="0.25">
      <c r="A951">
        <v>44123</v>
      </c>
      <c r="B951">
        <v>-0.41281222705194348</v>
      </c>
      <c r="C951">
        <v>-1.966927025935997E-2</v>
      </c>
      <c r="D951">
        <v>-0.13585542426952271</v>
      </c>
      <c r="E951">
        <v>-0.13822157221253839</v>
      </c>
      <c r="F951">
        <v>-0.1491206872344491</v>
      </c>
      <c r="G951">
        <v>-0.1735482550983628</v>
      </c>
      <c r="H951">
        <v>-1.4687438730221909</v>
      </c>
      <c r="I951">
        <v>-0.53909465282289437</v>
      </c>
      <c r="J951">
        <v>-0.83655287168589232</v>
      </c>
      <c r="K951">
        <v>-2.6157160010895481E-2</v>
      </c>
      <c r="L951">
        <v>-1.858545067261962E-2</v>
      </c>
      <c r="M951">
        <v>-0.20106207237324919</v>
      </c>
      <c r="N951">
        <v>-7.5525285399303491E-2</v>
      </c>
      <c r="O951">
        <v>-0.2557314174960732</v>
      </c>
      <c r="P951">
        <v>-5.1527842021930323E-2</v>
      </c>
      <c r="Q951">
        <v>-0.1100957707485074</v>
      </c>
      <c r="R951">
        <v>-1.6079484603202882E-2</v>
      </c>
      <c r="S951">
        <v>-0.1865229423965751</v>
      </c>
      <c r="T951">
        <v>-0.16621425029731371</v>
      </c>
      <c r="U951">
        <v>-0.12615910099284491</v>
      </c>
      <c r="V951">
        <v>-2.3550649772124461E-2</v>
      </c>
      <c r="W951">
        <v>-4.542477479105504E-4</v>
      </c>
      <c r="X951">
        <v>-0.22191773866044109</v>
      </c>
      <c r="Y951">
        <v>-7.8865252402704478E-3</v>
      </c>
      <c r="Z951">
        <v>-0.2071381186351999</v>
      </c>
      <c r="AA951">
        <v>-0.29833949766812701</v>
      </c>
      <c r="AB951">
        <v>-0.2210224201316173</v>
      </c>
      <c r="AC951">
        <v>-0.1453776766475843</v>
      </c>
      <c r="AD951">
        <v>-0.14758372103181289</v>
      </c>
      <c r="AE951">
        <v>-0.22801642416580309</v>
      </c>
      <c r="AF951">
        <v>-0.52285757940487265</v>
      </c>
      <c r="AG951">
        <v>-0.20217550555107461</v>
      </c>
      <c r="AH951" s="9" t="s">
        <v>233</v>
      </c>
      <c r="AI951" s="1">
        <v>44105</v>
      </c>
      <c r="AJ951" s="9" t="s">
        <v>41</v>
      </c>
      <c r="AK951">
        <v>19</v>
      </c>
    </row>
    <row r="952" spans="1:37" x14ac:dyDescent="0.25">
      <c r="A952">
        <v>44120</v>
      </c>
      <c r="B952">
        <v>-0.2468498361056892</v>
      </c>
      <c r="C952">
        <v>-1.8783568296182069E-2</v>
      </c>
      <c r="D952">
        <v>-0.41020634784666532</v>
      </c>
      <c r="E952">
        <v>-0.169114170757697</v>
      </c>
      <c r="F952">
        <v>-0.4768791610582927</v>
      </c>
      <c r="G952">
        <v>-0.32489743302415852</v>
      </c>
      <c r="H952">
        <v>-0.5886627600749843</v>
      </c>
      <c r="I952">
        <v>-0.1065329839799002</v>
      </c>
      <c r="J952">
        <v>0</v>
      </c>
      <c r="K952">
        <v>-1.8302866932467989E-3</v>
      </c>
      <c r="L952">
        <v>-6.4578640755607181E-2</v>
      </c>
      <c r="M952">
        <v>-3.3456542768119199E-2</v>
      </c>
      <c r="N952">
        <v>-0.1544273637161806</v>
      </c>
      <c r="O952">
        <v>-2.079070025428336E-2</v>
      </c>
      <c r="P952">
        <v>-0.22277778611018589</v>
      </c>
      <c r="Q952">
        <v>-3.9192635706335667E-2</v>
      </c>
      <c r="R952">
        <v>-8.9228850667604803E-2</v>
      </c>
      <c r="S952">
        <v>-0.14204877902141791</v>
      </c>
      <c r="T952">
        <v>-0.27581300939141989</v>
      </c>
      <c r="U952">
        <v>-0.18426331249123329</v>
      </c>
      <c r="V952">
        <v>0</v>
      </c>
      <c r="W952">
        <v>-0.31043066519162232</v>
      </c>
      <c r="X952">
        <v>-0.3755335750131798</v>
      </c>
      <c r="Y952">
        <v>-0.24304314869396071</v>
      </c>
      <c r="Z952">
        <v>-0.26497707041359142</v>
      </c>
      <c r="AA952">
        <v>-0.1154025919014562</v>
      </c>
      <c r="AB952">
        <v>-0.23946853307016119</v>
      </c>
      <c r="AC952">
        <v>-0.1567506266652319</v>
      </c>
      <c r="AD952">
        <v>-2.9863646270980471E-2</v>
      </c>
      <c r="AE952">
        <v>-0.15624689940066061</v>
      </c>
      <c r="AF952">
        <v>-0.26964033109313751</v>
      </c>
      <c r="AG952">
        <v>-0.34904934569377899</v>
      </c>
      <c r="AH952" s="9" t="s">
        <v>234</v>
      </c>
      <c r="AI952" s="1">
        <v>44105</v>
      </c>
      <c r="AJ952" s="9" t="s">
        <v>43</v>
      </c>
      <c r="AK952">
        <v>16</v>
      </c>
    </row>
    <row r="953" spans="1:37" x14ac:dyDescent="0.25">
      <c r="A953">
        <v>44119</v>
      </c>
      <c r="B953">
        <v>-0.41577270397175509</v>
      </c>
      <c r="C953">
        <v>-0.78797696108032167</v>
      </c>
      <c r="D953">
        <v>-3.1823685197781841E-3</v>
      </c>
      <c r="E953">
        <v>-0.55176901916034871</v>
      </c>
      <c r="F953">
        <v>-0.66442310331917809</v>
      </c>
      <c r="G953">
        <v>-3.0170234097219549E-2</v>
      </c>
      <c r="H953">
        <v>-5.0498671039374762E-2</v>
      </c>
      <c r="I953">
        <v>-0.35543160729155743</v>
      </c>
      <c r="J953">
        <v>-0.53676967880025006</v>
      </c>
      <c r="K953">
        <v>-0.2226181947929245</v>
      </c>
      <c r="L953">
        <v>-1.542375354263685E-2</v>
      </c>
      <c r="M953">
        <v>-0.18898084172030041</v>
      </c>
      <c r="N953">
        <v>-0.40575710809453852</v>
      </c>
      <c r="O953">
        <v>-0.10490728985255959</v>
      </c>
      <c r="P953">
        <v>-8.8625209148762457E-2</v>
      </c>
      <c r="Q953">
        <v>-7.9680993706624473E-2</v>
      </c>
      <c r="R953">
        <v>-4.3746673937665542E-2</v>
      </c>
      <c r="S953">
        <v>-0.5962237963516096</v>
      </c>
      <c r="T953">
        <v>-0.33001172869977441</v>
      </c>
      <c r="U953">
        <v>-1.363758199383083</v>
      </c>
      <c r="V953">
        <v>-0.2066187765228843</v>
      </c>
      <c r="W953">
        <v>-2.4188694282277861</v>
      </c>
      <c r="X953">
        <v>-0.4975260495523825</v>
      </c>
      <c r="Y953">
        <v>-0.1130342058382727</v>
      </c>
      <c r="Z953">
        <v>-0.57676674353236335</v>
      </c>
      <c r="AA953">
        <v>-0.38177617901172028</v>
      </c>
      <c r="AB953">
        <v>-0.27860393145581291</v>
      </c>
      <c r="AC953">
        <v>-0.1128287639497135</v>
      </c>
      <c r="AD953">
        <v>-0.17284424769543871</v>
      </c>
      <c r="AE953">
        <v>-0.26566023486060658</v>
      </c>
      <c r="AF953">
        <v>-0.43731660419669038</v>
      </c>
      <c r="AG953">
        <v>-0.51296098809387647</v>
      </c>
      <c r="AH953" s="9" t="s">
        <v>234</v>
      </c>
      <c r="AI953" s="1">
        <v>44105</v>
      </c>
      <c r="AJ953" s="9" t="s">
        <v>38</v>
      </c>
      <c r="AK953">
        <v>15</v>
      </c>
    </row>
    <row r="954" spans="1:37" x14ac:dyDescent="0.25">
      <c r="A954">
        <v>44118</v>
      </c>
      <c r="B954">
        <v>-0.33010403519221487</v>
      </c>
      <c r="C954">
        <v>-0.1190069349843732</v>
      </c>
      <c r="D954">
        <v>0</v>
      </c>
      <c r="E954">
        <v>-0.2751581102311807</v>
      </c>
      <c r="F954">
        <v>-5.2063169315602058E-2</v>
      </c>
      <c r="G954">
        <v>-2.2010111507286979E-2</v>
      </c>
      <c r="H954">
        <v>-0.1238384000807685</v>
      </c>
      <c r="I954">
        <v>-0.25406059931732677</v>
      </c>
      <c r="J954">
        <v>-1.8732621259851229E-2</v>
      </c>
      <c r="K954">
        <v>-0.21195597158655519</v>
      </c>
      <c r="L954">
        <v>-2.5435779514552871E-2</v>
      </c>
      <c r="M954">
        <v>-2.1108511366053021E-2</v>
      </c>
      <c r="N954">
        <v>-0.34400072945672339</v>
      </c>
      <c r="O954">
        <v>-8.1188826427067026E-2</v>
      </c>
      <c r="P954">
        <v>-9.4038140927295663E-2</v>
      </c>
      <c r="Q954">
        <v>-9.5900824762134504E-2</v>
      </c>
      <c r="R954">
        <v>-4.9832948828313822E-2</v>
      </c>
      <c r="S954">
        <v>-0.1501147566823019</v>
      </c>
      <c r="T954">
        <v>-0.49827005841666949</v>
      </c>
      <c r="U954">
        <v>-0.34144961604013258</v>
      </c>
      <c r="V954">
        <v>-0.52218446151211728</v>
      </c>
      <c r="W954">
        <v>-0.14347304496906421</v>
      </c>
      <c r="X954">
        <v>-0.2199696145967048</v>
      </c>
      <c r="Y954">
        <v>-9.138918431738878E-2</v>
      </c>
      <c r="Z954">
        <v>-0.18984689985848319</v>
      </c>
      <c r="AA954">
        <v>-0.25414533541491469</v>
      </c>
      <c r="AB954">
        <v>-0.26728774062588428</v>
      </c>
      <c r="AC954">
        <v>-4.3591853156191768E-2</v>
      </c>
      <c r="AD954">
        <v>-5.9077643613542861E-2</v>
      </c>
      <c r="AE954">
        <v>-0.1131611469840581</v>
      </c>
      <c r="AF954">
        <v>-0.38333386400487252</v>
      </c>
      <c r="AG954">
        <v>-0.24218445827444629</v>
      </c>
      <c r="AH954" s="9" t="s">
        <v>234</v>
      </c>
      <c r="AI954" s="1">
        <v>44105</v>
      </c>
      <c r="AJ954" s="9" t="s">
        <v>39</v>
      </c>
      <c r="AK954">
        <v>14</v>
      </c>
    </row>
    <row r="955" spans="1:37" x14ac:dyDescent="0.25">
      <c r="A955">
        <v>44117</v>
      </c>
      <c r="B955">
        <v>-0.1055779524592603</v>
      </c>
      <c r="C955">
        <v>-7.5847138124634339E-2</v>
      </c>
      <c r="D955">
        <v>-0.21018046263506299</v>
      </c>
      <c r="E955">
        <v>-0.1053038762431526</v>
      </c>
      <c r="F955">
        <v>-9.642406941171916E-2</v>
      </c>
      <c r="G955">
        <v>-0.14172596102210669</v>
      </c>
      <c r="H955">
        <v>-3.4687037598885577E-2</v>
      </c>
      <c r="I955">
        <v>-8.6375214085420374E-3</v>
      </c>
      <c r="J955">
        <v>-8.628049478528025E-3</v>
      </c>
      <c r="K955">
        <v>-7.3945605151266901E-3</v>
      </c>
      <c r="L955">
        <v>-4.8718723642822898E-2</v>
      </c>
      <c r="M955">
        <v>-1.746527905870383E-2</v>
      </c>
      <c r="N955">
        <v>-0.1224610939686594</v>
      </c>
      <c r="O955">
        <v>-6.9510123304144744E-2</v>
      </c>
      <c r="P955">
        <v>-6.9489622820938429E-2</v>
      </c>
      <c r="Q955">
        <v>-3.925923897842664E-2</v>
      </c>
      <c r="R955">
        <v>-0.3489390413085306</v>
      </c>
      <c r="S955">
        <v>-0.30973679950938821</v>
      </c>
      <c r="T955">
        <v>-0.17015211040243261</v>
      </c>
      <c r="U955">
        <v>-8.9171370482932888E-2</v>
      </c>
      <c r="V955">
        <v>-0.10144763470368121</v>
      </c>
      <c r="W955">
        <v>-0.33138110751741762</v>
      </c>
      <c r="X955">
        <v>-7.7173199484394411E-2</v>
      </c>
      <c r="Y955">
        <v>-0.1056030518093358</v>
      </c>
      <c r="Z955">
        <v>-0.14130547440779159</v>
      </c>
      <c r="AA955">
        <v>-5.8158025595235648E-2</v>
      </c>
      <c r="AB955">
        <v>-8.5952233052410953E-2</v>
      </c>
      <c r="AC955">
        <v>-8.1447188844795834E-2</v>
      </c>
      <c r="AD955">
        <v>-0.12384928507215789</v>
      </c>
      <c r="AE955">
        <v>-8.4853057245630525E-2</v>
      </c>
      <c r="AF955">
        <v>-0.111962717357546</v>
      </c>
      <c r="AG955">
        <v>-0.1085211248924151</v>
      </c>
      <c r="AH955" s="9" t="s">
        <v>234</v>
      </c>
      <c r="AI955" s="1">
        <v>44105</v>
      </c>
      <c r="AJ955" s="9" t="s">
        <v>40</v>
      </c>
      <c r="AK955">
        <v>13</v>
      </c>
    </row>
    <row r="956" spans="1:37" x14ac:dyDescent="0.25">
      <c r="A956">
        <v>44116</v>
      </c>
      <c r="B956">
        <v>-0.75765014925830743</v>
      </c>
      <c r="C956">
        <v>-1.075710711007593</v>
      </c>
      <c r="D956">
        <v>-4.0700011576095062E-2</v>
      </c>
      <c r="E956">
        <v>-0.57918295967882993</v>
      </c>
      <c r="F956">
        <v>-0.43101265308200831</v>
      </c>
      <c r="G956">
        <v>-0.13328151608428249</v>
      </c>
      <c r="H956">
        <v>-0.64076331291902944</v>
      </c>
      <c r="I956">
        <v>-0.33564320099295009</v>
      </c>
      <c r="J956">
        <v>-0.91118609762722236</v>
      </c>
      <c r="K956">
        <v>-0.4495850542532232</v>
      </c>
      <c r="L956">
        <v>-0.90931507566267089</v>
      </c>
      <c r="M956">
        <v>-0.2709016758154133</v>
      </c>
      <c r="N956">
        <v>-0.63650754433079393</v>
      </c>
      <c r="O956">
        <v>-0.30178129547131233</v>
      </c>
      <c r="P956">
        <v>-0.15697036553098101</v>
      </c>
      <c r="Q956">
        <v>-0.2852852216693928</v>
      </c>
      <c r="R956">
        <v>-3.854127603897084E-3</v>
      </c>
      <c r="S956">
        <v>-0.36089970570533297</v>
      </c>
      <c r="T956">
        <v>-1.1340833876728791</v>
      </c>
      <c r="U956">
        <v>-0.1487155645689848</v>
      </c>
      <c r="V956">
        <v>-1.3804822020028169</v>
      </c>
      <c r="W956">
        <v>-4.8853069548092723E-2</v>
      </c>
      <c r="X956">
        <v>-0.47751570816874389</v>
      </c>
      <c r="Y956">
        <v>-0.51281465085107469</v>
      </c>
      <c r="Z956">
        <v>-0.47827459826121071</v>
      </c>
      <c r="AA956">
        <v>-0.49756021161120972</v>
      </c>
      <c r="AB956">
        <v>-0.71440051226677059</v>
      </c>
      <c r="AC956">
        <v>-0.53636963354100586</v>
      </c>
      <c r="AD956">
        <v>-0.42410284816639598</v>
      </c>
      <c r="AE956">
        <v>-0.70017497173284249</v>
      </c>
      <c r="AF956">
        <v>-0.62884402563841635</v>
      </c>
      <c r="AG956">
        <v>-0.37416687464604781</v>
      </c>
      <c r="AH956" s="9" t="s">
        <v>234</v>
      </c>
      <c r="AI956" s="1">
        <v>44105</v>
      </c>
      <c r="AJ956" s="9" t="s">
        <v>41</v>
      </c>
      <c r="AK956">
        <v>12</v>
      </c>
    </row>
    <row r="957" spans="1:37" x14ac:dyDescent="0.25">
      <c r="A957">
        <v>44113</v>
      </c>
      <c r="B957">
        <v>-9.209472467914645E-2</v>
      </c>
      <c r="C957">
        <v>-4.1858103530472094E-3</v>
      </c>
      <c r="D957">
        <v>0</v>
      </c>
      <c r="E957">
        <v>-7.8146233279155417E-2</v>
      </c>
      <c r="F957">
        <v>-8.9140327676540641E-3</v>
      </c>
      <c r="G957">
        <v>-1.8233602631108729E-2</v>
      </c>
      <c r="H957">
        <v>-7.1643007590782778E-2</v>
      </c>
      <c r="I957">
        <v>-1.8989925897158219E-3</v>
      </c>
      <c r="J957">
        <v>-2.7771935651222299E-2</v>
      </c>
      <c r="K957">
        <v>-9.5152719117531804E-3</v>
      </c>
      <c r="L957">
        <v>-2.8139848760212918E-3</v>
      </c>
      <c r="M957">
        <v>-8.2450994529470745E-2</v>
      </c>
      <c r="N957">
        <v>-0.181044192921821</v>
      </c>
      <c r="O957">
        <v>-0.13954407367189681</v>
      </c>
      <c r="P957">
        <v>-0.2029846650334621</v>
      </c>
      <c r="Q957">
        <v>-2.3538655537793701E-2</v>
      </c>
      <c r="R957">
        <v>0</v>
      </c>
      <c r="S957">
        <v>-1.741658995437074E-3</v>
      </c>
      <c r="T957">
        <v>-1.6985030347638951E-2</v>
      </c>
      <c r="U957">
        <v>-0.153243964587917</v>
      </c>
      <c r="V957">
        <v>-0.27259045931328091</v>
      </c>
      <c r="W957">
        <v>-0.1068014068678942</v>
      </c>
      <c r="X957">
        <v>-0.14142316091263959</v>
      </c>
      <c r="Y957">
        <v>-4.0799015836130513E-2</v>
      </c>
      <c r="Z957">
        <v>-9.7423102405362991E-2</v>
      </c>
      <c r="AA957">
        <v>-0.1048640379132149</v>
      </c>
      <c r="AB957">
        <v>-8.1344328634686644E-2</v>
      </c>
      <c r="AC957">
        <v>-4.4277339062704341E-2</v>
      </c>
      <c r="AD957">
        <v>-1.5067560043646139E-2</v>
      </c>
      <c r="AE957">
        <v>-8.391492350415522E-2</v>
      </c>
      <c r="AF957">
        <v>-8.3107739982298909E-2</v>
      </c>
      <c r="AG957">
        <v>-0.11657008598966</v>
      </c>
      <c r="AH957" s="9" t="s">
        <v>235</v>
      </c>
      <c r="AI957" s="1">
        <v>44105</v>
      </c>
      <c r="AJ957" s="9" t="s">
        <v>43</v>
      </c>
      <c r="AK957">
        <v>9</v>
      </c>
    </row>
    <row r="958" spans="1:37" x14ac:dyDescent="0.25">
      <c r="A958">
        <v>44112</v>
      </c>
      <c r="B958">
        <v>-0.137139097590085</v>
      </c>
      <c r="C958">
        <v>-4.5194829912971683E-2</v>
      </c>
      <c r="D958">
        <v>0</v>
      </c>
      <c r="E958">
        <v>-0.20898456788833761</v>
      </c>
      <c r="F958">
        <v>-0.41041101444512368</v>
      </c>
      <c r="G958">
        <v>-2.5517985856638729E-2</v>
      </c>
      <c r="H958">
        <v>-0.67034917955094708</v>
      </c>
      <c r="I958">
        <v>-0.11652183545219939</v>
      </c>
      <c r="J958">
        <v>-3.5541893844385872E-2</v>
      </c>
      <c r="K958">
        <v>-0.113154550341709</v>
      </c>
      <c r="L958">
        <v>-3.969317950652201E-3</v>
      </c>
      <c r="M958">
        <v>-5.7495261665151572E-2</v>
      </c>
      <c r="N958">
        <v>-0.1038839830067359</v>
      </c>
      <c r="O958">
        <v>-6.1925532112665797E-3</v>
      </c>
      <c r="P958">
        <v>-0.11066254171506799</v>
      </c>
      <c r="Q958">
        <v>-9.2916261074386164E-2</v>
      </c>
      <c r="R958">
        <v>-6.5976350128838637E-2</v>
      </c>
      <c r="S958">
        <v>-3.9616524722014032E-2</v>
      </c>
      <c r="T958">
        <v>-0.23124604247809641</v>
      </c>
      <c r="U958">
        <v>-0.28562876945684229</v>
      </c>
      <c r="V958">
        <v>-0.1198522515210078</v>
      </c>
      <c r="W958">
        <v>-6.4633405828118341E-3</v>
      </c>
      <c r="X958">
        <v>-0.1862730443341333</v>
      </c>
      <c r="Y958">
        <v>-2.2959124306703049E-2</v>
      </c>
      <c r="Z958">
        <v>-0.12738252696905811</v>
      </c>
      <c r="AA958">
        <v>-0.1093880487792549</v>
      </c>
      <c r="AB958">
        <v>-0.23013862256637979</v>
      </c>
      <c r="AC958">
        <v>-3.632085017297608E-2</v>
      </c>
      <c r="AD958">
        <v>-0.1038148520731554</v>
      </c>
      <c r="AE958">
        <v>-0.1155345478522988</v>
      </c>
      <c r="AF958">
        <v>-0.1537922163086087</v>
      </c>
      <c r="AG958">
        <v>-0.13347028027022939</v>
      </c>
      <c r="AH958" s="9" t="s">
        <v>235</v>
      </c>
      <c r="AI958" s="1">
        <v>44105</v>
      </c>
      <c r="AJ958" s="9" t="s">
        <v>38</v>
      </c>
      <c r="AK958">
        <v>8</v>
      </c>
    </row>
    <row r="959" spans="1:37" x14ac:dyDescent="0.25">
      <c r="A959">
        <v>44111</v>
      </c>
      <c r="B959">
        <v>-0.35545021056472859</v>
      </c>
      <c r="C959">
        <v>0</v>
      </c>
      <c r="D959">
        <v>-1.6231210827246031E-2</v>
      </c>
      <c r="E959">
        <v>-0.12775797537927641</v>
      </c>
      <c r="F959">
        <v>-0.49775184331664563</v>
      </c>
      <c r="G959">
        <v>-0.28198594719455949</v>
      </c>
      <c r="H959">
        <v>-0.11887474433594671</v>
      </c>
      <c r="I959">
        <v>-0.1078702925893404</v>
      </c>
      <c r="J959">
        <v>-0.42114970738523988</v>
      </c>
      <c r="K959">
        <v>-2.6426894462283801E-2</v>
      </c>
      <c r="L959">
        <v>-0.14508857095563929</v>
      </c>
      <c r="M959">
        <v>-0.48567016351777909</v>
      </c>
      <c r="N959">
        <v>-0.50969733217665791</v>
      </c>
      <c r="O959">
        <v>-0.14255323089697361</v>
      </c>
      <c r="P959">
        <v>-0.23360815932075471</v>
      </c>
      <c r="Q959">
        <v>-0.28758226849802571</v>
      </c>
      <c r="R959">
        <v>-2.16515298682813E-2</v>
      </c>
      <c r="S959">
        <v>-7.0830499851418968E-2</v>
      </c>
      <c r="T959">
        <v>-0.21236390046073361</v>
      </c>
      <c r="U959">
        <v>-0.25743967124139783</v>
      </c>
      <c r="V959">
        <v>-0.17788000539191159</v>
      </c>
      <c r="W959">
        <v>-0.38210004343192761</v>
      </c>
      <c r="X959">
        <v>-0.56186235658833927</v>
      </c>
      <c r="Y959">
        <v>0</v>
      </c>
      <c r="Z959">
        <v>-0.32166520759567602</v>
      </c>
      <c r="AA959">
        <v>-0.35722720216115772</v>
      </c>
      <c r="AB959">
        <v>-0.25704887862975129</v>
      </c>
      <c r="AC959">
        <v>-0.28131219197368129</v>
      </c>
      <c r="AD959">
        <v>-0.24319687010482699</v>
      </c>
      <c r="AE959">
        <v>-0.40463330109660101</v>
      </c>
      <c r="AF959">
        <v>-0.23994144941673251</v>
      </c>
      <c r="AG959">
        <v>-0.28305601704117028</v>
      </c>
      <c r="AH959" s="9" t="s">
        <v>235</v>
      </c>
      <c r="AI959" s="1">
        <v>44105</v>
      </c>
      <c r="AJ959" s="9" t="s">
        <v>39</v>
      </c>
      <c r="AK959">
        <v>7</v>
      </c>
    </row>
    <row r="960" spans="1:37" x14ac:dyDescent="0.25">
      <c r="A960">
        <v>44110</v>
      </c>
      <c r="B960">
        <v>-0.1672544278575254</v>
      </c>
      <c r="C960">
        <v>-0.4603504099048209</v>
      </c>
      <c r="D960">
        <v>-2.6670483006066861E-2</v>
      </c>
      <c r="E960">
        <v>-7.939842452869067E-2</v>
      </c>
      <c r="F960">
        <v>-3.9400829461567533E-2</v>
      </c>
      <c r="G960">
        <v>-0.17810923679458121</v>
      </c>
      <c r="H960">
        <v>-3.1788802123545348E-3</v>
      </c>
      <c r="I960">
        <v>-8.2961948071860969E-2</v>
      </c>
      <c r="J960">
        <v>-3.7586995985792862E-2</v>
      </c>
      <c r="K960">
        <v>-5.8232020588776023E-2</v>
      </c>
      <c r="L960">
        <v>-0.26083455244434789</v>
      </c>
      <c r="M960">
        <v>-0.19850361131113231</v>
      </c>
      <c r="N960">
        <v>-0.21980999746298871</v>
      </c>
      <c r="O960">
        <v>-0.1387830165124829</v>
      </c>
      <c r="P960">
        <v>-0.24097903397720641</v>
      </c>
      <c r="Q960">
        <v>-6.4881140237932414E-2</v>
      </c>
      <c r="R960">
        <v>0</v>
      </c>
      <c r="S960">
        <v>-1.913542826156708E-2</v>
      </c>
      <c r="T960">
        <v>-0.12909275825558961</v>
      </c>
      <c r="U960">
        <v>0</v>
      </c>
      <c r="V960">
        <v>-9.1221821871683137E-2</v>
      </c>
      <c r="W960">
        <v>-0.21425965731524141</v>
      </c>
      <c r="X960">
        <v>-0.2254043264397359</v>
      </c>
      <c r="Y960">
        <v>-2.188099225695592E-2</v>
      </c>
      <c r="Z960">
        <v>-0.22089817084855329</v>
      </c>
      <c r="AA960">
        <v>-0.1331619679851013</v>
      </c>
      <c r="AB960">
        <v>-7.6937719174422575E-2</v>
      </c>
      <c r="AC960">
        <v>-0.1516332989158807</v>
      </c>
      <c r="AD960">
        <v>-0.13339475565945511</v>
      </c>
      <c r="AE960">
        <v>-0.16577201025466759</v>
      </c>
      <c r="AF960">
        <v>-9.419616670307672E-2</v>
      </c>
      <c r="AG960">
        <v>-0.26514899037246281</v>
      </c>
      <c r="AH960" s="9" t="s">
        <v>235</v>
      </c>
      <c r="AI960" s="1">
        <v>44105</v>
      </c>
      <c r="AJ960" s="9" t="s">
        <v>40</v>
      </c>
      <c r="AK960">
        <v>6</v>
      </c>
    </row>
    <row r="961" spans="1:37" x14ac:dyDescent="0.25">
      <c r="A961">
        <v>44109</v>
      </c>
      <c r="B961">
        <v>-3.5464540320320703E-2</v>
      </c>
      <c r="C961">
        <v>-2.600733561852074E-3</v>
      </c>
      <c r="D961">
        <v>-9.0104116220631747E-3</v>
      </c>
      <c r="E961">
        <v>-3.8486465596806997E-2</v>
      </c>
      <c r="F961">
        <v>0</v>
      </c>
      <c r="G961">
        <v>-0.17177141772413701</v>
      </c>
      <c r="H961">
        <v>-1.2240674529273739E-2</v>
      </c>
      <c r="I961">
        <v>-7.89668704655445E-2</v>
      </c>
      <c r="J961">
        <v>-2.3580099664781359E-2</v>
      </c>
      <c r="K961">
        <v>0</v>
      </c>
      <c r="L961">
        <v>-2.6814075639026861E-3</v>
      </c>
      <c r="M961">
        <v>-2.5659108123650409E-2</v>
      </c>
      <c r="N961">
        <v>-4.1297632039741438E-3</v>
      </c>
      <c r="O961">
        <v>-2.1199437445613929E-2</v>
      </c>
      <c r="P961">
        <v>-2.003837003578884E-2</v>
      </c>
      <c r="Q961">
        <v>-1.46803388741851E-2</v>
      </c>
      <c r="R961">
        <v>0</v>
      </c>
      <c r="S961">
        <v>-1.7977997694498871E-2</v>
      </c>
      <c r="T961">
        <v>-1.875877919473453E-2</v>
      </c>
      <c r="U961">
        <v>-2.0297064480724651E-2</v>
      </c>
      <c r="V961">
        <v>-6.1134567506807382E-2</v>
      </c>
      <c r="W961">
        <v>-1.065211282283989E-2</v>
      </c>
      <c r="X961">
        <v>-2.0375942655196721E-2</v>
      </c>
      <c r="Y961">
        <v>-2.6853603918070679E-2</v>
      </c>
      <c r="Z961">
        <v>-5.0795650910159411E-2</v>
      </c>
      <c r="AA961">
        <v>-1.8269304986159741E-2</v>
      </c>
      <c r="AB961">
        <v>-2.0714567232371191E-2</v>
      </c>
      <c r="AC961">
        <v>-3.7673285799414667E-2</v>
      </c>
      <c r="AD961">
        <v>-1.191798892409246E-2</v>
      </c>
      <c r="AE961">
        <v>-3.5002650633843987E-2</v>
      </c>
      <c r="AF961">
        <v>-5.6073415694085083E-2</v>
      </c>
      <c r="AG961">
        <v>-9.286637462955577E-3</v>
      </c>
      <c r="AH961" s="9" t="s">
        <v>235</v>
      </c>
      <c r="AI961" s="1">
        <v>44105</v>
      </c>
      <c r="AJ961" s="9" t="s">
        <v>41</v>
      </c>
      <c r="AK961">
        <v>5</v>
      </c>
    </row>
    <row r="962" spans="1:37" x14ac:dyDescent="0.25">
      <c r="A962">
        <v>44106</v>
      </c>
      <c r="B962">
        <v>-0.18624698019192579</v>
      </c>
      <c r="C962">
        <v>-0.1007594414483973</v>
      </c>
      <c r="D962">
        <v>-2.2172236155280019E-2</v>
      </c>
      <c r="E962">
        <v>-0.16740056922380289</v>
      </c>
      <c r="F962">
        <v>-2.863022411224991E-2</v>
      </c>
      <c r="G962">
        <v>-9.5855504374536452E-2</v>
      </c>
      <c r="H962">
        <v>-8.852983957669483E-2</v>
      </c>
      <c r="I962">
        <v>-0.1213107932913213</v>
      </c>
      <c r="J962">
        <v>-0.1909304450416198</v>
      </c>
      <c r="K962">
        <v>-0.2060713220873801</v>
      </c>
      <c r="L962">
        <v>-5.3021876427321563E-2</v>
      </c>
      <c r="M962">
        <v>-0.15982453438732069</v>
      </c>
      <c r="N962">
        <v>-0.1022357008287155</v>
      </c>
      <c r="O962">
        <v>-2.9598102008413537E-4</v>
      </c>
      <c r="P962">
        <v>-0.22557373763234539</v>
      </c>
      <c r="Q962">
        <v>-7.4806454969179564E-2</v>
      </c>
      <c r="R962">
        <v>0</v>
      </c>
      <c r="S962">
        <v>-0.12777586952342729</v>
      </c>
      <c r="T962">
        <v>-0.10397963179065479</v>
      </c>
      <c r="U962">
        <v>-0.13418422377442671</v>
      </c>
      <c r="V962">
        <v>-0.23797098313000761</v>
      </c>
      <c r="W962">
        <v>-0.15350710507100229</v>
      </c>
      <c r="X962">
        <v>-0.11609692697516449</v>
      </c>
      <c r="Y962">
        <v>-2.433691408008691E-3</v>
      </c>
      <c r="Z962">
        <v>-0.21324165569222689</v>
      </c>
      <c r="AA962">
        <v>-0.20686585267885579</v>
      </c>
      <c r="AB962">
        <v>-8.538351521908015E-2</v>
      </c>
      <c r="AC962">
        <v>-0.10800992068356929</v>
      </c>
      <c r="AD962">
        <v>-6.5661395889884608E-2</v>
      </c>
      <c r="AE962">
        <v>-5.3609778288884302E-2</v>
      </c>
      <c r="AF962">
        <v>-0.12533173870319911</v>
      </c>
      <c r="AG962">
        <v>-0.52282367979853961</v>
      </c>
      <c r="AH962" s="9" t="s">
        <v>236</v>
      </c>
      <c r="AI962" s="1">
        <v>44105</v>
      </c>
      <c r="AJ962" s="9" t="s">
        <v>43</v>
      </c>
      <c r="AK962">
        <v>2</v>
      </c>
    </row>
    <row r="963" spans="1:37" x14ac:dyDescent="0.25">
      <c r="A963">
        <v>44105</v>
      </c>
      <c r="B963">
        <v>-0.2507738852219652</v>
      </c>
      <c r="C963">
        <v>-0.1013744705199023</v>
      </c>
      <c r="D963">
        <v>-1.8490443777176631E-2</v>
      </c>
      <c r="E963">
        <v>-5.2442182473579832E-2</v>
      </c>
      <c r="F963">
        <v>-2.1023774791529261E-2</v>
      </c>
      <c r="G963">
        <v>-0.3448923412544635</v>
      </c>
      <c r="H963">
        <v>-9.5239525920963655E-3</v>
      </c>
      <c r="I963">
        <v>-6.5877053671488633E-2</v>
      </c>
      <c r="J963">
        <v>-9.0877881630107328E-3</v>
      </c>
      <c r="K963">
        <v>-2.0266973378627621E-3</v>
      </c>
      <c r="L963">
        <v>0</v>
      </c>
      <c r="M963">
        <v>-5.6676432766062041E-3</v>
      </c>
      <c r="N963">
        <v>-0.1798294162208425</v>
      </c>
      <c r="O963">
        <v>-2.271646164522037E-2</v>
      </c>
      <c r="P963">
        <v>-0.13975802519626071</v>
      </c>
      <c r="Q963">
        <v>-6.8565101155565827E-2</v>
      </c>
      <c r="R963">
        <v>-0.17296596204787101</v>
      </c>
      <c r="S963">
        <v>-1.854183765322576E-2</v>
      </c>
      <c r="T963">
        <v>-3.7992248846157733E-2</v>
      </c>
      <c r="U963">
        <v>-0.15035614156404331</v>
      </c>
      <c r="V963">
        <v>-0.10143387194750381</v>
      </c>
      <c r="W963">
        <v>0</v>
      </c>
      <c r="X963">
        <v>-0.38751304905407891</v>
      </c>
      <c r="Y963">
        <v>-0.1005704902056561</v>
      </c>
      <c r="Z963">
        <v>-0.36706131011499221</v>
      </c>
      <c r="AA963">
        <v>-0.1008946816460911</v>
      </c>
      <c r="AB963">
        <v>-4.7129038465925512E-2</v>
      </c>
      <c r="AC963">
        <v>-1.950161885804071E-2</v>
      </c>
      <c r="AD963">
        <v>-2.106547555728143E-2</v>
      </c>
      <c r="AE963">
        <v>-5.7113309529682597E-2</v>
      </c>
      <c r="AF963">
        <v>-0.32918349291173898</v>
      </c>
      <c r="AG963">
        <v>-5.2866361656245378E-2</v>
      </c>
      <c r="AH963" s="9" t="s">
        <v>236</v>
      </c>
      <c r="AI963" s="1">
        <v>44105</v>
      </c>
      <c r="AJ963" s="9" t="s">
        <v>38</v>
      </c>
      <c r="AK963">
        <v>1</v>
      </c>
    </row>
    <row r="964" spans="1:37" x14ac:dyDescent="0.25">
      <c r="A964">
        <v>44104</v>
      </c>
      <c r="B964">
        <v>-7.3007321890581248E-2</v>
      </c>
      <c r="C964">
        <v>0</v>
      </c>
      <c r="D964">
        <v>-7.0772025049332846E-2</v>
      </c>
      <c r="E964">
        <v>-0.13462156127656799</v>
      </c>
      <c r="F964">
        <v>0</v>
      </c>
      <c r="G964">
        <v>-3.4826857764281557E-2</v>
      </c>
      <c r="H964">
        <v>-1.9041941849857372E-2</v>
      </c>
      <c r="I964">
        <v>-7.4443956210628881E-2</v>
      </c>
      <c r="J964">
        <v>-7.5360226963839511E-2</v>
      </c>
      <c r="K964">
        <v>-1.274877985735743E-2</v>
      </c>
      <c r="L964">
        <v>-4.3503681926226292E-2</v>
      </c>
      <c r="M964">
        <v>-0.30207885351875152</v>
      </c>
      <c r="N964">
        <v>-3.3560429261296112E-2</v>
      </c>
      <c r="O964">
        <v>-5.1572991932957139E-5</v>
      </c>
      <c r="P964">
        <v>-0.1339328910471877</v>
      </c>
      <c r="Q964">
        <v>-4.7937567708846759E-2</v>
      </c>
      <c r="R964">
        <v>0</v>
      </c>
      <c r="S964">
        <v>-9.6057677195105967E-2</v>
      </c>
      <c r="T964">
        <v>-4.8859163299541583E-2</v>
      </c>
      <c r="U964">
        <v>0</v>
      </c>
      <c r="V964">
        <v>-2.6882458999634429E-2</v>
      </c>
      <c r="W964">
        <v>0</v>
      </c>
      <c r="X964">
        <v>-9.6311276450497807E-2</v>
      </c>
      <c r="Y964">
        <v>-1.423101424069232E-2</v>
      </c>
      <c r="Z964">
        <v>-8.9089617410589711E-2</v>
      </c>
      <c r="AA964">
        <v>-6.0630573232511573E-2</v>
      </c>
      <c r="AB964">
        <v>-2.3538815749875541E-2</v>
      </c>
      <c r="AC964">
        <v>-0.12758722249343321</v>
      </c>
      <c r="AD964">
        <v>-3.6109572855735649E-2</v>
      </c>
      <c r="AE964">
        <v>-1.4078724528156341E-2</v>
      </c>
      <c r="AF964">
        <v>-4.4903809733672383E-2</v>
      </c>
      <c r="AG964">
        <v>-0.25163070935494652</v>
      </c>
      <c r="AH964" s="9" t="s">
        <v>236</v>
      </c>
      <c r="AI964" s="1">
        <v>44075</v>
      </c>
      <c r="AJ964" s="9" t="s">
        <v>39</v>
      </c>
      <c r="AK964">
        <v>30</v>
      </c>
    </row>
    <row r="965" spans="1:37" x14ac:dyDescent="0.25">
      <c r="A965">
        <v>44103</v>
      </c>
      <c r="B965">
        <v>-0.92011225395696195</v>
      </c>
      <c r="C965">
        <v>-0.83467502975215946</v>
      </c>
      <c r="D965">
        <v>-0.17773491448655479</v>
      </c>
      <c r="E965">
        <v>-0.88665826899385336</v>
      </c>
      <c r="F965">
        <v>-0.68623805203312815</v>
      </c>
      <c r="G965">
        <v>-1.5043048222636499</v>
      </c>
      <c r="H965">
        <v>-0.70040364313364023</v>
      </c>
      <c r="I965">
        <v>-0.33280117685494709</v>
      </c>
      <c r="J965">
        <v>-0.78329781214846861</v>
      </c>
      <c r="K965">
        <v>-0.7349956663970284</v>
      </c>
      <c r="L965">
        <v>-0.58697818932233614</v>
      </c>
      <c r="M965">
        <v>-0.27485762497286242</v>
      </c>
      <c r="N965">
        <v>-0.82793748959891622</v>
      </c>
      <c r="O965">
        <v>-0.40708003925361208</v>
      </c>
      <c r="P965">
        <v>-0.61220056601792761</v>
      </c>
      <c r="Q965">
        <v>-0.53059617650057589</v>
      </c>
      <c r="R965">
        <v>-2.663854639584682E-2</v>
      </c>
      <c r="S965">
        <v>-1.3093855620881809</v>
      </c>
      <c r="T965">
        <v>-1.124671100134508</v>
      </c>
      <c r="U965">
        <v>-8.3029043101979227E-2</v>
      </c>
      <c r="V965">
        <v>-0.40713767207685392</v>
      </c>
      <c r="W965">
        <v>-1.7741773959051399</v>
      </c>
      <c r="X965">
        <v>-1.2173082613740149</v>
      </c>
      <c r="Y965">
        <v>-0.82097315384404601</v>
      </c>
      <c r="Z965">
        <v>-1.215044082294253</v>
      </c>
      <c r="AA965">
        <v>-0.72309983774302089</v>
      </c>
      <c r="AB965">
        <v>-0.66120306484713742</v>
      </c>
      <c r="AC965">
        <v>-0.53136856984076564</v>
      </c>
      <c r="AD965">
        <v>-1.0399057543799</v>
      </c>
      <c r="AE965">
        <v>-0.79764593887478785</v>
      </c>
      <c r="AF965">
        <v>-0.87150900307200463</v>
      </c>
      <c r="AG965">
        <v>-1.0351624807130939</v>
      </c>
      <c r="AH965" s="9" t="s">
        <v>236</v>
      </c>
      <c r="AI965" s="1">
        <v>44075</v>
      </c>
      <c r="AJ965" s="9" t="s">
        <v>40</v>
      </c>
      <c r="AK965">
        <v>29</v>
      </c>
    </row>
    <row r="966" spans="1:37" x14ac:dyDescent="0.25">
      <c r="A966">
        <v>44102</v>
      </c>
      <c r="B966">
        <v>-0.1236881513156995</v>
      </c>
      <c r="C966">
        <v>-2.7342432142521381E-3</v>
      </c>
      <c r="D966">
        <v>-4.3760775622468093E-2</v>
      </c>
      <c r="E966">
        <v>-9.8228911571542801E-2</v>
      </c>
      <c r="F966">
        <v>-7.2422592507451616E-2</v>
      </c>
      <c r="G966">
        <v>-8.3286993280250313E-2</v>
      </c>
      <c r="H966">
        <v>-0.29193740825770098</v>
      </c>
      <c r="I966">
        <v>-0.2710986550449645</v>
      </c>
      <c r="J966">
        <v>-6.9486003841016802E-2</v>
      </c>
      <c r="K966">
        <v>-1.382422999728022E-4</v>
      </c>
      <c r="L966">
        <v>-1.201251004802861E-3</v>
      </c>
      <c r="M966">
        <v>-9.8228140944556522E-2</v>
      </c>
      <c r="N966">
        <v>-5.0552027652600001E-2</v>
      </c>
      <c r="O966">
        <v>-3.6216450496581801E-3</v>
      </c>
      <c r="P966">
        <v>-2.5321488022012319E-2</v>
      </c>
      <c r="Q966">
        <v>-8.8762303925568452E-3</v>
      </c>
      <c r="R966">
        <v>-9.4552805395370185E-2</v>
      </c>
      <c r="S966">
        <v>-4.0153835030310912E-2</v>
      </c>
      <c r="T966">
        <v>-0.18156768322049069</v>
      </c>
      <c r="U966">
        <v>-0.1012112748871718</v>
      </c>
      <c r="V966">
        <v>-3.9491996737903001E-3</v>
      </c>
      <c r="W966">
        <v>-1.7864568294838221E-2</v>
      </c>
      <c r="X966">
        <v>-0.33648059302582672</v>
      </c>
      <c r="Y966">
        <v>-0.65727239928143022</v>
      </c>
      <c r="Z966">
        <v>-0.1403315241163347</v>
      </c>
      <c r="AA966">
        <v>-0.1025513255063899</v>
      </c>
      <c r="AB966">
        <v>-9.0256502443296818E-2</v>
      </c>
      <c r="AC966">
        <v>-0.15586121425041821</v>
      </c>
      <c r="AD966">
        <v>-5.3043144995567164E-3</v>
      </c>
      <c r="AE966">
        <v>-5.208586800268767E-2</v>
      </c>
      <c r="AF966">
        <v>-0.1031623442169909</v>
      </c>
      <c r="AG966">
        <v>-0.33001148681014603</v>
      </c>
      <c r="AH966" s="9" t="s">
        <v>236</v>
      </c>
      <c r="AI966" s="1">
        <v>44075</v>
      </c>
      <c r="AJ966" s="9" t="s">
        <v>41</v>
      </c>
      <c r="AK966">
        <v>28</v>
      </c>
    </row>
    <row r="967" spans="1:37" x14ac:dyDescent="0.25">
      <c r="A967">
        <v>44099</v>
      </c>
      <c r="B967">
        <v>-0.28950935775358899</v>
      </c>
      <c r="C967">
        <v>-6.0941795291035709E-2</v>
      </c>
      <c r="D967">
        <v>0</v>
      </c>
      <c r="E967">
        <v>-0.14725310021398941</v>
      </c>
      <c r="F967">
        <v>-0.33882901736303811</v>
      </c>
      <c r="G967">
        <v>-7.0571062420240152E-2</v>
      </c>
      <c r="H967">
        <v>-2.2619489487312381E-2</v>
      </c>
      <c r="I967">
        <v>-1.953375565460028E-2</v>
      </c>
      <c r="J967">
        <v>-9.0127618821194702E-2</v>
      </c>
      <c r="K967">
        <v>-4.9984594446878987E-3</v>
      </c>
      <c r="L967">
        <v>-0.14712169920526499</v>
      </c>
      <c r="M967">
        <v>-1.6850191678583461E-2</v>
      </c>
      <c r="N967">
        <v>-0.23569388101482319</v>
      </c>
      <c r="O967">
        <v>-0.16617262986527989</v>
      </c>
      <c r="P967">
        <v>-0.90512563820694247</v>
      </c>
      <c r="Q967">
        <v>-4.4865200373690788E-2</v>
      </c>
      <c r="R967">
        <v>-2.3568125997668721E-2</v>
      </c>
      <c r="S967">
        <v>-0.14994156145018239</v>
      </c>
      <c r="T967">
        <v>-9.9267485140327488E-2</v>
      </c>
      <c r="U967">
        <v>-0.69982413656516673</v>
      </c>
      <c r="V967">
        <v>-8.4003175932627558E-2</v>
      </c>
      <c r="W967">
        <v>-0.21612067089968839</v>
      </c>
      <c r="X967">
        <v>-0.38124865363091398</v>
      </c>
      <c r="Y967">
        <v>-2.4662159917184789E-3</v>
      </c>
      <c r="Z967">
        <v>-0.20962245030509019</v>
      </c>
      <c r="AA967">
        <v>-0.31070904424795548</v>
      </c>
      <c r="AB967">
        <v>-0.1185650501902815</v>
      </c>
      <c r="AC967">
        <v>-0.24674014745933759</v>
      </c>
      <c r="AD967">
        <v>-6.8169029760565122E-3</v>
      </c>
      <c r="AE967">
        <v>-7.9946167040820137E-2</v>
      </c>
      <c r="AF967">
        <v>-0.37903014395838169</v>
      </c>
      <c r="AG967">
        <v>-0.38423244867073159</v>
      </c>
      <c r="AH967" s="9" t="s">
        <v>237</v>
      </c>
      <c r="AI967" s="1">
        <v>44075</v>
      </c>
      <c r="AJ967" s="9" t="s">
        <v>43</v>
      </c>
      <c r="AK967">
        <v>25</v>
      </c>
    </row>
    <row r="968" spans="1:37" x14ac:dyDescent="0.25">
      <c r="A968">
        <v>44098</v>
      </c>
      <c r="B968">
        <v>-0.2181574596241351</v>
      </c>
      <c r="C968">
        <v>-0.46846470022341258</v>
      </c>
      <c r="D968">
        <v>0</v>
      </c>
      <c r="E968">
        <v>-0.19657148885731629</v>
      </c>
      <c r="F968">
        <v>-3.6298247101062692E-2</v>
      </c>
      <c r="G968">
        <v>-0.29671928980901591</v>
      </c>
      <c r="H968">
        <v>-0.17837998683777451</v>
      </c>
      <c r="I968">
        <v>-0.1215010029769881</v>
      </c>
      <c r="J968">
        <v>-0.60344600011215654</v>
      </c>
      <c r="K968">
        <v>-4.8394780785207536E-3</v>
      </c>
      <c r="L968">
        <v>-2.0333839061237539E-2</v>
      </c>
      <c r="M968">
        <v>-0.33288536392456358</v>
      </c>
      <c r="N968">
        <v>-7.8256702246820381E-2</v>
      </c>
      <c r="O968">
        <v>-8.3413886858899181E-2</v>
      </c>
      <c r="P968">
        <v>-0.44158120999413708</v>
      </c>
      <c r="Q968">
        <v>-5.676463351636922E-2</v>
      </c>
      <c r="R968">
        <v>-1.706098985576082E-3</v>
      </c>
      <c r="S968">
        <v>-4.0012013901718449E-2</v>
      </c>
      <c r="T968">
        <v>-0.20332262475513391</v>
      </c>
      <c r="U968">
        <v>-0.40167086466925161</v>
      </c>
      <c r="V968">
        <v>-0.48273085977964919</v>
      </c>
      <c r="W968">
        <v>-9.7073539352113228E-2</v>
      </c>
      <c r="X968">
        <v>-0.27865456043090031</v>
      </c>
      <c r="Y968">
        <v>-0.20038723116246601</v>
      </c>
      <c r="Z968">
        <v>-0.23590597161159521</v>
      </c>
      <c r="AA968">
        <v>-0.230955049462791</v>
      </c>
      <c r="AB968">
        <v>-0.16669785498991679</v>
      </c>
      <c r="AC968">
        <v>-0.16280989095652501</v>
      </c>
      <c r="AD968">
        <v>-0.2599370405490577</v>
      </c>
      <c r="AE968">
        <v>-0.1293917357198073</v>
      </c>
      <c r="AF968">
        <v>-0.2501830891259979</v>
      </c>
      <c r="AG968">
        <v>-0.24678498227644641</v>
      </c>
      <c r="AH968" s="9" t="s">
        <v>237</v>
      </c>
      <c r="AI968" s="1">
        <v>44075</v>
      </c>
      <c r="AJ968" s="9" t="s">
        <v>38</v>
      </c>
      <c r="AK968">
        <v>24</v>
      </c>
    </row>
    <row r="969" spans="1:37" x14ac:dyDescent="0.25">
      <c r="A969">
        <v>44097</v>
      </c>
      <c r="B969">
        <v>-0.11838584471354389</v>
      </c>
      <c r="C969">
        <v>-8.5129994085232377E-2</v>
      </c>
      <c r="D969">
        <v>-2.654110641959142E-3</v>
      </c>
      <c r="E969">
        <v>-5.7893189746760228E-2</v>
      </c>
      <c r="F969">
        <v>-3.711717383632419E-3</v>
      </c>
      <c r="G969">
        <v>-4.0218356783322542E-2</v>
      </c>
      <c r="H969">
        <v>-8.7352610748296523E-3</v>
      </c>
      <c r="I969">
        <v>-2.568833833609778E-2</v>
      </c>
      <c r="J969">
        <v>-3.5557970636843017E-2</v>
      </c>
      <c r="K969">
        <v>-0.1216290250362537</v>
      </c>
      <c r="L969">
        <v>-1.0726805608059799E-2</v>
      </c>
      <c r="M969">
        <v>-0.1227214710029768</v>
      </c>
      <c r="N969">
        <v>-0.116556769887637</v>
      </c>
      <c r="O969">
        <v>-3.2306899109659358E-2</v>
      </c>
      <c r="P969">
        <v>-2.7289026788941149E-2</v>
      </c>
      <c r="Q969">
        <v>-7.3026892439935043E-2</v>
      </c>
      <c r="R969">
        <v>-3.367247997940919E-3</v>
      </c>
      <c r="S969">
        <v>-4.1784621378617499E-2</v>
      </c>
      <c r="T969">
        <v>-3.1328835198703317E-2</v>
      </c>
      <c r="U969">
        <v>-0.48650236570264033</v>
      </c>
      <c r="V969">
        <v>-0.1815046756988993</v>
      </c>
      <c r="W969">
        <v>-0.51575823413782562</v>
      </c>
      <c r="X969">
        <v>-8.71910644768433E-2</v>
      </c>
      <c r="Y969">
        <v>-0.11464707259348469</v>
      </c>
      <c r="Z969">
        <v>-0.1108999820234092</v>
      </c>
      <c r="AA969">
        <v>-8.2996470492814473E-2</v>
      </c>
      <c r="AB969">
        <v>-8.0660194395933041E-2</v>
      </c>
      <c r="AC969">
        <v>-7.7323170420463994E-2</v>
      </c>
      <c r="AD969">
        <v>-1.921175947941264E-2</v>
      </c>
      <c r="AE969">
        <v>-3.0394216180258369E-2</v>
      </c>
      <c r="AF969">
        <v>-0.1119336609694702</v>
      </c>
      <c r="AG969">
        <v>-0.16968835993066081</v>
      </c>
      <c r="AH969" s="9" t="s">
        <v>237</v>
      </c>
      <c r="AI969" s="1">
        <v>44075</v>
      </c>
      <c r="AJ969" s="9" t="s">
        <v>39</v>
      </c>
      <c r="AK969">
        <v>23</v>
      </c>
    </row>
    <row r="970" spans="1:37" x14ac:dyDescent="0.25">
      <c r="A970">
        <v>44096</v>
      </c>
      <c r="B970">
        <v>-0.19872522943882909</v>
      </c>
      <c r="C970">
        <v>-6.5060769337706548E-2</v>
      </c>
      <c r="D970">
        <v>0</v>
      </c>
      <c r="E970">
        <v>-0.1215475060218177</v>
      </c>
      <c r="F970">
        <v>-0.1481730342678455</v>
      </c>
      <c r="G970">
        <v>-0.14115683283062949</v>
      </c>
      <c r="H970">
        <v>-2.5381342486905699E-3</v>
      </c>
      <c r="I970">
        <v>-0.50846699412547547</v>
      </c>
      <c r="J970">
        <v>-0.1473538110979819</v>
      </c>
      <c r="K970">
        <v>-0.33805938892174442</v>
      </c>
      <c r="L970">
        <v>-2.275932513782043E-3</v>
      </c>
      <c r="M970">
        <v>-8.7413081923903319E-2</v>
      </c>
      <c r="N970">
        <v>-6.525657623742398E-2</v>
      </c>
      <c r="O970">
        <v>-1.352373917740819E-2</v>
      </c>
      <c r="P970">
        <v>-8.4756274316176466E-2</v>
      </c>
      <c r="Q970">
        <v>-1.286112783627523E-2</v>
      </c>
      <c r="R970">
        <v>0</v>
      </c>
      <c r="S970">
        <v>-4.2078960816014317E-2</v>
      </c>
      <c r="T970">
        <v>-0.15992610317186851</v>
      </c>
      <c r="U970">
        <v>0</v>
      </c>
      <c r="V970">
        <v>-0.44192741303304273</v>
      </c>
      <c r="W970">
        <v>-0.1242758200794134</v>
      </c>
      <c r="X970">
        <v>-0.1093133832929413</v>
      </c>
      <c r="Y970">
        <v>-0.68812591015450364</v>
      </c>
      <c r="Z970">
        <v>-0.13578279685128489</v>
      </c>
      <c r="AA970">
        <v>-0.1677910534926691</v>
      </c>
      <c r="AB970">
        <v>-0.1218810536213462</v>
      </c>
      <c r="AC970">
        <v>-0.1624811587723404</v>
      </c>
      <c r="AD970">
        <v>-3.4446076557962182E-2</v>
      </c>
      <c r="AE970">
        <v>-2.3504406407021561E-2</v>
      </c>
      <c r="AF970">
        <v>-0.29192694764936639</v>
      </c>
      <c r="AG970">
        <v>-0.21573735305511441</v>
      </c>
      <c r="AH970" s="9" t="s">
        <v>237</v>
      </c>
      <c r="AI970" s="1">
        <v>44075</v>
      </c>
      <c r="AJ970" s="9" t="s">
        <v>40</v>
      </c>
      <c r="AK970">
        <v>22</v>
      </c>
    </row>
    <row r="971" spans="1:37" x14ac:dyDescent="0.25">
      <c r="A971">
        <v>44095</v>
      </c>
      <c r="B971">
        <v>-0.2133339110289349</v>
      </c>
      <c r="C971">
        <v>-5.9538926017250429E-2</v>
      </c>
      <c r="D971">
        <v>-9.1814237159974395E-3</v>
      </c>
      <c r="E971">
        <v>-0.37453416085236019</v>
      </c>
      <c r="F971">
        <v>-0.53927795668259504</v>
      </c>
      <c r="G971">
        <v>-0.12051060481609439</v>
      </c>
      <c r="H971">
        <v>-3.097074973106427E-2</v>
      </c>
      <c r="I971">
        <v>-9.5210374453670223E-3</v>
      </c>
      <c r="J971">
        <v>-0.20700884853542639</v>
      </c>
      <c r="K971">
        <v>-0.45042202385094282</v>
      </c>
      <c r="L971">
        <v>0</v>
      </c>
      <c r="M971">
        <v>-4.6948087267260179E-3</v>
      </c>
      <c r="N971">
        <v>-0.22807426508495329</v>
      </c>
      <c r="O971">
        <v>-3.7949734077415913E-2</v>
      </c>
      <c r="P971">
        <v>-0.1085744709541879</v>
      </c>
      <c r="Q971">
        <v>-0.26681786724723627</v>
      </c>
      <c r="R971">
        <v>-0.38370214128105629</v>
      </c>
      <c r="S971">
        <v>-0.13069297708627409</v>
      </c>
      <c r="T971">
        <v>-0.17387807461791141</v>
      </c>
      <c r="U971">
        <v>-0.15032330739727279</v>
      </c>
      <c r="V971">
        <v>-9.5219857284261869E-2</v>
      </c>
      <c r="W971">
        <v>-2.800135211718003E-2</v>
      </c>
      <c r="X971">
        <v>-0.33606051665188369</v>
      </c>
      <c r="Y971">
        <v>-0.46231908069989219</v>
      </c>
      <c r="Z971">
        <v>-0.26632909548948441</v>
      </c>
      <c r="AA971">
        <v>-0.20134266724423169</v>
      </c>
      <c r="AB971">
        <v>-0.176314283486152</v>
      </c>
      <c r="AC971">
        <v>-4.847580335421605E-2</v>
      </c>
      <c r="AD971">
        <v>-6.3280179081800156E-2</v>
      </c>
      <c r="AE971">
        <v>-0.18282950830339251</v>
      </c>
      <c r="AF971">
        <v>-0.23636654564296369</v>
      </c>
      <c r="AG971">
        <v>-0.23764407118959449</v>
      </c>
      <c r="AH971" s="9" t="s">
        <v>237</v>
      </c>
      <c r="AI971" s="1">
        <v>44075</v>
      </c>
      <c r="AJ971" s="9" t="s">
        <v>41</v>
      </c>
      <c r="AK971">
        <v>21</v>
      </c>
    </row>
    <row r="972" spans="1:37" x14ac:dyDescent="0.25">
      <c r="A972">
        <v>44092</v>
      </c>
      <c r="B972">
        <v>-0.104848528590554</v>
      </c>
      <c r="C972">
        <v>-3.0778556184708469E-2</v>
      </c>
      <c r="D972">
        <v>-1.5613637270751189E-3</v>
      </c>
      <c r="E972">
        <v>-8.76666598411249E-2</v>
      </c>
      <c r="F972">
        <v>-0.1351451415021129</v>
      </c>
      <c r="G972">
        <v>-0.1432257022088895</v>
      </c>
      <c r="H972">
        <v>-8.4806121500362291E-2</v>
      </c>
      <c r="I972">
        <v>-1.5322801458885449E-2</v>
      </c>
      <c r="J972">
        <v>-3.2179351282778678E-3</v>
      </c>
      <c r="K972">
        <v>-4.6251370175518801E-2</v>
      </c>
      <c r="L972">
        <v>-2.6763363521564451E-3</v>
      </c>
      <c r="M972">
        <v>-3.1249289666247178E-2</v>
      </c>
      <c r="N972">
        <v>-2.7714427680160351E-3</v>
      </c>
      <c r="O972">
        <v>-7.8930779537938404E-4</v>
      </c>
      <c r="P972">
        <v>-0.116597001901015</v>
      </c>
      <c r="Q972">
        <v>-8.0970307861744084E-4</v>
      </c>
      <c r="R972">
        <v>0</v>
      </c>
      <c r="S972">
        <v>0</v>
      </c>
      <c r="T972">
        <v>-0.1988965570124783</v>
      </c>
      <c r="U972">
        <v>-0.1030356973933088</v>
      </c>
      <c r="V972">
        <v>-0.17424902135370129</v>
      </c>
      <c r="W972">
        <v>-7.9165185852587625E-4</v>
      </c>
      <c r="X972">
        <v>-0.2184411440999052</v>
      </c>
      <c r="Y972">
        <v>-1.082789816333238E-2</v>
      </c>
      <c r="Z972">
        <v>-0.151298438772698</v>
      </c>
      <c r="AA972">
        <v>-2.493591652722214E-2</v>
      </c>
      <c r="AB972">
        <v>-0.1065365399072826</v>
      </c>
      <c r="AC972">
        <v>-2.5947633071172739E-2</v>
      </c>
      <c r="AD972">
        <v>-4.9683142018508014E-3</v>
      </c>
      <c r="AE972">
        <v>-1.058559101577871E-2</v>
      </c>
      <c r="AF972">
        <v>-0.16586315449623529</v>
      </c>
      <c r="AG972">
        <v>-0.16868546867644191</v>
      </c>
      <c r="AH972" s="9" t="s">
        <v>238</v>
      </c>
      <c r="AI972" s="1">
        <v>44075</v>
      </c>
      <c r="AJ972" s="9" t="s">
        <v>43</v>
      </c>
      <c r="AK972">
        <v>18</v>
      </c>
    </row>
    <row r="973" spans="1:37" x14ac:dyDescent="0.25">
      <c r="A973">
        <v>44091</v>
      </c>
      <c r="B973">
        <v>-0.24946122396549791</v>
      </c>
      <c r="C973">
        <v>-2.3548414421908862E-3</v>
      </c>
      <c r="D973">
        <v>-2.0889872946730632E-2</v>
      </c>
      <c r="E973">
        <v>-0.30193598263633448</v>
      </c>
      <c r="F973">
        <v>-2.453979369520318E-2</v>
      </c>
      <c r="G973">
        <v>-0.43399370557078459</v>
      </c>
      <c r="H973">
        <v>-0.20872119787384069</v>
      </c>
      <c r="I973">
        <v>-0.32263828984454113</v>
      </c>
      <c r="J973">
        <v>-0.13477393038656951</v>
      </c>
      <c r="K973">
        <v>-1.5231391673811601E-2</v>
      </c>
      <c r="L973">
        <v>-6.93854382390416E-2</v>
      </c>
      <c r="M973">
        <v>-0.16122841950858821</v>
      </c>
      <c r="N973">
        <v>-6.014733851317438E-2</v>
      </c>
      <c r="O973">
        <v>-0.14405720233141139</v>
      </c>
      <c r="P973">
        <v>-0.34336172702536771</v>
      </c>
      <c r="Q973">
        <v>-9.6736153343574036E-2</v>
      </c>
      <c r="R973">
        <v>-0.2760371547785414</v>
      </c>
      <c r="S973">
        <v>-0.51276172794511898</v>
      </c>
      <c r="T973">
        <v>-0.29153854406520552</v>
      </c>
      <c r="U973">
        <v>-3.1574867819835768E-2</v>
      </c>
      <c r="V973">
        <v>-0.21874886516049891</v>
      </c>
      <c r="W973">
        <v>-8.4723707285250874E-2</v>
      </c>
      <c r="X973">
        <v>-0.2238588686774059</v>
      </c>
      <c r="Y973">
        <v>-7.3572427048771621E-2</v>
      </c>
      <c r="Z973">
        <v>-0.34087087963034879</v>
      </c>
      <c r="AA973">
        <v>-0.15570471168473179</v>
      </c>
      <c r="AB973">
        <v>-0.19300700085722941</v>
      </c>
      <c r="AC973">
        <v>-0.13492066434151029</v>
      </c>
      <c r="AD973">
        <v>-0.1704069253012491</v>
      </c>
      <c r="AE973">
        <v>-0.1403422302619482</v>
      </c>
      <c r="AF973">
        <v>-0.13720357136387401</v>
      </c>
      <c r="AG973">
        <v>-0.58696955479837876</v>
      </c>
      <c r="AH973" s="9" t="s">
        <v>238</v>
      </c>
      <c r="AI973" s="1">
        <v>44075</v>
      </c>
      <c r="AJ973" s="9" t="s">
        <v>38</v>
      </c>
      <c r="AK973">
        <v>17</v>
      </c>
    </row>
    <row r="974" spans="1:37" x14ac:dyDescent="0.25">
      <c r="A974">
        <v>44090</v>
      </c>
      <c r="B974">
        <v>-0.22257606092029281</v>
      </c>
      <c r="C974">
        <v>-0.44954647425265681</v>
      </c>
      <c r="D974">
        <v>-5.669825022892613E-3</v>
      </c>
      <c r="E974">
        <v>-0.120596794952499</v>
      </c>
      <c r="F974">
        <v>-4.9127001275863308E-2</v>
      </c>
      <c r="G974">
        <v>-0.31713341394098471</v>
      </c>
      <c r="H974">
        <v>-2.2412266061258949E-2</v>
      </c>
      <c r="I974">
        <v>-8.6692673855833416E-2</v>
      </c>
      <c r="J974">
        <v>-1.4988306535022389E-3</v>
      </c>
      <c r="K974">
        <v>-0.64532379635919324</v>
      </c>
      <c r="L974">
        <v>-7.6712157296977626E-2</v>
      </c>
      <c r="M974">
        <v>-5.7921295899661669E-2</v>
      </c>
      <c r="N974">
        <v>-2.4667879112594951E-2</v>
      </c>
      <c r="O974">
        <v>-7.795726709550245E-2</v>
      </c>
      <c r="P974">
        <v>-2.6667277040941819E-2</v>
      </c>
      <c r="Q974">
        <v>-5.0810047726440127E-2</v>
      </c>
      <c r="R974">
        <v>-0.23474530058881179</v>
      </c>
      <c r="S974">
        <v>-6.5987264087581363E-2</v>
      </c>
      <c r="T974">
        <v>-7.760272373271937E-2</v>
      </c>
      <c r="U974">
        <v>-0.11262554780420921</v>
      </c>
      <c r="V974">
        <v>-2.304329794584363E-2</v>
      </c>
      <c r="W974">
        <v>-8.8452189672082807E-2</v>
      </c>
      <c r="X974">
        <v>-0.38801280020691481</v>
      </c>
      <c r="Y974">
        <v>-7.2350464816158984E-3</v>
      </c>
      <c r="Z974">
        <v>-0.39077973494915708</v>
      </c>
      <c r="AA974">
        <v>-6.3996306478225365E-2</v>
      </c>
      <c r="AB974">
        <v>-5.1143054798772951E-2</v>
      </c>
      <c r="AC974">
        <v>-5.6745105046514803E-2</v>
      </c>
      <c r="AD974">
        <v>-2.6800035432835559E-2</v>
      </c>
      <c r="AE974">
        <v>-5.5971570990311352E-2</v>
      </c>
      <c r="AF974">
        <v>-0.26779974012786578</v>
      </c>
      <c r="AG974">
        <v>-0.36845685355430208</v>
      </c>
      <c r="AH974" s="9" t="s">
        <v>238</v>
      </c>
      <c r="AI974" s="1">
        <v>44075</v>
      </c>
      <c r="AJ974" s="9" t="s">
        <v>39</v>
      </c>
      <c r="AK974">
        <v>16</v>
      </c>
    </row>
    <row r="975" spans="1:37" x14ac:dyDescent="0.25">
      <c r="A975">
        <v>44089</v>
      </c>
      <c r="B975">
        <v>-0.29217618138251028</v>
      </c>
      <c r="C975">
        <v>-0.59162628485580337</v>
      </c>
      <c r="D975">
        <v>-9.2008675693392508E-3</v>
      </c>
      <c r="E975">
        <v>-0.3752364156109223</v>
      </c>
      <c r="F975">
        <v>-0.2698932810635995</v>
      </c>
      <c r="G975">
        <v>-0.2746500700338011</v>
      </c>
      <c r="H975">
        <v>-0.26749184126655617</v>
      </c>
      <c r="I975">
        <v>-7.4030649508645243E-3</v>
      </c>
      <c r="J975">
        <v>-5.5774596810146057E-3</v>
      </c>
      <c r="K975">
        <v>-5.3486778219040991E-3</v>
      </c>
      <c r="L975">
        <v>-3.0776540522135479E-2</v>
      </c>
      <c r="M975">
        <v>-8.2808144248134569E-2</v>
      </c>
      <c r="N975">
        <v>-0.44947023166657107</v>
      </c>
      <c r="O975">
        <v>-4.5278102615115078E-2</v>
      </c>
      <c r="P975">
        <v>-9.6005809377545631E-2</v>
      </c>
      <c r="Q975">
        <v>-0.29089569346761279</v>
      </c>
      <c r="R975">
        <v>-0.2057509709889111</v>
      </c>
      <c r="S975">
        <v>-0.28649309269700468</v>
      </c>
      <c r="T975">
        <v>-0.3953990884340306</v>
      </c>
      <c r="U975">
        <v>-0.29670667607710538</v>
      </c>
      <c r="V975">
        <v>-0.64079237301043979</v>
      </c>
      <c r="W975">
        <v>-1.4992911134840401</v>
      </c>
      <c r="X975">
        <v>-0.14954229700333241</v>
      </c>
      <c r="Y975">
        <v>-0.18751232712329541</v>
      </c>
      <c r="Z975">
        <v>-0.34749312634360441</v>
      </c>
      <c r="AA975">
        <v>-0.16672968594453269</v>
      </c>
      <c r="AB975">
        <v>-0.3595895803766298</v>
      </c>
      <c r="AC975">
        <v>-0.1029522614343744</v>
      </c>
      <c r="AD975">
        <v>-0.1773028113430401</v>
      </c>
      <c r="AE975">
        <v>-0.1573348005259837</v>
      </c>
      <c r="AF975">
        <v>-0.43366856366406648</v>
      </c>
      <c r="AG975">
        <v>-0.20458160516721291</v>
      </c>
      <c r="AH975" s="9" t="s">
        <v>238</v>
      </c>
      <c r="AI975" s="1">
        <v>44075</v>
      </c>
      <c r="AJ975" s="9" t="s">
        <v>40</v>
      </c>
      <c r="AK975">
        <v>15</v>
      </c>
    </row>
    <row r="976" spans="1:37" x14ac:dyDescent="0.25">
      <c r="A976">
        <v>44088</v>
      </c>
      <c r="B976">
        <v>-0.13891765458467509</v>
      </c>
      <c r="C976">
        <v>-8.3753932636591137E-3</v>
      </c>
      <c r="D976">
        <v>0</v>
      </c>
      <c r="E976">
        <v>-0.2421812571138228</v>
      </c>
      <c r="F976">
        <v>-0.1101042133423108</v>
      </c>
      <c r="G976">
        <v>-3.7617169175964707E-2</v>
      </c>
      <c r="H976">
        <v>-5.332383821162031E-2</v>
      </c>
      <c r="I976">
        <v>-4.8808479672574241E-3</v>
      </c>
      <c r="J976">
        <v>-2.0420903188740951E-2</v>
      </c>
      <c r="K976">
        <v>-9.6212406082129651E-2</v>
      </c>
      <c r="L976">
        <v>0</v>
      </c>
      <c r="M976">
        <v>-0.46199996808586108</v>
      </c>
      <c r="N976">
        <v>-2.4883548480628011E-2</v>
      </c>
      <c r="O976">
        <v>-0.15902298960879799</v>
      </c>
      <c r="P976">
        <v>-0.18729037853396341</v>
      </c>
      <c r="Q976">
        <v>-3.7115708359380647E-2</v>
      </c>
      <c r="R976">
        <v>0</v>
      </c>
      <c r="S976">
        <v>-7.4786194717170934E-2</v>
      </c>
      <c r="T976">
        <v>-5.1682877618565333E-2</v>
      </c>
      <c r="U976">
        <v>-8.5084855686914131E-3</v>
      </c>
      <c r="V976">
        <v>-2.403739902287777E-2</v>
      </c>
      <c r="W976">
        <v>-0.8516901317665504</v>
      </c>
      <c r="X976">
        <v>-0.1149844543598703</v>
      </c>
      <c r="Y976">
        <v>-0.3093517921368964</v>
      </c>
      <c r="Z976">
        <v>-0.17038514055242029</v>
      </c>
      <c r="AA976">
        <v>-4.4198517198608192E-2</v>
      </c>
      <c r="AB976">
        <v>-0.1003465370619063</v>
      </c>
      <c r="AC976">
        <v>-0.21036636056573951</v>
      </c>
      <c r="AD976">
        <v>-6.8498477251066656E-2</v>
      </c>
      <c r="AE976">
        <v>-4.344824405197114E-2</v>
      </c>
      <c r="AF976">
        <v>-0.15778324076995731</v>
      </c>
      <c r="AG976">
        <v>-0.24200496095914709</v>
      </c>
      <c r="AH976" s="9" t="s">
        <v>238</v>
      </c>
      <c r="AI976" s="1">
        <v>44075</v>
      </c>
      <c r="AJ976" s="9" t="s">
        <v>41</v>
      </c>
      <c r="AK976">
        <v>14</v>
      </c>
    </row>
    <row r="977" spans="1:37" x14ac:dyDescent="0.25">
      <c r="A977">
        <v>44085</v>
      </c>
      <c r="B977">
        <v>-6.5649557957914148E-2</v>
      </c>
      <c r="C977">
        <v>-9.7355035478665919E-2</v>
      </c>
      <c r="D977">
        <v>-3.1177081762548378E-3</v>
      </c>
      <c r="E977">
        <v>-2.9395797649527371E-2</v>
      </c>
      <c r="F977">
        <v>-5.0986488842574527E-2</v>
      </c>
      <c r="G977">
        <v>-0.1254473333784269</v>
      </c>
      <c r="H977">
        <v>-1.2212069595824391E-2</v>
      </c>
      <c r="I977">
        <v>-3.3455147472725648E-2</v>
      </c>
      <c r="J977">
        <v>-3.1490509057448587E-2</v>
      </c>
      <c r="K977">
        <v>-7.2420538170742343E-2</v>
      </c>
      <c r="L977">
        <v>0</v>
      </c>
      <c r="M977">
        <v>-3.2811164374559637E-2</v>
      </c>
      <c r="N977">
        <v>-1.353472133766241E-2</v>
      </c>
      <c r="O977">
        <v>-3.4821313469735611E-2</v>
      </c>
      <c r="P977">
        <v>-4.795968338334522E-2</v>
      </c>
      <c r="Q977">
        <v>-2.3539308901632219E-2</v>
      </c>
      <c r="R977">
        <v>-1.059721416297664</v>
      </c>
      <c r="S977">
        <v>-4.6551705778664292E-2</v>
      </c>
      <c r="T977">
        <v>-7.1635185829369979E-2</v>
      </c>
      <c r="U977">
        <v>-6.614781354985845E-2</v>
      </c>
      <c r="V977">
        <v>-7.9971780171016568E-2</v>
      </c>
      <c r="W977">
        <v>-0.46621418495409639</v>
      </c>
      <c r="X977">
        <v>-0.13901980171324799</v>
      </c>
      <c r="Y977">
        <v>-7.4779373909502567E-2</v>
      </c>
      <c r="Z977">
        <v>-0.10222684369245701</v>
      </c>
      <c r="AA977">
        <v>-3.4998450017906593E-2</v>
      </c>
      <c r="AB977">
        <v>-4.5417440061658827E-2</v>
      </c>
      <c r="AC977">
        <v>-2.610034197048363E-2</v>
      </c>
      <c r="AD977">
        <v>-2.5450587250423769E-2</v>
      </c>
      <c r="AE977">
        <v>-5.4731115582645623E-2</v>
      </c>
      <c r="AF977">
        <v>-5.8539969485521051E-2</v>
      </c>
      <c r="AG977">
        <v>-0.1068548867431471</v>
      </c>
      <c r="AH977" s="9" t="s">
        <v>239</v>
      </c>
      <c r="AI977" s="1">
        <v>44075</v>
      </c>
      <c r="AJ977" s="9" t="s">
        <v>43</v>
      </c>
      <c r="AK977">
        <v>11</v>
      </c>
    </row>
    <row r="978" spans="1:37" x14ac:dyDescent="0.25">
      <c r="A978">
        <v>44084</v>
      </c>
      <c r="B978">
        <v>-0.22989107512218149</v>
      </c>
      <c r="C978">
        <v>-0.21730616198419769</v>
      </c>
      <c r="D978">
        <v>-0.38044904833767951</v>
      </c>
      <c r="E978">
        <v>-7.7786622265657232E-2</v>
      </c>
      <c r="F978">
        <v>-0.50203002842708744</v>
      </c>
      <c r="G978">
        <v>-1.042762183581442</v>
      </c>
      <c r="H978">
        <v>-0.32569403587596191</v>
      </c>
      <c r="I978">
        <v>-0.1006737218736142</v>
      </c>
      <c r="J978">
        <v>-9.656357505621864E-2</v>
      </c>
      <c r="K978">
        <v>-0.51636462027917651</v>
      </c>
      <c r="L978">
        <v>-5.1247890562915309E-2</v>
      </c>
      <c r="M978">
        <v>-0.15576890515348771</v>
      </c>
      <c r="N978">
        <v>-0.14550743512375189</v>
      </c>
      <c r="O978">
        <v>-7.8111955396159727E-2</v>
      </c>
      <c r="P978">
        <v>-5.355270203547783E-2</v>
      </c>
      <c r="Q978">
        <v>-8.7675378019831648E-2</v>
      </c>
      <c r="R978">
        <v>0</v>
      </c>
      <c r="S978">
        <v>-6.2809187608617326E-2</v>
      </c>
      <c r="T978">
        <v>-0.15317084576736539</v>
      </c>
      <c r="U978">
        <v>-0.76185630460391174</v>
      </c>
      <c r="V978">
        <v>-0.32550104859920947</v>
      </c>
      <c r="W978">
        <v>-0.48066417625259789</v>
      </c>
      <c r="X978">
        <v>-0.1797796172161634</v>
      </c>
      <c r="Y978">
        <v>0</v>
      </c>
      <c r="Z978">
        <v>-0.2569743297105494</v>
      </c>
      <c r="AA978">
        <v>-0.17035722989551741</v>
      </c>
      <c r="AB978">
        <v>-0.24815150365207039</v>
      </c>
      <c r="AC978">
        <v>-0.1162468190017551</v>
      </c>
      <c r="AD978">
        <v>-0.1597663687849713</v>
      </c>
      <c r="AE978">
        <v>-0.17235160783144141</v>
      </c>
      <c r="AF978">
        <v>-0.26713268427424708</v>
      </c>
      <c r="AG978">
        <v>-0.18651029064655919</v>
      </c>
      <c r="AH978" s="9" t="s">
        <v>239</v>
      </c>
      <c r="AI978" s="1">
        <v>44075</v>
      </c>
      <c r="AJ978" s="9" t="s">
        <v>38</v>
      </c>
      <c r="AK978">
        <v>10</v>
      </c>
    </row>
    <row r="979" spans="1:37" x14ac:dyDescent="0.25">
      <c r="A979">
        <v>44083</v>
      </c>
      <c r="B979">
        <v>-0.1003917873957996</v>
      </c>
      <c r="C979">
        <v>0</v>
      </c>
      <c r="D979">
        <v>0</v>
      </c>
      <c r="E979">
        <v>-0.13678845536283449</v>
      </c>
      <c r="F979">
        <v>-2.392643117746307E-2</v>
      </c>
      <c r="G979">
        <v>-0.11566633256832611</v>
      </c>
      <c r="H979">
        <v>-3.043174797851303E-2</v>
      </c>
      <c r="I979">
        <v>-9.1601119662927402E-2</v>
      </c>
      <c r="J979">
        <v>-5.6408161814382038E-3</v>
      </c>
      <c r="K979">
        <v>0</v>
      </c>
      <c r="L979">
        <v>-2.4160896175749649E-3</v>
      </c>
      <c r="M979">
        <v>-4.5689176474324328E-2</v>
      </c>
      <c r="N979">
        <v>-1.4924230140678859E-2</v>
      </c>
      <c r="O979">
        <v>-8.0875816062237014E-3</v>
      </c>
      <c r="P979">
        <v>-0.25216695446845538</v>
      </c>
      <c r="Q979">
        <v>-3.3359818563088152E-2</v>
      </c>
      <c r="R979">
        <v>0</v>
      </c>
      <c r="S979">
        <v>-1.2304441044426691E-2</v>
      </c>
      <c r="T979">
        <v>-3.5465025703961971E-4</v>
      </c>
      <c r="U979">
        <v>0</v>
      </c>
      <c r="V979">
        <v>0</v>
      </c>
      <c r="W979">
        <v>0</v>
      </c>
      <c r="X979">
        <v>-2.9853845835865769E-2</v>
      </c>
      <c r="Y979">
        <v>0</v>
      </c>
      <c r="Z979">
        <v>-0.1250209448869036</v>
      </c>
      <c r="AA979">
        <v>-4.633469362050241E-2</v>
      </c>
      <c r="AB979">
        <v>-3.6599901495927997E-2</v>
      </c>
      <c r="AC979">
        <v>-2.341534087549315E-2</v>
      </c>
      <c r="AD979">
        <v>-7.0210002890251566E-3</v>
      </c>
      <c r="AE979">
        <v>-2.1743862139116631E-2</v>
      </c>
      <c r="AF979">
        <v>-0.12440169903186341</v>
      </c>
      <c r="AG979">
        <v>-0.1133015568727042</v>
      </c>
      <c r="AH979" s="9" t="s">
        <v>239</v>
      </c>
      <c r="AI979" s="1">
        <v>44075</v>
      </c>
      <c r="AJ979" s="9" t="s">
        <v>39</v>
      </c>
      <c r="AK979">
        <v>9</v>
      </c>
    </row>
    <row r="980" spans="1:37" x14ac:dyDescent="0.25">
      <c r="A980">
        <v>44082</v>
      </c>
      <c r="B980">
        <v>-0.1104545337990552</v>
      </c>
      <c r="C980">
        <v>-1.298555496447969E-3</v>
      </c>
      <c r="D980">
        <v>0</v>
      </c>
      <c r="E980">
        <v>-7.4416942703550121E-2</v>
      </c>
      <c r="F980">
        <v>-1.912627906376646E-2</v>
      </c>
      <c r="G980">
        <v>-0.32382735022403258</v>
      </c>
      <c r="H980">
        <v>-5.503350106590528E-2</v>
      </c>
      <c r="I980">
        <v>-7.7645759736142718E-4</v>
      </c>
      <c r="J980">
        <v>-3.2356567402962199E-4</v>
      </c>
      <c r="K980">
        <v>-0.16718722243976891</v>
      </c>
      <c r="L980">
        <v>-1.384456572993796E-2</v>
      </c>
      <c r="M980">
        <v>-1.033229705290955E-4</v>
      </c>
      <c r="N980">
        <v>-5.1379729336011967E-2</v>
      </c>
      <c r="O980">
        <v>-1.7084742207553419E-2</v>
      </c>
      <c r="P980">
        <v>-0.21900588694004411</v>
      </c>
      <c r="Q980">
        <v>-4.9847451486910298E-2</v>
      </c>
      <c r="R980">
        <v>-6.5497637877276915E-2</v>
      </c>
      <c r="S980">
        <v>-1.4666793958259729E-3</v>
      </c>
      <c r="T980">
        <v>-4.5713797982566647E-2</v>
      </c>
      <c r="U980">
        <v>-1.8054586899358461E-3</v>
      </c>
      <c r="V980">
        <v>-4.3223531828490681E-2</v>
      </c>
      <c r="W980">
        <v>-0.1417094428310762</v>
      </c>
      <c r="X980">
        <v>-0.1149121106010052</v>
      </c>
      <c r="Y980">
        <v>0</v>
      </c>
      <c r="Z980">
        <v>-0.1472590918468305</v>
      </c>
      <c r="AA980">
        <v>-7.4550347970216924E-2</v>
      </c>
      <c r="AB980">
        <v>-5.1126133194209653E-2</v>
      </c>
      <c r="AC980">
        <v>-1.413905598263923E-3</v>
      </c>
      <c r="AD980">
        <v>-8.8706038092559211E-2</v>
      </c>
      <c r="AE980">
        <v>-3.9470484659180807E-2</v>
      </c>
      <c r="AF980">
        <v>-0.10680382490733489</v>
      </c>
      <c r="AG980">
        <v>-9.629307728397625E-2</v>
      </c>
      <c r="AH980" s="9" t="s">
        <v>239</v>
      </c>
      <c r="AI980" s="1">
        <v>44075</v>
      </c>
      <c r="AJ980" s="9" t="s">
        <v>40</v>
      </c>
      <c r="AK980">
        <v>8</v>
      </c>
    </row>
    <row r="981" spans="1:37" x14ac:dyDescent="0.25">
      <c r="A981">
        <v>44081</v>
      </c>
      <c r="B981">
        <v>-0.69206965029988254</v>
      </c>
      <c r="C981">
        <v>-1.7102653937904919</v>
      </c>
      <c r="D981">
        <v>-0.97120977046526569</v>
      </c>
      <c r="E981">
        <v>-0.55966942181422297</v>
      </c>
      <c r="F981">
        <v>-1.6023182825842821</v>
      </c>
      <c r="G981">
        <v>-0.31814946772342562</v>
      </c>
      <c r="H981">
        <v>-0.47579870186944662</v>
      </c>
      <c r="I981">
        <v>-0.11164760027376271</v>
      </c>
      <c r="J981">
        <v>-1.1879294729998291</v>
      </c>
      <c r="K981">
        <v>-0.67079453620928964</v>
      </c>
      <c r="L981">
        <v>-0.22154108360929969</v>
      </c>
      <c r="M981">
        <v>-0.75683653827672925</v>
      </c>
      <c r="N981">
        <v>-0.83976665891254665</v>
      </c>
      <c r="O981">
        <v>-0.25429979567985123</v>
      </c>
      <c r="P981">
        <v>-0.30649773823841409</v>
      </c>
      <c r="Q981">
        <v>-1.127322513634281</v>
      </c>
      <c r="R981">
        <v>-0.44383525618113528</v>
      </c>
      <c r="S981">
        <v>-0.81787646515948687</v>
      </c>
      <c r="T981">
        <v>-0.43106730877842148</v>
      </c>
      <c r="U981">
        <v>-3.9107623757572298E-2</v>
      </c>
      <c r="V981">
        <v>-0.59632938831933535</v>
      </c>
      <c r="W981">
        <v>-0.39564317837339952</v>
      </c>
      <c r="X981">
        <v>-0.63566219979715644</v>
      </c>
      <c r="Y981">
        <v>-0.56902640485192824</v>
      </c>
      <c r="Z981">
        <v>-0.65980979687484465</v>
      </c>
      <c r="AA981">
        <v>-0.54789990392107657</v>
      </c>
      <c r="AB981">
        <v>-0.72348157028590554</v>
      </c>
      <c r="AC981">
        <v>-0.69246305061643698</v>
      </c>
      <c r="AD981">
        <v>-1.491677423835736</v>
      </c>
      <c r="AE981">
        <v>-1.03173844492338</v>
      </c>
      <c r="AF981">
        <v>-0.65013079899953274</v>
      </c>
      <c r="AG981">
        <v>-0.24981520796691531</v>
      </c>
      <c r="AH981" s="9" t="s">
        <v>239</v>
      </c>
      <c r="AI981" s="1">
        <v>44075</v>
      </c>
      <c r="AJ981" s="9" t="s">
        <v>41</v>
      </c>
      <c r="AK981">
        <v>7</v>
      </c>
    </row>
    <row r="982" spans="1:37" x14ac:dyDescent="0.25">
      <c r="A982">
        <v>44078</v>
      </c>
      <c r="B982">
        <v>-0.1096722964103006</v>
      </c>
      <c r="C982">
        <v>-0.2185933326364847</v>
      </c>
      <c r="D982">
        <v>-2.449210817436474E-2</v>
      </c>
      <c r="E982">
        <v>-2.9842881272693179E-2</v>
      </c>
      <c r="F982">
        <v>-1.0014303010385819E-2</v>
      </c>
      <c r="G982">
        <v>-0.12613299720861901</v>
      </c>
      <c r="H982">
        <v>0</v>
      </c>
      <c r="I982">
        <v>-1.245355530461058</v>
      </c>
      <c r="J982">
        <v>0</v>
      </c>
      <c r="K982">
        <v>0</v>
      </c>
      <c r="L982">
        <v>-6.3822117185525478E-3</v>
      </c>
      <c r="M982">
        <v>-7.8033312374388819E-2</v>
      </c>
      <c r="N982">
        <v>-5.8114082547754367E-2</v>
      </c>
      <c r="O982">
        <v>-0.21291409944655509</v>
      </c>
      <c r="P982">
        <v>-0.13719678783935521</v>
      </c>
      <c r="Q982">
        <v>-7.398760521588417E-2</v>
      </c>
      <c r="R982">
        <v>-0.18392388976054619</v>
      </c>
      <c r="S982">
        <v>0</v>
      </c>
      <c r="T982">
        <v>-0.15994657535375689</v>
      </c>
      <c r="U982">
        <v>0</v>
      </c>
      <c r="V982">
        <v>-7.4899270570866788E-2</v>
      </c>
      <c r="W982">
        <v>-0.115878987605551</v>
      </c>
      <c r="X982">
        <v>-5.7113827796910217E-2</v>
      </c>
      <c r="Y982">
        <v>-0.1323941535004666</v>
      </c>
      <c r="Z982">
        <v>-7.2079391884247293E-2</v>
      </c>
      <c r="AA982">
        <v>-0.15601812667553661</v>
      </c>
      <c r="AB982">
        <v>-0.111282266239072</v>
      </c>
      <c r="AC982">
        <v>-7.84403362739865E-2</v>
      </c>
      <c r="AD982">
        <v>-3.6402399071064857E-2</v>
      </c>
      <c r="AE982">
        <v>-8.2732276412894337E-2</v>
      </c>
      <c r="AF982">
        <v>-8.9888240176013032E-2</v>
      </c>
      <c r="AG982">
        <v>-0.20974631649603601</v>
      </c>
      <c r="AH982" s="9" t="s">
        <v>240</v>
      </c>
      <c r="AI982" s="1">
        <v>44075</v>
      </c>
      <c r="AJ982" s="9" t="s">
        <v>43</v>
      </c>
      <c r="AK982">
        <v>4</v>
      </c>
    </row>
    <row r="983" spans="1:37" x14ac:dyDescent="0.25">
      <c r="A983">
        <v>44077</v>
      </c>
      <c r="B983">
        <v>-0.21043807423022351</v>
      </c>
      <c r="C983">
        <v>-0.33981352338995618</v>
      </c>
      <c r="D983">
        <v>0</v>
      </c>
      <c r="E983">
        <v>-0.32702341236452598</v>
      </c>
      <c r="F983">
        <v>-0.40722185915969389</v>
      </c>
      <c r="G983">
        <v>-0.1376685677801876</v>
      </c>
      <c r="H983">
        <v>-4.314071018898806E-2</v>
      </c>
      <c r="I983">
        <v>-4.2410276478778451E-2</v>
      </c>
      <c r="J983">
        <v>-4.0053006001459203E-2</v>
      </c>
      <c r="K983">
        <v>-1.280106482071938E-3</v>
      </c>
      <c r="L983">
        <v>-7.9227137598771549E-2</v>
      </c>
      <c r="M983">
        <v>-5.6946943156903553E-2</v>
      </c>
      <c r="N983">
        <v>-7.8299620844772919E-2</v>
      </c>
      <c r="O983">
        <v>-0.1778284664638301</v>
      </c>
      <c r="P983">
        <v>-0.37661000296776959</v>
      </c>
      <c r="Q983">
        <v>-1.4076631933600909E-2</v>
      </c>
      <c r="R983">
        <v>-0.18409066844373001</v>
      </c>
      <c r="S983">
        <v>-0.20551334951406269</v>
      </c>
      <c r="T983">
        <v>-0.29101265807737831</v>
      </c>
      <c r="U983">
        <v>-2.4253539453399489E-2</v>
      </c>
      <c r="V983">
        <v>-7.0866766205955264E-2</v>
      </c>
      <c r="W983">
        <v>-0.20558730954701171</v>
      </c>
      <c r="X983">
        <v>-0.11327659267722361</v>
      </c>
      <c r="Y983">
        <v>-0.23200210412622929</v>
      </c>
      <c r="Z983">
        <v>-0.34543099028504159</v>
      </c>
      <c r="AA983">
        <v>-9.4854667744925805E-2</v>
      </c>
      <c r="AB983">
        <v>-0.1589537588363564</v>
      </c>
      <c r="AC983">
        <v>-7.8342568788654601E-2</v>
      </c>
      <c r="AD983">
        <v>-1.3726355734417189E-2</v>
      </c>
      <c r="AE983">
        <v>-8.2796234497092308E-2</v>
      </c>
      <c r="AF983">
        <v>-0.19305890252038421</v>
      </c>
      <c r="AG983">
        <v>-0.4664856867995068</v>
      </c>
      <c r="AH983" s="9" t="s">
        <v>240</v>
      </c>
      <c r="AI983" s="1">
        <v>44075</v>
      </c>
      <c r="AJ983" s="9" t="s">
        <v>38</v>
      </c>
      <c r="AK983">
        <v>3</v>
      </c>
    </row>
    <row r="984" spans="1:37" x14ac:dyDescent="0.25">
      <c r="A984">
        <v>44075</v>
      </c>
      <c r="B984">
        <v>-7.6572318656831229E-2</v>
      </c>
      <c r="C984">
        <v>-2.367060987521259E-3</v>
      </c>
      <c r="D984">
        <v>-1.2063320320560591E-2</v>
      </c>
      <c r="E984">
        <v>-1.306903912510087E-2</v>
      </c>
      <c r="F984">
        <v>-3.6528678555490288E-2</v>
      </c>
      <c r="G984">
        <v>-5.6742895192484148E-2</v>
      </c>
      <c r="H984">
        <v>-6.8801006933212075E-2</v>
      </c>
      <c r="I984">
        <v>-0.31739829124166169</v>
      </c>
      <c r="J984">
        <v>-5.1601651556436477E-3</v>
      </c>
      <c r="K984">
        <v>-2.4740981664761112E-3</v>
      </c>
      <c r="L984">
        <v>-1.3793033506048781E-2</v>
      </c>
      <c r="M984">
        <v>0</v>
      </c>
      <c r="N984">
        <v>-4.8819763503848063E-2</v>
      </c>
      <c r="O984">
        <v>-3.9866230786500513E-2</v>
      </c>
      <c r="P984">
        <v>-0.15673065081356541</v>
      </c>
      <c r="Q984">
        <v>0</v>
      </c>
      <c r="R984">
        <v>-1.9105895707410631E-2</v>
      </c>
      <c r="S984">
        <v>-5.3610426278386393E-2</v>
      </c>
      <c r="T984">
        <v>-0.12865453188320081</v>
      </c>
      <c r="U984">
        <v>0</v>
      </c>
      <c r="V984">
        <v>-4.2798779604114587E-2</v>
      </c>
      <c r="W984">
        <v>0</v>
      </c>
      <c r="X984">
        <v>-0.18981708690619109</v>
      </c>
      <c r="Y984">
        <v>-5.1390830699609327E-2</v>
      </c>
      <c r="Z984">
        <v>-5.3991190069013671E-2</v>
      </c>
      <c r="AA984">
        <v>-7.7470416881914445E-2</v>
      </c>
      <c r="AB984">
        <v>-5.1735218834622669E-2</v>
      </c>
      <c r="AC984">
        <v>-1.06279252954239E-2</v>
      </c>
      <c r="AD984">
        <v>-8.5128494620090416E-3</v>
      </c>
      <c r="AE984">
        <v>-3.9814537234515571E-2</v>
      </c>
      <c r="AF984">
        <v>-4.0204065828433708E-2</v>
      </c>
      <c r="AG984">
        <v>-0.17271663786492289</v>
      </c>
      <c r="AH984" s="9" t="s">
        <v>240</v>
      </c>
      <c r="AI984" s="1">
        <v>44075</v>
      </c>
      <c r="AJ984" s="9" t="s">
        <v>40</v>
      </c>
      <c r="AK984">
        <v>1</v>
      </c>
    </row>
    <row r="985" spans="1:37" x14ac:dyDescent="0.25">
      <c r="A985">
        <v>44074</v>
      </c>
      <c r="B985">
        <v>-0.52736733917464096</v>
      </c>
      <c r="C985">
        <v>-0.55811349536453281</v>
      </c>
      <c r="D985">
        <v>0</v>
      </c>
      <c r="E985">
        <v>-0.53502912526813295</v>
      </c>
      <c r="F985">
        <v>-0.79542648801602278</v>
      </c>
      <c r="G985">
        <v>-0.75325699156034831</v>
      </c>
      <c r="H985">
        <v>-8.1036500240494733E-2</v>
      </c>
      <c r="I985">
        <v>-7.6685036481741076E-2</v>
      </c>
      <c r="J985">
        <v>-0.38305909286216988</v>
      </c>
      <c r="K985">
        <v>-0.186152560459766</v>
      </c>
      <c r="L985">
        <v>-7.5348334279370403E-3</v>
      </c>
      <c r="M985">
        <v>-0.22311200930522371</v>
      </c>
      <c r="N985">
        <v>-0.63396581804625651</v>
      </c>
      <c r="O985">
        <v>-0.49553551318681621</v>
      </c>
      <c r="P985">
        <v>-0.16392243743427801</v>
      </c>
      <c r="Q985">
        <v>-0.18872910349791519</v>
      </c>
      <c r="R985">
        <v>-0.14004910147669389</v>
      </c>
      <c r="S985">
        <v>-6.0072275429871917E-2</v>
      </c>
      <c r="T985">
        <v>-0.1423404383215463</v>
      </c>
      <c r="U985">
        <v>-1.246058213394551</v>
      </c>
      <c r="V985">
        <v>-0.3217781491363772</v>
      </c>
      <c r="W985">
        <v>-0.31588058881789782</v>
      </c>
      <c r="X985">
        <v>-0.49466057717688028</v>
      </c>
      <c r="Y985">
        <v>-0.13400351701109089</v>
      </c>
      <c r="Z985">
        <v>-0.72750952378739298</v>
      </c>
      <c r="AA985">
        <v>-0.3821163051277236</v>
      </c>
      <c r="AB985">
        <v>-0.30241437029706753</v>
      </c>
      <c r="AC985">
        <v>-0.18244169242760791</v>
      </c>
      <c r="AD985">
        <v>-0.1006346341652874</v>
      </c>
      <c r="AE985">
        <v>-0.58777123514071417</v>
      </c>
      <c r="AF985">
        <v>-0.47195032652553359</v>
      </c>
      <c r="AG985">
        <v>-0.54528542539842562</v>
      </c>
      <c r="AH985" s="9" t="s">
        <v>240</v>
      </c>
      <c r="AI985" s="1">
        <v>44044</v>
      </c>
      <c r="AJ985" s="9" t="s">
        <v>41</v>
      </c>
      <c r="AK985">
        <v>31</v>
      </c>
    </row>
    <row r="986" spans="1:37" x14ac:dyDescent="0.25">
      <c r="A986">
        <v>44071</v>
      </c>
      <c r="B986">
        <v>-0.28257779477768041</v>
      </c>
      <c r="C986">
        <v>-5.2373035603556967E-2</v>
      </c>
      <c r="D986">
        <v>0</v>
      </c>
      <c r="E986">
        <v>-0.24038503689418361</v>
      </c>
      <c r="F986">
        <v>-0.59577514621443328</v>
      </c>
      <c r="G986">
        <v>-0.21948357634205079</v>
      </c>
      <c r="H986">
        <v>-0.17357277492367301</v>
      </c>
      <c r="I986">
        <v>-1.357866752719324</v>
      </c>
      <c r="J986">
        <v>-0.7122780865433781</v>
      </c>
      <c r="K986">
        <v>-0.33760998523387131</v>
      </c>
      <c r="L986">
        <v>-1.9913771410151649E-2</v>
      </c>
      <c r="M986">
        <v>-6.9434005053694209E-2</v>
      </c>
      <c r="N986">
        <v>-0.45005077653809961</v>
      </c>
      <c r="O986">
        <v>-0.186491734262453</v>
      </c>
      <c r="P986">
        <v>-0.34379002424323463</v>
      </c>
      <c r="Q986">
        <v>-3.6026422305948623E-2</v>
      </c>
      <c r="R986">
        <v>-3.8461131582476299E-2</v>
      </c>
      <c r="S986">
        <v>-0.29425651162973621</v>
      </c>
      <c r="T986">
        <v>-6.348658096315421E-2</v>
      </c>
      <c r="U986">
        <v>-0.22814962275432801</v>
      </c>
      <c r="V986">
        <v>-0.37910161366282968</v>
      </c>
      <c r="W986">
        <v>-0.71640910788749257</v>
      </c>
      <c r="X986">
        <v>-0.1447426173048737</v>
      </c>
      <c r="Y986">
        <v>-0.37156608763373522</v>
      </c>
      <c r="Z986">
        <v>-0.221841207519891</v>
      </c>
      <c r="AA986">
        <v>-0.5242648658482465</v>
      </c>
      <c r="AB986">
        <v>-0.18368630092758201</v>
      </c>
      <c r="AC986">
        <v>-9.8143816815352738E-2</v>
      </c>
      <c r="AD986">
        <v>-9.7350782297343008E-2</v>
      </c>
      <c r="AE986">
        <v>-0.33586111524028439</v>
      </c>
      <c r="AF986">
        <v>-0.37414695412053223</v>
      </c>
      <c r="AG986">
        <v>-5.3910028668470333E-2</v>
      </c>
      <c r="AH986" s="9" t="s">
        <v>241</v>
      </c>
      <c r="AI986" s="1">
        <v>44044</v>
      </c>
      <c r="AJ986" s="9" t="s">
        <v>43</v>
      </c>
      <c r="AK986">
        <v>28</v>
      </c>
    </row>
    <row r="987" spans="1:37" x14ac:dyDescent="0.25">
      <c r="A987">
        <v>44070</v>
      </c>
      <c r="B987">
        <v>-0.32880827417525332</v>
      </c>
      <c r="C987">
        <v>0</v>
      </c>
      <c r="D987">
        <v>-1.5576037397780111E-3</v>
      </c>
      <c r="E987">
        <v>-0.16206047627252701</v>
      </c>
      <c r="F987">
        <v>-2.426761306840242E-2</v>
      </c>
      <c r="G987">
        <v>-0.20050812490186429</v>
      </c>
      <c r="H987">
        <v>-1.348720630922434E-2</v>
      </c>
      <c r="I987">
        <v>-3.2220307859997827E-2</v>
      </c>
      <c r="J987">
        <v>-6.8537552508281765E-2</v>
      </c>
      <c r="K987">
        <v>-3.108138269856112E-2</v>
      </c>
      <c r="L987">
        <v>-0.21938710572691289</v>
      </c>
      <c r="M987">
        <v>-2.8870804080126159E-2</v>
      </c>
      <c r="N987">
        <v>-8.5090799578601724E-3</v>
      </c>
      <c r="O987">
        <v>-7.5307368832010196E-2</v>
      </c>
      <c r="P987">
        <v>-9.8905135705425154E-2</v>
      </c>
      <c r="Q987">
        <v>-1.960871728903988E-2</v>
      </c>
      <c r="R987">
        <v>-0.14240575669831201</v>
      </c>
      <c r="S987">
        <v>-6.5656524553346099E-2</v>
      </c>
      <c r="T987">
        <v>-0.22486782501149641</v>
      </c>
      <c r="U987">
        <v>-1.6794763789091699E-2</v>
      </c>
      <c r="V987">
        <v>-6.9609270685868543E-2</v>
      </c>
      <c r="W987">
        <v>-0.58385516870526033</v>
      </c>
      <c r="X987">
        <v>-1.329712781776853</v>
      </c>
      <c r="Y987">
        <v>-0.44979476509317851</v>
      </c>
      <c r="Z987">
        <v>-0.44325220205098381</v>
      </c>
      <c r="AA987">
        <v>-4.4286816194178839E-2</v>
      </c>
      <c r="AB987">
        <v>-0.16203814405009331</v>
      </c>
      <c r="AC987">
        <v>-0.1041792523893726</v>
      </c>
      <c r="AD987">
        <v>-6.0716701575045898E-2</v>
      </c>
      <c r="AE987">
        <v>-6.4242306703358953E-2</v>
      </c>
      <c r="AF987">
        <v>-0.1141103788492764</v>
      </c>
      <c r="AG987">
        <v>-1.1326476508258869</v>
      </c>
      <c r="AH987" s="9" t="s">
        <v>241</v>
      </c>
      <c r="AI987" s="1">
        <v>44044</v>
      </c>
      <c r="AJ987" s="9" t="s">
        <v>38</v>
      </c>
      <c r="AK987">
        <v>27</v>
      </c>
    </row>
    <row r="988" spans="1:37" x14ac:dyDescent="0.25">
      <c r="A988">
        <v>44069</v>
      </c>
      <c r="B988">
        <v>-0.22005880941639491</v>
      </c>
      <c r="C988">
        <v>-1.081500586078606E-2</v>
      </c>
      <c r="D988">
        <v>-8.9505976147745275E-3</v>
      </c>
      <c r="E988">
        <v>-0.1121713272600204</v>
      </c>
      <c r="F988">
        <v>-8.0988066413146834E-2</v>
      </c>
      <c r="G988">
        <v>-0.39881911061527342</v>
      </c>
      <c r="H988">
        <v>-8.3804417317393146E-2</v>
      </c>
      <c r="I988">
        <v>-0.14869505956863671</v>
      </c>
      <c r="J988">
        <v>-2.69416368959597E-2</v>
      </c>
      <c r="K988">
        <v>0</v>
      </c>
      <c r="L988">
        <v>-1.0328017422587059E-2</v>
      </c>
      <c r="M988">
        <v>-2.888278194824985E-2</v>
      </c>
      <c r="N988">
        <v>-0.1050132900485206</v>
      </c>
      <c r="O988">
        <v>-2.4019911648215809E-2</v>
      </c>
      <c r="P988">
        <v>-4.635712364967904E-2</v>
      </c>
      <c r="Q988">
        <v>-7.4613933028492618E-2</v>
      </c>
      <c r="R988">
        <v>-1.1651301665315921</v>
      </c>
      <c r="S988">
        <v>-0.1224989463382222</v>
      </c>
      <c r="T988">
        <v>-0.1641380902898131</v>
      </c>
      <c r="U988">
        <v>-8.5355946056270685E-2</v>
      </c>
      <c r="V988">
        <v>-0.11784759947272611</v>
      </c>
      <c r="W988">
        <v>-2.166937085095428E-2</v>
      </c>
      <c r="X988">
        <v>-0.37281062635782147</v>
      </c>
      <c r="Y988">
        <v>-7.564652479937857E-2</v>
      </c>
      <c r="Z988">
        <v>-0.38472801073957769</v>
      </c>
      <c r="AA988">
        <v>-8.8916402790061258E-2</v>
      </c>
      <c r="AB988">
        <v>-0.10952364808560799</v>
      </c>
      <c r="AC988">
        <v>-4.1113313015286819E-2</v>
      </c>
      <c r="AD988">
        <v>-0.13217235049385981</v>
      </c>
      <c r="AE988">
        <v>-7.1544545141732266E-2</v>
      </c>
      <c r="AF988">
        <v>-0.27767845871318819</v>
      </c>
      <c r="AG988">
        <v>-0.28865337793823093</v>
      </c>
      <c r="AH988" s="9" t="s">
        <v>241</v>
      </c>
      <c r="AI988" s="1">
        <v>44044</v>
      </c>
      <c r="AJ988" s="9" t="s">
        <v>39</v>
      </c>
      <c r="AK988">
        <v>26</v>
      </c>
    </row>
    <row r="989" spans="1:37" x14ac:dyDescent="0.25">
      <c r="A989">
        <v>44068</v>
      </c>
      <c r="B989">
        <v>-0.60852031836596654</v>
      </c>
      <c r="C989">
        <v>-7.0085085271448161E-2</v>
      </c>
      <c r="D989">
        <v>-0.1124437524394401</v>
      </c>
      <c r="E989">
        <v>-0.2309014922946922</v>
      </c>
      <c r="F989">
        <v>-0.28498226287827161</v>
      </c>
      <c r="G989">
        <v>-0.67263515501613125</v>
      </c>
      <c r="H989">
        <v>-0.94934231045750761</v>
      </c>
      <c r="I989">
        <v>-5.5680316106578136E-3</v>
      </c>
      <c r="J989">
        <v>-5.5763969235919676E-3</v>
      </c>
      <c r="K989">
        <v>-4.5501875146475468E-2</v>
      </c>
      <c r="L989">
        <v>-0.121721727093592</v>
      </c>
      <c r="M989">
        <v>-8.1732542493242091E-2</v>
      </c>
      <c r="N989">
        <v>-0.33742102606142682</v>
      </c>
      <c r="O989">
        <v>-0.1088611493757277</v>
      </c>
      <c r="P989">
        <v>-0.6007390039067817</v>
      </c>
      <c r="Q989">
        <v>-0.15928298062606111</v>
      </c>
      <c r="R989">
        <v>-4.1032525016587414E-3</v>
      </c>
      <c r="S989">
        <v>-2.9787467111400492</v>
      </c>
      <c r="T989">
        <v>-0.13649150564344451</v>
      </c>
      <c r="U989">
        <v>-0.27907047834274101</v>
      </c>
      <c r="V989">
        <v>-0.19656222288319281</v>
      </c>
      <c r="W989">
        <v>-0.1130337572093171</v>
      </c>
      <c r="X989">
        <v>-0.58550790622603943</v>
      </c>
      <c r="Y989">
        <v>-4.1603946482875409E-2</v>
      </c>
      <c r="Z989">
        <v>-0.8948722488275882</v>
      </c>
      <c r="AA989">
        <v>-0.21268944736078321</v>
      </c>
      <c r="AB989">
        <v>-0.26114023056121971</v>
      </c>
      <c r="AC989">
        <v>-0.1207125351795276</v>
      </c>
      <c r="AD989">
        <v>-0.12993620888516819</v>
      </c>
      <c r="AE989">
        <v>-0.16204970063909299</v>
      </c>
      <c r="AF989">
        <v>-0.72832268667280331</v>
      </c>
      <c r="AG989">
        <v>-0.38100389397876439</v>
      </c>
      <c r="AH989" s="9" t="s">
        <v>241</v>
      </c>
      <c r="AI989" s="1">
        <v>44044</v>
      </c>
      <c r="AJ989" s="9" t="s">
        <v>40</v>
      </c>
      <c r="AK989">
        <v>25</v>
      </c>
    </row>
    <row r="990" spans="1:37" x14ac:dyDescent="0.25">
      <c r="A990">
        <v>44067</v>
      </c>
      <c r="B990">
        <v>-0.13936209524058721</v>
      </c>
      <c r="C990">
        <v>-1.1636993441898301E-3</v>
      </c>
      <c r="D990">
        <v>-1.1088510098946741E-2</v>
      </c>
      <c r="E990">
        <v>-8.5255631042422217E-2</v>
      </c>
      <c r="F990">
        <v>-0.2319706523803359</v>
      </c>
      <c r="G990">
        <v>-0.3036842607541943</v>
      </c>
      <c r="H990">
        <v>-1.5092834934447789E-3</v>
      </c>
      <c r="I990">
        <v>-1.8606566616212392E-2</v>
      </c>
      <c r="J990">
        <v>0</v>
      </c>
      <c r="K990">
        <v>-0.41653786264050308</v>
      </c>
      <c r="L990">
        <v>-0.29134323455189592</v>
      </c>
      <c r="M990">
        <v>-1.8761431297648269E-2</v>
      </c>
      <c r="N990">
        <v>-0.28910589512624763</v>
      </c>
      <c r="O990">
        <v>-0.25259734265527573</v>
      </c>
      <c r="P990">
        <v>-7.2425611539640347E-2</v>
      </c>
      <c r="Q990">
        <v>-0.12839202996870669</v>
      </c>
      <c r="R990">
        <v>0</v>
      </c>
      <c r="S990">
        <v>-0.30857749594903638</v>
      </c>
      <c r="T990">
        <v>-8.2835118622266057E-2</v>
      </c>
      <c r="U990">
        <v>-1.110321531367827E-2</v>
      </c>
      <c r="V990">
        <v>-2.207302178215026E-3</v>
      </c>
      <c r="W990">
        <v>-4.9867376592991973E-2</v>
      </c>
      <c r="X990">
        <v>-0.32414698234199962</v>
      </c>
      <c r="Y990">
        <v>-0.26048797326084489</v>
      </c>
      <c r="Z990">
        <v>-0.17445372882129509</v>
      </c>
      <c r="AA990">
        <v>-0.132613371511516</v>
      </c>
      <c r="AB990">
        <v>-8.7981039369103467E-2</v>
      </c>
      <c r="AC990">
        <v>-9.4327030829595371E-2</v>
      </c>
      <c r="AD990">
        <v>-2.3929508201735741E-2</v>
      </c>
      <c r="AE990">
        <v>-6.3636426280546748E-2</v>
      </c>
      <c r="AF990">
        <v>-0.23895331506221101</v>
      </c>
      <c r="AG990">
        <v>-0.1004310029021588</v>
      </c>
      <c r="AH990" s="9" t="s">
        <v>241</v>
      </c>
      <c r="AI990" s="1">
        <v>44044</v>
      </c>
      <c r="AJ990" s="9" t="s">
        <v>41</v>
      </c>
      <c r="AK990">
        <v>24</v>
      </c>
    </row>
    <row r="991" spans="1:37" x14ac:dyDescent="0.25">
      <c r="A991">
        <v>44064</v>
      </c>
      <c r="B991">
        <v>-9.396336044424293E-2</v>
      </c>
      <c r="C991">
        <v>-1.428725166671253E-2</v>
      </c>
      <c r="D991">
        <v>0</v>
      </c>
      <c r="E991">
        <v>-7.2165214228270075E-2</v>
      </c>
      <c r="F991">
        <v>-8.5985112269918E-3</v>
      </c>
      <c r="G991">
        <v>-0.47925898907830672</v>
      </c>
      <c r="H991">
        <v>-0.18481740886010639</v>
      </c>
      <c r="I991">
        <v>-1.332325424459026E-3</v>
      </c>
      <c r="J991">
        <v>-2.3102598007654729E-3</v>
      </c>
      <c r="K991">
        <v>-6.0333006339701768E-2</v>
      </c>
      <c r="L991">
        <v>-2.186802988226336E-2</v>
      </c>
      <c r="M991">
        <v>-0.43451962931655458</v>
      </c>
      <c r="N991">
        <v>-0.19310318705263391</v>
      </c>
      <c r="O991">
        <v>-2.1078675075651719E-2</v>
      </c>
      <c r="P991">
        <v>0</v>
      </c>
      <c r="Q991">
        <v>0</v>
      </c>
      <c r="R991">
        <v>0</v>
      </c>
      <c r="S991">
        <v>0</v>
      </c>
      <c r="T991">
        <v>-2.2124894709516381E-3</v>
      </c>
      <c r="U991">
        <v>0</v>
      </c>
      <c r="V991">
        <v>-1.118029820144744E-2</v>
      </c>
      <c r="W991">
        <v>-9.4508092964448717E-2</v>
      </c>
      <c r="X991">
        <v>-5.4953814893717763E-2</v>
      </c>
      <c r="Y991">
        <v>-2.4662712601882849E-2</v>
      </c>
      <c r="Z991">
        <v>-0.13807559949658221</v>
      </c>
      <c r="AA991">
        <v>-6.5731277275644012E-2</v>
      </c>
      <c r="AB991">
        <v>-2.0744655906835129E-2</v>
      </c>
      <c r="AC991">
        <v>-0.11746630406595179</v>
      </c>
      <c r="AD991">
        <v>-1.6875404270258871E-3</v>
      </c>
      <c r="AE991">
        <v>-8.0736334722945023E-3</v>
      </c>
      <c r="AF991">
        <v>-0.10762499268098009</v>
      </c>
      <c r="AG991">
        <v>-0.26705264470722839</v>
      </c>
      <c r="AH991" s="9" t="s">
        <v>242</v>
      </c>
      <c r="AI991" s="1">
        <v>44044</v>
      </c>
      <c r="AJ991" s="9" t="s">
        <v>43</v>
      </c>
      <c r="AK991">
        <v>21</v>
      </c>
    </row>
    <row r="992" spans="1:37" x14ac:dyDescent="0.25">
      <c r="A992">
        <v>44063</v>
      </c>
      <c r="B992">
        <v>-0.34251402471935721</v>
      </c>
      <c r="C992">
        <v>-1.055351792369251</v>
      </c>
      <c r="D992">
        <v>-1.739330843766871E-2</v>
      </c>
      <c r="E992">
        <v>-6.1703672135333357E-2</v>
      </c>
      <c r="F992">
        <v>-0.72198397857856744</v>
      </c>
      <c r="G992">
        <v>-0.88539981084872121</v>
      </c>
      <c r="H992">
        <v>-2.4180008622825811E-2</v>
      </c>
      <c r="I992">
        <v>-0.12645140447126499</v>
      </c>
      <c r="J992">
        <v>-0.1924298308943467</v>
      </c>
      <c r="K992">
        <v>-1.6491350298830639E-2</v>
      </c>
      <c r="L992">
        <v>-0.1677926452405952</v>
      </c>
      <c r="M992">
        <v>-0.38731141714483458</v>
      </c>
      <c r="N992">
        <v>-0.1204135037422642</v>
      </c>
      <c r="O992">
        <v>-0.25041494385988888</v>
      </c>
      <c r="P992">
        <v>-4.0408613352257802E-2</v>
      </c>
      <c r="Q992">
        <v>-9.9235458579751593E-2</v>
      </c>
      <c r="R992">
        <v>-3.8909493754691049E-3</v>
      </c>
      <c r="S992">
        <v>-0.21345458867762229</v>
      </c>
      <c r="T992">
        <v>-0.26649126082743529</v>
      </c>
      <c r="U992">
        <v>-3.5894067555366373E-2</v>
      </c>
      <c r="V992">
        <v>-6.3143814262284034E-2</v>
      </c>
      <c r="W992">
        <v>-0.1195193788883027</v>
      </c>
      <c r="X992">
        <v>-0.1976161297327893</v>
      </c>
      <c r="Y992">
        <v>-9.8594781228664913E-2</v>
      </c>
      <c r="Z992">
        <v>-0.45272688673551692</v>
      </c>
      <c r="AA992">
        <v>-0.10216785698211051</v>
      </c>
      <c r="AB992">
        <v>-0.1943968729698046</v>
      </c>
      <c r="AC992">
        <v>-0.27084444825370702</v>
      </c>
      <c r="AD992">
        <v>-0.17767427101210909</v>
      </c>
      <c r="AE992">
        <v>-0.18079554389825919</v>
      </c>
      <c r="AF992">
        <v>-0.4391018684330667</v>
      </c>
      <c r="AG992">
        <v>-0.1223210010292585</v>
      </c>
      <c r="AH992" s="9" t="s">
        <v>242</v>
      </c>
      <c r="AI992" s="1">
        <v>44044</v>
      </c>
      <c r="AJ992" s="9" t="s">
        <v>38</v>
      </c>
      <c r="AK992">
        <v>20</v>
      </c>
    </row>
    <row r="993" spans="1:37" x14ac:dyDescent="0.25">
      <c r="A993">
        <v>44062</v>
      </c>
      <c r="B993">
        <v>-0.64544595395119897</v>
      </c>
      <c r="C993">
        <v>-0.51436419117866417</v>
      </c>
      <c r="D993">
        <v>0</v>
      </c>
      <c r="E993">
        <v>-4.7443361907156527E-2</v>
      </c>
      <c r="F993">
        <v>-1.185227144841179E-2</v>
      </c>
      <c r="G993">
        <v>-0.44005239811833718</v>
      </c>
      <c r="H993">
        <v>-4.0646467731795387E-2</v>
      </c>
      <c r="I993">
        <v>-1.5761384484856329</v>
      </c>
      <c r="J993">
        <v>-1.799639414840579E-3</v>
      </c>
      <c r="K993">
        <v>-0.18167148882703971</v>
      </c>
      <c r="L993">
        <v>-7.158603946878883E-3</v>
      </c>
      <c r="M993">
        <v>-0.339200170395419</v>
      </c>
      <c r="N993">
        <v>-1.8503191731510989E-2</v>
      </c>
      <c r="O993">
        <v>-6.0442652774910989E-2</v>
      </c>
      <c r="P993">
        <v>0</v>
      </c>
      <c r="Q993">
        <v>-3.097329858917695E-2</v>
      </c>
      <c r="R993">
        <v>-0.20951328235083591</v>
      </c>
      <c r="S993">
        <v>-0.2321430016130856</v>
      </c>
      <c r="T993">
        <v>-1.2026291484427149E-3</v>
      </c>
      <c r="U993">
        <v>-1.7801670552327759E-2</v>
      </c>
      <c r="V993">
        <v>-0.19109106553615701</v>
      </c>
      <c r="W993">
        <v>-4.2454629080568358E-2</v>
      </c>
      <c r="X993">
        <v>-0.39506152956155838</v>
      </c>
      <c r="Y993">
        <v>-0.90510332718007114</v>
      </c>
      <c r="Z993">
        <v>-0.42791675686528458</v>
      </c>
      <c r="AA993">
        <v>-0.21236506768088509</v>
      </c>
      <c r="AB993">
        <v>-6.5551465242696144E-2</v>
      </c>
      <c r="AC993">
        <v>-0.31969943318298188</v>
      </c>
      <c r="AD993">
        <v>-3.6938140287234148E-3</v>
      </c>
      <c r="AE993">
        <v>-0.15721891643266481</v>
      </c>
      <c r="AF993">
        <v>-0.36273754745198572</v>
      </c>
      <c r="AG993">
        <v>-0.45931080542511982</v>
      </c>
      <c r="AH993" s="9" t="s">
        <v>242</v>
      </c>
      <c r="AI993" s="1">
        <v>44044</v>
      </c>
      <c r="AJ993" s="9" t="s">
        <v>39</v>
      </c>
      <c r="AK993">
        <v>19</v>
      </c>
    </row>
    <row r="994" spans="1:37" x14ac:dyDescent="0.25">
      <c r="A994">
        <v>44061</v>
      </c>
      <c r="B994">
        <v>-0.37518270441462592</v>
      </c>
      <c r="C994">
        <v>-4.6305076122804441E-2</v>
      </c>
      <c r="D994">
        <v>-0.42727978455105242</v>
      </c>
      <c r="E994">
        <v>-0.1031911809796682</v>
      </c>
      <c r="F994">
        <v>-9.1571534646032095E-3</v>
      </c>
      <c r="G994">
        <v>-0.34760447831288871</v>
      </c>
      <c r="H994">
        <v>-6.45982816785447E-2</v>
      </c>
      <c r="I994">
        <v>-0.99881368250613145</v>
      </c>
      <c r="J994">
        <v>-0.16489770123000469</v>
      </c>
      <c r="K994">
        <v>-0.11857292818176191</v>
      </c>
      <c r="L994">
        <v>-2.6649893494294009E-2</v>
      </c>
      <c r="M994">
        <v>-5.093713645644317E-4</v>
      </c>
      <c r="N994">
        <v>-5.2709488068846309E-2</v>
      </c>
      <c r="O994">
        <v>-0.14424350094011981</v>
      </c>
      <c r="P994">
        <v>-0.13620633443983499</v>
      </c>
      <c r="Q994">
        <v>-0.1229863257210779</v>
      </c>
      <c r="R994">
        <v>-0.1183728732078506</v>
      </c>
      <c r="S994">
        <v>-0.35202325604187068</v>
      </c>
      <c r="T994">
        <v>-0.18489586820724191</v>
      </c>
      <c r="U994">
        <v>0</v>
      </c>
      <c r="V994">
        <v>-0.139744472264523</v>
      </c>
      <c r="W994">
        <v>-8.7575913308188084E-3</v>
      </c>
      <c r="X994">
        <v>-0.12091058971499501</v>
      </c>
      <c r="Y994">
        <v>-4.6840332448743629</v>
      </c>
      <c r="Z994">
        <v>-0.17945106807485919</v>
      </c>
      <c r="AA994">
        <v>-0.29097129056653293</v>
      </c>
      <c r="AB994">
        <v>-0.2177186871691511</v>
      </c>
      <c r="AC994">
        <v>-0.44828428558490813</v>
      </c>
      <c r="AD994">
        <v>-0.17404949725423341</v>
      </c>
      <c r="AE994">
        <v>-9.7401256437357822E-2</v>
      </c>
      <c r="AF994">
        <v>-0.39421391064656258</v>
      </c>
      <c r="AG994">
        <v>-0.30418139340497091</v>
      </c>
      <c r="AH994" s="9" t="s">
        <v>242</v>
      </c>
      <c r="AI994" s="1">
        <v>44044</v>
      </c>
      <c r="AJ994" s="9" t="s">
        <v>40</v>
      </c>
      <c r="AK994">
        <v>18</v>
      </c>
    </row>
    <row r="995" spans="1:37" x14ac:dyDescent="0.25">
      <c r="A995">
        <v>44060</v>
      </c>
      <c r="B995">
        <v>-0.22657645192671</v>
      </c>
      <c r="C995">
        <v>-6.2745104102539057E-2</v>
      </c>
      <c r="D995">
        <v>-9.8241436802757875E-2</v>
      </c>
      <c r="E995">
        <v>-4.6468296854092331E-2</v>
      </c>
      <c r="F995">
        <v>-2.1507211931126639E-2</v>
      </c>
      <c r="G995">
        <v>-1.299867725058315</v>
      </c>
      <c r="H995">
        <v>-3.9983872122229709E-2</v>
      </c>
      <c r="I995">
        <v>-0.3053740014218676</v>
      </c>
      <c r="J995">
        <v>-2.5448217198905242E-2</v>
      </c>
      <c r="K995">
        <v>-8.1601419817940571E-2</v>
      </c>
      <c r="L995">
        <v>-4.8481281549957678E-2</v>
      </c>
      <c r="M995">
        <v>-7.201371395348688E-2</v>
      </c>
      <c r="N995">
        <v>-3.7414989616254418E-2</v>
      </c>
      <c r="O995">
        <v>-4.7185670413613313E-4</v>
      </c>
      <c r="P995">
        <v>-7.1084537869182535E-2</v>
      </c>
      <c r="Q995">
        <v>-2.379658542013471E-2</v>
      </c>
      <c r="R995">
        <v>0</v>
      </c>
      <c r="S995">
        <v>-0.32958283235175262</v>
      </c>
      <c r="T995">
        <v>-3.222034488475109E-2</v>
      </c>
      <c r="U995">
        <v>-2.3883300777512429E-2</v>
      </c>
      <c r="V995">
        <v>-0.57434008125304292</v>
      </c>
      <c r="W995">
        <v>-0.15456247126467371</v>
      </c>
      <c r="X995">
        <v>-6.949446781752816E-2</v>
      </c>
      <c r="Y995">
        <v>0</v>
      </c>
      <c r="Z995">
        <v>-0.27939189945039838</v>
      </c>
      <c r="AA995">
        <v>-0.1175284377652721</v>
      </c>
      <c r="AB995">
        <v>-9.3062587842962452E-2</v>
      </c>
      <c r="AC995">
        <v>-7.6091948350144073E-2</v>
      </c>
      <c r="AD995">
        <v>-1.7411946247724869E-2</v>
      </c>
      <c r="AE995">
        <v>-2.9228979868542861E-2</v>
      </c>
      <c r="AF995">
        <v>-0.36363164837513728</v>
      </c>
      <c r="AG995">
        <v>-0.17736867552177649</v>
      </c>
      <c r="AH995" s="9" t="s">
        <v>242</v>
      </c>
      <c r="AI995" s="1">
        <v>44044</v>
      </c>
      <c r="AJ995" s="9" t="s">
        <v>41</v>
      </c>
      <c r="AK995">
        <v>17</v>
      </c>
    </row>
    <row r="996" spans="1:37" x14ac:dyDescent="0.25">
      <c r="A996">
        <v>44057</v>
      </c>
      <c r="B996">
        <v>-0.45663404237365651</v>
      </c>
      <c r="C996">
        <v>-0.21611948975981379</v>
      </c>
      <c r="D996">
        <v>-0.55401876959427976</v>
      </c>
      <c r="E996">
        <v>-0.41953937343555109</v>
      </c>
      <c r="F996">
        <v>-0.73096005793738261</v>
      </c>
      <c r="G996">
        <v>-0.1656850335673121</v>
      </c>
      <c r="H996">
        <v>-0.10662565489684329</v>
      </c>
      <c r="I996">
        <v>-0.50839699824444251</v>
      </c>
      <c r="J996">
        <v>-0.69548776904122511</v>
      </c>
      <c r="K996">
        <v>-0.27796780648319092</v>
      </c>
      <c r="L996">
        <v>-0.47752447943741622</v>
      </c>
      <c r="M996">
        <v>-0.2711540880068517</v>
      </c>
      <c r="N996">
        <v>-0.30662631392411882</v>
      </c>
      <c r="O996">
        <v>-0.27498685239239401</v>
      </c>
      <c r="P996">
        <v>-0.34227984384877752</v>
      </c>
      <c r="Q996">
        <v>-0.2188605302531349</v>
      </c>
      <c r="R996">
        <v>-0.73723127143359135</v>
      </c>
      <c r="S996">
        <v>-0.49438435938629111</v>
      </c>
      <c r="T996">
        <v>-0.53124484364256186</v>
      </c>
      <c r="U996">
        <v>-0.58083017134650616</v>
      </c>
      <c r="V996">
        <v>-0.42495327619339568</v>
      </c>
      <c r="W996">
        <v>-1.8618396677463549</v>
      </c>
      <c r="X996">
        <v>-0.47140351738070407</v>
      </c>
      <c r="Y996">
        <v>-8.731984084767612E-2</v>
      </c>
      <c r="Z996">
        <v>-0.52641209426623403</v>
      </c>
      <c r="AA996">
        <v>-0.41209758249901568</v>
      </c>
      <c r="AB996">
        <v>-0.3623613466989451</v>
      </c>
      <c r="AC996">
        <v>-0.41380723936025932</v>
      </c>
      <c r="AD996">
        <v>-0.46562282130703042</v>
      </c>
      <c r="AE996">
        <v>-0.40434066887864673</v>
      </c>
      <c r="AF996">
        <v>-0.39868575744389129</v>
      </c>
      <c r="AG996">
        <v>-0.58690454943059278</v>
      </c>
      <c r="AH996" s="9" t="s">
        <v>243</v>
      </c>
      <c r="AI996" s="1">
        <v>44044</v>
      </c>
      <c r="AJ996" s="9" t="s">
        <v>43</v>
      </c>
      <c r="AK996">
        <v>14</v>
      </c>
    </row>
    <row r="997" spans="1:37" x14ac:dyDescent="0.25">
      <c r="A997">
        <v>44056</v>
      </c>
      <c r="B997">
        <v>-0.1019044670441054</v>
      </c>
      <c r="C997">
        <v>-2.4939826038853389E-3</v>
      </c>
      <c r="D997">
        <v>0</v>
      </c>
      <c r="E997">
        <v>-2.299150698651567E-2</v>
      </c>
      <c r="F997">
        <v>-7.3098553678105473E-3</v>
      </c>
      <c r="G997">
        <v>-2.77275806104209E-2</v>
      </c>
      <c r="H997">
        <v>-4.6120478123111701E-2</v>
      </c>
      <c r="I997">
        <v>-8.9099688224471604E-2</v>
      </c>
      <c r="J997">
        <v>-1.26305371861535E-2</v>
      </c>
      <c r="K997">
        <v>-2.6719508634743851E-2</v>
      </c>
      <c r="L997">
        <v>-0.15581475326199631</v>
      </c>
      <c r="M997">
        <v>-4.4388192478209349E-3</v>
      </c>
      <c r="N997">
        <v>-5.6865519239802237E-2</v>
      </c>
      <c r="O997">
        <v>-7.6622940188103103E-2</v>
      </c>
      <c r="P997">
        <v>-4.5473147320742521E-2</v>
      </c>
      <c r="Q997">
        <v>-0.12104961053434039</v>
      </c>
      <c r="R997">
        <v>-0.1898795097231665</v>
      </c>
      <c r="S997">
        <v>-2.632083415592781E-2</v>
      </c>
      <c r="T997">
        <v>-5.1986521048119821E-2</v>
      </c>
      <c r="U997">
        <v>-3.8787839987372487E-2</v>
      </c>
      <c r="V997">
        <v>-4.6078308664749042E-3</v>
      </c>
      <c r="W997">
        <v>-1.025151556599728</v>
      </c>
      <c r="X997">
        <v>-4.3212995712458298E-2</v>
      </c>
      <c r="Y997">
        <v>0</v>
      </c>
      <c r="Z997">
        <v>-6.7740119081887026E-2</v>
      </c>
      <c r="AA997">
        <v>-4.9507012807249458E-2</v>
      </c>
      <c r="AB997">
        <v>-0.12727143415730571</v>
      </c>
      <c r="AC997">
        <v>-1.9535448000612139E-2</v>
      </c>
      <c r="AD997">
        <v>-6.7018751256730472E-2</v>
      </c>
      <c r="AE997">
        <v>-4.4902685573422418E-2</v>
      </c>
      <c r="AF997">
        <v>-5.3357264488465013E-2</v>
      </c>
      <c r="AG997">
        <v>-0.3140309766870174</v>
      </c>
      <c r="AH997" s="9" t="s">
        <v>243</v>
      </c>
      <c r="AI997" s="1">
        <v>44044</v>
      </c>
      <c r="AJ997" s="9" t="s">
        <v>38</v>
      </c>
      <c r="AK997">
        <v>13</v>
      </c>
    </row>
    <row r="998" spans="1:37" x14ac:dyDescent="0.25">
      <c r="A998">
        <v>44055</v>
      </c>
      <c r="B998">
        <v>-0.21672727629065161</v>
      </c>
      <c r="C998">
        <v>-2.1022175000375141E-2</v>
      </c>
      <c r="D998">
        <v>-1.0751707471925699E-2</v>
      </c>
      <c r="E998">
        <v>-0.1060235048923959</v>
      </c>
      <c r="F998">
        <v>-2.4409463058818189E-2</v>
      </c>
      <c r="G998">
        <v>-0.15898932537987179</v>
      </c>
      <c r="H998">
        <v>0</v>
      </c>
      <c r="I998">
        <v>-5.901730332650919E-3</v>
      </c>
      <c r="J998">
        <v>0</v>
      </c>
      <c r="K998">
        <v>-1.5921079301800669E-2</v>
      </c>
      <c r="L998">
        <v>-0.13603672280435561</v>
      </c>
      <c r="M998">
        <v>-4.5136217235932828E-2</v>
      </c>
      <c r="N998">
        <v>-0.19573170503725729</v>
      </c>
      <c r="O998">
        <v>-0.19451865173069299</v>
      </c>
      <c r="P998">
        <v>-6.2493877675726887E-2</v>
      </c>
      <c r="Q998">
        <v>-9.17218727793912E-2</v>
      </c>
      <c r="R998">
        <v>0</v>
      </c>
      <c r="S998">
        <v>-0.15558359959468959</v>
      </c>
      <c r="T998">
        <v>-4.8876718034697467E-2</v>
      </c>
      <c r="U998">
        <v>-0.75340934746667321</v>
      </c>
      <c r="V998">
        <v>-0.1098543180404442</v>
      </c>
      <c r="W998">
        <v>-7.8118358891259274E-2</v>
      </c>
      <c r="X998">
        <v>-0.20507952326943579</v>
      </c>
      <c r="Y998">
        <v>-1.0212636320887239E-2</v>
      </c>
      <c r="Z998">
        <v>-0.21110299183780601</v>
      </c>
      <c r="AA998">
        <v>-0.14616214575705069</v>
      </c>
      <c r="AB998">
        <v>-6.7835271842331055E-2</v>
      </c>
      <c r="AC998">
        <v>-0.11921093314211891</v>
      </c>
      <c r="AD998">
        <v>-2.9615249317907131E-2</v>
      </c>
      <c r="AE998">
        <v>-4.6490230854471327E-2</v>
      </c>
      <c r="AF998">
        <v>-0.16792267324390531</v>
      </c>
      <c r="AG998">
        <v>-0.57486489669532015</v>
      </c>
      <c r="AH998" s="9" t="s">
        <v>243</v>
      </c>
      <c r="AI998" s="1">
        <v>44044</v>
      </c>
      <c r="AJ998" s="9" t="s">
        <v>39</v>
      </c>
      <c r="AK998">
        <v>12</v>
      </c>
    </row>
    <row r="999" spans="1:37" x14ac:dyDescent="0.25">
      <c r="A999">
        <v>44054</v>
      </c>
      <c r="B999">
        <v>-0.31700864103863258</v>
      </c>
      <c r="C999">
        <v>-2.8435193076881322E-2</v>
      </c>
      <c r="D999">
        <v>-5.7823907556909708E-3</v>
      </c>
      <c r="E999">
        <v>-0.15798126722473371</v>
      </c>
      <c r="F999">
        <v>-0.13352041665145589</v>
      </c>
      <c r="G999">
        <v>-8.4156164290062202E-2</v>
      </c>
      <c r="H999">
        <v>-1.620133136136068</v>
      </c>
      <c r="I999">
        <v>-0.22243970297600049</v>
      </c>
      <c r="J999">
        <v>-6.6839314697145089E-2</v>
      </c>
      <c r="K999">
        <v>-7.1040325454517824E-3</v>
      </c>
      <c r="L999">
        <v>-0.32370238111711408</v>
      </c>
      <c r="M999">
        <v>-0.25374054128493623</v>
      </c>
      <c r="N999">
        <v>-0.1430852691331948</v>
      </c>
      <c r="O999">
        <v>-9.6287959914454577E-3</v>
      </c>
      <c r="P999">
        <v>-5.9795765062560409E-2</v>
      </c>
      <c r="Q999">
        <v>-3.4901432847219782E-4</v>
      </c>
      <c r="R999">
        <v>0</v>
      </c>
      <c r="S999">
        <v>-8.8984279717989005E-3</v>
      </c>
      <c r="T999">
        <v>-0.13894125137658411</v>
      </c>
      <c r="U999">
        <v>-1.409083099219721E-2</v>
      </c>
      <c r="V999">
        <v>-7.2253388206858546E-2</v>
      </c>
      <c r="W999">
        <v>-3.747819424642759</v>
      </c>
      <c r="X999">
        <v>-0.31996967469386173</v>
      </c>
      <c r="Y999">
        <v>-2.0944789124933791E-2</v>
      </c>
      <c r="Z999">
        <v>-0.34078278686865449</v>
      </c>
      <c r="AA999">
        <v>-0.13633173198713711</v>
      </c>
      <c r="AB999">
        <v>-0.16634840515987789</v>
      </c>
      <c r="AC999">
        <v>-0.14850410686018531</v>
      </c>
      <c r="AD999">
        <v>-4.7205842677043378E-2</v>
      </c>
      <c r="AE999">
        <v>-7.5003920126240353E-2</v>
      </c>
      <c r="AF999">
        <v>-0.30553813666626312</v>
      </c>
      <c r="AG999">
        <v>-0.4563370646399455</v>
      </c>
      <c r="AH999" s="9" t="s">
        <v>243</v>
      </c>
      <c r="AI999" s="1">
        <v>44044</v>
      </c>
      <c r="AJ999" s="9" t="s">
        <v>40</v>
      </c>
      <c r="AK999">
        <v>11</v>
      </c>
    </row>
    <row r="1000" spans="1:37" x14ac:dyDescent="0.25">
      <c r="A1000">
        <v>44053</v>
      </c>
      <c r="B1000">
        <v>-0.2518651073845703</v>
      </c>
      <c r="C1000">
        <v>-4.1742301071864919E-2</v>
      </c>
      <c r="D1000">
        <v>-0.13107652180120291</v>
      </c>
      <c r="E1000">
        <v>-0.12553710677491869</v>
      </c>
      <c r="F1000">
        <v>-3.4873911803541137E-2</v>
      </c>
      <c r="G1000">
        <v>-0.1216238111383777</v>
      </c>
      <c r="H1000">
        <v>-4.276855787935107E-2</v>
      </c>
      <c r="I1000">
        <v>-0.15803033315745571</v>
      </c>
      <c r="J1000">
        <v>0</v>
      </c>
      <c r="K1000">
        <v>-0.10654118603525541</v>
      </c>
      <c r="L1000">
        <v>-1.203004422610077E-2</v>
      </c>
      <c r="M1000">
        <v>-2.1703634142446721E-2</v>
      </c>
      <c r="N1000">
        <v>-0.16757269015921669</v>
      </c>
      <c r="O1000">
        <v>-0.17136594210486211</v>
      </c>
      <c r="P1000">
        <v>-0.2338874439537936</v>
      </c>
      <c r="Q1000">
        <v>-0.2049843314120503</v>
      </c>
      <c r="R1000">
        <v>-0.13216678768389661</v>
      </c>
      <c r="S1000">
        <v>-0.1169492729226799</v>
      </c>
      <c r="T1000">
        <v>-0.18441502403858989</v>
      </c>
      <c r="U1000">
        <v>-2.2105167430424531E-2</v>
      </c>
      <c r="V1000">
        <v>-9.9133119921193932E-2</v>
      </c>
      <c r="W1000">
        <v>-2.39026925228056</v>
      </c>
      <c r="X1000">
        <v>-0.13456759831444981</v>
      </c>
      <c r="Y1000">
        <v>-5.3339166208664107E-2</v>
      </c>
      <c r="Z1000">
        <v>-0.27139660987440989</v>
      </c>
      <c r="AA1000">
        <v>-0.15588925127594089</v>
      </c>
      <c r="AB1000">
        <v>-0.1998050999737474</v>
      </c>
      <c r="AC1000">
        <v>-4.156772161003592E-2</v>
      </c>
      <c r="AD1000">
        <v>-0.30895597085926257</v>
      </c>
      <c r="AE1000">
        <v>-9.4722792013903753E-2</v>
      </c>
      <c r="AF1000">
        <v>-0.13869393242819619</v>
      </c>
      <c r="AG1000">
        <v>-0.32133701511342999</v>
      </c>
      <c r="AH1000" s="9" t="s">
        <v>243</v>
      </c>
      <c r="AI1000" s="1">
        <v>44044</v>
      </c>
      <c r="AJ1000" s="9" t="s">
        <v>41</v>
      </c>
      <c r="AK1000">
        <v>10</v>
      </c>
    </row>
    <row r="1001" spans="1:37" x14ac:dyDescent="0.25">
      <c r="A1001">
        <v>44050</v>
      </c>
      <c r="B1001">
        <v>-0.13961901359322321</v>
      </c>
      <c r="C1001">
        <v>-0.19317731531545471</v>
      </c>
      <c r="D1001">
        <v>-6.6603829948639476E-2</v>
      </c>
      <c r="E1001">
        <v>-0.1439006751188211</v>
      </c>
      <c r="F1001">
        <v>-0.20997158694394399</v>
      </c>
      <c r="G1001">
        <v>-2.2226017883078819E-2</v>
      </c>
      <c r="H1001">
        <v>-2.1996940541076399E-2</v>
      </c>
      <c r="I1001">
        <v>-8.482704076348524E-2</v>
      </c>
      <c r="J1001">
        <v>-2.6078946126458509E-2</v>
      </c>
      <c r="K1001">
        <v>-3.6078773313768853E-2</v>
      </c>
      <c r="L1001">
        <v>-1.0004839627527811E-3</v>
      </c>
      <c r="M1001">
        <v>-0.18291605404878719</v>
      </c>
      <c r="N1001">
        <v>-5.4683214560057147E-2</v>
      </c>
      <c r="O1001">
        <v>-0.1527551699297458</v>
      </c>
      <c r="P1001">
        <v>0</v>
      </c>
      <c r="Q1001">
        <v>-0.1373270312809888</v>
      </c>
      <c r="R1001">
        <v>-2.8093337304275479E-2</v>
      </c>
      <c r="S1001">
        <v>-2.1911588142591761E-2</v>
      </c>
      <c r="T1001">
        <v>-6.9248232035804755E-2</v>
      </c>
      <c r="U1001">
        <v>-3.8160776353653197E-2</v>
      </c>
      <c r="V1001">
        <v>-0.1071652492642706</v>
      </c>
      <c r="W1001">
        <v>-8.164565738591827E-3</v>
      </c>
      <c r="X1001">
        <v>-0.1978299305580426</v>
      </c>
      <c r="Y1001">
        <v>-0.17075734688767999</v>
      </c>
      <c r="Z1001">
        <v>-0.20765758245130919</v>
      </c>
      <c r="AA1001">
        <v>-4.595623298691151E-2</v>
      </c>
      <c r="AB1001">
        <v>-0.1192638522621929</v>
      </c>
      <c r="AC1001">
        <v>-0.11251658439267349</v>
      </c>
      <c r="AD1001">
        <v>-4.4682416179231722E-2</v>
      </c>
      <c r="AE1001">
        <v>-6.5958629045682823E-2</v>
      </c>
      <c r="AF1001">
        <v>-0.18220866086417051</v>
      </c>
      <c r="AG1001">
        <v>-0.1413316395538006</v>
      </c>
      <c r="AH1001" s="9" t="s">
        <v>244</v>
      </c>
      <c r="AI1001" s="1">
        <v>44044</v>
      </c>
      <c r="AJ1001" s="9" t="s">
        <v>43</v>
      </c>
      <c r="AK1001">
        <v>7</v>
      </c>
    </row>
    <row r="1002" spans="1:37" x14ac:dyDescent="0.25">
      <c r="A1002">
        <v>44049</v>
      </c>
      <c r="B1002">
        <v>-0.26020319315640972</v>
      </c>
      <c r="C1002">
        <v>-0.15707264556902181</v>
      </c>
      <c r="D1002">
        <v>-2.803489591883318E-2</v>
      </c>
      <c r="E1002">
        <v>-0.1599095009625274</v>
      </c>
      <c r="F1002">
        <v>-2.020819586426929E-2</v>
      </c>
      <c r="G1002">
        <v>-0.1149471978405489</v>
      </c>
      <c r="H1002">
        <v>-3.4655951938840968E-2</v>
      </c>
      <c r="I1002">
        <v>-0.81104111142197011</v>
      </c>
      <c r="J1002">
        <v>-4.064019270580814E-2</v>
      </c>
      <c r="K1002">
        <v>-1.9294629820942259E-2</v>
      </c>
      <c r="L1002">
        <v>-0.20067019556749291</v>
      </c>
      <c r="M1002">
        <v>-3.8347293552901167E-2</v>
      </c>
      <c r="N1002">
        <v>-0.33562089129551698</v>
      </c>
      <c r="O1002">
        <v>-0.11125302465236619</v>
      </c>
      <c r="P1002">
        <v>-8.2227043569969488E-2</v>
      </c>
      <c r="Q1002">
        <v>-0.1542087455152143</v>
      </c>
      <c r="R1002">
        <v>-0.1222346966560495</v>
      </c>
      <c r="S1002">
        <v>-1.0153083543990239E-3</v>
      </c>
      <c r="T1002">
        <v>-3.2608093475144387E-2</v>
      </c>
      <c r="U1002">
        <v>-1.1954214587827411E-3</v>
      </c>
      <c r="V1002">
        <v>-2.7428961381762498E-2</v>
      </c>
      <c r="W1002">
        <v>-2.2022502538388149E-2</v>
      </c>
      <c r="X1002">
        <v>-0.36374581927686778</v>
      </c>
      <c r="Y1002">
        <v>-1.612872741297245E-2</v>
      </c>
      <c r="Z1002">
        <v>-0.34021862947386577</v>
      </c>
      <c r="AA1002">
        <v>-0.26617674333658742</v>
      </c>
      <c r="AB1002">
        <v>-7.910900882225641E-2</v>
      </c>
      <c r="AC1002">
        <v>-0.1026074626063898</v>
      </c>
      <c r="AD1002">
        <v>-0.1314831425012184</v>
      </c>
      <c r="AE1002">
        <v>-0.33040660559137891</v>
      </c>
      <c r="AF1002">
        <v>-7.0467965539115496E-2</v>
      </c>
      <c r="AG1002">
        <v>-0.36685478042126252</v>
      </c>
      <c r="AH1002" s="9" t="s">
        <v>244</v>
      </c>
      <c r="AI1002" s="1">
        <v>44044</v>
      </c>
      <c r="AJ1002" s="9" t="s">
        <v>38</v>
      </c>
      <c r="AK1002">
        <v>6</v>
      </c>
    </row>
    <row r="1003" spans="1:37" x14ac:dyDescent="0.25">
      <c r="A1003">
        <v>44048</v>
      </c>
      <c r="B1003">
        <v>-0.13940816501000111</v>
      </c>
      <c r="C1003">
        <v>0</v>
      </c>
      <c r="D1003">
        <v>0</v>
      </c>
      <c r="E1003">
        <v>-1.4392643778769681E-2</v>
      </c>
      <c r="F1003">
        <v>-2.8885659438687649E-3</v>
      </c>
      <c r="G1003">
        <v>-0.43979512124470033</v>
      </c>
      <c r="H1003">
        <v>-4.5778846104849211E-2</v>
      </c>
      <c r="I1003">
        <v>-0.36869353472976102</v>
      </c>
      <c r="J1003">
        <v>0</v>
      </c>
      <c r="K1003">
        <v>-0.19186814278534681</v>
      </c>
      <c r="L1003">
        <v>0</v>
      </c>
      <c r="M1003">
        <v>0</v>
      </c>
      <c r="N1003">
        <v>-2.5935404602589539E-2</v>
      </c>
      <c r="O1003">
        <v>-6.4411241949290529E-2</v>
      </c>
      <c r="P1003">
        <v>-0.16548327113432931</v>
      </c>
      <c r="Q1003">
        <v>-0.2025387586400007</v>
      </c>
      <c r="R1003">
        <v>-6.7866907649206221E-2</v>
      </c>
      <c r="S1003">
        <v>-0.52209328481765449</v>
      </c>
      <c r="T1003">
        <v>-3.1657457474504519E-2</v>
      </c>
      <c r="U1003">
        <v>-8.7174438394479775E-2</v>
      </c>
      <c r="V1003">
        <v>-3.087012195112784E-2</v>
      </c>
      <c r="W1003">
        <v>-0.13169757313397629</v>
      </c>
      <c r="X1003">
        <v>-9.4043500851688347E-2</v>
      </c>
      <c r="Y1003">
        <v>0</v>
      </c>
      <c r="Z1003">
        <v>-0.23607092492295861</v>
      </c>
      <c r="AA1003">
        <v>-9.3138261844267253E-2</v>
      </c>
      <c r="AB1003">
        <v>-7.100777038190452E-2</v>
      </c>
      <c r="AC1003">
        <v>0</v>
      </c>
      <c r="AD1003">
        <v>-4.9894449638288182E-4</v>
      </c>
      <c r="AE1003">
        <v>-7.2757231500072309E-2</v>
      </c>
      <c r="AF1003">
        <v>-0.21916189812607331</v>
      </c>
      <c r="AG1003">
        <v>-0.1233031192722349</v>
      </c>
      <c r="AH1003" s="9" t="s">
        <v>244</v>
      </c>
      <c r="AI1003" s="1">
        <v>44044</v>
      </c>
      <c r="AJ1003" s="9" t="s">
        <v>39</v>
      </c>
      <c r="AK1003">
        <v>5</v>
      </c>
    </row>
    <row r="1004" spans="1:37" x14ac:dyDescent="0.25">
      <c r="A1004">
        <v>44047</v>
      </c>
      <c r="B1004">
        <v>-0.21395744184751189</v>
      </c>
      <c r="C1004">
        <v>-6.9563553254272811E-2</v>
      </c>
      <c r="D1004">
        <v>0</v>
      </c>
      <c r="E1004">
        <v>-0.19120457813991551</v>
      </c>
      <c r="F1004">
        <v>-0.1063280141912368</v>
      </c>
      <c r="G1004">
        <v>-0.17986033777151009</v>
      </c>
      <c r="H1004">
        <v>-2.610698832910578E-3</v>
      </c>
      <c r="I1004">
        <v>-0.95128325146084813</v>
      </c>
      <c r="J1004">
        <v>-2.954574803206679E-2</v>
      </c>
      <c r="K1004">
        <v>0</v>
      </c>
      <c r="L1004">
        <v>-0.39789532523481241</v>
      </c>
      <c r="M1004">
        <v>-0.10749269474673891</v>
      </c>
      <c r="N1004">
        <v>-3.9275270947704582E-2</v>
      </c>
      <c r="O1004">
        <v>-6.5982156267031619E-2</v>
      </c>
      <c r="P1004">
        <v>-2.3850130371658011E-2</v>
      </c>
      <c r="Q1004">
        <v>-0.1185245217186789</v>
      </c>
      <c r="R1004">
        <v>0</v>
      </c>
      <c r="S1004">
        <v>-0.85027192036365351</v>
      </c>
      <c r="T1004">
        <v>-8.4981273433116677E-2</v>
      </c>
      <c r="U1004">
        <v>-5.117931914213103E-2</v>
      </c>
      <c r="V1004">
        <v>-9.0159857487120437E-2</v>
      </c>
      <c r="W1004">
        <v>0</v>
      </c>
      <c r="X1004">
        <v>-0.42956483721200972</v>
      </c>
      <c r="Y1004">
        <v>-0.36598270238999719</v>
      </c>
      <c r="Z1004">
        <v>-0.28433055247326322</v>
      </c>
      <c r="AA1004">
        <v>-0.13354120137712819</v>
      </c>
      <c r="AB1004">
        <v>-8.4477724981725039E-2</v>
      </c>
      <c r="AC1004">
        <v>-0.24731090279569121</v>
      </c>
      <c r="AD1004">
        <v>-2.2554578903260951E-2</v>
      </c>
      <c r="AE1004">
        <v>-0.1193080888982645</v>
      </c>
      <c r="AF1004">
        <v>-0.37123996450274882</v>
      </c>
      <c r="AG1004">
        <v>-9.7235427778657749E-2</v>
      </c>
      <c r="AH1004" s="9" t="s">
        <v>244</v>
      </c>
      <c r="AI1004" s="1">
        <v>44044</v>
      </c>
      <c r="AJ1004" s="9" t="s">
        <v>40</v>
      </c>
      <c r="AK1004">
        <v>4</v>
      </c>
    </row>
    <row r="1005" spans="1:37" x14ac:dyDescent="0.25">
      <c r="A1005">
        <v>44046</v>
      </c>
      <c r="B1005">
        <v>-0.18127557955663429</v>
      </c>
      <c r="C1005">
        <v>-0.1181704964308723</v>
      </c>
      <c r="D1005">
        <v>-1.054086267688646</v>
      </c>
      <c r="E1005">
        <v>-0.14999902064886489</v>
      </c>
      <c r="F1005">
        <v>0</v>
      </c>
      <c r="G1005">
        <v>-0.72388252816464171</v>
      </c>
      <c r="H1005">
        <v>-9.5539064332399691E-3</v>
      </c>
      <c r="I1005">
        <v>-1.556376571010324E-2</v>
      </c>
      <c r="J1005">
        <v>0</v>
      </c>
      <c r="K1005">
        <v>0</v>
      </c>
      <c r="L1005">
        <v>-0.16077333458359649</v>
      </c>
      <c r="M1005">
        <v>-1.1728811708867569E-2</v>
      </c>
      <c r="N1005">
        <v>-6.8371696468713425E-2</v>
      </c>
      <c r="O1005">
        <v>-7.0920212105176662E-3</v>
      </c>
      <c r="P1005">
        <v>-9.1924879040448007E-2</v>
      </c>
      <c r="Q1005">
        <v>-2.1390233123442751E-2</v>
      </c>
      <c r="R1005">
        <v>0</v>
      </c>
      <c r="S1005">
        <v>0</v>
      </c>
      <c r="T1005">
        <v>-8.4857937794382329E-3</v>
      </c>
      <c r="U1005">
        <v>-7.0486098859026628E-3</v>
      </c>
      <c r="V1005">
        <v>-4.6293350838019283E-2</v>
      </c>
      <c r="W1005">
        <v>-0.54556119639120915</v>
      </c>
      <c r="X1005">
        <v>-1.838099582796357E-2</v>
      </c>
      <c r="Y1005">
        <v>-5.3963846365797923E-2</v>
      </c>
      <c r="Z1005">
        <v>-0.30555976073406249</v>
      </c>
      <c r="AA1005">
        <v>-4.3161309400189023E-2</v>
      </c>
      <c r="AB1005">
        <v>-6.012089354136281E-2</v>
      </c>
      <c r="AC1005">
        <v>-0.14880023042429971</v>
      </c>
      <c r="AD1005">
        <v>-4.9317663103012619E-3</v>
      </c>
      <c r="AE1005">
        <v>-0.10643783317208989</v>
      </c>
      <c r="AF1005">
        <v>-0.18024997417449329</v>
      </c>
      <c r="AG1005">
        <v>-0.14010264502437941</v>
      </c>
      <c r="AH1005" s="9" t="s">
        <v>244</v>
      </c>
      <c r="AI1005" s="1">
        <v>44044</v>
      </c>
      <c r="AJ1005" s="9" t="s">
        <v>41</v>
      </c>
      <c r="AK1005">
        <v>3</v>
      </c>
    </row>
    <row r="1006" spans="1:37" x14ac:dyDescent="0.25">
      <c r="A1006">
        <v>44043</v>
      </c>
      <c r="B1006">
        <v>-0.27835472000726341</v>
      </c>
      <c r="C1006">
        <v>-0.79213306501435365</v>
      </c>
      <c r="D1006">
        <v>-1.4819127150839811E-2</v>
      </c>
      <c r="E1006">
        <v>-0.31370802742364873</v>
      </c>
      <c r="F1006">
        <v>-0.32396779482014321</v>
      </c>
      <c r="G1006">
        <v>-5.3697281704733417E-2</v>
      </c>
      <c r="H1006">
        <v>-2.388757572004515E-2</v>
      </c>
      <c r="I1006">
        <v>-0.42099460080256312</v>
      </c>
      <c r="J1006">
        <v>-0.12065497367768981</v>
      </c>
      <c r="K1006">
        <v>-0.1723492784122467</v>
      </c>
      <c r="L1006">
        <v>-0.30746181381231302</v>
      </c>
      <c r="M1006">
        <v>-5.33539670333743E-3</v>
      </c>
      <c r="N1006">
        <v>-1.2024123968513521E-2</v>
      </c>
      <c r="O1006">
        <v>-8.7602079169822322E-2</v>
      </c>
      <c r="P1006">
        <v>-0.28222386181054998</v>
      </c>
      <c r="Q1006">
        <v>-7.7654637398378051E-2</v>
      </c>
      <c r="R1006">
        <v>-7.916355149729401E-2</v>
      </c>
      <c r="S1006">
        <v>-0.49984763774198748</v>
      </c>
      <c r="T1006">
        <v>-6.2257489521488928E-2</v>
      </c>
      <c r="U1006">
        <v>-6.1154502637109767E-2</v>
      </c>
      <c r="V1006">
        <v>-5.8851411764111929E-3</v>
      </c>
      <c r="W1006">
        <v>-0.72649794597707451</v>
      </c>
      <c r="X1006">
        <v>-0.43071531819712722</v>
      </c>
      <c r="Y1006">
        <v>-2.449227575489725E-2</v>
      </c>
      <c r="Z1006">
        <v>-0.44774243976620931</v>
      </c>
      <c r="AA1006">
        <v>-0.18683197425961731</v>
      </c>
      <c r="AB1006">
        <v>-7.6291967101355149E-2</v>
      </c>
      <c r="AC1006">
        <v>-4.5554463186360993E-2</v>
      </c>
      <c r="AD1006">
        <v>-9.2336419716669282E-2</v>
      </c>
      <c r="AE1006">
        <v>-0.1669021520509065</v>
      </c>
      <c r="AF1006">
        <v>-0.23765964844602069</v>
      </c>
      <c r="AG1006">
        <v>-0.41555062999002851</v>
      </c>
      <c r="AH1006" s="9" t="s">
        <v>245</v>
      </c>
      <c r="AI1006" s="1">
        <v>44013</v>
      </c>
      <c r="AJ1006" s="9" t="s">
        <v>43</v>
      </c>
      <c r="AK1006">
        <v>31</v>
      </c>
    </row>
    <row r="1007" spans="1:37" x14ac:dyDescent="0.25">
      <c r="A1007">
        <v>44042</v>
      </c>
      <c r="B1007">
        <v>-0.1222642260239679</v>
      </c>
      <c r="C1007">
        <v>-5.964703112981317E-3</v>
      </c>
      <c r="D1007">
        <v>-4.0418015342241816E-3</v>
      </c>
      <c r="E1007">
        <v>-5.9898754877828628E-2</v>
      </c>
      <c r="F1007">
        <v>-1.05995557577639E-2</v>
      </c>
      <c r="G1007">
        <v>-4.3843522020178223E-2</v>
      </c>
      <c r="H1007">
        <v>-0.6323019493673997</v>
      </c>
      <c r="I1007">
        <v>-5.4707109060143762E-2</v>
      </c>
      <c r="J1007">
        <v>-4.0205872684458497E-3</v>
      </c>
      <c r="K1007">
        <v>-3.86582917511693E-3</v>
      </c>
      <c r="L1007">
        <v>-6.6608934693916334E-3</v>
      </c>
      <c r="M1007">
        <v>-2.4440882908133971E-2</v>
      </c>
      <c r="N1007">
        <v>-4.0894409978701862E-2</v>
      </c>
      <c r="O1007">
        <v>-1.7935438390711501E-4</v>
      </c>
      <c r="P1007">
        <v>-0.33467318753314412</v>
      </c>
      <c r="Q1007">
        <v>-4.6244182678939622E-2</v>
      </c>
      <c r="R1007">
        <v>-1.48878924917229E-2</v>
      </c>
      <c r="S1007">
        <v>-0.25466634090691898</v>
      </c>
      <c r="T1007">
        <v>-7.0830150559120578E-2</v>
      </c>
      <c r="U1007">
        <v>-3.393701726133394E-2</v>
      </c>
      <c r="V1007">
        <v>-3.813855474638346E-2</v>
      </c>
      <c r="W1007">
        <v>-0.41948740589643629</v>
      </c>
      <c r="X1007">
        <v>-5.9088850224105649E-2</v>
      </c>
      <c r="Y1007">
        <v>-5.2361645423151604E-3</v>
      </c>
      <c r="Z1007">
        <v>-0.1372844814657776</v>
      </c>
      <c r="AA1007">
        <v>-6.5060695398122245E-2</v>
      </c>
      <c r="AB1007">
        <v>-0.1100803482425743</v>
      </c>
      <c r="AC1007">
        <v>-1.6201365828834351E-2</v>
      </c>
      <c r="AD1007">
        <v>-1.5847881886975151E-2</v>
      </c>
      <c r="AE1007">
        <v>-5.5241981945510929E-2</v>
      </c>
      <c r="AF1007">
        <v>-8.0788222809687352E-2</v>
      </c>
      <c r="AG1007">
        <v>-0.22545003485642981</v>
      </c>
      <c r="AH1007" s="9" t="s">
        <v>245</v>
      </c>
      <c r="AI1007" s="1">
        <v>44013</v>
      </c>
      <c r="AJ1007" s="9" t="s">
        <v>38</v>
      </c>
      <c r="AK1007">
        <v>30</v>
      </c>
    </row>
    <row r="1008" spans="1:37" x14ac:dyDescent="0.25">
      <c r="A1008">
        <v>44041</v>
      </c>
      <c r="B1008">
        <v>-0.56487771477973781</v>
      </c>
      <c r="C1008">
        <v>-0.89992302353439801</v>
      </c>
      <c r="D1008">
        <v>-0.61605905258234683</v>
      </c>
      <c r="E1008">
        <v>-0.62500992155455981</v>
      </c>
      <c r="F1008">
        <v>-7.3952165744676848E-2</v>
      </c>
      <c r="G1008">
        <v>-0.17250825014174639</v>
      </c>
      <c r="H1008">
        <v>-0.13973945910519051</v>
      </c>
      <c r="I1008">
        <v>-0.17260365356394169</v>
      </c>
      <c r="J1008">
        <v>-0.72199474455398305</v>
      </c>
      <c r="K1008">
        <v>-0.12313613139449051</v>
      </c>
      <c r="L1008">
        <v>-1.4749263397176691</v>
      </c>
      <c r="M1008">
        <v>-0.31908937915605051</v>
      </c>
      <c r="N1008">
        <v>-0.75298779564743989</v>
      </c>
      <c r="O1008">
        <v>-0.3580846898721744</v>
      </c>
      <c r="P1008">
        <v>-0.4583551168979576</v>
      </c>
      <c r="Q1008">
        <v>-8.3319530485630497E-2</v>
      </c>
      <c r="R1008">
        <v>-1.6111708494245689</v>
      </c>
      <c r="S1008">
        <v>-0.47061077295368708</v>
      </c>
      <c r="T1008">
        <v>-0.98112731327154912</v>
      </c>
      <c r="U1008">
        <v>-0.12708323386913559</v>
      </c>
      <c r="V1008">
        <v>-0.41106923961383079</v>
      </c>
      <c r="W1008">
        <v>-1.397946135873529</v>
      </c>
      <c r="X1008">
        <v>-0.56254192167502559</v>
      </c>
      <c r="Y1008">
        <v>-0.28267082724079051</v>
      </c>
      <c r="Z1008">
        <v>-0.69163818238136598</v>
      </c>
      <c r="AA1008">
        <v>-0.51063830563930934</v>
      </c>
      <c r="AB1008">
        <v>-0.34417297037556432</v>
      </c>
      <c r="AC1008">
        <v>-0.65075983197043996</v>
      </c>
      <c r="AD1008">
        <v>-0.42475433989848099</v>
      </c>
      <c r="AE1008">
        <v>-0.23221282647681291</v>
      </c>
      <c r="AF1008">
        <v>-0.83647555171100296</v>
      </c>
      <c r="AG1008">
        <v>-0.50274436236290454</v>
      </c>
      <c r="AH1008" s="9" t="s">
        <v>245</v>
      </c>
      <c r="AI1008" s="1">
        <v>44013</v>
      </c>
      <c r="AJ1008" s="9" t="s">
        <v>39</v>
      </c>
      <c r="AK1008">
        <v>29</v>
      </c>
    </row>
    <row r="1009" spans="1:37" x14ac:dyDescent="0.25">
      <c r="A1009">
        <v>44040</v>
      </c>
      <c r="B1009">
        <v>-7.6587556637405033E-2</v>
      </c>
      <c r="C1009">
        <v>0</v>
      </c>
      <c r="D1009">
        <v>0</v>
      </c>
      <c r="E1009">
        <v>-5.0639556047627508E-2</v>
      </c>
      <c r="F1009">
        <v>0</v>
      </c>
      <c r="G1009">
        <v>-4.1692524295619877E-2</v>
      </c>
      <c r="H1009">
        <v>-0.26852966093684938</v>
      </c>
      <c r="I1009">
        <v>-6.2989298842365204E-2</v>
      </c>
      <c r="J1009">
        <v>0</v>
      </c>
      <c r="K1009">
        <v>-8.7690221065993182E-2</v>
      </c>
      <c r="L1009">
        <v>-0.34645353336736628</v>
      </c>
      <c r="M1009">
        <v>0</v>
      </c>
      <c r="N1009">
        <v>-3.717167929774621E-3</v>
      </c>
      <c r="O1009">
        <v>0</v>
      </c>
      <c r="P1009">
        <v>-1.373332161688871E-2</v>
      </c>
      <c r="Q1009">
        <v>-5.7875584068648907E-2</v>
      </c>
      <c r="R1009">
        <v>-6.0770366854345378E-2</v>
      </c>
      <c r="S1009">
        <v>-1.5489923206773179E-3</v>
      </c>
      <c r="T1009">
        <v>-2.6610202503272E-2</v>
      </c>
      <c r="U1009">
        <v>0</v>
      </c>
      <c r="V1009">
        <v>-0.34757262781791037</v>
      </c>
      <c r="W1009">
        <v>-8.9565653976198895E-2</v>
      </c>
      <c r="X1009">
        <v>-2.668136770964123E-3</v>
      </c>
      <c r="Y1009">
        <v>0</v>
      </c>
      <c r="Z1009">
        <v>-7.1870006472708595E-2</v>
      </c>
      <c r="AA1009">
        <v>-1.81488188710641E-2</v>
      </c>
      <c r="AB1009">
        <v>-8.0631521376264989E-2</v>
      </c>
      <c r="AC1009">
        <v>-8.4529982684730567E-2</v>
      </c>
      <c r="AD1009">
        <v>0</v>
      </c>
      <c r="AE1009">
        <v>-1.3661398743122759E-2</v>
      </c>
      <c r="AF1009">
        <v>-0.105935190628798</v>
      </c>
      <c r="AG1009">
        <v>-0.15929695175121189</v>
      </c>
      <c r="AH1009" s="9" t="s">
        <v>245</v>
      </c>
      <c r="AI1009" s="1">
        <v>44013</v>
      </c>
      <c r="AJ1009" s="9" t="s">
        <v>40</v>
      </c>
      <c r="AK1009">
        <v>28</v>
      </c>
    </row>
    <row r="1010" spans="1:37" x14ac:dyDescent="0.25">
      <c r="A1010">
        <v>44039</v>
      </c>
      <c r="B1010">
        <v>-4.6055543612436676</v>
      </c>
      <c r="C1010">
        <v>-18.33690906393327</v>
      </c>
      <c r="D1010">
        <v>-1.59541353055651</v>
      </c>
      <c r="E1010">
        <v>-3.1917654220909588</v>
      </c>
      <c r="F1010">
        <v>-3.8246665384538079</v>
      </c>
      <c r="G1010">
        <v>-4.1411553252786444</v>
      </c>
      <c r="H1010">
        <v>-4.0367711640634258</v>
      </c>
      <c r="I1010">
        <v>-3.2091256844371991</v>
      </c>
      <c r="J1010">
        <v>-9.5236822611487071</v>
      </c>
      <c r="K1010">
        <v>-3.9879687041610228</v>
      </c>
      <c r="L1010">
        <v>-6.5246179972987308</v>
      </c>
      <c r="M1010">
        <v>-4.8457171121409139</v>
      </c>
      <c r="N1010">
        <v>-5.9058962757797238</v>
      </c>
      <c r="O1010">
        <v>-6.5168781519112464</v>
      </c>
      <c r="P1010">
        <v>-1.1453285272633811</v>
      </c>
      <c r="Q1010">
        <v>-4.573934346602714</v>
      </c>
      <c r="R1010">
        <v>-1.5365433947637679</v>
      </c>
      <c r="S1010">
        <v>-4.1690199919744053</v>
      </c>
      <c r="T1010">
        <v>-3.762999343511543</v>
      </c>
      <c r="U1010">
        <v>-8.6876728393588607</v>
      </c>
      <c r="V1010">
        <v>-4.4597091779216704</v>
      </c>
      <c r="W1010">
        <v>-3.3902804980046359</v>
      </c>
      <c r="X1010">
        <v>-4.971017785414535</v>
      </c>
      <c r="Y1010">
        <v>-5.2127976440935031</v>
      </c>
      <c r="Z1010">
        <v>-4.507259397779146</v>
      </c>
      <c r="AA1010">
        <v>-4.6912399124583963</v>
      </c>
      <c r="AB1010">
        <v>-4.5787903525126854</v>
      </c>
      <c r="AC1010">
        <v>-4.9246068408226957</v>
      </c>
      <c r="AD1010">
        <v>-8.2961212905593751</v>
      </c>
      <c r="AE1010">
        <v>-4.7009667401874777</v>
      </c>
      <c r="AF1010">
        <v>-4.1032846263044247</v>
      </c>
      <c r="AG1010">
        <v>-4.5114263729885167</v>
      </c>
      <c r="AH1010" s="9" t="s">
        <v>245</v>
      </c>
      <c r="AI1010" s="1">
        <v>44013</v>
      </c>
      <c r="AJ1010" s="9" t="s">
        <v>41</v>
      </c>
      <c r="AK1010">
        <v>27</v>
      </c>
    </row>
    <row r="1011" spans="1:37" x14ac:dyDescent="0.25">
      <c r="A1011">
        <v>44036</v>
      </c>
      <c r="B1011">
        <v>-3.2385712661136652</v>
      </c>
      <c r="C1011">
        <v>-6.033270802582404</v>
      </c>
      <c r="D1011">
        <v>-0.48291721904218571</v>
      </c>
      <c r="E1011">
        <v>-3.325082319965277</v>
      </c>
      <c r="F1011">
        <v>-2.0634174517229349</v>
      </c>
      <c r="G1011">
        <v>-2.832577153141997</v>
      </c>
      <c r="H1011">
        <v>-4.5600653956535151</v>
      </c>
      <c r="I1011">
        <v>-1.2264829635791981</v>
      </c>
      <c r="J1011">
        <v>-4.8245674038580564</v>
      </c>
      <c r="K1011">
        <v>-3.1748671781088018</v>
      </c>
      <c r="L1011">
        <v>-3.006198325359283</v>
      </c>
      <c r="M1011">
        <v>-0.6008660062071105</v>
      </c>
      <c r="N1011">
        <v>-3.7898392080707559</v>
      </c>
      <c r="O1011">
        <v>-4.7640688408156899</v>
      </c>
      <c r="P1011">
        <v>-1.088355899576777</v>
      </c>
      <c r="Q1011">
        <v>-1.1361374079804081</v>
      </c>
      <c r="R1011">
        <v>-0.8223004217682286</v>
      </c>
      <c r="S1011">
        <v>-3.9024661513948429</v>
      </c>
      <c r="T1011">
        <v>-2.1685882123546079</v>
      </c>
      <c r="U1011">
        <v>-11.2624162294769</v>
      </c>
      <c r="V1011">
        <v>-3.7614868407917399</v>
      </c>
      <c r="W1011">
        <v>-2.0954092571691301</v>
      </c>
      <c r="X1011">
        <v>-4.1177397664698701</v>
      </c>
      <c r="Y1011">
        <v>-6.5735572875721413</v>
      </c>
      <c r="Z1011">
        <v>-3.6465495117702948</v>
      </c>
      <c r="AA1011">
        <v>-3.42217912277839</v>
      </c>
      <c r="AB1011">
        <v>-2.7315253175382659</v>
      </c>
      <c r="AC1011">
        <v>-2.165650698184959</v>
      </c>
      <c r="AD1011">
        <v>-2.8130916648194528</v>
      </c>
      <c r="AE1011">
        <v>-3.3799462753032792</v>
      </c>
      <c r="AF1011">
        <v>-2.9338543363384431</v>
      </c>
      <c r="AG1011">
        <v>-3.7426884520853489</v>
      </c>
      <c r="AH1011" s="9" t="s">
        <v>246</v>
      </c>
      <c r="AI1011" s="1">
        <v>44013</v>
      </c>
      <c r="AJ1011" s="9" t="s">
        <v>43</v>
      </c>
      <c r="AK1011">
        <v>24</v>
      </c>
    </row>
    <row r="1012" spans="1:37" x14ac:dyDescent="0.25">
      <c r="A1012">
        <v>44035</v>
      </c>
      <c r="B1012">
        <v>-0.3193575393081115</v>
      </c>
      <c r="C1012">
        <v>-4.3206508540427797E-2</v>
      </c>
      <c r="D1012">
        <v>0</v>
      </c>
      <c r="E1012">
        <v>-0.15741596439255329</v>
      </c>
      <c r="F1012">
        <v>-2.441525678014049E-2</v>
      </c>
      <c r="G1012">
        <v>-0.47786864493091608</v>
      </c>
      <c r="H1012">
        <v>-0.1013154030503102</v>
      </c>
      <c r="I1012">
        <v>-0.54310006839814617</v>
      </c>
      <c r="J1012">
        <v>-2.04504194449364E-3</v>
      </c>
      <c r="K1012">
        <v>-0.1045138811222342</v>
      </c>
      <c r="L1012">
        <v>-2.9748881139944901E-2</v>
      </c>
      <c r="M1012">
        <v>-9.0801958292343998E-2</v>
      </c>
      <c r="N1012">
        <v>-0.1166382188002151</v>
      </c>
      <c r="O1012">
        <v>-0.1091542018018803</v>
      </c>
      <c r="P1012">
        <v>-0.20713514809091299</v>
      </c>
      <c r="Q1012">
        <v>-6.744155865586561E-2</v>
      </c>
      <c r="R1012">
        <v>-0.2362061085253172</v>
      </c>
      <c r="S1012">
        <v>-3.0116154742889121E-2</v>
      </c>
      <c r="T1012">
        <v>-0.20658164236777071</v>
      </c>
      <c r="U1012">
        <v>-2.331613516879159E-2</v>
      </c>
      <c r="V1012">
        <v>-3.0283543840909848E-2</v>
      </c>
      <c r="W1012">
        <v>-1.8255521602172139E-2</v>
      </c>
      <c r="X1012">
        <v>-0.70849440780094786</v>
      </c>
      <c r="Y1012">
        <v>0</v>
      </c>
      <c r="Z1012">
        <v>-0.37817810148139308</v>
      </c>
      <c r="AA1012">
        <v>-0.19096229149289559</v>
      </c>
      <c r="AB1012">
        <v>-0.1166924455038143</v>
      </c>
      <c r="AC1012">
        <v>-3.7816452479799721E-2</v>
      </c>
      <c r="AD1012">
        <v>-4.9575860510226298E-2</v>
      </c>
      <c r="AE1012">
        <v>-0.14173007043413249</v>
      </c>
      <c r="AF1012">
        <v>-0.24752731136194969</v>
      </c>
      <c r="AG1012">
        <v>-0.41109969363335352</v>
      </c>
      <c r="AH1012" s="9" t="s">
        <v>246</v>
      </c>
      <c r="AI1012" s="1">
        <v>44013</v>
      </c>
      <c r="AJ1012" s="9" t="s">
        <v>38</v>
      </c>
      <c r="AK1012">
        <v>23</v>
      </c>
    </row>
    <row r="1013" spans="1:37" x14ac:dyDescent="0.25">
      <c r="A1013">
        <v>44034</v>
      </c>
      <c r="B1013">
        <v>-0.53287976904905887</v>
      </c>
      <c r="C1013">
        <v>-6.9141258506168424E-2</v>
      </c>
      <c r="D1013">
        <v>-0.82887246122172509</v>
      </c>
      <c r="E1013">
        <v>-0.28577980432917788</v>
      </c>
      <c r="F1013">
        <v>-0.1987181695358354</v>
      </c>
      <c r="G1013">
        <v>-0.95720561118675385</v>
      </c>
      <c r="H1013">
        <v>-0.51004575098593197</v>
      </c>
      <c r="I1013">
        <v>-0.1892942433011735</v>
      </c>
      <c r="J1013">
        <v>-5.6258061140211521E-2</v>
      </c>
      <c r="K1013">
        <v>-0.32359290935526591</v>
      </c>
      <c r="L1013">
        <v>-0.88587568024026686</v>
      </c>
      <c r="M1013">
        <v>-8.4372942850684321E-2</v>
      </c>
      <c r="N1013">
        <v>-0.52452807275794011</v>
      </c>
      <c r="O1013">
        <v>-0.24095649745720121</v>
      </c>
      <c r="P1013">
        <v>-4.2899872121179017E-2</v>
      </c>
      <c r="Q1013">
        <v>-0.1989284778828358</v>
      </c>
      <c r="R1013">
        <v>0</v>
      </c>
      <c r="S1013">
        <v>-1.1783442014569399E-2</v>
      </c>
      <c r="T1013">
        <v>-0.55988536559704327</v>
      </c>
      <c r="U1013">
        <v>-0.26455772224723162</v>
      </c>
      <c r="V1013">
        <v>-1.0049408543270251</v>
      </c>
      <c r="W1013">
        <v>-4.0435414276250532E-2</v>
      </c>
      <c r="X1013">
        <v>-0.82990507573492178</v>
      </c>
      <c r="Y1013">
        <v>-0.36364350344594432</v>
      </c>
      <c r="Z1013">
        <v>-0.64879558388920633</v>
      </c>
      <c r="AA1013">
        <v>-0.28977703388808512</v>
      </c>
      <c r="AB1013">
        <v>-0.42980940219135172</v>
      </c>
      <c r="AC1013">
        <v>-0.37537239923382543</v>
      </c>
      <c r="AD1013">
        <v>-0.47829234315402552</v>
      </c>
      <c r="AE1013">
        <v>-0.29340571844423152</v>
      </c>
      <c r="AF1013">
        <v>-0.43439379751479668</v>
      </c>
      <c r="AG1013">
        <v>-0.81430937875335518</v>
      </c>
      <c r="AH1013" s="9" t="s">
        <v>246</v>
      </c>
      <c r="AI1013" s="1">
        <v>44013</v>
      </c>
      <c r="AJ1013" s="9" t="s">
        <v>39</v>
      </c>
      <c r="AK1013">
        <v>22</v>
      </c>
    </row>
    <row r="1014" spans="1:37" x14ac:dyDescent="0.25">
      <c r="A1014">
        <v>44033</v>
      </c>
      <c r="B1014">
        <v>-0.1448664940266445</v>
      </c>
      <c r="C1014">
        <v>0</v>
      </c>
      <c r="D1014">
        <v>-3.644303384645052E-2</v>
      </c>
      <c r="E1014">
        <v>-0.15227447904356639</v>
      </c>
      <c r="F1014">
        <v>-5.4427088903104708E-2</v>
      </c>
      <c r="G1014">
        <v>-0.11860225143673959</v>
      </c>
      <c r="H1014">
        <v>-0.35072824286407339</v>
      </c>
      <c r="I1014">
        <v>-9.5644477302665731E-2</v>
      </c>
      <c r="J1014">
        <v>-1.972909149689114E-2</v>
      </c>
      <c r="K1014">
        <v>-2.442748894294372E-2</v>
      </c>
      <c r="L1014">
        <v>-0.1096830049291652</v>
      </c>
      <c r="M1014">
        <v>-0.16456987594833239</v>
      </c>
      <c r="N1014">
        <v>-5.7515548991272952E-2</v>
      </c>
      <c r="O1014">
        <v>-9.6439530367725592E-3</v>
      </c>
      <c r="P1014">
        <v>-4.9931868469048051E-3</v>
      </c>
      <c r="Q1014">
        <v>-4.6447697206343348E-2</v>
      </c>
      <c r="R1014">
        <v>-3.222856606158897E-3</v>
      </c>
      <c r="S1014">
        <v>-7.4759010133188211E-2</v>
      </c>
      <c r="T1014">
        <v>-0.2040491808995413</v>
      </c>
      <c r="U1014">
        <v>-0.761811746346161</v>
      </c>
      <c r="V1014">
        <v>-0.24721824422271391</v>
      </c>
      <c r="W1014">
        <v>-1.516107298443208E-2</v>
      </c>
      <c r="X1014">
        <v>-8.9711006568374441E-2</v>
      </c>
      <c r="Y1014">
        <v>-3.9708433510796427E-2</v>
      </c>
      <c r="Z1014">
        <v>-0.13239476100167979</v>
      </c>
      <c r="AA1014">
        <v>-8.7857420981878417E-2</v>
      </c>
      <c r="AB1014">
        <v>-0.14804061475380359</v>
      </c>
      <c r="AC1014">
        <v>-0.14914626568260339</v>
      </c>
      <c r="AD1014">
        <v>-3.2995189081828587E-2</v>
      </c>
      <c r="AE1014">
        <v>-8.5140353277085926E-2</v>
      </c>
      <c r="AF1014">
        <v>-0.21691437006715569</v>
      </c>
      <c r="AG1014">
        <v>-0.10186380507999369</v>
      </c>
      <c r="AH1014" s="9" t="s">
        <v>246</v>
      </c>
      <c r="AI1014" s="1">
        <v>44013</v>
      </c>
      <c r="AJ1014" s="9" t="s">
        <v>40</v>
      </c>
      <c r="AK1014">
        <v>21</v>
      </c>
    </row>
    <row r="1015" spans="1:37" x14ac:dyDescent="0.25">
      <c r="A1015">
        <v>44032</v>
      </c>
      <c r="B1015">
        <v>-0.50268236482621309</v>
      </c>
      <c r="C1015">
        <v>-0.66202100368923178</v>
      </c>
      <c r="D1015">
        <v>-0.17224627307716511</v>
      </c>
      <c r="E1015">
        <v>-0.56206094483570723</v>
      </c>
      <c r="F1015">
        <v>-0.15966390955754259</v>
      </c>
      <c r="G1015">
        <v>-0.39577430511967299</v>
      </c>
      <c r="H1015">
        <v>-0.12924247803266681</v>
      </c>
      <c r="I1015">
        <v>-4.8551798350338821E-2</v>
      </c>
      <c r="J1015">
        <v>-0.99525635548854685</v>
      </c>
      <c r="K1015">
        <v>-1.2185733960417211</v>
      </c>
      <c r="L1015">
        <v>-0.18170364462917621</v>
      </c>
      <c r="M1015">
        <v>-0.22328189981716789</v>
      </c>
      <c r="N1015">
        <v>-0.56433506158166491</v>
      </c>
      <c r="O1015">
        <v>-0.36105919019123639</v>
      </c>
      <c r="P1015">
        <v>-0.19743756211685959</v>
      </c>
      <c r="Q1015">
        <v>-0.472161421463696</v>
      </c>
      <c r="R1015">
        <v>0</v>
      </c>
      <c r="S1015">
        <v>-0.43024369507605159</v>
      </c>
      <c r="T1015">
        <v>-0.48113904136191887</v>
      </c>
      <c r="U1015">
        <v>-0.1113809842331643</v>
      </c>
      <c r="V1015">
        <v>-0.50149179757199036</v>
      </c>
      <c r="W1015">
        <v>-0.22765268133304931</v>
      </c>
      <c r="X1015">
        <v>-0.47265808034361628</v>
      </c>
      <c r="Y1015">
        <v>-6.4473084713904769E-2</v>
      </c>
      <c r="Z1015">
        <v>-0.54826394925425859</v>
      </c>
      <c r="AA1015">
        <v>-0.48843191850816209</v>
      </c>
      <c r="AB1015">
        <v>-0.4248022984183249</v>
      </c>
      <c r="AC1015">
        <v>-0.22653276230362659</v>
      </c>
      <c r="AD1015">
        <v>-0.71410681616980209</v>
      </c>
      <c r="AE1015">
        <v>-0.79330438494762578</v>
      </c>
      <c r="AF1015">
        <v>-0.42729685187697231</v>
      </c>
      <c r="AG1015">
        <v>-0.28511127121964619</v>
      </c>
      <c r="AH1015" s="9" t="s">
        <v>246</v>
      </c>
      <c r="AI1015" s="1">
        <v>44013</v>
      </c>
      <c r="AJ1015" s="9" t="s">
        <v>41</v>
      </c>
      <c r="AK1015">
        <v>20</v>
      </c>
    </row>
    <row r="1016" spans="1:37" x14ac:dyDescent="0.25">
      <c r="A1016">
        <v>44029</v>
      </c>
      <c r="B1016">
        <v>-0.18853323374878231</v>
      </c>
      <c r="C1016">
        <v>-0.14716887033324841</v>
      </c>
      <c r="D1016">
        <v>-6.0053214448051652E-2</v>
      </c>
      <c r="E1016">
        <v>-0.15042095458451021</v>
      </c>
      <c r="F1016">
        <v>-0.1187258949567507</v>
      </c>
      <c r="G1016">
        <v>-0.45899340513422532</v>
      </c>
      <c r="H1016">
        <v>-0.36198165686401668</v>
      </c>
      <c r="I1016">
        <v>-3.6549952085140648E-2</v>
      </c>
      <c r="J1016">
        <v>-0.20522034519351071</v>
      </c>
      <c r="K1016">
        <v>-8.4587410666192839E-2</v>
      </c>
      <c r="L1016">
        <v>-5.941211266616165E-3</v>
      </c>
      <c r="M1016">
        <v>-4.0950686025412492E-2</v>
      </c>
      <c r="N1016">
        <v>-3.9879790991657553E-2</v>
      </c>
      <c r="O1016">
        <v>-1.6523627941876309E-3</v>
      </c>
      <c r="P1016">
        <v>-0.2230146543222683</v>
      </c>
      <c r="Q1016">
        <v>-0.1232747789234702</v>
      </c>
      <c r="R1016">
        <v>-9.5710682854391133E-2</v>
      </c>
      <c r="S1016">
        <v>-3.3243754825345397E-2</v>
      </c>
      <c r="T1016">
        <v>-0.14241913152649779</v>
      </c>
      <c r="U1016">
        <v>0</v>
      </c>
      <c r="V1016">
        <v>-2.3731482574496699E-3</v>
      </c>
      <c r="W1016">
        <v>-0.1087888840125598</v>
      </c>
      <c r="X1016">
        <v>-3.1480727362056399E-2</v>
      </c>
      <c r="Y1016">
        <v>-0.19763541799314249</v>
      </c>
      <c r="Z1016">
        <v>-0.27611978247539731</v>
      </c>
      <c r="AA1016">
        <v>-0.114863513183509</v>
      </c>
      <c r="AB1016">
        <v>-0.1135853232968855</v>
      </c>
      <c r="AC1016">
        <v>-6.9432047038142999E-2</v>
      </c>
      <c r="AD1016">
        <v>-0.122244974203253</v>
      </c>
      <c r="AE1016">
        <v>-6.962594083702292E-2</v>
      </c>
      <c r="AF1016">
        <v>-8.6638077652516507E-2</v>
      </c>
      <c r="AG1016">
        <v>-0.25585556542844479</v>
      </c>
      <c r="AH1016" s="9" t="s">
        <v>247</v>
      </c>
      <c r="AI1016" s="1">
        <v>44013</v>
      </c>
      <c r="AJ1016" s="9" t="s">
        <v>43</v>
      </c>
      <c r="AK1016">
        <v>17</v>
      </c>
    </row>
    <row r="1017" spans="1:37" x14ac:dyDescent="0.25">
      <c r="A1017">
        <v>44028</v>
      </c>
      <c r="B1017">
        <v>-0.39510006285581939</v>
      </c>
      <c r="C1017">
        <v>-0.37817671846437823</v>
      </c>
      <c r="D1017">
        <v>-6.0231264612054407E-2</v>
      </c>
      <c r="E1017">
        <v>-0.10287853210330079</v>
      </c>
      <c r="F1017">
        <v>-0.1188599121656133</v>
      </c>
      <c r="G1017">
        <v>-0.50613208620714001</v>
      </c>
      <c r="H1017">
        <v>-0.19402983483875061</v>
      </c>
      <c r="I1017">
        <v>-0.13076872217280061</v>
      </c>
      <c r="J1017">
        <v>-0.62867064256476546</v>
      </c>
      <c r="K1017">
        <v>-1.0814071835486969</v>
      </c>
      <c r="L1017">
        <v>-0.12743701319084921</v>
      </c>
      <c r="M1017">
        <v>-1.5714352160099331E-2</v>
      </c>
      <c r="N1017">
        <v>-0.25750704827050819</v>
      </c>
      <c r="O1017">
        <v>-0.14951708610001541</v>
      </c>
      <c r="P1017">
        <v>-7.966694681162699E-2</v>
      </c>
      <c r="Q1017">
        <v>-1.030606091562155E-2</v>
      </c>
      <c r="R1017">
        <v>-1.694478020096313E-3</v>
      </c>
      <c r="S1017">
        <v>-0.19131565831631811</v>
      </c>
      <c r="T1017">
        <v>-5.1822493430522219E-2</v>
      </c>
      <c r="U1017">
        <v>-0.132517614463561</v>
      </c>
      <c r="V1017">
        <v>-0.13859488385735461</v>
      </c>
      <c r="W1017">
        <v>-0.28720019229211352</v>
      </c>
      <c r="X1017">
        <v>-0.41191572641102669</v>
      </c>
      <c r="Y1017">
        <v>-0.1009071666840755</v>
      </c>
      <c r="Z1017">
        <v>-0.48190974090976951</v>
      </c>
      <c r="AA1017">
        <v>-0.30694886760414808</v>
      </c>
      <c r="AB1017">
        <v>-8.7107547822590184E-2</v>
      </c>
      <c r="AC1017">
        <v>-9.8012584828201368E-2</v>
      </c>
      <c r="AD1017">
        <v>-1.9773473065481811E-2</v>
      </c>
      <c r="AE1017">
        <v>-0.13249826114105109</v>
      </c>
      <c r="AF1017">
        <v>-0.61694859144604886</v>
      </c>
      <c r="AG1017">
        <v>-0.43899652339898049</v>
      </c>
      <c r="AH1017" s="9" t="s">
        <v>247</v>
      </c>
      <c r="AI1017" s="1">
        <v>44013</v>
      </c>
      <c r="AJ1017" s="9" t="s">
        <v>38</v>
      </c>
      <c r="AK1017">
        <v>16</v>
      </c>
    </row>
    <row r="1018" spans="1:37" x14ac:dyDescent="0.25">
      <c r="A1018">
        <v>44027</v>
      </c>
      <c r="B1018">
        <v>-0.72347565574362138</v>
      </c>
      <c r="C1018">
        <v>-6.8504031191911535E-2</v>
      </c>
      <c r="D1018">
        <v>-2.7628100284833872E-3</v>
      </c>
      <c r="E1018">
        <v>-0.2775985237214279</v>
      </c>
      <c r="F1018">
        <v>-0.17620948318328719</v>
      </c>
      <c r="G1018">
        <v>-0.41176091684094868</v>
      </c>
      <c r="H1018">
        <v>-0.39788535824197802</v>
      </c>
      <c r="I1018">
        <v>-0.2177142266747486</v>
      </c>
      <c r="J1018">
        <v>-1.0031278677145429E-2</v>
      </c>
      <c r="K1018">
        <v>-1.191042802475626E-2</v>
      </c>
      <c r="L1018">
        <v>-0.84923306437615997</v>
      </c>
      <c r="M1018">
        <v>-0.13706958491481591</v>
      </c>
      <c r="N1018">
        <v>-0.1997968407621255</v>
      </c>
      <c r="O1018">
        <v>-0.1194403455327611</v>
      </c>
      <c r="P1018">
        <v>-3.7127693800894042E-2</v>
      </c>
      <c r="Q1018">
        <v>-0.1211046940993689</v>
      </c>
      <c r="R1018">
        <v>-5.3303526138906807E-2</v>
      </c>
      <c r="S1018">
        <v>-0.37554571639202239</v>
      </c>
      <c r="T1018">
        <v>-1.5110311027594201</v>
      </c>
      <c r="U1018">
        <v>-7.283227289147684E-2</v>
      </c>
      <c r="V1018">
        <v>-8.7778951622689533E-2</v>
      </c>
      <c r="W1018">
        <v>-4.6598096672870418E-2</v>
      </c>
      <c r="X1018">
        <v>-0.33222217719770442</v>
      </c>
      <c r="Y1018">
        <v>-9.4250783699473345E-2</v>
      </c>
      <c r="Z1018">
        <v>-0.41856757620096557</v>
      </c>
      <c r="AA1018">
        <v>-0.18219846300600301</v>
      </c>
      <c r="AB1018">
        <v>-0.96961669835181719</v>
      </c>
      <c r="AC1018">
        <v>-0.26842413830030859</v>
      </c>
      <c r="AD1018">
        <v>-0.17530057573357199</v>
      </c>
      <c r="AE1018">
        <v>-0.22785188112609039</v>
      </c>
      <c r="AF1018">
        <v>-0.76253356952164664</v>
      </c>
      <c r="AG1018">
        <v>-0.32712326922525081</v>
      </c>
      <c r="AH1018" s="9" t="s">
        <v>247</v>
      </c>
      <c r="AI1018" s="1">
        <v>44013</v>
      </c>
      <c r="AJ1018" s="9" t="s">
        <v>39</v>
      </c>
      <c r="AK1018">
        <v>15</v>
      </c>
    </row>
    <row r="1019" spans="1:37" x14ac:dyDescent="0.25">
      <c r="A1019">
        <v>44026</v>
      </c>
      <c r="B1019">
        <v>-9.954838104230479E-2</v>
      </c>
      <c r="C1019">
        <v>0</v>
      </c>
      <c r="D1019">
        <v>-7.7178310459689774E-3</v>
      </c>
      <c r="E1019">
        <v>-2.9076614142747901E-2</v>
      </c>
      <c r="F1019">
        <v>-6.377906616457262E-3</v>
      </c>
      <c r="G1019">
        <v>-1.988636262064458E-3</v>
      </c>
      <c r="H1019">
        <v>-6.3752248961713887E-2</v>
      </c>
      <c r="I1019">
        <v>0</v>
      </c>
      <c r="J1019">
        <v>0</v>
      </c>
      <c r="K1019">
        <v>0</v>
      </c>
      <c r="L1019">
        <v>-0.137820142321781</v>
      </c>
      <c r="M1019">
        <v>-0.14402295814109359</v>
      </c>
      <c r="N1019">
        <v>-1.4079028495850181E-2</v>
      </c>
      <c r="O1019">
        <v>-2.8354373095068809E-2</v>
      </c>
      <c r="P1019">
        <v>-2.2930061087883511E-2</v>
      </c>
      <c r="Q1019">
        <v>-0.1085762176930586</v>
      </c>
      <c r="R1019">
        <v>-0.15560977479127289</v>
      </c>
      <c r="S1019">
        <v>-1.9225346401383112E-2</v>
      </c>
      <c r="T1019">
        <v>-0.13822227126337239</v>
      </c>
      <c r="U1019">
        <v>-5.6160778329203388E-2</v>
      </c>
      <c r="V1019">
        <v>-1.8492194048610629E-2</v>
      </c>
      <c r="W1019">
        <v>-0.39289146142372627</v>
      </c>
      <c r="X1019">
        <v>-0.40130468250210699</v>
      </c>
      <c r="Y1019">
        <v>-1.005426379725181E-2</v>
      </c>
      <c r="Z1019">
        <v>-0.11908242493540031</v>
      </c>
      <c r="AA1019">
        <v>-8.5142133867528759E-3</v>
      </c>
      <c r="AB1019">
        <v>-9.2937974337653093E-2</v>
      </c>
      <c r="AC1019">
        <v>-0.108612951441248</v>
      </c>
      <c r="AD1019">
        <v>-3.8341161229746588E-2</v>
      </c>
      <c r="AE1019">
        <v>-6.405432174062993E-2</v>
      </c>
      <c r="AF1019">
        <v>-4.4635024562917153E-2</v>
      </c>
      <c r="AG1019">
        <v>-0.21133274055548101</v>
      </c>
      <c r="AH1019" s="9" t="s">
        <v>247</v>
      </c>
      <c r="AI1019" s="1">
        <v>44013</v>
      </c>
      <c r="AJ1019" s="9" t="s">
        <v>40</v>
      </c>
      <c r="AK1019">
        <v>14</v>
      </c>
    </row>
    <row r="1020" spans="1:37" x14ac:dyDescent="0.25">
      <c r="A1020">
        <v>44025</v>
      </c>
      <c r="B1020">
        <v>-0.1868697435546518</v>
      </c>
      <c r="C1020">
        <v>-0.656362008592418</v>
      </c>
      <c r="D1020">
        <v>-0.45233135409867281</v>
      </c>
      <c r="E1020">
        <v>-0.17126499654221039</v>
      </c>
      <c r="F1020">
        <v>-0.1452847831060376</v>
      </c>
      <c r="G1020">
        <v>-2.3970217792769779E-2</v>
      </c>
      <c r="H1020">
        <v>-8.6759953156159732E-3</v>
      </c>
      <c r="I1020">
        <v>-6.2508594377868834E-2</v>
      </c>
      <c r="J1020">
        <v>-0.21190363786726579</v>
      </c>
      <c r="K1020">
        <v>-0.42785724440991318</v>
      </c>
      <c r="L1020">
        <v>-6.676775804896018E-2</v>
      </c>
      <c r="M1020">
        <v>-7.9806426321473251E-2</v>
      </c>
      <c r="N1020">
        <v>-0.23247242082587061</v>
      </c>
      <c r="O1020">
        <v>-3.039010057800445E-2</v>
      </c>
      <c r="P1020">
        <v>-0.4116869375387549</v>
      </c>
      <c r="Q1020">
        <v>-0.14029679527776279</v>
      </c>
      <c r="R1020">
        <v>-7.4280888037198581E-2</v>
      </c>
      <c r="S1020">
        <v>-8.8638852885356723E-2</v>
      </c>
      <c r="T1020">
        <v>-9.0694955483720474E-2</v>
      </c>
      <c r="U1020">
        <v>-0.41772941339645281</v>
      </c>
      <c r="V1020">
        <v>-5.0923004906945943E-2</v>
      </c>
      <c r="W1020">
        <v>-0.3208976930908915</v>
      </c>
      <c r="X1020">
        <v>-0.26445731733218952</v>
      </c>
      <c r="Y1020">
        <v>-0.10143287053206</v>
      </c>
      <c r="Z1020">
        <v>-0.22821163956495741</v>
      </c>
      <c r="AA1020">
        <v>-0.25136047531119821</v>
      </c>
      <c r="AB1020">
        <v>-8.8767843719856604E-2</v>
      </c>
      <c r="AC1020">
        <v>-0.14358211532230561</v>
      </c>
      <c r="AD1020">
        <v>-9.8499512068850284E-2</v>
      </c>
      <c r="AE1020">
        <v>-0.21525668897512651</v>
      </c>
      <c r="AF1020">
        <v>-0.16452686300012581</v>
      </c>
      <c r="AG1020">
        <v>-0.21061392765780459</v>
      </c>
      <c r="AH1020" s="9" t="s">
        <v>247</v>
      </c>
      <c r="AI1020" s="1">
        <v>44013</v>
      </c>
      <c r="AJ1020" s="9" t="s">
        <v>41</v>
      </c>
      <c r="AK1020">
        <v>13</v>
      </c>
    </row>
    <row r="1021" spans="1:37" x14ac:dyDescent="0.25">
      <c r="A1021">
        <v>44022</v>
      </c>
      <c r="B1021">
        <v>-0.25112622584556948</v>
      </c>
      <c r="C1021">
        <v>-0.68651108120271542</v>
      </c>
      <c r="D1021">
        <v>-9.5287499525472455E-3</v>
      </c>
      <c r="E1021">
        <v>-0.33683423475618052</v>
      </c>
      <c r="F1021">
        <v>-0.14838142988156</v>
      </c>
      <c r="G1021">
        <v>-7.5850428261611855E-2</v>
      </c>
      <c r="H1021">
        <v>-7.2344149528757937E-2</v>
      </c>
      <c r="I1021">
        <v>-0.37275190354758703</v>
      </c>
      <c r="J1021">
        <v>-0.15484438854357471</v>
      </c>
      <c r="K1021">
        <v>-8.1197820970195719E-2</v>
      </c>
      <c r="L1021">
        <v>-2.9641312179344109E-2</v>
      </c>
      <c r="M1021">
        <v>-9.1909925736115838E-2</v>
      </c>
      <c r="N1021">
        <v>-0.1742476271376624</v>
      </c>
      <c r="O1021">
        <v>-0.26975137901087298</v>
      </c>
      <c r="P1021">
        <v>-3.1515622777223792E-2</v>
      </c>
      <c r="Q1021">
        <v>-0.2341754576541526</v>
      </c>
      <c r="R1021">
        <v>-3.2896300134067358E-2</v>
      </c>
      <c r="S1021">
        <v>-0.10427022031568681</v>
      </c>
      <c r="T1021">
        <v>-6.7908195568094645E-2</v>
      </c>
      <c r="U1021">
        <v>-4.1438094794658452E-2</v>
      </c>
      <c r="V1021">
        <v>-0.13331634642456211</v>
      </c>
      <c r="W1021">
        <v>-3.2316123833997019E-2</v>
      </c>
      <c r="X1021">
        <v>-5.3617708290695391E-2</v>
      </c>
      <c r="Y1021">
        <v>-4.0530997392957568E-2</v>
      </c>
      <c r="Z1021">
        <v>-0.189152981694379</v>
      </c>
      <c r="AA1021">
        <v>-0.1742929498642824</v>
      </c>
      <c r="AB1021">
        <v>-0.1622370501802998</v>
      </c>
      <c r="AC1021">
        <v>-0.1945848442780039</v>
      </c>
      <c r="AD1021">
        <v>-0.4713145115164688</v>
      </c>
      <c r="AE1021">
        <v>-0.1578335057499283</v>
      </c>
      <c r="AF1021">
        <v>-9.7797852893454509E-2</v>
      </c>
      <c r="AG1021">
        <v>-0.41398332589997672</v>
      </c>
      <c r="AH1021" s="9" t="s">
        <v>248</v>
      </c>
      <c r="AI1021" s="1">
        <v>44013</v>
      </c>
      <c r="AJ1021" s="9" t="s">
        <v>43</v>
      </c>
      <c r="AK1021">
        <v>10</v>
      </c>
    </row>
    <row r="1022" spans="1:37" x14ac:dyDescent="0.25">
      <c r="A1022">
        <v>44021</v>
      </c>
      <c r="B1022">
        <v>-6.7063219400336965E-2</v>
      </c>
      <c r="C1022">
        <v>0</v>
      </c>
      <c r="D1022">
        <v>0</v>
      </c>
      <c r="E1022">
        <v>-2.7033968675140439E-2</v>
      </c>
      <c r="F1022">
        <v>-7.3652432629468774E-3</v>
      </c>
      <c r="G1022">
        <v>-6.7071289274836285E-2</v>
      </c>
      <c r="H1022">
        <v>-3.3773400152951271E-3</v>
      </c>
      <c r="I1022">
        <v>-7.255416904025544E-2</v>
      </c>
      <c r="J1022">
        <v>0</v>
      </c>
      <c r="K1022">
        <v>-0.22548392109380269</v>
      </c>
      <c r="L1022">
        <v>-1.6343667651779629E-2</v>
      </c>
      <c r="M1022">
        <v>-2.4425535799322828E-3</v>
      </c>
      <c r="N1022">
        <v>-1.2144551396649571E-2</v>
      </c>
      <c r="O1022">
        <v>-3.3510333464945648E-2</v>
      </c>
      <c r="P1022">
        <v>-3.0631920202669499E-2</v>
      </c>
      <c r="Q1022">
        <v>-3.2123401124360393E-2</v>
      </c>
      <c r="R1022">
        <v>-1.1441317485245179</v>
      </c>
      <c r="S1022">
        <v>-0.31560980277153339</v>
      </c>
      <c r="T1022">
        <v>-0.26103318720397323</v>
      </c>
      <c r="U1022">
        <v>0</v>
      </c>
      <c r="V1022">
        <v>-6.2306285272585277E-2</v>
      </c>
      <c r="W1022">
        <v>-0.25522487925915122</v>
      </c>
      <c r="X1022">
        <v>-0.1392679737329682</v>
      </c>
      <c r="Y1022">
        <v>-4.8509636886821132E-2</v>
      </c>
      <c r="Z1022">
        <v>-9.820144547715956E-2</v>
      </c>
      <c r="AA1022">
        <v>-3.1701752759163919E-2</v>
      </c>
      <c r="AB1022">
        <v>-6.9409410202722552E-2</v>
      </c>
      <c r="AC1022">
        <v>-1.069795980890453E-2</v>
      </c>
      <c r="AD1022">
        <v>-3.4348391050505181E-3</v>
      </c>
      <c r="AE1022">
        <v>-3.8833012421170668E-2</v>
      </c>
      <c r="AF1022">
        <v>-6.8855123887928735E-2</v>
      </c>
      <c r="AG1022">
        <v>-0.12764777212103801</v>
      </c>
      <c r="AH1022" s="9" t="s">
        <v>248</v>
      </c>
      <c r="AI1022" s="1">
        <v>44013</v>
      </c>
      <c r="AJ1022" s="9" t="s">
        <v>38</v>
      </c>
      <c r="AK1022">
        <v>9</v>
      </c>
    </row>
    <row r="1023" spans="1:37" x14ac:dyDescent="0.25">
      <c r="A1023">
        <v>44020</v>
      </c>
      <c r="B1023">
        <v>-0.1025216381834059</v>
      </c>
      <c r="C1023">
        <v>-9.5228730505304924E-3</v>
      </c>
      <c r="D1023">
        <v>-2.5618576712925951E-3</v>
      </c>
      <c r="E1023">
        <v>-3.9231835026476487E-2</v>
      </c>
      <c r="F1023">
        <v>-2.3114529192931619E-3</v>
      </c>
      <c r="G1023">
        <v>-2.880628089644521E-2</v>
      </c>
      <c r="H1023">
        <v>-0.26625249320048222</v>
      </c>
      <c r="I1023">
        <v>-0.15895316475075191</v>
      </c>
      <c r="J1023">
        <v>-7.413565294680481E-3</v>
      </c>
      <c r="K1023">
        <v>-2.4481541350139791E-2</v>
      </c>
      <c r="L1023">
        <v>-0.14468052368061771</v>
      </c>
      <c r="M1023">
        <v>-0.13437202378149321</v>
      </c>
      <c r="N1023">
        <v>-0.1156092611692147</v>
      </c>
      <c r="O1023">
        <v>-0.1009753640947966</v>
      </c>
      <c r="P1023">
        <v>0</v>
      </c>
      <c r="Q1023">
        <v>-5.2632734894221649E-2</v>
      </c>
      <c r="R1023">
        <v>0</v>
      </c>
      <c r="S1023">
        <v>-0.1413435208533349</v>
      </c>
      <c r="T1023">
        <v>-3.8841770602444987E-2</v>
      </c>
      <c r="U1023">
        <v>-1.422466143183865E-3</v>
      </c>
      <c r="V1023">
        <v>-0.10672133159402369</v>
      </c>
      <c r="W1023">
        <v>-0.19812385697400259</v>
      </c>
      <c r="X1023">
        <v>-0.1757267164920992</v>
      </c>
      <c r="Y1023">
        <v>-3.7078515906630069E-2</v>
      </c>
      <c r="Z1023">
        <v>-7.652319505275923E-2</v>
      </c>
      <c r="AA1023">
        <v>-0.1179801264926946</v>
      </c>
      <c r="AB1023">
        <v>-8.8882979557180997E-2</v>
      </c>
      <c r="AC1023">
        <v>-8.6405456273464548E-2</v>
      </c>
      <c r="AD1023">
        <v>-2.8612407092821261E-2</v>
      </c>
      <c r="AE1023">
        <v>-9.2356094982491269E-2</v>
      </c>
      <c r="AF1023">
        <v>-7.3006554581220601E-2</v>
      </c>
      <c r="AG1023">
        <v>-0.1898196463703033</v>
      </c>
      <c r="AH1023" s="9" t="s">
        <v>248</v>
      </c>
      <c r="AI1023" s="1">
        <v>44013</v>
      </c>
      <c r="AJ1023" s="9" t="s">
        <v>39</v>
      </c>
      <c r="AK1023">
        <v>8</v>
      </c>
    </row>
    <row r="1024" spans="1:37" x14ac:dyDescent="0.25">
      <c r="A1024">
        <v>44019</v>
      </c>
      <c r="B1024">
        <v>-0.45139428341279508</v>
      </c>
      <c r="C1024">
        <v>-0.32346809227220008</v>
      </c>
      <c r="D1024">
        <v>-0.47652797533869767</v>
      </c>
      <c r="E1024">
        <v>-0.58443268052690278</v>
      </c>
      <c r="F1024">
        <v>-8.5381543492752274E-2</v>
      </c>
      <c r="G1024">
        <v>-0.36011301494835701</v>
      </c>
      <c r="H1024">
        <v>-0.54743044512155548</v>
      </c>
      <c r="I1024">
        <v>-1.697939539944745</v>
      </c>
      <c r="J1024">
        <v>-0.52755293713490226</v>
      </c>
      <c r="K1024">
        <v>-0.1486173997939759</v>
      </c>
      <c r="L1024">
        <v>-0.13500735357441171</v>
      </c>
      <c r="M1024">
        <v>-3.7036531399911539E-2</v>
      </c>
      <c r="N1024">
        <v>-0.45107221545920922</v>
      </c>
      <c r="O1024">
        <v>-0.23577691155704289</v>
      </c>
      <c r="P1024">
        <v>-0.25117237800982922</v>
      </c>
      <c r="Q1024">
        <v>-0.13484935166646589</v>
      </c>
      <c r="R1024">
        <v>-0.48408415123425141</v>
      </c>
      <c r="S1024">
        <v>-0.71332561242981474</v>
      </c>
      <c r="T1024">
        <v>-0.16548983508674661</v>
      </c>
      <c r="U1024">
        <v>-0.6585743514740483</v>
      </c>
      <c r="V1024">
        <v>-0.1892200279896647</v>
      </c>
      <c r="W1024">
        <v>-0.59633647499102549</v>
      </c>
      <c r="X1024">
        <v>-0.16058836530754139</v>
      </c>
      <c r="Y1024">
        <v>-0.26587753772197392</v>
      </c>
      <c r="Z1024">
        <v>-0.58984102652676795</v>
      </c>
      <c r="AA1024">
        <v>-0.61528389990795274</v>
      </c>
      <c r="AB1024">
        <v>-0.20083505370111229</v>
      </c>
      <c r="AC1024">
        <v>-0.16438685491927951</v>
      </c>
      <c r="AD1024">
        <v>-0.20708148452695699</v>
      </c>
      <c r="AE1024">
        <v>-0.38051338462206807</v>
      </c>
      <c r="AF1024">
        <v>-0.48671477256711931</v>
      </c>
      <c r="AG1024">
        <v>-0.43251347814170549</v>
      </c>
      <c r="AH1024" s="9" t="s">
        <v>248</v>
      </c>
      <c r="AI1024" s="1">
        <v>44013</v>
      </c>
      <c r="AJ1024" s="9" t="s">
        <v>40</v>
      </c>
      <c r="AK1024">
        <v>7</v>
      </c>
    </row>
    <row r="1025" spans="1:37" x14ac:dyDescent="0.25">
      <c r="A1025">
        <v>44018</v>
      </c>
      <c r="B1025">
        <v>-0.11041196679914481</v>
      </c>
      <c r="C1025">
        <v>-5.9706406076329349E-2</v>
      </c>
      <c r="D1025">
        <v>-1.086228709492741E-2</v>
      </c>
      <c r="E1025">
        <v>-7.0843615573617583E-2</v>
      </c>
      <c r="F1025">
        <v>-7.5346495805639546E-3</v>
      </c>
      <c r="G1025">
        <v>-5.1513800686192539E-2</v>
      </c>
      <c r="H1025">
        <v>-0.99890426178286551</v>
      </c>
      <c r="I1025">
        <v>-3.2042334315739607E-2</v>
      </c>
      <c r="J1025">
        <v>-4.8069137821817889E-2</v>
      </c>
      <c r="K1025">
        <v>-6.9628313052373112E-3</v>
      </c>
      <c r="L1025">
        <v>-7.1299591354315227E-3</v>
      </c>
      <c r="M1025">
        <v>-1.258179724741855E-2</v>
      </c>
      <c r="N1025">
        <v>-9.4910070118853315E-2</v>
      </c>
      <c r="O1025">
        <v>-2.0408992406236681E-2</v>
      </c>
      <c r="P1025">
        <v>-0.13230238248413889</v>
      </c>
      <c r="Q1025">
        <v>-4.5450355142137772E-2</v>
      </c>
      <c r="R1025">
        <v>0</v>
      </c>
      <c r="S1025">
        <v>-9.4890477969580122E-3</v>
      </c>
      <c r="T1025">
        <v>-9.88309620231487E-2</v>
      </c>
      <c r="U1025">
        <v>-2.0636720361638581E-2</v>
      </c>
      <c r="V1025">
        <v>-0.121038861187151</v>
      </c>
      <c r="W1025">
        <v>0</v>
      </c>
      <c r="X1025">
        <v>-0.26772051779674227</v>
      </c>
      <c r="Y1025">
        <v>-8.549283294568133E-2</v>
      </c>
      <c r="Z1025">
        <v>-9.4802593251108902E-2</v>
      </c>
      <c r="AA1025">
        <v>-8.8599397062139942E-2</v>
      </c>
      <c r="AB1025">
        <v>-0.1166058881808637</v>
      </c>
      <c r="AC1025">
        <v>-3.630270417212296E-2</v>
      </c>
      <c r="AD1025">
        <v>-9.8571908864313555E-3</v>
      </c>
      <c r="AE1025">
        <v>-4.3321816103342063E-2</v>
      </c>
      <c r="AF1025">
        <v>-0.15974023562120951</v>
      </c>
      <c r="AG1025">
        <v>-0.1438904724064419</v>
      </c>
      <c r="AH1025" s="9" t="s">
        <v>248</v>
      </c>
      <c r="AI1025" s="1">
        <v>44013</v>
      </c>
      <c r="AJ1025" s="9" t="s">
        <v>41</v>
      </c>
      <c r="AK1025">
        <v>6</v>
      </c>
    </row>
    <row r="1026" spans="1:37" x14ac:dyDescent="0.25">
      <c r="A1026">
        <v>44015</v>
      </c>
      <c r="B1026">
        <v>-0.18233254829310289</v>
      </c>
      <c r="C1026">
        <v>-0.38692102644188259</v>
      </c>
      <c r="D1026">
        <v>0</v>
      </c>
      <c r="E1026">
        <v>-9.7466877549900993E-2</v>
      </c>
      <c r="F1026">
        <v>-0.53292004251309677</v>
      </c>
      <c r="G1026">
        <v>-0.14304119472058921</v>
      </c>
      <c r="H1026">
        <v>-0.1710918575083373</v>
      </c>
      <c r="I1026">
        <v>-1.137400424499587E-3</v>
      </c>
      <c r="J1026">
        <v>-7.7050560208764621E-2</v>
      </c>
      <c r="K1026">
        <v>0</v>
      </c>
      <c r="L1026">
        <v>-3.463892167464358E-2</v>
      </c>
      <c r="M1026">
        <v>-6.2365562012423333E-2</v>
      </c>
      <c r="N1026">
        <v>-0.14942387106405641</v>
      </c>
      <c r="O1026">
        <v>-0.19085523701599511</v>
      </c>
      <c r="P1026">
        <v>-0.1566693789088402</v>
      </c>
      <c r="Q1026">
        <v>-2.263416230828854E-2</v>
      </c>
      <c r="R1026">
        <v>-0.38815625413203442</v>
      </c>
      <c r="S1026">
        <v>-0.15066648998983789</v>
      </c>
      <c r="T1026">
        <v>-0.4111193022674296</v>
      </c>
      <c r="U1026">
        <v>-0.55410149487232474</v>
      </c>
      <c r="V1026">
        <v>-0.21795236446669339</v>
      </c>
      <c r="W1026">
        <v>-5.2705046886029207E-2</v>
      </c>
      <c r="X1026">
        <v>-0.21380393501531231</v>
      </c>
      <c r="Y1026">
        <v>-0.55438739081061317</v>
      </c>
      <c r="Z1026">
        <v>-0.18258566413907221</v>
      </c>
      <c r="AA1026">
        <v>-9.4069914734398269E-2</v>
      </c>
      <c r="AB1026">
        <v>-0.27902627819475623</v>
      </c>
      <c r="AC1026">
        <v>-0.101138486429332</v>
      </c>
      <c r="AD1026">
        <v>-4.6804056362025968E-2</v>
      </c>
      <c r="AE1026">
        <v>-0.14150107545515689</v>
      </c>
      <c r="AF1026">
        <v>-0.1622857856587438</v>
      </c>
      <c r="AG1026">
        <v>-0.29329210746970358</v>
      </c>
      <c r="AH1026" s="9" t="s">
        <v>249</v>
      </c>
      <c r="AI1026" s="1">
        <v>44013</v>
      </c>
      <c r="AJ1026" s="9" t="s">
        <v>43</v>
      </c>
      <c r="AK1026">
        <v>3</v>
      </c>
    </row>
    <row r="1027" spans="1:37" x14ac:dyDescent="0.25">
      <c r="A1027">
        <v>44014</v>
      </c>
      <c r="C1027">
        <v>-2.4965571838217571E-2</v>
      </c>
      <c r="D1027">
        <v>-0.1224456304018709</v>
      </c>
      <c r="E1027">
        <v>-0.1295601185118827</v>
      </c>
      <c r="F1027">
        <v>-0.1031955380296168</v>
      </c>
      <c r="G1027">
        <v>-5.6889904674527599E-2</v>
      </c>
      <c r="H1027">
        <v>-3.7703950480084437E-2</v>
      </c>
      <c r="I1027">
        <v>-0.31247062616813909</v>
      </c>
      <c r="J1027">
        <v>-8.9664844973790278E-2</v>
      </c>
      <c r="K1027">
        <v>-1.2265589910733799E-2</v>
      </c>
      <c r="L1027">
        <v>-6.0658325724442672E-2</v>
      </c>
      <c r="M1027">
        <v>-0.1174327794007488</v>
      </c>
      <c r="N1027">
        <v>-5.212832168883675E-2</v>
      </c>
      <c r="O1027">
        <v>-7.468792161707842E-2</v>
      </c>
      <c r="P1027">
        <v>-0.34934861146765173</v>
      </c>
      <c r="Q1027">
        <v>-3.12062651044775E-2</v>
      </c>
      <c r="R1027">
        <v>0</v>
      </c>
      <c r="S1027">
        <v>-6.0606886017731121E-2</v>
      </c>
      <c r="T1027">
        <v>-0.19100053336082609</v>
      </c>
      <c r="U1027">
        <v>-5.1352095741239974E-3</v>
      </c>
      <c r="W1027">
        <v>-2.6229456480803749E-2</v>
      </c>
      <c r="X1027">
        <v>-0.19645396780834501</v>
      </c>
      <c r="Y1027">
        <v>-5.638263455621275E-2</v>
      </c>
      <c r="Z1027">
        <v>-0.114409277351845</v>
      </c>
      <c r="AA1027">
        <v>-0.1394086272307804</v>
      </c>
      <c r="AC1027">
        <v>-0.15840621256084039</v>
      </c>
      <c r="AD1027">
        <v>-4.6815665762330268E-2</v>
      </c>
      <c r="AE1027">
        <v>-0.11684342389244699</v>
      </c>
      <c r="AG1027">
        <v>-0.27426346862561801</v>
      </c>
      <c r="AH1027" s="9" t="s">
        <v>249</v>
      </c>
      <c r="AI1027" s="1">
        <v>44013</v>
      </c>
      <c r="AJ1027" s="9" t="s">
        <v>38</v>
      </c>
      <c r="AK1027">
        <v>2</v>
      </c>
    </row>
    <row r="1028" spans="1:37" x14ac:dyDescent="0.25">
      <c r="A1028">
        <v>44013</v>
      </c>
      <c r="B1028">
        <v>-6.8439862758882225E-2</v>
      </c>
      <c r="C1028">
        <v>0</v>
      </c>
      <c r="D1028">
        <v>0</v>
      </c>
      <c r="E1028">
        <v>-1.9354116713883599E-2</v>
      </c>
      <c r="F1028">
        <v>-1.1461767168911671E-2</v>
      </c>
      <c r="G1028">
        <v>-0.23217354232945309</v>
      </c>
      <c r="H1028">
        <v>-8.7402406357096549E-4</v>
      </c>
      <c r="I1028">
        <v>-3.636436043816877E-2</v>
      </c>
      <c r="J1028">
        <v>-0.1187614660185512</v>
      </c>
      <c r="K1028">
        <v>-3.6043209617827931E-4</v>
      </c>
      <c r="L1028">
        <v>0</v>
      </c>
      <c r="M1028">
        <v>-3.7831531567064647E-2</v>
      </c>
      <c r="N1028">
        <v>-1.9228267081333439E-3</v>
      </c>
      <c r="O1028">
        <v>-1.1644070003143049E-2</v>
      </c>
      <c r="P1028">
        <v>-1.187439848566486E-2</v>
      </c>
      <c r="Q1028">
        <v>-4.3122069044766301E-2</v>
      </c>
      <c r="R1028">
        <v>0</v>
      </c>
      <c r="S1028">
        <v>-0.44591191012002368</v>
      </c>
      <c r="T1028">
        <v>0</v>
      </c>
      <c r="U1028">
        <v>0</v>
      </c>
      <c r="V1028">
        <v>-5.8598708298726751E-2</v>
      </c>
      <c r="W1028">
        <v>0</v>
      </c>
      <c r="X1028">
        <v>-7.2893028924602296E-2</v>
      </c>
      <c r="Y1028">
        <v>-0.13751779222662769</v>
      </c>
      <c r="Z1028">
        <v>-0.1011584178553176</v>
      </c>
      <c r="AA1028">
        <v>-4.5646620966079389E-2</v>
      </c>
      <c r="AB1028">
        <v>-2.045964689377705E-2</v>
      </c>
      <c r="AC1028">
        <v>-3.4789904425928289E-2</v>
      </c>
      <c r="AD1028">
        <v>-1.313543630881833E-3</v>
      </c>
      <c r="AE1028">
        <v>-1.8768139761394641E-2</v>
      </c>
      <c r="AF1028">
        <v>-0.13761454181426261</v>
      </c>
      <c r="AG1028">
        <v>-3.2586566874316623E-2</v>
      </c>
      <c r="AH1028" s="9" t="s">
        <v>249</v>
      </c>
      <c r="AI1028" s="1">
        <v>44013</v>
      </c>
      <c r="AJ1028" s="9" t="s">
        <v>39</v>
      </c>
      <c r="AK1028">
        <v>1</v>
      </c>
    </row>
    <row r="1029" spans="1:37" x14ac:dyDescent="0.25">
      <c r="A1029">
        <v>44012</v>
      </c>
      <c r="B1029">
        <v>-0.49380398480143672</v>
      </c>
      <c r="C1029">
        <v>-0.16090677600388101</v>
      </c>
      <c r="D1029">
        <v>-0.22520211952042549</v>
      </c>
      <c r="E1029">
        <v>-0.45520572597428949</v>
      </c>
      <c r="F1029">
        <v>-0.23439700273692779</v>
      </c>
      <c r="G1029">
        <v>-0.1415791316121246</v>
      </c>
      <c r="H1029">
        <v>-0.24958083853230639</v>
      </c>
      <c r="I1029">
        <v>-0.64304193600364146</v>
      </c>
      <c r="J1029">
        <v>-9.6249875107041222E-2</v>
      </c>
      <c r="K1029">
        <v>0</v>
      </c>
      <c r="L1029">
        <v>-0.28245537242321039</v>
      </c>
      <c r="M1029">
        <v>-0.16798932529600399</v>
      </c>
      <c r="N1029">
        <v>-0.57284668409185691</v>
      </c>
      <c r="O1029">
        <v>-0.20391071534066091</v>
      </c>
      <c r="P1029">
        <v>-0.22020652686245901</v>
      </c>
      <c r="Q1029">
        <v>-0.30273154930472351</v>
      </c>
      <c r="R1029">
        <v>-1.624937991234163</v>
      </c>
      <c r="S1029">
        <v>-0.28115013442834069</v>
      </c>
      <c r="T1029">
        <v>-0.25428369796375599</v>
      </c>
      <c r="U1029">
        <v>-6.664676272992813E-2</v>
      </c>
      <c r="V1029">
        <v>-0.9500535601404646</v>
      </c>
      <c r="W1029">
        <v>-0.1187755425753466</v>
      </c>
      <c r="X1029">
        <v>-0.34264163124220232</v>
      </c>
      <c r="Y1029">
        <v>-0.53757313749826929</v>
      </c>
      <c r="Z1029">
        <v>-0.45629001684086401</v>
      </c>
      <c r="AA1029">
        <v>-0.41490697329283921</v>
      </c>
      <c r="AB1029">
        <v>-0.40206594446977367</v>
      </c>
      <c r="AC1029">
        <v>-0.36938952892379118</v>
      </c>
      <c r="AD1029">
        <v>-0.46391582848700241</v>
      </c>
      <c r="AE1029">
        <v>-0.28908209228828208</v>
      </c>
      <c r="AF1029">
        <v>-0.66428084147240485</v>
      </c>
      <c r="AG1029">
        <v>-0.36955511543201752</v>
      </c>
      <c r="AH1029" s="9" t="s">
        <v>249</v>
      </c>
      <c r="AI1029" s="1">
        <v>43983</v>
      </c>
      <c r="AJ1029" s="9" t="s">
        <v>40</v>
      </c>
      <c r="AK1029">
        <v>30</v>
      </c>
    </row>
    <row r="1030" spans="1:37" x14ac:dyDescent="0.25">
      <c r="A1030">
        <v>44011</v>
      </c>
      <c r="B1030">
        <v>-1.579507581960897</v>
      </c>
      <c r="C1030">
        <v>-2.8224748419613261</v>
      </c>
      <c r="D1030">
        <v>-0.13290362627804911</v>
      </c>
      <c r="E1030">
        <v>-1.53379556003605</v>
      </c>
      <c r="F1030">
        <v>-0.50225756278544476</v>
      </c>
      <c r="G1030">
        <v>-0.69720577240999437</v>
      </c>
      <c r="H1030">
        <v>-0.19435430420205979</v>
      </c>
      <c r="I1030">
        <v>-1.046905087771234</v>
      </c>
      <c r="J1030">
        <v>-2.2863046315718258</v>
      </c>
      <c r="K1030">
        <v>-2.4308763334543602</v>
      </c>
      <c r="L1030">
        <v>-0.91226648429936752</v>
      </c>
      <c r="M1030">
        <v>-0.97129376664403289</v>
      </c>
      <c r="N1030">
        <v>-2.7248675030163052</v>
      </c>
      <c r="O1030">
        <v>-0.95504206211621179</v>
      </c>
      <c r="P1030">
        <v>-2.3262388806614389</v>
      </c>
      <c r="Q1030">
        <v>-0.96045997139548345</v>
      </c>
      <c r="R1030">
        <v>-0.1603832521437327</v>
      </c>
      <c r="S1030">
        <v>-0.15048377960585979</v>
      </c>
      <c r="T1030">
        <v>-0.92845881252700724</v>
      </c>
      <c r="U1030">
        <v>-5.4738782620116373</v>
      </c>
      <c r="V1030">
        <v>-0.61482796293465636</v>
      </c>
      <c r="W1030">
        <v>-2.634135826695776</v>
      </c>
      <c r="X1030">
        <v>-2.1149036135637331</v>
      </c>
      <c r="Y1030">
        <v>-0.84014110934675013</v>
      </c>
      <c r="Z1030">
        <v>-1.631774901849121</v>
      </c>
      <c r="AA1030">
        <v>-2.3811262329946858</v>
      </c>
      <c r="AB1030">
        <v>-0.75009823307291412</v>
      </c>
      <c r="AC1030">
        <v>-0.86191007931150243</v>
      </c>
      <c r="AD1030">
        <v>-1.9467165971741049</v>
      </c>
      <c r="AE1030">
        <v>-0.98543175207240563</v>
      </c>
      <c r="AF1030">
        <v>-1.4730829954531941</v>
      </c>
      <c r="AG1030">
        <v>-1.626492948299018</v>
      </c>
      <c r="AH1030" s="9" t="s">
        <v>249</v>
      </c>
      <c r="AI1030" s="1">
        <v>43983</v>
      </c>
      <c r="AJ1030" s="9" t="s">
        <v>41</v>
      </c>
      <c r="AK1030">
        <v>29</v>
      </c>
    </row>
    <row r="1031" spans="1:37" x14ac:dyDescent="0.25">
      <c r="A1031">
        <v>44008</v>
      </c>
      <c r="B1031">
        <v>-0.41480117619539009</v>
      </c>
      <c r="C1031">
        <v>-0.50525908206191217</v>
      </c>
      <c r="D1031">
        <v>-0.2289103032970192</v>
      </c>
      <c r="E1031">
        <v>-0.30301207061442431</v>
      </c>
      <c r="F1031">
        <v>-0.18839850759532711</v>
      </c>
      <c r="G1031">
        <v>-0.32833802401802198</v>
      </c>
      <c r="H1031">
        <v>-1.26418328265326E-2</v>
      </c>
      <c r="I1031">
        <v>-0.40737264274092799</v>
      </c>
      <c r="J1031">
        <v>-0.27206537575614059</v>
      </c>
      <c r="K1031">
        <v>-0.26379593243462518</v>
      </c>
      <c r="L1031">
        <v>-0.26386435938371172</v>
      </c>
      <c r="M1031">
        <v>-2.5161396292022652E-2</v>
      </c>
      <c r="N1031">
        <v>-0.4738101665815852</v>
      </c>
      <c r="O1031">
        <v>-0.36132519379512262</v>
      </c>
      <c r="P1031">
        <v>-9.1434446120860588E-2</v>
      </c>
      <c r="Q1031">
        <v>-9.6581548206111242E-2</v>
      </c>
      <c r="R1031">
        <v>-0.13175486000104281</v>
      </c>
      <c r="S1031">
        <v>-0.105446861657115</v>
      </c>
      <c r="T1031">
        <v>-8.2151444113229166E-2</v>
      </c>
      <c r="U1031">
        <v>-0.29202903048966838</v>
      </c>
      <c r="V1031">
        <v>-1.0120599240533379</v>
      </c>
      <c r="W1031">
        <v>-8.0125997036698121E-2</v>
      </c>
      <c r="X1031">
        <v>-0.75454229521285576</v>
      </c>
      <c r="Y1031">
        <v>-6.6444185481285722E-2</v>
      </c>
      <c r="Z1031">
        <v>-0.47153355509022299</v>
      </c>
      <c r="AA1031">
        <v>-0.35492110489210799</v>
      </c>
      <c r="AB1031">
        <v>-0.21885195775685179</v>
      </c>
      <c r="AC1031">
        <v>-0.1054005142864851</v>
      </c>
      <c r="AD1031">
        <v>-0.1891839855452</v>
      </c>
      <c r="AE1031">
        <v>-0.1711046828601962</v>
      </c>
      <c r="AF1031">
        <v>-0.27602690580868439</v>
      </c>
      <c r="AG1031">
        <v>-0.8583636030226891</v>
      </c>
      <c r="AH1031" s="9" t="s">
        <v>250</v>
      </c>
      <c r="AI1031" s="1">
        <v>43983</v>
      </c>
      <c r="AJ1031" s="9" t="s">
        <v>43</v>
      </c>
      <c r="AK1031">
        <v>26</v>
      </c>
    </row>
    <row r="1032" spans="1:37" x14ac:dyDescent="0.25">
      <c r="A1032">
        <v>44007</v>
      </c>
      <c r="C1032">
        <v>-0.35300968629387869</v>
      </c>
      <c r="D1032">
        <v>-1.2051566781563151E-2</v>
      </c>
      <c r="E1032">
        <v>-7.9091702551912821E-2</v>
      </c>
      <c r="F1032">
        <v>-7.5735998388761494E-2</v>
      </c>
      <c r="G1032">
        <v>-8.5234039236359235E-2</v>
      </c>
      <c r="H1032">
        <v>-2.49143963232138E-3</v>
      </c>
      <c r="I1032">
        <v>-2.2803619569931519E-2</v>
      </c>
      <c r="J1032">
        <v>-2.110640448865022E-2</v>
      </c>
      <c r="K1032">
        <v>-0.13296664681274151</v>
      </c>
      <c r="L1032">
        <v>-3.3533703346341981E-2</v>
      </c>
      <c r="M1032">
        <v>0</v>
      </c>
      <c r="N1032">
        <v>-6.3763911510139798E-2</v>
      </c>
      <c r="O1032">
        <v>-8.5998939291295536E-3</v>
      </c>
      <c r="P1032">
        <v>-2.4660147118319539E-2</v>
      </c>
      <c r="Q1032">
        <v>-0.14232772545165681</v>
      </c>
      <c r="R1032">
        <v>-0.46109595868881242</v>
      </c>
      <c r="S1032">
        <v>0</v>
      </c>
      <c r="T1032">
        <v>-4.7018733869677858E-2</v>
      </c>
      <c r="U1032">
        <v>-3.1528416308657721E-2</v>
      </c>
      <c r="W1032">
        <v>-2.415854358068092</v>
      </c>
      <c r="X1032">
        <v>-8.7090202241179734E-2</v>
      </c>
      <c r="Y1032">
        <v>0</v>
      </c>
      <c r="Z1032">
        <v>-0.18330663276677631</v>
      </c>
      <c r="AA1032">
        <v>-5.1524067984395037E-2</v>
      </c>
      <c r="AC1032">
        <v>-4.7599716914888844E-3</v>
      </c>
      <c r="AD1032">
        <v>-0.16148720501295019</v>
      </c>
      <c r="AE1032">
        <v>-7.246692521127461E-2</v>
      </c>
      <c r="AG1032">
        <v>-0.187893935506149</v>
      </c>
      <c r="AH1032" s="9" t="s">
        <v>250</v>
      </c>
      <c r="AI1032" s="1">
        <v>43983</v>
      </c>
      <c r="AJ1032" s="9" t="s">
        <v>38</v>
      </c>
      <c r="AK1032">
        <v>25</v>
      </c>
    </row>
    <row r="1033" spans="1:37" x14ac:dyDescent="0.25">
      <c r="A1033">
        <v>44006</v>
      </c>
      <c r="B1033">
        <v>-0.69390870573111874</v>
      </c>
      <c r="C1033">
        <v>-1.1850886499771189</v>
      </c>
      <c r="D1033">
        <v>-4.9364031239072168E-3</v>
      </c>
      <c r="E1033">
        <v>-0.99531813001694491</v>
      </c>
      <c r="F1033">
        <v>-0.63688976628310678</v>
      </c>
      <c r="G1033">
        <v>-0.47995869880050429</v>
      </c>
      <c r="H1033">
        <v>-2.1532759977491058</v>
      </c>
      <c r="I1033">
        <v>-0.51665394920901331</v>
      </c>
      <c r="J1033">
        <v>-1.2888065321146689</v>
      </c>
      <c r="K1033">
        <v>-9.5373292216968213E-3</v>
      </c>
      <c r="L1033">
        <v>-0.37761681337806541</v>
      </c>
      <c r="M1033">
        <v>-0.24152408473896789</v>
      </c>
      <c r="N1033">
        <v>-0.62173393458238191</v>
      </c>
      <c r="O1033">
        <v>-0.1104133212224004</v>
      </c>
      <c r="P1033">
        <v>-0.52300503382113983</v>
      </c>
      <c r="Q1033">
        <v>-0.29090702982398747</v>
      </c>
      <c r="R1033">
        <v>-0.16457009007650519</v>
      </c>
      <c r="S1033">
        <v>-0.30212835788410902</v>
      </c>
      <c r="T1033">
        <v>-0.68280700570651864</v>
      </c>
      <c r="U1033">
        <v>-2.4349767265362199</v>
      </c>
      <c r="V1033">
        <v>-0.1670973795139116</v>
      </c>
      <c r="W1033">
        <v>-2.160759989322044E-2</v>
      </c>
      <c r="X1033">
        <v>-1.138820407834481</v>
      </c>
      <c r="Y1033">
        <v>-0.67257846233975538</v>
      </c>
      <c r="Z1033">
        <v>-0.84976049212332216</v>
      </c>
      <c r="AA1033">
        <v>-0.64700470210979666</v>
      </c>
      <c r="AB1033">
        <v>-0.51197677643200601</v>
      </c>
      <c r="AC1033">
        <v>-0.32029754881953132</v>
      </c>
      <c r="AD1033">
        <v>-0.72988831685887057</v>
      </c>
      <c r="AE1033">
        <v>-0.57985379821305527</v>
      </c>
      <c r="AF1033">
        <v>-0.73911775914914768</v>
      </c>
      <c r="AG1033">
        <v>-0.68650459849680368</v>
      </c>
      <c r="AH1033" s="9" t="s">
        <v>250</v>
      </c>
      <c r="AI1033" s="1">
        <v>43983</v>
      </c>
      <c r="AJ1033" s="9" t="s">
        <v>39</v>
      </c>
      <c r="AK1033">
        <v>24</v>
      </c>
    </row>
    <row r="1034" spans="1:37" x14ac:dyDescent="0.25">
      <c r="A1034">
        <v>44005</v>
      </c>
      <c r="B1034">
        <v>-0.31623153645667851</v>
      </c>
      <c r="C1034">
        <v>-3.5929501415582113E-2</v>
      </c>
      <c r="D1034">
        <v>-0.53243449715652003</v>
      </c>
      <c r="E1034">
        <v>-0.43212504661030582</v>
      </c>
      <c r="F1034">
        <v>-0.49107981891236102</v>
      </c>
      <c r="G1034">
        <v>-0.33260202449564019</v>
      </c>
      <c r="H1034">
        <v>-4.3280550705801647E-2</v>
      </c>
      <c r="I1034">
        <v>-0.51041601017448646</v>
      </c>
      <c r="J1034">
        <v>-3.1262179072834059E-2</v>
      </c>
      <c r="K1034">
        <v>-0.52508900627869948</v>
      </c>
      <c r="L1034">
        <v>-0.1639895333737911</v>
      </c>
      <c r="M1034">
        <v>-0.23051612227963211</v>
      </c>
      <c r="N1034">
        <v>-0.18621029979788861</v>
      </c>
      <c r="O1034">
        <v>-0.47594488939889529</v>
      </c>
      <c r="P1034">
        <v>-6.3839103427562979E-2</v>
      </c>
      <c r="Q1034">
        <v>-0.1214216230449703</v>
      </c>
      <c r="R1034">
        <v>-0.33613030799542248</v>
      </c>
      <c r="S1034">
        <v>-0.73697317138170793</v>
      </c>
      <c r="T1034">
        <v>-0.2183905866252861</v>
      </c>
      <c r="U1034">
        <v>-0.34440209568314828</v>
      </c>
      <c r="V1034">
        <v>-0.102370890540656</v>
      </c>
      <c r="W1034">
        <v>-4.4005883219327177E-2</v>
      </c>
      <c r="X1034">
        <v>-0.42310229613147948</v>
      </c>
      <c r="Y1034">
        <v>-0.1189277303659937</v>
      </c>
      <c r="Z1034">
        <v>-0.39319936245427151</v>
      </c>
      <c r="AA1034">
        <v>-0.20417243611977001</v>
      </c>
      <c r="AB1034">
        <v>-0.26215997477146041</v>
      </c>
      <c r="AC1034">
        <v>-0.22494007124327789</v>
      </c>
      <c r="AD1034">
        <v>-0.23123192975981161</v>
      </c>
      <c r="AE1034">
        <v>-0.24863841575707121</v>
      </c>
      <c r="AF1034">
        <v>-0.41438344025761598</v>
      </c>
      <c r="AG1034">
        <v>-0.22347697364155061</v>
      </c>
      <c r="AH1034" s="9" t="s">
        <v>250</v>
      </c>
      <c r="AI1034" s="1">
        <v>43983</v>
      </c>
      <c r="AJ1034" s="9" t="s">
        <v>40</v>
      </c>
      <c r="AK1034">
        <v>23</v>
      </c>
    </row>
    <row r="1035" spans="1:37" x14ac:dyDescent="0.25">
      <c r="A1035">
        <v>44004</v>
      </c>
      <c r="B1035">
        <v>-0.2857492350267033</v>
      </c>
      <c r="C1035">
        <v>0</v>
      </c>
      <c r="D1035">
        <v>-0.11831926208514471</v>
      </c>
      <c r="E1035">
        <v>-0.29934964952370241</v>
      </c>
      <c r="F1035">
        <v>-0.44513292221333473</v>
      </c>
      <c r="G1035">
        <v>-0.51240172554426267</v>
      </c>
      <c r="H1035">
        <v>-4.6301533801958908E-2</v>
      </c>
      <c r="I1035">
        <v>-0.17435691921053539</v>
      </c>
      <c r="J1035">
        <v>-2.7388359510867419E-2</v>
      </c>
      <c r="K1035">
        <v>-0.13685453794141569</v>
      </c>
      <c r="L1035">
        <v>-2.6602451105706269E-2</v>
      </c>
      <c r="M1035">
        <v>-0.14625734992547271</v>
      </c>
      <c r="N1035">
        <v>-0.49898984372312921</v>
      </c>
      <c r="O1035">
        <v>-7.6997392517911975E-2</v>
      </c>
      <c r="P1035">
        <v>-0.41358353160196648</v>
      </c>
      <c r="Q1035">
        <v>-0.54034732786613127</v>
      </c>
      <c r="R1035">
        <v>-0.54747149913917281</v>
      </c>
      <c r="S1035">
        <v>-2.242391576869782E-2</v>
      </c>
      <c r="T1035">
        <v>-0.1427597241089541</v>
      </c>
      <c r="U1035">
        <v>-0.15607236547460079</v>
      </c>
      <c r="V1035">
        <v>-0.1083489093064675</v>
      </c>
      <c r="W1035">
        <v>-0.19927348845500681</v>
      </c>
      <c r="X1035">
        <v>-5.8730439775018961E-2</v>
      </c>
      <c r="Y1035">
        <v>-0.2668448668346215</v>
      </c>
      <c r="Z1035">
        <v>-0.29401338346836048</v>
      </c>
      <c r="AA1035">
        <v>-0.35457265332204818</v>
      </c>
      <c r="AB1035">
        <v>-0.24520660455497159</v>
      </c>
      <c r="AC1035">
        <v>-0.14623589931251901</v>
      </c>
      <c r="AD1035">
        <v>-0.116699904628283</v>
      </c>
      <c r="AE1035">
        <v>-0.15304995939278451</v>
      </c>
      <c r="AF1035">
        <v>-0.4016289251824367</v>
      </c>
      <c r="AG1035">
        <v>-0.27658904794845018</v>
      </c>
      <c r="AH1035" s="9" t="s">
        <v>250</v>
      </c>
      <c r="AI1035" s="1">
        <v>43983</v>
      </c>
      <c r="AJ1035" s="9" t="s">
        <v>41</v>
      </c>
      <c r="AK1035">
        <v>22</v>
      </c>
    </row>
    <row r="1036" spans="1:37" x14ac:dyDescent="0.25">
      <c r="A1036">
        <v>44001</v>
      </c>
      <c r="B1036">
        <v>-0.2550632924413207</v>
      </c>
      <c r="C1036">
        <v>-0.47529613980971419</v>
      </c>
      <c r="D1036">
        <v>-0.194846300047088</v>
      </c>
      <c r="E1036">
        <v>-0.30463575604693638</v>
      </c>
      <c r="F1036">
        <v>-1.165216055796361E-3</v>
      </c>
      <c r="G1036">
        <v>-0.1193460643888756</v>
      </c>
      <c r="H1036">
        <v>0</v>
      </c>
      <c r="I1036">
        <v>-0.16979649195433669</v>
      </c>
      <c r="J1036">
        <v>-5.5900698267734403E-2</v>
      </c>
      <c r="K1036">
        <v>-3.101371651257602E-3</v>
      </c>
      <c r="L1036">
        <v>-3.8228579036309329E-2</v>
      </c>
      <c r="M1036">
        <v>-4.2866759927929418E-2</v>
      </c>
      <c r="N1036">
        <v>-0.10368315266894471</v>
      </c>
      <c r="O1036">
        <v>-1.3879690698083249E-2</v>
      </c>
      <c r="P1036">
        <v>-0.58270478513321622</v>
      </c>
      <c r="Q1036">
        <v>-8.2644372066113271E-4</v>
      </c>
      <c r="R1036">
        <v>-0.58737633422845015</v>
      </c>
      <c r="S1036">
        <v>-1.3347824534698589</v>
      </c>
      <c r="T1036">
        <v>-5.9398724701608729E-2</v>
      </c>
      <c r="U1036">
        <v>-1.51147372775118E-2</v>
      </c>
      <c r="V1036">
        <v>-2.8082439602130731E-2</v>
      </c>
      <c r="W1036">
        <v>0</v>
      </c>
      <c r="X1036">
        <v>-0.19189636428915499</v>
      </c>
      <c r="Y1036">
        <v>-1.1836061408984451E-2</v>
      </c>
      <c r="Z1036">
        <v>-0.38465163372968841</v>
      </c>
      <c r="AA1036">
        <v>-0.19766965162696601</v>
      </c>
      <c r="AB1036">
        <v>-1.8205393275724069E-2</v>
      </c>
      <c r="AC1036">
        <v>-6.9782286757533882E-2</v>
      </c>
      <c r="AD1036">
        <v>-5.9259007563908471E-3</v>
      </c>
      <c r="AE1036">
        <v>-0.16252089580156631</v>
      </c>
      <c r="AF1036">
        <v>-0.2316422939122964</v>
      </c>
      <c r="AG1036">
        <v>-0.24599055753680171</v>
      </c>
      <c r="AH1036" s="9" t="s">
        <v>251</v>
      </c>
      <c r="AI1036" s="1">
        <v>43983</v>
      </c>
      <c r="AJ1036" s="9" t="s">
        <v>43</v>
      </c>
      <c r="AK1036">
        <v>19</v>
      </c>
    </row>
    <row r="1037" spans="1:37" x14ac:dyDescent="0.25">
      <c r="A1037">
        <v>44000</v>
      </c>
      <c r="B1037">
        <v>-0.15550103663176409</v>
      </c>
      <c r="C1037">
        <v>-8.472477791878183E-2</v>
      </c>
      <c r="D1037">
        <v>0</v>
      </c>
      <c r="E1037">
        <v>-0.16383198751667399</v>
      </c>
      <c r="F1037">
        <v>0</v>
      </c>
      <c r="G1037">
        <v>-7.5486058965333544E-2</v>
      </c>
      <c r="H1037">
        <v>-9.3872635274306324E-2</v>
      </c>
      <c r="I1037">
        <v>-0.31303142181043431</v>
      </c>
      <c r="J1037">
        <v>0</v>
      </c>
      <c r="K1037">
        <v>-1.287755557498472E-2</v>
      </c>
      <c r="L1037">
        <v>-9.924282967678906E-2</v>
      </c>
      <c r="M1037">
        <v>-1.220579260622337E-2</v>
      </c>
      <c r="N1037">
        <v>-2.454213732858665E-2</v>
      </c>
      <c r="O1037">
        <v>-7.580820997816308E-2</v>
      </c>
      <c r="P1037">
        <v>0</v>
      </c>
      <c r="Q1037">
        <v>-7.3963023118807605E-2</v>
      </c>
      <c r="R1037">
        <v>0</v>
      </c>
      <c r="S1037">
        <v>-0.1034488861386695</v>
      </c>
      <c r="T1037">
        <v>-2.6385612328427389E-2</v>
      </c>
      <c r="U1037">
        <v>0</v>
      </c>
      <c r="V1037">
        <v>-8.613580619589814E-2</v>
      </c>
      <c r="W1037">
        <v>-3.6369225038664459E-2</v>
      </c>
      <c r="X1037">
        <v>-0.49684394793988279</v>
      </c>
      <c r="Y1037">
        <v>-0.9175329655040424</v>
      </c>
      <c r="Z1037">
        <v>-0.24204115867489559</v>
      </c>
      <c r="AA1037">
        <v>-4.6648128564998732E-2</v>
      </c>
      <c r="AB1037">
        <v>-0.1216865411898007</v>
      </c>
      <c r="AC1037">
        <v>-8.3487691401784456E-2</v>
      </c>
      <c r="AD1037">
        <v>-5.8751698080487517E-2</v>
      </c>
      <c r="AE1037">
        <v>-6.6811297008232559E-2</v>
      </c>
      <c r="AF1037">
        <v>-0.14588871613040641</v>
      </c>
      <c r="AG1037">
        <v>-0.28153759910498399</v>
      </c>
      <c r="AH1037" s="9" t="s">
        <v>251</v>
      </c>
      <c r="AI1037" s="1">
        <v>43983</v>
      </c>
      <c r="AJ1037" s="9" t="s">
        <v>38</v>
      </c>
      <c r="AK1037">
        <v>18</v>
      </c>
    </row>
    <row r="1038" spans="1:37" x14ac:dyDescent="0.25">
      <c r="A1038">
        <v>43999</v>
      </c>
      <c r="B1038">
        <v>-0.2578753513508853</v>
      </c>
      <c r="C1038">
        <v>-1.421240372167948E-2</v>
      </c>
      <c r="D1038">
        <v>-5.7730149145760697E-2</v>
      </c>
      <c r="E1038">
        <v>-0.27416403747820012</v>
      </c>
      <c r="F1038">
        <v>-1.9593912996583421E-2</v>
      </c>
      <c r="G1038">
        <v>-0.2382309573939875</v>
      </c>
      <c r="H1038">
        <v>-6.9652424583524636E-2</v>
      </c>
      <c r="I1038">
        <v>-0.16242084149048519</v>
      </c>
      <c r="J1038">
        <v>-4.6676704601888198E-2</v>
      </c>
      <c r="K1038">
        <v>-2.711902592152159E-2</v>
      </c>
      <c r="L1038">
        <v>-0.23179348135370589</v>
      </c>
      <c r="M1038">
        <v>-3.5946187911755037E-2</v>
      </c>
      <c r="N1038">
        <v>-0.1470995855212581</v>
      </c>
      <c r="O1038">
        <v>-8.6125977391917324E-2</v>
      </c>
      <c r="P1038">
        <v>-0.12630766571877139</v>
      </c>
      <c r="Q1038">
        <v>-8.9290144635656613E-2</v>
      </c>
      <c r="R1038">
        <v>-1.400235704597827E-2</v>
      </c>
      <c r="S1038">
        <v>-3.3484288454393388E-3</v>
      </c>
      <c r="T1038">
        <v>-4.5767056531510419E-2</v>
      </c>
      <c r="U1038">
        <v>-5.9802889615883023E-2</v>
      </c>
      <c r="V1038">
        <v>-0.2954179364411072</v>
      </c>
      <c r="W1038">
        <v>-0.62254650721837179</v>
      </c>
      <c r="X1038">
        <v>-0.65736253425392333</v>
      </c>
      <c r="Y1038">
        <v>-5.5866785224577428E-2</v>
      </c>
      <c r="Z1038">
        <v>-0.41517746263752731</v>
      </c>
      <c r="AA1038">
        <v>-0.11981058491826869</v>
      </c>
      <c r="AB1038">
        <v>-9.9427245469131037E-2</v>
      </c>
      <c r="AC1038">
        <v>-8.4383505443008947E-2</v>
      </c>
      <c r="AD1038">
        <v>-0.1180920371206258</v>
      </c>
      <c r="AE1038">
        <v>-0.131463857692942</v>
      </c>
      <c r="AF1038">
        <v>-0.21711269891574331</v>
      </c>
      <c r="AG1038">
        <v>-0.34150891187959181</v>
      </c>
      <c r="AH1038" s="9" t="s">
        <v>251</v>
      </c>
      <c r="AI1038" s="1">
        <v>43983</v>
      </c>
      <c r="AJ1038" s="9" t="s">
        <v>39</v>
      </c>
      <c r="AK1038">
        <v>17</v>
      </c>
    </row>
    <row r="1039" spans="1:37" x14ac:dyDescent="0.25">
      <c r="A1039">
        <v>43998</v>
      </c>
      <c r="B1039">
        <v>-0.23568707468632161</v>
      </c>
      <c r="C1039">
        <v>-1.2219130369343239E-3</v>
      </c>
      <c r="D1039">
        <v>0</v>
      </c>
      <c r="E1039">
        <v>-0.1139028014456905</v>
      </c>
      <c r="F1039">
        <v>-3.0426900545590611E-3</v>
      </c>
      <c r="G1039">
        <v>-0.23149414465724771</v>
      </c>
      <c r="H1039">
        <v>-4.5662442361420891E-2</v>
      </c>
      <c r="I1039">
        <v>-4.9571790764064781E-2</v>
      </c>
      <c r="J1039">
        <v>-1.6011077608268899E-2</v>
      </c>
      <c r="K1039">
        <v>-1.7403540278835831E-2</v>
      </c>
      <c r="L1039">
        <v>-2.654065341141125E-2</v>
      </c>
      <c r="M1039">
        <v>-7.1425690695309602E-2</v>
      </c>
      <c r="N1039">
        <v>-5.0139916643858792E-2</v>
      </c>
      <c r="O1039">
        <v>-3.437114188714404E-2</v>
      </c>
      <c r="P1039">
        <v>-0.1161731841471618</v>
      </c>
      <c r="Q1039">
        <v>-0.22542303599559291</v>
      </c>
      <c r="R1039">
        <v>-0.1254739668159594</v>
      </c>
      <c r="S1039">
        <v>-8.865266189409339E-2</v>
      </c>
      <c r="T1039">
        <v>-2.2852708338901819E-2</v>
      </c>
      <c r="U1039">
        <v>-9.7899030782270472E-3</v>
      </c>
      <c r="V1039">
        <v>-3.8539385423471607E-2</v>
      </c>
      <c r="W1039">
        <v>-9.5605600977922547E-2</v>
      </c>
      <c r="X1039">
        <v>-0.1918187479078432</v>
      </c>
      <c r="Y1039">
        <v>-1.8585688174799771E-2</v>
      </c>
      <c r="Z1039">
        <v>-0.33676807710290291</v>
      </c>
      <c r="AA1039">
        <v>-4.9754871358544887E-2</v>
      </c>
      <c r="AB1039">
        <v>-6.3962080900610188E-2</v>
      </c>
      <c r="AC1039">
        <v>-3.9646207235131611E-2</v>
      </c>
      <c r="AD1039">
        <v>-5.8452172214221686E-3</v>
      </c>
      <c r="AE1039">
        <v>-4.7741195371599182E-2</v>
      </c>
      <c r="AF1039">
        <v>-0.1755683347705998</v>
      </c>
      <c r="AG1039">
        <v>-0.40306176041289687</v>
      </c>
      <c r="AH1039" s="9" t="s">
        <v>251</v>
      </c>
      <c r="AI1039" s="1">
        <v>43983</v>
      </c>
      <c r="AJ1039" s="9" t="s">
        <v>40</v>
      </c>
      <c r="AK1039">
        <v>16</v>
      </c>
    </row>
    <row r="1040" spans="1:37" x14ac:dyDescent="0.25">
      <c r="A1040">
        <v>43997</v>
      </c>
      <c r="B1040">
        <v>-1.026642698598027</v>
      </c>
      <c r="C1040">
        <v>-2.2226937321850642</v>
      </c>
      <c r="D1040">
        <v>-0.4357344455214579</v>
      </c>
      <c r="E1040">
        <v>-1.0180702735743219</v>
      </c>
      <c r="F1040">
        <v>-0.98442579136974695</v>
      </c>
      <c r="G1040">
        <v>-1.031496392371297</v>
      </c>
      <c r="H1040">
        <v>-0.7604158513751339</v>
      </c>
      <c r="I1040">
        <v>-0.33515211959887431</v>
      </c>
      <c r="J1040">
        <v>-1.3228152272149001</v>
      </c>
      <c r="K1040">
        <v>-2.0265487998356591</v>
      </c>
      <c r="L1040">
        <v>-1.208340751867359</v>
      </c>
      <c r="M1040">
        <v>-0.57369668990167633</v>
      </c>
      <c r="N1040">
        <v>-0.93939479540889415</v>
      </c>
      <c r="O1040">
        <v>-1.4878580068587439</v>
      </c>
      <c r="P1040">
        <v>-1.7455960746551169</v>
      </c>
      <c r="Q1040">
        <v>-0.96532210237001659</v>
      </c>
      <c r="R1040">
        <v>-0.2319764068963574</v>
      </c>
      <c r="S1040">
        <v>-1.1301639465231521</v>
      </c>
      <c r="T1040">
        <v>-0.94722157903181547</v>
      </c>
      <c r="U1040">
        <v>-1.8805808612624579</v>
      </c>
      <c r="V1040">
        <v>-0.73141519427533364</v>
      </c>
      <c r="W1040">
        <v>0</v>
      </c>
      <c r="X1040">
        <v>-0.72546437151812726</v>
      </c>
      <c r="Y1040">
        <v>-1.250702580872955</v>
      </c>
      <c r="Z1040">
        <v>-0.91240490174423594</v>
      </c>
      <c r="AA1040">
        <v>-1.2219940367879309</v>
      </c>
      <c r="AB1040">
        <v>-1.1002571782317769</v>
      </c>
      <c r="AC1040">
        <v>-0.88451662067007741</v>
      </c>
      <c r="AD1040">
        <v>-2.0660432894685492</v>
      </c>
      <c r="AE1040">
        <v>-1.238896588917535</v>
      </c>
      <c r="AF1040">
        <v>-0.91415879060767924</v>
      </c>
      <c r="AG1040">
        <v>-0.78514136572575077</v>
      </c>
      <c r="AH1040" s="9" t="s">
        <v>251</v>
      </c>
      <c r="AI1040" s="1">
        <v>43983</v>
      </c>
      <c r="AJ1040" s="9" t="s">
        <v>41</v>
      </c>
      <c r="AK1040">
        <v>15</v>
      </c>
    </row>
    <row r="1041" spans="1:37" x14ac:dyDescent="0.25">
      <c r="A1041">
        <v>43994</v>
      </c>
      <c r="B1041">
        <v>-9.5243209386923766E-2</v>
      </c>
      <c r="C1041">
        <v>-6.6784147336759981E-3</v>
      </c>
      <c r="D1041">
        <v>0</v>
      </c>
      <c r="E1041">
        <v>-0.13262344112674129</v>
      </c>
      <c r="F1041">
        <v>-1.511597643070481E-2</v>
      </c>
      <c r="G1041">
        <v>-0.19014607474788359</v>
      </c>
      <c r="H1041">
        <v>-6.5299531347987938E-2</v>
      </c>
      <c r="I1041">
        <v>-0.2265531317101501</v>
      </c>
      <c r="J1041">
        <v>0</v>
      </c>
      <c r="K1041">
        <v>-0.30308254807822071</v>
      </c>
      <c r="L1041">
        <v>0</v>
      </c>
      <c r="M1041">
        <v>-5.4485134262945073E-2</v>
      </c>
      <c r="N1041">
        <v>-9.4427126991815102E-2</v>
      </c>
      <c r="O1041">
        <v>-0.1102938918923351</v>
      </c>
      <c r="P1041">
        <v>-0.16075829090943361</v>
      </c>
      <c r="Q1041">
        <v>-1.7206130534071221E-2</v>
      </c>
      <c r="R1041">
        <v>0</v>
      </c>
      <c r="S1041">
        <v>0</v>
      </c>
      <c r="T1041">
        <v>-0.1498149068757911</v>
      </c>
      <c r="U1041">
        <v>-0.1113655291016568</v>
      </c>
      <c r="V1041">
        <v>-1.506286914551533E-2</v>
      </c>
      <c r="W1041">
        <v>0</v>
      </c>
      <c r="X1041">
        <v>-7.2761536896671281E-2</v>
      </c>
      <c r="Y1041">
        <v>0</v>
      </c>
      <c r="Z1041">
        <v>-0.1052437360362551</v>
      </c>
      <c r="AA1041">
        <v>-0.15815683168677011</v>
      </c>
      <c r="AB1041">
        <v>-6.2787199540898259E-2</v>
      </c>
      <c r="AC1041">
        <v>-2.046219486763937E-2</v>
      </c>
      <c r="AD1041">
        <v>-5.726571260561527E-3</v>
      </c>
      <c r="AE1041">
        <v>-8.1323307594906285E-3</v>
      </c>
      <c r="AF1041">
        <v>-0.1097909983627525</v>
      </c>
      <c r="AG1041">
        <v>-0.27654277113688791</v>
      </c>
      <c r="AH1041" s="9" t="s">
        <v>252</v>
      </c>
      <c r="AI1041" s="1">
        <v>43983</v>
      </c>
      <c r="AJ1041" s="9" t="s">
        <v>43</v>
      </c>
      <c r="AK1041">
        <v>12</v>
      </c>
    </row>
    <row r="1042" spans="1:37" x14ac:dyDescent="0.25">
      <c r="A1042">
        <v>43993</v>
      </c>
      <c r="B1042">
        <v>-3.0957289132290948</v>
      </c>
      <c r="C1042">
        <v>-3.325848658429742</v>
      </c>
      <c r="D1042">
        <v>-1.760526267760733</v>
      </c>
      <c r="E1042">
        <v>-3.0413349665593761</v>
      </c>
      <c r="F1042">
        <v>-3.7064423215519451</v>
      </c>
      <c r="G1042">
        <v>-2.1060871424253378</v>
      </c>
      <c r="H1042">
        <v>-4.0753668017482001</v>
      </c>
      <c r="I1042">
        <v>-2.0039238322343169</v>
      </c>
      <c r="J1042">
        <v>-5.2982523283146117</v>
      </c>
      <c r="K1042">
        <v>-3.9844162757395241</v>
      </c>
      <c r="L1042">
        <v>-3.062381134332925</v>
      </c>
      <c r="M1042">
        <v>-2.5347835717374219</v>
      </c>
      <c r="N1042">
        <v>-5.0888432601130482</v>
      </c>
      <c r="O1042">
        <v>-4.956078370845268</v>
      </c>
      <c r="P1042">
        <v>-1.4901988459496209</v>
      </c>
      <c r="Q1042">
        <v>-1.931761437451659</v>
      </c>
      <c r="R1042">
        <v>-1.7010651370648751</v>
      </c>
      <c r="S1042">
        <v>-1.7820580008208751</v>
      </c>
      <c r="T1042">
        <v>-1.544787894142319</v>
      </c>
      <c r="U1042">
        <v>-6.0694415049189772</v>
      </c>
      <c r="V1042">
        <v>-3.015982405654734</v>
      </c>
      <c r="W1042">
        <v>-4.24995344482363</v>
      </c>
      <c r="X1042">
        <v>-3.7066267432005642</v>
      </c>
      <c r="Y1042">
        <v>-2.9330706849955108</v>
      </c>
      <c r="Z1042">
        <v>-3.0396430838376669</v>
      </c>
      <c r="AA1042">
        <v>-3.6651976836276039</v>
      </c>
      <c r="AB1042">
        <v>-2.807182835552454</v>
      </c>
      <c r="AC1042">
        <v>-2.730755121297288</v>
      </c>
      <c r="AD1042">
        <v>-5.4915732584752561</v>
      </c>
      <c r="AE1042">
        <v>-3.592108124820736</v>
      </c>
      <c r="AF1042">
        <v>-3.26123982892612</v>
      </c>
      <c r="AG1042">
        <v>-1.798504065519827</v>
      </c>
      <c r="AH1042" s="9" t="s">
        <v>252</v>
      </c>
      <c r="AI1042" s="1">
        <v>43983</v>
      </c>
      <c r="AJ1042" s="9" t="s">
        <v>38</v>
      </c>
      <c r="AK1042">
        <v>11</v>
      </c>
    </row>
    <row r="1043" spans="1:37" x14ac:dyDescent="0.25">
      <c r="A1043">
        <v>43992</v>
      </c>
      <c r="B1043">
        <v>-8.7723376316517096E-2</v>
      </c>
      <c r="C1043">
        <v>0</v>
      </c>
      <c r="D1043">
        <v>0</v>
      </c>
      <c r="E1043">
        <v>-5.3928938890402768E-2</v>
      </c>
      <c r="F1043">
        <v>-0.1040958608975434</v>
      </c>
      <c r="G1043">
        <v>-7.6420517370662355E-2</v>
      </c>
      <c r="H1043">
        <v>-0.15225827514511131</v>
      </c>
      <c r="I1043">
        <v>-0.25625167627128098</v>
      </c>
      <c r="J1043">
        <v>0</v>
      </c>
      <c r="K1043">
        <v>-4.3917438005952589E-2</v>
      </c>
      <c r="L1043">
        <v>-4.0514223707881838E-2</v>
      </c>
      <c r="M1043">
        <v>-1.310335999537012E-2</v>
      </c>
      <c r="N1043">
        <v>-7.4184725054651873E-2</v>
      </c>
      <c r="O1043">
        <v>-6.0188684429150797E-2</v>
      </c>
      <c r="P1043">
        <v>-3.4038201483730232E-3</v>
      </c>
      <c r="Q1043">
        <v>-4.4100437972674489E-2</v>
      </c>
      <c r="R1043">
        <v>-5.5580612600857338E-3</v>
      </c>
      <c r="S1043">
        <v>-3.1777200499585509E-4</v>
      </c>
      <c r="T1043">
        <v>-0.15645397908292311</v>
      </c>
      <c r="U1043">
        <v>-0.1460154836424796</v>
      </c>
      <c r="V1043">
        <v>-8.498376157979684E-2</v>
      </c>
      <c r="W1043">
        <v>-8.5030024907541812E-3</v>
      </c>
      <c r="X1043">
        <v>-0.1700590995021764</v>
      </c>
      <c r="Y1043">
        <v>-9.3259688040730274E-3</v>
      </c>
      <c r="Z1043">
        <v>-8.8677560131634761E-2</v>
      </c>
      <c r="AA1043">
        <v>-9.5107283480304242E-2</v>
      </c>
      <c r="AB1043">
        <v>-0.1016487487347721</v>
      </c>
      <c r="AC1043">
        <v>-1.3436225077978649E-2</v>
      </c>
      <c r="AD1043">
        <v>-0.1187419769397384</v>
      </c>
      <c r="AE1043">
        <v>-3.060209278931535E-2</v>
      </c>
      <c r="AF1043">
        <v>-6.8702141837000852E-2</v>
      </c>
      <c r="AG1043">
        <v>-0.17770667618522501</v>
      </c>
      <c r="AH1043" s="9" t="s">
        <v>252</v>
      </c>
      <c r="AI1043" s="1">
        <v>43983</v>
      </c>
      <c r="AJ1043" s="9" t="s">
        <v>39</v>
      </c>
      <c r="AK1043">
        <v>10</v>
      </c>
    </row>
    <row r="1044" spans="1:37" x14ac:dyDescent="0.25">
      <c r="A1044">
        <v>43991</v>
      </c>
      <c r="B1044">
        <v>-0.24076745258284429</v>
      </c>
      <c r="C1044">
        <v>-0.33990652464256249</v>
      </c>
      <c r="D1044">
        <v>-0.10408304088110169</v>
      </c>
      <c r="E1044">
        <v>-0.22296974074587739</v>
      </c>
      <c r="F1044">
        <v>-0.11403908623503051</v>
      </c>
      <c r="G1044">
        <v>-0.46021035688085049</v>
      </c>
      <c r="H1044">
        <v>-0.25806457586892578</v>
      </c>
      <c r="I1044">
        <v>-0.13854105025989991</v>
      </c>
      <c r="J1044">
        <v>-0.74531041348614646</v>
      </c>
      <c r="K1044">
        <v>-1.006384628478747</v>
      </c>
      <c r="L1044">
        <v>-0.10918679622359111</v>
      </c>
      <c r="M1044">
        <v>-9.0620378093370563E-2</v>
      </c>
      <c r="N1044">
        <v>-0.140763761133227</v>
      </c>
      <c r="O1044">
        <v>-0.1273024217684208</v>
      </c>
      <c r="P1044">
        <v>-7.9357795369306122E-2</v>
      </c>
      <c r="Q1044">
        <v>-0.1923119671456843</v>
      </c>
      <c r="R1044">
        <v>-0.35270860265407622</v>
      </c>
      <c r="S1044">
        <v>-0.29094642356784323</v>
      </c>
      <c r="T1044">
        <v>-0.1689254420562995</v>
      </c>
      <c r="U1044">
        <v>-0.95973030616968946</v>
      </c>
      <c r="V1044">
        <v>-0.23965795176647481</v>
      </c>
      <c r="W1044">
        <v>-0.19917085109071889</v>
      </c>
      <c r="X1044">
        <v>-0.20737431010106269</v>
      </c>
      <c r="Y1044">
        <v>-0.17634367208080939</v>
      </c>
      <c r="Z1044">
        <v>-0.27616966372988661</v>
      </c>
      <c r="AA1044">
        <v>-0.28224888313173219</v>
      </c>
      <c r="AB1044">
        <v>-0.18468529326277791</v>
      </c>
      <c r="AC1044">
        <v>-0.1243939459786292</v>
      </c>
      <c r="AD1044">
        <v>-0.4611584908583688</v>
      </c>
      <c r="AE1044">
        <v>-0.26844113728364138</v>
      </c>
      <c r="AF1044">
        <v>-0.22998391093965059</v>
      </c>
      <c r="AG1044">
        <v>-0.18190236046357369</v>
      </c>
      <c r="AH1044" s="9" t="s">
        <v>252</v>
      </c>
      <c r="AI1044" s="1">
        <v>43983</v>
      </c>
      <c r="AJ1044" s="9" t="s">
        <v>40</v>
      </c>
      <c r="AK1044">
        <v>9</v>
      </c>
    </row>
    <row r="1045" spans="1:37" x14ac:dyDescent="0.25">
      <c r="A1045">
        <v>43990</v>
      </c>
      <c r="B1045">
        <v>-0.40378969231850992</v>
      </c>
      <c r="C1045">
        <v>-0.1748350286664683</v>
      </c>
      <c r="D1045">
        <v>-9.3429568914150829E-2</v>
      </c>
      <c r="E1045">
        <v>-0.1018090986396504</v>
      </c>
      <c r="F1045">
        <v>-6.4647033627357367E-2</v>
      </c>
      <c r="G1045">
        <v>-0.71291590264481319</v>
      </c>
      <c r="H1045">
        <v>-3.436493888431337E-2</v>
      </c>
      <c r="I1045">
        <v>-0.15204905313007661</v>
      </c>
      <c r="J1045">
        <v>-8.9110348319234433E-3</v>
      </c>
      <c r="K1045">
        <v>-0.1191298211378467</v>
      </c>
      <c r="L1045">
        <v>-5.8514204213388189E-2</v>
      </c>
      <c r="M1045">
        <v>-0.33223713155803652</v>
      </c>
      <c r="N1045">
        <v>-0.29507167952435431</v>
      </c>
      <c r="O1045">
        <v>0</v>
      </c>
      <c r="P1045">
        <v>-0.1023116315151974</v>
      </c>
      <c r="Q1045">
        <v>-7.0440671435780672E-2</v>
      </c>
      <c r="R1045">
        <v>-0.1171938853377292</v>
      </c>
      <c r="S1045">
        <v>-0.76350399989606821</v>
      </c>
      <c r="T1045">
        <v>-1.5436744331713561E-3</v>
      </c>
      <c r="U1045">
        <v>0</v>
      </c>
      <c r="V1045">
        <v>-0.75497848681435131</v>
      </c>
      <c r="W1045">
        <v>-1.4687103259722269</v>
      </c>
      <c r="X1045">
        <v>-2.5317046511550929E-2</v>
      </c>
      <c r="Y1045">
        <v>-7.2939018581790527E-2</v>
      </c>
      <c r="Z1045">
        <v>-0.42844424279661619</v>
      </c>
      <c r="AA1045">
        <v>-0.143075544652595</v>
      </c>
      <c r="AB1045">
        <v>-0.1123092595302143</v>
      </c>
      <c r="AC1045">
        <v>-0.18063297295017741</v>
      </c>
      <c r="AD1045">
        <v>-6.9070534498228711E-2</v>
      </c>
      <c r="AE1045">
        <v>-7.4198946225059903E-2</v>
      </c>
      <c r="AF1045">
        <v>-0.40141243553854677</v>
      </c>
      <c r="AG1045">
        <v>-0.34368863377245912</v>
      </c>
      <c r="AH1045" s="9" t="s">
        <v>252</v>
      </c>
      <c r="AI1045" s="1">
        <v>43983</v>
      </c>
      <c r="AJ1045" s="9" t="s">
        <v>41</v>
      </c>
      <c r="AK1045">
        <v>8</v>
      </c>
    </row>
    <row r="1046" spans="1:37" x14ac:dyDescent="0.25">
      <c r="A1046">
        <v>43987</v>
      </c>
      <c r="B1046">
        <v>-5.9673719719834588E-2</v>
      </c>
      <c r="C1046">
        <v>0</v>
      </c>
      <c r="D1046">
        <v>-7.8909635414630322E-2</v>
      </c>
      <c r="E1046">
        <v>-1.633656351915341E-2</v>
      </c>
      <c r="F1046">
        <v>0</v>
      </c>
      <c r="G1046">
        <v>-0.1469698890909153</v>
      </c>
      <c r="H1046">
        <v>0</v>
      </c>
      <c r="I1046">
        <v>-4.0025781478458658E-2</v>
      </c>
      <c r="J1046">
        <v>0</v>
      </c>
      <c r="K1046">
        <v>-0.1343615874616968</v>
      </c>
      <c r="L1046">
        <v>-4.9564090358106584E-3</v>
      </c>
      <c r="M1046">
        <v>-8.6994894555215155E-2</v>
      </c>
      <c r="N1046">
        <v>-7.7227300881042614E-3</v>
      </c>
      <c r="O1046">
        <v>-9.6204549065232025E-3</v>
      </c>
      <c r="P1046">
        <v>-2.3107208569851101E-2</v>
      </c>
      <c r="Q1046">
        <v>-4.2459171610030648E-2</v>
      </c>
      <c r="R1046">
        <v>0</v>
      </c>
      <c r="S1046">
        <v>-4.3878059571395969E-2</v>
      </c>
      <c r="T1046">
        <v>-0.110052625007653</v>
      </c>
      <c r="U1046">
        <v>0</v>
      </c>
      <c r="V1046">
        <v>-0.13936906040321001</v>
      </c>
      <c r="W1046">
        <v>-1.8418236258056771E-2</v>
      </c>
      <c r="X1046">
        <v>-0.32855966207851123</v>
      </c>
      <c r="Y1046">
        <v>0</v>
      </c>
      <c r="Z1046">
        <v>-8.8576381991173625E-2</v>
      </c>
      <c r="AA1046">
        <v>-2.5922235415613209E-2</v>
      </c>
      <c r="AB1046">
        <v>-4.8004918840814953E-2</v>
      </c>
      <c r="AC1046">
        <v>-5.3372461113263672E-2</v>
      </c>
      <c r="AD1046">
        <v>-8.6797651343566012E-3</v>
      </c>
      <c r="AE1046">
        <v>-1.042194618693372E-2</v>
      </c>
      <c r="AF1046">
        <v>-9.1917508645299226E-2</v>
      </c>
      <c r="AG1046">
        <v>-9.5622307799045375E-2</v>
      </c>
      <c r="AH1046" s="9" t="s">
        <v>253</v>
      </c>
      <c r="AI1046" s="1">
        <v>43983</v>
      </c>
      <c r="AJ1046" s="9" t="s">
        <v>43</v>
      </c>
      <c r="AK1046">
        <v>5</v>
      </c>
    </row>
    <row r="1047" spans="1:37" x14ac:dyDescent="0.25">
      <c r="A1047">
        <v>43986</v>
      </c>
      <c r="B1047">
        <v>-0.1870790494865848</v>
      </c>
      <c r="C1047">
        <v>-4.6985505113471299E-2</v>
      </c>
      <c r="D1047">
        <v>-0.51070410155776225</v>
      </c>
      <c r="E1047">
        <v>-0.1764879798079492</v>
      </c>
      <c r="F1047">
        <v>-0.13116950199660549</v>
      </c>
      <c r="G1047">
        <v>-0.61471699533131896</v>
      </c>
      <c r="H1047">
        <v>-0.1688942112974052</v>
      </c>
      <c r="I1047">
        <v>-0.12480504446501151</v>
      </c>
      <c r="J1047">
        <v>-0.14965435458460191</v>
      </c>
      <c r="K1047">
        <v>-0.10171285327442051</v>
      </c>
      <c r="L1047">
        <v>-1.025697998335306E-3</v>
      </c>
      <c r="M1047">
        <v>-2.2686715403869091E-2</v>
      </c>
      <c r="N1047">
        <v>-5.0821400272988773E-2</v>
      </c>
      <c r="O1047">
        <v>-7.1220196651407192E-2</v>
      </c>
      <c r="P1047">
        <v>-0.52512898716273504</v>
      </c>
      <c r="Q1047">
        <v>-0.1264927801086545</v>
      </c>
      <c r="R1047">
        <v>-5.2531706036243582E-2</v>
      </c>
      <c r="S1047">
        <v>-0.15579422031320331</v>
      </c>
      <c r="T1047">
        <v>-7.3858313628641814E-2</v>
      </c>
      <c r="U1047">
        <v>-1.0118765413699139E-2</v>
      </c>
      <c r="V1047">
        <v>-0.27520398946798941</v>
      </c>
      <c r="W1047">
        <v>-0.44569514906843738</v>
      </c>
      <c r="X1047">
        <v>-5.2018848555562401E-2</v>
      </c>
      <c r="Y1047">
        <v>-0.1462041043471026</v>
      </c>
      <c r="Z1047">
        <v>-0.24406203004973001</v>
      </c>
      <c r="AA1047">
        <v>-0.14668086380523829</v>
      </c>
      <c r="AB1047">
        <v>-0.1432200144835378</v>
      </c>
      <c r="AC1047">
        <v>-0.11873073733551349</v>
      </c>
      <c r="AD1047">
        <v>-0.23329258316125631</v>
      </c>
      <c r="AE1047">
        <v>-0.12117402882437429</v>
      </c>
      <c r="AF1047">
        <v>-0.1713964131450843</v>
      </c>
      <c r="AG1047">
        <v>-0.2307658950582932</v>
      </c>
      <c r="AH1047" s="9" t="s">
        <v>253</v>
      </c>
      <c r="AI1047" s="1">
        <v>43983</v>
      </c>
      <c r="AJ1047" s="9" t="s">
        <v>38</v>
      </c>
      <c r="AK1047">
        <v>4</v>
      </c>
    </row>
    <row r="1048" spans="1:37" x14ac:dyDescent="0.25">
      <c r="A1048">
        <v>43985</v>
      </c>
      <c r="B1048">
        <v>-0.15935655941132931</v>
      </c>
      <c r="C1048">
        <v>-0.76691925143252848</v>
      </c>
      <c r="D1048">
        <v>-7.4178737350816731E-2</v>
      </c>
      <c r="E1048">
        <v>-5.261827485927896E-2</v>
      </c>
      <c r="F1048">
        <v>-2.5633961178766651E-2</v>
      </c>
      <c r="G1048">
        <v>-0.1921774235504761</v>
      </c>
      <c r="H1048">
        <v>-8.8222902226848837E-2</v>
      </c>
      <c r="I1048">
        <v>-3.0490396818497651E-2</v>
      </c>
      <c r="J1048">
        <v>-2.158833973168792E-2</v>
      </c>
      <c r="K1048">
        <v>-4.8632176743313733E-3</v>
      </c>
      <c r="L1048">
        <v>-0.15599221935759289</v>
      </c>
      <c r="M1048">
        <v>-7.4059918239890471E-2</v>
      </c>
      <c r="N1048">
        <v>-3.6496357641552263E-2</v>
      </c>
      <c r="O1048">
        <v>-2.4916027164242311E-2</v>
      </c>
      <c r="P1048">
        <v>-7.686869627671232E-2</v>
      </c>
      <c r="Q1048">
        <v>-6.2232441074161933E-2</v>
      </c>
      <c r="R1048">
        <v>-0.1457471867072771</v>
      </c>
      <c r="S1048">
        <v>-7.9530745165424258E-2</v>
      </c>
      <c r="T1048">
        <v>-0.156949028294607</v>
      </c>
      <c r="U1048">
        <v>-7.3962676042053643E-3</v>
      </c>
      <c r="V1048">
        <v>-7.652099912461594E-3</v>
      </c>
      <c r="W1048">
        <v>-0.32829556429098727</v>
      </c>
      <c r="X1048">
        <v>-0.39153701197110719</v>
      </c>
      <c r="Y1048">
        <v>-0.1229108513804557</v>
      </c>
      <c r="Z1048">
        <v>-0.24858077467638581</v>
      </c>
      <c r="AA1048">
        <v>-6.0328685244913638E-2</v>
      </c>
      <c r="AB1048">
        <v>-8.2522942421673073E-2</v>
      </c>
      <c r="AC1048">
        <v>-9.8982549846683962E-2</v>
      </c>
      <c r="AD1048">
        <v>-4.6661897080928737E-2</v>
      </c>
      <c r="AE1048">
        <v>-5.8263298496674297E-2</v>
      </c>
      <c r="AF1048">
        <v>-0.11974240695682831</v>
      </c>
      <c r="AG1048">
        <v>-0.43525177768282503</v>
      </c>
      <c r="AH1048" s="9" t="s">
        <v>253</v>
      </c>
      <c r="AI1048" s="1">
        <v>43983</v>
      </c>
      <c r="AJ1048" s="9" t="s">
        <v>39</v>
      </c>
      <c r="AK1048">
        <v>3</v>
      </c>
    </row>
    <row r="1049" spans="1:37" x14ac:dyDescent="0.25">
      <c r="A1049">
        <v>43984</v>
      </c>
      <c r="B1049">
        <v>-0.71182924313591256</v>
      </c>
      <c r="C1049">
        <v>-0.70872437615201844</v>
      </c>
      <c r="D1049">
        <v>-8.5781250903357684E-2</v>
      </c>
      <c r="E1049">
        <v>-0.76200709234094399</v>
      </c>
      <c r="F1049">
        <v>-2.079606842978643</v>
      </c>
      <c r="G1049">
        <v>-0.26632868626595191</v>
      </c>
      <c r="H1049">
        <v>-0.54017571833041189</v>
      </c>
      <c r="I1049">
        <v>-0.70782456147686457</v>
      </c>
      <c r="J1049">
        <v>-0.35494716745324723</v>
      </c>
      <c r="K1049">
        <v>-4.8086284956437707E-2</v>
      </c>
      <c r="L1049">
        <v>-0.16090555789564209</v>
      </c>
      <c r="M1049">
        <v>-0.59195664279314264</v>
      </c>
      <c r="N1049">
        <v>-1.297921610395443</v>
      </c>
      <c r="O1049">
        <v>-0.4268079293142778</v>
      </c>
      <c r="P1049">
        <v>-0.75999650713833033</v>
      </c>
      <c r="Q1049">
        <v>-0.28400132133842831</v>
      </c>
      <c r="R1049">
        <v>-1.687415744346731</v>
      </c>
      <c r="S1049">
        <v>-0.76089600140336211</v>
      </c>
      <c r="T1049">
        <v>-0.52604511310077784</v>
      </c>
      <c r="U1049">
        <v>-0.91011857230810589</v>
      </c>
      <c r="V1049">
        <v>-0.3128198169556749</v>
      </c>
      <c r="W1049">
        <v>-3.656147076463661E-2</v>
      </c>
      <c r="X1049">
        <v>-0.71399643330148543</v>
      </c>
      <c r="Y1049">
        <v>-0.39197687882134791</v>
      </c>
      <c r="Z1049">
        <v>-0.74823557824805764</v>
      </c>
      <c r="AA1049">
        <v>-0.82287375516371641</v>
      </c>
      <c r="AB1049">
        <v>-0.61587041023383871</v>
      </c>
      <c r="AC1049">
        <v>-0.36675342868633309</v>
      </c>
      <c r="AD1049">
        <v>-0.49621275445603591</v>
      </c>
      <c r="AE1049">
        <v>-0.7120914812117799</v>
      </c>
      <c r="AF1049">
        <v>-0.84056941339787294</v>
      </c>
      <c r="AG1049">
        <v>-0.48026473369702011</v>
      </c>
      <c r="AH1049" s="9" t="s">
        <v>253</v>
      </c>
      <c r="AI1049" s="1">
        <v>43983</v>
      </c>
      <c r="AJ1049" s="9" t="s">
        <v>40</v>
      </c>
      <c r="AK1049">
        <v>2</v>
      </c>
    </row>
    <row r="1050" spans="1:37" x14ac:dyDescent="0.25">
      <c r="A1050">
        <v>43983</v>
      </c>
      <c r="B1050">
        <v>-0.13837485957102419</v>
      </c>
      <c r="C1050">
        <v>-8.3586177307292828E-2</v>
      </c>
      <c r="D1050">
        <v>0</v>
      </c>
      <c r="E1050">
        <v>-0.1840359920524775</v>
      </c>
      <c r="F1050">
        <v>0</v>
      </c>
      <c r="G1050">
        <v>-0.12574245250243071</v>
      </c>
      <c r="H1050">
        <v>0</v>
      </c>
      <c r="I1050">
        <v>-0.19731600337386049</v>
      </c>
      <c r="J1050">
        <v>-0.31573802198079171</v>
      </c>
      <c r="K1050">
        <v>-0.1139493978268081</v>
      </c>
      <c r="L1050">
        <v>-9.5395615128865102E-2</v>
      </c>
      <c r="M1050">
        <v>-0.114889689355714</v>
      </c>
      <c r="N1050">
        <v>-3.4569965746118911E-2</v>
      </c>
      <c r="O1050">
        <v>-3.0066753685225149E-2</v>
      </c>
      <c r="P1050">
        <v>-0.69015913577446952</v>
      </c>
      <c r="Q1050">
        <v>-2.2527854519652071E-2</v>
      </c>
      <c r="R1050">
        <v>-0.54348326493844656</v>
      </c>
      <c r="S1050">
        <v>-4.6803505921886118E-2</v>
      </c>
      <c r="T1050">
        <v>-9.2814420934255112E-2</v>
      </c>
      <c r="U1050">
        <v>0</v>
      </c>
      <c r="V1050">
        <v>-4.6045989692291454E-3</v>
      </c>
      <c r="W1050">
        <v>0</v>
      </c>
      <c r="X1050">
        <v>-0.1445329005339443</v>
      </c>
      <c r="Y1050">
        <v>-3.6283991298545079E-2</v>
      </c>
      <c r="Z1050">
        <v>-0.15099012489153649</v>
      </c>
      <c r="AA1050">
        <v>-0.21209435487580799</v>
      </c>
      <c r="AB1050">
        <v>-2.1037266308739689E-2</v>
      </c>
      <c r="AC1050">
        <v>-0.1252891516212421</v>
      </c>
      <c r="AD1050">
        <v>-3.1279627495487482E-2</v>
      </c>
      <c r="AE1050">
        <v>-5.6778750430463161E-2</v>
      </c>
      <c r="AF1050">
        <v>-5.6586327438182413E-2</v>
      </c>
      <c r="AG1050">
        <v>-0.46226256239849978</v>
      </c>
      <c r="AH1050" s="9" t="s">
        <v>253</v>
      </c>
      <c r="AI1050" s="1">
        <v>43983</v>
      </c>
      <c r="AJ1050" s="9" t="s">
        <v>41</v>
      </c>
      <c r="AK1050">
        <v>1</v>
      </c>
    </row>
    <row r="1051" spans="1:37" x14ac:dyDescent="0.25">
      <c r="A1051">
        <v>43980</v>
      </c>
      <c r="B1051">
        <v>-7.9380624973276873E-2</v>
      </c>
      <c r="C1051">
        <v>-8.861251620100169E-2</v>
      </c>
      <c r="D1051">
        <v>-5.4773327754329477E-2</v>
      </c>
      <c r="E1051">
        <v>-5.100963658475241E-2</v>
      </c>
      <c r="F1051">
        <v>-1.5237449922563141E-2</v>
      </c>
      <c r="G1051">
        <v>-0.28775821089389109</v>
      </c>
      <c r="H1051">
        <v>-5.6697716160093711E-2</v>
      </c>
      <c r="I1051">
        <v>-5.7501827526476652E-2</v>
      </c>
      <c r="J1051">
        <v>-0.23788555714955001</v>
      </c>
      <c r="K1051">
        <v>-1.188329628671298E-2</v>
      </c>
      <c r="L1051">
        <v>-3.1385007136918608E-2</v>
      </c>
      <c r="M1051">
        <v>-0.22376054864354461</v>
      </c>
      <c r="N1051">
        <v>-4.6377937115012577E-2</v>
      </c>
      <c r="O1051">
        <v>-8.5982469856951144E-3</v>
      </c>
      <c r="P1051">
        <v>-6.3188567570320051E-3</v>
      </c>
      <c r="Q1051">
        <v>-7.1566020861529051E-2</v>
      </c>
      <c r="R1051">
        <v>0</v>
      </c>
      <c r="S1051">
        <v>-8.8710926786280935E-3</v>
      </c>
      <c r="T1051">
        <v>-6.7896660042032236E-2</v>
      </c>
      <c r="U1051">
        <v>-8.7920939802245274E-2</v>
      </c>
      <c r="V1051">
        <v>-3.6711062423694558E-4</v>
      </c>
      <c r="W1051">
        <v>0</v>
      </c>
      <c r="X1051">
        <v>-9.5312545255915163E-2</v>
      </c>
      <c r="Y1051">
        <v>-7.7511993810723892E-2</v>
      </c>
      <c r="Z1051">
        <v>-9.5383062269511501E-2</v>
      </c>
      <c r="AA1051">
        <v>-6.3479276138632121E-2</v>
      </c>
      <c r="AB1051">
        <v>-4.8873350178245567E-2</v>
      </c>
      <c r="AC1051">
        <v>-0.1349860981438758</v>
      </c>
      <c r="AD1051">
        <v>-3.5701458087906028E-2</v>
      </c>
      <c r="AE1051">
        <v>-6.0452475527215298E-2</v>
      </c>
      <c r="AF1051">
        <v>-8.3791483170847017E-2</v>
      </c>
      <c r="AG1051">
        <v>-9.5459829487093001E-2</v>
      </c>
      <c r="AH1051" s="9" t="s">
        <v>254</v>
      </c>
      <c r="AI1051" s="1">
        <v>43952</v>
      </c>
      <c r="AJ1051" s="9" t="s">
        <v>43</v>
      </c>
      <c r="AK1051">
        <v>29</v>
      </c>
    </row>
    <row r="1052" spans="1:37" x14ac:dyDescent="0.25">
      <c r="A1052">
        <v>43979</v>
      </c>
      <c r="B1052">
        <v>-0.13060800053774699</v>
      </c>
      <c r="C1052">
        <v>-0.13334513513604129</v>
      </c>
      <c r="D1052">
        <v>-3.7056298318640312E-4</v>
      </c>
      <c r="E1052">
        <v>-0.20589905136245351</v>
      </c>
      <c r="F1052">
        <v>-4.8425207387647433E-2</v>
      </c>
      <c r="G1052">
        <v>-1.443411126701848E-2</v>
      </c>
      <c r="H1052">
        <v>-7.0274476151407934E-3</v>
      </c>
      <c r="I1052">
        <v>-2.746713180635248E-2</v>
      </c>
      <c r="J1052">
        <v>-5.4725391560086059E-2</v>
      </c>
      <c r="K1052">
        <v>-4.3439973513337577E-3</v>
      </c>
      <c r="L1052">
        <v>-3.9888113301459353E-2</v>
      </c>
      <c r="M1052">
        <v>-0.1128050615587925</v>
      </c>
      <c r="N1052">
        <v>-6.0536893853929012E-2</v>
      </c>
      <c r="O1052">
        <v>-1.090870910445583E-2</v>
      </c>
      <c r="P1052">
        <v>-4.7119293132474552E-2</v>
      </c>
      <c r="Q1052">
        <v>-0.13838178075123581</v>
      </c>
      <c r="R1052">
        <v>-4.9163911208417649E-2</v>
      </c>
      <c r="S1052">
        <v>-7.4721788050208543E-2</v>
      </c>
      <c r="T1052">
        <v>-3.8636938891070137E-2</v>
      </c>
      <c r="U1052">
        <v>-8.8736183211851755E-3</v>
      </c>
      <c r="V1052">
        <v>-2.1456720156587509E-2</v>
      </c>
      <c r="W1052">
        <v>-0.33313270005463791</v>
      </c>
      <c r="X1052">
        <v>-0.26725048794384682</v>
      </c>
      <c r="Y1052">
        <v>-2.2868260786825391E-2</v>
      </c>
      <c r="Z1052">
        <v>-0.18550846403524099</v>
      </c>
      <c r="AA1052">
        <v>-4.1655354377183852E-2</v>
      </c>
      <c r="AB1052">
        <v>-0.13014063348172561</v>
      </c>
      <c r="AC1052">
        <v>-5.4855824882434998E-2</v>
      </c>
      <c r="AD1052">
        <v>-5.5911557440903523E-2</v>
      </c>
      <c r="AE1052">
        <v>-7.9002638680212289E-2</v>
      </c>
      <c r="AF1052">
        <v>-0.11971467788539079</v>
      </c>
      <c r="AG1052">
        <v>-0.1518771162786173</v>
      </c>
      <c r="AH1052" s="9" t="s">
        <v>254</v>
      </c>
      <c r="AI1052" s="1">
        <v>43952</v>
      </c>
      <c r="AJ1052" s="9" t="s">
        <v>38</v>
      </c>
      <c r="AK1052">
        <v>28</v>
      </c>
    </row>
    <row r="1053" spans="1:37" x14ac:dyDescent="0.25">
      <c r="A1053">
        <v>43978</v>
      </c>
      <c r="B1053">
        <v>-1.000567486716224</v>
      </c>
      <c r="C1053">
        <v>-1.375849405636274</v>
      </c>
      <c r="D1053">
        <v>-0.18099038811232959</v>
      </c>
      <c r="E1053">
        <v>-0.80762984890100431</v>
      </c>
      <c r="F1053">
        <v>-0.7923704363310855</v>
      </c>
      <c r="G1053">
        <v>-1.8772880829489129</v>
      </c>
      <c r="H1053">
        <v>-0.37070878160542148</v>
      </c>
      <c r="I1053">
        <v>-0.38548267365176941</v>
      </c>
      <c r="J1053">
        <v>-0.62450321938937592</v>
      </c>
      <c r="K1053">
        <v>-1.1815874178532451</v>
      </c>
      <c r="L1053">
        <v>-9.9909675003557963E-2</v>
      </c>
      <c r="M1053">
        <v>-0.72437291821192873</v>
      </c>
      <c r="N1053">
        <v>-1.808043147291432</v>
      </c>
      <c r="O1053">
        <v>-2.9963379892024649</v>
      </c>
      <c r="P1053">
        <v>-0.33010142875295462</v>
      </c>
      <c r="Q1053">
        <v>-0.96029993292238625</v>
      </c>
      <c r="R1053">
        <v>-5.7485351651810762E-2</v>
      </c>
      <c r="S1053">
        <v>-0.54692958172038975</v>
      </c>
      <c r="T1053">
        <v>-1.262479797157926</v>
      </c>
      <c r="U1053">
        <v>-4.0497410759584156</v>
      </c>
      <c r="V1053">
        <v>-0.70976611117541866</v>
      </c>
      <c r="W1053">
        <v>-0.4841921673564058</v>
      </c>
      <c r="X1053">
        <v>-0.35116148742159881</v>
      </c>
      <c r="Y1053">
        <v>-0.77457281182383375</v>
      </c>
      <c r="Z1053">
        <v>-0.88510354597629881</v>
      </c>
      <c r="AA1053">
        <v>-1.1921448654646229</v>
      </c>
      <c r="AB1053">
        <v>-1.0950404826558331</v>
      </c>
      <c r="AC1053">
        <v>-0.70800412777334587</v>
      </c>
      <c r="AD1053">
        <v>-1.5374234266350451</v>
      </c>
      <c r="AE1053">
        <v>-1.2842695854350841</v>
      </c>
      <c r="AF1053">
        <v>-0.77126306714044379</v>
      </c>
      <c r="AG1053">
        <v>-0.79383870050495986</v>
      </c>
      <c r="AH1053" s="9" t="s">
        <v>254</v>
      </c>
      <c r="AI1053" s="1">
        <v>43952</v>
      </c>
      <c r="AJ1053" s="9" t="s">
        <v>39</v>
      </c>
      <c r="AK1053">
        <v>27</v>
      </c>
    </row>
    <row r="1054" spans="1:37" x14ac:dyDescent="0.25">
      <c r="A1054">
        <v>43977</v>
      </c>
      <c r="B1054">
        <v>-0.16743421565834951</v>
      </c>
      <c r="C1054">
        <v>-0.1185262090632767</v>
      </c>
      <c r="D1054">
        <v>-1.438542457380632</v>
      </c>
      <c r="E1054">
        <v>-0.16926579251869989</v>
      </c>
      <c r="F1054">
        <v>-5.6298466679030913E-2</v>
      </c>
      <c r="G1054">
        <v>-0.30209939710575912</v>
      </c>
      <c r="H1054">
        <v>-0.39450584655394672</v>
      </c>
      <c r="I1054">
        <v>-5.2227599024193229E-3</v>
      </c>
      <c r="J1054">
        <v>-3.4458450110174468E-2</v>
      </c>
      <c r="K1054">
        <v>0</v>
      </c>
      <c r="L1054">
        <v>-7.9862574074682485E-3</v>
      </c>
      <c r="M1054">
        <v>0</v>
      </c>
      <c r="N1054">
        <v>-0.2201059193566034</v>
      </c>
      <c r="O1054">
        <v>-0.120618971448858</v>
      </c>
      <c r="P1054">
        <v>-2.164713078903438E-2</v>
      </c>
      <c r="Q1054">
        <v>-0.1616534275934112</v>
      </c>
      <c r="R1054">
        <v>-0.13276746767978001</v>
      </c>
      <c r="S1054">
        <v>-1.3111535150440419E-2</v>
      </c>
      <c r="T1054">
        <v>-7.6828109647322979E-2</v>
      </c>
      <c r="U1054">
        <v>-0.26456399362588012</v>
      </c>
      <c r="V1054">
        <v>-1.7486550428599069E-2</v>
      </c>
      <c r="W1054">
        <v>-3.496309017081517E-2</v>
      </c>
      <c r="X1054">
        <v>-6.9338100311862799E-2</v>
      </c>
      <c r="Y1054">
        <v>0</v>
      </c>
      <c r="Z1054">
        <v>-0.17795816163822381</v>
      </c>
      <c r="AA1054">
        <v>-0.10595054956259151</v>
      </c>
      <c r="AB1054">
        <v>-0.22254294880465891</v>
      </c>
      <c r="AC1054">
        <v>-0.1062546538487011</v>
      </c>
      <c r="AD1054">
        <v>-1.2340336790368341E-2</v>
      </c>
      <c r="AE1054">
        <v>-0.1139380332314716</v>
      </c>
      <c r="AF1054">
        <v>-0.12765927364377611</v>
      </c>
      <c r="AG1054">
        <v>-0.40038766228578743</v>
      </c>
      <c r="AH1054" s="9" t="s">
        <v>254</v>
      </c>
      <c r="AI1054" s="1">
        <v>43952</v>
      </c>
      <c r="AJ1054" s="9" t="s">
        <v>40</v>
      </c>
      <c r="AK1054">
        <v>26</v>
      </c>
    </row>
    <row r="1055" spans="1:37" x14ac:dyDescent="0.25">
      <c r="A1055">
        <v>43976</v>
      </c>
      <c r="B1055">
        <v>-0.24114665412037259</v>
      </c>
      <c r="C1055">
        <v>-0.29535675104137138</v>
      </c>
      <c r="D1055">
        <v>0</v>
      </c>
      <c r="E1055">
        <v>-5.9303973894595227E-2</v>
      </c>
      <c r="F1055">
        <v>-1.9768378622213138E-2</v>
      </c>
      <c r="G1055">
        <v>-0.26571151007884131</v>
      </c>
      <c r="H1055">
        <v>-2.2036644615168612E-2</v>
      </c>
      <c r="I1055">
        <v>-0.28939301368799708</v>
      </c>
      <c r="J1055">
        <v>-8.1663979159450895E-3</v>
      </c>
      <c r="K1055">
        <v>0</v>
      </c>
      <c r="L1055">
        <v>-0.1924505963321527</v>
      </c>
      <c r="M1055">
        <v>-6.8982159904555965E-4</v>
      </c>
      <c r="N1055">
        <v>-5.8307105926916722E-2</v>
      </c>
      <c r="O1055">
        <v>-2.3147929947951371E-2</v>
      </c>
      <c r="P1055">
        <v>-1.816243158028796E-2</v>
      </c>
      <c r="Q1055">
        <v>-3.5839529802044169E-2</v>
      </c>
      <c r="R1055">
        <v>0</v>
      </c>
      <c r="S1055">
        <v>-0.51497554846645455</v>
      </c>
      <c r="T1055">
        <v>-0.11648547064471899</v>
      </c>
      <c r="U1055">
        <v>-6.8653836945607005E-2</v>
      </c>
      <c r="V1055">
        <v>-2.4849568404324219E-2</v>
      </c>
      <c r="W1055">
        <v>-0.1279276356980931</v>
      </c>
      <c r="X1055">
        <v>-0.44433188488526137</v>
      </c>
      <c r="Y1055">
        <v>-0.13047693242193589</v>
      </c>
      <c r="Z1055">
        <v>-0.33646885162921503</v>
      </c>
      <c r="AA1055">
        <v>-7.6143728684400391E-2</v>
      </c>
      <c r="AB1055">
        <v>-8.3239728558537202E-2</v>
      </c>
      <c r="AC1055">
        <v>-4.6959498216031792E-2</v>
      </c>
      <c r="AD1055">
        <v>-7.7695109585895067E-3</v>
      </c>
      <c r="AE1055">
        <v>-0.10741081166181569</v>
      </c>
      <c r="AF1055">
        <v>-0.32559062885395329</v>
      </c>
      <c r="AG1055">
        <v>-0.14459547204844039</v>
      </c>
      <c r="AH1055" s="9" t="s">
        <v>254</v>
      </c>
      <c r="AI1055" s="1">
        <v>43952</v>
      </c>
      <c r="AJ1055" s="9" t="s">
        <v>41</v>
      </c>
      <c r="AK1055">
        <v>25</v>
      </c>
    </row>
    <row r="1056" spans="1:37" x14ac:dyDescent="0.25">
      <c r="A1056">
        <v>43973</v>
      </c>
      <c r="B1056">
        <v>-0.58738159857140193</v>
      </c>
      <c r="C1056">
        <v>-0.18552202719061051</v>
      </c>
      <c r="D1056">
        <v>-0.96751990535528787</v>
      </c>
      <c r="E1056">
        <v>-0.36767104685451518</v>
      </c>
      <c r="F1056">
        <v>-0.281718385637163</v>
      </c>
      <c r="G1056">
        <v>-0.19700676649897131</v>
      </c>
      <c r="H1056">
        <v>-0.1093294713140877</v>
      </c>
      <c r="I1056">
        <v>-0.45596829998863198</v>
      </c>
      <c r="J1056">
        <v>-0.89300572774828024</v>
      </c>
      <c r="K1056">
        <v>-0.13590125459038779</v>
      </c>
      <c r="L1056">
        <v>-0.39543256530615462</v>
      </c>
      <c r="M1056">
        <v>-0.15305922571291611</v>
      </c>
      <c r="N1056">
        <v>-0.21096636027945001</v>
      </c>
      <c r="O1056">
        <v>-0.46461955918659847</v>
      </c>
      <c r="P1056">
        <v>-7.0283292080258993E-3</v>
      </c>
      <c r="Q1056">
        <v>-0.86216013814599435</v>
      </c>
      <c r="R1056">
        <v>0</v>
      </c>
      <c r="S1056">
        <v>-6.2110301232225357E-3</v>
      </c>
      <c r="T1056">
        <v>-0.3771614640601455</v>
      </c>
      <c r="U1056">
        <v>-0.24904844933015091</v>
      </c>
      <c r="V1056">
        <v>-0.29015797117664133</v>
      </c>
      <c r="W1056">
        <v>-1.4374634278031539</v>
      </c>
      <c r="X1056">
        <v>-0.56970855867484882</v>
      </c>
      <c r="Y1056">
        <v>-0.22777059494099089</v>
      </c>
      <c r="Z1056">
        <v>-0.52869547947306461</v>
      </c>
      <c r="AA1056">
        <v>-0.27826595161033468</v>
      </c>
      <c r="AB1056">
        <v>-0.44557988401681742</v>
      </c>
      <c r="AC1056">
        <v>-0.29932653694677291</v>
      </c>
      <c r="AD1056">
        <v>-0.7602761208874762</v>
      </c>
      <c r="AE1056">
        <v>-0.38986092387333632</v>
      </c>
      <c r="AF1056">
        <v>-0.33813492185839922</v>
      </c>
      <c r="AG1056">
        <v>-0.49707499947858752</v>
      </c>
      <c r="AH1056" s="9" t="s">
        <v>255</v>
      </c>
      <c r="AI1056" s="1">
        <v>43952</v>
      </c>
      <c r="AJ1056" s="9" t="s">
        <v>43</v>
      </c>
      <c r="AK1056">
        <v>22</v>
      </c>
    </row>
    <row r="1057" spans="1:37" x14ac:dyDescent="0.25">
      <c r="A1057">
        <v>43972</v>
      </c>
      <c r="B1057">
        <v>-0.14949049783080509</v>
      </c>
      <c r="C1057">
        <v>-0.51328189081164854</v>
      </c>
      <c r="D1057">
        <v>-0.3285108413362321</v>
      </c>
      <c r="E1057">
        <v>-0.11492455430136959</v>
      </c>
      <c r="F1057">
        <v>-0.1018719516879637</v>
      </c>
      <c r="G1057">
        <v>-9.5473976438321353E-2</v>
      </c>
      <c r="H1057">
        <v>-5.116675086126974E-2</v>
      </c>
      <c r="I1057">
        <v>-8.7058386281075581E-2</v>
      </c>
      <c r="J1057">
        <v>-7.0387396259835783E-2</v>
      </c>
      <c r="K1057">
        <v>-0.24558579597772751</v>
      </c>
      <c r="L1057">
        <v>-0.29991621896206178</v>
      </c>
      <c r="M1057">
        <v>-5.8310583335294819E-2</v>
      </c>
      <c r="N1057">
        <v>-0.27830852737344342</v>
      </c>
      <c r="O1057">
        <v>-2.2820321389661131E-2</v>
      </c>
      <c r="P1057">
        <v>-5.0581824120654196E-3</v>
      </c>
      <c r="Q1057">
        <v>-3.4499988123009973E-2</v>
      </c>
      <c r="R1057">
        <v>0</v>
      </c>
      <c r="S1057">
        <v>-0.1917039627386147</v>
      </c>
      <c r="T1057">
        <v>-3.9309965150922881E-2</v>
      </c>
      <c r="U1057">
        <v>-7.9718013246695946E-2</v>
      </c>
      <c r="V1057">
        <v>-9.960623766295576E-2</v>
      </c>
      <c r="W1057">
        <v>-0.16559873937731379</v>
      </c>
      <c r="X1057">
        <v>-6.6085123085007691E-2</v>
      </c>
      <c r="Y1057">
        <v>-2.3572651874297339E-2</v>
      </c>
      <c r="Z1057">
        <v>-0.1629099597376292</v>
      </c>
      <c r="AA1057">
        <v>-0.14216741813041811</v>
      </c>
      <c r="AB1057">
        <v>-5.3331501176280383E-2</v>
      </c>
      <c r="AC1057">
        <v>-0.1246736075136412</v>
      </c>
      <c r="AD1057">
        <v>-5.4937925507267733E-2</v>
      </c>
      <c r="AE1057">
        <v>-8.745469393763608E-2</v>
      </c>
      <c r="AF1057">
        <v>-0.13297027957207591</v>
      </c>
      <c r="AG1057">
        <v>-0.11895797602205201</v>
      </c>
      <c r="AH1057" s="9" t="s">
        <v>255</v>
      </c>
      <c r="AI1057" s="1">
        <v>43952</v>
      </c>
      <c r="AJ1057" s="9" t="s">
        <v>38</v>
      </c>
      <c r="AK1057">
        <v>21</v>
      </c>
    </row>
    <row r="1058" spans="1:37" x14ac:dyDescent="0.25">
      <c r="A1058">
        <v>43971</v>
      </c>
      <c r="B1058">
        <v>-0.17530867656675331</v>
      </c>
      <c r="C1058">
        <v>0</v>
      </c>
      <c r="D1058">
        <v>-1.2390569120981189E-2</v>
      </c>
      <c r="E1058">
        <v>-2.3300625937884359E-2</v>
      </c>
      <c r="F1058">
        <v>-3.6224501641450919E-2</v>
      </c>
      <c r="G1058">
        <v>-0.17304236162275891</v>
      </c>
      <c r="H1058">
        <v>-0.29195321326132662</v>
      </c>
      <c r="I1058">
        <v>-0.60178923979804655</v>
      </c>
      <c r="J1058">
        <v>-8.4274337621806736E-2</v>
      </c>
      <c r="K1058">
        <v>-2.320862694360922E-3</v>
      </c>
      <c r="L1058">
        <v>-3.5025622660114802E-2</v>
      </c>
      <c r="M1058">
        <v>-2.7109770992054739E-2</v>
      </c>
      <c r="N1058">
        <v>-8.7392474743486728E-2</v>
      </c>
      <c r="O1058">
        <v>-8.4617059579625495E-2</v>
      </c>
      <c r="P1058">
        <v>-8.6770322716178766E-2</v>
      </c>
      <c r="Q1058">
        <v>-0.1368039932996982</v>
      </c>
      <c r="R1058">
        <v>-1.1820016459848809E-2</v>
      </c>
      <c r="S1058">
        <v>-0.3359079052728004</v>
      </c>
      <c r="T1058">
        <v>-8.5630946187386606E-2</v>
      </c>
      <c r="U1058">
        <v>-0.29944859940637458</v>
      </c>
      <c r="V1058">
        <v>-7.4015466918343958E-2</v>
      </c>
      <c r="W1058">
        <v>0</v>
      </c>
      <c r="X1058">
        <v>-0.13200927044319441</v>
      </c>
      <c r="Y1058">
        <v>-8.1200617420212305E-3</v>
      </c>
      <c r="Z1058">
        <v>-0.1466219650668171</v>
      </c>
      <c r="AA1058">
        <v>-0.2021044370008451</v>
      </c>
      <c r="AB1058">
        <v>-0.1436554862527348</v>
      </c>
      <c r="AC1058">
        <v>-2.2251564331647759E-2</v>
      </c>
      <c r="AD1058">
        <v>-6.9348332585018324E-3</v>
      </c>
      <c r="AE1058">
        <v>-0.1001401249540165</v>
      </c>
      <c r="AF1058">
        <v>-0.17270142955862339</v>
      </c>
      <c r="AG1058">
        <v>-0.33232127419232071</v>
      </c>
      <c r="AH1058" s="9" t="s">
        <v>255</v>
      </c>
      <c r="AI1058" s="1">
        <v>43952</v>
      </c>
      <c r="AJ1058" s="9" t="s">
        <v>39</v>
      </c>
      <c r="AK1058">
        <v>20</v>
      </c>
    </row>
    <row r="1059" spans="1:37" x14ac:dyDescent="0.25">
      <c r="A1059">
        <v>43970</v>
      </c>
      <c r="B1059">
        <v>-0.27102249995514949</v>
      </c>
      <c r="C1059">
        <v>-0.58223877296637283</v>
      </c>
      <c r="D1059">
        <v>-0.46495851021890222</v>
      </c>
      <c r="E1059">
        <v>-0.32696629586506332</v>
      </c>
      <c r="F1059">
        <v>-0.39908301844433453</v>
      </c>
      <c r="G1059">
        <v>-0.31893824738062232</v>
      </c>
      <c r="H1059">
        <v>-0.1288798539902396</v>
      </c>
      <c r="I1059">
        <v>-2.1167970805271992E-3</v>
      </c>
      <c r="J1059">
        <v>-0.38234236505320057</v>
      </c>
      <c r="K1059">
        <v>-0.14682565144944651</v>
      </c>
      <c r="L1059">
        <v>-7.3491179940190776E-2</v>
      </c>
      <c r="M1059">
        <v>-5.8797275247560947E-2</v>
      </c>
      <c r="N1059">
        <v>-0.13220131128343329</v>
      </c>
      <c r="O1059">
        <v>-0.41087448845898572</v>
      </c>
      <c r="P1059">
        <v>-0.48191925362964583</v>
      </c>
      <c r="Q1059">
        <v>-6.8463095770915403E-2</v>
      </c>
      <c r="R1059">
        <v>-4.1363816716641546E-3</v>
      </c>
      <c r="S1059">
        <v>-0.25793584943604703</v>
      </c>
      <c r="T1059">
        <v>-0.24370131739174239</v>
      </c>
      <c r="U1059">
        <v>-2.6830542693797858E-2</v>
      </c>
      <c r="V1059">
        <v>-4.358256772529509E-2</v>
      </c>
      <c r="W1059">
        <v>-0.59346726910649117</v>
      </c>
      <c r="X1059">
        <v>-0.25156512594689667</v>
      </c>
      <c r="Y1059">
        <v>-0.32164586796549022</v>
      </c>
      <c r="Z1059">
        <v>-0.36538697321555602</v>
      </c>
      <c r="AA1059">
        <v>-0.20795560344154809</v>
      </c>
      <c r="AB1059">
        <v>-0.19334745821594779</v>
      </c>
      <c r="AC1059">
        <v>-0.19326063155040829</v>
      </c>
      <c r="AD1059">
        <v>-0.2159775753930617</v>
      </c>
      <c r="AE1059">
        <v>-0.13571401830066451</v>
      </c>
      <c r="AF1059">
        <v>-0.23867157744310491</v>
      </c>
      <c r="AG1059">
        <v>-0.48224167696318088</v>
      </c>
      <c r="AH1059" s="9" t="s">
        <v>255</v>
      </c>
      <c r="AI1059" s="1">
        <v>43952</v>
      </c>
      <c r="AJ1059" s="9" t="s">
        <v>40</v>
      </c>
      <c r="AK1059">
        <v>19</v>
      </c>
    </row>
    <row r="1060" spans="1:37" x14ac:dyDescent="0.25">
      <c r="A1060">
        <v>43969</v>
      </c>
      <c r="B1060">
        <v>-0.21594453785144421</v>
      </c>
      <c r="C1060">
        <v>-0.4569866370282134</v>
      </c>
      <c r="D1060">
        <v>-0.1100090194788189</v>
      </c>
      <c r="E1060">
        <v>-2.3876594003158381E-2</v>
      </c>
      <c r="F1060">
        <v>-6.4285502487178361E-2</v>
      </c>
      <c r="G1060">
        <v>-4.8469340552351289E-2</v>
      </c>
      <c r="H1060">
        <v>-1.667112461893443E-2</v>
      </c>
      <c r="I1060">
        <v>-1.094163674315134E-2</v>
      </c>
      <c r="J1060">
        <v>-2.6829424249255111E-2</v>
      </c>
      <c r="K1060">
        <v>-1.510934909491387E-2</v>
      </c>
      <c r="L1060">
        <v>-1.7291148009038571E-2</v>
      </c>
      <c r="M1060">
        <v>-0.1030672795514465</v>
      </c>
      <c r="N1060">
        <v>-3.1840081740381111E-3</v>
      </c>
      <c r="O1060">
        <v>-0.34216980014345799</v>
      </c>
      <c r="P1060">
        <v>-6.1696999915084039E-2</v>
      </c>
      <c r="Q1060">
        <v>-3.690330250044292E-3</v>
      </c>
      <c r="R1060">
        <v>-0.18619175239525779</v>
      </c>
      <c r="S1060">
        <v>-0.34630012543097388</v>
      </c>
      <c r="T1060">
        <v>-3.3648922296637913E-2</v>
      </c>
      <c r="U1060">
        <v>-5.4190338506290743E-2</v>
      </c>
      <c r="V1060">
        <v>-3.4959345461965073E-2</v>
      </c>
      <c r="W1060">
        <v>-0.3141481221933376</v>
      </c>
      <c r="X1060">
        <v>-0.55432833783365909</v>
      </c>
      <c r="Y1060">
        <v>-7.847135621039808E-2</v>
      </c>
      <c r="Z1060">
        <v>-0.3292021070284481</v>
      </c>
      <c r="AA1060">
        <v>-2.4563738591668889E-2</v>
      </c>
      <c r="AB1060">
        <v>-6.3752466661720728E-2</v>
      </c>
      <c r="AC1060">
        <v>-0.17819830738963841</v>
      </c>
      <c r="AD1060">
        <v>-1.660771230312759E-3</v>
      </c>
      <c r="AE1060">
        <v>-8.3478664756689216E-3</v>
      </c>
      <c r="AF1060">
        <v>-0.29334863969398928</v>
      </c>
      <c r="AG1060">
        <v>-0.17702824790042579</v>
      </c>
      <c r="AH1060" s="9" t="s">
        <v>255</v>
      </c>
      <c r="AI1060" s="1">
        <v>43952</v>
      </c>
      <c r="AJ1060" s="9" t="s">
        <v>41</v>
      </c>
      <c r="AK1060">
        <v>18</v>
      </c>
    </row>
    <row r="1061" spans="1:37" x14ac:dyDescent="0.25">
      <c r="A1061">
        <v>43966</v>
      </c>
      <c r="B1061">
        <v>-0.64510038653849944</v>
      </c>
      <c r="C1061">
        <v>-0.29098748958936199</v>
      </c>
      <c r="D1061">
        <v>-1.6757884668372219E-2</v>
      </c>
      <c r="E1061">
        <v>-0.50160212439210028</v>
      </c>
      <c r="F1061">
        <v>-0.26816137390552619</v>
      </c>
      <c r="G1061">
        <v>-0.37745330879888372</v>
      </c>
      <c r="H1061">
        <v>-0.1158736592633461</v>
      </c>
      <c r="I1061">
        <v>-0.2178762076381266</v>
      </c>
      <c r="J1061">
        <v>-0.1805174863732627</v>
      </c>
      <c r="K1061">
        <v>-2.6003487431726811</v>
      </c>
      <c r="L1061">
        <v>-8.2446221875910483E-2</v>
      </c>
      <c r="M1061">
        <v>-0.64454998836547728</v>
      </c>
      <c r="N1061">
        <v>-0.37153747570599382</v>
      </c>
      <c r="O1061">
        <v>-0.13862598574488361</v>
      </c>
      <c r="P1061">
        <v>-1.6010684156797239E-2</v>
      </c>
      <c r="Q1061">
        <v>-0.23197519955830301</v>
      </c>
      <c r="R1061">
        <v>-0.27478453970997763</v>
      </c>
      <c r="S1061">
        <v>-0.79110537914029944</v>
      </c>
      <c r="T1061">
        <v>-0.5348909706168361</v>
      </c>
      <c r="U1061">
        <v>-0.98385670832219818</v>
      </c>
      <c r="V1061">
        <v>-0.24841573583154611</v>
      </c>
      <c r="W1061">
        <v>-1.397503266875137</v>
      </c>
      <c r="X1061">
        <v>-0.90866799751773841</v>
      </c>
      <c r="Y1061">
        <v>-0.10577923369529051</v>
      </c>
      <c r="Z1061">
        <v>-0.76948212364068846</v>
      </c>
      <c r="AA1061">
        <v>-0.45549577171207323</v>
      </c>
      <c r="AB1061">
        <v>-0.31348337898333622</v>
      </c>
      <c r="AC1061">
        <v>-0.36507636568773588</v>
      </c>
      <c r="AD1061">
        <v>-0.33077079664961317</v>
      </c>
      <c r="AE1061">
        <v>-0.50437616679567188</v>
      </c>
      <c r="AF1061">
        <v>-0.46291839097723381</v>
      </c>
      <c r="AG1061">
        <v>-0.87052095811816521</v>
      </c>
      <c r="AH1061" s="9" t="s">
        <v>256</v>
      </c>
      <c r="AI1061" s="1">
        <v>43952</v>
      </c>
      <c r="AJ1061" s="9" t="s">
        <v>43</v>
      </c>
      <c r="AK1061">
        <v>15</v>
      </c>
    </row>
    <row r="1062" spans="1:37" x14ac:dyDescent="0.25">
      <c r="A1062">
        <v>43965</v>
      </c>
      <c r="B1062">
        <v>-0.1967417121214029</v>
      </c>
      <c r="C1062">
        <v>-0.38663658849483939</v>
      </c>
      <c r="D1062">
        <v>-0.23528154589359371</v>
      </c>
      <c r="E1062">
        <v>-0.11689762283902271</v>
      </c>
      <c r="F1062">
        <v>-0.94179538033972399</v>
      </c>
      <c r="G1062">
        <v>-4.1694465079909739E-2</v>
      </c>
      <c r="H1062">
        <v>-8.4289784821212937E-2</v>
      </c>
      <c r="I1062">
        <v>-0.34445607198238642</v>
      </c>
      <c r="J1062">
        <v>-0.32870140761119498</v>
      </c>
      <c r="K1062">
        <v>-0.16706223928076749</v>
      </c>
      <c r="L1062">
        <v>-0.16764905380811129</v>
      </c>
      <c r="M1062">
        <v>-0.35418937016963908</v>
      </c>
      <c r="N1062">
        <v>-0.38830670565643199</v>
      </c>
      <c r="O1062">
        <v>-4.040095198645019E-2</v>
      </c>
      <c r="P1062">
        <v>-0.20589811201636149</v>
      </c>
      <c r="Q1062">
        <v>-0.10201004318846341</v>
      </c>
      <c r="R1062">
        <v>0</v>
      </c>
      <c r="S1062">
        <v>-5.9335275940002206E-3</v>
      </c>
      <c r="T1062">
        <v>-6.7270436674695913E-2</v>
      </c>
      <c r="U1062">
        <v>-6.1406491129999713E-2</v>
      </c>
      <c r="V1062">
        <v>-0.10417916341947191</v>
      </c>
      <c r="W1062">
        <v>-0.18100981442776029</v>
      </c>
      <c r="X1062">
        <v>-0.31815213320676489</v>
      </c>
      <c r="Y1062">
        <v>-0.59988459382152348</v>
      </c>
      <c r="Z1062">
        <v>-0.14769666993946201</v>
      </c>
      <c r="AA1062">
        <v>-0.30032313115891401</v>
      </c>
      <c r="AB1062">
        <v>-0.15626767381166601</v>
      </c>
      <c r="AC1062">
        <v>-0.36614555249924402</v>
      </c>
      <c r="AD1062">
        <v>-0.1785303107426377</v>
      </c>
      <c r="AE1062">
        <v>-0.30779789424315479</v>
      </c>
      <c r="AF1062">
        <v>-0.14333637096756599</v>
      </c>
      <c r="AG1062">
        <v>-0.19696619227500489</v>
      </c>
      <c r="AH1062" s="9" t="s">
        <v>256</v>
      </c>
      <c r="AI1062" s="1">
        <v>43952</v>
      </c>
      <c r="AJ1062" s="9" t="s">
        <v>38</v>
      </c>
      <c r="AK1062">
        <v>14</v>
      </c>
    </row>
    <row r="1063" spans="1:37" x14ac:dyDescent="0.25">
      <c r="A1063">
        <v>43964</v>
      </c>
      <c r="B1063">
        <v>-0.22585995254626151</v>
      </c>
      <c r="C1063">
        <v>-3.6850477200424232E-2</v>
      </c>
      <c r="D1063">
        <v>-1.0108728207773991E-3</v>
      </c>
      <c r="E1063">
        <v>-7.3988404645646599E-2</v>
      </c>
      <c r="F1063">
        <v>-0.39028384035549152</v>
      </c>
      <c r="G1063">
        <v>-0.1335628091593658</v>
      </c>
      <c r="H1063">
        <v>-0.1543638989583461</v>
      </c>
      <c r="I1063">
        <v>-4.3852013711680543E-2</v>
      </c>
      <c r="J1063">
        <v>-6.4075822714665361E-3</v>
      </c>
      <c r="K1063">
        <v>-0.36025428207697541</v>
      </c>
      <c r="L1063">
        <v>-6.4720915083922734E-2</v>
      </c>
      <c r="M1063">
        <v>-0.14457761298644969</v>
      </c>
      <c r="N1063">
        <v>-0.1066405208858091</v>
      </c>
      <c r="O1063">
        <v>-0.2973689082666055</v>
      </c>
      <c r="P1063">
        <v>-0.35969903031494288</v>
      </c>
      <c r="Q1063">
        <v>-1.975331914790467E-2</v>
      </c>
      <c r="R1063">
        <v>-9.4896037386929963E-2</v>
      </c>
      <c r="S1063">
        <v>0</v>
      </c>
      <c r="T1063">
        <v>-1.525901564463485E-2</v>
      </c>
      <c r="U1063">
        <v>-0.24186993871217771</v>
      </c>
      <c r="V1063">
        <v>-0.10523105724850421</v>
      </c>
      <c r="W1063">
        <v>-1.490743654655282E-2</v>
      </c>
      <c r="X1063">
        <v>-0.14240990252176169</v>
      </c>
      <c r="Y1063">
        <v>-6.7904278210787081E-2</v>
      </c>
      <c r="Z1063">
        <v>-0.26407363991407112</v>
      </c>
      <c r="AA1063">
        <v>-0.15174837879215231</v>
      </c>
      <c r="AB1063">
        <v>-0.1128666097008664</v>
      </c>
      <c r="AC1063">
        <v>-9.2243069906853367E-2</v>
      </c>
      <c r="AD1063">
        <v>-2.7358331672744662E-2</v>
      </c>
      <c r="AE1063">
        <v>-7.2107012499413523E-2</v>
      </c>
      <c r="AF1063">
        <v>-0.24927533780350791</v>
      </c>
      <c r="AG1063">
        <v>-0.2130398835128551</v>
      </c>
      <c r="AH1063" s="9" t="s">
        <v>256</v>
      </c>
      <c r="AI1063" s="1">
        <v>43952</v>
      </c>
      <c r="AJ1063" s="9" t="s">
        <v>39</v>
      </c>
      <c r="AK1063">
        <v>13</v>
      </c>
    </row>
    <row r="1064" spans="1:37" x14ac:dyDescent="0.25">
      <c r="A1064">
        <v>43963</v>
      </c>
      <c r="B1064">
        <v>-0.1029890213449971</v>
      </c>
      <c r="C1064">
        <v>-4.9801003475755473E-2</v>
      </c>
      <c r="D1064">
        <v>-0.14802064886303959</v>
      </c>
      <c r="E1064">
        <v>-4.9139642234140267E-2</v>
      </c>
      <c r="F1064">
        <v>-5.3847278888966919E-2</v>
      </c>
      <c r="G1064">
        <v>-0.31177540300240603</v>
      </c>
      <c r="H1064">
        <v>-0.46116703870764941</v>
      </c>
      <c r="I1064">
        <v>-0.20419421888578171</v>
      </c>
      <c r="J1064">
        <v>0</v>
      </c>
      <c r="K1064">
        <v>-2.7887548255955321E-2</v>
      </c>
      <c r="L1064">
        <v>-0.14929229523045909</v>
      </c>
      <c r="M1064">
        <v>0</v>
      </c>
      <c r="N1064">
        <v>-2.1583001726778149E-2</v>
      </c>
      <c r="O1064">
        <v>-2.5973902361659501E-2</v>
      </c>
      <c r="P1064">
        <v>-3.0488279245525711E-2</v>
      </c>
      <c r="Q1064">
        <v>0</v>
      </c>
      <c r="R1064">
        <v>0</v>
      </c>
      <c r="S1064">
        <v>-2.1872207692057052E-2</v>
      </c>
      <c r="T1064">
        <v>-0.23578034459790531</v>
      </c>
      <c r="U1064">
        <v>0</v>
      </c>
      <c r="V1064">
        <v>-1.9623079426213341E-2</v>
      </c>
      <c r="W1064">
        <v>-2.2468622578842901E-2</v>
      </c>
      <c r="X1064">
        <v>-7.7183123251446259E-2</v>
      </c>
      <c r="Y1064">
        <v>-7.6960613910049866E-2</v>
      </c>
      <c r="Z1064">
        <v>-9.1185588153207792E-2</v>
      </c>
      <c r="AA1064">
        <v>-4.0115472296068447E-2</v>
      </c>
      <c r="AB1064">
        <v>-0.11601037120910559</v>
      </c>
      <c r="AC1064">
        <v>-0.13336826640696431</v>
      </c>
      <c r="AD1064">
        <v>-1.33146851081538E-2</v>
      </c>
      <c r="AE1064">
        <v>-3.044013505695595E-2</v>
      </c>
      <c r="AF1064">
        <v>-0.1022771275388175</v>
      </c>
      <c r="AG1064">
        <v>-0.26027886254458699</v>
      </c>
      <c r="AH1064" s="9" t="s">
        <v>256</v>
      </c>
      <c r="AI1064" s="1">
        <v>43952</v>
      </c>
      <c r="AJ1064" s="9" t="s">
        <v>40</v>
      </c>
      <c r="AK1064">
        <v>12</v>
      </c>
    </row>
    <row r="1065" spans="1:37" x14ac:dyDescent="0.25">
      <c r="A1065">
        <v>43962</v>
      </c>
      <c r="B1065">
        <v>-8.4537107253445376E-2</v>
      </c>
      <c r="C1065">
        <v>-0.15798014251569131</v>
      </c>
      <c r="D1065">
        <v>-8.1494703434828175E-2</v>
      </c>
      <c r="E1065">
        <v>-5.3856456696595049E-2</v>
      </c>
      <c r="F1065">
        <v>-0.14377114254509979</v>
      </c>
      <c r="G1065">
        <v>-4.0620857687877557E-2</v>
      </c>
      <c r="H1065">
        <v>-1.836773961694307E-3</v>
      </c>
      <c r="I1065">
        <v>-3.4461772602290233E-2</v>
      </c>
      <c r="J1065">
        <v>0</v>
      </c>
      <c r="K1065">
        <v>-1.1493264337366371E-2</v>
      </c>
      <c r="L1065">
        <v>-1.2984940328044879E-3</v>
      </c>
      <c r="M1065">
        <v>-7.9672527691446296E-2</v>
      </c>
      <c r="N1065">
        <v>-8.280621595193266E-2</v>
      </c>
      <c r="O1065">
        <v>-0.3602397646973472</v>
      </c>
      <c r="P1065">
        <v>-4.9057247354139383E-2</v>
      </c>
      <c r="Q1065">
        <v>-1.833852990552436E-2</v>
      </c>
      <c r="R1065">
        <v>0</v>
      </c>
      <c r="S1065">
        <v>-0.56210590075911759</v>
      </c>
      <c r="T1065">
        <v>0</v>
      </c>
      <c r="U1065">
        <v>0</v>
      </c>
      <c r="V1065">
        <v>-0.17725218105739621</v>
      </c>
      <c r="W1065">
        <v>-5.4821677824606209E-2</v>
      </c>
      <c r="X1065">
        <v>-0.1565862541651436</v>
      </c>
      <c r="Y1065">
        <v>-2.3245065157307238E-3</v>
      </c>
      <c r="Z1065">
        <v>-0.1014139057331106</v>
      </c>
      <c r="AA1065">
        <v>-5.3441306614620578E-2</v>
      </c>
      <c r="AB1065">
        <v>-9.5841393113865442E-2</v>
      </c>
      <c r="AC1065">
        <v>-4.5527246913617529E-2</v>
      </c>
      <c r="AD1065">
        <v>-4.592143103154483E-4</v>
      </c>
      <c r="AE1065">
        <v>-3.4456408196519517E-2</v>
      </c>
      <c r="AF1065">
        <v>-0.1529680816386419</v>
      </c>
      <c r="AG1065">
        <v>-6.6745434224422986E-2</v>
      </c>
      <c r="AH1065" s="9" t="s">
        <v>256</v>
      </c>
      <c r="AI1065" s="1">
        <v>43952</v>
      </c>
      <c r="AJ1065" s="9" t="s">
        <v>41</v>
      </c>
      <c r="AK1065">
        <v>11</v>
      </c>
    </row>
    <row r="1066" spans="1:37" x14ac:dyDescent="0.25">
      <c r="A1066">
        <v>43959</v>
      </c>
      <c r="B1066">
        <v>-0.45301521680529472</v>
      </c>
      <c r="C1066">
        <v>-0.59899478163586073</v>
      </c>
      <c r="D1066">
        <v>-4.1664080793397049E-2</v>
      </c>
      <c r="E1066">
        <v>-0.22943915878737811</v>
      </c>
      <c r="F1066">
        <v>-0.173519386114558</v>
      </c>
      <c r="G1066">
        <v>-0.35220359159431891</v>
      </c>
      <c r="H1066">
        <v>-1.0486825226146259</v>
      </c>
      <c r="I1066">
        <v>-1.006557755540512E-2</v>
      </c>
      <c r="J1066">
        <v>-0.19397403267382779</v>
      </c>
      <c r="K1066">
        <v>-0.43304865373092127</v>
      </c>
      <c r="L1066">
        <v>-0.15201996787976471</v>
      </c>
      <c r="M1066">
        <v>-0.1736816656763609</v>
      </c>
      <c r="N1066">
        <v>-1.314657440520044</v>
      </c>
      <c r="O1066">
        <v>-0.3372187269376416</v>
      </c>
      <c r="P1066">
        <v>-0.1059734055749651</v>
      </c>
      <c r="Q1066">
        <v>-0.27619699924124658</v>
      </c>
      <c r="R1066">
        <v>0</v>
      </c>
      <c r="S1066">
        <v>-0.23629831029706019</v>
      </c>
      <c r="T1066">
        <v>-0.25730544785920928</v>
      </c>
      <c r="U1066">
        <v>-0.28038713543010702</v>
      </c>
      <c r="V1066">
        <v>-4.0777970181507327E-2</v>
      </c>
      <c r="W1066">
        <v>-3.0082283524787479E-2</v>
      </c>
      <c r="X1066">
        <v>-0.93193566549690454</v>
      </c>
      <c r="Y1066">
        <v>-0.11669665890913571</v>
      </c>
      <c r="Z1066">
        <v>-0.58278294564711874</v>
      </c>
      <c r="AA1066">
        <v>-0.45734278676396178</v>
      </c>
      <c r="AB1066">
        <v>-0.28022234892811992</v>
      </c>
      <c r="AC1066">
        <v>-0.17353987068899199</v>
      </c>
      <c r="AD1066">
        <v>-0.55212383850272795</v>
      </c>
      <c r="AE1066">
        <v>-0.38147154909579267</v>
      </c>
      <c r="AF1066">
        <v>-0.529562236840459</v>
      </c>
      <c r="AG1066">
        <v>-0.31909437119581291</v>
      </c>
      <c r="AH1066" s="9" t="s">
        <v>257</v>
      </c>
      <c r="AI1066" s="1">
        <v>43952</v>
      </c>
      <c r="AJ1066" s="9" t="s">
        <v>43</v>
      </c>
      <c r="AK1066">
        <v>8</v>
      </c>
    </row>
    <row r="1067" spans="1:37" x14ac:dyDescent="0.25">
      <c r="A1067">
        <v>43958</v>
      </c>
      <c r="B1067">
        <v>-0.11292797487417031</v>
      </c>
      <c r="C1067">
        <v>-0.26863053856054397</v>
      </c>
      <c r="D1067">
        <v>0</v>
      </c>
      <c r="E1067">
        <v>-0.136725850728033</v>
      </c>
      <c r="F1067">
        <v>-9.1572862546840765E-3</v>
      </c>
      <c r="G1067">
        <v>-5.8260256594025769E-2</v>
      </c>
      <c r="H1067">
        <v>-0.66440749857893089</v>
      </c>
      <c r="I1067">
        <v>-0.31609030737185417</v>
      </c>
      <c r="J1067">
        <v>-1.136132144763722E-2</v>
      </c>
      <c r="K1067">
        <v>-5.5043653666093078E-3</v>
      </c>
      <c r="L1067">
        <v>-2.0239391363820681E-2</v>
      </c>
      <c r="M1067">
        <v>-4.3071530059044363E-2</v>
      </c>
      <c r="N1067">
        <v>-0.1023585165314921</v>
      </c>
      <c r="O1067">
        <v>-5.7295277555526637E-2</v>
      </c>
      <c r="P1067">
        <v>-9.3371735707250075E-2</v>
      </c>
      <c r="Q1067">
        <v>-7.8027037771842667E-2</v>
      </c>
      <c r="R1067">
        <v>-0.16780053925225699</v>
      </c>
      <c r="S1067">
        <v>-0.18128828792770599</v>
      </c>
      <c r="T1067">
        <v>-8.9942338247704354E-2</v>
      </c>
      <c r="U1067">
        <v>0</v>
      </c>
      <c r="V1067">
        <v>-9.9005332136820404E-2</v>
      </c>
      <c r="W1067">
        <v>-0.10717340937514</v>
      </c>
      <c r="X1067">
        <v>-1.3877472191824241E-2</v>
      </c>
      <c r="Y1067">
        <v>-4.6558491230699613E-2</v>
      </c>
      <c r="Z1067">
        <v>-0.1138491974035037</v>
      </c>
      <c r="AA1067">
        <v>-0.1014056484908448</v>
      </c>
      <c r="AB1067">
        <v>-0.1396674372441187</v>
      </c>
      <c r="AC1067">
        <v>-3.6272104005319668E-2</v>
      </c>
      <c r="AD1067">
        <v>-1.545557545401244E-2</v>
      </c>
      <c r="AE1067">
        <v>-9.1280711975123538E-2</v>
      </c>
      <c r="AF1067">
        <v>-0.1194709990630327</v>
      </c>
      <c r="AG1067">
        <v>-0.1673002612333909</v>
      </c>
      <c r="AH1067" s="9" t="s">
        <v>257</v>
      </c>
      <c r="AI1067" s="1">
        <v>43952</v>
      </c>
      <c r="AJ1067" s="9" t="s">
        <v>38</v>
      </c>
      <c r="AK1067">
        <v>7</v>
      </c>
    </row>
    <row r="1068" spans="1:37" x14ac:dyDescent="0.25">
      <c r="A1068">
        <v>43957</v>
      </c>
      <c r="B1068">
        <v>-0.33834852553152212</v>
      </c>
      <c r="C1068">
        <v>-3.5935517446349929E-3</v>
      </c>
      <c r="D1068">
        <v>0</v>
      </c>
      <c r="E1068">
        <v>-0.1420768503645882</v>
      </c>
      <c r="F1068">
        <v>-7.8008578953626631E-2</v>
      </c>
      <c r="G1068">
        <v>-0.109077074125281</v>
      </c>
      <c r="H1068">
        <v>-8.0535527764826371E-3</v>
      </c>
      <c r="I1068">
        <v>-0.28371826504108671</v>
      </c>
      <c r="J1068">
        <v>-1.5673821799662171E-2</v>
      </c>
      <c r="K1068">
        <v>-3.4935671673544638E-2</v>
      </c>
      <c r="L1068">
        <v>-2.460287637833633E-2</v>
      </c>
      <c r="M1068">
        <v>-7.3024718451444419E-3</v>
      </c>
      <c r="N1068">
        <v>-0.1639286008154526</v>
      </c>
      <c r="O1068">
        <v>-9.6414912002653619E-2</v>
      </c>
      <c r="P1068">
        <v>-0.11961791183868541</v>
      </c>
      <c r="Q1068">
        <v>-6.3506019218807176E-3</v>
      </c>
      <c r="R1068">
        <v>-4.6869994891516949E-2</v>
      </c>
      <c r="S1068">
        <v>-1.491424996550339</v>
      </c>
      <c r="T1068">
        <v>-1.1862036444549759E-2</v>
      </c>
      <c r="U1068">
        <v>-2.4924487012448451E-2</v>
      </c>
      <c r="V1068">
        <v>-0.16850289410355401</v>
      </c>
      <c r="W1068">
        <v>0</v>
      </c>
      <c r="X1068">
        <v>-0.19810725925497821</v>
      </c>
      <c r="Y1068">
        <v>-0.27470848609987703</v>
      </c>
      <c r="Z1068">
        <v>-0.4376413854837311</v>
      </c>
      <c r="AA1068">
        <v>-0.14739951291736811</v>
      </c>
      <c r="AB1068">
        <v>-0.102453784629866</v>
      </c>
      <c r="AC1068">
        <v>-5.0332870680836E-2</v>
      </c>
      <c r="AD1068">
        <v>-6.8023305239419242E-3</v>
      </c>
      <c r="AE1068">
        <v>-1.1770510349707939E-2</v>
      </c>
      <c r="AF1068">
        <v>-0.30506353929830032</v>
      </c>
      <c r="AG1068">
        <v>-0.58267326117703266</v>
      </c>
      <c r="AH1068" s="9" t="s">
        <v>257</v>
      </c>
      <c r="AI1068" s="1">
        <v>43952</v>
      </c>
      <c r="AJ1068" s="9" t="s">
        <v>39</v>
      </c>
      <c r="AK1068">
        <v>6</v>
      </c>
    </row>
    <row r="1069" spans="1:37" x14ac:dyDescent="0.25">
      <c r="A1069">
        <v>43956</v>
      </c>
      <c r="B1069">
        <v>-0.20495406754319681</v>
      </c>
      <c r="C1069">
        <v>-1.0659734403395381E-3</v>
      </c>
      <c r="D1069">
        <v>-1.6747722607060741E-3</v>
      </c>
      <c r="E1069">
        <v>-0.1096455036851287</v>
      </c>
      <c r="F1069">
        <v>-3.5884661708553402E-2</v>
      </c>
      <c r="G1069">
        <v>-0.1160411573942072</v>
      </c>
      <c r="H1069">
        <v>-7.9173119297899192E-2</v>
      </c>
      <c r="I1069">
        <v>-1.546068870768539E-2</v>
      </c>
      <c r="J1069">
        <v>-1.0041390740497541E-2</v>
      </c>
      <c r="K1069">
        <v>-0.27525192268691229</v>
      </c>
      <c r="L1069">
        <v>-0.68477985778257244</v>
      </c>
      <c r="M1069">
        <v>-9.6632455847552937E-2</v>
      </c>
      <c r="N1069">
        <v>-7.59930899447403E-2</v>
      </c>
      <c r="O1069">
        <v>-1.0341595573907061</v>
      </c>
      <c r="P1069">
        <v>-0.1428135025218141</v>
      </c>
      <c r="Q1069">
        <v>-1.4308301618488921E-2</v>
      </c>
      <c r="R1069">
        <v>-0.28878741731975027</v>
      </c>
      <c r="S1069">
        <v>-5.7756744212363542E-2</v>
      </c>
      <c r="T1069">
        <v>-6.1779395074450787E-2</v>
      </c>
      <c r="U1069">
        <v>-2.666559460918354E-3</v>
      </c>
      <c r="V1069">
        <v>-4.096690769015883E-2</v>
      </c>
      <c r="W1069">
        <v>-5.3887343176133098E-2</v>
      </c>
      <c r="X1069">
        <v>-0.1127811512693799</v>
      </c>
      <c r="Y1069">
        <v>-3.4163485369879051E-2</v>
      </c>
      <c r="Z1069">
        <v>-0.20180626761475959</v>
      </c>
      <c r="AA1069">
        <v>-7.7285235534699195E-2</v>
      </c>
      <c r="AB1069">
        <v>-0.13352040839471971</v>
      </c>
      <c r="AC1069">
        <v>-0.1609358454891622</v>
      </c>
      <c r="AD1069">
        <v>-9.733246912200795E-2</v>
      </c>
      <c r="AE1069">
        <v>-7.8273652332094212E-2</v>
      </c>
      <c r="AF1069">
        <v>-0.12607459232542831</v>
      </c>
      <c r="AG1069">
        <v>-0.34797380202681383</v>
      </c>
      <c r="AH1069" s="9" t="s">
        <v>257</v>
      </c>
      <c r="AI1069" s="1">
        <v>43952</v>
      </c>
      <c r="AJ1069" s="9" t="s">
        <v>40</v>
      </c>
      <c r="AK1069">
        <v>5</v>
      </c>
    </row>
    <row r="1070" spans="1:37" x14ac:dyDescent="0.25">
      <c r="A1070">
        <v>43955</v>
      </c>
      <c r="B1070">
        <v>-1.220287192455447</v>
      </c>
      <c r="C1070">
        <v>-0.99158922203231992</v>
      </c>
      <c r="D1070">
        <v>-0.58997951619941669</v>
      </c>
      <c r="E1070">
        <v>-0.77540833915493201</v>
      </c>
      <c r="F1070">
        <v>-0.57874258262907963</v>
      </c>
      <c r="G1070">
        <v>-2.6979522506733629</v>
      </c>
      <c r="H1070">
        <v>-2.8263021773173701E-2</v>
      </c>
      <c r="I1070">
        <v>-0.5775237772829277</v>
      </c>
      <c r="J1070">
        <v>-0.24837108369747879</v>
      </c>
      <c r="K1070">
        <v>-1.714819267700086</v>
      </c>
      <c r="L1070">
        <v>-0.8305260960362052</v>
      </c>
      <c r="M1070">
        <v>-0.55293560987511803</v>
      </c>
      <c r="N1070">
        <v>-1.117414912015015</v>
      </c>
      <c r="O1070">
        <v>-0.19882362611356821</v>
      </c>
      <c r="P1070">
        <v>-0.2176153079636913</v>
      </c>
      <c r="Q1070">
        <v>-0.12917578854072431</v>
      </c>
      <c r="R1070">
        <v>-0.30461293164619879</v>
      </c>
      <c r="S1070">
        <v>-0.62776739261516479</v>
      </c>
      <c r="T1070">
        <v>-0.78430439487246295</v>
      </c>
      <c r="U1070">
        <v>-0.27718109323787687</v>
      </c>
      <c r="V1070">
        <v>-0.68943227097910276</v>
      </c>
      <c r="W1070">
        <v>-3.2770768886413522E-3</v>
      </c>
      <c r="X1070">
        <v>-1.626242779081702</v>
      </c>
      <c r="Y1070">
        <v>-1.4381645809871859</v>
      </c>
      <c r="Z1070">
        <v>-1.531946657046382</v>
      </c>
      <c r="AA1070">
        <v>-0.81332864332788346</v>
      </c>
      <c r="AB1070">
        <v>-0.39130585066420498</v>
      </c>
      <c r="AC1070">
        <v>-0.97403110094223144</v>
      </c>
      <c r="AD1070">
        <v>-0.53112090249279975</v>
      </c>
      <c r="AE1070">
        <v>-0.88426167896070595</v>
      </c>
      <c r="AF1070">
        <v>-1.005616567072348</v>
      </c>
      <c r="AG1070">
        <v>-1.365775151466069</v>
      </c>
      <c r="AH1070" s="9" t="s">
        <v>257</v>
      </c>
      <c r="AI1070" s="1">
        <v>43952</v>
      </c>
      <c r="AJ1070" s="9" t="s">
        <v>41</v>
      </c>
      <c r="AK1070">
        <v>4</v>
      </c>
    </row>
    <row r="1071" spans="1:37" x14ac:dyDescent="0.25">
      <c r="A1071">
        <v>43950</v>
      </c>
      <c r="B1071">
        <v>-0.24466149999378711</v>
      </c>
      <c r="C1071">
        <v>0</v>
      </c>
      <c r="D1071">
        <v>0</v>
      </c>
      <c r="E1071">
        <v>-0.20128735123237379</v>
      </c>
      <c r="F1071">
        <v>-0.7360759959616282</v>
      </c>
      <c r="G1071">
        <v>-0.15683630303438131</v>
      </c>
      <c r="H1071">
        <v>-7.1577375596955622E-2</v>
      </c>
      <c r="I1071">
        <v>-7.4071585280783794E-2</v>
      </c>
      <c r="J1071">
        <v>-2.3273845685525861E-3</v>
      </c>
      <c r="K1071">
        <v>-9.4315232822938411E-2</v>
      </c>
      <c r="L1071">
        <v>-0.17129845506272739</v>
      </c>
      <c r="M1071">
        <v>-3.0917764975168328E-2</v>
      </c>
      <c r="N1071">
        <v>-0.43754917482262368</v>
      </c>
      <c r="O1071">
        <v>-0.13694986439191201</v>
      </c>
      <c r="P1071">
        <v>-2.0057285530826429E-2</v>
      </c>
      <c r="Q1071">
        <v>-0.13721113900407461</v>
      </c>
      <c r="R1071">
        <v>-0.17444740725156629</v>
      </c>
      <c r="S1071">
        <v>-0.24192776745204331</v>
      </c>
      <c r="T1071">
        <v>-0.37198859127412831</v>
      </c>
      <c r="U1071">
        <v>-1.807115834085816</v>
      </c>
      <c r="V1071">
        <v>-0.38957390916391232</v>
      </c>
      <c r="W1071">
        <v>0</v>
      </c>
      <c r="X1071">
        <v>-0.22010426116201989</v>
      </c>
      <c r="Y1071">
        <v>-0.18003503534013601</v>
      </c>
      <c r="Z1071">
        <v>-0.19107627640991201</v>
      </c>
      <c r="AA1071">
        <v>-0.2080939879975513</v>
      </c>
      <c r="AB1071">
        <v>-0.38765568648488652</v>
      </c>
      <c r="AC1071">
        <v>-0.13123797915640029</v>
      </c>
      <c r="AD1071">
        <v>-0.20482971735745631</v>
      </c>
      <c r="AE1071">
        <v>-0.1215734941566637</v>
      </c>
      <c r="AF1071">
        <v>-0.36219544543163951</v>
      </c>
      <c r="AG1071">
        <v>-0.18441687562623729</v>
      </c>
      <c r="AH1071" s="9" t="s">
        <v>258</v>
      </c>
      <c r="AI1071" s="1">
        <v>43922</v>
      </c>
      <c r="AJ1071" s="9" t="s">
        <v>39</v>
      </c>
      <c r="AK1071">
        <v>29</v>
      </c>
    </row>
    <row r="1072" spans="1:37" x14ac:dyDescent="0.25">
      <c r="A1072">
        <v>43949</v>
      </c>
      <c r="B1072">
        <v>-0.19457885628552279</v>
      </c>
      <c r="C1072">
        <v>-0.74002795206182048</v>
      </c>
      <c r="D1072">
        <v>-5.6919655898081921E-2</v>
      </c>
      <c r="E1072">
        <v>-7.5501313354307847E-2</v>
      </c>
      <c r="F1072">
        <v>-1.9068979198066691E-2</v>
      </c>
      <c r="G1072">
        <v>-0.1466386100062228</v>
      </c>
      <c r="H1072">
        <v>-3.3851653712343617E-2</v>
      </c>
      <c r="I1072">
        <v>-2.6299728633237131E-2</v>
      </c>
      <c r="J1072">
        <v>-2.0354122289597348E-2</v>
      </c>
      <c r="K1072">
        <v>-5.7342408826962874E-3</v>
      </c>
      <c r="L1072">
        <v>-6.9982276335053507E-3</v>
      </c>
      <c r="M1072">
        <v>-9.4937562886034138E-2</v>
      </c>
      <c r="N1072">
        <v>-0.21102969549299899</v>
      </c>
      <c r="O1072">
        <v>-0.2173470387384952</v>
      </c>
      <c r="P1072">
        <v>-0.24563945705187121</v>
      </c>
      <c r="Q1072">
        <v>-9.4295239672991162E-3</v>
      </c>
      <c r="R1072">
        <v>-1.0858273183061691E-2</v>
      </c>
      <c r="S1072">
        <v>-0.44495893068638798</v>
      </c>
      <c r="T1072">
        <v>-0.2069848566528773</v>
      </c>
      <c r="U1072">
        <v>-8.4821504377796102E-3</v>
      </c>
      <c r="V1072">
        <v>-0.28667206988149307</v>
      </c>
      <c r="W1072">
        <v>-6.0284558216922343E-2</v>
      </c>
      <c r="X1072">
        <v>-0.35709135853586382</v>
      </c>
      <c r="Y1072">
        <v>-0.1737168095246733</v>
      </c>
      <c r="Z1072">
        <v>-0.2221540175278624</v>
      </c>
      <c r="AA1072">
        <v>-0.1178236228646266</v>
      </c>
      <c r="AB1072">
        <v>-0.15123921855202591</v>
      </c>
      <c r="AC1072">
        <v>-0.1372473270729368</v>
      </c>
      <c r="AD1072">
        <v>-0.2421153738210689</v>
      </c>
      <c r="AE1072">
        <v>-6.3770586435166171E-2</v>
      </c>
      <c r="AF1072">
        <v>-0.24243788880585121</v>
      </c>
      <c r="AG1072">
        <v>-0.25274303535646497</v>
      </c>
      <c r="AH1072" s="9" t="s">
        <v>258</v>
      </c>
      <c r="AI1072" s="1">
        <v>43922</v>
      </c>
      <c r="AJ1072" s="9" t="s">
        <v>40</v>
      </c>
      <c r="AK1072">
        <v>28</v>
      </c>
    </row>
    <row r="1073" spans="1:37" x14ac:dyDescent="0.25">
      <c r="A1073">
        <v>43948</v>
      </c>
      <c r="B1073">
        <v>-0.200309668612247</v>
      </c>
      <c r="C1073">
        <v>-0.18293863753164891</v>
      </c>
      <c r="D1073">
        <v>-8.0512368421246289E-2</v>
      </c>
      <c r="E1073">
        <v>-0.311383257276521</v>
      </c>
      <c r="F1073">
        <v>0</v>
      </c>
      <c r="G1073">
        <v>-0.22313323322215789</v>
      </c>
      <c r="H1073">
        <v>-5.3059156181188623E-2</v>
      </c>
      <c r="I1073">
        <v>-0.1209677952496553</v>
      </c>
      <c r="J1073">
        <v>-0.63383024862054871</v>
      </c>
      <c r="K1073">
        <v>-0.47031408806505459</v>
      </c>
      <c r="L1073">
        <v>-1.7338864491008019</v>
      </c>
      <c r="M1073">
        <v>-0.36354885051501351</v>
      </c>
      <c r="N1073">
        <v>-0.20119049170674039</v>
      </c>
      <c r="O1073">
        <v>-0.1038004052908027</v>
      </c>
      <c r="P1073">
        <v>-2.6913190787024411E-2</v>
      </c>
      <c r="Q1073">
        <v>-0.56579065196431055</v>
      </c>
      <c r="R1073">
        <v>-1.794116152207269E-3</v>
      </c>
      <c r="S1073">
        <v>-6.7511228763900047E-2</v>
      </c>
      <c r="T1073">
        <v>-0.18444045392121969</v>
      </c>
      <c r="U1073">
        <v>0</v>
      </c>
      <c r="V1073">
        <v>-7.3119516451723265E-2</v>
      </c>
      <c r="W1073">
        <v>-1.111161806456658E-2</v>
      </c>
      <c r="X1073">
        <v>-3.294035039930341E-2</v>
      </c>
      <c r="Y1073">
        <v>-0.1210358541762826</v>
      </c>
      <c r="Z1073">
        <v>-0.18228756109824321</v>
      </c>
      <c r="AA1073">
        <v>-0.20303630022626609</v>
      </c>
      <c r="AB1073">
        <v>-0.17048726978836029</v>
      </c>
      <c r="AC1073">
        <v>-0.41275335856225043</v>
      </c>
      <c r="AD1073">
        <v>-0.76721869223891304</v>
      </c>
      <c r="AE1073">
        <v>-0.22096774806743361</v>
      </c>
      <c r="AF1073">
        <v>-0.1785139096749116</v>
      </c>
      <c r="AG1073">
        <v>-0.1110240964423812</v>
      </c>
      <c r="AH1073" s="9" t="s">
        <v>258</v>
      </c>
      <c r="AI1073" s="1">
        <v>43922</v>
      </c>
      <c r="AJ1073" s="9" t="s">
        <v>41</v>
      </c>
      <c r="AK1073">
        <v>27</v>
      </c>
    </row>
    <row r="1074" spans="1:37" x14ac:dyDescent="0.25">
      <c r="A1074">
        <v>43945</v>
      </c>
      <c r="B1074">
        <v>-0.15139900901465331</v>
      </c>
      <c r="C1074">
        <v>-1.6441268800480031E-2</v>
      </c>
      <c r="D1074">
        <v>-1.5816935794481492E-2</v>
      </c>
      <c r="E1074">
        <v>-0.2251002863618923</v>
      </c>
      <c r="F1074">
        <v>-4.6505424750512163E-2</v>
      </c>
      <c r="G1074">
        <v>-0.17936703218576669</v>
      </c>
      <c r="H1074">
        <v>-4.080096480329333E-2</v>
      </c>
      <c r="I1074">
        <v>-2.3629730886047601E-2</v>
      </c>
      <c r="J1074">
        <v>-0.20233485812265681</v>
      </c>
      <c r="K1074">
        <v>-1.21173828023949E-2</v>
      </c>
      <c r="L1074">
        <v>-0.13050313765016111</v>
      </c>
      <c r="M1074">
        <v>-3.1116035282501509E-2</v>
      </c>
      <c r="N1074">
        <v>-5.951134408360121E-2</v>
      </c>
      <c r="O1074">
        <v>-2.3549177054897879E-3</v>
      </c>
      <c r="P1074">
        <v>-0.14342137914931871</v>
      </c>
      <c r="Q1074">
        <v>-7.3293068663800046E-2</v>
      </c>
      <c r="R1074">
        <v>0</v>
      </c>
      <c r="S1074">
        <v>-0.37550907172804637</v>
      </c>
      <c r="T1074">
        <v>-8.1368077462512567E-2</v>
      </c>
      <c r="U1074">
        <v>-1.47118060864473E-2</v>
      </c>
      <c r="V1074">
        <v>-5.8414550754961818E-2</v>
      </c>
      <c r="W1074">
        <v>-2.9196910462554859E-2</v>
      </c>
      <c r="X1074">
        <v>-0.29191510632883888</v>
      </c>
      <c r="Y1074">
        <v>-9.3963890414603486E-4</v>
      </c>
      <c r="Z1074">
        <v>-0.2299850916209302</v>
      </c>
      <c r="AA1074">
        <v>-7.0960997552529562E-2</v>
      </c>
      <c r="AB1074">
        <v>-8.909748852947455E-2</v>
      </c>
      <c r="AC1074">
        <v>-3.8879701599248188E-2</v>
      </c>
      <c r="AD1074">
        <v>-3.5582721257091762E-2</v>
      </c>
      <c r="AE1074">
        <v>-0.1221914950679477</v>
      </c>
      <c r="AF1074">
        <v>-9.6881236492928041E-2</v>
      </c>
      <c r="AG1074">
        <v>-0.34311008192674602</v>
      </c>
      <c r="AH1074" s="9" t="s">
        <v>259</v>
      </c>
      <c r="AI1074" s="1">
        <v>43922</v>
      </c>
      <c r="AJ1074" s="9" t="s">
        <v>43</v>
      </c>
      <c r="AK1074">
        <v>24</v>
      </c>
    </row>
    <row r="1075" spans="1:37" x14ac:dyDescent="0.25">
      <c r="A1075">
        <v>43944</v>
      </c>
      <c r="B1075">
        <v>-0.29382783622023628</v>
      </c>
      <c r="C1075">
        <v>-4.0190233975938877E-2</v>
      </c>
      <c r="D1075">
        <v>-0.183397880327207</v>
      </c>
      <c r="E1075">
        <v>-0.26099797041098161</v>
      </c>
      <c r="F1075">
        <v>-0.6593002058957772</v>
      </c>
      <c r="G1075">
        <v>-0.13719675197393019</v>
      </c>
      <c r="H1075">
        <v>-6.7162621766858124E-2</v>
      </c>
      <c r="I1075">
        <v>-3.6361219824190563E-2</v>
      </c>
      <c r="J1075">
        <v>-9.3594344149232331E-2</v>
      </c>
      <c r="K1075">
        <v>-0.13211215474674709</v>
      </c>
      <c r="L1075">
        <v>-0.1603794937664286</v>
      </c>
      <c r="M1075">
        <v>-0.39938284967730531</v>
      </c>
      <c r="N1075">
        <v>-0.12826296502824239</v>
      </c>
      <c r="O1075">
        <v>-2.4496500788273819E-2</v>
      </c>
      <c r="P1075">
        <v>-9.0936139556587234E-2</v>
      </c>
      <c r="Q1075">
        <v>-0.15634517983751611</v>
      </c>
      <c r="R1075">
        <v>-2.3467563280354441E-2</v>
      </c>
      <c r="S1075">
        <v>-0.12018265237926121</v>
      </c>
      <c r="T1075">
        <v>-0.251355822469572</v>
      </c>
      <c r="U1075">
        <v>-0.1150101039406996</v>
      </c>
      <c r="V1075">
        <v>-7.374491700096604E-2</v>
      </c>
      <c r="W1075">
        <v>0</v>
      </c>
      <c r="X1075">
        <v>-0.53350977689822399</v>
      </c>
      <c r="Y1075">
        <v>-6.5545651343567098E-3</v>
      </c>
      <c r="Z1075">
        <v>-0.39766926697371419</v>
      </c>
      <c r="AA1075">
        <v>-9.9552149724289496E-2</v>
      </c>
      <c r="AB1075">
        <v>-0.20850169515301681</v>
      </c>
      <c r="AC1075">
        <v>-0.22006197520669149</v>
      </c>
      <c r="AD1075">
        <v>-0.26798234318740471</v>
      </c>
      <c r="AE1075">
        <v>-0.19524813733735061</v>
      </c>
      <c r="AF1075">
        <v>-0.31462196951074989</v>
      </c>
      <c r="AG1075">
        <v>-0.19046912446349029</v>
      </c>
      <c r="AH1075" s="9" t="s">
        <v>259</v>
      </c>
      <c r="AI1075" s="1">
        <v>43922</v>
      </c>
      <c r="AJ1075" s="9" t="s">
        <v>38</v>
      </c>
      <c r="AK1075">
        <v>23</v>
      </c>
    </row>
    <row r="1076" spans="1:37" x14ac:dyDescent="0.25">
      <c r="A1076">
        <v>43943</v>
      </c>
      <c r="B1076">
        <v>-5.9090388582151078E-2</v>
      </c>
      <c r="C1076">
        <v>-1.547562378267416E-3</v>
      </c>
      <c r="D1076">
        <v>0</v>
      </c>
      <c r="E1076">
        <v>-4.3776428581988228E-2</v>
      </c>
      <c r="F1076">
        <v>-4.5600658494481531E-4</v>
      </c>
      <c r="G1076">
        <v>0</v>
      </c>
      <c r="H1076">
        <v>-3.2837575502148122E-2</v>
      </c>
      <c r="I1076">
        <v>-3.231929619376029E-2</v>
      </c>
      <c r="J1076">
        <v>0</v>
      </c>
      <c r="K1076">
        <v>-4.8193149022229112E-2</v>
      </c>
      <c r="L1076">
        <v>0</v>
      </c>
      <c r="M1076">
        <v>-2.4991719264889221E-2</v>
      </c>
      <c r="N1076">
        <v>-3.4267479828754728E-2</v>
      </c>
      <c r="O1076">
        <v>-4.5139985000097124E-3</v>
      </c>
      <c r="P1076">
        <v>-0.1173160483193643</v>
      </c>
      <c r="Q1076">
        <v>-5.7627553645903093E-2</v>
      </c>
      <c r="R1076">
        <v>0</v>
      </c>
      <c r="S1076">
        <v>-0.76205130469615157</v>
      </c>
      <c r="T1076">
        <v>0</v>
      </c>
      <c r="U1076">
        <v>0</v>
      </c>
      <c r="V1076">
        <v>-0.38987038569225629</v>
      </c>
      <c r="W1076">
        <v>0</v>
      </c>
      <c r="X1076">
        <v>-9.036058951747692E-4</v>
      </c>
      <c r="Y1076">
        <v>-6.3319560393155757E-3</v>
      </c>
      <c r="Z1076">
        <v>-5.9309576633543588E-2</v>
      </c>
      <c r="AA1076">
        <v>-4.6356546094351407E-2</v>
      </c>
      <c r="AB1076">
        <v>-6.0851922564327622E-2</v>
      </c>
      <c r="AC1076">
        <v>-2.4167078038765E-2</v>
      </c>
      <c r="AD1076">
        <v>-6.0682796452690681E-2</v>
      </c>
      <c r="AE1076">
        <v>-4.4758299075035148E-3</v>
      </c>
      <c r="AF1076">
        <v>-7.3602012668903469E-2</v>
      </c>
      <c r="AG1076">
        <v>-0.1012435805702097</v>
      </c>
      <c r="AH1076" s="9" t="s">
        <v>259</v>
      </c>
      <c r="AI1076" s="1">
        <v>43922</v>
      </c>
      <c r="AJ1076" s="9" t="s">
        <v>39</v>
      </c>
      <c r="AK1076">
        <v>22</v>
      </c>
    </row>
    <row r="1077" spans="1:37" x14ac:dyDescent="0.25">
      <c r="A1077">
        <v>43942</v>
      </c>
      <c r="B1077">
        <v>-1.973210515686854</v>
      </c>
      <c r="C1077">
        <v>-2.3345865777677139</v>
      </c>
      <c r="D1077">
        <v>-1.537477117723093</v>
      </c>
      <c r="E1077">
        <v>-1.8228517295913571</v>
      </c>
      <c r="F1077">
        <v>-1.6132148925187271</v>
      </c>
      <c r="G1077">
        <v>-1.5866758936346601</v>
      </c>
      <c r="H1077">
        <v>-2.518933806442166</v>
      </c>
      <c r="I1077">
        <v>-2.3894206032106791</v>
      </c>
      <c r="J1077">
        <v>-7.3081829783140106</v>
      </c>
      <c r="K1077">
        <v>-4.9755691516806149</v>
      </c>
      <c r="L1077">
        <v>-2.773466395263807</v>
      </c>
      <c r="M1077">
        <v>-1.809262452918317</v>
      </c>
      <c r="N1077">
        <v>-3.067827253885306</v>
      </c>
      <c r="O1077">
        <v>-1.2536943509245531</v>
      </c>
      <c r="P1077">
        <v>-6.8770359073998755E-2</v>
      </c>
      <c r="Q1077">
        <v>-2.107790820942991</v>
      </c>
      <c r="R1077">
        <v>-1.065124384718489</v>
      </c>
      <c r="S1077">
        <v>-1.845596832478668</v>
      </c>
      <c r="T1077">
        <v>-1.5398011337292079</v>
      </c>
      <c r="U1077">
        <v>-7.7618369417977364</v>
      </c>
      <c r="V1077">
        <v>-2.4235036587927028</v>
      </c>
      <c r="W1077">
        <v>-0.48542889945379841</v>
      </c>
      <c r="X1077">
        <v>-0.85672301327616274</v>
      </c>
      <c r="Y1077">
        <v>-1.755794980600115</v>
      </c>
      <c r="Z1077">
        <v>-1.519561151952596</v>
      </c>
      <c r="AA1077">
        <v>-3.0292699216537562</v>
      </c>
      <c r="AB1077">
        <v>-1.909153756779258</v>
      </c>
      <c r="AC1077">
        <v>-2.094019886836795</v>
      </c>
      <c r="AD1077">
        <v>-4.0333681095207696</v>
      </c>
      <c r="AE1077">
        <v>-2.75212984884381</v>
      </c>
      <c r="AF1077">
        <v>-1.7880168137181149</v>
      </c>
      <c r="AG1077">
        <v>-1.099706730947329</v>
      </c>
      <c r="AH1077" s="9" t="s">
        <v>259</v>
      </c>
      <c r="AI1077" s="1">
        <v>43922</v>
      </c>
      <c r="AJ1077" s="9" t="s">
        <v>40</v>
      </c>
      <c r="AK1077">
        <v>21</v>
      </c>
    </row>
    <row r="1078" spans="1:37" x14ac:dyDescent="0.25">
      <c r="A1078">
        <v>43941</v>
      </c>
      <c r="B1078">
        <v>-0.30041480417595112</v>
      </c>
      <c r="C1078">
        <v>-0.19477967075439731</v>
      </c>
      <c r="D1078">
        <v>-6.3461831052394942E-3</v>
      </c>
      <c r="E1078">
        <v>-0.21165604293596571</v>
      </c>
      <c r="F1078">
        <v>-0.30415307922040552</v>
      </c>
      <c r="G1078">
        <v>-0.1827482402437777</v>
      </c>
      <c r="H1078">
        <v>-0.26916687883063012</v>
      </c>
      <c r="I1078">
        <v>-0.28609687806604051</v>
      </c>
      <c r="J1078">
        <v>0</v>
      </c>
      <c r="K1078">
        <v>-0.27378296805446423</v>
      </c>
      <c r="L1078">
        <v>0</v>
      </c>
      <c r="M1078">
        <v>-0.2376925117664169</v>
      </c>
      <c r="N1078">
        <v>-0.25496615685097229</v>
      </c>
      <c r="O1078">
        <v>-0.31808473219254368</v>
      </c>
      <c r="P1078">
        <v>-0.16796211578869069</v>
      </c>
      <c r="Q1078">
        <v>-0.37822111971820022</v>
      </c>
      <c r="R1078">
        <v>-2.682966369467759E-2</v>
      </c>
      <c r="S1078">
        <v>-1.480970285591992</v>
      </c>
      <c r="T1078">
        <v>-0.88928714987617663</v>
      </c>
      <c r="U1078">
        <v>-0.1934590629135198</v>
      </c>
      <c r="V1078">
        <v>-0.2757030972116325</v>
      </c>
      <c r="W1078">
        <v>-5.8265657762147711E-2</v>
      </c>
      <c r="X1078">
        <v>-7.1906325582681965E-2</v>
      </c>
      <c r="Y1078">
        <v>-6.414695961277532E-2</v>
      </c>
      <c r="Z1078">
        <v>-0.2293686586926702</v>
      </c>
      <c r="AA1078">
        <v>-0.19415817497165169</v>
      </c>
      <c r="AB1078">
        <v>-0.59336777901945625</v>
      </c>
      <c r="AC1078">
        <v>-0.1155779247590944</v>
      </c>
      <c r="AD1078">
        <v>-0.19556716905751501</v>
      </c>
      <c r="AE1078">
        <v>-0.26160992906199437</v>
      </c>
      <c r="AF1078">
        <v>-0.26589227001428412</v>
      </c>
      <c r="AG1078">
        <v>-0.44876175323797962</v>
      </c>
      <c r="AH1078" s="9" t="s">
        <v>259</v>
      </c>
      <c r="AI1078" s="1">
        <v>43922</v>
      </c>
      <c r="AJ1078" s="9" t="s">
        <v>41</v>
      </c>
      <c r="AK1078">
        <v>20</v>
      </c>
    </row>
    <row r="1079" spans="1:37" x14ac:dyDescent="0.25">
      <c r="A1079">
        <v>43938</v>
      </c>
      <c r="B1079">
        <v>-0.47859562447607429</v>
      </c>
      <c r="C1079">
        <v>0</v>
      </c>
      <c r="D1079">
        <v>-8.0262474492165895E-3</v>
      </c>
      <c r="E1079">
        <v>-0.1049137176368331</v>
      </c>
      <c r="F1079">
        <v>-0.52656644488379378</v>
      </c>
      <c r="G1079">
        <v>-0.35262216795517842</v>
      </c>
      <c r="H1079">
        <v>-2.7167382135314579E-2</v>
      </c>
      <c r="I1079">
        <v>-0.59254238616789989</v>
      </c>
      <c r="J1079">
        <v>0</v>
      </c>
      <c r="K1079">
        <v>-0.20214903121767819</v>
      </c>
      <c r="L1079">
        <v>0</v>
      </c>
      <c r="M1079">
        <v>-0.53469587612619374</v>
      </c>
      <c r="N1079">
        <v>-0.3330110597683022</v>
      </c>
      <c r="O1079">
        <v>-0.74029067208571708</v>
      </c>
      <c r="P1079">
        <v>-0.14457611623158401</v>
      </c>
      <c r="Q1079">
        <v>-0.20004917819253959</v>
      </c>
      <c r="R1079">
        <v>-0.52628487627881015</v>
      </c>
      <c r="S1079">
        <v>-0.94091581701016802</v>
      </c>
      <c r="T1079">
        <v>-0.16636283360274171</v>
      </c>
      <c r="U1079">
        <v>-0.72600029374145836</v>
      </c>
      <c r="V1079">
        <v>-0.1885748916672243</v>
      </c>
      <c r="W1079">
        <v>-0.41821126793518559</v>
      </c>
      <c r="X1079">
        <v>-0.49573887752941398</v>
      </c>
      <c r="Y1079">
        <v>-1.6931297252874459E-2</v>
      </c>
      <c r="Z1079">
        <v>-0.46959583986211467</v>
      </c>
      <c r="AA1079">
        <v>-0.3881625006935096</v>
      </c>
      <c r="AB1079">
        <v>-0.27320887777658781</v>
      </c>
      <c r="AC1079">
        <v>-0.18191866153065581</v>
      </c>
      <c r="AD1079">
        <v>-0.1959674844674906</v>
      </c>
      <c r="AE1079">
        <v>-0.13317165072482939</v>
      </c>
      <c r="AF1079">
        <v>-0.40845963290790649</v>
      </c>
      <c r="AG1079">
        <v>-0.64919031025632956</v>
      </c>
      <c r="AH1079" s="9" t="s">
        <v>260</v>
      </c>
      <c r="AI1079" s="1">
        <v>43922</v>
      </c>
      <c r="AJ1079" s="9" t="s">
        <v>43</v>
      </c>
      <c r="AK1079">
        <v>17</v>
      </c>
    </row>
    <row r="1080" spans="1:37" x14ac:dyDescent="0.25">
      <c r="A1080">
        <v>43937</v>
      </c>
      <c r="B1080">
        <v>-0.45563859542717322</v>
      </c>
      <c r="C1080">
        <v>-7.3319970960779302E-2</v>
      </c>
      <c r="D1080">
        <v>0</v>
      </c>
      <c r="E1080">
        <v>-0.1195346884668443</v>
      </c>
      <c r="F1080">
        <v>-1.5152516082227971E-2</v>
      </c>
      <c r="G1080">
        <v>-3.5602974816509148E-2</v>
      </c>
      <c r="H1080">
        <v>-6.655896451764216E-3</v>
      </c>
      <c r="I1080">
        <v>-0.40332115151326481</v>
      </c>
      <c r="J1080">
        <v>-1.5326588869039971E-2</v>
      </c>
      <c r="K1080">
        <v>-0.71234347305900214</v>
      </c>
      <c r="L1080">
        <v>0</v>
      </c>
      <c r="M1080">
        <v>-2.3282603865305219E-2</v>
      </c>
      <c r="N1080">
        <v>-0.1641057513295176</v>
      </c>
      <c r="O1080">
        <v>-0.18575027531342991</v>
      </c>
      <c r="P1080">
        <v>-7.9643408720014963E-2</v>
      </c>
      <c r="Q1080">
        <v>-6.634836712732356E-2</v>
      </c>
      <c r="R1080">
        <v>-0.13799437230159531</v>
      </c>
      <c r="S1080">
        <v>-0.38585936533415433</v>
      </c>
      <c r="T1080">
        <v>-0.63623353674000449</v>
      </c>
      <c r="U1080">
        <v>-0.24448290099278019</v>
      </c>
      <c r="V1080">
        <v>-1.9252748966336219E-2</v>
      </c>
      <c r="W1080">
        <v>0</v>
      </c>
      <c r="X1080">
        <v>-1.2972853582001971</v>
      </c>
      <c r="Y1080">
        <v>-5.5884889940801173E-2</v>
      </c>
      <c r="Z1080">
        <v>-0.53050210182388979</v>
      </c>
      <c r="AA1080">
        <v>-0.30001154809394159</v>
      </c>
      <c r="AB1080">
        <v>-0.18070059818176959</v>
      </c>
      <c r="AC1080">
        <v>-1.8679002774445948E-2</v>
      </c>
      <c r="AD1080">
        <v>-1.050415045630077E-2</v>
      </c>
      <c r="AE1080">
        <v>-2.8591854472360081E-2</v>
      </c>
      <c r="AF1080">
        <v>-0.38892732875260022</v>
      </c>
      <c r="AG1080">
        <v>-0.3845229455090905</v>
      </c>
      <c r="AH1080" s="9" t="s">
        <v>260</v>
      </c>
      <c r="AI1080" s="1">
        <v>43922</v>
      </c>
      <c r="AJ1080" s="9" t="s">
        <v>38</v>
      </c>
      <c r="AK1080">
        <v>16</v>
      </c>
    </row>
    <row r="1081" spans="1:37" x14ac:dyDescent="0.25">
      <c r="A1081">
        <v>43936</v>
      </c>
      <c r="B1081">
        <v>-0.26043906813580597</v>
      </c>
      <c r="C1081">
        <v>-4.4022601798988599E-2</v>
      </c>
      <c r="D1081">
        <v>-0.17213186239511891</v>
      </c>
      <c r="E1081">
        <v>-9.4871868808606E-2</v>
      </c>
      <c r="F1081">
        <v>-9.6550307318511094E-2</v>
      </c>
      <c r="G1081">
        <v>-0.46135209616596617</v>
      </c>
      <c r="H1081">
        <v>-0.18280542337009101</v>
      </c>
      <c r="I1081">
        <v>0</v>
      </c>
      <c r="J1081">
        <v>-9.7668031253954291E-2</v>
      </c>
      <c r="K1081">
        <v>-0.27014139584586527</v>
      </c>
      <c r="L1081">
        <v>-7.2212598240044668E-2</v>
      </c>
      <c r="M1081">
        <v>-0.1007613197806945</v>
      </c>
      <c r="N1081">
        <v>-9.4839542934962148E-2</v>
      </c>
      <c r="O1081">
        <v>-0.38786736497356761</v>
      </c>
      <c r="P1081">
        <v>-1.502974499371626E-2</v>
      </c>
      <c r="Q1081">
        <v>-2.6035276753976992E-2</v>
      </c>
      <c r="R1081">
        <v>-2.4608940916216081E-2</v>
      </c>
      <c r="S1081">
        <v>-9.5097837573789035E-2</v>
      </c>
      <c r="T1081">
        <v>-1.5112634336863429E-2</v>
      </c>
      <c r="U1081">
        <v>-9.3788501640895389E-2</v>
      </c>
      <c r="V1081">
        <v>-4.285173222688521E-3</v>
      </c>
      <c r="W1081">
        <v>0</v>
      </c>
      <c r="X1081">
        <v>-7.3242750120220509E-2</v>
      </c>
      <c r="Y1081">
        <v>-0.21280835071290399</v>
      </c>
      <c r="Z1081">
        <v>-0.28086105121639959</v>
      </c>
      <c r="AA1081">
        <v>-7.027006377325086E-2</v>
      </c>
      <c r="AB1081">
        <v>-8.9281882610967367E-2</v>
      </c>
      <c r="AC1081">
        <v>-0.35621677401433532</v>
      </c>
      <c r="AD1081">
        <v>-8.7999674847040202E-2</v>
      </c>
      <c r="AE1081">
        <v>-4.2294107107474853E-2</v>
      </c>
      <c r="AF1081">
        <v>-0.32185925857641828</v>
      </c>
      <c r="AG1081">
        <v>-8.7903936922694076E-2</v>
      </c>
      <c r="AH1081" s="9" t="s">
        <v>260</v>
      </c>
      <c r="AI1081" s="1">
        <v>43922</v>
      </c>
      <c r="AJ1081" s="9" t="s">
        <v>39</v>
      </c>
      <c r="AK1081">
        <v>15</v>
      </c>
    </row>
    <row r="1082" spans="1:37" x14ac:dyDescent="0.25">
      <c r="A1082">
        <v>43935</v>
      </c>
      <c r="B1082">
        <v>-0.26805665650824501</v>
      </c>
      <c r="C1082">
        <v>-0.3920911961482611</v>
      </c>
      <c r="D1082">
        <v>0</v>
      </c>
      <c r="E1082">
        <v>-0.16208032134338171</v>
      </c>
      <c r="F1082">
        <v>-0.79305923946034729</v>
      </c>
      <c r="G1082">
        <v>-0.18272046842968551</v>
      </c>
      <c r="H1082">
        <v>-0.55319841304343087</v>
      </c>
      <c r="I1082">
        <v>-0.22283920655259509</v>
      </c>
      <c r="J1082">
        <v>-8.9748882419888529E-2</v>
      </c>
      <c r="K1082">
        <v>-0.10986154587103759</v>
      </c>
      <c r="L1082">
        <v>-0.11978593681752291</v>
      </c>
      <c r="M1082">
        <v>-0.11852580684402581</v>
      </c>
      <c r="N1082">
        <v>-5.7344637923209769E-2</v>
      </c>
      <c r="O1082">
        <v>-0.17686234290952041</v>
      </c>
      <c r="P1082">
        <v>-6.4382633900464184E-2</v>
      </c>
      <c r="Q1082">
        <v>-4.6278290972430573E-2</v>
      </c>
      <c r="R1082">
        <v>-4.1609494096508659E-2</v>
      </c>
      <c r="S1082">
        <v>-1.2724818227738051</v>
      </c>
      <c r="T1082">
        <v>-0.1154237817080386</v>
      </c>
      <c r="U1082">
        <v>0</v>
      </c>
      <c r="V1082">
        <v>-0.1017672879756833</v>
      </c>
      <c r="W1082">
        <v>-0.1684007081781384</v>
      </c>
      <c r="X1082">
        <v>-0.17469718186403341</v>
      </c>
      <c r="Y1082">
        <v>0</v>
      </c>
      <c r="Z1082">
        <v>-0.28684394209017872</v>
      </c>
      <c r="AA1082">
        <v>-8.4319850942969218E-2</v>
      </c>
      <c r="AB1082">
        <v>-0.31525010596412878</v>
      </c>
      <c r="AC1082">
        <v>-6.7264956996686873E-2</v>
      </c>
      <c r="AD1082">
        <v>-5.4148023424805881E-2</v>
      </c>
      <c r="AE1082">
        <v>-0.16644483810181229</v>
      </c>
      <c r="AF1082">
        <v>-0.23868125862387871</v>
      </c>
      <c r="AG1082">
        <v>-0.26467386834525702</v>
      </c>
      <c r="AH1082" s="9" t="s">
        <v>260</v>
      </c>
      <c r="AI1082" s="1">
        <v>43922</v>
      </c>
      <c r="AJ1082" s="9" t="s">
        <v>40</v>
      </c>
      <c r="AK1082">
        <v>14</v>
      </c>
    </row>
    <row r="1083" spans="1:37" x14ac:dyDescent="0.25">
      <c r="A1083">
        <v>43934</v>
      </c>
      <c r="B1083">
        <v>-0.29023053898415208</v>
      </c>
      <c r="C1083">
        <v>0</v>
      </c>
      <c r="D1083">
        <v>-1.453132581105486E-2</v>
      </c>
      <c r="E1083">
        <v>-0.33164758381537152</v>
      </c>
      <c r="F1083">
        <v>-4.3707145823855591E-2</v>
      </c>
      <c r="G1083">
        <v>-5.9865732127424298E-2</v>
      </c>
      <c r="H1083">
        <v>-6.7224888019935619E-2</v>
      </c>
      <c r="I1083">
        <v>-9.5043371574063083E-3</v>
      </c>
      <c r="J1083">
        <v>-0.1134884009876951</v>
      </c>
      <c r="K1083">
        <v>-0.37935437875567107</v>
      </c>
      <c r="L1083">
        <v>-7.2388000002214084E-2</v>
      </c>
      <c r="M1083">
        <v>-0.1937273269223804</v>
      </c>
      <c r="N1083">
        <v>-0.89927897087679887</v>
      </c>
      <c r="O1083">
        <v>-0.1415924030052606</v>
      </c>
      <c r="P1083">
        <v>-0.39468906185149211</v>
      </c>
      <c r="Q1083">
        <v>-6.145059082778897E-3</v>
      </c>
      <c r="R1083">
        <v>-1.091154046293424E-2</v>
      </c>
      <c r="S1083">
        <v>-9.1899830237875835E-3</v>
      </c>
      <c r="T1083">
        <v>-7.5767810580334535E-2</v>
      </c>
      <c r="U1083">
        <v>0</v>
      </c>
      <c r="V1083">
        <v>-7.2272217899811877E-2</v>
      </c>
      <c r="W1083">
        <v>-1.638300908437771E-2</v>
      </c>
      <c r="X1083">
        <v>-6.7026086396597129E-2</v>
      </c>
      <c r="Y1083">
        <v>-1.48594296609508E-2</v>
      </c>
      <c r="Z1083">
        <v>-0.2146488851472447</v>
      </c>
      <c r="AA1083">
        <v>-0.48342756312053758</v>
      </c>
      <c r="AB1083">
        <v>-7.1338238307754001E-2</v>
      </c>
      <c r="AC1083">
        <v>-9.4145850806534773E-2</v>
      </c>
      <c r="AD1083">
        <v>-0.12395722785126401</v>
      </c>
      <c r="AE1083">
        <v>-7.8860092513938135E-2</v>
      </c>
      <c r="AF1083">
        <v>-0.2626270358551881</v>
      </c>
      <c r="AG1083">
        <v>-0.30985791706702459</v>
      </c>
      <c r="AH1083" s="9" t="s">
        <v>260</v>
      </c>
      <c r="AI1083" s="1">
        <v>43922</v>
      </c>
      <c r="AJ1083" s="9" t="s">
        <v>41</v>
      </c>
      <c r="AK1083">
        <v>13</v>
      </c>
    </row>
    <row r="1084" spans="1:37" x14ac:dyDescent="0.25">
      <c r="A1084">
        <v>43931</v>
      </c>
      <c r="B1084">
        <v>-0.44727303776921101</v>
      </c>
      <c r="C1084">
        <v>-0.35108687777946951</v>
      </c>
      <c r="D1084">
        <v>-0.4706532531814453</v>
      </c>
      <c r="E1084">
        <v>-0.31983882564872768</v>
      </c>
      <c r="F1084">
        <v>-1.854023673765651E-2</v>
      </c>
      <c r="G1084">
        <v>-6.146437874888095E-2</v>
      </c>
      <c r="H1084">
        <v>-8.0861489245118406E-2</v>
      </c>
      <c r="I1084">
        <v>-0.49250598810669982</v>
      </c>
      <c r="J1084">
        <v>0</v>
      </c>
      <c r="K1084">
        <v>-8.7999548726589369E-2</v>
      </c>
      <c r="L1084">
        <v>-1.9830039223679902E-2</v>
      </c>
      <c r="M1084">
        <v>-6.7713957273965869E-2</v>
      </c>
      <c r="N1084">
        <v>-0.83231606294909488</v>
      </c>
      <c r="O1084">
        <v>-0.25757872743174598</v>
      </c>
      <c r="P1084">
        <v>-0.59541152173519218</v>
      </c>
      <c r="Q1084">
        <v>-0.28078274375699391</v>
      </c>
      <c r="R1084">
        <v>-0.40532940431167691</v>
      </c>
      <c r="S1084">
        <v>-3.1153436871456748</v>
      </c>
      <c r="T1084">
        <v>-0.12655007293357809</v>
      </c>
      <c r="U1084">
        <v>-0.43616115485216522</v>
      </c>
      <c r="V1084">
        <v>-8.1311487319965792E-2</v>
      </c>
      <c r="W1084">
        <v>0</v>
      </c>
      <c r="X1084">
        <v>-0.27441952654613933</v>
      </c>
      <c r="Y1084">
        <v>-1.172177959885636E-2</v>
      </c>
      <c r="Z1084">
        <v>-0.50513454135474745</v>
      </c>
      <c r="AA1084">
        <v>-0.51844029181737927</v>
      </c>
      <c r="AB1084">
        <v>-0.15045162754425229</v>
      </c>
      <c r="AC1084">
        <v>-9.5973754908463313E-2</v>
      </c>
      <c r="AD1084">
        <v>-0.26628590326135781</v>
      </c>
      <c r="AE1084">
        <v>-0.1257808173427441</v>
      </c>
      <c r="AF1084">
        <v>-0.56719235894157238</v>
      </c>
      <c r="AG1084">
        <v>-0.37424414644370202</v>
      </c>
      <c r="AH1084" s="9" t="s">
        <v>261</v>
      </c>
      <c r="AI1084" s="1">
        <v>43922</v>
      </c>
      <c r="AJ1084" s="9" t="s">
        <v>43</v>
      </c>
      <c r="AK1084">
        <v>10</v>
      </c>
    </row>
    <row r="1085" spans="1:37" x14ac:dyDescent="0.25">
      <c r="A1085">
        <v>43930</v>
      </c>
      <c r="B1085">
        <v>-0.46906075883118992</v>
      </c>
      <c r="C1085">
        <v>-0.14218408810859859</v>
      </c>
      <c r="D1085">
        <v>-0.1051430233376978</v>
      </c>
      <c r="E1085">
        <v>-0.23859283714577489</v>
      </c>
      <c r="F1085">
        <v>-2.430295970872259E-2</v>
      </c>
      <c r="G1085">
        <v>-0.56629364141765148</v>
      </c>
      <c r="H1085">
        <v>-1.173659502644664E-3</v>
      </c>
      <c r="I1085">
        <v>-0.17109184437139929</v>
      </c>
      <c r="J1085">
        <v>0</v>
      </c>
      <c r="K1085">
        <v>-2.18742868195929E-2</v>
      </c>
      <c r="L1085">
        <v>-4.73549942325476E-3</v>
      </c>
      <c r="M1085">
        <v>-0.23146156809319429</v>
      </c>
      <c r="N1085">
        <v>-0.43760165125407979</v>
      </c>
      <c r="O1085">
        <v>-0.24588298835317279</v>
      </c>
      <c r="P1085">
        <v>-0.3238279659638022</v>
      </c>
      <c r="Q1085">
        <v>-0.1976184255686865</v>
      </c>
      <c r="R1085">
        <v>-0.1292952986381464</v>
      </c>
      <c r="S1085">
        <v>-1.2718136218129059</v>
      </c>
      <c r="T1085">
        <v>-0.43274732250991771</v>
      </c>
      <c r="U1085">
        <v>-0.25681979100884161</v>
      </c>
      <c r="V1085">
        <v>-0.29483044059118579</v>
      </c>
      <c r="W1085">
        <v>-1.9315451252525932E-2</v>
      </c>
      <c r="X1085">
        <v>-0.31188653167508501</v>
      </c>
      <c r="Y1085">
        <v>-0.1148055333808104</v>
      </c>
      <c r="Z1085">
        <v>-0.4676314463849689</v>
      </c>
      <c r="AA1085">
        <v>-0.235313813687371</v>
      </c>
      <c r="AB1085">
        <v>-0.27956440296341772</v>
      </c>
      <c r="AC1085">
        <v>-0.1472188616910132</v>
      </c>
      <c r="AD1085">
        <v>-0.2010345342232101</v>
      </c>
      <c r="AE1085">
        <v>-0.2074582069237107</v>
      </c>
      <c r="AF1085">
        <v>-0.40014968203830692</v>
      </c>
      <c r="AG1085">
        <v>-0.4637566891332236</v>
      </c>
      <c r="AH1085" s="9" t="s">
        <v>261</v>
      </c>
      <c r="AI1085" s="1">
        <v>43922</v>
      </c>
      <c r="AJ1085" s="9" t="s">
        <v>38</v>
      </c>
      <c r="AK1085">
        <v>9</v>
      </c>
    </row>
    <row r="1086" spans="1:37" x14ac:dyDescent="0.25">
      <c r="A1086">
        <v>43929</v>
      </c>
      <c r="B1086">
        <v>-0.16175804547134129</v>
      </c>
      <c r="C1086">
        <v>-0.27508123490251768</v>
      </c>
      <c r="D1086">
        <v>0</v>
      </c>
      <c r="E1086">
        <v>-2.893517347324099E-2</v>
      </c>
      <c r="F1086">
        <v>-2.1793260707162011E-4</v>
      </c>
      <c r="G1086">
        <v>-4.2394049014543848E-2</v>
      </c>
      <c r="H1086">
        <v>-1.00574952019744E-2</v>
      </c>
      <c r="I1086">
        <v>-7.2288054195669513E-2</v>
      </c>
      <c r="J1086">
        <v>-0.57499927151100139</v>
      </c>
      <c r="K1086">
        <v>-4.0894497114854121E-2</v>
      </c>
      <c r="L1086">
        <v>-2.087291686282015E-3</v>
      </c>
      <c r="M1086">
        <v>-7.1892569455041716E-2</v>
      </c>
      <c r="N1086">
        <v>-0.46062291024722851</v>
      </c>
      <c r="O1086">
        <v>-3.101634032163943E-2</v>
      </c>
      <c r="P1086">
        <v>-5.5578033378353257E-2</v>
      </c>
      <c r="Q1086">
        <v>-4.3977311127690932E-2</v>
      </c>
      <c r="R1086">
        <v>-3.595982673005152E-2</v>
      </c>
      <c r="S1086">
        <v>-0.1021345823849079</v>
      </c>
      <c r="T1086">
        <v>-7.6755380908466106E-3</v>
      </c>
      <c r="U1086">
        <v>0</v>
      </c>
      <c r="V1086">
        <v>-4.9513357800616362E-3</v>
      </c>
      <c r="W1086">
        <v>0</v>
      </c>
      <c r="X1086">
        <v>-0.1229915899034494</v>
      </c>
      <c r="Y1086">
        <v>-7.0897579156936022E-2</v>
      </c>
      <c r="Z1086">
        <v>-0.1080369588243958</v>
      </c>
      <c r="AA1086">
        <v>-0.26362958503991968</v>
      </c>
      <c r="AB1086">
        <v>-1.6632030593471962E-2</v>
      </c>
      <c r="AC1086">
        <v>-4.6933384646039328E-2</v>
      </c>
      <c r="AD1086">
        <v>-2.0531486236180899E-2</v>
      </c>
      <c r="AE1086">
        <v>-2.154843468788209E-2</v>
      </c>
      <c r="AF1086">
        <v>-0.18153627357931171</v>
      </c>
      <c r="AG1086">
        <v>-0.11913842615439479</v>
      </c>
      <c r="AH1086" s="9" t="s">
        <v>261</v>
      </c>
      <c r="AI1086" s="1">
        <v>43922</v>
      </c>
      <c r="AJ1086" s="9" t="s">
        <v>39</v>
      </c>
      <c r="AK1086">
        <v>8</v>
      </c>
    </row>
    <row r="1087" spans="1:37" x14ac:dyDescent="0.25">
      <c r="A1087">
        <v>43928</v>
      </c>
      <c r="B1087">
        <v>-0.62139791328035776</v>
      </c>
      <c r="C1087">
        <v>-0.15788961795936349</v>
      </c>
      <c r="D1087">
        <v>-0.27315384817104038</v>
      </c>
      <c r="E1087">
        <v>-0.30518451747436248</v>
      </c>
      <c r="F1087">
        <v>-6.1777587392431561E-2</v>
      </c>
      <c r="G1087">
        <v>-0.71597747760449038</v>
      </c>
      <c r="H1087">
        <v>-2.883192468190323E-2</v>
      </c>
      <c r="I1087">
        <v>-0.49541253357619192</v>
      </c>
      <c r="J1087">
        <v>-0.34068481763260161</v>
      </c>
      <c r="K1087">
        <v>-0.37507615528502358</v>
      </c>
      <c r="L1087">
        <v>-2.4562772472213751E-2</v>
      </c>
      <c r="M1087">
        <v>-0.50288441301154529</v>
      </c>
      <c r="N1087">
        <v>-8.6751764609521498E-2</v>
      </c>
      <c r="O1087">
        <v>-0.1238971731292049</v>
      </c>
      <c r="P1087">
        <v>-0.33511135719728857</v>
      </c>
      <c r="Q1087">
        <v>-0.34175911458143898</v>
      </c>
      <c r="R1087">
        <v>-0.2318977337230283</v>
      </c>
      <c r="S1087">
        <v>-0.97771736337201098</v>
      </c>
      <c r="T1087">
        <v>-1.5625825517830431E-2</v>
      </c>
      <c r="U1087">
        <v>0</v>
      </c>
      <c r="V1087">
        <v>-0.1080645984489142</v>
      </c>
      <c r="W1087">
        <v>-0.23528435445128959</v>
      </c>
      <c r="X1087">
        <v>-0.48135550587071418</v>
      </c>
      <c r="Y1087">
        <v>0</v>
      </c>
      <c r="Z1087">
        <v>-0.93648687674204523</v>
      </c>
      <c r="AA1087">
        <v>-0.23092020072792011</v>
      </c>
      <c r="AB1087">
        <v>-0.17399579636633411</v>
      </c>
      <c r="AC1087">
        <v>-0.25880618412123702</v>
      </c>
      <c r="AD1087">
        <v>-0.25682948803985711</v>
      </c>
      <c r="AE1087">
        <v>-6.5125628515442111E-2</v>
      </c>
      <c r="AF1087">
        <v>-0.84565899809739631</v>
      </c>
      <c r="AG1087">
        <v>-0.50592957454386889</v>
      </c>
      <c r="AH1087" s="9" t="s">
        <v>261</v>
      </c>
      <c r="AI1087" s="1">
        <v>43922</v>
      </c>
      <c r="AJ1087" s="9" t="s">
        <v>40</v>
      </c>
      <c r="AK1087">
        <v>7</v>
      </c>
    </row>
    <row r="1088" spans="1:37" x14ac:dyDescent="0.25">
      <c r="A1088">
        <v>43927</v>
      </c>
      <c r="B1088">
        <v>-1.3254154718285931</v>
      </c>
      <c r="C1088">
        <v>-0.17453955901578361</v>
      </c>
      <c r="D1088">
        <v>0</v>
      </c>
      <c r="E1088">
        <v>-5.3681000141072278E-2</v>
      </c>
      <c r="F1088">
        <v>0</v>
      </c>
      <c r="G1088">
        <v>-7.48145248791743E-3</v>
      </c>
      <c r="H1088">
        <v>-0.12509606861888911</v>
      </c>
      <c r="I1088">
        <v>-2.0841104113211849E-2</v>
      </c>
      <c r="J1088">
        <v>-3.9624714577815197E-2</v>
      </c>
      <c r="K1088">
        <v>0</v>
      </c>
      <c r="L1088">
        <v>0</v>
      </c>
      <c r="M1088">
        <v>-4.0039529932276892E-3</v>
      </c>
      <c r="N1088">
        <v>-1.527037919460235E-2</v>
      </c>
      <c r="O1088">
        <v>-2.51810592654122</v>
      </c>
      <c r="P1088">
        <v>-1.6499668369446011E-2</v>
      </c>
      <c r="Q1088">
        <v>0</v>
      </c>
      <c r="R1088">
        <v>-1.276949396244367E-2</v>
      </c>
      <c r="S1088">
        <v>-0.12635474471092459</v>
      </c>
      <c r="T1088">
        <v>-9.6313871281466443E-2</v>
      </c>
      <c r="U1088">
        <v>0</v>
      </c>
      <c r="V1088">
        <v>-0.2184205098350728</v>
      </c>
      <c r="W1088">
        <v>-3.7102778544949189E-3</v>
      </c>
      <c r="X1088">
        <v>-7.5742100608168689E-2</v>
      </c>
      <c r="Y1088">
        <v>0</v>
      </c>
      <c r="Z1088">
        <v>-5.7784268194126652E-2</v>
      </c>
      <c r="AA1088">
        <v>-1.7572781628861851E-2</v>
      </c>
      <c r="AB1088">
        <v>-0.5374359761315386</v>
      </c>
      <c r="AC1088">
        <v>-2.0049423877199399E-3</v>
      </c>
      <c r="AD1088">
        <v>0</v>
      </c>
      <c r="AE1088">
        <v>-8.0423874716280836E-3</v>
      </c>
      <c r="AF1088">
        <v>-3.2799808381599829</v>
      </c>
      <c r="AG1088">
        <v>-8.8808640011721271E-2</v>
      </c>
      <c r="AH1088" s="9" t="s">
        <v>261</v>
      </c>
      <c r="AI1088" s="1">
        <v>43922</v>
      </c>
      <c r="AJ1088" s="9" t="s">
        <v>41</v>
      </c>
      <c r="AK1088">
        <v>6</v>
      </c>
    </row>
    <row r="1089" spans="1:37" x14ac:dyDescent="0.25">
      <c r="A1089">
        <v>43924</v>
      </c>
      <c r="B1089">
        <v>-0.1072864041626039</v>
      </c>
      <c r="C1089">
        <v>-1.211710947390765</v>
      </c>
      <c r="D1089">
        <v>0</v>
      </c>
      <c r="E1089">
        <v>-0.1289461263124953</v>
      </c>
      <c r="F1089">
        <v>-0.31642377297016061</v>
      </c>
      <c r="G1089">
        <v>-4.4735072427643179E-2</v>
      </c>
      <c r="H1089">
        <v>0</v>
      </c>
      <c r="I1089">
        <v>-9.5533921329218376E-3</v>
      </c>
      <c r="J1089">
        <v>-4.9885932399615543E-2</v>
      </c>
      <c r="K1089">
        <v>-9.9989687000760247E-2</v>
      </c>
      <c r="L1089">
        <v>-1.332544197665411E-2</v>
      </c>
      <c r="M1089">
        <v>-2.012671853609568E-2</v>
      </c>
      <c r="N1089">
        <v>-4.7403472617765827E-2</v>
      </c>
      <c r="O1089">
        <v>-8.4867426783915775E-3</v>
      </c>
      <c r="P1089">
        <v>-9.9290372894508504E-3</v>
      </c>
      <c r="Q1089">
        <v>-5.321596077406994E-2</v>
      </c>
      <c r="R1089">
        <v>-0.1078959969428808</v>
      </c>
      <c r="S1089">
        <v>0</v>
      </c>
      <c r="T1089">
        <v>-5.559666381032851E-2</v>
      </c>
      <c r="U1089">
        <v>0</v>
      </c>
      <c r="V1089">
        <v>-0.31695104901798948</v>
      </c>
      <c r="W1089">
        <v>-2.958682962731371E-2</v>
      </c>
      <c r="X1089">
        <v>-6.758717748552398E-2</v>
      </c>
      <c r="Y1089">
        <v>-1.4252708634777201E-2</v>
      </c>
      <c r="Z1089">
        <v>-0.15976700157602419</v>
      </c>
      <c r="AA1089">
        <v>-3.3634665419692587E-2</v>
      </c>
      <c r="AB1089">
        <v>-0.13134352013104911</v>
      </c>
      <c r="AC1089">
        <v>-1.377443649419436E-2</v>
      </c>
      <c r="AD1089">
        <v>-7.6783068681844674E-2</v>
      </c>
      <c r="AE1089">
        <v>-3.2623196526196982E-2</v>
      </c>
      <c r="AF1089">
        <v>-6.5058105400474367E-2</v>
      </c>
      <c r="AG1089">
        <v>-0.31375370796441471</v>
      </c>
      <c r="AH1089" s="9" t="s">
        <v>262</v>
      </c>
      <c r="AI1089" s="1">
        <v>43922</v>
      </c>
      <c r="AJ1089" s="9" t="s">
        <v>43</v>
      </c>
      <c r="AK1089">
        <v>3</v>
      </c>
    </row>
    <row r="1090" spans="1:37" x14ac:dyDescent="0.25">
      <c r="A1090">
        <v>43922</v>
      </c>
      <c r="B1090">
        <v>-0.24060881254906771</v>
      </c>
      <c r="C1090">
        <v>-0.58179151624548786</v>
      </c>
      <c r="D1090">
        <v>-1.192943251353458E-2</v>
      </c>
      <c r="E1090">
        <v>-8.3243112313824599E-2</v>
      </c>
      <c r="F1090">
        <v>-0.17828984080083199</v>
      </c>
      <c r="G1090">
        <v>-8.3841368738887478E-2</v>
      </c>
      <c r="H1090">
        <v>-1.740257078137567E-3</v>
      </c>
      <c r="I1090">
        <v>-1.3509399640837301</v>
      </c>
      <c r="J1090">
        <v>0</v>
      </c>
      <c r="K1090">
        <v>-0.20880357350546649</v>
      </c>
      <c r="L1090">
        <v>0</v>
      </c>
      <c r="M1090">
        <v>-4.7754042933885804E-3</v>
      </c>
      <c r="N1090">
        <v>-0.157672346405557</v>
      </c>
      <c r="O1090">
        <v>-6.6075645477065167E-2</v>
      </c>
      <c r="P1090">
        <v>-4.4051308405303843E-2</v>
      </c>
      <c r="Q1090">
        <v>-0.36038222127261837</v>
      </c>
      <c r="R1090">
        <v>-0.33307222910684231</v>
      </c>
      <c r="S1090">
        <v>-0.86133467607418135</v>
      </c>
      <c r="T1090">
        <v>-7.7538581102378684E-2</v>
      </c>
      <c r="U1090">
        <v>0</v>
      </c>
      <c r="V1090">
        <v>-7.4892505170997374E-3</v>
      </c>
      <c r="W1090">
        <v>0</v>
      </c>
      <c r="X1090">
        <v>-0.15518680958699091</v>
      </c>
      <c r="Y1090">
        <v>0</v>
      </c>
      <c r="Z1090">
        <v>-0.16879581049342449</v>
      </c>
      <c r="AA1090">
        <v>-0.3640375651800063</v>
      </c>
      <c r="AB1090">
        <v>-0.16845353845150721</v>
      </c>
      <c r="AC1090">
        <v>-3.490060014330853E-3</v>
      </c>
      <c r="AD1090">
        <v>-8.5359209999203656E-2</v>
      </c>
      <c r="AE1090">
        <v>-0.14767144487900069</v>
      </c>
      <c r="AF1090">
        <v>-0.2452130201456888</v>
      </c>
      <c r="AG1090">
        <v>-0.3286023235955563</v>
      </c>
      <c r="AH1090" s="9" t="s">
        <v>262</v>
      </c>
      <c r="AI1090" s="1">
        <v>43922</v>
      </c>
      <c r="AJ1090" s="9" t="s">
        <v>39</v>
      </c>
      <c r="AK1090">
        <v>1</v>
      </c>
    </row>
    <row r="1091" spans="1:37" x14ac:dyDescent="0.25">
      <c r="A1091">
        <v>43921</v>
      </c>
      <c r="B1091">
        <v>-1.216211085637432</v>
      </c>
      <c r="C1091">
        <v>-0.39462984307887922</v>
      </c>
      <c r="D1091">
        <v>-0.29352293426524823</v>
      </c>
      <c r="E1091">
        <v>-1.1303711198829181</v>
      </c>
      <c r="F1091">
        <v>-0.19061040489139641</v>
      </c>
      <c r="G1091">
        <v>-0.50486751764077165</v>
      </c>
      <c r="H1091">
        <v>-9.9264423121943196E-2</v>
      </c>
      <c r="I1091">
        <v>-0.47924875953156493</v>
      </c>
      <c r="J1091">
        <v>-2.3060242545729608</v>
      </c>
      <c r="K1091">
        <v>-0.9634074026273749</v>
      </c>
      <c r="L1091">
        <v>-1.0301735591772401</v>
      </c>
      <c r="M1091">
        <v>-0.47430946438657262</v>
      </c>
      <c r="N1091">
        <v>-0.50768597330526133</v>
      </c>
      <c r="O1091">
        <v>-2.8116293833114508E-2</v>
      </c>
      <c r="P1091">
        <v>-0.79915603347863129</v>
      </c>
      <c r="Q1091">
        <v>-0.78126610252144668</v>
      </c>
      <c r="R1091">
        <v>-0.43084478284617672</v>
      </c>
      <c r="S1091">
        <v>-0.5286842243853257</v>
      </c>
      <c r="T1091">
        <v>-0.48920939131781338</v>
      </c>
      <c r="U1091">
        <v>-5.601440394209404</v>
      </c>
      <c r="V1091">
        <v>-8.514222706776256E-2</v>
      </c>
      <c r="W1091">
        <v>-0.48373247379259948</v>
      </c>
      <c r="X1091">
        <v>-1.492739466184029</v>
      </c>
      <c r="Y1091">
        <v>-0.17575232785611031</v>
      </c>
      <c r="Z1091">
        <v>-1.157672553223505</v>
      </c>
      <c r="AA1091">
        <v>-1.3263542649385409</v>
      </c>
      <c r="AB1091">
        <v>-0.42334540900667622</v>
      </c>
      <c r="AC1091">
        <v>-0.86094325052954612</v>
      </c>
      <c r="AD1091">
        <v>-0.45025611327061982</v>
      </c>
      <c r="AE1091">
        <v>-0.86027835487763216</v>
      </c>
      <c r="AF1091">
        <v>-1.0274573269848011</v>
      </c>
      <c r="AG1091">
        <v>-1.255507318972523</v>
      </c>
      <c r="AH1091" s="9" t="s">
        <v>262</v>
      </c>
      <c r="AI1091" s="1">
        <v>43891</v>
      </c>
      <c r="AJ1091" s="9" t="s">
        <v>40</v>
      </c>
      <c r="AK1091">
        <v>31</v>
      </c>
    </row>
    <row r="1092" spans="1:37" x14ac:dyDescent="0.25">
      <c r="A1092">
        <v>43920</v>
      </c>
      <c r="B1092">
        <v>-1.6895449651925289</v>
      </c>
      <c r="C1092">
        <v>-1.726896106204908</v>
      </c>
      <c r="D1092">
        <v>-9.80876803110389E-2</v>
      </c>
      <c r="E1092">
        <v>-2.4332446795853522</v>
      </c>
      <c r="F1092">
        <v>-1.8223581118223731</v>
      </c>
      <c r="G1092">
        <v>-2.14214042760113</v>
      </c>
      <c r="H1092">
        <v>-1.061247391418251</v>
      </c>
      <c r="I1092">
        <v>-0.39537705752173191</v>
      </c>
      <c r="J1092">
        <v>-4.357471222446331</v>
      </c>
      <c r="K1092">
        <v>-2.7337363234056151</v>
      </c>
      <c r="L1092">
        <v>-0.32405871383617763</v>
      </c>
      <c r="M1092">
        <v>-0.91554306752262926</v>
      </c>
      <c r="N1092">
        <v>-2.0139887724381231</v>
      </c>
      <c r="O1092">
        <v>-0.96623689334301233</v>
      </c>
      <c r="P1092">
        <v>-0.86154750992655538</v>
      </c>
      <c r="Q1092">
        <v>-1.8969455383478211</v>
      </c>
      <c r="R1092">
        <v>-0.25893551960953581</v>
      </c>
      <c r="S1092">
        <v>-1.1883822817724521</v>
      </c>
      <c r="T1092">
        <v>-0.84716976510495212</v>
      </c>
      <c r="U1092">
        <v>-4.0530037624248472</v>
      </c>
      <c r="V1092">
        <v>-1.821974161355387</v>
      </c>
      <c r="W1092">
        <v>-0.53979052021779705</v>
      </c>
      <c r="X1092">
        <v>-1.078855693217778</v>
      </c>
      <c r="Y1092">
        <v>-1.867457498442227</v>
      </c>
      <c r="Z1092">
        <v>-1.8214143799059861</v>
      </c>
      <c r="AA1092">
        <v>-1.8896747938948879</v>
      </c>
      <c r="AB1092">
        <v>-1.5629716585403839</v>
      </c>
      <c r="AC1092">
        <v>-0.94679032370429406</v>
      </c>
      <c r="AD1092">
        <v>-1.819537458259801</v>
      </c>
      <c r="AE1092">
        <v>-1.2637363087842819</v>
      </c>
      <c r="AF1092">
        <v>-2.0245920085399449</v>
      </c>
      <c r="AG1092">
        <v>-1.3911451118078111</v>
      </c>
      <c r="AH1092" s="9" t="s">
        <v>262</v>
      </c>
      <c r="AI1092" s="1">
        <v>43891</v>
      </c>
      <c r="AJ1092" s="9" t="s">
        <v>41</v>
      </c>
      <c r="AK1092">
        <v>30</v>
      </c>
    </row>
    <row r="1093" spans="1:37" x14ac:dyDescent="0.25">
      <c r="A1093">
        <v>43917</v>
      </c>
      <c r="B1093">
        <v>-0.44917827605577793</v>
      </c>
      <c r="C1093">
        <v>-4.0779045449822888</v>
      </c>
      <c r="D1093">
        <v>-0.58691517780701052</v>
      </c>
      <c r="E1093">
        <v>-0.44548080391137762</v>
      </c>
      <c r="F1093">
        <v>-0.13954696847188361</v>
      </c>
      <c r="G1093">
        <v>-0.15408482007368449</v>
      </c>
      <c r="H1093">
        <v>-0.20273912677150371</v>
      </c>
      <c r="I1093">
        <v>-0.23835477874169819</v>
      </c>
      <c r="J1093">
        <v>-0.47335883284658897</v>
      </c>
      <c r="K1093">
        <v>-0.70713423688309229</v>
      </c>
      <c r="L1093">
        <v>-7.8374885161681659E-2</v>
      </c>
      <c r="M1093">
        <v>-3.4324209533905782E-2</v>
      </c>
      <c r="N1093">
        <v>-9.4634737296054761E-2</v>
      </c>
      <c r="O1093">
        <v>-0.99867008437790972</v>
      </c>
      <c r="P1093">
        <v>-1.713472015514492E-2</v>
      </c>
      <c r="Q1093">
        <v>-0.35507653768139008</v>
      </c>
      <c r="R1093">
        <v>-7.9793118431962157E-2</v>
      </c>
      <c r="S1093">
        <v>-0.12508496722542531</v>
      </c>
      <c r="T1093">
        <v>-0.1360615174213845</v>
      </c>
      <c r="U1093">
        <v>-0.90968077366666877</v>
      </c>
      <c r="V1093">
        <v>-0.34633322670315181</v>
      </c>
      <c r="W1093">
        <v>-5.3597009338084207E-2</v>
      </c>
      <c r="X1093">
        <v>-0.35349889107908949</v>
      </c>
      <c r="Y1093">
        <v>-0.49171143966295222</v>
      </c>
      <c r="Z1093">
        <v>-0.55381149676204389</v>
      </c>
      <c r="AA1093">
        <v>-0.28052315357105329</v>
      </c>
      <c r="AB1093">
        <v>-0.45359093094859432</v>
      </c>
      <c r="AC1093">
        <v>-0.2219942495657819</v>
      </c>
      <c r="AD1093">
        <v>-0.49448770134265763</v>
      </c>
      <c r="AE1093">
        <v>-0.29408434079984158</v>
      </c>
      <c r="AF1093">
        <v>-0.39584372405599849</v>
      </c>
      <c r="AG1093">
        <v>-0.62498271509634584</v>
      </c>
      <c r="AH1093" s="9" t="s">
        <v>263</v>
      </c>
      <c r="AI1093" s="1">
        <v>43891</v>
      </c>
      <c r="AJ1093" s="9" t="s">
        <v>43</v>
      </c>
      <c r="AK1093">
        <v>27</v>
      </c>
    </row>
    <row r="1094" spans="1:37" x14ac:dyDescent="0.25">
      <c r="A1094">
        <v>43916</v>
      </c>
      <c r="B1094">
        <v>-0.75939090357993899</v>
      </c>
      <c r="C1094">
        <v>-1.595035937688204</v>
      </c>
      <c r="D1094">
        <v>-5.0029894352983259E-2</v>
      </c>
      <c r="E1094">
        <v>-0.77835653997700061</v>
      </c>
      <c r="F1094">
        <v>-0.73629922465204656</v>
      </c>
      <c r="G1094">
        <v>-1.137758863058443</v>
      </c>
      <c r="H1094">
        <v>-0.61742864365106753</v>
      </c>
      <c r="I1094">
        <v>-0.52323744459284993</v>
      </c>
      <c r="J1094">
        <v>-0.84260049648637536</v>
      </c>
      <c r="K1094">
        <v>-1.293868064400933</v>
      </c>
      <c r="L1094">
        <v>-0.232229585044783</v>
      </c>
      <c r="M1094">
        <v>-0.32593562957955469</v>
      </c>
      <c r="N1094">
        <v>-0.52586003107921053</v>
      </c>
      <c r="O1094">
        <v>-0.46606693667849769</v>
      </c>
      <c r="P1094">
        <v>-0.1030497729997869</v>
      </c>
      <c r="Q1094">
        <v>-0.43460228350525282</v>
      </c>
      <c r="R1094">
        <v>-5.7429576089584627E-2</v>
      </c>
      <c r="S1094">
        <v>-0.47711687753100679</v>
      </c>
      <c r="T1094">
        <v>-0.36853363945353063</v>
      </c>
      <c r="U1094">
        <v>-0.13091035045969129</v>
      </c>
      <c r="V1094">
        <v>-0.57590887328781537</v>
      </c>
      <c r="W1094">
        <v>-2.6926941722876081E-2</v>
      </c>
      <c r="X1094">
        <v>-0.87253516381707108</v>
      </c>
      <c r="Y1094">
        <v>-0.14956540131706841</v>
      </c>
      <c r="Z1094">
        <v>-0.89305296850778637</v>
      </c>
      <c r="AA1094">
        <v>-0.53813840600602547</v>
      </c>
      <c r="AB1094">
        <v>-0.59368441427991558</v>
      </c>
      <c r="AC1094">
        <v>-0.36851130735748938</v>
      </c>
      <c r="AD1094">
        <v>-0.87194341728428304</v>
      </c>
      <c r="AE1094">
        <v>-0.71417058832595204</v>
      </c>
      <c r="AF1094">
        <v>-0.69126666206635934</v>
      </c>
      <c r="AG1094">
        <v>-0.50266746762517589</v>
      </c>
      <c r="AH1094" s="9" t="s">
        <v>263</v>
      </c>
      <c r="AI1094" s="1">
        <v>43891</v>
      </c>
      <c r="AJ1094" s="9" t="s">
        <v>38</v>
      </c>
      <c r="AK1094">
        <v>26</v>
      </c>
    </row>
    <row r="1095" spans="1:37" x14ac:dyDescent="0.25">
      <c r="A1095">
        <v>43915</v>
      </c>
      <c r="B1095">
        <v>-0.1657818798511074</v>
      </c>
      <c r="C1095">
        <v>-3.7037393420389529E-3</v>
      </c>
      <c r="D1095">
        <v>-0.50137710521558876</v>
      </c>
      <c r="E1095">
        <v>-0.21751537700949661</v>
      </c>
      <c r="F1095">
        <v>-1.298506144223662E-2</v>
      </c>
      <c r="G1095">
        <v>-3.7325174631181739E-3</v>
      </c>
      <c r="H1095">
        <v>0</v>
      </c>
      <c r="I1095">
        <v>-0.33668515465329968</v>
      </c>
      <c r="J1095">
        <v>-2.6875293696361661E-2</v>
      </c>
      <c r="K1095">
        <v>0</v>
      </c>
      <c r="L1095">
        <v>-1.141033630365074E-2</v>
      </c>
      <c r="M1095">
        <v>-0.29720069592529469</v>
      </c>
      <c r="N1095">
        <v>-5.0487532447313972E-2</v>
      </c>
      <c r="O1095">
        <v>-0.355665899346155</v>
      </c>
      <c r="P1095">
        <v>-2.3319755723782139E-2</v>
      </c>
      <c r="Q1095">
        <v>-2.2843379873883709E-2</v>
      </c>
      <c r="R1095">
        <v>-3.4018469463966958E-2</v>
      </c>
      <c r="S1095">
        <v>-0.68956527387515687</v>
      </c>
      <c r="T1095">
        <v>-0.1110526320674841</v>
      </c>
      <c r="U1095">
        <v>-1.347085567707597E-2</v>
      </c>
      <c r="V1095">
        <v>-3.3011714565231137E-2</v>
      </c>
      <c r="W1095">
        <v>-5.2964063952649571E-3</v>
      </c>
      <c r="X1095">
        <v>-0.24090747511537691</v>
      </c>
      <c r="Y1095">
        <v>-2.5821002604697479E-2</v>
      </c>
      <c r="Z1095">
        <v>-0.2115637622661023</v>
      </c>
      <c r="AA1095">
        <v>-7.1556751208961489E-2</v>
      </c>
      <c r="AB1095">
        <v>-7.1747528406680625E-2</v>
      </c>
      <c r="AC1095">
        <v>-0.28087869052015102</v>
      </c>
      <c r="AD1095">
        <v>-2.0944058456400859E-3</v>
      </c>
      <c r="AE1095">
        <v>-6.4012276519596581E-2</v>
      </c>
      <c r="AF1095">
        <v>-0.1367618765622434</v>
      </c>
      <c r="AG1095">
        <v>-0.4871807599694476</v>
      </c>
      <c r="AH1095" s="9" t="s">
        <v>263</v>
      </c>
      <c r="AI1095" s="1">
        <v>43891</v>
      </c>
      <c r="AJ1095" s="9" t="s">
        <v>39</v>
      </c>
      <c r="AK1095">
        <v>25</v>
      </c>
    </row>
    <row r="1096" spans="1:37" x14ac:dyDescent="0.25">
      <c r="A1096">
        <v>43914</v>
      </c>
      <c r="B1096">
        <v>-0.51323235790460342</v>
      </c>
      <c r="C1096">
        <v>-0.1657767305986797</v>
      </c>
      <c r="D1096">
        <v>-1.007085231014051</v>
      </c>
      <c r="E1096">
        <v>-0.36425720449759558</v>
      </c>
      <c r="F1096">
        <v>-0.27115482300118898</v>
      </c>
      <c r="G1096">
        <v>-0.17817212405669541</v>
      </c>
      <c r="H1096">
        <v>0</v>
      </c>
      <c r="I1096">
        <v>-0.65286807191530205</v>
      </c>
      <c r="J1096">
        <v>-8.6579345550999082E-2</v>
      </c>
      <c r="K1096">
        <v>-4.8248287416178703</v>
      </c>
      <c r="L1096">
        <v>-8.695362577002938E-2</v>
      </c>
      <c r="M1096">
        <v>-0.19998635342612511</v>
      </c>
      <c r="N1096">
        <v>-0.21919351558103051</v>
      </c>
      <c r="O1096">
        <v>-1.084726799464987</v>
      </c>
      <c r="P1096">
        <v>-0.19677382470725319</v>
      </c>
      <c r="Q1096">
        <v>-8.3346686187091235E-2</v>
      </c>
      <c r="R1096">
        <v>-5.4541323152722677E-2</v>
      </c>
      <c r="S1096">
        <v>-3.2291164882941459</v>
      </c>
      <c r="T1096">
        <v>-0.13793853612462531</v>
      </c>
      <c r="U1096">
        <v>-8.4057013961064742E-2</v>
      </c>
      <c r="V1096">
        <v>-0.25745887678564272</v>
      </c>
      <c r="W1096">
        <v>-0.20385417050372451</v>
      </c>
      <c r="X1096">
        <v>-0.2220040168193288</v>
      </c>
      <c r="Y1096">
        <v>-1.409523826675441E-2</v>
      </c>
      <c r="Z1096">
        <v>-0.53910081539435895</v>
      </c>
      <c r="AA1096">
        <v>-0.71122634010219798</v>
      </c>
      <c r="AB1096">
        <v>-0.25569238154430762</v>
      </c>
      <c r="AC1096">
        <v>-0.34520270204477382</v>
      </c>
      <c r="AD1096">
        <v>-0.38528477623504348</v>
      </c>
      <c r="AE1096">
        <v>-0.35949361588941492</v>
      </c>
      <c r="AF1096">
        <v>-0.53587781008587976</v>
      </c>
      <c r="AG1096">
        <v>-0.60508267505626034</v>
      </c>
      <c r="AH1096" s="9" t="s">
        <v>263</v>
      </c>
      <c r="AI1096" s="1">
        <v>43891</v>
      </c>
      <c r="AJ1096" s="9" t="s">
        <v>40</v>
      </c>
      <c r="AK1096">
        <v>24</v>
      </c>
    </row>
    <row r="1097" spans="1:37" x14ac:dyDescent="0.25">
      <c r="A1097">
        <v>43913</v>
      </c>
      <c r="B1097">
        <v>-4.9127580638606352</v>
      </c>
      <c r="C1097">
        <v>-3.3373883386573411</v>
      </c>
      <c r="D1097">
        <v>-2.4117301581457831</v>
      </c>
      <c r="E1097">
        <v>-2.9032255287654838</v>
      </c>
      <c r="F1097">
        <v>-6.61312801559765</v>
      </c>
      <c r="G1097">
        <v>-4.6606999103373772</v>
      </c>
      <c r="H1097">
        <v>-8.1123653405168632</v>
      </c>
      <c r="I1097">
        <v>-1.9241791584612351</v>
      </c>
      <c r="J1097">
        <v>-8.7743923477847563</v>
      </c>
      <c r="K1097">
        <v>-7.2880073440980118</v>
      </c>
      <c r="L1097">
        <v>-4.1321238832397116</v>
      </c>
      <c r="M1097">
        <v>-4.0312101777587674</v>
      </c>
      <c r="N1097">
        <v>-7.4962827726752481</v>
      </c>
      <c r="O1097">
        <v>-3.079221249274072</v>
      </c>
      <c r="P1097">
        <v>-2.7717733165912111</v>
      </c>
      <c r="Q1097">
        <v>-2.8373801727399441</v>
      </c>
      <c r="R1097">
        <v>-5.8925130863515363E-2</v>
      </c>
      <c r="S1097">
        <v>-2.0470313733591259</v>
      </c>
      <c r="T1097">
        <v>-3.134564024528192</v>
      </c>
      <c r="U1097">
        <v>-16.756252867428</v>
      </c>
      <c r="V1097">
        <v>-9.2774372965196275</v>
      </c>
      <c r="W1097">
        <v>-8.8031050014064931</v>
      </c>
      <c r="X1097">
        <v>-4.5722050622793029</v>
      </c>
      <c r="Y1097">
        <v>-3.5620651851825711</v>
      </c>
      <c r="Z1097">
        <v>-4.1680037468182789</v>
      </c>
      <c r="AA1097">
        <v>-6.1723282152129411</v>
      </c>
      <c r="AB1097">
        <v>-4.9997655252553237</v>
      </c>
      <c r="AC1097">
        <v>-3.699717653106589</v>
      </c>
      <c r="AD1097">
        <v>-7.1168791212437839</v>
      </c>
      <c r="AE1097">
        <v>-4.6484787872617357</v>
      </c>
      <c r="AF1097">
        <v>-5.8028001344075868</v>
      </c>
      <c r="AG1097">
        <v>-2.8457221274443021</v>
      </c>
      <c r="AH1097" s="9" t="s">
        <v>263</v>
      </c>
      <c r="AI1097" s="1">
        <v>43891</v>
      </c>
      <c r="AJ1097" s="9" t="s">
        <v>41</v>
      </c>
      <c r="AK1097">
        <v>23</v>
      </c>
    </row>
    <row r="1098" spans="1:37" x14ac:dyDescent="0.25">
      <c r="A1098">
        <v>43910</v>
      </c>
      <c r="B1098">
        <v>-0.54088613161096288</v>
      </c>
      <c r="C1098">
        <v>-0.12969455577040631</v>
      </c>
      <c r="D1098">
        <v>-0.16205880254398189</v>
      </c>
      <c r="E1098">
        <v>-0.63972466273408635</v>
      </c>
      <c r="F1098">
        <v>-0.14634277464166109</v>
      </c>
      <c r="G1098">
        <v>-6.0265467816902951E-2</v>
      </c>
      <c r="H1098">
        <v>-9.2196774712451409E-3</v>
      </c>
      <c r="I1098">
        <v>-2.8421174247359751E-2</v>
      </c>
      <c r="J1098">
        <v>-0.1171980995118977</v>
      </c>
      <c r="K1098">
        <v>-2.5076286459949051</v>
      </c>
      <c r="L1098">
        <v>-0.32455798100161432</v>
      </c>
      <c r="M1098">
        <v>-0.56355795187009661</v>
      </c>
      <c r="N1098">
        <v>-0.2349762279403125</v>
      </c>
      <c r="O1098">
        <v>-0.24584943723813321</v>
      </c>
      <c r="P1098">
        <v>-6.3207734887785041E-2</v>
      </c>
      <c r="Q1098">
        <v>-0.11701018520561871</v>
      </c>
      <c r="R1098">
        <v>0</v>
      </c>
      <c r="S1098">
        <v>-0.75061077620121253</v>
      </c>
      <c r="T1098">
        <v>-0.59043805075694733</v>
      </c>
      <c r="U1098">
        <v>-1.0612725387964079E-2</v>
      </c>
      <c r="V1098">
        <v>-3.1940309355511648E-2</v>
      </c>
      <c r="W1098">
        <v>-0.97044753456864119</v>
      </c>
      <c r="X1098">
        <v>-0.77574113861945826</v>
      </c>
      <c r="Y1098">
        <v>-5.3128689358624387E-2</v>
      </c>
      <c r="Z1098">
        <v>-0.70780828470732959</v>
      </c>
      <c r="AA1098">
        <v>-0.2911974006809222</v>
      </c>
      <c r="AB1098">
        <v>-0.31358051196615511</v>
      </c>
      <c r="AC1098">
        <v>-0.58601302239568298</v>
      </c>
      <c r="AD1098">
        <v>-0.93986895879914145</v>
      </c>
      <c r="AE1098">
        <v>-0.55961741549843458</v>
      </c>
      <c r="AF1098">
        <v>-0.43798589260070808</v>
      </c>
      <c r="AG1098">
        <v>-0.38952477826520732</v>
      </c>
      <c r="AH1098" s="9" t="s">
        <v>264</v>
      </c>
      <c r="AI1098" s="1">
        <v>43891</v>
      </c>
      <c r="AJ1098" s="9" t="s">
        <v>43</v>
      </c>
      <c r="AK1098">
        <v>20</v>
      </c>
    </row>
    <row r="1099" spans="1:37" x14ac:dyDescent="0.25">
      <c r="A1099">
        <v>43909</v>
      </c>
      <c r="B1099">
        <v>-0.71849470383212022</v>
      </c>
      <c r="C1099">
        <v>-0.67269616393696807</v>
      </c>
      <c r="D1099">
        <v>-1.806956074208578</v>
      </c>
      <c r="E1099">
        <v>-0.7406255988030318</v>
      </c>
      <c r="F1099">
        <v>-0.29152151121770709</v>
      </c>
      <c r="G1099">
        <v>-0.115570530411718</v>
      </c>
      <c r="H1099">
        <v>-0.49087667948324382</v>
      </c>
      <c r="I1099">
        <v>-1.142100152992815</v>
      </c>
      <c r="J1099">
        <v>-0.5522061133870968</v>
      </c>
      <c r="K1099">
        <v>-1.236030228309442</v>
      </c>
      <c r="L1099">
        <v>-0.98618017218502685</v>
      </c>
      <c r="M1099">
        <v>-0.2182558441964971</v>
      </c>
      <c r="N1099">
        <v>-1.484672434704071</v>
      </c>
      <c r="O1099">
        <v>-1.386055828088339</v>
      </c>
      <c r="P1099">
        <v>-6.9675487392697646E-2</v>
      </c>
      <c r="Q1099">
        <v>-0.4218758152282947</v>
      </c>
      <c r="R1099">
        <v>-2.6033027550720882</v>
      </c>
      <c r="S1099">
        <v>-1.6911963643807079E-2</v>
      </c>
      <c r="T1099">
        <v>-0.60026005768239832</v>
      </c>
      <c r="U1099">
        <v>-0.35503293681331582</v>
      </c>
      <c r="V1099">
        <v>-0.32323337504917121</v>
      </c>
      <c r="W1099">
        <v>-0.1889012838656462</v>
      </c>
      <c r="X1099">
        <v>-0.54226943458197019</v>
      </c>
      <c r="Y1099">
        <v>-0.1196016269073866</v>
      </c>
      <c r="Z1099">
        <v>-0.62548822245709534</v>
      </c>
      <c r="AA1099">
        <v>-0.97640842074544931</v>
      </c>
      <c r="AB1099">
        <v>-0.62459533373457954</v>
      </c>
      <c r="AC1099">
        <v>-0.60165668544883855</v>
      </c>
      <c r="AD1099">
        <v>-1.1263503552347589</v>
      </c>
      <c r="AE1099">
        <v>-0.36577937068309069</v>
      </c>
      <c r="AF1099">
        <v>-0.65359648257364678</v>
      </c>
      <c r="AG1099">
        <v>-1.1678711162131179</v>
      </c>
      <c r="AH1099" s="9" t="s">
        <v>264</v>
      </c>
      <c r="AI1099" s="1">
        <v>43891</v>
      </c>
      <c r="AJ1099" s="9" t="s">
        <v>38</v>
      </c>
      <c r="AK1099">
        <v>19</v>
      </c>
    </row>
    <row r="1100" spans="1:37" x14ac:dyDescent="0.25">
      <c r="A1100">
        <v>43908</v>
      </c>
      <c r="B1100">
        <v>-0.27438512359654921</v>
      </c>
      <c r="C1100">
        <v>-8.4663174064082483E-2</v>
      </c>
      <c r="D1100">
        <v>-7.2524152254012542E-2</v>
      </c>
      <c r="E1100">
        <v>-3.031779300770239E-2</v>
      </c>
      <c r="F1100">
        <v>-6.6127412478210801E-2</v>
      </c>
      <c r="G1100">
        <v>-0.72609376460985708</v>
      </c>
      <c r="H1100">
        <v>-4.5352388011648759E-2</v>
      </c>
      <c r="I1100">
        <v>-0.25774984601387491</v>
      </c>
      <c r="J1100">
        <v>-1.904043644081856</v>
      </c>
      <c r="K1100">
        <v>-0.28884343956895131</v>
      </c>
      <c r="L1100">
        <v>-0.80041812714819505</v>
      </c>
      <c r="M1100">
        <v>-5.6309878755544697E-2</v>
      </c>
      <c r="N1100">
        <v>-0.1506173136186664</v>
      </c>
      <c r="O1100">
        <v>-7.424845764928277E-2</v>
      </c>
      <c r="P1100">
        <v>-0.37539824435665708</v>
      </c>
      <c r="Q1100">
        <v>-0.47092908072512069</v>
      </c>
      <c r="R1100">
        <v>-2.6199823010659751E-2</v>
      </c>
      <c r="S1100">
        <v>-8.880167981309546E-2</v>
      </c>
      <c r="T1100">
        <v>-0.31792109749236852</v>
      </c>
      <c r="U1100">
        <v>-4.8844492547475762E-2</v>
      </c>
      <c r="V1100">
        <v>-8.1581805736646289E-3</v>
      </c>
      <c r="W1100">
        <v>-8.1088835973073346E-3</v>
      </c>
      <c r="X1100">
        <v>-8.8345082482774243E-2</v>
      </c>
      <c r="Y1100">
        <v>-0.13304346373678039</v>
      </c>
      <c r="Z1100">
        <v>-0.15718523587799599</v>
      </c>
      <c r="AA1100">
        <v>-0.42637619971420448</v>
      </c>
      <c r="AB1100">
        <v>-0.27026562352655792</v>
      </c>
      <c r="AC1100">
        <v>-0.23621635588233589</v>
      </c>
      <c r="AD1100">
        <v>-1.073299033309316</v>
      </c>
      <c r="AE1100">
        <v>-0.43415390851511731</v>
      </c>
      <c r="AF1100">
        <v>-0.1583380701978101</v>
      </c>
      <c r="AG1100">
        <v>-0.146715424845312</v>
      </c>
      <c r="AH1100" s="9" t="s">
        <v>264</v>
      </c>
      <c r="AI1100" s="1">
        <v>43891</v>
      </c>
      <c r="AJ1100" s="9" t="s">
        <v>39</v>
      </c>
      <c r="AK1100">
        <v>18</v>
      </c>
    </row>
    <row r="1101" spans="1:37" x14ac:dyDescent="0.25">
      <c r="A1101">
        <v>43907</v>
      </c>
      <c r="B1101">
        <v>-0.31581334251511423</v>
      </c>
      <c r="C1101">
        <v>0</v>
      </c>
      <c r="D1101">
        <v>-0.1108901747740323</v>
      </c>
      <c r="E1101">
        <v>-9.9344030416927215E-2</v>
      </c>
      <c r="F1101">
        <v>-8.0480711690029752E-3</v>
      </c>
      <c r="G1101">
        <v>-0.13786780720841529</v>
      </c>
      <c r="H1101">
        <v>-0.11822785521650581</v>
      </c>
      <c r="I1101">
        <v>-7.8990895035781921E-4</v>
      </c>
      <c r="J1101">
        <v>-1.797557594711283E-2</v>
      </c>
      <c r="K1101">
        <v>-3.573033989352465E-2</v>
      </c>
      <c r="L1101">
        <v>-3.5101806561178152E-2</v>
      </c>
      <c r="M1101">
        <v>-3.1022031071489391E-4</v>
      </c>
      <c r="N1101">
        <v>-8.5787326468838701E-2</v>
      </c>
      <c r="O1101">
        <v>-0.46098525428132447</v>
      </c>
      <c r="P1101">
        <v>-0.5736564247591236</v>
      </c>
      <c r="Q1101">
        <v>-8.7657861125234118E-3</v>
      </c>
      <c r="R1101">
        <v>0</v>
      </c>
      <c r="S1101">
        <v>0</v>
      </c>
      <c r="T1101">
        <v>-0.1079929523313313</v>
      </c>
      <c r="U1101">
        <v>-1.6880178440366218E-2</v>
      </c>
      <c r="V1101">
        <v>-0.67654361813008845</v>
      </c>
      <c r="W1101">
        <v>-0.48113031072048662</v>
      </c>
      <c r="X1101">
        <v>-0.85932956869982269</v>
      </c>
      <c r="Y1101">
        <v>-0.1343314518888952</v>
      </c>
      <c r="Z1101">
        <v>-0.35508770951858221</v>
      </c>
      <c r="AA1101">
        <v>-0.20612649344926909</v>
      </c>
      <c r="AB1101">
        <v>-0.24741004406967371</v>
      </c>
      <c r="AC1101">
        <v>-6.8073812348715901E-2</v>
      </c>
      <c r="AD1101">
        <v>-2.448216008671518E-2</v>
      </c>
      <c r="AE1101">
        <v>-0.30340658216849592</v>
      </c>
      <c r="AF1101">
        <v>-0.37145877464008731</v>
      </c>
      <c r="AG1101">
        <v>-0.1224718039193127</v>
      </c>
      <c r="AH1101" s="9" t="s">
        <v>264</v>
      </c>
      <c r="AI1101" s="1">
        <v>43891</v>
      </c>
      <c r="AJ1101" s="9" t="s">
        <v>40</v>
      </c>
      <c r="AK1101">
        <v>17</v>
      </c>
    </row>
    <row r="1102" spans="1:37" x14ac:dyDescent="0.25">
      <c r="A1102">
        <v>43906</v>
      </c>
      <c r="B1102">
        <v>-0.46621840772166828</v>
      </c>
      <c r="C1102">
        <v>-0.26199737636260523</v>
      </c>
      <c r="D1102">
        <v>-0.25544004302575168</v>
      </c>
      <c r="E1102">
        <v>-0.4460253750849556</v>
      </c>
      <c r="F1102">
        <v>-7.6849997701287198E-2</v>
      </c>
      <c r="G1102">
        <v>-0.28075915237506088</v>
      </c>
      <c r="H1102">
        <v>-5.0128549148691651E-2</v>
      </c>
      <c r="I1102">
        <v>-1.254423902895354E-2</v>
      </c>
      <c r="J1102">
        <v>-5.0446528371523511E-2</v>
      </c>
      <c r="K1102">
        <v>-0.19359173341452321</v>
      </c>
      <c r="L1102">
        <v>-0.41914349088967617</v>
      </c>
      <c r="M1102">
        <v>-0.34197357584161309</v>
      </c>
      <c r="N1102">
        <v>-8.5453392794850189E-2</v>
      </c>
      <c r="O1102">
        <v>-0.18600263538542011</v>
      </c>
      <c r="P1102">
        <v>-0.25871062059115979</v>
      </c>
      <c r="Q1102">
        <v>-1.511223354600743</v>
      </c>
      <c r="R1102">
        <v>0</v>
      </c>
      <c r="S1102">
        <v>-0.32410991502935987</v>
      </c>
      <c r="T1102">
        <v>-0.30289008184764488</v>
      </c>
      <c r="U1102">
        <v>-0.46812720890741838</v>
      </c>
      <c r="V1102">
        <v>-9.3011426987808524E-2</v>
      </c>
      <c r="W1102">
        <v>-0.13329388148922369</v>
      </c>
      <c r="X1102">
        <v>-0.62554255462000019</v>
      </c>
      <c r="Y1102">
        <v>0</v>
      </c>
      <c r="Z1102">
        <v>-0.67130613522015281</v>
      </c>
      <c r="AA1102">
        <v>-0.1210042367223142</v>
      </c>
      <c r="AB1102">
        <v>-0.40966427160399282</v>
      </c>
      <c r="AC1102">
        <v>-0.25715802124619269</v>
      </c>
      <c r="AD1102">
        <v>-1.117193542855857</v>
      </c>
      <c r="AE1102">
        <v>-0.48391717172127618</v>
      </c>
      <c r="AF1102">
        <v>-0.3635410453339305</v>
      </c>
      <c r="AG1102">
        <v>-0.13959559057638371</v>
      </c>
      <c r="AH1102" s="9" t="s">
        <v>264</v>
      </c>
      <c r="AI1102" s="1">
        <v>43891</v>
      </c>
      <c r="AJ1102" s="9" t="s">
        <v>41</v>
      </c>
      <c r="AK1102">
        <v>16</v>
      </c>
    </row>
    <row r="1103" spans="1:37" x14ac:dyDescent="0.25">
      <c r="A1103">
        <v>43903</v>
      </c>
      <c r="B1103">
        <v>-0.43256559049036908</v>
      </c>
      <c r="C1103">
        <v>-0.22970735312921009</v>
      </c>
      <c r="D1103">
        <v>-0.1144249230310574</v>
      </c>
      <c r="E1103">
        <v>-0.31035609634689931</v>
      </c>
      <c r="F1103">
        <v>-1.13497593955619</v>
      </c>
      <c r="G1103">
        <v>-5.915130901572984E-2</v>
      </c>
      <c r="H1103">
        <v>-0.49300827765897309</v>
      </c>
      <c r="I1103">
        <v>0</v>
      </c>
      <c r="J1103">
        <v>-1.4025721491466661</v>
      </c>
      <c r="K1103">
        <v>-1.100928117106968E-2</v>
      </c>
      <c r="L1103">
        <v>-5.9815902829640687E-2</v>
      </c>
      <c r="M1103">
        <v>-2.5584627594303688E-2</v>
      </c>
      <c r="N1103">
        <v>-7.1306193376336535E-2</v>
      </c>
      <c r="O1103">
        <v>-0.31994018099238469</v>
      </c>
      <c r="P1103">
        <v>-3.4494432877249973E-2</v>
      </c>
      <c r="Q1103">
        <v>-0.10531449956898629</v>
      </c>
      <c r="R1103">
        <v>-0.10853209603093079</v>
      </c>
      <c r="S1103">
        <v>-0.6522294254655655</v>
      </c>
      <c r="T1103">
        <v>-0.11883075857209011</v>
      </c>
      <c r="U1103">
        <v>-0.1512591672177761</v>
      </c>
      <c r="V1103">
        <v>-0.38383996417677158</v>
      </c>
      <c r="W1103">
        <v>0</v>
      </c>
      <c r="X1103">
        <v>-1.130096468855045</v>
      </c>
      <c r="Y1103">
        <v>-0.91600939699913586</v>
      </c>
      <c r="Z1103">
        <v>-0.53926522766671281</v>
      </c>
      <c r="AA1103">
        <v>-0.2361321722791942</v>
      </c>
      <c r="AB1103">
        <v>-0.39712493239692209</v>
      </c>
      <c r="AC1103">
        <v>-0.30938399991553822</v>
      </c>
      <c r="AD1103">
        <v>-8.2829665750338399E-2</v>
      </c>
      <c r="AE1103">
        <v>-0.21848503920074669</v>
      </c>
      <c r="AF1103">
        <v>-0.55975534680169647</v>
      </c>
      <c r="AG1103">
        <v>-0.55355343586366357</v>
      </c>
      <c r="AH1103" s="9" t="s">
        <v>265</v>
      </c>
      <c r="AI1103" s="1">
        <v>43891</v>
      </c>
      <c r="AJ1103" s="9" t="s">
        <v>43</v>
      </c>
      <c r="AK1103">
        <v>13</v>
      </c>
    </row>
    <row r="1104" spans="1:37" x14ac:dyDescent="0.25">
      <c r="A1104">
        <v>43902</v>
      </c>
      <c r="B1104">
        <v>-2.7077507934820249</v>
      </c>
      <c r="C1104">
        <v>-1.612053534656869</v>
      </c>
      <c r="D1104">
        <v>-1.9717275575175019</v>
      </c>
      <c r="E1104">
        <v>-3.5915316486234881</v>
      </c>
      <c r="F1104">
        <v>-5.0747115331414543</v>
      </c>
      <c r="G1104">
        <v>-1.1657620103719171</v>
      </c>
      <c r="H1104">
        <v>-5.7155020925380926</v>
      </c>
      <c r="I1104">
        <v>-1.384757578427372</v>
      </c>
      <c r="J1104">
        <v>-9.2734855671370102</v>
      </c>
      <c r="K1104">
        <v>-1.8745940620582939</v>
      </c>
      <c r="L1104">
        <v>-1.326408921605468</v>
      </c>
      <c r="M1104">
        <v>-1.917513384956556</v>
      </c>
      <c r="N1104">
        <v>-2.602704350005125</v>
      </c>
      <c r="O1104">
        <v>-2.440713220932714</v>
      </c>
      <c r="P1104">
        <v>-0.1560372132813323</v>
      </c>
      <c r="Q1104">
        <v>-2.1242161656077609</v>
      </c>
      <c r="R1104">
        <v>-0.1757003182768147</v>
      </c>
      <c r="S1104">
        <v>-1.5933836747758561</v>
      </c>
      <c r="T1104">
        <v>-0.64100194753801043</v>
      </c>
      <c r="U1104">
        <v>-3.2801531312467258</v>
      </c>
      <c r="V1104">
        <v>-4.8228640490038304</v>
      </c>
      <c r="W1104">
        <v>-0.54868055152872974</v>
      </c>
      <c r="X1104">
        <v>-2.387528933089555</v>
      </c>
      <c r="Y1104">
        <v>-5.8939699283138234</v>
      </c>
      <c r="Z1104">
        <v>-2.4915420282993019</v>
      </c>
      <c r="AA1104">
        <v>-2.3136441608288441</v>
      </c>
      <c r="AB1104">
        <v>-2.9600834832202452</v>
      </c>
      <c r="AC1104">
        <v>-2.723503846645948</v>
      </c>
      <c r="AD1104">
        <v>-3.1554156369479158</v>
      </c>
      <c r="AE1104">
        <v>-3.383109622979485</v>
      </c>
      <c r="AF1104">
        <v>-2.7268943890890212</v>
      </c>
      <c r="AG1104">
        <v>-1.7347590169862039</v>
      </c>
      <c r="AH1104" s="9" t="s">
        <v>265</v>
      </c>
      <c r="AI1104" s="1">
        <v>43891</v>
      </c>
      <c r="AJ1104" s="9" t="s">
        <v>38</v>
      </c>
      <c r="AK1104">
        <v>12</v>
      </c>
    </row>
    <row r="1105" spans="1:37" x14ac:dyDescent="0.25">
      <c r="A1105">
        <v>43901</v>
      </c>
      <c r="B1105">
        <v>-1.557762564616789</v>
      </c>
      <c r="C1105">
        <v>-2.870031650593273</v>
      </c>
      <c r="D1105">
        <v>-2.9875104414386748</v>
      </c>
      <c r="E1105">
        <v>-1.042390192389129</v>
      </c>
      <c r="F1105">
        <v>-1.843643785547572</v>
      </c>
      <c r="G1105">
        <v>-0.69797566249052245</v>
      </c>
      <c r="H1105">
        <v>-0.97223437879849306</v>
      </c>
      <c r="I1105">
        <v>-2.8068074775653229</v>
      </c>
      <c r="J1105">
        <v>-2.839831445596221</v>
      </c>
      <c r="K1105">
        <v>-1.468574871419239</v>
      </c>
      <c r="L1105">
        <v>-4.0838686788023724</v>
      </c>
      <c r="M1105">
        <v>-1.14700258083018</v>
      </c>
      <c r="N1105">
        <v>-0.62461323321446749</v>
      </c>
      <c r="O1105">
        <v>-1.9439477870944291</v>
      </c>
      <c r="P1105">
        <v>-0.18686755230393601</v>
      </c>
      <c r="Q1105">
        <v>-1.822487508773212</v>
      </c>
      <c r="R1105">
        <v>-0.1163670948292425</v>
      </c>
      <c r="S1105">
        <v>-0.96958764682256848</v>
      </c>
      <c r="T1105">
        <v>-0.99682786426758907</v>
      </c>
      <c r="U1105">
        <v>-5.435118817852711</v>
      </c>
      <c r="V1105">
        <v>-1.0911221805723661</v>
      </c>
      <c r="W1105">
        <v>-0.45199186432380378</v>
      </c>
      <c r="X1105">
        <v>-1.405152400399502</v>
      </c>
      <c r="Y1105">
        <v>-4.9273903057785153E-2</v>
      </c>
      <c r="Z1105">
        <v>-1.3748548888370611</v>
      </c>
      <c r="AA1105">
        <v>-1.413852800629025</v>
      </c>
      <c r="AB1105">
        <v>-1.5896026549510649</v>
      </c>
      <c r="AC1105">
        <v>-1.4905793559934311</v>
      </c>
      <c r="AD1105">
        <v>-2.6956763972535369</v>
      </c>
      <c r="AE1105">
        <v>-1.8821820821511679</v>
      </c>
      <c r="AF1105">
        <v>-1.615837505441416</v>
      </c>
      <c r="AG1105">
        <v>-0.50165205559541737</v>
      </c>
      <c r="AH1105" s="9" t="s">
        <v>265</v>
      </c>
      <c r="AI1105" s="1">
        <v>43891</v>
      </c>
      <c r="AJ1105" s="9" t="s">
        <v>39</v>
      </c>
      <c r="AK1105">
        <v>11</v>
      </c>
    </row>
    <row r="1106" spans="1:37" x14ac:dyDescent="0.25">
      <c r="A1106">
        <v>43900</v>
      </c>
      <c r="B1106">
        <v>-0.33938001264508227</v>
      </c>
      <c r="C1106">
        <v>0</v>
      </c>
      <c r="D1106">
        <v>-0.38027656222595929</v>
      </c>
      <c r="E1106">
        <v>-0.1133285068843128</v>
      </c>
      <c r="F1106">
        <v>-8.3873020833387393E-2</v>
      </c>
      <c r="G1106">
        <v>-0.13657617081624779</v>
      </c>
      <c r="H1106">
        <v>-4.2534653245706419E-2</v>
      </c>
      <c r="I1106">
        <v>-0.15644062422464711</v>
      </c>
      <c r="J1106">
        <v>-0.54125254536045797</v>
      </c>
      <c r="K1106">
        <v>0</v>
      </c>
      <c r="L1106">
        <v>0</v>
      </c>
      <c r="M1106">
        <v>-0.27383595714323661</v>
      </c>
      <c r="N1106">
        <v>-4.9966113509562217E-4</v>
      </c>
      <c r="O1106">
        <v>-1.7264465881010811</v>
      </c>
      <c r="P1106">
        <v>-0.53627911214095236</v>
      </c>
      <c r="Q1106">
        <v>-1.4983456483131079E-2</v>
      </c>
      <c r="R1106">
        <v>-0.17328647626153229</v>
      </c>
      <c r="S1106">
        <v>-0.25820053055227221</v>
      </c>
      <c r="T1106">
        <v>-0.39535965796546457</v>
      </c>
      <c r="U1106">
        <v>0</v>
      </c>
      <c r="V1106">
        <v>-0.1722259245294003</v>
      </c>
      <c r="W1106">
        <v>-0.4358387627188679</v>
      </c>
      <c r="X1106">
        <v>-0.13536146932382509</v>
      </c>
      <c r="Y1106">
        <v>-0.27450694683070398</v>
      </c>
      <c r="Z1106">
        <v>-0.2135463052829594</v>
      </c>
      <c r="AA1106">
        <v>-0.13741294290555331</v>
      </c>
      <c r="AB1106">
        <v>-0.39167837527590837</v>
      </c>
      <c r="AC1106">
        <v>-0.24117122939980901</v>
      </c>
      <c r="AD1106">
        <v>-5.2252985660730528E-2</v>
      </c>
      <c r="AE1106">
        <v>-0.1171321976634687</v>
      </c>
      <c r="AF1106">
        <v>-0.2533176871106077</v>
      </c>
      <c r="AG1106">
        <v>-0.64042285101955065</v>
      </c>
      <c r="AH1106" s="9" t="s">
        <v>265</v>
      </c>
      <c r="AI1106" s="1">
        <v>43891</v>
      </c>
      <c r="AJ1106" s="9" t="s">
        <v>40</v>
      </c>
      <c r="AK1106">
        <v>10</v>
      </c>
    </row>
    <row r="1107" spans="1:37" x14ac:dyDescent="0.25">
      <c r="A1107">
        <v>43899</v>
      </c>
      <c r="B1107">
        <v>-6.5315245368240236</v>
      </c>
      <c r="C1107">
        <v>-5.8070241269093428</v>
      </c>
      <c r="D1107">
        <v>-2.7523662484037432</v>
      </c>
      <c r="E1107">
        <v>-6.0885957515982918</v>
      </c>
      <c r="F1107">
        <v>-9.5116576811191624</v>
      </c>
      <c r="G1107">
        <v>-2.5570133441513141</v>
      </c>
      <c r="H1107">
        <v>-14.121638799310061</v>
      </c>
      <c r="I1107">
        <v>-9.0884548013445468</v>
      </c>
      <c r="J1107">
        <v>-14.714530196160521</v>
      </c>
      <c r="K1107">
        <v>-10.80435028231309</v>
      </c>
      <c r="L1107">
        <v>-1.8073578414725979</v>
      </c>
      <c r="M1107">
        <v>-5.8399301172629956</v>
      </c>
      <c r="N1107">
        <v>-10.611154162131969</v>
      </c>
      <c r="O1107">
        <v>-3.4443096576110199</v>
      </c>
      <c r="P1107">
        <v>-0.87954036365089983</v>
      </c>
      <c r="Q1107">
        <v>-3.2940214454436032</v>
      </c>
      <c r="R1107">
        <v>-2.138395415076844E-2</v>
      </c>
      <c r="S1107">
        <v>-7.9059202755609137</v>
      </c>
      <c r="T1107">
        <v>-3.7934052189605159</v>
      </c>
      <c r="U1107">
        <v>-11.65947713390756</v>
      </c>
      <c r="V1107">
        <v>-6.7535359540658826</v>
      </c>
      <c r="W1107">
        <v>-2.145461720448135</v>
      </c>
      <c r="X1107">
        <v>-6.1266088671633776</v>
      </c>
      <c r="Y1107">
        <v>-3.7590795648412101</v>
      </c>
      <c r="Z1107">
        <v>-5.7325162789219259</v>
      </c>
      <c r="AA1107">
        <v>-8.6886980710060531</v>
      </c>
      <c r="AB1107">
        <v>-5.7817006717840398</v>
      </c>
      <c r="AC1107">
        <v>-4.0164985412279721</v>
      </c>
      <c r="AD1107">
        <v>-9.4101007000628147</v>
      </c>
      <c r="AE1107">
        <v>-5.9867281777787102</v>
      </c>
      <c r="AF1107">
        <v>-7.4138974259992834</v>
      </c>
      <c r="AG1107">
        <v>-3.9030071913771112</v>
      </c>
      <c r="AH1107" s="9" t="s">
        <v>265</v>
      </c>
      <c r="AI1107" s="1">
        <v>43891</v>
      </c>
      <c r="AJ1107" s="9" t="s">
        <v>41</v>
      </c>
      <c r="AK1107">
        <v>9</v>
      </c>
    </row>
    <row r="1108" spans="1:37" x14ac:dyDescent="0.25">
      <c r="A1108">
        <v>43896</v>
      </c>
      <c r="B1108">
        <v>-0.13983835251936511</v>
      </c>
      <c r="C1108">
        <v>0</v>
      </c>
      <c r="D1108">
        <v>0</v>
      </c>
      <c r="E1108">
        <v>-1.3269938925189869E-2</v>
      </c>
      <c r="F1108">
        <v>-1.065760093031373E-2</v>
      </c>
      <c r="G1108">
        <v>-1.344636972086511E-2</v>
      </c>
      <c r="H1108">
        <v>-2.228434579787969E-2</v>
      </c>
      <c r="I1108">
        <v>-9.3532393029553088E-2</v>
      </c>
      <c r="J1108">
        <v>-1.9660502043166529E-2</v>
      </c>
      <c r="K1108">
        <v>-6.224451892769578E-2</v>
      </c>
      <c r="L1108">
        <v>-0.31868084488094273</v>
      </c>
      <c r="M1108">
        <v>-2.0887196250763091E-2</v>
      </c>
      <c r="N1108">
        <v>-0.15880391851960329</v>
      </c>
      <c r="O1108">
        <v>-0.1867008199240526</v>
      </c>
      <c r="P1108">
        <v>-0.61376379688076754</v>
      </c>
      <c r="Q1108">
        <v>-7.7457769193024781E-3</v>
      </c>
      <c r="R1108">
        <v>-2.5948059958885699E-2</v>
      </c>
      <c r="S1108">
        <v>-0.16947319752736739</v>
      </c>
      <c r="T1108">
        <v>-0.1200559160034773</v>
      </c>
      <c r="U1108">
        <v>0</v>
      </c>
      <c r="V1108">
        <v>-1.081416613781548</v>
      </c>
      <c r="W1108">
        <v>-1.1519433022845289</v>
      </c>
      <c r="X1108">
        <v>-0.14726570113492049</v>
      </c>
      <c r="Y1108">
        <v>-5.1765072748533779E-2</v>
      </c>
      <c r="Z1108">
        <v>-9.9003814404806822E-2</v>
      </c>
      <c r="AA1108">
        <v>-0.18427025338150391</v>
      </c>
      <c r="AB1108">
        <v>-0.18758134260887119</v>
      </c>
      <c r="AC1108">
        <v>-7.4523515527551806E-2</v>
      </c>
      <c r="AD1108">
        <v>-1.3117572538874821E-2</v>
      </c>
      <c r="AE1108">
        <v>-4.3523864678123643E-2</v>
      </c>
      <c r="AF1108">
        <v>-0.20223508820902331</v>
      </c>
      <c r="AG1108">
        <v>-0.20222703905957171</v>
      </c>
      <c r="AH1108" s="9" t="s">
        <v>266</v>
      </c>
      <c r="AI1108" s="1">
        <v>43891</v>
      </c>
      <c r="AJ1108" s="9" t="s">
        <v>43</v>
      </c>
      <c r="AK1108">
        <v>6</v>
      </c>
    </row>
    <row r="1109" spans="1:37" x14ac:dyDescent="0.25">
      <c r="A1109">
        <v>43895</v>
      </c>
      <c r="B1109">
        <v>-0.40658342655498853</v>
      </c>
      <c r="C1109">
        <v>-0.2385473800648647</v>
      </c>
      <c r="D1109">
        <v>-4.799894231866618E-2</v>
      </c>
      <c r="E1109">
        <v>-0.61276877848135292</v>
      </c>
      <c r="F1109">
        <v>-8.7674710492044242E-2</v>
      </c>
      <c r="G1109">
        <v>-0.14727003756593329</v>
      </c>
      <c r="H1109">
        <v>-0.32476112225596471</v>
      </c>
      <c r="I1109">
        <v>-0.1209246158994919</v>
      </c>
      <c r="J1109">
        <v>-0.14164273726568141</v>
      </c>
      <c r="K1109">
        <v>-1.7819035168900189E-2</v>
      </c>
      <c r="L1109">
        <v>0</v>
      </c>
      <c r="M1109">
        <v>-0.22065878986360221</v>
      </c>
      <c r="N1109">
        <v>-0.3299963672020414</v>
      </c>
      <c r="O1109">
        <v>-0.48406642204013778</v>
      </c>
      <c r="P1109">
        <v>-0.2082486760800161</v>
      </c>
      <c r="Q1109">
        <v>-0.17893713396306621</v>
      </c>
      <c r="R1109">
        <v>-2.6023958322783931E-2</v>
      </c>
      <c r="S1109">
        <v>-4.0314435210691252E-2</v>
      </c>
      <c r="T1109">
        <v>-0.14318316749235421</v>
      </c>
      <c r="U1109">
        <v>-1.4211268483565661E-2</v>
      </c>
      <c r="V1109">
        <v>-3.9045538522864173E-2</v>
      </c>
      <c r="W1109">
        <v>-1.7933662244782429</v>
      </c>
      <c r="X1109">
        <v>-0.5633369390744617</v>
      </c>
      <c r="Y1109">
        <v>-0.1583448704067367</v>
      </c>
      <c r="Z1109">
        <v>-0.5458089234099025</v>
      </c>
      <c r="AA1109">
        <v>-0.19371691922086209</v>
      </c>
      <c r="AB1109">
        <v>-0.24505923840137539</v>
      </c>
      <c r="AC1109">
        <v>-0.15245842550522359</v>
      </c>
      <c r="AD1109">
        <v>-8.5999346859747694E-2</v>
      </c>
      <c r="AE1109">
        <v>-0.21743256768716851</v>
      </c>
      <c r="AF1109">
        <v>-0.32595143688317751</v>
      </c>
      <c r="AG1109">
        <v>-0.73396720975574181</v>
      </c>
      <c r="AH1109" s="9" t="s">
        <v>266</v>
      </c>
      <c r="AI1109" s="1">
        <v>43891</v>
      </c>
      <c r="AJ1109" s="9" t="s">
        <v>38</v>
      </c>
      <c r="AK1109">
        <v>5</v>
      </c>
    </row>
    <row r="1110" spans="1:37" x14ac:dyDescent="0.25">
      <c r="A1110">
        <v>43894</v>
      </c>
      <c r="B1110">
        <v>-0.29030906932489298</v>
      </c>
      <c r="C1110">
        <v>-1.4706749545365929E-3</v>
      </c>
      <c r="D1110">
        <v>0</v>
      </c>
      <c r="E1110">
        <v>-7.4441402587548874E-2</v>
      </c>
      <c r="F1110">
        <v>-0.29959539774587562</v>
      </c>
      <c r="G1110">
        <v>-5.9478536981333728E-2</v>
      </c>
      <c r="H1110">
        <v>0</v>
      </c>
      <c r="I1110">
        <v>-0.27174952848270678</v>
      </c>
      <c r="J1110">
        <v>0</v>
      </c>
      <c r="K1110">
        <v>-1.180991025598793E-2</v>
      </c>
      <c r="L1110">
        <v>-2.6926985522609241E-2</v>
      </c>
      <c r="M1110">
        <v>-0.13718821093544051</v>
      </c>
      <c r="N1110">
        <v>-0.27521564745890331</v>
      </c>
      <c r="O1110">
        <v>-0.14879675915078461</v>
      </c>
      <c r="P1110">
        <v>-6.1738014074815212E-3</v>
      </c>
      <c r="Q1110">
        <v>-0.1177648054865497</v>
      </c>
      <c r="R1110">
        <v>-2.6692396817079689E-2</v>
      </c>
      <c r="S1110">
        <v>-4.7496966763313053E-2</v>
      </c>
      <c r="T1110">
        <v>-3.3393266754841402E-2</v>
      </c>
      <c r="U1110">
        <v>-0.21952917039738809</v>
      </c>
      <c r="V1110">
        <v>-0.82631995455814078</v>
      </c>
      <c r="W1110">
        <v>-0.21440513243863779</v>
      </c>
      <c r="X1110">
        <v>-5.3893048391015191E-2</v>
      </c>
      <c r="Y1110">
        <v>-1.25720148990182E-2</v>
      </c>
      <c r="Z1110">
        <v>-0.17263953234943899</v>
      </c>
      <c r="AA1110">
        <v>-0.17476551251842751</v>
      </c>
      <c r="AB1110">
        <v>-0.31162751640912412</v>
      </c>
      <c r="AC1110">
        <v>-6.3582626834015096E-2</v>
      </c>
      <c r="AD1110">
        <v>-0.13974236617539759</v>
      </c>
      <c r="AE1110">
        <v>-7.9611191237868625E-2</v>
      </c>
      <c r="AF1110">
        <v>-0.2220335160064168</v>
      </c>
      <c r="AG1110">
        <v>-0.29649745072512279</v>
      </c>
      <c r="AH1110" s="9" t="s">
        <v>266</v>
      </c>
      <c r="AI1110" s="1">
        <v>43891</v>
      </c>
      <c r="AJ1110" s="9" t="s">
        <v>39</v>
      </c>
      <c r="AK1110">
        <v>4</v>
      </c>
    </row>
    <row r="1111" spans="1:37" x14ac:dyDescent="0.25">
      <c r="A1111">
        <v>43893</v>
      </c>
      <c r="B1111">
        <v>-0.71783148126553487</v>
      </c>
      <c r="C1111">
        <v>-0.21971529115462471</v>
      </c>
      <c r="D1111">
        <v>-6.2630863366281875E-2</v>
      </c>
      <c r="E1111">
        <v>-0.1144717705728948</v>
      </c>
      <c r="F1111">
        <v>-3.2466260736558179E-2</v>
      </c>
      <c r="G1111">
        <v>-0.61059388672017068</v>
      </c>
      <c r="H1111">
        <v>-0.56082636026114141</v>
      </c>
      <c r="I1111">
        <v>-6.6008656684640579E-2</v>
      </c>
      <c r="J1111">
        <v>-0.59984997530688955</v>
      </c>
      <c r="K1111">
        <v>-0.22350848728155839</v>
      </c>
      <c r="L1111">
        <v>-2.8211149362891361E-2</v>
      </c>
      <c r="M1111">
        <v>-0.40370586128447011</v>
      </c>
      <c r="N1111">
        <v>-0.20772719428948991</v>
      </c>
      <c r="O1111">
        <v>-0.224837027725271</v>
      </c>
      <c r="P1111">
        <v>-7.7908591279974085E-2</v>
      </c>
      <c r="Q1111">
        <v>-7.6857982072029193E-2</v>
      </c>
      <c r="R1111">
        <v>-2.639463477828467E-2</v>
      </c>
      <c r="S1111">
        <v>-3.5347499324363367E-2</v>
      </c>
      <c r="T1111">
        <v>-0.28121810628763888</v>
      </c>
      <c r="U1111">
        <v>-6.5111192831781486E-3</v>
      </c>
      <c r="V1111">
        <v>-0.67286757663214891</v>
      </c>
      <c r="W1111">
        <v>-5.7723929431308611E-3</v>
      </c>
      <c r="X1111">
        <v>-0.20754953656292899</v>
      </c>
      <c r="Y1111">
        <v>0</v>
      </c>
      <c r="Z1111">
        <v>-0.57033416447181184</v>
      </c>
      <c r="AA1111">
        <v>-0.1771661257760577</v>
      </c>
      <c r="AB1111">
        <v>-0.37335078070849032</v>
      </c>
      <c r="AC1111">
        <v>-0.14687195704381059</v>
      </c>
      <c r="AD1111">
        <v>-0.11482676631245919</v>
      </c>
      <c r="AE1111">
        <v>-0.1294153871067279</v>
      </c>
      <c r="AF1111">
        <v>-0.66753158090703613</v>
      </c>
      <c r="AG1111">
        <v>-0.60959058228215501</v>
      </c>
      <c r="AH1111" s="9" t="s">
        <v>266</v>
      </c>
      <c r="AI1111" s="1">
        <v>43891</v>
      </c>
      <c r="AJ1111" s="9" t="s">
        <v>40</v>
      </c>
      <c r="AK1111">
        <v>3</v>
      </c>
    </row>
    <row r="1112" spans="1:37" x14ac:dyDescent="0.25">
      <c r="A1112">
        <v>43892</v>
      </c>
      <c r="B1112">
        <v>-0.29533596583196881</v>
      </c>
      <c r="C1112">
        <v>-0.52304744857391283</v>
      </c>
      <c r="D1112">
        <v>-0.1226460445037538</v>
      </c>
      <c r="E1112">
        <v>-0.41906650572598042</v>
      </c>
      <c r="F1112">
        <v>-1.439389319228435E-2</v>
      </c>
      <c r="G1112">
        <v>-0.14595189978793821</v>
      </c>
      <c r="H1112">
        <v>-0.35115019187743862</v>
      </c>
      <c r="I1112">
        <v>-0.43930089510306319</v>
      </c>
      <c r="J1112">
        <v>-3.3915029112257293E-2</v>
      </c>
      <c r="K1112">
        <v>-0.20772570574227539</v>
      </c>
      <c r="L1112">
        <v>-0.1197766050158026</v>
      </c>
      <c r="M1112">
        <v>-0.2329631825620396</v>
      </c>
      <c r="N1112">
        <v>-0.14276907559710891</v>
      </c>
      <c r="O1112">
        <v>-0.1094973189025633</v>
      </c>
      <c r="P1112">
        <v>-3.0108034031979679E-3</v>
      </c>
      <c r="Q1112">
        <v>-0.22789140015105491</v>
      </c>
      <c r="R1112">
        <v>-0.1942882728006643</v>
      </c>
      <c r="S1112">
        <v>-2.8185565855153392E-3</v>
      </c>
      <c r="T1112">
        <v>-0.24325640835996931</v>
      </c>
      <c r="U1112">
        <v>-0.30229994106139219</v>
      </c>
      <c r="V1112">
        <v>-0.49730205606322619</v>
      </c>
      <c r="W1112">
        <v>-0.1281456494626709</v>
      </c>
      <c r="X1112">
        <v>-0.19466945817282491</v>
      </c>
      <c r="Y1112">
        <v>-0.224346239825609</v>
      </c>
      <c r="Z1112">
        <v>-0.31961657306361291</v>
      </c>
      <c r="AA1112">
        <v>-0.14131203503983281</v>
      </c>
      <c r="AB1112">
        <v>-0.25674825933447482</v>
      </c>
      <c r="AC1112">
        <v>-0.19819727179432381</v>
      </c>
      <c r="AD1112">
        <v>-0.1085356882575846</v>
      </c>
      <c r="AE1112">
        <v>-0.29070699412971102</v>
      </c>
      <c r="AF1112">
        <v>-0.31083321529937502</v>
      </c>
      <c r="AG1112">
        <v>-0.22943739944113439</v>
      </c>
      <c r="AH1112" s="9" t="s">
        <v>266</v>
      </c>
      <c r="AI1112" s="1">
        <v>43891</v>
      </c>
      <c r="AJ1112" s="9" t="s">
        <v>41</v>
      </c>
      <c r="AK1112">
        <v>2</v>
      </c>
    </row>
    <row r="1113" spans="1:37" x14ac:dyDescent="0.25">
      <c r="A1113">
        <v>43889</v>
      </c>
      <c r="B1113">
        <v>-0.36241968288969101</v>
      </c>
      <c r="C1113">
        <v>-1.787167698435822</v>
      </c>
      <c r="D1113">
        <v>-0.31423068491469419</v>
      </c>
      <c r="E1113">
        <v>-0.27164494513657012</v>
      </c>
      <c r="F1113">
        <v>-7.1307886423604791E-2</v>
      </c>
      <c r="G1113">
        <v>-0.31865327988254272</v>
      </c>
      <c r="H1113">
        <v>-0.19973149190446149</v>
      </c>
      <c r="I1113">
        <v>-0.27430405597126478</v>
      </c>
      <c r="J1113">
        <v>-0.1291647563422203</v>
      </c>
      <c r="K1113">
        <v>-0.6186132421743491</v>
      </c>
      <c r="L1113">
        <v>-0.40365259376597329</v>
      </c>
      <c r="M1113">
        <v>-0.36977312010440683</v>
      </c>
      <c r="N1113">
        <v>-0.1448926035059328</v>
      </c>
      <c r="O1113">
        <v>-0.97723223260476366</v>
      </c>
      <c r="P1113">
        <v>-0.1655652597141348</v>
      </c>
      <c r="Q1113">
        <v>-9.6963590879953182E-2</v>
      </c>
      <c r="R1113">
        <v>0</v>
      </c>
      <c r="S1113">
        <v>-0.50850279468767934</v>
      </c>
      <c r="T1113">
        <v>-0.122059571732026</v>
      </c>
      <c r="U1113">
        <v>-1.9214414812585071E-2</v>
      </c>
      <c r="V1113">
        <v>-0.23527651814491091</v>
      </c>
      <c r="W1113">
        <v>-0.1054472651319211</v>
      </c>
      <c r="X1113">
        <v>-0.39934876114538809</v>
      </c>
      <c r="Y1113">
        <v>-4.9090363046600097E-2</v>
      </c>
      <c r="Z1113">
        <v>-0.45629116173439882</v>
      </c>
      <c r="AA1113">
        <v>-0.2217336979060105</v>
      </c>
      <c r="AB1113">
        <v>-0.26067571105634768</v>
      </c>
      <c r="AC1113">
        <v>-0.54505106057983022</v>
      </c>
      <c r="AD1113">
        <v>-0.39535267270483582</v>
      </c>
      <c r="AE1113">
        <v>-0.22718354473538069</v>
      </c>
      <c r="AF1113">
        <v>-0.46800634567702221</v>
      </c>
      <c r="AG1113">
        <v>-0.29433803505660372</v>
      </c>
      <c r="AH1113" s="9" t="s">
        <v>267</v>
      </c>
      <c r="AI1113" s="1">
        <v>43862</v>
      </c>
      <c r="AJ1113" s="9" t="s">
        <v>43</v>
      </c>
      <c r="AK1113">
        <v>28</v>
      </c>
    </row>
    <row r="1114" spans="1:37" x14ac:dyDescent="0.25">
      <c r="A1114">
        <v>43888</v>
      </c>
      <c r="B1114">
        <v>-0.1150549645660465</v>
      </c>
      <c r="C1114">
        <v>-0.10789736089552231</v>
      </c>
      <c r="D1114">
        <v>0</v>
      </c>
      <c r="E1114">
        <v>-7.8404897694617365E-2</v>
      </c>
      <c r="F1114">
        <v>-8.3929842903259239E-3</v>
      </c>
      <c r="G1114">
        <v>-9.5516805411546404E-2</v>
      </c>
      <c r="H1114">
        <v>0</v>
      </c>
      <c r="I1114">
        <v>-8.4150848664123368E-2</v>
      </c>
      <c r="J1114">
        <v>0</v>
      </c>
      <c r="K1114">
        <v>-0.14128643070932301</v>
      </c>
      <c r="L1114">
        <v>-5.837045569863588E-2</v>
      </c>
      <c r="M1114">
        <v>-2.8435813261530291E-2</v>
      </c>
      <c r="N1114">
        <v>-0.29580914712087891</v>
      </c>
      <c r="O1114">
        <v>-8.9149606376957395E-3</v>
      </c>
      <c r="P1114">
        <v>-8.7064765636672356E-2</v>
      </c>
      <c r="Q1114">
        <v>-4.156424251227165E-2</v>
      </c>
      <c r="R1114">
        <v>-1.1089348715495769E-2</v>
      </c>
      <c r="S1114">
        <v>-5.8782491755609387E-2</v>
      </c>
      <c r="T1114">
        <v>-0.18812401599677861</v>
      </c>
      <c r="U1114">
        <v>-4.2314704470661442E-2</v>
      </c>
      <c r="V1114">
        <v>-0.1115180801685812</v>
      </c>
      <c r="W1114">
        <v>-0.11111889606147581</v>
      </c>
      <c r="X1114">
        <v>-7.0116824635979666E-2</v>
      </c>
      <c r="Y1114">
        <v>-0.21943164575561841</v>
      </c>
      <c r="Z1114">
        <v>-0.1149429664267478</v>
      </c>
      <c r="AA1114">
        <v>-0.15243997551615901</v>
      </c>
      <c r="AB1114">
        <v>-6.6346207042373817E-2</v>
      </c>
      <c r="AC1114">
        <v>-8.2710216187402416E-2</v>
      </c>
      <c r="AD1114">
        <v>-1.2621191309917479E-2</v>
      </c>
      <c r="AE1114">
        <v>-7.4228864916135395E-2</v>
      </c>
      <c r="AF1114">
        <v>-9.1889512982890081E-2</v>
      </c>
      <c r="AG1114">
        <v>-0.23362670585174039</v>
      </c>
      <c r="AH1114" s="9" t="s">
        <v>267</v>
      </c>
      <c r="AI1114" s="1">
        <v>43862</v>
      </c>
      <c r="AJ1114" s="9" t="s">
        <v>38</v>
      </c>
      <c r="AK1114">
        <v>27</v>
      </c>
    </row>
    <row r="1115" spans="1:37" x14ac:dyDescent="0.25">
      <c r="A1115">
        <v>43887</v>
      </c>
      <c r="B1115">
        <v>-0.18834468860326251</v>
      </c>
      <c r="C1115">
        <v>-3.1220853486422211E-2</v>
      </c>
      <c r="D1115">
        <v>-0.17191312025025171</v>
      </c>
      <c r="E1115">
        <v>-0.29740542391478542</v>
      </c>
      <c r="F1115">
        <v>-8.9730028180189214E-2</v>
      </c>
      <c r="G1115">
        <v>-6.7753202173100199E-2</v>
      </c>
      <c r="H1115">
        <v>-6.8288934454221531E-2</v>
      </c>
      <c r="I1115">
        <v>-4.2455806409311117E-3</v>
      </c>
      <c r="J1115">
        <v>-0.29032157567417949</v>
      </c>
      <c r="K1115">
        <v>-0.28045112194887239</v>
      </c>
      <c r="L1115">
        <v>-0.54119585501641565</v>
      </c>
      <c r="M1115">
        <v>-0.1188160817209061</v>
      </c>
      <c r="N1115">
        <v>-9.4439810425895193E-2</v>
      </c>
      <c r="O1115">
        <v>-7.3268679924816546E-2</v>
      </c>
      <c r="P1115">
        <v>-0.1017383536005334</v>
      </c>
      <c r="Q1115">
        <v>-5.8101703885352289E-2</v>
      </c>
      <c r="R1115">
        <v>-4.3131868245117132E-2</v>
      </c>
      <c r="S1115">
        <v>-0.23337755630316129</v>
      </c>
      <c r="T1115">
        <v>-0.35884191094353302</v>
      </c>
      <c r="U1115">
        <v>-3.3857435212570119E-2</v>
      </c>
      <c r="V1115">
        <v>-2.59363665729694E-2</v>
      </c>
      <c r="W1115">
        <v>-9.6848626239574836E-3</v>
      </c>
      <c r="X1115">
        <v>-0.22272642552755509</v>
      </c>
      <c r="Y1115">
        <v>-0.88747403690364979</v>
      </c>
      <c r="Z1115">
        <v>-0.2059611142612672</v>
      </c>
      <c r="AA1115">
        <v>-0.1326690658081518</v>
      </c>
      <c r="AB1115">
        <v>-0.1373386654371668</v>
      </c>
      <c r="AC1115">
        <v>-0.39184182004453799</v>
      </c>
      <c r="AD1115">
        <v>-0.40683260346584399</v>
      </c>
      <c r="AE1115">
        <v>-0.13693495367781491</v>
      </c>
      <c r="AF1115">
        <v>-0.1897618574614309</v>
      </c>
      <c r="AG1115">
        <v>-0.1582760035713055</v>
      </c>
      <c r="AH1115" s="9" t="s">
        <v>267</v>
      </c>
      <c r="AI1115" s="1">
        <v>43862</v>
      </c>
      <c r="AJ1115" s="9" t="s">
        <v>39</v>
      </c>
      <c r="AK1115">
        <v>26</v>
      </c>
    </row>
    <row r="1116" spans="1:37" x14ac:dyDescent="0.25">
      <c r="A1116">
        <v>43886</v>
      </c>
      <c r="B1116">
        <v>-0.17205005993475009</v>
      </c>
      <c r="C1116">
        <v>-0.37879571558575609</v>
      </c>
      <c r="D1116">
        <v>0</v>
      </c>
      <c r="E1116">
        <v>-4.4128150582764397E-2</v>
      </c>
      <c r="F1116">
        <v>-7.8368472749939955E-3</v>
      </c>
      <c r="G1116">
        <v>-6.4895956947095643E-2</v>
      </c>
      <c r="H1116">
        <v>-0.14014971778756299</v>
      </c>
      <c r="I1116">
        <v>-1.7026656443573231E-2</v>
      </c>
      <c r="J1116">
        <v>-8.6681370508620501E-3</v>
      </c>
      <c r="K1116">
        <v>-2.1283939435609359E-2</v>
      </c>
      <c r="L1116">
        <v>-1.6864649768389289E-2</v>
      </c>
      <c r="M1116">
        <v>-7.297412481212126E-2</v>
      </c>
      <c r="N1116">
        <v>-0.22654216430564739</v>
      </c>
      <c r="O1116">
        <v>0</v>
      </c>
      <c r="P1116">
        <v>-7.4469951685895125E-2</v>
      </c>
      <c r="Q1116">
        <v>-5.6964838253677513E-2</v>
      </c>
      <c r="R1116">
        <v>0</v>
      </c>
      <c r="S1116">
        <v>-8.394611655674844E-2</v>
      </c>
      <c r="T1116">
        <v>-6.322700090469118E-3</v>
      </c>
      <c r="U1116">
        <v>0</v>
      </c>
      <c r="V1116">
        <v>-1.355022809284346E-2</v>
      </c>
      <c r="W1116">
        <v>-0.46123870258477701</v>
      </c>
      <c r="X1116">
        <v>-0.19199014144366219</v>
      </c>
      <c r="Y1116">
        <v>-6.9603815193311547E-2</v>
      </c>
      <c r="Z1116">
        <v>-0.18960108271173121</v>
      </c>
      <c r="AA1116">
        <v>-9.5862767765329968E-2</v>
      </c>
      <c r="AB1116">
        <v>-2.9738780665574411E-2</v>
      </c>
      <c r="AC1116">
        <v>-5.038760663111759E-2</v>
      </c>
      <c r="AD1116">
        <v>-4.1411929818310017E-2</v>
      </c>
      <c r="AE1116">
        <v>-3.4228193753442833E-2</v>
      </c>
      <c r="AF1116">
        <v>-0.19679967596809789</v>
      </c>
      <c r="AG1116">
        <v>-0.15434289013218699</v>
      </c>
      <c r="AH1116" s="9" t="s">
        <v>267</v>
      </c>
      <c r="AI1116" s="1">
        <v>43862</v>
      </c>
      <c r="AJ1116" s="9" t="s">
        <v>40</v>
      </c>
      <c r="AK1116">
        <v>25</v>
      </c>
    </row>
    <row r="1117" spans="1:37" x14ac:dyDescent="0.25">
      <c r="A1117">
        <v>43885</v>
      </c>
      <c r="B1117">
        <v>-2.975546089166309</v>
      </c>
      <c r="C1117">
        <v>-0.72413606965940447</v>
      </c>
      <c r="D1117">
        <v>-0.15334201229374769</v>
      </c>
      <c r="E1117">
        <v>-2.9724745685055032</v>
      </c>
      <c r="F1117">
        <v>-3.8234766142914149</v>
      </c>
      <c r="G1117">
        <v>-1.493288445307025</v>
      </c>
      <c r="H1117">
        <v>-3.054261963968175</v>
      </c>
      <c r="I1117">
        <v>-2.0638572201940071</v>
      </c>
      <c r="J1117">
        <v>-6.0993936835229334</v>
      </c>
      <c r="K1117">
        <v>-4.6906850148168866</v>
      </c>
      <c r="L1117">
        <v>-2.1243250330983492</v>
      </c>
      <c r="M1117">
        <v>-3.275043254180158</v>
      </c>
      <c r="N1117">
        <v>-3.611153781290199</v>
      </c>
      <c r="O1117">
        <v>-2.240813229411418</v>
      </c>
      <c r="P1117">
        <v>-1.123219616747732</v>
      </c>
      <c r="Q1117">
        <v>-2.3197058668250281</v>
      </c>
      <c r="R1117">
        <v>-6.9047567182243696E-2</v>
      </c>
      <c r="S1117">
        <v>-1.165652117739751</v>
      </c>
      <c r="T1117">
        <v>-1.963423109787539</v>
      </c>
      <c r="U1117">
        <v>-4.5328651871296639</v>
      </c>
      <c r="V1117">
        <v>-1.2317741429911611</v>
      </c>
      <c r="W1117">
        <v>-8.2736339167010814E-2</v>
      </c>
      <c r="X1117">
        <v>-3.256697395635892</v>
      </c>
      <c r="Y1117">
        <v>-0.41254413552579072</v>
      </c>
      <c r="Z1117">
        <v>-2.5060265336279679</v>
      </c>
      <c r="AA1117">
        <v>-3.4838640720010581</v>
      </c>
      <c r="AB1117">
        <v>-2.3833341614194459</v>
      </c>
      <c r="AC1117">
        <v>-2.101701628156933</v>
      </c>
      <c r="AD1117">
        <v>-4.3711817688524333</v>
      </c>
      <c r="AE1117">
        <v>-2.5222268135756369</v>
      </c>
      <c r="AF1117">
        <v>-2.481673310511272</v>
      </c>
      <c r="AG1117">
        <v>-2.4654341199877541</v>
      </c>
      <c r="AH1117" s="9" t="s">
        <v>267</v>
      </c>
      <c r="AI1117" s="1">
        <v>43862</v>
      </c>
      <c r="AJ1117" s="9" t="s">
        <v>41</v>
      </c>
      <c r="AK1117">
        <v>24</v>
      </c>
    </row>
    <row r="1118" spans="1:37" x14ac:dyDescent="0.25">
      <c r="A1118">
        <v>43882</v>
      </c>
      <c r="B1118">
        <v>-0.36626514843754482</v>
      </c>
      <c r="C1118">
        <v>0</v>
      </c>
      <c r="D1118">
        <v>-4.4988145376644972E-2</v>
      </c>
      <c r="E1118">
        <v>-0.5307707321941687</v>
      </c>
      <c r="F1118">
        <v>-1.3387600063184699</v>
      </c>
      <c r="G1118">
        <v>-0.63906716139476827</v>
      </c>
      <c r="H1118">
        <v>-0.3503130420660745</v>
      </c>
      <c r="I1118">
        <v>-0.1017475431414727</v>
      </c>
      <c r="J1118">
        <v>-0.1643072125703727</v>
      </c>
      <c r="K1118">
        <v>-0.44164714654511439</v>
      </c>
      <c r="L1118">
        <v>0</v>
      </c>
      <c r="M1118">
        <v>-0.26228960930017192</v>
      </c>
      <c r="N1118">
        <v>-0.18913042263499411</v>
      </c>
      <c r="O1118">
        <v>-0.20454873144290331</v>
      </c>
      <c r="P1118">
        <v>-3.7786791840245797E-2</v>
      </c>
      <c r="Q1118">
        <v>-0.38104642470545169</v>
      </c>
      <c r="R1118">
        <v>-0.44319778001926452</v>
      </c>
      <c r="S1118">
        <v>-0.1276310643658215</v>
      </c>
      <c r="T1118">
        <v>-0.1213371981704119</v>
      </c>
      <c r="U1118">
        <v>-0.32732007289633358</v>
      </c>
      <c r="V1118">
        <v>-0.67633863102438108</v>
      </c>
      <c r="W1118">
        <v>0</v>
      </c>
      <c r="X1118">
        <v>-0.23304978334314899</v>
      </c>
      <c r="Y1118">
        <v>-5.5640138430521173E-2</v>
      </c>
      <c r="Z1118">
        <v>-0.38159751327729602</v>
      </c>
      <c r="AA1118">
        <v>-0.19459014790056789</v>
      </c>
      <c r="AB1118">
        <v>-0.48336681703121831</v>
      </c>
      <c r="AC1118">
        <v>-0.152961221463042</v>
      </c>
      <c r="AD1118">
        <v>-0.59743611733959867</v>
      </c>
      <c r="AE1118">
        <v>-0.27989589179494317</v>
      </c>
      <c r="AF1118">
        <v>-0.39169468579639249</v>
      </c>
      <c r="AG1118">
        <v>-0.32931925558574471</v>
      </c>
      <c r="AH1118" s="9" t="s">
        <v>268</v>
      </c>
      <c r="AI1118" s="1">
        <v>43862</v>
      </c>
      <c r="AJ1118" s="9" t="s">
        <v>43</v>
      </c>
      <c r="AK1118">
        <v>21</v>
      </c>
    </row>
    <row r="1119" spans="1:37" x14ac:dyDescent="0.25">
      <c r="A1119">
        <v>43881</v>
      </c>
      <c r="B1119">
        <v>-0.2399568728734765</v>
      </c>
      <c r="C1119">
        <v>-1.494383647548762</v>
      </c>
      <c r="D1119">
        <v>-0.12542638782777271</v>
      </c>
      <c r="E1119">
        <v>-0.1493817419309198</v>
      </c>
      <c r="F1119">
        <v>-4.3919168137911448E-2</v>
      </c>
      <c r="G1119">
        <v>-0.5159852259478489</v>
      </c>
      <c r="H1119">
        <v>-0.38658458032920368</v>
      </c>
      <c r="I1119">
        <v>0</v>
      </c>
      <c r="J1119">
        <v>-8.1468244701725812E-2</v>
      </c>
      <c r="K1119">
        <v>-1.253143011303335E-2</v>
      </c>
      <c r="L1119">
        <v>-2.042937959846261E-2</v>
      </c>
      <c r="M1119">
        <v>-0.42413969402460661</v>
      </c>
      <c r="N1119">
        <v>-3.3196128485140662E-2</v>
      </c>
      <c r="O1119">
        <v>-3.368541340686349E-3</v>
      </c>
      <c r="P1119">
        <v>-0.35790594210394422</v>
      </c>
      <c r="Q1119">
        <v>-3.8732005398894043E-2</v>
      </c>
      <c r="R1119">
        <v>-0.34916595757900282</v>
      </c>
      <c r="S1119">
        <v>-9.6525833391715332E-2</v>
      </c>
      <c r="T1119">
        <v>-7.4526004051242448E-2</v>
      </c>
      <c r="U1119">
        <v>-1.028087719775885E-2</v>
      </c>
      <c r="V1119">
        <v>-8.6493272479446173E-2</v>
      </c>
      <c r="W1119">
        <v>-0.15084268798362149</v>
      </c>
      <c r="X1119">
        <v>-0.1915554587009507</v>
      </c>
      <c r="Y1119">
        <v>-0.2644812436013671</v>
      </c>
      <c r="Z1119">
        <v>-0.42406845398894621</v>
      </c>
      <c r="AA1119">
        <v>-6.603195768139114E-2</v>
      </c>
      <c r="AB1119">
        <v>-9.9786148094113833E-2</v>
      </c>
      <c r="AC1119">
        <v>-0.22636365877253289</v>
      </c>
      <c r="AD1119">
        <v>-4.0329357415544782E-2</v>
      </c>
      <c r="AE1119">
        <v>-8.4565282415766274E-2</v>
      </c>
      <c r="AF1119">
        <v>-0.22591198381757441</v>
      </c>
      <c r="AG1119">
        <v>-0.35650418917668641</v>
      </c>
      <c r="AH1119" s="9" t="s">
        <v>268</v>
      </c>
      <c r="AI1119" s="1">
        <v>43862</v>
      </c>
      <c r="AJ1119" s="9" t="s">
        <v>38</v>
      </c>
      <c r="AK1119">
        <v>20</v>
      </c>
    </row>
    <row r="1120" spans="1:37" x14ac:dyDescent="0.25">
      <c r="A1120">
        <v>43880</v>
      </c>
      <c r="B1120">
        <v>-0.1769144334729571</v>
      </c>
      <c r="C1120">
        <v>-3.6197087848184491E-2</v>
      </c>
      <c r="D1120">
        <v>0</v>
      </c>
      <c r="E1120">
        <v>-0.20464856283919219</v>
      </c>
      <c r="F1120">
        <v>-1.3540482633087341E-2</v>
      </c>
      <c r="G1120">
        <v>-3.5527080908278222E-3</v>
      </c>
      <c r="H1120">
        <v>-0.40045161113823269</v>
      </c>
      <c r="I1120">
        <v>-0.25712167928322699</v>
      </c>
      <c r="J1120">
        <v>-7.0679692607571898E-2</v>
      </c>
      <c r="K1120">
        <v>-0.24993081729524949</v>
      </c>
      <c r="L1120">
        <v>-4.7481038626231969E-3</v>
      </c>
      <c r="M1120">
        <v>-0.181207560736831</v>
      </c>
      <c r="N1120">
        <v>-3.7377785211710271E-2</v>
      </c>
      <c r="O1120">
        <v>-2.927787237495412E-2</v>
      </c>
      <c r="P1120">
        <v>-5.8116545730572322E-3</v>
      </c>
      <c r="Q1120">
        <v>-0.26273034827180541</v>
      </c>
      <c r="R1120">
        <v>-0.33407445825154891</v>
      </c>
      <c r="S1120">
        <v>-8.2583412610723661E-2</v>
      </c>
      <c r="T1120">
        <v>-0.45513358579346358</v>
      </c>
      <c r="U1120">
        <v>-0.32291538961251692</v>
      </c>
      <c r="V1120">
        <v>-0.35810356257374282</v>
      </c>
      <c r="W1120">
        <v>-0.17543303233400409</v>
      </c>
      <c r="X1120">
        <v>-0.26772604445446813</v>
      </c>
      <c r="Y1120">
        <v>-9.0261413584112431E-3</v>
      </c>
      <c r="Z1120">
        <v>-0.1946849027922995</v>
      </c>
      <c r="AA1120">
        <v>-9.0605613261545925E-2</v>
      </c>
      <c r="AB1120">
        <v>-0.2495967842047602</v>
      </c>
      <c r="AC1120">
        <v>-4.9008723388133141E-2</v>
      </c>
      <c r="AD1120">
        <v>-7.1086373246235138E-2</v>
      </c>
      <c r="AE1120">
        <v>-9.0984932193674692E-2</v>
      </c>
      <c r="AF1120">
        <v>-0.13944728832260461</v>
      </c>
      <c r="AG1120">
        <v>-0.39424691834092662</v>
      </c>
      <c r="AH1120" s="9" t="s">
        <v>268</v>
      </c>
      <c r="AI1120" s="1">
        <v>43862</v>
      </c>
      <c r="AJ1120" s="9" t="s">
        <v>39</v>
      </c>
      <c r="AK1120">
        <v>19</v>
      </c>
    </row>
    <row r="1121" spans="1:37" x14ac:dyDescent="0.25">
      <c r="A1121">
        <v>43879</v>
      </c>
      <c r="B1121">
        <v>-0.42894720370660971</v>
      </c>
      <c r="C1121">
        <v>-0.36232193760013892</v>
      </c>
      <c r="D1121">
        <v>-0.36279167411953028</v>
      </c>
      <c r="E1121">
        <v>-0.32899680209081589</v>
      </c>
      <c r="F1121">
        <v>-0.19860104109713339</v>
      </c>
      <c r="G1121">
        <v>-0.32566569749414009</v>
      </c>
      <c r="H1121">
        <v>-0.10841506489561691</v>
      </c>
      <c r="I1121">
        <v>-0.1340743185153366</v>
      </c>
      <c r="J1121">
        <v>-9.8835471570329098E-2</v>
      </c>
      <c r="K1121">
        <v>-6.5566237338160489E-3</v>
      </c>
      <c r="L1121">
        <v>-1.396777640874877E-2</v>
      </c>
      <c r="M1121">
        <v>-0.13103312210703541</v>
      </c>
      <c r="N1121">
        <v>-0.39092701317398798</v>
      </c>
      <c r="O1121">
        <v>-0.2197230198038361</v>
      </c>
      <c r="P1121">
        <v>-0.1151431844117312</v>
      </c>
      <c r="Q1121">
        <v>-3.7335269467274862E-2</v>
      </c>
      <c r="R1121">
        <v>-0.1032828823974908</v>
      </c>
      <c r="S1121">
        <v>-0.1042154476355962</v>
      </c>
      <c r="T1121">
        <v>-0.14600760610463001</v>
      </c>
      <c r="U1121">
        <v>-6.9410185803106947E-3</v>
      </c>
      <c r="V1121">
        <v>-0.1866535549812697</v>
      </c>
      <c r="W1121">
        <v>-4.7206931914209722E-2</v>
      </c>
      <c r="X1121">
        <v>-0.222508177641319</v>
      </c>
      <c r="Y1121">
        <v>-3.732111604783607E-2</v>
      </c>
      <c r="Z1121">
        <v>-0.65743172829291041</v>
      </c>
      <c r="AA1121">
        <v>-0.20098027862678219</v>
      </c>
      <c r="AB1121">
        <v>-0.1573130940036766</v>
      </c>
      <c r="AC1121">
        <v>-0.11961736018521001</v>
      </c>
      <c r="AD1121">
        <v>-0.45470375111902361</v>
      </c>
      <c r="AE1121">
        <v>-8.7737278478388206E-2</v>
      </c>
      <c r="AF1121">
        <v>-0.43728873520532607</v>
      </c>
      <c r="AG1121">
        <v>-0.43306631585976241</v>
      </c>
      <c r="AH1121" s="9" t="s">
        <v>268</v>
      </c>
      <c r="AI1121" s="1">
        <v>43862</v>
      </c>
      <c r="AJ1121" s="9" t="s">
        <v>40</v>
      </c>
      <c r="AK1121">
        <v>18</v>
      </c>
    </row>
    <row r="1122" spans="1:37" x14ac:dyDescent="0.25">
      <c r="A1122">
        <v>43878</v>
      </c>
      <c r="B1122">
        <v>-0.29947344225056161</v>
      </c>
      <c r="C1122">
        <v>-1.6602407803103091E-2</v>
      </c>
      <c r="D1122">
        <v>-0.35349183318972999</v>
      </c>
      <c r="E1122">
        <v>-8.7565046758285248E-2</v>
      </c>
      <c r="F1122">
        <v>-0.1053301380493967</v>
      </c>
      <c r="G1122">
        <v>-0.20097183382906431</v>
      </c>
      <c r="H1122">
        <v>-0.1916754079055929</v>
      </c>
      <c r="I1122">
        <v>-5.8149311669433337E-2</v>
      </c>
      <c r="J1122">
        <v>-0.1889667905404763</v>
      </c>
      <c r="K1122">
        <v>-1.960580590692953</v>
      </c>
      <c r="L1122">
        <v>-4.4009472049991977E-2</v>
      </c>
      <c r="M1122">
        <v>-0.1919179852477077</v>
      </c>
      <c r="N1122">
        <v>-0.18765969766700349</v>
      </c>
      <c r="O1122">
        <v>-0.25439159464100408</v>
      </c>
      <c r="P1122">
        <v>-0.46572192357231318</v>
      </c>
      <c r="Q1122">
        <v>-1.9176837103642069E-2</v>
      </c>
      <c r="R1122">
        <v>-2.3423247254901192E-3</v>
      </c>
      <c r="S1122">
        <v>-3.7608916264243487E-2</v>
      </c>
      <c r="T1122">
        <v>-8.8164773264913857E-2</v>
      </c>
      <c r="U1122">
        <v>-0.91899667490983716</v>
      </c>
      <c r="V1122">
        <v>-0.29769494757607712</v>
      </c>
      <c r="W1122">
        <v>-8.1996939311433051E-2</v>
      </c>
      <c r="X1122">
        <v>-4.562351780713466E-2</v>
      </c>
      <c r="Y1122">
        <v>-1.052848560083409</v>
      </c>
      <c r="Z1122">
        <v>-0.1176050175842271</v>
      </c>
      <c r="AA1122">
        <v>-0.43292817926689631</v>
      </c>
      <c r="AB1122">
        <v>-0.1593461301009729</v>
      </c>
      <c r="AC1122">
        <v>-0.34592570745172541</v>
      </c>
      <c r="AD1122">
        <v>-6.9615952234915693E-2</v>
      </c>
      <c r="AE1122">
        <v>-0.12456303309344111</v>
      </c>
      <c r="AF1122">
        <v>-0.26524362354333969</v>
      </c>
      <c r="AG1122">
        <v>-0.68447896183573675</v>
      </c>
      <c r="AH1122" s="9" t="s">
        <v>268</v>
      </c>
      <c r="AI1122" s="1">
        <v>43862</v>
      </c>
      <c r="AJ1122" s="9" t="s">
        <v>41</v>
      </c>
      <c r="AK1122">
        <v>17</v>
      </c>
    </row>
    <row r="1123" spans="1:37" x14ac:dyDescent="0.25">
      <c r="A1123">
        <v>43875</v>
      </c>
      <c r="B1123">
        <v>-0.30514994562794617</v>
      </c>
      <c r="C1123">
        <v>-0.45326733033391942</v>
      </c>
      <c r="D1123">
        <v>-0.51413073029262701</v>
      </c>
      <c r="E1123">
        <v>-0.24410843913480751</v>
      </c>
      <c r="F1123">
        <v>-4.7499281215120787E-2</v>
      </c>
      <c r="G1123">
        <v>-2.767090269171139E-2</v>
      </c>
      <c r="H1123">
        <v>-0.1327091246092523</v>
      </c>
      <c r="I1123">
        <v>-0.1057640093752691</v>
      </c>
      <c r="J1123">
        <v>-4.5847914408160231E-2</v>
      </c>
      <c r="K1123">
        <v>-0.21398952306383631</v>
      </c>
      <c r="L1123">
        <v>-7.7001214997849315E-2</v>
      </c>
      <c r="M1123">
        <v>-1.562286432424622E-2</v>
      </c>
      <c r="N1123">
        <v>-8.8610697054317622E-2</v>
      </c>
      <c r="O1123">
        <v>-0.39895555374781178</v>
      </c>
      <c r="P1123">
        <v>-0.205490020974129</v>
      </c>
      <c r="Q1123">
        <v>-0.23599104335523119</v>
      </c>
      <c r="R1123">
        <v>0</v>
      </c>
      <c r="S1123">
        <v>0</v>
      </c>
      <c r="T1123">
        <v>-6.6897572968709268E-2</v>
      </c>
      <c r="U1123">
        <v>-1.1206884005172819</v>
      </c>
      <c r="V1123">
        <v>-0.33378785208322131</v>
      </c>
      <c r="W1123">
        <v>0</v>
      </c>
      <c r="X1123">
        <v>-0.12645157998056619</v>
      </c>
      <c r="Y1123">
        <v>-0.54949320406785951</v>
      </c>
      <c r="Z1123">
        <v>-0.24532427814791921</v>
      </c>
      <c r="AA1123">
        <v>-0.17945229119581291</v>
      </c>
      <c r="AB1123">
        <v>-0.19897100893418709</v>
      </c>
      <c r="AC1123">
        <v>-0.26276062960360369</v>
      </c>
      <c r="AD1123">
        <v>-0.15528672664973961</v>
      </c>
      <c r="AE1123">
        <v>-0.1032822550398899</v>
      </c>
      <c r="AF1123">
        <v>-0.21114897686505371</v>
      </c>
      <c r="AG1123">
        <v>-0.37056325461085482</v>
      </c>
      <c r="AH1123" s="9" t="s">
        <v>269</v>
      </c>
      <c r="AI1123" s="1">
        <v>43862</v>
      </c>
      <c r="AJ1123" s="9" t="s">
        <v>43</v>
      </c>
      <c r="AK1123">
        <v>14</v>
      </c>
    </row>
    <row r="1124" spans="1:37" x14ac:dyDescent="0.25">
      <c r="A1124">
        <v>43874</v>
      </c>
      <c r="B1124">
        <v>-0.42130501513507768</v>
      </c>
      <c r="C1124">
        <v>-2.3221285064945599E-2</v>
      </c>
      <c r="D1124">
        <v>-1.4251027214865031E-3</v>
      </c>
      <c r="E1124">
        <v>-0.14211286720750929</v>
      </c>
      <c r="F1124">
        <v>-0.21008465427403319</v>
      </c>
      <c r="G1124">
        <v>-0.29141198527404077</v>
      </c>
      <c r="H1124">
        <v>0</v>
      </c>
      <c r="I1124">
        <v>-0.1574238327383482</v>
      </c>
      <c r="J1124">
        <v>-4.4549311575085203E-2</v>
      </c>
      <c r="K1124">
        <v>-0.4049905678925903</v>
      </c>
      <c r="L1124">
        <v>-2.65536319238787E-3</v>
      </c>
      <c r="M1124">
        <v>-3.8312660695206648E-2</v>
      </c>
      <c r="N1124">
        <v>-7.5125362535860329E-2</v>
      </c>
      <c r="O1124">
        <v>-7.611642875022453E-3</v>
      </c>
      <c r="P1124">
        <v>-0.1909578297797403</v>
      </c>
      <c r="Q1124">
        <v>-0.1572355444245967</v>
      </c>
      <c r="R1124">
        <v>0</v>
      </c>
      <c r="S1124">
        <v>-1.1657333838767939E-2</v>
      </c>
      <c r="T1124">
        <v>-0.12881685476316559</v>
      </c>
      <c r="U1124">
        <v>-0.63987077571630391</v>
      </c>
      <c r="V1124">
        <v>-2.0716934197541129E-3</v>
      </c>
      <c r="W1124">
        <v>0</v>
      </c>
      <c r="X1124">
        <v>-0.14116926730336279</v>
      </c>
      <c r="Y1124">
        <v>-3.120465473223592E-2</v>
      </c>
      <c r="Z1124">
        <v>-0.24688410675812419</v>
      </c>
      <c r="AA1124">
        <v>-0.19858760491302169</v>
      </c>
      <c r="AB1124">
        <v>-0.1128439044712046</v>
      </c>
      <c r="AC1124">
        <v>-3.5201400277402817E-2</v>
      </c>
      <c r="AD1124">
        <v>-0.14449663047028749</v>
      </c>
      <c r="AE1124">
        <v>-7.6093937347419136E-2</v>
      </c>
      <c r="AF1124">
        <v>-0.59395757849757536</v>
      </c>
      <c r="AG1124">
        <v>-0.18032906818461891</v>
      </c>
      <c r="AH1124" s="9" t="s">
        <v>269</v>
      </c>
      <c r="AI1124" s="1">
        <v>43862</v>
      </c>
      <c r="AJ1124" s="9" t="s">
        <v>38</v>
      </c>
      <c r="AK1124">
        <v>13</v>
      </c>
    </row>
    <row r="1125" spans="1:37" x14ac:dyDescent="0.25">
      <c r="A1125">
        <v>43873</v>
      </c>
      <c r="B1125">
        <v>-0.1082966233020789</v>
      </c>
      <c r="C1125">
        <v>-8.6539110976389555E-2</v>
      </c>
      <c r="D1125">
        <v>-0.1006038434360621</v>
      </c>
      <c r="E1125">
        <v>-3.1553531207215678E-2</v>
      </c>
      <c r="F1125">
        <v>-0.4494975762116219</v>
      </c>
      <c r="G1125">
        <v>-0.22809372687011631</v>
      </c>
      <c r="H1125">
        <v>-0.1076979981324037</v>
      </c>
      <c r="I1125">
        <v>0</v>
      </c>
      <c r="J1125">
        <v>-1.269841742815025E-2</v>
      </c>
      <c r="K1125">
        <v>0</v>
      </c>
      <c r="L1125">
        <v>0</v>
      </c>
      <c r="M1125">
        <v>-2.629900952808284E-2</v>
      </c>
      <c r="N1125">
        <v>-2.775043903981035E-3</v>
      </c>
      <c r="O1125">
        <v>-0.52583772786967831</v>
      </c>
      <c r="P1125">
        <v>-2.2215681634605172E-2</v>
      </c>
      <c r="Q1125">
        <v>-0.27203553727905277</v>
      </c>
      <c r="R1125">
        <v>0</v>
      </c>
      <c r="S1125">
        <v>-1.261979781848525</v>
      </c>
      <c r="T1125">
        <v>-1.7082284323903619E-2</v>
      </c>
      <c r="U1125">
        <v>0</v>
      </c>
      <c r="V1125">
        <v>-4.7821012882281758E-2</v>
      </c>
      <c r="W1125">
        <v>0</v>
      </c>
      <c r="X1125">
        <v>-5.4292381551422637E-2</v>
      </c>
      <c r="Y1125">
        <v>-7.0017394764838148E-2</v>
      </c>
      <c r="Z1125">
        <v>-0.12736323847247361</v>
      </c>
      <c r="AA1125">
        <v>-5.5994862109404941E-3</v>
      </c>
      <c r="AB1125">
        <v>-0.22898449857207381</v>
      </c>
      <c r="AC1125">
        <v>-3.7495820707199E-2</v>
      </c>
      <c r="AD1125">
        <v>-0.19189612490075289</v>
      </c>
      <c r="AE1125">
        <v>-5.8358006936985077E-2</v>
      </c>
      <c r="AF1125">
        <v>-7.1110130183988013E-2</v>
      </c>
      <c r="AG1125">
        <v>-0.1661229533911569</v>
      </c>
      <c r="AH1125" s="9" t="s">
        <v>269</v>
      </c>
      <c r="AI1125" s="1">
        <v>43862</v>
      </c>
      <c r="AJ1125" s="9" t="s">
        <v>39</v>
      </c>
      <c r="AK1125">
        <v>12</v>
      </c>
    </row>
    <row r="1126" spans="1:37" x14ac:dyDescent="0.25">
      <c r="A1126">
        <v>43872</v>
      </c>
      <c r="B1126">
        <v>-0.23707086188535131</v>
      </c>
      <c r="C1126">
        <v>0</v>
      </c>
      <c r="D1126">
        <v>-6.5700953840348741E-2</v>
      </c>
      <c r="E1126">
        <v>-5.5692338236716321E-2</v>
      </c>
      <c r="F1126">
        <v>-0.18671967504491629</v>
      </c>
      <c r="G1126">
        <v>-7.1885921800510247E-2</v>
      </c>
      <c r="H1126">
        <v>-1.526157456407089</v>
      </c>
      <c r="I1126">
        <v>-2.1133492382137552E-3</v>
      </c>
      <c r="J1126">
        <v>0</v>
      </c>
      <c r="K1126">
        <v>-8.0310216557753829E-3</v>
      </c>
      <c r="L1126">
        <v>-3.9426521172492353E-2</v>
      </c>
      <c r="M1126">
        <v>-0.1240206961999174</v>
      </c>
      <c r="N1126">
        <v>-1.3980516882280389E-2</v>
      </c>
      <c r="O1126">
        <v>-7.4914177567384554E-2</v>
      </c>
      <c r="P1126">
        <v>-3.7175923964171367E-2</v>
      </c>
      <c r="Q1126">
        <v>-3.3947022630531988E-2</v>
      </c>
      <c r="R1126">
        <v>0</v>
      </c>
      <c r="S1126">
        <v>-0.62419842463181974</v>
      </c>
      <c r="T1126">
        <v>-9.6792025882183094E-2</v>
      </c>
      <c r="U1126">
        <v>-0.1117502063544413</v>
      </c>
      <c r="V1126">
        <v>-0.31869006319077792</v>
      </c>
      <c r="W1126">
        <v>-2.1495469823827131E-2</v>
      </c>
      <c r="X1126">
        <v>-0.21996415424429661</v>
      </c>
      <c r="Y1126">
        <v>-0.43644525785574589</v>
      </c>
      <c r="Z1126">
        <v>-0.243082693469855</v>
      </c>
      <c r="AA1126">
        <v>-2.2202440410959909E-2</v>
      </c>
      <c r="AB1126">
        <v>-0.30360274583204527</v>
      </c>
      <c r="AC1126">
        <v>-0.25980250191967191</v>
      </c>
      <c r="AD1126">
        <v>-0.12566576912247671</v>
      </c>
      <c r="AE1126">
        <v>-0.1327353033888436</v>
      </c>
      <c r="AF1126">
        <v>-0.18742159589087329</v>
      </c>
      <c r="AG1126">
        <v>-0.37684494638800342</v>
      </c>
      <c r="AH1126" s="9" t="s">
        <v>269</v>
      </c>
      <c r="AI1126" s="1">
        <v>43862</v>
      </c>
      <c r="AJ1126" s="9" t="s">
        <v>40</v>
      </c>
      <c r="AK1126">
        <v>11</v>
      </c>
    </row>
    <row r="1127" spans="1:37" x14ac:dyDescent="0.25">
      <c r="A1127">
        <v>43871</v>
      </c>
      <c r="B1127">
        <v>-0.22923277044884521</v>
      </c>
      <c r="C1127">
        <v>-0.19441140967401571</v>
      </c>
      <c r="D1127">
        <v>-0.4565886466699508</v>
      </c>
      <c r="E1127">
        <v>-0.13611877396703159</v>
      </c>
      <c r="F1127">
        <v>-0.1458219214084763</v>
      </c>
      <c r="G1127">
        <v>-0.1204718599416848</v>
      </c>
      <c r="H1127">
        <v>-8.148258522488068E-2</v>
      </c>
      <c r="I1127">
        <v>-5.9599355826586847E-2</v>
      </c>
      <c r="J1127">
        <v>-8.9592356560371407E-3</v>
      </c>
      <c r="K1127">
        <v>-8.7505404588009483E-2</v>
      </c>
      <c r="L1127">
        <v>-0.40545419570165531</v>
      </c>
      <c r="M1127">
        <v>-3.5093686935365263E-2</v>
      </c>
      <c r="N1127">
        <v>-0.43553600306272677</v>
      </c>
      <c r="O1127">
        <v>-4.474932988610527E-2</v>
      </c>
      <c r="P1127">
        <v>-0.19693707665923671</v>
      </c>
      <c r="Q1127">
        <v>-0.25980989266506282</v>
      </c>
      <c r="R1127">
        <v>0</v>
      </c>
      <c r="S1127">
        <v>-0.1096279323111906</v>
      </c>
      <c r="T1127">
        <v>-0.15958945349563461</v>
      </c>
      <c r="U1127">
        <v>-0.24687240593496229</v>
      </c>
      <c r="V1127">
        <v>-7.0022656287721377E-2</v>
      </c>
      <c r="W1127">
        <v>0</v>
      </c>
      <c r="X1127">
        <v>-0.27225801974966218</v>
      </c>
      <c r="Y1127">
        <v>-5.8723237022763348E-3</v>
      </c>
      <c r="Z1127">
        <v>-0.25438553259830482</v>
      </c>
      <c r="AA1127">
        <v>-0.28806846912817019</v>
      </c>
      <c r="AB1127">
        <v>-0.13808782885178211</v>
      </c>
      <c r="AC1127">
        <v>-0.12923070680434071</v>
      </c>
      <c r="AD1127">
        <v>-0.34149106313624772</v>
      </c>
      <c r="AE1127">
        <v>-0.2435477640143065</v>
      </c>
      <c r="AF1127">
        <v>-0.13448197597734321</v>
      </c>
      <c r="AG1127">
        <v>-0.30070866459472978</v>
      </c>
      <c r="AH1127" s="9" t="s">
        <v>269</v>
      </c>
      <c r="AI1127" s="1">
        <v>43862</v>
      </c>
      <c r="AJ1127" s="9" t="s">
        <v>41</v>
      </c>
      <c r="AK1127">
        <v>10</v>
      </c>
    </row>
    <row r="1128" spans="1:37" x14ac:dyDescent="0.25">
      <c r="A1128">
        <v>43868</v>
      </c>
      <c r="B1128">
        <v>-0.45382323341919778</v>
      </c>
      <c r="C1128">
        <v>-8.1154978687259585E-2</v>
      </c>
      <c r="D1128">
        <v>0</v>
      </c>
      <c r="E1128">
        <v>-0.33709109994240632</v>
      </c>
      <c r="F1128">
        <v>-8.2458083542296834E-2</v>
      </c>
      <c r="G1128">
        <v>-0.15574125161335969</v>
      </c>
      <c r="H1128">
        <v>-0.1177141953789704</v>
      </c>
      <c r="I1128">
        <v>-1.4325950971998931</v>
      </c>
      <c r="J1128">
        <v>-0.2238001860012136</v>
      </c>
      <c r="K1128">
        <v>-2.568660832259928E-2</v>
      </c>
      <c r="L1128">
        <v>0</v>
      </c>
      <c r="M1128">
        <v>-3.6305050657447407E-2</v>
      </c>
      <c r="N1128">
        <v>-8.1602510063036343E-2</v>
      </c>
      <c r="O1128">
        <v>-0.51192288681458376</v>
      </c>
      <c r="P1128">
        <v>-8.4810205081789682E-3</v>
      </c>
      <c r="Q1128">
        <v>-0.42101445670319732</v>
      </c>
      <c r="R1128">
        <v>-0.50071620989431842</v>
      </c>
      <c r="S1128">
        <v>-0.20580696015169331</v>
      </c>
      <c r="T1128">
        <v>-1.218989480954087E-2</v>
      </c>
      <c r="U1128">
        <v>-0.92589169175984165</v>
      </c>
      <c r="V1128">
        <v>-0.14478828534070359</v>
      </c>
      <c r="W1128">
        <v>-9.959288027962962E-2</v>
      </c>
      <c r="X1128">
        <v>-0.37965234065407949</v>
      </c>
      <c r="Y1128">
        <v>-2.9544232534024131E-2</v>
      </c>
      <c r="Z1128">
        <v>-0.34902524149101899</v>
      </c>
      <c r="AA1128">
        <v>-0.3954892479977129</v>
      </c>
      <c r="AB1128">
        <v>-0.19341565513635439</v>
      </c>
      <c r="AC1128">
        <v>-2.0563322567795288E-2</v>
      </c>
      <c r="AD1128">
        <v>-0.17983080408038399</v>
      </c>
      <c r="AE1128">
        <v>-0.1881247858971779</v>
      </c>
      <c r="AF1128">
        <v>-0.1891794701715894</v>
      </c>
      <c r="AG1128">
        <v>-0.43366600617828321</v>
      </c>
      <c r="AH1128" s="9" t="s">
        <v>270</v>
      </c>
      <c r="AI1128" s="1">
        <v>43862</v>
      </c>
      <c r="AJ1128" s="9" t="s">
        <v>43</v>
      </c>
      <c r="AK1128">
        <v>7</v>
      </c>
    </row>
    <row r="1129" spans="1:37" x14ac:dyDescent="0.25">
      <c r="A1129">
        <v>43867</v>
      </c>
      <c r="B1129">
        <v>-8.7671971549138777E-2</v>
      </c>
      <c r="C1129">
        <v>0</v>
      </c>
      <c r="D1129">
        <v>-0.13613458889495969</v>
      </c>
      <c r="E1129">
        <v>-8.5657015654194646E-2</v>
      </c>
      <c r="F1129">
        <v>-5.8623737653912461E-2</v>
      </c>
      <c r="G1129">
        <v>0</v>
      </c>
      <c r="H1129">
        <v>-0.19648435821968169</v>
      </c>
      <c r="I1129">
        <v>-4.7952272678661263E-2</v>
      </c>
      <c r="J1129">
        <v>-2.0775455858505199E-2</v>
      </c>
      <c r="K1129">
        <v>-0.52893520403004235</v>
      </c>
      <c r="L1129">
        <v>0</v>
      </c>
      <c r="M1129">
        <v>-4.5795973789415793E-2</v>
      </c>
      <c r="N1129">
        <v>-2.1448302182111759E-2</v>
      </c>
      <c r="O1129">
        <v>-1.69567432445628E-2</v>
      </c>
      <c r="P1129">
        <v>0</v>
      </c>
      <c r="Q1129">
        <v>-4.2991198389423918E-2</v>
      </c>
      <c r="R1129">
        <v>0</v>
      </c>
      <c r="S1129">
        <v>-0.61705069653457301</v>
      </c>
      <c r="T1129">
        <v>-0.16381966918183821</v>
      </c>
      <c r="U1129">
        <v>-0.36866235784726448</v>
      </c>
      <c r="V1129">
        <v>-8.2973251173374479E-2</v>
      </c>
      <c r="W1129">
        <v>0</v>
      </c>
      <c r="X1129">
        <v>-9.9296722945807613E-3</v>
      </c>
      <c r="Y1129">
        <v>-0.16088619606605109</v>
      </c>
      <c r="Z1129">
        <v>-7.230062730268802E-2</v>
      </c>
      <c r="AA1129">
        <v>-9.3370268500750406E-2</v>
      </c>
      <c r="AB1129">
        <v>-9.1705085019107194E-2</v>
      </c>
      <c r="AC1129">
        <v>-0.11408244105809991</v>
      </c>
      <c r="AD1129">
        <v>-5.7708876660299058E-2</v>
      </c>
      <c r="AE1129">
        <v>-1.7729454023703361E-2</v>
      </c>
      <c r="AF1129">
        <v>-0.1455075433648674</v>
      </c>
      <c r="AG1129">
        <v>-8.9600341823647539E-2</v>
      </c>
      <c r="AH1129" s="9" t="s">
        <v>270</v>
      </c>
      <c r="AI1129" s="1">
        <v>43862</v>
      </c>
      <c r="AJ1129" s="9" t="s">
        <v>38</v>
      </c>
      <c r="AK1129">
        <v>6</v>
      </c>
    </row>
    <row r="1130" spans="1:37" x14ac:dyDescent="0.25">
      <c r="A1130">
        <v>43866</v>
      </c>
      <c r="B1130">
        <v>-0.17088939416198851</v>
      </c>
      <c r="C1130">
        <v>-2.4794192219620452E-3</v>
      </c>
      <c r="D1130">
        <v>0</v>
      </c>
      <c r="E1130">
        <v>-0.12184811869564301</v>
      </c>
      <c r="F1130">
        <v>-0.1741038665780669</v>
      </c>
      <c r="G1130">
        <v>-4.5673486452064739E-2</v>
      </c>
      <c r="H1130">
        <v>-7.2386680424541841E-2</v>
      </c>
      <c r="I1130">
        <v>-2.5357638809643548E-2</v>
      </c>
      <c r="J1130">
        <v>-1.308952158640512E-2</v>
      </c>
      <c r="K1130">
        <v>-0.25807097830115933</v>
      </c>
      <c r="L1130">
        <v>-0.1178420387796278</v>
      </c>
      <c r="M1130">
        <v>-1.7699569197297541E-2</v>
      </c>
      <c r="N1130">
        <v>-0.2027401530381443</v>
      </c>
      <c r="O1130">
        <v>-0.1256535076292625</v>
      </c>
      <c r="P1130">
        <v>-0.16959219236938319</v>
      </c>
      <c r="Q1130">
        <v>-0.15038481014384331</v>
      </c>
      <c r="R1130">
        <v>0</v>
      </c>
      <c r="S1130">
        <v>-7.011076254156752E-2</v>
      </c>
      <c r="T1130">
        <v>-5.9666511684508337E-2</v>
      </c>
      <c r="U1130">
        <v>-1.1468176092443501E-2</v>
      </c>
      <c r="V1130">
        <v>-1.5395358811182321E-2</v>
      </c>
      <c r="W1130">
        <v>-0.19818965158529969</v>
      </c>
      <c r="X1130">
        <v>-0.1609399056377776</v>
      </c>
      <c r="Y1130">
        <v>-1.7956703535969301</v>
      </c>
      <c r="Z1130">
        <v>-0.11677160562662969</v>
      </c>
      <c r="AA1130">
        <v>-0.14322072973240171</v>
      </c>
      <c r="AB1130">
        <v>-0.12677774937614969</v>
      </c>
      <c r="AC1130">
        <v>-0.3197465504270634</v>
      </c>
      <c r="AD1130">
        <v>-0.1634839370044141</v>
      </c>
      <c r="AE1130">
        <v>-0.12271067676904</v>
      </c>
      <c r="AF1130">
        <v>-0.14190349422206361</v>
      </c>
      <c r="AG1130">
        <v>-0.1933496427449774</v>
      </c>
      <c r="AH1130" s="9" t="s">
        <v>270</v>
      </c>
      <c r="AI1130" s="1">
        <v>43862</v>
      </c>
      <c r="AJ1130" s="9" t="s">
        <v>39</v>
      </c>
      <c r="AK1130">
        <v>5</v>
      </c>
    </row>
    <row r="1131" spans="1:37" x14ac:dyDescent="0.25">
      <c r="A1131">
        <v>43865</v>
      </c>
      <c r="B1131">
        <v>-0.39778867764056258</v>
      </c>
      <c r="C1131">
        <v>-0.19569748502983511</v>
      </c>
      <c r="D1131">
        <v>-4.6611689393210058E-3</v>
      </c>
      <c r="E1131">
        <v>-0.47976271237191059</v>
      </c>
      <c r="F1131">
        <v>-0.55434128910704084</v>
      </c>
      <c r="G1131">
        <v>-0.19880229072332581</v>
      </c>
      <c r="H1131">
        <v>-6.7776949774565748E-2</v>
      </c>
      <c r="I1131">
        <v>-2.5955660431778192E-2</v>
      </c>
      <c r="J1131">
        <v>-0.30800247851241702</v>
      </c>
      <c r="K1131">
        <v>-1.389074646116937</v>
      </c>
      <c r="L1131">
        <v>-1.282281178678212E-2</v>
      </c>
      <c r="M1131">
        <v>-0.73407569515212756</v>
      </c>
      <c r="N1131">
        <v>-0.27935105451679693</v>
      </c>
      <c r="O1131">
        <v>-0.25710810493148911</v>
      </c>
      <c r="P1131">
        <v>-0.18140943228843889</v>
      </c>
      <c r="Q1131">
        <v>-6.7995755189578011E-2</v>
      </c>
      <c r="R1131">
        <v>-1.79904985883565E-2</v>
      </c>
      <c r="S1131">
        <v>-2.8663630283724071E-2</v>
      </c>
      <c r="T1131">
        <v>-0.46968165658159011</v>
      </c>
      <c r="U1131">
        <v>-0.41464945256267671</v>
      </c>
      <c r="V1131">
        <v>-0.43898574524840939</v>
      </c>
      <c r="W1131">
        <v>0</v>
      </c>
      <c r="X1131">
        <v>-0.55841837480629564</v>
      </c>
      <c r="Y1131">
        <v>-3.5273318467361632</v>
      </c>
      <c r="Z1131">
        <v>-0.39004344832045618</v>
      </c>
      <c r="AA1131">
        <v>-0.35965684241068879</v>
      </c>
      <c r="AB1131">
        <v>-0.29654152441403248</v>
      </c>
      <c r="AC1131">
        <v>-0.8262651017060777</v>
      </c>
      <c r="AD1131">
        <v>-0.11467229728209991</v>
      </c>
      <c r="AE1131">
        <v>-0.43587428693409602</v>
      </c>
      <c r="AF1131">
        <v>-0.38858063468809417</v>
      </c>
      <c r="AG1131">
        <v>-0.47350752648869932</v>
      </c>
      <c r="AH1131" s="9" t="s">
        <v>270</v>
      </c>
      <c r="AI1131" s="1">
        <v>43862</v>
      </c>
      <c r="AJ1131" s="9" t="s">
        <v>40</v>
      </c>
      <c r="AK1131">
        <v>4</v>
      </c>
    </row>
    <row r="1132" spans="1:37" x14ac:dyDescent="0.25">
      <c r="A1132">
        <v>43864</v>
      </c>
      <c r="B1132">
        <v>-1.681038665022806</v>
      </c>
      <c r="C1132">
        <v>-0.44145641513698719</v>
      </c>
      <c r="D1132">
        <v>-0.21612646490665041</v>
      </c>
      <c r="E1132">
        <v>-0.94265999224012109</v>
      </c>
      <c r="F1132">
        <v>-3.8039018063606349</v>
      </c>
      <c r="G1132">
        <v>-0.24981252097700901</v>
      </c>
      <c r="H1132">
        <v>-12.528048444306011</v>
      </c>
      <c r="I1132">
        <v>-5.3464982183404454E-3</v>
      </c>
      <c r="J1132">
        <v>-1.33109047145677</v>
      </c>
      <c r="K1132">
        <v>-2.150993727613427</v>
      </c>
      <c r="L1132">
        <v>-0.13335873656865019</v>
      </c>
      <c r="M1132">
        <v>-0.1663591895628144</v>
      </c>
      <c r="N1132">
        <v>-1.751113302880865</v>
      </c>
      <c r="O1132">
        <v>-1.1085517199178041</v>
      </c>
      <c r="P1132">
        <v>-0.52619043809875687</v>
      </c>
      <c r="Q1132">
        <v>-1.6979300212776851E-2</v>
      </c>
      <c r="R1132">
        <v>0</v>
      </c>
      <c r="S1132">
        <v>-0.11309423809187689</v>
      </c>
      <c r="T1132">
        <v>-0.43065098700286147</v>
      </c>
      <c r="U1132">
        <v>-3.598644887670241</v>
      </c>
      <c r="V1132">
        <v>-0.17972115449331449</v>
      </c>
      <c r="W1132">
        <v>-1.1018666614319119</v>
      </c>
      <c r="X1132">
        <v>-1.0109925801359261</v>
      </c>
      <c r="Y1132">
        <v>0</v>
      </c>
      <c r="Z1132">
        <v>-0.97992227033683943</v>
      </c>
      <c r="AA1132">
        <v>-1.3095837115288209</v>
      </c>
      <c r="AB1132">
        <v>-2.1261020574303142</v>
      </c>
      <c r="AC1132">
        <v>-0.14171143256063651</v>
      </c>
      <c r="AD1132">
        <v>-1.334393962853068E-2</v>
      </c>
      <c r="AE1132">
        <v>-0.63417613653668914</v>
      </c>
      <c r="AF1132">
        <v>-1.584890593585315</v>
      </c>
      <c r="AG1132">
        <v>-1.4866129431479611</v>
      </c>
      <c r="AH1132" s="9" t="s">
        <v>270</v>
      </c>
      <c r="AI1132" s="1">
        <v>43862</v>
      </c>
      <c r="AJ1132" s="9" t="s">
        <v>41</v>
      </c>
      <c r="AK1132">
        <v>3</v>
      </c>
    </row>
    <row r="1133" spans="1:37" x14ac:dyDescent="0.25">
      <c r="A1133">
        <v>43861</v>
      </c>
      <c r="B1133">
        <v>-2.1996472931904378</v>
      </c>
      <c r="C1133">
        <v>-0.50176552962315735</v>
      </c>
      <c r="D1133">
        <v>-1.253095590189172</v>
      </c>
      <c r="E1133">
        <v>-2.2528050168223528</v>
      </c>
      <c r="F1133">
        <v>-3.6579546282114119</v>
      </c>
      <c r="G1133">
        <v>-1.3341006850504149</v>
      </c>
      <c r="H1133">
        <v>-1.623643003797882</v>
      </c>
      <c r="I1133">
        <v>-1.0939189739283119</v>
      </c>
      <c r="J1133">
        <v>-4.9952528975388883</v>
      </c>
      <c r="K1133">
        <v>-3.8528006818132772</v>
      </c>
      <c r="L1133">
        <v>-1.7376388656794211</v>
      </c>
      <c r="M1133">
        <v>-1.3954668212422201</v>
      </c>
      <c r="N1133">
        <v>-4.8164319318772879</v>
      </c>
      <c r="O1133">
        <v>-2.3176671142082359</v>
      </c>
      <c r="P1133">
        <v>-0.2976463356365539</v>
      </c>
      <c r="Q1133">
        <v>-0.60851734136187585</v>
      </c>
      <c r="R1133">
        <v>-0.45005570129879069</v>
      </c>
      <c r="S1133">
        <v>-2.3170773933810151</v>
      </c>
      <c r="T1133">
        <v>-1.4977127014566289</v>
      </c>
      <c r="U1133">
        <v>-10.122408361581281</v>
      </c>
      <c r="V1133">
        <v>-4.0318715858863889</v>
      </c>
      <c r="W1133">
        <v>-0.56311986809278924</v>
      </c>
      <c r="X1133">
        <v>-1.306434801423946</v>
      </c>
      <c r="Y1133">
        <v>-0.9368161653542062</v>
      </c>
      <c r="Z1133">
        <v>-1.7840751816858891</v>
      </c>
      <c r="AA1133">
        <v>-3.434706543054133</v>
      </c>
      <c r="AB1133">
        <v>-2.2084828809756898</v>
      </c>
      <c r="AC1133">
        <v>-1.576615338398959</v>
      </c>
      <c r="AD1133">
        <v>-2.5342174549517522</v>
      </c>
      <c r="AE1133">
        <v>-2.9711145957292109</v>
      </c>
      <c r="AF1133">
        <v>-2.0626063700247421</v>
      </c>
      <c r="AG1133">
        <v>-1.6051157274371479</v>
      </c>
      <c r="AH1133" s="9" t="s">
        <v>271</v>
      </c>
      <c r="AI1133" s="1">
        <v>43831</v>
      </c>
      <c r="AJ1133" s="9" t="s">
        <v>43</v>
      </c>
      <c r="AK1133">
        <v>31</v>
      </c>
    </row>
    <row r="1134" spans="1:37" x14ac:dyDescent="0.25">
      <c r="A1134">
        <v>43860</v>
      </c>
      <c r="B1134">
        <v>-1.1998776134415641</v>
      </c>
      <c r="C1134">
        <v>-2.0188612893398101</v>
      </c>
      <c r="D1134">
        <v>-0.68662204260461057</v>
      </c>
      <c r="E1134">
        <v>-0.8820291057523183</v>
      </c>
      <c r="F1134">
        <v>-0.80045958157294339</v>
      </c>
      <c r="G1134">
        <v>-0.52115521771460249</v>
      </c>
      <c r="H1134">
        <v>-0.49262503613992159</v>
      </c>
      <c r="I1134">
        <v>-0.38436117147757742</v>
      </c>
      <c r="J1134">
        <v>-1.3721321284049</v>
      </c>
      <c r="K1134">
        <v>-0.90331278727319242</v>
      </c>
      <c r="L1134">
        <v>-4.9441928925914009</v>
      </c>
      <c r="M1134">
        <v>-0.4970952028590982</v>
      </c>
      <c r="N1134">
        <v>-0.84969042399441197</v>
      </c>
      <c r="O1134">
        <v>-0.99569769573119771</v>
      </c>
      <c r="P1134">
        <v>-0.46667507103859568</v>
      </c>
      <c r="Q1134">
        <v>-1.102184028155945</v>
      </c>
      <c r="R1134">
        <v>-1.537166940179655E-2</v>
      </c>
      <c r="S1134">
        <v>-1.171004545618727</v>
      </c>
      <c r="T1134">
        <v>-1.4977369259858091</v>
      </c>
      <c r="U1134">
        <v>-3.3636900095438449</v>
      </c>
      <c r="V1134">
        <v>-1.972717559111939</v>
      </c>
      <c r="W1134">
        <v>0</v>
      </c>
      <c r="X1134">
        <v>-0.98723521751656285</v>
      </c>
      <c r="Y1134">
        <v>-3.8426332443865951E-2</v>
      </c>
      <c r="Z1134">
        <v>-1.112081375210286</v>
      </c>
      <c r="AA1134">
        <v>-1.017756750583223</v>
      </c>
      <c r="AB1134">
        <v>-1.299547626771058</v>
      </c>
      <c r="AC1134">
        <v>-1.613058836251724</v>
      </c>
      <c r="AD1134">
        <v>-3.3705299158375639</v>
      </c>
      <c r="AE1134">
        <v>-1.302424732867516</v>
      </c>
      <c r="AF1134">
        <v>-0.99532828521267702</v>
      </c>
      <c r="AG1134">
        <v>-0.6991388091097861</v>
      </c>
      <c r="AH1134" s="9" t="s">
        <v>271</v>
      </c>
      <c r="AI1134" s="1">
        <v>43831</v>
      </c>
      <c r="AJ1134" s="9" t="s">
        <v>38</v>
      </c>
      <c r="AK1134">
        <v>30</v>
      </c>
    </row>
    <row r="1135" spans="1:37" x14ac:dyDescent="0.25">
      <c r="A1135">
        <v>43852</v>
      </c>
      <c r="B1135">
        <v>-0.1040122049171817</v>
      </c>
      <c r="C1135">
        <v>-1.5803361890499149E-3</v>
      </c>
      <c r="D1135">
        <v>-2.2225775997289279E-3</v>
      </c>
      <c r="E1135">
        <v>-0.16940959508427411</v>
      </c>
      <c r="F1135">
        <v>0</v>
      </c>
      <c r="G1135">
        <v>-0.12558371633047641</v>
      </c>
      <c r="H1135">
        <v>-1.543891876526267E-2</v>
      </c>
      <c r="I1135">
        <v>-2.1321573285397019E-3</v>
      </c>
      <c r="J1135">
        <v>-2.0971274225389872E-2</v>
      </c>
      <c r="K1135">
        <v>-0.1469377771696303</v>
      </c>
      <c r="L1135">
        <v>-8.7343473989323225E-2</v>
      </c>
      <c r="M1135">
        <v>-7.7191366606232548E-2</v>
      </c>
      <c r="N1135">
        <v>-4.049911091406725E-2</v>
      </c>
      <c r="O1135">
        <v>-2.988245053070934E-3</v>
      </c>
      <c r="P1135">
        <v>-0.1036723441056254</v>
      </c>
      <c r="Q1135">
        <v>-8.7237714740511105E-2</v>
      </c>
      <c r="R1135">
        <v>0</v>
      </c>
      <c r="S1135">
        <v>-0.1215535556535967</v>
      </c>
      <c r="T1135">
        <v>-0.13846871832294619</v>
      </c>
      <c r="U1135">
        <v>0</v>
      </c>
      <c r="V1135">
        <v>-2.3814356472405662E-2</v>
      </c>
      <c r="W1135">
        <v>0</v>
      </c>
      <c r="X1135">
        <v>-0.1485175072914198</v>
      </c>
      <c r="Y1135">
        <v>0</v>
      </c>
      <c r="Z1135">
        <v>-0.1617593802080301</v>
      </c>
      <c r="AA1135">
        <v>-5.4289808868465142E-2</v>
      </c>
      <c r="AB1135">
        <v>-4.6651885174932059E-2</v>
      </c>
      <c r="AC1135">
        <v>-4.5420143949979688E-2</v>
      </c>
      <c r="AD1135">
        <v>-4.8656274100843173E-2</v>
      </c>
      <c r="AE1135">
        <v>-4.6053570705826878E-2</v>
      </c>
      <c r="AF1135">
        <v>-6.6147374396364034E-2</v>
      </c>
      <c r="AG1135">
        <v>-0.24610496346821609</v>
      </c>
      <c r="AH1135" s="9" t="s">
        <v>272</v>
      </c>
      <c r="AI1135" s="1">
        <v>43831</v>
      </c>
      <c r="AJ1135" s="9" t="s">
        <v>39</v>
      </c>
      <c r="AK1135">
        <v>22</v>
      </c>
    </row>
    <row r="1136" spans="1:37" x14ac:dyDescent="0.25">
      <c r="A1136">
        <v>43851</v>
      </c>
      <c r="B1136">
        <v>-0.12974171131011</v>
      </c>
      <c r="C1136">
        <v>0</v>
      </c>
      <c r="D1136">
        <v>0</v>
      </c>
      <c r="E1136">
        <v>-1.3363614483069179E-2</v>
      </c>
      <c r="F1136">
        <v>-7.3777084863669823E-2</v>
      </c>
      <c r="G1136">
        <v>-3.5957217281775859E-2</v>
      </c>
      <c r="H1136">
        <v>-0.73832720077909519</v>
      </c>
      <c r="I1136">
        <v>-7.085605137003978E-2</v>
      </c>
      <c r="J1136">
        <v>0</v>
      </c>
      <c r="K1136">
        <v>-1.340407829612226E-3</v>
      </c>
      <c r="L1136">
        <v>-0.12924700227859451</v>
      </c>
      <c r="M1136">
        <v>-0.41703094064637442</v>
      </c>
      <c r="N1136">
        <v>-0.1734839346226936</v>
      </c>
      <c r="O1136">
        <v>-0.2041674743978043</v>
      </c>
      <c r="P1136">
        <v>-0.39429687109957789</v>
      </c>
      <c r="Q1136">
        <v>-1.3882851546609291E-2</v>
      </c>
      <c r="R1136">
        <v>-5.7797756556015351E-2</v>
      </c>
      <c r="S1136">
        <v>0</v>
      </c>
      <c r="T1136">
        <v>-7.3175117812364937E-2</v>
      </c>
      <c r="U1136">
        <v>-0.2316762622728907</v>
      </c>
      <c r="V1136">
        <v>-9.7014345043187618E-4</v>
      </c>
      <c r="W1136">
        <v>-6.8147655558589709E-5</v>
      </c>
      <c r="X1136">
        <v>-0.1016679688364289</v>
      </c>
      <c r="Y1136">
        <v>-0.43304176508305142</v>
      </c>
      <c r="Z1136">
        <v>-6.8428698887181949E-2</v>
      </c>
      <c r="AA1136">
        <v>-0.180843744322744</v>
      </c>
      <c r="AB1136">
        <v>-0.1453129979128967</v>
      </c>
      <c r="AC1136">
        <v>-0.26774262524981363</v>
      </c>
      <c r="AD1136">
        <v>-8.3936308632680048E-2</v>
      </c>
      <c r="AE1136">
        <v>-3.6219962109723787E-2</v>
      </c>
      <c r="AF1136">
        <v>-8.8480150307238381E-2</v>
      </c>
      <c r="AG1136">
        <v>-0.3835823771410089</v>
      </c>
      <c r="AH1136" s="9" t="s">
        <v>272</v>
      </c>
      <c r="AI1136" s="1">
        <v>43831</v>
      </c>
      <c r="AJ1136" s="9" t="s">
        <v>40</v>
      </c>
      <c r="AK1136">
        <v>21</v>
      </c>
    </row>
    <row r="1137" spans="1:37" x14ac:dyDescent="0.25">
      <c r="A1137">
        <v>43850</v>
      </c>
      <c r="B1137">
        <v>-0.25131175465645988</v>
      </c>
      <c r="C1137">
        <v>-2.5576497194258318E-3</v>
      </c>
      <c r="D1137">
        <v>-0.115316677343929</v>
      </c>
      <c r="E1137">
        <v>-0.16482970149074769</v>
      </c>
      <c r="F1137">
        <v>-0.35466882091331298</v>
      </c>
      <c r="G1137">
        <v>-5.5519579700782473E-2</v>
      </c>
      <c r="H1137">
        <v>-7.7247514604193615E-2</v>
      </c>
      <c r="I1137">
        <v>-9.2388598252489251E-3</v>
      </c>
      <c r="J1137">
        <v>-8.2044159010800255E-2</v>
      </c>
      <c r="K1137">
        <v>-0.33619184196090052</v>
      </c>
      <c r="L1137">
        <v>-0.1093524088823742</v>
      </c>
      <c r="M1137">
        <v>-1.342777867070158</v>
      </c>
      <c r="N1137">
        <v>-0.23115609518130659</v>
      </c>
      <c r="O1137">
        <v>-2.8315818181554271E-2</v>
      </c>
      <c r="P1137">
        <v>-1.752095458832471E-2</v>
      </c>
      <c r="Q1137">
        <v>-4.0065332382944192E-2</v>
      </c>
      <c r="R1137">
        <v>-0.14035715453288891</v>
      </c>
      <c r="S1137">
        <v>-1.2841868522893529</v>
      </c>
      <c r="T1137">
        <v>-6.3352884536453949E-2</v>
      </c>
      <c r="U1137">
        <v>0</v>
      </c>
      <c r="V1137">
        <v>-0.18769607945881239</v>
      </c>
      <c r="W1137">
        <v>-6.1519041220593387E-2</v>
      </c>
      <c r="X1137">
        <v>-0.30617440371560339</v>
      </c>
      <c r="Y1137">
        <v>-8.2592684111695541E-2</v>
      </c>
      <c r="Z1137">
        <v>-0.29788598716970532</v>
      </c>
      <c r="AA1137">
        <v>-0.10696182453623</v>
      </c>
      <c r="AB1137">
        <v>-0.1223121451028633</v>
      </c>
      <c r="AC1137">
        <v>-0.45604074144333162</v>
      </c>
      <c r="AD1137">
        <v>-8.4512762371854608E-2</v>
      </c>
      <c r="AE1137">
        <v>-0.17204922013379459</v>
      </c>
      <c r="AF1137">
        <v>-0.2207159624518483</v>
      </c>
      <c r="AG1137">
        <v>-0.28047100543334569</v>
      </c>
      <c r="AH1137" s="9" t="s">
        <v>272</v>
      </c>
      <c r="AI1137" s="1">
        <v>43831</v>
      </c>
      <c r="AJ1137" s="9" t="s">
        <v>41</v>
      </c>
      <c r="AK1137">
        <v>20</v>
      </c>
    </row>
    <row r="1138" spans="1:37" x14ac:dyDescent="0.25">
      <c r="A1138">
        <v>43847</v>
      </c>
      <c r="B1138">
        <v>-0.15071210567371979</v>
      </c>
      <c r="C1138">
        <v>-3.2433370131433538E-3</v>
      </c>
      <c r="D1138">
        <v>-6.0169792680398557E-2</v>
      </c>
      <c r="E1138">
        <v>-0.25859038618259322</v>
      </c>
      <c r="F1138">
        <v>-2.6549658198270921E-2</v>
      </c>
      <c r="G1138">
        <v>-4.9972703934427848E-2</v>
      </c>
      <c r="H1138">
        <v>-0.29264707575182392</v>
      </c>
      <c r="I1138">
        <v>-3.1641014611296561E-3</v>
      </c>
      <c r="J1138">
        <v>-6.9272753832226613E-2</v>
      </c>
      <c r="K1138">
        <v>-0.245391926108709</v>
      </c>
      <c r="L1138">
        <v>-8.5267621688812717E-2</v>
      </c>
      <c r="M1138">
        <v>-0.34891852219241398</v>
      </c>
      <c r="N1138">
        <v>-0.11386489524098831</v>
      </c>
      <c r="O1138">
        <v>-0.18042080038165931</v>
      </c>
      <c r="P1138">
        <v>-8.3924452174982296E-3</v>
      </c>
      <c r="Q1138">
        <v>-0.15670033063143299</v>
      </c>
      <c r="R1138">
        <v>-0.1942181693576896</v>
      </c>
      <c r="S1138">
        <v>-0.16185878683602431</v>
      </c>
      <c r="T1138">
        <v>-4.7318001265023203E-2</v>
      </c>
      <c r="U1138">
        <v>-0.1121000286789873</v>
      </c>
      <c r="V1138">
        <v>-2.6324183207391948E-2</v>
      </c>
      <c r="W1138">
        <v>-2.40735409426912E-2</v>
      </c>
      <c r="X1138">
        <v>-9.8300179004817863E-3</v>
      </c>
      <c r="Y1138">
        <v>0</v>
      </c>
      <c r="Z1138">
        <v>-0.15733707607334349</v>
      </c>
      <c r="AA1138">
        <v>-9.4629572923450797E-2</v>
      </c>
      <c r="AB1138">
        <v>-0.1192044029418047</v>
      </c>
      <c r="AC1138">
        <v>-0.1795181632785105</v>
      </c>
      <c r="AD1138">
        <v>-0.18967705419388881</v>
      </c>
      <c r="AE1138">
        <v>-0.110788307504608</v>
      </c>
      <c r="AF1138">
        <v>-0.1943227148049782</v>
      </c>
      <c r="AG1138">
        <v>-0.1008622315373405</v>
      </c>
      <c r="AH1138" s="9" t="s">
        <v>273</v>
      </c>
      <c r="AI1138" s="1">
        <v>43831</v>
      </c>
      <c r="AJ1138" s="9" t="s">
        <v>43</v>
      </c>
      <c r="AK1138">
        <v>17</v>
      </c>
    </row>
    <row r="1139" spans="1:37" x14ac:dyDescent="0.25">
      <c r="A1139">
        <v>43846</v>
      </c>
      <c r="B1139">
        <v>-0.45718380341484671</v>
      </c>
      <c r="C1139">
        <v>-1.035374333010422E-2</v>
      </c>
      <c r="D1139">
        <v>-0.13792520334116029</v>
      </c>
      <c r="E1139">
        <v>-0.36047919513409032</v>
      </c>
      <c r="F1139">
        <v>-0.1075612435021559</v>
      </c>
      <c r="G1139">
        <v>-6.1284599939011681E-3</v>
      </c>
      <c r="H1139">
        <v>-6.5255247415907771E-4</v>
      </c>
      <c r="I1139">
        <v>-6.2813638481598799E-3</v>
      </c>
      <c r="J1139">
        <v>-0.14066209861920359</v>
      </c>
      <c r="K1139">
        <v>-9.573894255059787E-3</v>
      </c>
      <c r="L1139">
        <v>-1.100922565109358E-4</v>
      </c>
      <c r="M1139">
        <v>-0.182312168182553</v>
      </c>
      <c r="N1139">
        <v>-0.82341474910761492</v>
      </c>
      <c r="O1139">
        <v>-0.15299138935692561</v>
      </c>
      <c r="P1139">
        <v>0</v>
      </c>
      <c r="Q1139">
        <v>-3.7370445036710637E-2</v>
      </c>
      <c r="R1139">
        <v>-3.6803060442301559E-3</v>
      </c>
      <c r="S1139">
        <v>-6.5238727213143194E-2</v>
      </c>
      <c r="T1139">
        <v>-0.1062965083762418</v>
      </c>
      <c r="U1139">
        <v>-0.19002974319193641</v>
      </c>
      <c r="V1139">
        <v>-2.269389991764057</v>
      </c>
      <c r="W1139">
        <v>-0.1933238654605238</v>
      </c>
      <c r="X1139">
        <v>-0.1061015225760351</v>
      </c>
      <c r="Y1139">
        <v>-2.094138491692489</v>
      </c>
      <c r="Z1139">
        <v>-0.1784956657090814</v>
      </c>
      <c r="AA1139">
        <v>-0.27162710875374979</v>
      </c>
      <c r="AB1139">
        <v>-0.41338458329910871</v>
      </c>
      <c r="AC1139">
        <v>-0.54487900318362503</v>
      </c>
      <c r="AD1139">
        <v>-4.9018492168567657E-2</v>
      </c>
      <c r="AE1139">
        <v>-0.1243046860765122</v>
      </c>
      <c r="AF1139">
        <v>-0.39319067477593972</v>
      </c>
      <c r="AG1139">
        <v>-0.39587032722869819</v>
      </c>
      <c r="AH1139" s="9" t="s">
        <v>273</v>
      </c>
      <c r="AI1139" s="1">
        <v>43831</v>
      </c>
      <c r="AJ1139" s="9" t="s">
        <v>38</v>
      </c>
      <c r="AK1139">
        <v>16</v>
      </c>
    </row>
    <row r="1140" spans="1:37" x14ac:dyDescent="0.25">
      <c r="A1140">
        <v>43845</v>
      </c>
      <c r="B1140">
        <v>-0.22726888945732099</v>
      </c>
      <c r="C1140">
        <v>-0.39365394323339631</v>
      </c>
      <c r="D1140">
        <v>0</v>
      </c>
      <c r="E1140">
        <v>-9.2285081546782666E-2</v>
      </c>
      <c r="F1140">
        <v>-9.0647657244982763E-2</v>
      </c>
      <c r="G1140">
        <v>-6.7882945474014952E-2</v>
      </c>
      <c r="H1140">
        <v>-2.479389951413793E-3</v>
      </c>
      <c r="I1140">
        <v>-3.6172341277884122E-2</v>
      </c>
      <c r="J1140">
        <v>-0.23482147837179729</v>
      </c>
      <c r="K1140">
        <v>-0.52118085181265517</v>
      </c>
      <c r="L1140">
        <v>-0.23151244979895469</v>
      </c>
      <c r="M1140">
        <v>-2.9370087976055049E-2</v>
      </c>
      <c r="N1140">
        <v>-0.27016339624047658</v>
      </c>
      <c r="O1140">
        <v>-0.29599489025548342</v>
      </c>
      <c r="P1140">
        <v>-1.615736973804225E-2</v>
      </c>
      <c r="Q1140">
        <v>-0.1132079469006832</v>
      </c>
      <c r="R1140">
        <v>0</v>
      </c>
      <c r="S1140">
        <v>-7.1827042907992448E-3</v>
      </c>
      <c r="T1140">
        <v>-0.16788831728589471</v>
      </c>
      <c r="U1140">
        <v>-0.66590118043023083</v>
      </c>
      <c r="V1140">
        <v>-6.1997788710362538E-2</v>
      </c>
      <c r="W1140">
        <v>-1.0728234266389369</v>
      </c>
      <c r="X1140">
        <v>-0.1926747580302848</v>
      </c>
      <c r="Y1140">
        <v>-0.37397438040671899</v>
      </c>
      <c r="Z1140">
        <v>-0.23860747523759721</v>
      </c>
      <c r="AA1140">
        <v>-0.21625873869677389</v>
      </c>
      <c r="AB1140">
        <v>-0.12947074891334559</v>
      </c>
      <c r="AC1140">
        <v>-0.27692151278069899</v>
      </c>
      <c r="AD1140">
        <v>-5.4713118256701887E-2</v>
      </c>
      <c r="AE1140">
        <v>-0.15763480277307229</v>
      </c>
      <c r="AF1140">
        <v>-0.13992461058018429</v>
      </c>
      <c r="AG1140">
        <v>-0.47603841376243278</v>
      </c>
      <c r="AH1140" s="9" t="s">
        <v>273</v>
      </c>
      <c r="AI1140" s="1">
        <v>43831</v>
      </c>
      <c r="AJ1140" s="9" t="s">
        <v>39</v>
      </c>
      <c r="AK1140">
        <v>15</v>
      </c>
    </row>
    <row r="1141" spans="1:37" x14ac:dyDescent="0.25">
      <c r="A1141">
        <v>43844</v>
      </c>
      <c r="B1141">
        <v>-0.21454114677954861</v>
      </c>
      <c r="C1141">
        <v>-0.15169084621544379</v>
      </c>
      <c r="D1141">
        <v>0</v>
      </c>
      <c r="E1141">
        <v>-0.17511900284548121</v>
      </c>
      <c r="F1141">
        <v>-0.19162780758347339</v>
      </c>
      <c r="G1141">
        <v>-9.4476430992879515E-2</v>
      </c>
      <c r="H1141">
        <v>-2.1795114122351478E-3</v>
      </c>
      <c r="I1141">
        <v>-0.24923332301688561</v>
      </c>
      <c r="J1141">
        <v>-5.9226237335451057E-2</v>
      </c>
      <c r="K1141">
        <v>-3.165380579313825E-2</v>
      </c>
      <c r="L1141">
        <v>-9.8505600840908591E-2</v>
      </c>
      <c r="M1141">
        <v>-8.3054445829143703E-2</v>
      </c>
      <c r="N1141">
        <v>-0.1282185252967431</v>
      </c>
      <c r="O1141">
        <v>-1.262801046780857E-2</v>
      </c>
      <c r="P1141">
        <v>-7.7660209318228439E-3</v>
      </c>
      <c r="Q1141">
        <v>-3.6597118617820897E-2</v>
      </c>
      <c r="R1141">
        <v>0</v>
      </c>
      <c r="S1141">
        <v>-0.1964468230474043</v>
      </c>
      <c r="T1141">
        <v>-3.4383778229627057E-2</v>
      </c>
      <c r="U1141">
        <v>-7.2227090876691535E-4</v>
      </c>
      <c r="V1141">
        <v>-5.372443368309548E-3</v>
      </c>
      <c r="W1141">
        <v>-1.2971860671899409</v>
      </c>
      <c r="X1141">
        <v>-0.1219952585456341</v>
      </c>
      <c r="Y1141">
        <v>-3.021159967971394E-2</v>
      </c>
      <c r="Z1141">
        <v>-0.41755751499733162</v>
      </c>
      <c r="AA1141">
        <v>-9.370151928759432E-2</v>
      </c>
      <c r="AB1141">
        <v>-3.9039255182328952E-2</v>
      </c>
      <c r="AC1141">
        <v>-8.380845366143902E-2</v>
      </c>
      <c r="AD1141">
        <v>-4.8167545946194101E-2</v>
      </c>
      <c r="AE1141">
        <v>-8.8024746772069423E-2</v>
      </c>
      <c r="AF1141">
        <v>-0.1345553786678266</v>
      </c>
      <c r="AG1141">
        <v>-0.2884458110734906</v>
      </c>
      <c r="AH1141" s="9" t="s">
        <v>273</v>
      </c>
      <c r="AI1141" s="1">
        <v>43831</v>
      </c>
      <c r="AJ1141" s="9" t="s">
        <v>40</v>
      </c>
      <c r="AK1141">
        <v>14</v>
      </c>
    </row>
    <row r="1142" spans="1:37" x14ac:dyDescent="0.25">
      <c r="A1142">
        <v>43843</v>
      </c>
      <c r="B1142">
        <v>-0.65830250660584222</v>
      </c>
      <c r="C1142">
        <v>-0.27576887737888961</v>
      </c>
      <c r="D1142">
        <v>-2.4064089934513742E-3</v>
      </c>
      <c r="E1142">
        <v>-0.54577870740413514</v>
      </c>
      <c r="F1142">
        <v>-0.5399594203222432</v>
      </c>
      <c r="G1142">
        <v>-0.1202595323919886</v>
      </c>
      <c r="H1142">
        <v>-0.77830628362093457</v>
      </c>
      <c r="I1142">
        <v>-0.17854159606025241</v>
      </c>
      <c r="J1142">
        <v>-0.28357109379290912</v>
      </c>
      <c r="K1142">
        <v>-7.1875864869149736E-2</v>
      </c>
      <c r="L1142">
        <v>-0.21458960964283369</v>
      </c>
      <c r="M1142">
        <v>-0.35119127862725202</v>
      </c>
      <c r="N1142">
        <v>-0.16627989534120949</v>
      </c>
      <c r="O1142">
        <v>-0.19817744498958151</v>
      </c>
      <c r="P1142">
        <v>-1.931977480989425E-2</v>
      </c>
      <c r="Q1142">
        <v>-0.1213710135104983</v>
      </c>
      <c r="R1142">
        <v>0</v>
      </c>
      <c r="S1142">
        <v>-0.49501549794315641</v>
      </c>
      <c r="T1142">
        <v>-0.1263747729567769</v>
      </c>
      <c r="U1142">
        <v>-0.74215274337331483</v>
      </c>
      <c r="V1142">
        <v>-0.19810277068541191</v>
      </c>
      <c r="W1142">
        <v>-2.5134322970711449E-2</v>
      </c>
      <c r="X1142">
        <v>-0.69443669107846662</v>
      </c>
      <c r="Y1142">
        <v>-4.771529526171249E-2</v>
      </c>
      <c r="Z1142">
        <v>-0.74373318297765434</v>
      </c>
      <c r="AA1142">
        <v>-0.19325186553385529</v>
      </c>
      <c r="AB1142">
        <v>-0.28523848650537409</v>
      </c>
      <c r="AC1142">
        <v>-0.21050920975722151</v>
      </c>
      <c r="AD1142">
        <v>-0.18591822976434841</v>
      </c>
      <c r="AE1142">
        <v>-0.23640605554308211</v>
      </c>
      <c r="AF1142">
        <v>-0.92250593190634422</v>
      </c>
      <c r="AG1142">
        <v>-0.34537875762861581</v>
      </c>
      <c r="AH1142" s="9" t="s">
        <v>273</v>
      </c>
      <c r="AI1142" s="1">
        <v>43831</v>
      </c>
      <c r="AJ1142" s="9" t="s">
        <v>41</v>
      </c>
      <c r="AK1142">
        <v>13</v>
      </c>
    </row>
    <row r="1143" spans="1:37" x14ac:dyDescent="0.25">
      <c r="A1143">
        <v>43840</v>
      </c>
      <c r="B1143">
        <v>-0.31335993317509392</v>
      </c>
      <c r="C1143">
        <v>-0.2011165010161183</v>
      </c>
      <c r="D1143">
        <v>0</v>
      </c>
      <c r="E1143">
        <v>-0.2750628595714808</v>
      </c>
      <c r="F1143">
        <v>-0.45044300579759311</v>
      </c>
      <c r="G1143">
        <v>-3.9966355260636313E-2</v>
      </c>
      <c r="H1143">
        <v>-0.17529266815833791</v>
      </c>
      <c r="I1143">
        <v>-0.15677500705841721</v>
      </c>
      <c r="J1143">
        <v>-0.20322168361944229</v>
      </c>
      <c r="K1143">
        <v>-8.5115439368394233E-2</v>
      </c>
      <c r="L1143">
        <v>-0.11386713433793939</v>
      </c>
      <c r="M1143">
        <v>-0.12337215212212239</v>
      </c>
      <c r="N1143">
        <v>-0.13719545818459181</v>
      </c>
      <c r="O1143">
        <v>-0.14596193222762821</v>
      </c>
      <c r="P1143">
        <v>-1.1875312182608989E-2</v>
      </c>
      <c r="Q1143">
        <v>-9.2959219601391769E-3</v>
      </c>
      <c r="R1143">
        <v>-0.69042457693943915</v>
      </c>
      <c r="S1143">
        <v>-0.37897821128726089</v>
      </c>
      <c r="T1143">
        <v>-6.1194188395656553E-2</v>
      </c>
      <c r="U1143">
        <v>-8.155649307216023E-2</v>
      </c>
      <c r="V1143">
        <v>-4.9975854524525855E-4</v>
      </c>
      <c r="W1143">
        <v>0</v>
      </c>
      <c r="X1143">
        <v>-0.43137837710333232</v>
      </c>
      <c r="Y1143">
        <v>-0.1019604207474015</v>
      </c>
      <c r="Z1143">
        <v>-0.44537145543425471</v>
      </c>
      <c r="AA1143">
        <v>-0.16353160628977409</v>
      </c>
      <c r="AB1143">
        <v>-0.13518563847380971</v>
      </c>
      <c r="AC1143">
        <v>-9.9540116392646719E-2</v>
      </c>
      <c r="AD1143">
        <v>-4.2346655312774838E-2</v>
      </c>
      <c r="AE1143">
        <v>-9.0333979926844804E-2</v>
      </c>
      <c r="AF1143">
        <v>-0.3527333386555776</v>
      </c>
      <c r="AG1143">
        <v>-0.3751922037554139</v>
      </c>
      <c r="AH1143" s="9" t="s">
        <v>274</v>
      </c>
      <c r="AI1143" s="1">
        <v>43831</v>
      </c>
      <c r="AJ1143" s="9" t="s">
        <v>43</v>
      </c>
      <c r="AK1143">
        <v>10</v>
      </c>
    </row>
    <row r="1144" spans="1:37" x14ac:dyDescent="0.25">
      <c r="A1144">
        <v>43839</v>
      </c>
      <c r="B1144">
        <v>-0.76724931351511949</v>
      </c>
      <c r="C1144">
        <v>-0.17878845156013451</v>
      </c>
      <c r="D1144">
        <v>-0.48421328510684092</v>
      </c>
      <c r="E1144">
        <v>-0.42894166631404762</v>
      </c>
      <c r="F1144">
        <v>-4.6859433123293243E-2</v>
      </c>
      <c r="G1144">
        <v>-1.9641549555919249E-2</v>
      </c>
      <c r="H1144">
        <v>-0.80694964873849995</v>
      </c>
      <c r="I1144">
        <v>-1.2292504300360489E-2</v>
      </c>
      <c r="J1144">
        <v>-0.51814497518674452</v>
      </c>
      <c r="K1144">
        <v>-0.14197462895083221</v>
      </c>
      <c r="L1144">
        <v>-1.207901606953163E-2</v>
      </c>
      <c r="M1144">
        <v>-0.16322404315205369</v>
      </c>
      <c r="N1144">
        <v>-2.9740570695349432E-2</v>
      </c>
      <c r="O1144">
        <v>-0.1210700824583564</v>
      </c>
      <c r="P1144">
        <v>-3.079232906265789E-2</v>
      </c>
      <c r="Q1144">
        <v>-1.7378651471318399E-2</v>
      </c>
      <c r="R1144">
        <v>0</v>
      </c>
      <c r="S1144">
        <v>-6.2602419768569426</v>
      </c>
      <c r="T1144">
        <v>-0.1435569348574175</v>
      </c>
      <c r="U1144">
        <v>-7.3341257750021552E-2</v>
      </c>
      <c r="V1144">
        <v>-0.22090905519455101</v>
      </c>
      <c r="W1144">
        <v>-9.4014866332533115E-2</v>
      </c>
      <c r="X1144">
        <v>-0.10123495193572379</v>
      </c>
      <c r="Y1144">
        <v>0</v>
      </c>
      <c r="Z1144">
        <v>-1.4110819426206651</v>
      </c>
      <c r="AA1144">
        <v>-0.1160488693865198</v>
      </c>
      <c r="AB1144">
        <v>-0.21680364001426769</v>
      </c>
      <c r="AC1144">
        <v>-0.14098560177768549</v>
      </c>
      <c r="AD1144">
        <v>-3.559380408347413E-2</v>
      </c>
      <c r="AE1144">
        <v>-0.18227081181385171</v>
      </c>
      <c r="AF1144">
        <v>-1.1365526564988979</v>
      </c>
      <c r="AG1144">
        <v>-0.49316967459237798</v>
      </c>
      <c r="AH1144" s="9" t="s">
        <v>274</v>
      </c>
      <c r="AI1144" s="1">
        <v>43831</v>
      </c>
      <c r="AJ1144" s="9" t="s">
        <v>38</v>
      </c>
      <c r="AK1144">
        <v>9</v>
      </c>
    </row>
    <row r="1145" spans="1:37" x14ac:dyDescent="0.25">
      <c r="A1145">
        <v>43838</v>
      </c>
      <c r="B1145">
        <v>-1.125830853006262</v>
      </c>
      <c r="C1145">
        <v>-0.36617030916940008</v>
      </c>
      <c r="D1145">
        <v>-4.1179755242296001E-2</v>
      </c>
      <c r="E1145">
        <v>-1.1829670295785071</v>
      </c>
      <c r="F1145">
        <v>-1.0090331840230069</v>
      </c>
      <c r="G1145">
        <v>-0.2300463320900997</v>
      </c>
      <c r="H1145">
        <v>-1.457463132299778</v>
      </c>
      <c r="I1145">
        <v>-0.23064881709341639</v>
      </c>
      <c r="J1145">
        <v>-1.111176199126537</v>
      </c>
      <c r="K1145">
        <v>-0.75511162065363835</v>
      </c>
      <c r="L1145">
        <v>-1.646180890824344</v>
      </c>
      <c r="M1145">
        <v>-0.78417726189384862</v>
      </c>
      <c r="N1145">
        <v>-1.060255881781397</v>
      </c>
      <c r="O1145">
        <v>-1.9145410062730159</v>
      </c>
      <c r="P1145">
        <v>-7.5914488428162369E-2</v>
      </c>
      <c r="Q1145">
        <v>-0.3777686722097412</v>
      </c>
      <c r="R1145">
        <v>0</v>
      </c>
      <c r="S1145">
        <v>-0.86271250957513379</v>
      </c>
      <c r="T1145">
        <v>-0.31430788966477069</v>
      </c>
      <c r="U1145">
        <v>-1.206425220094129</v>
      </c>
      <c r="V1145">
        <v>-1.01163045559667</v>
      </c>
      <c r="W1145">
        <v>-5.3372951745428274</v>
      </c>
      <c r="X1145">
        <v>-0.64566245686619217</v>
      </c>
      <c r="Y1145">
        <v>-0.24264418233057899</v>
      </c>
      <c r="Z1145">
        <v>-1.2671155700348109</v>
      </c>
      <c r="AA1145">
        <v>-0.76615473729483186</v>
      </c>
      <c r="AB1145">
        <v>-0.98738553933151318</v>
      </c>
      <c r="AC1145">
        <v>-0.78625261946817959</v>
      </c>
      <c r="AD1145">
        <v>-0.6592232824334987</v>
      </c>
      <c r="AE1145">
        <v>-0.76185650123776361</v>
      </c>
      <c r="AF1145">
        <v>-1.2502190566480469</v>
      </c>
      <c r="AG1145">
        <v>-1.136468383845346</v>
      </c>
      <c r="AH1145" s="9" t="s">
        <v>274</v>
      </c>
      <c r="AI1145" s="1">
        <v>43831</v>
      </c>
      <c r="AJ1145" s="9" t="s">
        <v>39</v>
      </c>
      <c r="AK1145">
        <v>8</v>
      </c>
    </row>
    <row r="1146" spans="1:37" x14ac:dyDescent="0.25">
      <c r="A1146">
        <v>43837</v>
      </c>
      <c r="B1146">
        <v>-0.3915258332355997</v>
      </c>
      <c r="C1146">
        <v>-0.29035080904088101</v>
      </c>
      <c r="D1146">
        <v>-7.3456201925131493E-3</v>
      </c>
      <c r="E1146">
        <v>-0.47946462245065541</v>
      </c>
      <c r="F1146">
        <v>-3.3780505456284471E-2</v>
      </c>
      <c r="G1146">
        <v>-9.0950130431930135E-2</v>
      </c>
      <c r="H1146">
        <v>-4.5806857010592551E-3</v>
      </c>
      <c r="I1146">
        <v>-3.7997161529684569E-2</v>
      </c>
      <c r="J1146">
        <v>-0.24906863761017059</v>
      </c>
      <c r="K1146">
        <v>-9.2826778260327227E-3</v>
      </c>
      <c r="L1146">
        <v>0</v>
      </c>
      <c r="M1146">
        <v>-0.1071163227717796</v>
      </c>
      <c r="N1146">
        <v>-0.14044210316567429</v>
      </c>
      <c r="O1146">
        <v>-1.2081576224196151</v>
      </c>
      <c r="P1146">
        <v>-0.2271739676986759</v>
      </c>
      <c r="Q1146">
        <v>-2.142122375664782E-2</v>
      </c>
      <c r="R1146">
        <v>-0.36655638090457299</v>
      </c>
      <c r="S1146">
        <v>-0.14509088958739791</v>
      </c>
      <c r="T1146">
        <v>-7.8613030681390465E-3</v>
      </c>
      <c r="U1146">
        <v>-1.4008601261151481</v>
      </c>
      <c r="V1146">
        <v>-0.91032789201421016</v>
      </c>
      <c r="W1146">
        <v>-0.18338056366838271</v>
      </c>
      <c r="X1146">
        <v>-7.092706398908255E-2</v>
      </c>
      <c r="Y1146">
        <v>-0.35379859216409221</v>
      </c>
      <c r="Z1146">
        <v>-0.47482167964845218</v>
      </c>
      <c r="AA1146">
        <v>-0.20872202383276539</v>
      </c>
      <c r="AB1146">
        <v>-0.24955406457915591</v>
      </c>
      <c r="AC1146">
        <v>-0.1290151925219501</v>
      </c>
      <c r="AD1146">
        <v>-2.9918796929708801E-2</v>
      </c>
      <c r="AE1146">
        <v>-0.1229393659313531</v>
      </c>
      <c r="AF1146">
        <v>-0.3457099663776626</v>
      </c>
      <c r="AG1146">
        <v>-0.61549144729018423</v>
      </c>
      <c r="AH1146" s="9" t="s">
        <v>274</v>
      </c>
      <c r="AI1146" s="1">
        <v>43831</v>
      </c>
      <c r="AJ1146" s="9" t="s">
        <v>40</v>
      </c>
      <c r="AK1146">
        <v>7</v>
      </c>
    </row>
    <row r="1147" spans="1:37" x14ac:dyDescent="0.25">
      <c r="A1147">
        <v>43836</v>
      </c>
      <c r="B1147">
        <v>-0.45604980096647602</v>
      </c>
      <c r="C1147">
        <v>-0.36640285920882237</v>
      </c>
      <c r="D1147">
        <v>-3.3572683895429063E-2</v>
      </c>
      <c r="E1147">
        <v>-0.54465051827984634</v>
      </c>
      <c r="F1147">
        <v>-0.70942111177106437</v>
      </c>
      <c r="G1147">
        <v>-0.27986401718452808</v>
      </c>
      <c r="H1147">
        <v>-0.32497227536338541</v>
      </c>
      <c r="I1147">
        <v>-0.17643757613133601</v>
      </c>
      <c r="J1147">
        <v>-2.3375141390536841E-2</v>
      </c>
      <c r="K1147">
        <v>-3.9238912923031173E-2</v>
      </c>
      <c r="L1147">
        <v>-0.1176768548340472</v>
      </c>
      <c r="M1147">
        <v>-0.48833150524415081</v>
      </c>
      <c r="N1147">
        <v>-0.40996980143081713</v>
      </c>
      <c r="O1147">
        <v>-0.54729455361770496</v>
      </c>
      <c r="P1147">
        <v>-0.1681910530966694</v>
      </c>
      <c r="Q1147">
        <v>-0.48706276748570798</v>
      </c>
      <c r="R1147">
        <v>-9.002015425449672E-2</v>
      </c>
      <c r="S1147">
        <v>-9.9784875783340526E-2</v>
      </c>
      <c r="T1147">
        <v>-0.19231001175037679</v>
      </c>
      <c r="U1147">
        <v>-0.14433810497602331</v>
      </c>
      <c r="V1147">
        <v>-0.32018414606840712</v>
      </c>
      <c r="W1147">
        <v>-5.2862408769042014E-3</v>
      </c>
      <c r="X1147">
        <v>-0.44320341022313231</v>
      </c>
      <c r="Y1147">
        <v>-0.43102081156830169</v>
      </c>
      <c r="Z1147">
        <v>-0.51913388506000391</v>
      </c>
      <c r="AA1147">
        <v>-0.30046135608171048</v>
      </c>
      <c r="AB1147">
        <v>-0.47377966710983271</v>
      </c>
      <c r="AC1147">
        <v>-0.40894545674532029</v>
      </c>
      <c r="AD1147">
        <v>-0.61249091132241607</v>
      </c>
      <c r="AE1147">
        <v>-0.4954553209539464</v>
      </c>
      <c r="AF1147">
        <v>-0.49467285163281161</v>
      </c>
      <c r="AG1147">
        <v>-0.28696157759572699</v>
      </c>
      <c r="AH1147" s="9" t="s">
        <v>274</v>
      </c>
      <c r="AI1147" s="1">
        <v>43831</v>
      </c>
      <c r="AJ1147" s="9" t="s">
        <v>41</v>
      </c>
      <c r="AK1147">
        <v>6</v>
      </c>
    </row>
    <row r="1148" spans="1:37" x14ac:dyDescent="0.25">
      <c r="A1148">
        <v>43833</v>
      </c>
      <c r="B1148">
        <v>-0.35240379038837238</v>
      </c>
      <c r="C1148">
        <v>-0.19229183514211121</v>
      </c>
      <c r="D1148">
        <v>-2.6360344631533611E-2</v>
      </c>
      <c r="E1148">
        <v>-0.33855737617280263</v>
      </c>
      <c r="F1148">
        <v>-0.16160869706637171</v>
      </c>
      <c r="G1148">
        <v>-0.1998299623477279</v>
      </c>
      <c r="H1148">
        <v>-0.13956424503125861</v>
      </c>
      <c r="I1148">
        <v>-0.18809338347119539</v>
      </c>
      <c r="J1148">
        <v>-0.44840547917914497</v>
      </c>
      <c r="K1148">
        <v>-4.4502707622280237E-2</v>
      </c>
      <c r="L1148">
        <v>-4.9899873372131281E-2</v>
      </c>
      <c r="M1148">
        <v>-0.46003405648398638</v>
      </c>
      <c r="N1148">
        <v>-0.28875475185548283</v>
      </c>
      <c r="O1148">
        <v>-0.45609139743777671</v>
      </c>
      <c r="P1148">
        <v>-2.810211000542143E-2</v>
      </c>
      <c r="Q1148">
        <v>-0.1660790432390554</v>
      </c>
      <c r="R1148">
        <v>-3.8864589249504283E-2</v>
      </c>
      <c r="S1148">
        <v>-0.52935664240002289</v>
      </c>
      <c r="T1148">
        <v>-6.1076051272428329E-2</v>
      </c>
      <c r="U1148">
        <v>-0.42593417138010359</v>
      </c>
      <c r="V1148">
        <v>-0.85433534718723747</v>
      </c>
      <c r="W1148">
        <v>-0.52588927861606038</v>
      </c>
      <c r="X1148">
        <v>-0.28266722056757232</v>
      </c>
      <c r="Y1148">
        <v>0</v>
      </c>
      <c r="Z1148">
        <v>-0.43226619367575342</v>
      </c>
      <c r="AA1148">
        <v>-0.25527574462542668</v>
      </c>
      <c r="AB1148">
        <v>-0.28425250300072841</v>
      </c>
      <c r="AC1148">
        <v>-0.20068599758835751</v>
      </c>
      <c r="AD1148">
        <v>-0.33758299202156339</v>
      </c>
      <c r="AE1148">
        <v>-0.29797182527253308</v>
      </c>
      <c r="AF1148">
        <v>-0.45846811893654849</v>
      </c>
      <c r="AG1148">
        <v>-0.19080763805755871</v>
      </c>
      <c r="AH1148" s="9" t="s">
        <v>275</v>
      </c>
      <c r="AI1148" s="1">
        <v>43831</v>
      </c>
      <c r="AJ1148" s="9" t="s">
        <v>43</v>
      </c>
      <c r="AK1148">
        <v>3</v>
      </c>
    </row>
    <row r="1149" spans="1:37" x14ac:dyDescent="0.25">
      <c r="A1149">
        <v>43832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s="9" t="s">
        <v>275</v>
      </c>
      <c r="AI1149" s="1">
        <v>43831</v>
      </c>
      <c r="AJ1149" s="9" t="s">
        <v>38</v>
      </c>
      <c r="AK1149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D5A4-7C20-4A32-87BA-0C097623B826}">
  <dimension ref="A1:AH1149"/>
  <sheetViews>
    <sheetView workbookViewId="0">
      <selection activeCell="B2" sqref="B2"/>
    </sheetView>
  </sheetViews>
  <sheetFormatPr defaultRowHeight="15" x14ac:dyDescent="0.25"/>
  <cols>
    <col min="1" max="1" width="7.28515625" bestFit="1" customWidth="1"/>
    <col min="2" max="2" width="11.5703125" bestFit="1" customWidth="1"/>
    <col min="3" max="7" width="12" bestFit="1" customWidth="1"/>
    <col min="8" max="8" width="15" bestFit="1" customWidth="1"/>
    <col min="9" max="9" width="12.85546875" bestFit="1" customWidth="1"/>
    <col min="10" max="10" width="14.5703125" bestFit="1" customWidth="1"/>
    <col min="11" max="13" width="12" bestFit="1" customWidth="1"/>
    <col min="14" max="14" width="12.28515625" bestFit="1" customWidth="1"/>
    <col min="15" max="16" width="12" bestFit="1" customWidth="1"/>
    <col min="17" max="17" width="13.7109375" bestFit="1" customWidth="1"/>
    <col min="18" max="18" width="12.7109375" bestFit="1" customWidth="1"/>
    <col min="19" max="20" width="12" bestFit="1" customWidth="1"/>
    <col min="21" max="21" width="13.140625" bestFit="1" customWidth="1"/>
    <col min="22" max="34" width="12" bestFit="1" customWidth="1"/>
  </cols>
  <sheetData>
    <row r="1" spans="1:34" x14ac:dyDescent="0.25">
      <c r="A1" t="s">
        <v>0</v>
      </c>
      <c r="B1" t="s">
        <v>276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45511</v>
      </c>
      <c r="B2">
        <v>1217.48</v>
      </c>
      <c r="C2">
        <v>1938.3243587050499</v>
      </c>
      <c r="D2">
        <v>1867.9237710553059</v>
      </c>
      <c r="E2">
        <v>1852.1365961426341</v>
      </c>
      <c r="F2">
        <v>1871.649213569031</v>
      </c>
      <c r="G2">
        <v>2344.5361673498942</v>
      </c>
      <c r="H2">
        <v>2852.5670714889429</v>
      </c>
      <c r="I2">
        <v>2059.9265721216252</v>
      </c>
      <c r="J2">
        <v>2067.3316609268131</v>
      </c>
      <c r="K2">
        <v>2115.1156080366918</v>
      </c>
      <c r="L2">
        <v>2201.067922710688</v>
      </c>
      <c r="M2">
        <v>895.51893210974652</v>
      </c>
      <c r="N2">
        <v>1535.385603709969</v>
      </c>
      <c r="O2">
        <v>2018.9460027339931</v>
      </c>
      <c r="P2">
        <v>1582.5919358905969</v>
      </c>
      <c r="Q2">
        <v>1903.7939289390749</v>
      </c>
      <c r="R2">
        <v>1852.2506822531809</v>
      </c>
      <c r="S2">
        <v>1469.078023745853</v>
      </c>
      <c r="T2">
        <v>2102.680884487047</v>
      </c>
      <c r="U2">
        <v>1578.030545984627</v>
      </c>
      <c r="V2">
        <v>2225.4157966390112</v>
      </c>
      <c r="W2">
        <v>2188.753142707877</v>
      </c>
      <c r="X2">
        <v>1993.8781398557769</v>
      </c>
      <c r="Y2">
        <v>1891.8492312602521</v>
      </c>
      <c r="Z2">
        <v>1539.7872912226021</v>
      </c>
      <c r="AA2">
        <v>2031.763361397919</v>
      </c>
      <c r="AB2">
        <v>2042.7070399644199</v>
      </c>
      <c r="AC2">
        <v>1882.252654774544</v>
      </c>
      <c r="AD2">
        <v>1441.0972357546029</v>
      </c>
      <c r="AE2">
        <v>1896.957676994668</v>
      </c>
      <c r="AF2">
        <v>2263.8109828900519</v>
      </c>
      <c r="AG2">
        <v>2043.5843809453779</v>
      </c>
      <c r="AH2">
        <v>1677.7589631474939</v>
      </c>
    </row>
    <row r="3" spans="1:34" x14ac:dyDescent="0.25">
      <c r="A3">
        <v>45510</v>
      </c>
      <c r="B3">
        <v>1210.28</v>
      </c>
      <c r="C3">
        <v>1934.839307014038</v>
      </c>
      <c r="D3">
        <v>1864.587234830718</v>
      </c>
      <c r="E3">
        <v>1851.712766899135</v>
      </c>
      <c r="F3">
        <v>1858.256730996178</v>
      </c>
      <c r="G3">
        <v>2338.801867066019</v>
      </c>
      <c r="H3">
        <v>2857.1335954529859</v>
      </c>
      <c r="I3">
        <v>2056.3183783930631</v>
      </c>
      <c r="J3">
        <v>2066.0670404014381</v>
      </c>
      <c r="K3">
        <v>2113.4703444133988</v>
      </c>
      <c r="L3">
        <v>2203.170061347229</v>
      </c>
      <c r="M3">
        <v>892.81051130964431</v>
      </c>
      <c r="N3">
        <v>1532.8806440661119</v>
      </c>
      <c r="O3">
        <v>2014.7386508037141</v>
      </c>
      <c r="P3">
        <v>1582.6821768477851</v>
      </c>
      <c r="Q3">
        <v>1899.091205534339</v>
      </c>
      <c r="R3">
        <v>1853.486149125119</v>
      </c>
      <c r="S3">
        <v>1462.6437736119051</v>
      </c>
      <c r="T3">
        <v>2110.3845453944332</v>
      </c>
      <c r="U3">
        <v>1576.5070100732289</v>
      </c>
      <c r="V3">
        <v>2220.9753648082651</v>
      </c>
      <c r="W3">
        <v>2187.0441948368252</v>
      </c>
      <c r="X3">
        <v>1990.890937614196</v>
      </c>
      <c r="Y3">
        <v>1886.8980911820561</v>
      </c>
      <c r="Z3">
        <v>1538.8110444768779</v>
      </c>
      <c r="AA3">
        <v>2026.6096810909919</v>
      </c>
      <c r="AB3">
        <v>2039.7456718447879</v>
      </c>
      <c r="AC3">
        <v>1880.9421693308279</v>
      </c>
      <c r="AD3">
        <v>1439.1950921127</v>
      </c>
      <c r="AE3">
        <v>1888.225189452462</v>
      </c>
      <c r="AF3">
        <v>2260.7867383375192</v>
      </c>
      <c r="AG3">
        <v>2041.223437559823</v>
      </c>
      <c r="AH3">
        <v>1673.546720923626</v>
      </c>
    </row>
    <row r="4" spans="1:34" x14ac:dyDescent="0.25">
      <c r="A4">
        <v>45509</v>
      </c>
      <c r="B4">
        <v>1188.07</v>
      </c>
      <c r="C4">
        <v>1917.114204247187</v>
      </c>
      <c r="D4">
        <v>1849.7514797930701</v>
      </c>
      <c r="E4">
        <v>1828.9386741049391</v>
      </c>
      <c r="F4">
        <v>1839.286585953168</v>
      </c>
      <c r="G4">
        <v>2317.535094679964</v>
      </c>
      <c r="H4">
        <v>2823.377974645603</v>
      </c>
      <c r="I4">
        <v>2032.5993398158921</v>
      </c>
      <c r="J4">
        <v>2043.115243011983</v>
      </c>
      <c r="K4">
        <v>2089.2472954950572</v>
      </c>
      <c r="L4">
        <v>2184.7099324509222</v>
      </c>
      <c r="M4">
        <v>892.90978358233576</v>
      </c>
      <c r="N4">
        <v>1517.8324074851021</v>
      </c>
      <c r="O4">
        <v>1991.6801249116641</v>
      </c>
      <c r="P4">
        <v>1574.7369272927899</v>
      </c>
      <c r="Q4">
        <v>1887.566453568433</v>
      </c>
      <c r="R4">
        <v>1836.959065962169</v>
      </c>
      <c r="S4">
        <v>1469.992779075679</v>
      </c>
      <c r="T4">
        <v>2091.2400986612929</v>
      </c>
      <c r="U4">
        <v>1553.3006193861329</v>
      </c>
      <c r="V4">
        <v>2212.241539561855</v>
      </c>
      <c r="W4">
        <v>2170.4000379761501</v>
      </c>
      <c r="X4">
        <v>1976.744040252036</v>
      </c>
      <c r="Y4">
        <v>1872.21444398423</v>
      </c>
      <c r="Z4">
        <v>1524.709185362243</v>
      </c>
      <c r="AA4">
        <v>2008.3408166337069</v>
      </c>
      <c r="AB4">
        <v>2020.853838190862</v>
      </c>
      <c r="AC4">
        <v>1863.02885026645</v>
      </c>
      <c r="AD4">
        <v>1426.5787034230871</v>
      </c>
      <c r="AE4">
        <v>1868.8796139708311</v>
      </c>
      <c r="AF4">
        <v>2236.9784620711462</v>
      </c>
      <c r="AG4">
        <v>2020.805978796363</v>
      </c>
      <c r="AH4">
        <v>1661.7313526796349</v>
      </c>
    </row>
    <row r="5" spans="1:34" x14ac:dyDescent="0.25">
      <c r="A5">
        <v>45506</v>
      </c>
      <c r="B5">
        <v>1236.5999999999999</v>
      </c>
      <c r="C5">
        <v>1961.8626483019641</v>
      </c>
      <c r="D5">
        <v>1895.128864969201</v>
      </c>
      <c r="E5">
        <v>1876.756382996484</v>
      </c>
      <c r="F5">
        <v>1887.3267513408821</v>
      </c>
      <c r="G5">
        <v>2367.8751721889862</v>
      </c>
      <c r="H5">
        <v>2879.7386501519391</v>
      </c>
      <c r="I5">
        <v>2086.641295483028</v>
      </c>
      <c r="J5">
        <v>2094.061034290215</v>
      </c>
      <c r="K5">
        <v>2135.8748846919639</v>
      </c>
      <c r="L5">
        <v>2222.3217790454992</v>
      </c>
      <c r="M5">
        <v>926.53532782448895</v>
      </c>
      <c r="N5">
        <v>1550.8501373603201</v>
      </c>
      <c r="O5">
        <v>2042.065421929449</v>
      </c>
      <c r="P5">
        <v>1612.7237146883649</v>
      </c>
      <c r="Q5">
        <v>1932.444984753083</v>
      </c>
      <c r="R5">
        <v>1873.9009946538431</v>
      </c>
      <c r="S5">
        <v>1512.613512863205</v>
      </c>
      <c r="T5">
        <v>2147.207036991445</v>
      </c>
      <c r="U5">
        <v>1587.03404729876</v>
      </c>
      <c r="V5">
        <v>2274.0208881212011</v>
      </c>
      <c r="W5">
        <v>2208.2637978394341</v>
      </c>
      <c r="X5">
        <v>2017.0921823574661</v>
      </c>
      <c r="Y5">
        <v>1916.310990872156</v>
      </c>
      <c r="Z5">
        <v>1562.7136895613471</v>
      </c>
      <c r="AA5">
        <v>2055.756855222191</v>
      </c>
      <c r="AB5">
        <v>2069.1861320588691</v>
      </c>
      <c r="AC5">
        <v>1902.804197117247</v>
      </c>
      <c r="AD5">
        <v>1463.032264713499</v>
      </c>
      <c r="AE5">
        <v>1909.4389504438041</v>
      </c>
      <c r="AF5">
        <v>2283.1293142687468</v>
      </c>
      <c r="AG5">
        <v>2072.7956805703402</v>
      </c>
      <c r="AH5">
        <v>1698.890631427284</v>
      </c>
    </row>
    <row r="6" spans="1:34" x14ac:dyDescent="0.25">
      <c r="A6">
        <v>45505</v>
      </c>
      <c r="B6">
        <v>1226.96</v>
      </c>
      <c r="C6">
        <v>1953.3258323308301</v>
      </c>
      <c r="D6">
        <v>1880.2256980480779</v>
      </c>
      <c r="E6">
        <v>1866.645975310016</v>
      </c>
      <c r="F6">
        <v>1879.2932810787199</v>
      </c>
      <c r="G6">
        <v>2356.5224802309822</v>
      </c>
      <c r="H6">
        <v>2855.400180924551</v>
      </c>
      <c r="I6">
        <v>2073.4136285293762</v>
      </c>
      <c r="J6">
        <v>2079.684149546712</v>
      </c>
      <c r="K6">
        <v>2119.909699570504</v>
      </c>
      <c r="L6">
        <v>2226.1185815565809</v>
      </c>
      <c r="M6">
        <v>921.98456058696934</v>
      </c>
      <c r="N6">
        <v>1537.760119075605</v>
      </c>
      <c r="O6">
        <v>2033.281224479869</v>
      </c>
      <c r="P6">
        <v>1601.667262646245</v>
      </c>
      <c r="Q6">
        <v>1931.055308650713</v>
      </c>
      <c r="R6">
        <v>1867.5117288248889</v>
      </c>
      <c r="S6">
        <v>1485.5524160179741</v>
      </c>
      <c r="T6">
        <v>2144.9584789324322</v>
      </c>
      <c r="U6">
        <v>1586.0148097913441</v>
      </c>
      <c r="V6">
        <v>2254.2144237990728</v>
      </c>
      <c r="W6">
        <v>2195.9474271648128</v>
      </c>
      <c r="X6">
        <v>2011.4452436579249</v>
      </c>
      <c r="Y6">
        <v>1916.025080362323</v>
      </c>
      <c r="Z6">
        <v>1548.069403035121</v>
      </c>
      <c r="AA6">
        <v>2047.5083794016771</v>
      </c>
      <c r="AB6">
        <v>2060.9781840031701</v>
      </c>
      <c r="AC6">
        <v>1894.5735043781449</v>
      </c>
      <c r="AD6">
        <v>1451.9358886223799</v>
      </c>
      <c r="AE6">
        <v>1900.3317953559761</v>
      </c>
      <c r="AF6">
        <v>2267.3769464288011</v>
      </c>
      <c r="AG6">
        <v>2061.1840764771109</v>
      </c>
      <c r="AH6">
        <v>1697.0746033466951</v>
      </c>
    </row>
    <row r="7" spans="1:34" x14ac:dyDescent="0.25">
      <c r="A7">
        <v>45504</v>
      </c>
      <c r="B7">
        <v>1251.51</v>
      </c>
      <c r="C7">
        <v>1980.4862019981099</v>
      </c>
      <c r="D7">
        <v>1916.576467915419</v>
      </c>
      <c r="E7">
        <v>1894.0937863222059</v>
      </c>
      <c r="F7">
        <v>1912.465501609978</v>
      </c>
      <c r="G7">
        <v>2408.367693216991</v>
      </c>
      <c r="H7">
        <v>2898.9918205328781</v>
      </c>
      <c r="I7">
        <v>2116.1058456736741</v>
      </c>
      <c r="J7">
        <v>2114.1859661342828</v>
      </c>
      <c r="K7">
        <v>2130.5116768712091</v>
      </c>
      <c r="L7">
        <v>2260.999860041456</v>
      </c>
      <c r="M7">
        <v>939.85894128384496</v>
      </c>
      <c r="N7">
        <v>1554.718718511052</v>
      </c>
      <c r="O7">
        <v>2064.3531393751332</v>
      </c>
      <c r="P7">
        <v>1617.604708968277</v>
      </c>
      <c r="Q7">
        <v>1959.606886787556</v>
      </c>
      <c r="R7">
        <v>1881.9541988186661</v>
      </c>
      <c r="S7">
        <v>1511.665378202247</v>
      </c>
      <c r="T7">
        <v>2182.6053350955099</v>
      </c>
      <c r="U7">
        <v>1604.9075992951689</v>
      </c>
      <c r="V7">
        <v>2286.0074596274981</v>
      </c>
      <c r="W7">
        <v>2220.1454337522468</v>
      </c>
      <c r="X7">
        <v>2028.962348319606</v>
      </c>
      <c r="Y7">
        <v>1935.813449943875</v>
      </c>
      <c r="Z7">
        <v>1571.5282498044639</v>
      </c>
      <c r="AA7">
        <v>2076.6416182411399</v>
      </c>
      <c r="AB7">
        <v>2090.3869074136028</v>
      </c>
      <c r="AC7">
        <v>1918.850256610921</v>
      </c>
      <c r="AD7">
        <v>1472.096451682972</v>
      </c>
      <c r="AE7">
        <v>1926.016271608697</v>
      </c>
      <c r="AF7">
        <v>2297.113892323981</v>
      </c>
      <c r="AG7">
        <v>2094.6161772726382</v>
      </c>
      <c r="AH7">
        <v>1716.735739931531</v>
      </c>
    </row>
    <row r="8" spans="1:34" x14ac:dyDescent="0.25">
      <c r="A8">
        <v>45503</v>
      </c>
      <c r="B8">
        <v>1245.06</v>
      </c>
      <c r="C8">
        <v>1984.1102304526701</v>
      </c>
      <c r="D8">
        <v>1919.0678220104639</v>
      </c>
      <c r="E8">
        <v>1883.808599534809</v>
      </c>
      <c r="F8">
        <v>1913.1207920545189</v>
      </c>
      <c r="G8">
        <v>2424.347963804611</v>
      </c>
      <c r="H8">
        <v>2897.4328756697769</v>
      </c>
      <c r="I8">
        <v>2118.5969128086531</v>
      </c>
      <c r="J8">
        <v>2119.978800080446</v>
      </c>
      <c r="K8">
        <v>2134.4386389661181</v>
      </c>
      <c r="L8">
        <v>2258.341175539073</v>
      </c>
      <c r="M8">
        <v>940.00014971915243</v>
      </c>
      <c r="N8">
        <v>1556.787716864078</v>
      </c>
      <c r="O8">
        <v>2071.0835605111702</v>
      </c>
      <c r="P8">
        <v>1621.5263979897591</v>
      </c>
      <c r="Q8">
        <v>1957.457805005143</v>
      </c>
      <c r="R8">
        <v>1875.9081559173451</v>
      </c>
      <c r="S8">
        <v>1506.9128334891111</v>
      </c>
      <c r="T8">
        <v>2206.3930319459141</v>
      </c>
      <c r="U8">
        <v>1607.4784827387409</v>
      </c>
      <c r="V8">
        <v>2290.132051982358</v>
      </c>
      <c r="W8">
        <v>2229.05464002495</v>
      </c>
      <c r="X8">
        <v>2030.134893752878</v>
      </c>
      <c r="Y8">
        <v>1945.617438331042</v>
      </c>
      <c r="Z8">
        <v>1580.9028803763269</v>
      </c>
      <c r="AA8">
        <v>2081.2231784020591</v>
      </c>
      <c r="AB8">
        <v>2093.42275527421</v>
      </c>
      <c r="AC8">
        <v>1922.1086733500931</v>
      </c>
      <c r="AD8">
        <v>1473.5302764524799</v>
      </c>
      <c r="AE8">
        <v>1921.478945924126</v>
      </c>
      <c r="AF8">
        <v>2299.692708268401</v>
      </c>
      <c r="AG8">
        <v>2099.1777379126888</v>
      </c>
      <c r="AH8">
        <v>1720.914168233408</v>
      </c>
    </row>
    <row r="9" spans="1:34" x14ac:dyDescent="0.25">
      <c r="A9">
        <v>45502</v>
      </c>
      <c r="B9">
        <v>1246.5999999999999</v>
      </c>
      <c r="C9">
        <v>1988.853460558789</v>
      </c>
      <c r="D9">
        <v>1927.9963126451939</v>
      </c>
      <c r="E9">
        <v>1885.28588001462</v>
      </c>
      <c r="F9">
        <v>1918.205150146008</v>
      </c>
      <c r="G9">
        <v>2428.1909736168868</v>
      </c>
      <c r="H9">
        <v>2908.0383411507232</v>
      </c>
      <c r="I9">
        <v>2113.8631481119701</v>
      </c>
      <c r="J9">
        <v>2128.416962594742</v>
      </c>
      <c r="K9">
        <v>2146.2052261782001</v>
      </c>
      <c r="L9">
        <v>2266.3367279123072</v>
      </c>
      <c r="M9">
        <v>940.60184331677806</v>
      </c>
      <c r="N9">
        <v>1559.639583270086</v>
      </c>
      <c r="O9">
        <v>2072.4573215281348</v>
      </c>
      <c r="P9">
        <v>1619.1091566404091</v>
      </c>
      <c r="Q9">
        <v>1967.412794811577</v>
      </c>
      <c r="R9">
        <v>1878.9690852024009</v>
      </c>
      <c r="S9">
        <v>1509.088768912243</v>
      </c>
      <c r="T9">
        <v>2222.142209517187</v>
      </c>
      <c r="U9">
        <v>1614.7031643448991</v>
      </c>
      <c r="V9">
        <v>2303.408631498567</v>
      </c>
      <c r="W9">
        <v>2217.4112155163589</v>
      </c>
      <c r="X9">
        <v>2025.054566701564</v>
      </c>
      <c r="Y9">
        <v>1955.284439532468</v>
      </c>
      <c r="Z9">
        <v>1577.4309295538701</v>
      </c>
      <c r="AA9">
        <v>2088.1679889191091</v>
      </c>
      <c r="AB9">
        <v>2100.6006861676642</v>
      </c>
      <c r="AC9">
        <v>1921.8998508744569</v>
      </c>
      <c r="AD9">
        <v>1474.2731693797521</v>
      </c>
      <c r="AE9">
        <v>1918.8710437822081</v>
      </c>
      <c r="AF9">
        <v>2307.2361620306528</v>
      </c>
      <c r="AG9">
        <v>2103.1893170446961</v>
      </c>
      <c r="AH9">
        <v>1725.96051531955</v>
      </c>
    </row>
    <row r="10" spans="1:34" x14ac:dyDescent="0.25">
      <c r="A10">
        <v>45499</v>
      </c>
      <c r="B10">
        <v>1242.1099999999999</v>
      </c>
      <c r="C10">
        <v>1985.333125745083</v>
      </c>
      <c r="D10">
        <v>1926.2861773259419</v>
      </c>
      <c r="E10">
        <v>1886.8862369758649</v>
      </c>
      <c r="F10">
        <v>1916.1988058677009</v>
      </c>
      <c r="G10">
        <v>2430.4162223496469</v>
      </c>
      <c r="H10">
        <v>2903.321381856365</v>
      </c>
      <c r="I10">
        <v>2091.6865264062631</v>
      </c>
      <c r="J10">
        <v>2118.5286773748849</v>
      </c>
      <c r="K10">
        <v>2146.0123553349708</v>
      </c>
      <c r="L10">
        <v>2255.8122423263731</v>
      </c>
      <c r="M10">
        <v>930.66979700151035</v>
      </c>
      <c r="N10">
        <v>1564.773558284249</v>
      </c>
      <c r="O10">
        <v>2071.6605987464131</v>
      </c>
      <c r="P10">
        <v>1620.5596143198491</v>
      </c>
      <c r="Q10">
        <v>1959.9532862136059</v>
      </c>
      <c r="R10">
        <v>1872.892218531799</v>
      </c>
      <c r="S10">
        <v>1511.582307502274</v>
      </c>
      <c r="T10">
        <v>2197.911865634142</v>
      </c>
      <c r="U10">
        <v>1609.7670093154591</v>
      </c>
      <c r="V10">
        <v>2308.0072168522329</v>
      </c>
      <c r="W10">
        <v>2213.1169847242122</v>
      </c>
      <c r="X10">
        <v>2028.7471694628689</v>
      </c>
      <c r="Y10">
        <v>1953.004178876595</v>
      </c>
      <c r="Z10">
        <v>1577.151841285433</v>
      </c>
      <c r="AA10">
        <v>2085.0290497784531</v>
      </c>
      <c r="AB10">
        <v>2096.1885403625588</v>
      </c>
      <c r="AC10">
        <v>1916.753604127696</v>
      </c>
      <c r="AD10">
        <v>1474.33273773155</v>
      </c>
      <c r="AE10">
        <v>1909.533534481543</v>
      </c>
      <c r="AF10">
        <v>2304.6583090899262</v>
      </c>
      <c r="AG10">
        <v>2098.1895583267469</v>
      </c>
      <c r="AH10">
        <v>1724.220717869614</v>
      </c>
    </row>
    <row r="11" spans="1:34" x14ac:dyDescent="0.25">
      <c r="A11">
        <v>45498</v>
      </c>
      <c r="B11">
        <v>1233.19</v>
      </c>
      <c r="C11">
        <v>1978.524072135338</v>
      </c>
      <c r="D11">
        <v>1923.8242202922049</v>
      </c>
      <c r="E11">
        <v>1881.204037455049</v>
      </c>
      <c r="F11">
        <v>1910.497214363776</v>
      </c>
      <c r="G11">
        <v>2421.185829587258</v>
      </c>
      <c r="H11">
        <v>2898.5213824411071</v>
      </c>
      <c r="I11">
        <v>2077.343901849521</v>
      </c>
      <c r="J11">
        <v>2111.3442750064869</v>
      </c>
      <c r="K11">
        <v>2118.133405194998</v>
      </c>
      <c r="L11">
        <v>2232.010257074829</v>
      </c>
      <c r="M11">
        <v>920.92841337430764</v>
      </c>
      <c r="N11">
        <v>1555.4412989261821</v>
      </c>
      <c r="O11">
        <v>2064.9081808548799</v>
      </c>
      <c r="P11">
        <v>1621.349080205707</v>
      </c>
      <c r="Q11">
        <v>1957.755640636602</v>
      </c>
      <c r="R11">
        <v>1871.2646175198599</v>
      </c>
      <c r="S11">
        <v>1503.299823514312</v>
      </c>
      <c r="T11">
        <v>2196.283961058034</v>
      </c>
      <c r="U11">
        <v>1597.8947713639691</v>
      </c>
      <c r="V11">
        <v>2302.2325131503021</v>
      </c>
      <c r="W11">
        <v>2207.6109147082102</v>
      </c>
      <c r="X11">
        <v>2025.601650116947</v>
      </c>
      <c r="Y11">
        <v>1945.6825536005799</v>
      </c>
      <c r="Z11">
        <v>1570.6620007206679</v>
      </c>
      <c r="AA11">
        <v>2079.5723599017019</v>
      </c>
      <c r="AB11">
        <v>2086.6703699702748</v>
      </c>
      <c r="AC11">
        <v>1910.441863791611</v>
      </c>
      <c r="AD11">
        <v>1466.0819600954831</v>
      </c>
      <c r="AE11">
        <v>1899.9534534955151</v>
      </c>
      <c r="AF11">
        <v>2294.3605365269641</v>
      </c>
      <c r="AG11">
        <v>2091.7812891214221</v>
      </c>
      <c r="AH11">
        <v>1719.033768085402</v>
      </c>
    </row>
    <row r="12" spans="1:34" x14ac:dyDescent="0.25">
      <c r="A12">
        <v>45497</v>
      </c>
      <c r="B12">
        <v>1238.47</v>
      </c>
      <c r="C12">
        <v>1980.895474171858</v>
      </c>
      <c r="D12">
        <v>1928.661277506231</v>
      </c>
      <c r="E12">
        <v>1886.658327883363</v>
      </c>
      <c r="F12">
        <v>1917.0376921396571</v>
      </c>
      <c r="G12">
        <v>2412.7186321034169</v>
      </c>
      <c r="H12">
        <v>2905.126534613597</v>
      </c>
      <c r="I12">
        <v>2079.0764538352691</v>
      </c>
      <c r="J12">
        <v>2113.5820059109692</v>
      </c>
      <c r="K12">
        <v>2125.1512449168649</v>
      </c>
      <c r="L12">
        <v>2231.604113575595</v>
      </c>
      <c r="M12">
        <v>929.45507149907576</v>
      </c>
      <c r="N12">
        <v>1551.681575883408</v>
      </c>
      <c r="O12">
        <v>2066.603977302047</v>
      </c>
      <c r="P12">
        <v>1618.6614596914119</v>
      </c>
      <c r="Q12">
        <v>1956.317985922421</v>
      </c>
      <c r="R12">
        <v>1877.7675581983549</v>
      </c>
      <c r="S12">
        <v>1512.208749910305</v>
      </c>
      <c r="T12">
        <v>2206.2753906581038</v>
      </c>
      <c r="U12">
        <v>1601.4933658522141</v>
      </c>
      <c r="V12">
        <v>2304.2744903423491</v>
      </c>
      <c r="W12">
        <v>2206.708408068233</v>
      </c>
      <c r="X12">
        <v>2027.608885321657</v>
      </c>
      <c r="Y12">
        <v>1944.66542585654</v>
      </c>
      <c r="Z12">
        <v>1566.2150539595041</v>
      </c>
      <c r="AA12">
        <v>2083.5565085768039</v>
      </c>
      <c r="AB12">
        <v>2088.058603780808</v>
      </c>
      <c r="AC12">
        <v>1911.479593725747</v>
      </c>
      <c r="AD12">
        <v>1466.2648666297191</v>
      </c>
      <c r="AE12">
        <v>1903.3547945212081</v>
      </c>
      <c r="AF12">
        <v>2296.6659280016979</v>
      </c>
      <c r="AG12">
        <v>2093.3232846321521</v>
      </c>
      <c r="AH12">
        <v>1722.1605224708931</v>
      </c>
    </row>
    <row r="13" spans="1:34" x14ac:dyDescent="0.25">
      <c r="A13">
        <v>45496</v>
      </c>
      <c r="B13">
        <v>1231.81</v>
      </c>
      <c r="C13">
        <v>1973.037988240548</v>
      </c>
      <c r="D13">
        <v>1940.0756042823259</v>
      </c>
      <c r="E13">
        <v>1872.8757863367489</v>
      </c>
      <c r="F13">
        <v>1907.1057581638131</v>
      </c>
      <c r="G13">
        <v>2392.775041601682</v>
      </c>
      <c r="H13">
        <v>2895.7973625646941</v>
      </c>
      <c r="I13">
        <v>2070.0785744120499</v>
      </c>
      <c r="J13">
        <v>2103.388068844416</v>
      </c>
      <c r="K13">
        <v>2117.9348698854751</v>
      </c>
      <c r="L13">
        <v>2213.8789279327998</v>
      </c>
      <c r="M13">
        <v>934.09201472490588</v>
      </c>
      <c r="N13">
        <v>1541.3735967282021</v>
      </c>
      <c r="O13">
        <v>2057.408356342009</v>
      </c>
      <c r="P13">
        <v>1617.162184195535</v>
      </c>
      <c r="Q13">
        <v>1957.135599595953</v>
      </c>
      <c r="R13">
        <v>1876.834659223402</v>
      </c>
      <c r="S13">
        <v>1497.802596872893</v>
      </c>
      <c r="T13">
        <v>2194.4106508860168</v>
      </c>
      <c r="U13">
        <v>1589.192506329179</v>
      </c>
      <c r="V13">
        <v>2299.6034473084442</v>
      </c>
      <c r="W13">
        <v>2194.6079995885129</v>
      </c>
      <c r="X13">
        <v>2019.446270021642</v>
      </c>
      <c r="Y13">
        <v>1938.303206398092</v>
      </c>
      <c r="Z13">
        <v>1553.1339198263861</v>
      </c>
      <c r="AA13">
        <v>2075.7274425031678</v>
      </c>
      <c r="AB13">
        <v>2080.7576390379209</v>
      </c>
      <c r="AC13">
        <v>1903.155010146631</v>
      </c>
      <c r="AD13">
        <v>1458.1469746912951</v>
      </c>
      <c r="AE13">
        <v>1902.245458991197</v>
      </c>
      <c r="AF13">
        <v>2282.734218444969</v>
      </c>
      <c r="AG13">
        <v>2081.3152691444229</v>
      </c>
      <c r="AH13">
        <v>1720.668896296723</v>
      </c>
    </row>
    <row r="14" spans="1:34" x14ac:dyDescent="0.25">
      <c r="A14">
        <v>45495</v>
      </c>
      <c r="B14">
        <v>1254.6400000000001</v>
      </c>
      <c r="C14">
        <v>1991.1744478994699</v>
      </c>
      <c r="D14">
        <v>1970.298691170412</v>
      </c>
      <c r="E14">
        <v>1884.6299758649279</v>
      </c>
      <c r="F14">
        <v>1922.86501344929</v>
      </c>
      <c r="G14">
        <v>2416.0084058749198</v>
      </c>
      <c r="H14">
        <v>2921.063315906777</v>
      </c>
      <c r="I14">
        <v>2088.3777837979101</v>
      </c>
      <c r="J14">
        <v>2118.715854156726</v>
      </c>
      <c r="K14">
        <v>2139.9457613389209</v>
      </c>
      <c r="L14">
        <v>2234.752998686346</v>
      </c>
      <c r="M14">
        <v>947.73996092483662</v>
      </c>
      <c r="N14">
        <v>1547.912895885891</v>
      </c>
      <c r="O14">
        <v>2079.6102384481492</v>
      </c>
      <c r="P14">
        <v>1638.0235632051219</v>
      </c>
      <c r="Q14">
        <v>1972.447882481609</v>
      </c>
      <c r="R14">
        <v>1901.040276956445</v>
      </c>
      <c r="S14">
        <v>1521.4079838085961</v>
      </c>
      <c r="T14">
        <v>2216.0113310811989</v>
      </c>
      <c r="U14">
        <v>1614.8581331894879</v>
      </c>
      <c r="V14">
        <v>2318.7755518286172</v>
      </c>
      <c r="W14">
        <v>2208.487547398367</v>
      </c>
      <c r="X14">
        <v>2034.7369145859029</v>
      </c>
      <c r="Y14">
        <v>1952.2897333494659</v>
      </c>
      <c r="Z14">
        <v>1567.9445365339991</v>
      </c>
      <c r="AA14">
        <v>2093.5285289807048</v>
      </c>
      <c r="AB14">
        <v>2099.8053159627079</v>
      </c>
      <c r="AC14">
        <v>1924.617106748198</v>
      </c>
      <c r="AD14">
        <v>1468.876620109538</v>
      </c>
      <c r="AE14">
        <v>1927.464126464929</v>
      </c>
      <c r="AF14">
        <v>2304.9772969132819</v>
      </c>
      <c r="AG14">
        <v>2103.4103925551822</v>
      </c>
      <c r="AH14">
        <v>1731.8787103770189</v>
      </c>
    </row>
    <row r="15" spans="1:34" x14ac:dyDescent="0.25">
      <c r="A15">
        <v>45492</v>
      </c>
      <c r="B15">
        <v>1264.78</v>
      </c>
      <c r="C15">
        <v>2007.6339031835289</v>
      </c>
      <c r="D15">
        <v>1991.491548964915</v>
      </c>
      <c r="E15">
        <v>1913.5345667505169</v>
      </c>
      <c r="F15">
        <v>1937.7153293736551</v>
      </c>
      <c r="G15">
        <v>2437.969908931263</v>
      </c>
      <c r="H15">
        <v>2947.5775300906039</v>
      </c>
      <c r="I15">
        <v>2120.776521263238</v>
      </c>
      <c r="J15">
        <v>2127.848883471162</v>
      </c>
      <c r="K15">
        <v>2167.0405372628888</v>
      </c>
      <c r="L15">
        <v>2254.0676269066748</v>
      </c>
      <c r="M15">
        <v>955.98524046717841</v>
      </c>
      <c r="N15">
        <v>1561.63372392979</v>
      </c>
      <c r="O15">
        <v>2101.746757921851</v>
      </c>
      <c r="P15">
        <v>1646.37489209265</v>
      </c>
      <c r="Q15">
        <v>1984.455861065939</v>
      </c>
      <c r="R15">
        <v>1901.880716230135</v>
      </c>
      <c r="S15">
        <v>1549.5280630790271</v>
      </c>
      <c r="T15">
        <v>2244.138972138413</v>
      </c>
      <c r="U15">
        <v>1625.643916611642</v>
      </c>
      <c r="V15">
        <v>2341.7858633472028</v>
      </c>
      <c r="W15">
        <v>2228.1076978826768</v>
      </c>
      <c r="X15">
        <v>2043.3615531581211</v>
      </c>
      <c r="Y15">
        <v>1969.3410083988431</v>
      </c>
      <c r="Z15">
        <v>1578.2000436706401</v>
      </c>
      <c r="AA15">
        <v>2111.572652544477</v>
      </c>
      <c r="AB15">
        <v>2117.6582158725059</v>
      </c>
      <c r="AC15">
        <v>1937.664354659297</v>
      </c>
      <c r="AD15">
        <v>1482.860034631728</v>
      </c>
      <c r="AE15">
        <v>1938.461730321143</v>
      </c>
      <c r="AF15">
        <v>2320.8344452257729</v>
      </c>
      <c r="AG15">
        <v>2126.3661465955602</v>
      </c>
      <c r="AH15">
        <v>1742.641968945037</v>
      </c>
    </row>
    <row r="16" spans="1:34" x14ac:dyDescent="0.25">
      <c r="A16">
        <v>45491</v>
      </c>
      <c r="B16">
        <v>1274.44</v>
      </c>
      <c r="C16">
        <v>2020.052020232192</v>
      </c>
      <c r="D16">
        <v>1989.7782645539951</v>
      </c>
      <c r="E16">
        <v>1920.7514068534681</v>
      </c>
      <c r="F16">
        <v>1954.4120306598541</v>
      </c>
      <c r="G16">
        <v>2451.684291234224</v>
      </c>
      <c r="H16">
        <v>2965.6339294398258</v>
      </c>
      <c r="I16">
        <v>2138.669543695155</v>
      </c>
      <c r="J16">
        <v>2148.3507199843948</v>
      </c>
      <c r="K16">
        <v>2182.7552958963229</v>
      </c>
      <c r="L16">
        <v>2275.5946299561069</v>
      </c>
      <c r="M16">
        <v>978.79593165494987</v>
      </c>
      <c r="N16">
        <v>1568.9033543027331</v>
      </c>
      <c r="O16">
        <v>2120.7306984934471</v>
      </c>
      <c r="P16">
        <v>1649.2966938759071</v>
      </c>
      <c r="Q16">
        <v>1998.813171927236</v>
      </c>
      <c r="R16">
        <v>1903.1695985467441</v>
      </c>
      <c r="S16">
        <v>1552.602219267508</v>
      </c>
      <c r="T16">
        <v>2257.165362972964</v>
      </c>
      <c r="U16">
        <v>1629.820860831388</v>
      </c>
      <c r="V16">
        <v>2325.2019091007901</v>
      </c>
      <c r="W16">
        <v>2229.3139888842411</v>
      </c>
      <c r="X16">
        <v>2055.7418289904949</v>
      </c>
      <c r="Y16">
        <v>1982.216179653693</v>
      </c>
      <c r="Z16">
        <v>1607.8289631760181</v>
      </c>
      <c r="AA16">
        <v>2125.3322104647841</v>
      </c>
      <c r="AB16">
        <v>2133.1054526080839</v>
      </c>
      <c r="AC16">
        <v>1942.885675159213</v>
      </c>
      <c r="AD16">
        <v>1498.544144212213</v>
      </c>
      <c r="AE16">
        <v>1946.459442447499</v>
      </c>
      <c r="AF16">
        <v>2332.9342103126919</v>
      </c>
      <c r="AG16">
        <v>2140.177217915204</v>
      </c>
      <c r="AH16">
        <v>1754.332338069029</v>
      </c>
    </row>
    <row r="17" spans="1:34" x14ac:dyDescent="0.25">
      <c r="A17">
        <v>45490</v>
      </c>
      <c r="B17">
        <v>1268.6600000000001</v>
      </c>
      <c r="C17">
        <v>2012.493692631193</v>
      </c>
      <c r="D17">
        <v>1983.1861657218719</v>
      </c>
      <c r="E17">
        <v>1905.2480259222209</v>
      </c>
      <c r="F17">
        <v>1943.4124508655941</v>
      </c>
      <c r="G17">
        <v>2431.1890431367942</v>
      </c>
      <c r="H17">
        <v>2956.4479930439729</v>
      </c>
      <c r="I17">
        <v>2139.133477261305</v>
      </c>
      <c r="J17">
        <v>2148.4553481881649</v>
      </c>
      <c r="K17">
        <v>2156.254465464981</v>
      </c>
      <c r="L17">
        <v>2273.9669640032289</v>
      </c>
      <c r="M17">
        <v>973.40374445403745</v>
      </c>
      <c r="N17">
        <v>1563.444848706574</v>
      </c>
      <c r="O17">
        <v>2106.0395183008968</v>
      </c>
      <c r="P17">
        <v>1644.364786720284</v>
      </c>
      <c r="Q17">
        <v>1991.0728396329889</v>
      </c>
      <c r="R17">
        <v>1898.1300438061221</v>
      </c>
      <c r="S17">
        <v>1539.39685951091</v>
      </c>
      <c r="T17">
        <v>2239.4576453037539</v>
      </c>
      <c r="U17">
        <v>1627.7350469236969</v>
      </c>
      <c r="V17">
        <v>2311.439964863539</v>
      </c>
      <c r="W17">
        <v>2217.720412723233</v>
      </c>
      <c r="X17">
        <v>2057.7367173067209</v>
      </c>
      <c r="Y17">
        <v>1975.496956540635</v>
      </c>
      <c r="Z17">
        <v>1631.302318814116</v>
      </c>
      <c r="AA17">
        <v>2116.9866350380362</v>
      </c>
      <c r="AB17">
        <v>2122.7103548755499</v>
      </c>
      <c r="AC17">
        <v>1936.313438737408</v>
      </c>
      <c r="AD17">
        <v>1498.041548854449</v>
      </c>
      <c r="AE17">
        <v>1944.4476242033329</v>
      </c>
      <c r="AF17">
        <v>2323.4090013242549</v>
      </c>
      <c r="AG17">
        <v>2129.757354841428</v>
      </c>
      <c r="AH17">
        <v>1749.976155751217</v>
      </c>
    </row>
    <row r="18" spans="1:34" x14ac:dyDescent="0.25">
      <c r="A18">
        <v>45489</v>
      </c>
      <c r="B18">
        <v>1281.18</v>
      </c>
      <c r="C18">
        <v>2036.100709944348</v>
      </c>
      <c r="D18">
        <v>1998.8568369097011</v>
      </c>
      <c r="E18">
        <v>1925.3415523770409</v>
      </c>
      <c r="F18">
        <v>1976.1862938480269</v>
      </c>
      <c r="G18">
        <v>2466.0789325140181</v>
      </c>
      <c r="H18">
        <v>2980.731434336843</v>
      </c>
      <c r="I18">
        <v>2181.614974536456</v>
      </c>
      <c r="J18">
        <v>2176.545968799584</v>
      </c>
      <c r="K18">
        <v>2197.82902825066</v>
      </c>
      <c r="L18">
        <v>2297.710321152716</v>
      </c>
      <c r="M18">
        <v>987.3866062961265</v>
      </c>
      <c r="N18">
        <v>1588.8592870184541</v>
      </c>
      <c r="O18">
        <v>2141.122679337755</v>
      </c>
      <c r="P18">
        <v>1662.133339887177</v>
      </c>
      <c r="Q18">
        <v>2004.8081877653369</v>
      </c>
      <c r="R18">
        <v>1885.769076081981</v>
      </c>
      <c r="S18">
        <v>1559.0194081679099</v>
      </c>
      <c r="T18">
        <v>2277.8475109869551</v>
      </c>
      <c r="U18">
        <v>1653.680069669502</v>
      </c>
      <c r="V18">
        <v>2338.962314264636</v>
      </c>
      <c r="W18">
        <v>2249.7697625585829</v>
      </c>
      <c r="X18">
        <v>2075.2546972838259</v>
      </c>
      <c r="Y18">
        <v>1993.6125809053949</v>
      </c>
      <c r="Z18">
        <v>1645.5706144735691</v>
      </c>
      <c r="AA18">
        <v>2141.648226045038</v>
      </c>
      <c r="AB18">
        <v>2150.5024353639192</v>
      </c>
      <c r="AC18">
        <v>1955.64814955875</v>
      </c>
      <c r="AD18">
        <v>1517.650433012197</v>
      </c>
      <c r="AE18">
        <v>1955.1894087005221</v>
      </c>
      <c r="AF18">
        <v>2347.0811460514751</v>
      </c>
      <c r="AG18">
        <v>2161.2405988039018</v>
      </c>
      <c r="AH18">
        <v>1767.0639694945071</v>
      </c>
    </row>
    <row r="19" spans="1:34" x14ac:dyDescent="0.25">
      <c r="A19">
        <v>45488</v>
      </c>
      <c r="B19">
        <v>1279.82</v>
      </c>
      <c r="C19">
        <v>2036.5608695298829</v>
      </c>
      <c r="D19">
        <v>2001.861985962174</v>
      </c>
      <c r="E19">
        <v>1924.728670626017</v>
      </c>
      <c r="F19">
        <v>1982.0035548866981</v>
      </c>
      <c r="G19">
        <v>2465.2425985751979</v>
      </c>
      <c r="H19">
        <v>2980.339185396665</v>
      </c>
      <c r="I19">
        <v>2193.6962682183148</v>
      </c>
      <c r="J19">
        <v>2190.7153662578089</v>
      </c>
      <c r="K19">
        <v>2198.4289410444312</v>
      </c>
      <c r="L19">
        <v>2292.5378245655988</v>
      </c>
      <c r="M19">
        <v>998.68237985573808</v>
      </c>
      <c r="N19">
        <v>1592.6767944549069</v>
      </c>
      <c r="O19">
        <v>2149.3793527712692</v>
      </c>
      <c r="P19">
        <v>1666.2255659723451</v>
      </c>
      <c r="Q19">
        <v>2002.601618461053</v>
      </c>
      <c r="R19">
        <v>1876.6075308855679</v>
      </c>
      <c r="S19">
        <v>1548.554467147083</v>
      </c>
      <c r="T19">
        <v>2285.4399796252578</v>
      </c>
      <c r="U19">
        <v>1648.656313963178</v>
      </c>
      <c r="V19">
        <v>2344.661207690915</v>
      </c>
      <c r="W19">
        <v>2255.1435508371201</v>
      </c>
      <c r="X19">
        <v>2073.4202832359738</v>
      </c>
      <c r="Y19">
        <v>1993.62165886396</v>
      </c>
      <c r="Z19">
        <v>1575.6592747253319</v>
      </c>
      <c r="AA19">
        <v>2143.5045159836118</v>
      </c>
      <c r="AB19">
        <v>2154.9240376409198</v>
      </c>
      <c r="AC19">
        <v>1955.149199901372</v>
      </c>
      <c r="AD19">
        <v>1506.0892351479431</v>
      </c>
      <c r="AE19">
        <v>1958.32626320995</v>
      </c>
      <c r="AF19">
        <v>2348.1967836671702</v>
      </c>
      <c r="AG19">
        <v>2163.933334302279</v>
      </c>
      <c r="AH19">
        <v>1764.585272277651</v>
      </c>
    </row>
    <row r="20" spans="1:34" x14ac:dyDescent="0.25">
      <c r="A20">
        <v>45485</v>
      </c>
      <c r="B20">
        <v>1280.75</v>
      </c>
      <c r="C20">
        <v>2035.733868566067</v>
      </c>
      <c r="D20">
        <v>1997.9086785880679</v>
      </c>
      <c r="E20">
        <v>1922.10256913067</v>
      </c>
      <c r="F20">
        <v>1984.6830756352001</v>
      </c>
      <c r="G20">
        <v>2460.0950895490528</v>
      </c>
      <c r="H20">
        <v>2984.4280104818381</v>
      </c>
      <c r="I20">
        <v>2205.577055915855</v>
      </c>
      <c r="J20">
        <v>2183.8843621388301</v>
      </c>
      <c r="K20">
        <v>2184.4479341942588</v>
      </c>
      <c r="L20">
        <v>2292.7671363693212</v>
      </c>
      <c r="M20">
        <v>989.78897493515569</v>
      </c>
      <c r="N20">
        <v>1587.7238568279449</v>
      </c>
      <c r="O20">
        <v>2149.506185902545</v>
      </c>
      <c r="P20">
        <v>1670.1824409899009</v>
      </c>
      <c r="Q20">
        <v>2000.1880741062309</v>
      </c>
      <c r="R20">
        <v>1880.0432422594999</v>
      </c>
      <c r="S20">
        <v>1547.840549146543</v>
      </c>
      <c r="T20">
        <v>2280.352387585101</v>
      </c>
      <c r="U20">
        <v>1646.1244658669391</v>
      </c>
      <c r="V20">
        <v>2356.6126197358731</v>
      </c>
      <c r="W20">
        <v>2253.2165389427751</v>
      </c>
      <c r="X20">
        <v>2065.0623414659699</v>
      </c>
      <c r="Y20">
        <v>1996.2195673134511</v>
      </c>
      <c r="Z20">
        <v>1553.1186390916</v>
      </c>
      <c r="AA20">
        <v>2144.2676014094468</v>
      </c>
      <c r="AB20">
        <v>2152.750382439785</v>
      </c>
      <c r="AC20">
        <v>1956.4031548239691</v>
      </c>
      <c r="AD20">
        <v>1496.696977251504</v>
      </c>
      <c r="AE20">
        <v>1959.797349712906</v>
      </c>
      <c r="AF20">
        <v>2345.8524693689701</v>
      </c>
      <c r="AG20">
        <v>2161.1462236847401</v>
      </c>
      <c r="AH20">
        <v>1766.2197928361061</v>
      </c>
    </row>
    <row r="21" spans="1:34" x14ac:dyDescent="0.25">
      <c r="A21">
        <v>45484</v>
      </c>
      <c r="B21">
        <v>1283.8</v>
      </c>
      <c r="C21">
        <v>2036.9224350903819</v>
      </c>
      <c r="D21">
        <v>2004.4842552866201</v>
      </c>
      <c r="E21">
        <v>1921.207381638746</v>
      </c>
      <c r="F21">
        <v>1978.1515768977499</v>
      </c>
      <c r="G21">
        <v>2456.6861217417941</v>
      </c>
      <c r="H21">
        <v>2988.6741361136719</v>
      </c>
      <c r="I21">
        <v>2216.167287510345</v>
      </c>
      <c r="J21">
        <v>2185.4431975302819</v>
      </c>
      <c r="K21">
        <v>2184.5898336789442</v>
      </c>
      <c r="L21">
        <v>2279.4030855366582</v>
      </c>
      <c r="M21">
        <v>989.61797010413056</v>
      </c>
      <c r="N21">
        <v>1588.1639074793841</v>
      </c>
      <c r="O21">
        <v>2150.3842521313459</v>
      </c>
      <c r="P21">
        <v>1664.405606937491</v>
      </c>
      <c r="Q21">
        <v>2013.3670755992509</v>
      </c>
      <c r="R21">
        <v>1883.229838733112</v>
      </c>
      <c r="S21">
        <v>1552.9828156740909</v>
      </c>
      <c r="T21">
        <v>2280.9517124236081</v>
      </c>
      <c r="U21">
        <v>1650.831719170048</v>
      </c>
      <c r="V21">
        <v>2352.5508847074848</v>
      </c>
      <c r="W21">
        <v>2262.1038267294621</v>
      </c>
      <c r="X21">
        <v>2069.7602825672061</v>
      </c>
      <c r="Y21">
        <v>1998.1233153930759</v>
      </c>
      <c r="Z21">
        <v>1551.4468710239071</v>
      </c>
      <c r="AA21">
        <v>2144.4376268790752</v>
      </c>
      <c r="AB21">
        <v>2154.8009131628851</v>
      </c>
      <c r="AC21">
        <v>1959.5931315397791</v>
      </c>
      <c r="AD21">
        <v>1496.334131688757</v>
      </c>
      <c r="AE21">
        <v>1960.544612840964</v>
      </c>
      <c r="AF21">
        <v>2349.1632089724139</v>
      </c>
      <c r="AG21">
        <v>2162.3278466778361</v>
      </c>
      <c r="AH21">
        <v>1766.4418066531241</v>
      </c>
    </row>
    <row r="22" spans="1:34" x14ac:dyDescent="0.25">
      <c r="A22">
        <v>45483</v>
      </c>
      <c r="B22">
        <v>1285.94</v>
      </c>
      <c r="C22">
        <v>2035.487058599118</v>
      </c>
      <c r="D22">
        <v>2005.0590312381819</v>
      </c>
      <c r="E22">
        <v>1927.8893733459461</v>
      </c>
      <c r="F22">
        <v>1971.879043151479</v>
      </c>
      <c r="G22">
        <v>2453.9636162592569</v>
      </c>
      <c r="H22">
        <v>2977.6763309424232</v>
      </c>
      <c r="I22">
        <v>2211.7637404663428</v>
      </c>
      <c r="J22">
        <v>2178.4772282295771</v>
      </c>
      <c r="K22">
        <v>2196.4479206813012</v>
      </c>
      <c r="L22">
        <v>2280.164176433902</v>
      </c>
      <c r="M22">
        <v>989.15852248087549</v>
      </c>
      <c r="N22">
        <v>1595.0950498850279</v>
      </c>
      <c r="O22">
        <v>2156.7053467342421</v>
      </c>
      <c r="P22">
        <v>1666.2945406839631</v>
      </c>
      <c r="Q22">
        <v>2010.9032364085299</v>
      </c>
      <c r="R22">
        <v>1882.243963097158</v>
      </c>
      <c r="S22">
        <v>1559.076594181663</v>
      </c>
      <c r="T22">
        <v>2292.0010469702052</v>
      </c>
      <c r="U22">
        <v>1656.566645256469</v>
      </c>
      <c r="V22">
        <v>2346.4554851155099</v>
      </c>
      <c r="W22">
        <v>2261.5607311185909</v>
      </c>
      <c r="X22">
        <v>2067.3093331289729</v>
      </c>
      <c r="Y22">
        <v>1991.921187295814</v>
      </c>
      <c r="Z22">
        <v>1550.7244681994271</v>
      </c>
      <c r="AA22">
        <v>2139.7305506909338</v>
      </c>
      <c r="AB22">
        <v>2155.918700363708</v>
      </c>
      <c r="AC22">
        <v>1960.070155880923</v>
      </c>
      <c r="AD22">
        <v>1499.885221711145</v>
      </c>
      <c r="AE22">
        <v>1963.1342832917419</v>
      </c>
      <c r="AF22">
        <v>2348.623236073046</v>
      </c>
      <c r="AG22">
        <v>2161.1528316437661</v>
      </c>
      <c r="AH22">
        <v>1763.807559057587</v>
      </c>
    </row>
    <row r="23" spans="1:34" x14ac:dyDescent="0.25">
      <c r="A23">
        <v>45482</v>
      </c>
      <c r="B23">
        <v>1293.71</v>
      </c>
      <c r="C23">
        <v>2038.363961537879</v>
      </c>
      <c r="D23">
        <v>2010.1161340379599</v>
      </c>
      <c r="E23">
        <v>1938.4449375726249</v>
      </c>
      <c r="F23">
        <v>1970.940414841981</v>
      </c>
      <c r="G23">
        <v>2457.1122851576852</v>
      </c>
      <c r="H23">
        <v>2990.6725607939711</v>
      </c>
      <c r="I23">
        <v>2207.214392411282</v>
      </c>
      <c r="J23">
        <v>2182.100924460241</v>
      </c>
      <c r="K23">
        <v>2202.225955464251</v>
      </c>
      <c r="L23">
        <v>2286.8536347041718</v>
      </c>
      <c r="M23">
        <v>1001.155153598034</v>
      </c>
      <c r="N23">
        <v>1596.7575686699911</v>
      </c>
      <c r="O23">
        <v>2162.3152831906482</v>
      </c>
      <c r="P23">
        <v>1662.138572269376</v>
      </c>
      <c r="Q23">
        <v>2004.716470882423</v>
      </c>
      <c r="R23">
        <v>1883.622392700911</v>
      </c>
      <c r="S23">
        <v>1566.009702502819</v>
      </c>
      <c r="T23">
        <v>2276.9125286139861</v>
      </c>
      <c r="U23">
        <v>1658.5033747827711</v>
      </c>
      <c r="V23">
        <v>2352.2940008526512</v>
      </c>
      <c r="W23">
        <v>2265.4758501986171</v>
      </c>
      <c r="X23">
        <v>2072.3835545944871</v>
      </c>
      <c r="Y23">
        <v>1998.0545923451721</v>
      </c>
      <c r="Z23">
        <v>1554.6221810252021</v>
      </c>
      <c r="AA23">
        <v>2143.1555667407711</v>
      </c>
      <c r="AB23">
        <v>2158.529424711689</v>
      </c>
      <c r="AC23">
        <v>1960.7045649837059</v>
      </c>
      <c r="AD23">
        <v>1505.658407903697</v>
      </c>
      <c r="AE23">
        <v>1972.1931041984651</v>
      </c>
      <c r="AF23">
        <v>2351.6567034066688</v>
      </c>
      <c r="AG23">
        <v>2162.56829226625</v>
      </c>
      <c r="AH23">
        <v>1767.3429358963019</v>
      </c>
    </row>
    <row r="24" spans="1:34" x14ac:dyDescent="0.25">
      <c r="A24">
        <v>45481</v>
      </c>
      <c r="B24">
        <v>1283.56</v>
      </c>
      <c r="C24">
        <v>2031.019262652911</v>
      </c>
      <c r="D24">
        <v>2009.01411554179</v>
      </c>
      <c r="E24">
        <v>1920.491221613996</v>
      </c>
      <c r="F24">
        <v>1967.9061793805181</v>
      </c>
      <c r="G24">
        <v>2437.322848083566</v>
      </c>
      <c r="H24">
        <v>2974.0213896146602</v>
      </c>
      <c r="I24">
        <v>2214.896527016082</v>
      </c>
      <c r="J24">
        <v>2176.1742714833249</v>
      </c>
      <c r="K24">
        <v>2188.6897714620832</v>
      </c>
      <c r="L24">
        <v>2292.0651804911531</v>
      </c>
      <c r="M24">
        <v>1002.168011902581</v>
      </c>
      <c r="N24">
        <v>1585.8771041051641</v>
      </c>
      <c r="O24">
        <v>2144.2851396480191</v>
      </c>
      <c r="P24">
        <v>1655.800622346999</v>
      </c>
      <c r="Q24">
        <v>2001.6303161950141</v>
      </c>
      <c r="R24">
        <v>1878.163709440191</v>
      </c>
      <c r="S24">
        <v>1551.225774010614</v>
      </c>
      <c r="T24">
        <v>2268.9368232465758</v>
      </c>
      <c r="U24">
        <v>1650.220795145173</v>
      </c>
      <c r="V24">
        <v>2336.7493388712978</v>
      </c>
      <c r="W24">
        <v>2255.258199585604</v>
      </c>
      <c r="X24">
        <v>2067.2784683508489</v>
      </c>
      <c r="Y24">
        <v>1992.158443870765</v>
      </c>
      <c r="Z24">
        <v>1556.2249224164029</v>
      </c>
      <c r="AA24">
        <v>2136.5339745043138</v>
      </c>
      <c r="AB24">
        <v>2149.0440750266712</v>
      </c>
      <c r="AC24">
        <v>1953.527611654984</v>
      </c>
      <c r="AD24">
        <v>1499.1470606491359</v>
      </c>
      <c r="AE24">
        <v>1964.7611421011479</v>
      </c>
      <c r="AF24">
        <v>2340.9797891656949</v>
      </c>
      <c r="AG24">
        <v>2151.684834863478</v>
      </c>
      <c r="AH24">
        <v>1765.253574669086</v>
      </c>
    </row>
    <row r="25" spans="1:34" x14ac:dyDescent="0.25">
      <c r="A25">
        <v>45478</v>
      </c>
      <c r="B25">
        <v>1283.04</v>
      </c>
      <c r="C25">
        <v>2028.1672029682311</v>
      </c>
      <c r="D25">
        <v>2003.282965401618</v>
      </c>
      <c r="E25">
        <v>1915.6950188282569</v>
      </c>
      <c r="F25">
        <v>1971.7316381227299</v>
      </c>
      <c r="G25">
        <v>2421.1514231622841</v>
      </c>
      <c r="H25">
        <v>2972.228088939286</v>
      </c>
      <c r="I25">
        <v>2223.526106644063</v>
      </c>
      <c r="J25">
        <v>2180.694824540893</v>
      </c>
      <c r="K25">
        <v>2157.3671116366982</v>
      </c>
      <c r="L25">
        <v>2282.7962826043708</v>
      </c>
      <c r="M25">
        <v>1000.830320235345</v>
      </c>
      <c r="N25">
        <v>1581.9486290016439</v>
      </c>
      <c r="O25">
        <v>2125.2794330462698</v>
      </c>
      <c r="P25">
        <v>1653.537287106459</v>
      </c>
      <c r="Q25">
        <v>2000.150937395691</v>
      </c>
      <c r="R25">
        <v>1882.908821489814</v>
      </c>
      <c r="S25">
        <v>1545.168894962128</v>
      </c>
      <c r="T25">
        <v>2264.2531605193622</v>
      </c>
      <c r="U25">
        <v>1645.030302469323</v>
      </c>
      <c r="V25">
        <v>2330.2819970245409</v>
      </c>
      <c r="W25">
        <v>2244.6377329711399</v>
      </c>
      <c r="X25">
        <v>2066.2488680853171</v>
      </c>
      <c r="Y25">
        <v>1992.866322712732</v>
      </c>
      <c r="Z25">
        <v>1563.241874025156</v>
      </c>
      <c r="AA25">
        <v>2136.8120845577491</v>
      </c>
      <c r="AB25">
        <v>2138.7638961788239</v>
      </c>
      <c r="AC25">
        <v>1950.4987011138001</v>
      </c>
      <c r="AD25">
        <v>1498.098079996078</v>
      </c>
      <c r="AE25">
        <v>1965.4185186266609</v>
      </c>
      <c r="AF25">
        <v>2337.1435671157969</v>
      </c>
      <c r="AG25">
        <v>2145.48661478437</v>
      </c>
      <c r="AH25">
        <v>1765.8766217461441</v>
      </c>
    </row>
    <row r="26" spans="1:34" x14ac:dyDescent="0.25">
      <c r="A26">
        <v>45477</v>
      </c>
      <c r="B26">
        <v>1279.8900000000001</v>
      </c>
      <c r="C26">
        <v>2028.7220176549661</v>
      </c>
      <c r="D26">
        <v>2003.586279421133</v>
      </c>
      <c r="E26">
        <v>1913.2469558484861</v>
      </c>
      <c r="F26">
        <v>1975.2474258237719</v>
      </c>
      <c r="G26">
        <v>2422.4140847230969</v>
      </c>
      <c r="H26">
        <v>2976.2216931954999</v>
      </c>
      <c r="I26">
        <v>2224.3179784624372</v>
      </c>
      <c r="J26">
        <v>2190.730936994853</v>
      </c>
      <c r="K26">
        <v>2166.3532902871139</v>
      </c>
      <c r="L26">
        <v>2271.608550444334</v>
      </c>
      <c r="M26">
        <v>1001.243239794689</v>
      </c>
      <c r="N26">
        <v>1584.333418944309</v>
      </c>
      <c r="O26">
        <v>2120.2827410071818</v>
      </c>
      <c r="P26">
        <v>1649.2747361839249</v>
      </c>
      <c r="Q26">
        <v>2007.2923773126411</v>
      </c>
      <c r="R26">
        <v>1880.739978508753</v>
      </c>
      <c r="S26">
        <v>1553.934781332845</v>
      </c>
      <c r="T26">
        <v>2263.8008656647862</v>
      </c>
      <c r="U26">
        <v>1647.7518436919049</v>
      </c>
      <c r="V26">
        <v>2338.1378695683989</v>
      </c>
      <c r="W26">
        <v>2232.582430429477</v>
      </c>
      <c r="X26">
        <v>2063.180715882042</v>
      </c>
      <c r="Y26">
        <v>1993.6649561739171</v>
      </c>
      <c r="Z26">
        <v>1552.9469572042949</v>
      </c>
      <c r="AA26">
        <v>2138.6190848209249</v>
      </c>
      <c r="AB26">
        <v>2140.8746588612912</v>
      </c>
      <c r="AC26">
        <v>1948.010123948776</v>
      </c>
      <c r="AD26">
        <v>1496.5109856953791</v>
      </c>
      <c r="AE26">
        <v>1958.839449316969</v>
      </c>
      <c r="AF26">
        <v>2336.7549992859731</v>
      </c>
      <c r="AG26">
        <v>2144.2371935785941</v>
      </c>
      <c r="AH26">
        <v>1769.6218184693771</v>
      </c>
    </row>
    <row r="27" spans="1:34" x14ac:dyDescent="0.25">
      <c r="A27">
        <v>45476</v>
      </c>
      <c r="B27">
        <v>1276.8499999999999</v>
      </c>
      <c r="C27">
        <v>2024.7878429240579</v>
      </c>
      <c r="D27">
        <v>2000.893872571693</v>
      </c>
      <c r="E27">
        <v>1910.438968053289</v>
      </c>
      <c r="F27">
        <v>1977.152839523405</v>
      </c>
      <c r="G27">
        <v>2419.7876664229739</v>
      </c>
      <c r="H27">
        <v>2974.1957589039071</v>
      </c>
      <c r="I27">
        <v>2206.057983290495</v>
      </c>
      <c r="J27">
        <v>2179.953314658736</v>
      </c>
      <c r="K27">
        <v>2133.035109619525</v>
      </c>
      <c r="L27">
        <v>2272.5451374828272</v>
      </c>
      <c r="M27">
        <v>992.13621009303859</v>
      </c>
      <c r="N27">
        <v>1578.3399631654661</v>
      </c>
      <c r="O27">
        <v>2113.8397065678269</v>
      </c>
      <c r="P27">
        <v>1639.652836084716</v>
      </c>
      <c r="Q27">
        <v>2008.024253855134</v>
      </c>
      <c r="R27">
        <v>1879.7743442970591</v>
      </c>
      <c r="S27">
        <v>1549.286258281543</v>
      </c>
      <c r="T27">
        <v>2249.2892409418168</v>
      </c>
      <c r="U27">
        <v>1646.8298291867311</v>
      </c>
      <c r="V27">
        <v>2337.7238549849831</v>
      </c>
      <c r="W27">
        <v>2232.5060849991428</v>
      </c>
      <c r="X27">
        <v>2063.7507126085779</v>
      </c>
      <c r="Y27">
        <v>1991.445558272389</v>
      </c>
      <c r="Z27">
        <v>1539.657766068967</v>
      </c>
      <c r="AA27">
        <v>2137.111290437841</v>
      </c>
      <c r="AB27">
        <v>2133.902326164869</v>
      </c>
      <c r="AC27">
        <v>1943.8480137873521</v>
      </c>
      <c r="AD27">
        <v>1488.6762712594559</v>
      </c>
      <c r="AE27">
        <v>1951.418952204546</v>
      </c>
      <c r="AF27">
        <v>2332.777137055099</v>
      </c>
      <c r="AG27">
        <v>2140.342582657413</v>
      </c>
      <c r="AH27">
        <v>1766.0995260272191</v>
      </c>
    </row>
    <row r="28" spans="1:34" x14ac:dyDescent="0.25">
      <c r="A28">
        <v>45475</v>
      </c>
      <c r="B28">
        <v>1269.79</v>
      </c>
      <c r="C28">
        <v>2021.6949376395239</v>
      </c>
      <c r="D28">
        <v>2000.9185389726449</v>
      </c>
      <c r="E28">
        <v>1912.117100241263</v>
      </c>
      <c r="F28">
        <v>1975.8428882259429</v>
      </c>
      <c r="G28">
        <v>2419.1022892093351</v>
      </c>
      <c r="H28">
        <v>2971.7488749939812</v>
      </c>
      <c r="I28">
        <v>2203.8063617012099</v>
      </c>
      <c r="J28">
        <v>2175.0348133411362</v>
      </c>
      <c r="K28">
        <v>2133.1258887446088</v>
      </c>
      <c r="L28">
        <v>2269.6783632482689</v>
      </c>
      <c r="M28">
        <v>995.87446708785239</v>
      </c>
      <c r="N28">
        <v>1573.176206624182</v>
      </c>
      <c r="O28">
        <v>2107.6581924717939</v>
      </c>
      <c r="P28">
        <v>1641.7527760299499</v>
      </c>
      <c r="Q28">
        <v>2002.7375991331651</v>
      </c>
      <c r="R28">
        <v>1873.7151380915011</v>
      </c>
      <c r="S28">
        <v>1548.3805281507121</v>
      </c>
      <c r="T28">
        <v>2228.6664601788352</v>
      </c>
      <c r="U28">
        <v>1643.8692332341279</v>
      </c>
      <c r="V28">
        <v>2332.563751329978</v>
      </c>
      <c r="W28">
        <v>2221.883886744919</v>
      </c>
      <c r="X28">
        <v>2067.6178710264348</v>
      </c>
      <c r="Y28">
        <v>1989.444219884909</v>
      </c>
      <c r="Z28">
        <v>1537.3571356433779</v>
      </c>
      <c r="AA28">
        <v>2134.821161294853</v>
      </c>
      <c r="AB28">
        <v>2129.185300336489</v>
      </c>
      <c r="AC28">
        <v>1939.9225532779619</v>
      </c>
      <c r="AD28">
        <v>1487.140603341423</v>
      </c>
      <c r="AE28">
        <v>1947.8591406472499</v>
      </c>
      <c r="AF28">
        <v>2329.50724818551</v>
      </c>
      <c r="AG28">
        <v>2134.9358107589169</v>
      </c>
      <c r="AH28">
        <v>1765.5236396278369</v>
      </c>
    </row>
    <row r="29" spans="1:34" x14ac:dyDescent="0.25">
      <c r="A29">
        <v>45474</v>
      </c>
      <c r="B29">
        <v>1254.56</v>
      </c>
      <c r="C29">
        <v>2016.6719870173119</v>
      </c>
      <c r="D29">
        <v>1996.688578460356</v>
      </c>
      <c r="E29">
        <v>1909.0837214264679</v>
      </c>
      <c r="F29">
        <v>1967.1159008318</v>
      </c>
      <c r="G29">
        <v>2409.2025601119958</v>
      </c>
      <c r="H29">
        <v>2962.2801843393099</v>
      </c>
      <c r="I29">
        <v>2207.8344180898312</v>
      </c>
      <c r="J29">
        <v>2176.2622544363931</v>
      </c>
      <c r="K29">
        <v>2113.099664227303</v>
      </c>
      <c r="L29">
        <v>2259.704491912451</v>
      </c>
      <c r="M29">
        <v>998.22603639309671</v>
      </c>
      <c r="N29">
        <v>1569.2794053293819</v>
      </c>
      <c r="O29">
        <v>2104.0448400642449</v>
      </c>
      <c r="P29">
        <v>1633.4809848676639</v>
      </c>
      <c r="Q29">
        <v>1993.6457664748609</v>
      </c>
      <c r="R29">
        <v>1857.562601262503</v>
      </c>
      <c r="S29">
        <v>1532.1654928129501</v>
      </c>
      <c r="T29">
        <v>2214.9001517939259</v>
      </c>
      <c r="U29">
        <v>1640.5982501231549</v>
      </c>
      <c r="V29">
        <v>2322.7714898237668</v>
      </c>
      <c r="W29">
        <v>2230.4849376245388</v>
      </c>
      <c r="X29">
        <v>2066.4997236829572</v>
      </c>
      <c r="Y29">
        <v>1992.740237168957</v>
      </c>
      <c r="Z29">
        <v>1531.578002031396</v>
      </c>
      <c r="AA29">
        <v>2130.1148545462411</v>
      </c>
      <c r="AB29">
        <v>2122.3128215282359</v>
      </c>
      <c r="AC29">
        <v>1934.9644447868161</v>
      </c>
      <c r="AD29">
        <v>1484.3419472176311</v>
      </c>
      <c r="AE29">
        <v>1934.6248974168229</v>
      </c>
      <c r="AF29">
        <v>2318.4502245049011</v>
      </c>
      <c r="AG29">
        <v>2128.0468701946111</v>
      </c>
      <c r="AH29">
        <v>1766.3543276064679</v>
      </c>
    </row>
    <row r="30" spans="1:34" x14ac:dyDescent="0.25">
      <c r="A30">
        <v>45471</v>
      </c>
      <c r="B30">
        <v>1245.32</v>
      </c>
      <c r="C30">
        <v>2013.1075581118621</v>
      </c>
      <c r="D30">
        <v>1986.671367689866</v>
      </c>
      <c r="E30">
        <v>1915.099323345723</v>
      </c>
      <c r="F30">
        <v>1960.0813117177561</v>
      </c>
      <c r="G30">
        <v>2405.2926382046949</v>
      </c>
      <c r="H30">
        <v>2949.1200597159809</v>
      </c>
      <c r="I30">
        <v>2204.2583122084438</v>
      </c>
      <c r="J30">
        <v>2180.5741963594078</v>
      </c>
      <c r="K30">
        <v>2107.304821458878</v>
      </c>
      <c r="L30">
        <v>2251.4939565150221</v>
      </c>
      <c r="M30">
        <v>1004.269932826995</v>
      </c>
      <c r="N30">
        <v>1575.3136304051329</v>
      </c>
      <c r="O30">
        <v>2099.571498838397</v>
      </c>
      <c r="P30">
        <v>1636.605519851013</v>
      </c>
      <c r="Q30">
        <v>1982.5737320536491</v>
      </c>
      <c r="R30">
        <v>1854.4631127388261</v>
      </c>
      <c r="S30">
        <v>1529.90798873476</v>
      </c>
      <c r="T30">
        <v>2216.9274185262811</v>
      </c>
      <c r="U30">
        <v>1634.1728889131271</v>
      </c>
      <c r="V30">
        <v>2316.3228981130042</v>
      </c>
      <c r="W30">
        <v>2224.8039852982138</v>
      </c>
      <c r="X30">
        <v>2062.4901427835339</v>
      </c>
      <c r="Y30">
        <v>1991.953962972721</v>
      </c>
      <c r="Z30">
        <v>1538.377786844504</v>
      </c>
      <c r="AA30">
        <v>2125.0190324725791</v>
      </c>
      <c r="AB30">
        <v>2117.060777704819</v>
      </c>
      <c r="AC30">
        <v>1931.529971359794</v>
      </c>
      <c r="AD30">
        <v>1490.5456868840131</v>
      </c>
      <c r="AE30">
        <v>1926.8826700101199</v>
      </c>
      <c r="AF30">
        <v>2312.511942354954</v>
      </c>
      <c r="AG30">
        <v>2124.285878350574</v>
      </c>
      <c r="AH30">
        <v>1764.6585862978829</v>
      </c>
    </row>
    <row r="31" spans="1:34" x14ac:dyDescent="0.25">
      <c r="A31">
        <v>45470</v>
      </c>
      <c r="B31">
        <v>1259.0899999999999</v>
      </c>
      <c r="C31">
        <v>2029.758845089345</v>
      </c>
      <c r="D31">
        <v>2012.9580032156271</v>
      </c>
      <c r="E31">
        <v>1932.0717834031241</v>
      </c>
      <c r="F31">
        <v>1978.0776234437651</v>
      </c>
      <c r="G31">
        <v>2426.7787054077662</v>
      </c>
      <c r="H31">
        <v>2968.137856622915</v>
      </c>
      <c r="I31">
        <v>2247.5708942255151</v>
      </c>
      <c r="J31">
        <v>2189.0689467409052</v>
      </c>
      <c r="K31">
        <v>2136.2943461087798</v>
      </c>
      <c r="L31">
        <v>2273.8542065728079</v>
      </c>
      <c r="M31">
        <v>1018.116692903864</v>
      </c>
      <c r="N31">
        <v>1584.8566735029519</v>
      </c>
      <c r="O31">
        <v>2126.1119878332552</v>
      </c>
      <c r="P31">
        <v>1644.966003899194</v>
      </c>
      <c r="Q31">
        <v>2005.3440602377391</v>
      </c>
      <c r="R31">
        <v>1863.853782255281</v>
      </c>
      <c r="S31">
        <v>1543.1341181446021</v>
      </c>
      <c r="T31">
        <v>2257.4908779752459</v>
      </c>
      <c r="U31">
        <v>1644.6846210643409</v>
      </c>
      <c r="V31">
        <v>2342.8242866921091</v>
      </c>
      <c r="W31">
        <v>2227.222842653307</v>
      </c>
      <c r="X31">
        <v>2077.471144386313</v>
      </c>
      <c r="Y31">
        <v>2000.1103610151069</v>
      </c>
      <c r="Z31">
        <v>1553.901140850078</v>
      </c>
      <c r="AA31">
        <v>2141.545266795943</v>
      </c>
      <c r="AB31">
        <v>2139.54435371299</v>
      </c>
      <c r="AC31">
        <v>1944.624629529404</v>
      </c>
      <c r="AD31">
        <v>1503.4747238766149</v>
      </c>
      <c r="AE31">
        <v>1940.6774636270441</v>
      </c>
      <c r="AF31">
        <v>2328.3639325118552</v>
      </c>
      <c r="AG31">
        <v>2141.4026269584542</v>
      </c>
      <c r="AH31">
        <v>1781.5730839832991</v>
      </c>
    </row>
    <row r="32" spans="1:34" x14ac:dyDescent="0.25">
      <c r="A32">
        <v>45469</v>
      </c>
      <c r="B32">
        <v>1261.24</v>
      </c>
      <c r="C32">
        <v>2031.405674508027</v>
      </c>
      <c r="D32">
        <v>2013.40802121309</v>
      </c>
      <c r="E32">
        <v>1914.657298102401</v>
      </c>
      <c r="F32">
        <v>1975.8457592097541</v>
      </c>
      <c r="G32">
        <v>2421.3448658354819</v>
      </c>
      <c r="H32">
        <v>2969.7822342046861</v>
      </c>
      <c r="I32">
        <v>2257.0736494204612</v>
      </c>
      <c r="J32">
        <v>2207.7775637327982</v>
      </c>
      <c r="K32">
        <v>2151.6965418967652</v>
      </c>
      <c r="L32">
        <v>2268.2069417255798</v>
      </c>
      <c r="M32">
        <v>1014.045090979517</v>
      </c>
      <c r="N32">
        <v>1588.3870642882589</v>
      </c>
      <c r="O32">
        <v>2127.3413040465171</v>
      </c>
      <c r="P32">
        <v>1639.9613135875341</v>
      </c>
      <c r="Q32">
        <v>2007.3015726614201</v>
      </c>
      <c r="R32">
        <v>1862.916155729549</v>
      </c>
      <c r="S32">
        <v>1543.707489408197</v>
      </c>
      <c r="T32">
        <v>2271.71429960674</v>
      </c>
      <c r="U32">
        <v>1652.2185201082659</v>
      </c>
      <c r="V32">
        <v>2347.4600910253948</v>
      </c>
      <c r="W32">
        <v>2224.3568174322331</v>
      </c>
      <c r="X32">
        <v>2077.4926766233739</v>
      </c>
      <c r="Y32">
        <v>2002.0001780398529</v>
      </c>
      <c r="Z32">
        <v>1559.0607142794299</v>
      </c>
      <c r="AA32">
        <v>2142.616209835784</v>
      </c>
      <c r="AB32">
        <v>2144.820199321694</v>
      </c>
      <c r="AC32">
        <v>1945.190012137683</v>
      </c>
      <c r="AD32">
        <v>1502.5748789308941</v>
      </c>
      <c r="AE32">
        <v>1942.6458234611971</v>
      </c>
      <c r="AF32">
        <v>2331.6177144148801</v>
      </c>
      <c r="AG32">
        <v>2143.2020359020448</v>
      </c>
      <c r="AH32">
        <v>1782.2449979949879</v>
      </c>
    </row>
    <row r="33" spans="1:34" x14ac:dyDescent="0.25">
      <c r="A33">
        <v>45468</v>
      </c>
      <c r="B33">
        <v>1256.56</v>
      </c>
      <c r="C33">
        <v>2028.7078006195279</v>
      </c>
      <c r="D33">
        <v>2004.6266702239359</v>
      </c>
      <c r="E33">
        <v>1904.728098615356</v>
      </c>
      <c r="F33">
        <v>1975.8714654935991</v>
      </c>
      <c r="G33">
        <v>2417.34013804702</v>
      </c>
      <c r="H33">
        <v>2972.1530242999629</v>
      </c>
      <c r="I33">
        <v>2249.487466804942</v>
      </c>
      <c r="J33">
        <v>2201.1709759151868</v>
      </c>
      <c r="K33">
        <v>2140.8804032198968</v>
      </c>
      <c r="L33">
        <v>2256.8169525577632</v>
      </c>
      <c r="M33">
        <v>1004.414840359127</v>
      </c>
      <c r="N33">
        <v>1583.7087795699481</v>
      </c>
      <c r="O33">
        <v>2119.4065243524369</v>
      </c>
      <c r="P33">
        <v>1629.8235814236079</v>
      </c>
      <c r="Q33">
        <v>2009.6043451501459</v>
      </c>
      <c r="R33">
        <v>1863.1894806962621</v>
      </c>
      <c r="S33">
        <v>1546.239914228943</v>
      </c>
      <c r="T33">
        <v>2265.0565972200502</v>
      </c>
      <c r="U33">
        <v>1653.499541079992</v>
      </c>
      <c r="V33">
        <v>2351.3513832729982</v>
      </c>
      <c r="W33">
        <v>2222.0977602202238</v>
      </c>
      <c r="X33">
        <v>2080.5597587132238</v>
      </c>
      <c r="Y33">
        <v>2000.2240625934489</v>
      </c>
      <c r="Z33">
        <v>1554.446193877925</v>
      </c>
      <c r="AA33">
        <v>2141.9834164947438</v>
      </c>
      <c r="AB33">
        <v>2139.7752373619351</v>
      </c>
      <c r="AC33">
        <v>1942.3185564390501</v>
      </c>
      <c r="AD33">
        <v>1496.0324138945609</v>
      </c>
      <c r="AE33">
        <v>1934.41758314859</v>
      </c>
      <c r="AF33">
        <v>2328.4757350592431</v>
      </c>
      <c r="AG33">
        <v>2139.6129065849482</v>
      </c>
      <c r="AH33">
        <v>1781.3607042012341</v>
      </c>
    </row>
    <row r="34" spans="1:34" x14ac:dyDescent="0.25">
      <c r="A34">
        <v>45467</v>
      </c>
      <c r="B34">
        <v>1254.1199999999999</v>
      </c>
      <c r="C34">
        <v>2027.7882349129659</v>
      </c>
      <c r="D34">
        <v>2007.573563025456</v>
      </c>
      <c r="E34">
        <v>1909.0224604245279</v>
      </c>
      <c r="F34">
        <v>1970.183563708867</v>
      </c>
      <c r="G34">
        <v>2410.5973108902831</v>
      </c>
      <c r="H34">
        <v>2968.7627707381662</v>
      </c>
      <c r="I34">
        <v>2280.0979395677191</v>
      </c>
      <c r="J34">
        <v>2195.6616664241542</v>
      </c>
      <c r="K34">
        <v>2140.8498166037712</v>
      </c>
      <c r="L34">
        <v>2251.4796656158342</v>
      </c>
      <c r="M34">
        <v>998.0600687504276</v>
      </c>
      <c r="N34">
        <v>1581.692271455536</v>
      </c>
      <c r="O34">
        <v>2114.4461645842771</v>
      </c>
      <c r="P34">
        <v>1626.161813055654</v>
      </c>
      <c r="Q34">
        <v>2012.2594603148391</v>
      </c>
      <c r="R34">
        <v>1861.9460694823431</v>
      </c>
      <c r="S34">
        <v>1553.3914703007781</v>
      </c>
      <c r="T34">
        <v>2270.6128832067429</v>
      </c>
      <c r="U34">
        <v>1658.364190715173</v>
      </c>
      <c r="V34">
        <v>2350.952145050685</v>
      </c>
      <c r="W34">
        <v>2209.8514946708228</v>
      </c>
      <c r="X34">
        <v>2082.367040553318</v>
      </c>
      <c r="Y34">
        <v>2000.817706373979</v>
      </c>
      <c r="Z34">
        <v>1561.6955226603779</v>
      </c>
      <c r="AA34">
        <v>2140.8370253045732</v>
      </c>
      <c r="AB34">
        <v>2137.3349833861621</v>
      </c>
      <c r="AC34">
        <v>1942.876615594884</v>
      </c>
      <c r="AD34">
        <v>1496.0458657842159</v>
      </c>
      <c r="AE34">
        <v>1932.557489563402</v>
      </c>
      <c r="AF34">
        <v>2323.538589970271</v>
      </c>
      <c r="AG34">
        <v>2139.7749033874402</v>
      </c>
      <c r="AH34">
        <v>1781.3947168025691</v>
      </c>
    </row>
    <row r="35" spans="1:34" x14ac:dyDescent="0.25">
      <c r="A35">
        <v>45464</v>
      </c>
      <c r="B35">
        <v>1282.02</v>
      </c>
      <c r="C35">
        <v>2045.7366126847569</v>
      </c>
      <c r="D35">
        <v>2023.7513492701739</v>
      </c>
      <c r="E35">
        <v>1926.127745201831</v>
      </c>
      <c r="F35">
        <v>1986.078270501924</v>
      </c>
      <c r="G35">
        <v>2429.6204085906261</v>
      </c>
      <c r="H35">
        <v>3011.7498470318478</v>
      </c>
      <c r="I35">
        <v>2301.7765677487969</v>
      </c>
      <c r="J35">
        <v>2207.550512518842</v>
      </c>
      <c r="K35">
        <v>2165.28874078536</v>
      </c>
      <c r="L35">
        <v>2284.3571827910409</v>
      </c>
      <c r="M35">
        <v>1015.612742322226</v>
      </c>
      <c r="N35">
        <v>1587.559951683045</v>
      </c>
      <c r="O35">
        <v>2139.920820484353</v>
      </c>
      <c r="P35">
        <v>1642.7482386826471</v>
      </c>
      <c r="Q35">
        <v>2036.7666960000511</v>
      </c>
      <c r="R35">
        <v>1881.583842537839</v>
      </c>
      <c r="S35">
        <v>1560.7730347680549</v>
      </c>
      <c r="T35">
        <v>2275.4427932423819</v>
      </c>
      <c r="U35">
        <v>1668.660355334425</v>
      </c>
      <c r="V35">
        <v>2361.9671549461091</v>
      </c>
      <c r="W35">
        <v>2231.1581409725281</v>
      </c>
      <c r="X35">
        <v>2090.7298867650288</v>
      </c>
      <c r="Y35">
        <v>2013.684726260632</v>
      </c>
      <c r="Z35">
        <v>1582.131019058583</v>
      </c>
      <c r="AA35">
        <v>2157.878466435061</v>
      </c>
      <c r="AB35">
        <v>2159.916646212866</v>
      </c>
      <c r="AC35">
        <v>1960.4269075762579</v>
      </c>
      <c r="AD35">
        <v>1509.412333985395</v>
      </c>
      <c r="AE35">
        <v>1959.1790755643681</v>
      </c>
      <c r="AF35">
        <v>2352.8430872229878</v>
      </c>
      <c r="AG35">
        <v>2160.3912502583248</v>
      </c>
      <c r="AH35">
        <v>1790.030939525768</v>
      </c>
    </row>
    <row r="36" spans="1:34" x14ac:dyDescent="0.25">
      <c r="A36">
        <v>45463</v>
      </c>
      <c r="B36">
        <v>1282.3</v>
      </c>
      <c r="C36">
        <v>2039.549800123217</v>
      </c>
      <c r="D36">
        <v>2026.433369702386</v>
      </c>
      <c r="E36">
        <v>1916.3812232218661</v>
      </c>
      <c r="F36">
        <v>1985.2569333685231</v>
      </c>
      <c r="G36">
        <v>2424.92170458992</v>
      </c>
      <c r="H36">
        <v>3017.567887650479</v>
      </c>
      <c r="I36">
        <v>2272.7548572343089</v>
      </c>
      <c r="J36">
        <v>2188.2924621440889</v>
      </c>
      <c r="K36">
        <v>2149.628016492436</v>
      </c>
      <c r="L36">
        <v>2263.61865205613</v>
      </c>
      <c r="M36">
        <v>1020.9247312078149</v>
      </c>
      <c r="N36">
        <v>1583.8997678109399</v>
      </c>
      <c r="O36">
        <v>2132.7481961136418</v>
      </c>
      <c r="P36">
        <v>1648.610335235466</v>
      </c>
      <c r="Q36">
        <v>2029.8754402604659</v>
      </c>
      <c r="R36">
        <v>1882.327880827231</v>
      </c>
      <c r="S36">
        <v>1549.9616111971029</v>
      </c>
      <c r="T36">
        <v>2227.4834217099792</v>
      </c>
      <c r="U36">
        <v>1674.698061731096</v>
      </c>
      <c r="V36">
        <v>2368.4184795932001</v>
      </c>
      <c r="W36">
        <v>2223.118633745773</v>
      </c>
      <c r="X36">
        <v>2075.7534330674248</v>
      </c>
      <c r="Y36">
        <v>2007.0956089603089</v>
      </c>
      <c r="Z36">
        <v>1567.3614654543101</v>
      </c>
      <c r="AA36">
        <v>2151.5752702077898</v>
      </c>
      <c r="AB36">
        <v>2149.589668074525</v>
      </c>
      <c r="AC36">
        <v>1957.8928226022549</v>
      </c>
      <c r="AD36">
        <v>1504.3755377326131</v>
      </c>
      <c r="AE36">
        <v>1958.839196692139</v>
      </c>
      <c r="AF36">
        <v>2352.1801167396111</v>
      </c>
      <c r="AG36">
        <v>2149.4864919276679</v>
      </c>
      <c r="AH36">
        <v>1785.2838364702241</v>
      </c>
    </row>
    <row r="37" spans="1:34" x14ac:dyDescent="0.25">
      <c r="A37">
        <v>45462</v>
      </c>
      <c r="B37">
        <v>1279.79</v>
      </c>
      <c r="C37">
        <v>2037.279234009831</v>
      </c>
      <c r="D37">
        <v>2025.002449819877</v>
      </c>
      <c r="E37">
        <v>1910.7189218434689</v>
      </c>
      <c r="F37">
        <v>1984.2671437258409</v>
      </c>
      <c r="G37">
        <v>2422.3858710801919</v>
      </c>
      <c r="H37">
        <v>3019.6825299666311</v>
      </c>
      <c r="I37">
        <v>2253.921404329511</v>
      </c>
      <c r="J37">
        <v>2185.1483008781711</v>
      </c>
      <c r="K37">
        <v>2142.3632331045342</v>
      </c>
      <c r="L37">
        <v>2264.2127549507609</v>
      </c>
      <c r="M37">
        <v>1015.7271827108081</v>
      </c>
      <c r="N37">
        <v>1580.2678705514179</v>
      </c>
      <c r="O37">
        <v>2127.8933518634531</v>
      </c>
      <c r="P37">
        <v>1644.8399866797481</v>
      </c>
      <c r="Q37">
        <v>2032.232702377838</v>
      </c>
      <c r="R37">
        <v>1881.2615577571639</v>
      </c>
      <c r="S37">
        <v>1548.974440303612</v>
      </c>
      <c r="T37">
        <v>2218.1258246638522</v>
      </c>
      <c r="U37">
        <v>1670.772626331034</v>
      </c>
      <c r="V37">
        <v>2370.3341720064491</v>
      </c>
      <c r="W37">
        <v>2228.2626847591232</v>
      </c>
      <c r="X37">
        <v>2073.107971472306</v>
      </c>
      <c r="Y37">
        <v>2007.2264266488071</v>
      </c>
      <c r="Z37">
        <v>1552.384527326341</v>
      </c>
      <c r="AA37">
        <v>2150.6293539151038</v>
      </c>
      <c r="AB37">
        <v>2147.5412498854289</v>
      </c>
      <c r="AC37">
        <v>1954.837179632048</v>
      </c>
      <c r="AD37">
        <v>1497.5737971726801</v>
      </c>
      <c r="AE37">
        <v>1952.277288147754</v>
      </c>
      <c r="AF37">
        <v>2350.1540147958522</v>
      </c>
      <c r="AG37">
        <v>2145.3650011007471</v>
      </c>
      <c r="AH37">
        <v>1785.3243353279349</v>
      </c>
    </row>
    <row r="38" spans="1:34" x14ac:dyDescent="0.25">
      <c r="A38">
        <v>45461</v>
      </c>
      <c r="B38">
        <v>1279.5</v>
      </c>
      <c r="C38">
        <v>2036.51741249982</v>
      </c>
      <c r="D38">
        <v>2020.5495408824429</v>
      </c>
      <c r="E38">
        <v>1908.742245610777</v>
      </c>
      <c r="F38">
        <v>1985.593754940702</v>
      </c>
      <c r="G38">
        <v>2426.7079767502801</v>
      </c>
      <c r="H38">
        <v>3020.6071984510431</v>
      </c>
      <c r="I38">
        <v>2237.8848937895868</v>
      </c>
      <c r="J38">
        <v>2180.0094308609719</v>
      </c>
      <c r="K38">
        <v>2127.887330304769</v>
      </c>
      <c r="L38">
        <v>2262.8592366861658</v>
      </c>
      <c r="M38">
        <v>1014.774242690081</v>
      </c>
      <c r="N38">
        <v>1581.760507193226</v>
      </c>
      <c r="O38">
        <v>2123.0330437965799</v>
      </c>
      <c r="P38">
        <v>1643.7653646093111</v>
      </c>
      <c r="Q38">
        <v>2035.6180697004879</v>
      </c>
      <c r="R38">
        <v>1882.3897765706749</v>
      </c>
      <c r="S38">
        <v>1548.1738303811451</v>
      </c>
      <c r="T38">
        <v>2220.3343443005242</v>
      </c>
      <c r="U38">
        <v>1673.4513000300351</v>
      </c>
      <c r="V38">
        <v>2356.357625320014</v>
      </c>
      <c r="W38">
        <v>2224.547713107916</v>
      </c>
      <c r="X38">
        <v>2078.9602107740102</v>
      </c>
      <c r="Y38">
        <v>2007.368555688392</v>
      </c>
      <c r="Z38">
        <v>1547.5065931209811</v>
      </c>
      <c r="AA38">
        <v>2151.7446049347182</v>
      </c>
      <c r="AB38">
        <v>2143.316232477534</v>
      </c>
      <c r="AC38">
        <v>1953.6372959628361</v>
      </c>
      <c r="AD38">
        <v>1496.593317645739</v>
      </c>
      <c r="AE38">
        <v>1948.6980951518831</v>
      </c>
      <c r="AF38">
        <v>2349.635668087421</v>
      </c>
      <c r="AG38">
        <v>2143.2825346142649</v>
      </c>
      <c r="AH38">
        <v>1786.147764511891</v>
      </c>
    </row>
    <row r="39" spans="1:34" x14ac:dyDescent="0.25">
      <c r="A39">
        <v>45460</v>
      </c>
      <c r="B39">
        <v>1274.77</v>
      </c>
      <c r="C39">
        <v>2031.1813145964991</v>
      </c>
      <c r="D39">
        <v>2017.343092550843</v>
      </c>
      <c r="E39">
        <v>1901.381428368798</v>
      </c>
      <c r="F39">
        <v>1979.103564864736</v>
      </c>
      <c r="G39">
        <v>2409.8429015497172</v>
      </c>
      <c r="H39">
        <v>3021.645025771752</v>
      </c>
      <c r="I39">
        <v>2233.482191983639</v>
      </c>
      <c r="J39">
        <v>2173.2898379714779</v>
      </c>
      <c r="K39">
        <v>2104.7268316726768</v>
      </c>
      <c r="L39">
        <v>2252.0000906203309</v>
      </c>
      <c r="M39">
        <v>1012.802030904293</v>
      </c>
      <c r="N39">
        <v>1568.3636897866361</v>
      </c>
      <c r="O39">
        <v>2107.8019866033501</v>
      </c>
      <c r="P39">
        <v>1638.5999300050109</v>
      </c>
      <c r="Q39">
        <v>2033.4212563901269</v>
      </c>
      <c r="R39">
        <v>1884.054643716509</v>
      </c>
      <c r="S39">
        <v>1547.237195609333</v>
      </c>
      <c r="T39">
        <v>2217.4561908653441</v>
      </c>
      <c r="U39">
        <v>1669.1314743981</v>
      </c>
      <c r="V39">
        <v>2344.406356014385</v>
      </c>
      <c r="W39">
        <v>2228.6974812624362</v>
      </c>
      <c r="X39">
        <v>2079.2595804353691</v>
      </c>
      <c r="Y39">
        <v>2004.410076652973</v>
      </c>
      <c r="Z39">
        <v>1537.5376716084741</v>
      </c>
      <c r="AA39">
        <v>2148.665062924269</v>
      </c>
      <c r="AB39">
        <v>2132.481525450326</v>
      </c>
      <c r="AC39">
        <v>1950.757997614362</v>
      </c>
      <c r="AD39">
        <v>1487.3912783779549</v>
      </c>
      <c r="AE39">
        <v>1945.2872700863791</v>
      </c>
      <c r="AF39">
        <v>2341.4985116154648</v>
      </c>
      <c r="AG39">
        <v>2136.3004949821529</v>
      </c>
      <c r="AH39">
        <v>1783.619065378537</v>
      </c>
    </row>
    <row r="40" spans="1:34" x14ac:dyDescent="0.25">
      <c r="A40">
        <v>45457</v>
      </c>
      <c r="B40">
        <v>1279.9100000000001</v>
      </c>
      <c r="C40">
        <v>2032.272628100018</v>
      </c>
      <c r="D40">
        <v>2019.172477012741</v>
      </c>
      <c r="E40">
        <v>1892.4517261265189</v>
      </c>
      <c r="F40">
        <v>1987.4620629879839</v>
      </c>
      <c r="G40">
        <v>2413.8708099681248</v>
      </c>
      <c r="H40">
        <v>3026.584865488247</v>
      </c>
      <c r="I40">
        <v>2231.340528768339</v>
      </c>
      <c r="J40">
        <v>2167.5469459501269</v>
      </c>
      <c r="K40">
        <v>2117.732200148022</v>
      </c>
      <c r="L40">
        <v>2257.2044186683888</v>
      </c>
      <c r="M40">
        <v>1013.814680380156</v>
      </c>
      <c r="N40">
        <v>1564.699862741893</v>
      </c>
      <c r="O40">
        <v>2112.854594614751</v>
      </c>
      <c r="P40">
        <v>1642.9258079775909</v>
      </c>
      <c r="Q40">
        <v>2029.119521980047</v>
      </c>
      <c r="R40">
        <v>1886.648136979956</v>
      </c>
      <c r="S40">
        <v>1545.182162372392</v>
      </c>
      <c r="T40">
        <v>2182.1130921847662</v>
      </c>
      <c r="U40">
        <v>1666.2760280654441</v>
      </c>
      <c r="V40">
        <v>2346.782865303348</v>
      </c>
      <c r="W40">
        <v>2221.2342536464221</v>
      </c>
      <c r="X40">
        <v>2084.4196286551769</v>
      </c>
      <c r="Y40">
        <v>2007.938464619549</v>
      </c>
      <c r="Z40">
        <v>1533.1042680930329</v>
      </c>
      <c r="AA40">
        <v>2151.3143571245</v>
      </c>
      <c r="AB40">
        <v>2134.141551738599</v>
      </c>
      <c r="AC40">
        <v>1950.318298960153</v>
      </c>
      <c r="AD40">
        <v>1483.8155216854079</v>
      </c>
      <c r="AE40">
        <v>1944.6355387800979</v>
      </c>
      <c r="AF40">
        <v>2343.63629609088</v>
      </c>
      <c r="AG40">
        <v>2136.6637594060639</v>
      </c>
      <c r="AH40">
        <v>1785.165773577515</v>
      </c>
    </row>
    <row r="41" spans="1:34" x14ac:dyDescent="0.25">
      <c r="A41">
        <v>45456</v>
      </c>
      <c r="B41">
        <v>1301.51</v>
      </c>
      <c r="C41">
        <v>2049.8503655133459</v>
      </c>
      <c r="D41">
        <v>2031.7375105915621</v>
      </c>
      <c r="E41">
        <v>1907.9496354564451</v>
      </c>
      <c r="F41">
        <v>2012.722541380625</v>
      </c>
      <c r="G41">
        <v>2435.7305495571431</v>
      </c>
      <c r="H41">
        <v>3061.3018398682402</v>
      </c>
      <c r="I41">
        <v>2223.5852072950188</v>
      </c>
      <c r="J41">
        <v>2173.225428953825</v>
      </c>
      <c r="K41">
        <v>2146.1820549552281</v>
      </c>
      <c r="L41">
        <v>2277.6252400689941</v>
      </c>
      <c r="M41">
        <v>1023.6416861556201</v>
      </c>
      <c r="N41">
        <v>1576.7593629652749</v>
      </c>
      <c r="O41">
        <v>2132.2142677473889</v>
      </c>
      <c r="P41">
        <v>1654.68278041753</v>
      </c>
      <c r="Q41">
        <v>2056.4304127931168</v>
      </c>
      <c r="R41">
        <v>1902.372670862012</v>
      </c>
      <c r="S41">
        <v>1560.7367311805519</v>
      </c>
      <c r="T41">
        <v>2201.1832676033541</v>
      </c>
      <c r="U41">
        <v>1689.084738650816</v>
      </c>
      <c r="V41">
        <v>2357.5981359558282</v>
      </c>
      <c r="W41">
        <v>2249.7392737781138</v>
      </c>
      <c r="X41">
        <v>2077.9100109973738</v>
      </c>
      <c r="Y41">
        <v>2022.0347961077041</v>
      </c>
      <c r="Z41">
        <v>1539.7376574496011</v>
      </c>
      <c r="AA41">
        <v>2169.8428343694868</v>
      </c>
      <c r="AB41">
        <v>2153.5359005308428</v>
      </c>
      <c r="AC41">
        <v>1967.3863612706</v>
      </c>
      <c r="AD41">
        <v>1494.6825035583381</v>
      </c>
      <c r="AE41">
        <v>1953.755335656125</v>
      </c>
      <c r="AF41">
        <v>2362.3505254283768</v>
      </c>
      <c r="AG41">
        <v>2158.7182822400468</v>
      </c>
      <c r="AH41">
        <v>1798.647016317198</v>
      </c>
    </row>
    <row r="42" spans="1:34" x14ac:dyDescent="0.25">
      <c r="A42">
        <v>45455</v>
      </c>
      <c r="B42">
        <v>1300.19</v>
      </c>
      <c r="C42">
        <v>2049.2440871036042</v>
      </c>
      <c r="D42">
        <v>2031.180777690947</v>
      </c>
      <c r="E42">
        <v>1906.984376358683</v>
      </c>
      <c r="F42">
        <v>2008.161001385969</v>
      </c>
      <c r="G42">
        <v>2440.331181376223</v>
      </c>
      <c r="H42">
        <v>3062.5049122550572</v>
      </c>
      <c r="I42">
        <v>2221.395145430728</v>
      </c>
      <c r="J42">
        <v>2171.9050766546152</v>
      </c>
      <c r="K42">
        <v>2158.1294511350279</v>
      </c>
      <c r="L42">
        <v>2276.1453659736349</v>
      </c>
      <c r="M42">
        <v>1025.597647578006</v>
      </c>
      <c r="N42">
        <v>1578.148235599964</v>
      </c>
      <c r="O42">
        <v>2135.7843104088161</v>
      </c>
      <c r="P42">
        <v>1651.0364898743869</v>
      </c>
      <c r="Q42">
        <v>2060.2644554874119</v>
      </c>
      <c r="R42">
        <v>1894.663564919837</v>
      </c>
      <c r="S42">
        <v>1560.6698270834379</v>
      </c>
      <c r="T42">
        <v>2215.9607740269971</v>
      </c>
      <c r="U42">
        <v>1695.2156762605009</v>
      </c>
      <c r="V42">
        <v>2354.6309251392531</v>
      </c>
      <c r="W42">
        <v>2258.272446077588</v>
      </c>
      <c r="X42">
        <v>2075.1961354324621</v>
      </c>
      <c r="Y42">
        <v>2015.08459352408</v>
      </c>
      <c r="Z42">
        <v>1532.0291303103079</v>
      </c>
      <c r="AA42">
        <v>2167.1292849778529</v>
      </c>
      <c r="AB42">
        <v>2156.2173254685681</v>
      </c>
      <c r="AC42">
        <v>1968.0800861431769</v>
      </c>
      <c r="AD42">
        <v>1493.826991272749</v>
      </c>
      <c r="AE42">
        <v>1947.1101683396689</v>
      </c>
      <c r="AF42">
        <v>2360.0100289706461</v>
      </c>
      <c r="AG42">
        <v>2159.522425557835</v>
      </c>
      <c r="AH42">
        <v>1798.181335363608</v>
      </c>
    </row>
    <row r="43" spans="1:34" x14ac:dyDescent="0.25">
      <c r="A43">
        <v>45454</v>
      </c>
      <c r="B43">
        <v>1284.4100000000001</v>
      </c>
      <c r="C43">
        <v>2042.868387904163</v>
      </c>
      <c r="D43">
        <v>2020.968035274517</v>
      </c>
      <c r="E43">
        <v>1894.356842063049</v>
      </c>
      <c r="F43">
        <v>2002.22229557526</v>
      </c>
      <c r="G43">
        <v>2439.3120544689968</v>
      </c>
      <c r="H43">
        <v>3034.5409563019812</v>
      </c>
      <c r="I43">
        <v>2213.8961584034801</v>
      </c>
      <c r="J43">
        <v>2165.1727472552329</v>
      </c>
      <c r="K43">
        <v>2158.565762595445</v>
      </c>
      <c r="L43">
        <v>2270.844217566018</v>
      </c>
      <c r="M43">
        <v>1012.511473633287</v>
      </c>
      <c r="N43">
        <v>1572.408362919256</v>
      </c>
      <c r="O43">
        <v>2131.166205871647</v>
      </c>
      <c r="P43">
        <v>1640.604002591919</v>
      </c>
      <c r="Q43">
        <v>2058.4450862815179</v>
      </c>
      <c r="R43">
        <v>1885.3033559454229</v>
      </c>
      <c r="S43">
        <v>1559.3592779753781</v>
      </c>
      <c r="T43">
        <v>2196.7478700607799</v>
      </c>
      <c r="U43">
        <v>1690.8883718985171</v>
      </c>
      <c r="V43">
        <v>2354.9314469123829</v>
      </c>
      <c r="W43">
        <v>2266.7411345214809</v>
      </c>
      <c r="X43">
        <v>2081.8603547237408</v>
      </c>
      <c r="Y43">
        <v>2008.104715468141</v>
      </c>
      <c r="Z43">
        <v>1538.544539015448</v>
      </c>
      <c r="AA43">
        <v>2158.2016320105758</v>
      </c>
      <c r="AB43">
        <v>2152.7198188669431</v>
      </c>
      <c r="AC43">
        <v>1963.8560806977471</v>
      </c>
      <c r="AD43">
        <v>1488.1576087502381</v>
      </c>
      <c r="AE43">
        <v>1932.466914944499</v>
      </c>
      <c r="AF43">
        <v>2352.7995781792511</v>
      </c>
      <c r="AG43">
        <v>2153.58865040623</v>
      </c>
      <c r="AH43">
        <v>1792.779579797269</v>
      </c>
    </row>
    <row r="44" spans="1:34" x14ac:dyDescent="0.25">
      <c r="A44">
        <v>45453</v>
      </c>
      <c r="B44">
        <v>1290.67</v>
      </c>
      <c r="C44">
        <v>2045.070115299585</v>
      </c>
      <c r="D44">
        <v>2028.7090176028071</v>
      </c>
      <c r="E44">
        <v>1900.558751639323</v>
      </c>
      <c r="F44">
        <v>2013.173913926677</v>
      </c>
      <c r="G44">
        <v>2427.2964009082389</v>
      </c>
      <c r="H44">
        <v>3031.402817050614</v>
      </c>
      <c r="I44">
        <v>2210.9951344390611</v>
      </c>
      <c r="J44">
        <v>2175.6510848258899</v>
      </c>
      <c r="K44">
        <v>2151.4340187643138</v>
      </c>
      <c r="L44">
        <v>2275.0293178460288</v>
      </c>
      <c r="M44">
        <v>1029.1765747196821</v>
      </c>
      <c r="N44">
        <v>1567.2942920733431</v>
      </c>
      <c r="O44">
        <v>2137.112649511781</v>
      </c>
      <c r="P44">
        <v>1647.590203087758</v>
      </c>
      <c r="Q44">
        <v>2049.350399856045</v>
      </c>
      <c r="R44">
        <v>1890.315903477426</v>
      </c>
      <c r="S44">
        <v>1567.174524887487</v>
      </c>
      <c r="T44">
        <v>2178.1699317089619</v>
      </c>
      <c r="U44">
        <v>1692.2539273736829</v>
      </c>
      <c r="V44">
        <v>2363.2264110159199</v>
      </c>
      <c r="W44">
        <v>2264.0693902933331</v>
      </c>
      <c r="X44">
        <v>2077.907055357151</v>
      </c>
      <c r="Y44">
        <v>2010.177830362318</v>
      </c>
      <c r="Z44">
        <v>1549.9175436232081</v>
      </c>
      <c r="AA44">
        <v>2160.7422519167621</v>
      </c>
      <c r="AB44">
        <v>2154.5016573107969</v>
      </c>
      <c r="AC44">
        <v>1964.406907577599</v>
      </c>
      <c r="AD44">
        <v>1493.2235899785701</v>
      </c>
      <c r="AE44">
        <v>1939.6862505459319</v>
      </c>
      <c r="AF44">
        <v>2355.8037329109961</v>
      </c>
      <c r="AG44">
        <v>2155.1898435117409</v>
      </c>
      <c r="AH44">
        <v>1794.587779136679</v>
      </c>
    </row>
    <row r="45" spans="1:34" x14ac:dyDescent="0.25">
      <c r="A45">
        <v>45450</v>
      </c>
      <c r="B45">
        <v>1287.58</v>
      </c>
      <c r="C45">
        <v>2037.585702328558</v>
      </c>
      <c r="D45">
        <v>2019.608293124161</v>
      </c>
      <c r="E45">
        <v>1908.0371721602521</v>
      </c>
      <c r="F45">
        <v>2006.9029731989681</v>
      </c>
      <c r="G45">
        <v>2424.7541415511628</v>
      </c>
      <c r="H45">
        <v>3025.0249322465902</v>
      </c>
      <c r="I45">
        <v>2218.777511915639</v>
      </c>
      <c r="J45">
        <v>2145.9471982868158</v>
      </c>
      <c r="K45">
        <v>2150.077412347307</v>
      </c>
      <c r="L45">
        <v>2274.479946102847</v>
      </c>
      <c r="M45">
        <v>1001.397877293696</v>
      </c>
      <c r="N45">
        <v>1564.2289066825349</v>
      </c>
      <c r="O45">
        <v>2134.266437382817</v>
      </c>
      <c r="P45">
        <v>1645.7948432348339</v>
      </c>
      <c r="Q45">
        <v>2051.762073642964</v>
      </c>
      <c r="R45">
        <v>1889.7822264007509</v>
      </c>
      <c r="S45">
        <v>1560.3487919833781</v>
      </c>
      <c r="T45">
        <v>2164.1425210954221</v>
      </c>
      <c r="U45">
        <v>1687.115171452926</v>
      </c>
      <c r="V45">
        <v>2341.2143863331871</v>
      </c>
      <c r="W45">
        <v>2219.573593426383</v>
      </c>
      <c r="X45">
        <v>2073.9941751690471</v>
      </c>
      <c r="Y45">
        <v>2005.303822662986</v>
      </c>
      <c r="Z45">
        <v>1529.2049764361559</v>
      </c>
      <c r="AA45">
        <v>2154.4851846471888</v>
      </c>
      <c r="AB45">
        <v>2147.449860788035</v>
      </c>
      <c r="AC45">
        <v>1955.615423574558</v>
      </c>
      <c r="AD45">
        <v>1482.30680683437</v>
      </c>
      <c r="AE45">
        <v>1936.61306406004</v>
      </c>
      <c r="AF45">
        <v>2351.532900281828</v>
      </c>
      <c r="AG45">
        <v>2145.7533322839222</v>
      </c>
      <c r="AH45">
        <v>1787.002961863197</v>
      </c>
    </row>
    <row r="46" spans="1:34" x14ac:dyDescent="0.25">
      <c r="A46">
        <v>45449</v>
      </c>
      <c r="B46">
        <v>1283.56</v>
      </c>
      <c r="C46">
        <v>2032.9266479570431</v>
      </c>
      <c r="D46">
        <v>2000.155089961338</v>
      </c>
      <c r="E46">
        <v>1917.3692823516931</v>
      </c>
      <c r="F46">
        <v>2003.877447380479</v>
      </c>
      <c r="G46">
        <v>2422.2083007745441</v>
      </c>
      <c r="H46">
        <v>3022.052760871487</v>
      </c>
      <c r="I46">
        <v>2216.6056612532388</v>
      </c>
      <c r="J46">
        <v>2131.058905218551</v>
      </c>
      <c r="K46">
        <v>2135.9478882956118</v>
      </c>
      <c r="L46">
        <v>2264.675948666385</v>
      </c>
      <c r="M46">
        <v>984.75686160567579</v>
      </c>
      <c r="N46">
        <v>1557.3247882933331</v>
      </c>
      <c r="O46">
        <v>2134.3928911752319</v>
      </c>
      <c r="P46">
        <v>1654.472321871423</v>
      </c>
      <c r="Q46">
        <v>2053.8905871189399</v>
      </c>
      <c r="R46">
        <v>1882.782181244545</v>
      </c>
      <c r="S46">
        <v>1571.750463253589</v>
      </c>
      <c r="T46">
        <v>2159.9562246343671</v>
      </c>
      <c r="U46">
        <v>1679.1121183994519</v>
      </c>
      <c r="V46">
        <v>2321.8473490904739</v>
      </c>
      <c r="W46">
        <v>2205.9197433934069</v>
      </c>
      <c r="X46">
        <v>2075.1247135208091</v>
      </c>
      <c r="Y46">
        <v>2003.750553364599</v>
      </c>
      <c r="Z46">
        <v>1502.5428589705839</v>
      </c>
      <c r="AA46">
        <v>2151.9428506364352</v>
      </c>
      <c r="AB46">
        <v>2141.7028233895921</v>
      </c>
      <c r="AC46">
        <v>1950.6805794690879</v>
      </c>
      <c r="AD46">
        <v>1471.2536342255919</v>
      </c>
      <c r="AE46">
        <v>1930.470167181702</v>
      </c>
      <c r="AF46">
        <v>2348.6583325116849</v>
      </c>
      <c r="AG46">
        <v>2140.5728241525139</v>
      </c>
      <c r="AH46">
        <v>1782.197720779586</v>
      </c>
    </row>
    <row r="47" spans="1:34" x14ac:dyDescent="0.25">
      <c r="A47">
        <v>45448</v>
      </c>
      <c r="B47">
        <v>1284.3499999999999</v>
      </c>
      <c r="C47">
        <v>2031.463945836766</v>
      </c>
      <c r="D47">
        <v>2007.2035725178159</v>
      </c>
      <c r="E47">
        <v>1917.1811905748109</v>
      </c>
      <c r="F47">
        <v>2008.3578164353321</v>
      </c>
      <c r="G47">
        <v>2429.3791652793502</v>
      </c>
      <c r="H47">
        <v>3022.212009134847</v>
      </c>
      <c r="I47">
        <v>2209.8986624158192</v>
      </c>
      <c r="J47">
        <v>2122.1544672234422</v>
      </c>
      <c r="K47">
        <v>2120.792320406284</v>
      </c>
      <c r="L47">
        <v>2263.7202659970981</v>
      </c>
      <c r="M47">
        <v>977.19906452698172</v>
      </c>
      <c r="N47">
        <v>1560.549803647355</v>
      </c>
      <c r="O47">
        <v>2132.6806839064989</v>
      </c>
      <c r="P47">
        <v>1652.70504409709</v>
      </c>
      <c r="Q47">
        <v>2057.7196034412318</v>
      </c>
      <c r="R47">
        <v>1878.2709974038439</v>
      </c>
      <c r="S47">
        <v>1573.4180185920709</v>
      </c>
      <c r="T47">
        <v>2156.7075294688361</v>
      </c>
      <c r="U47">
        <v>1669.880043654422</v>
      </c>
      <c r="V47">
        <v>2314.2258066828322</v>
      </c>
      <c r="W47">
        <v>2201.3921181932401</v>
      </c>
      <c r="X47">
        <v>2071.8151620974709</v>
      </c>
      <c r="Y47">
        <v>2001.312285690828</v>
      </c>
      <c r="Z47">
        <v>1501.6757917442401</v>
      </c>
      <c r="AA47">
        <v>2152.4234563724472</v>
      </c>
      <c r="AB47">
        <v>2138.4106324781801</v>
      </c>
      <c r="AC47">
        <v>1946.563027291392</v>
      </c>
      <c r="AD47">
        <v>1470.6674718536101</v>
      </c>
      <c r="AE47">
        <v>1931.6483356429869</v>
      </c>
      <c r="AF47">
        <v>2347.849251913512</v>
      </c>
      <c r="AG47">
        <v>2137.6244383384392</v>
      </c>
      <c r="AH47">
        <v>1781.6155843192601</v>
      </c>
    </row>
    <row r="48" spans="1:34" x14ac:dyDescent="0.25">
      <c r="A48">
        <v>45447</v>
      </c>
      <c r="B48">
        <v>1283.52</v>
      </c>
      <c r="C48">
        <v>2028.193982524657</v>
      </c>
      <c r="D48">
        <v>2016.594044935538</v>
      </c>
      <c r="E48">
        <v>1899.987724657032</v>
      </c>
      <c r="F48">
        <v>2003.2990196416749</v>
      </c>
      <c r="G48">
        <v>2427.072760411917</v>
      </c>
      <c r="H48">
        <v>3016.7332969098811</v>
      </c>
      <c r="I48">
        <v>2176.4873683967649</v>
      </c>
      <c r="J48">
        <v>2121.0057260852618</v>
      </c>
      <c r="K48">
        <v>2129.422269263719</v>
      </c>
      <c r="L48">
        <v>2265.9333079634571</v>
      </c>
      <c r="M48">
        <v>979.68171405235978</v>
      </c>
      <c r="N48">
        <v>1563.154850358703</v>
      </c>
      <c r="O48">
        <v>2132.8359834957942</v>
      </c>
      <c r="P48">
        <v>1646.3042330183521</v>
      </c>
      <c r="Q48">
        <v>2047.7782123681779</v>
      </c>
      <c r="R48">
        <v>1880.9868894165829</v>
      </c>
      <c r="S48">
        <v>1578.710283129597</v>
      </c>
      <c r="T48">
        <v>2157.9330838632491</v>
      </c>
      <c r="U48">
        <v>1655.737098284271</v>
      </c>
      <c r="V48">
        <v>2314.5091188844522</v>
      </c>
      <c r="W48">
        <v>2206.472159983462</v>
      </c>
      <c r="X48">
        <v>2068.386408074804</v>
      </c>
      <c r="Y48">
        <v>1997.931086888447</v>
      </c>
      <c r="Z48">
        <v>1498.861912825613</v>
      </c>
      <c r="AA48">
        <v>2149.3803346894169</v>
      </c>
      <c r="AB48">
        <v>2137.0144982938982</v>
      </c>
      <c r="AC48">
        <v>1940.225565009282</v>
      </c>
      <c r="AD48">
        <v>1469.108000512656</v>
      </c>
      <c r="AE48">
        <v>1930.6203881854431</v>
      </c>
      <c r="AF48">
        <v>2347.5489782524401</v>
      </c>
      <c r="AG48">
        <v>2133.032504809456</v>
      </c>
      <c r="AH48">
        <v>1777.985378045558</v>
      </c>
    </row>
    <row r="49" spans="1:34" x14ac:dyDescent="0.25">
      <c r="A49">
        <v>45446</v>
      </c>
      <c r="B49">
        <v>1280</v>
      </c>
      <c r="C49">
        <v>2026.630571777642</v>
      </c>
      <c r="D49">
        <v>2017.2338323931849</v>
      </c>
      <c r="E49">
        <v>1895.4510035797341</v>
      </c>
      <c r="F49">
        <v>2006.766564809554</v>
      </c>
      <c r="G49">
        <v>2429.6333668785642</v>
      </c>
      <c r="H49">
        <v>3016.366791469879</v>
      </c>
      <c r="I49">
        <v>2144.9981099433371</v>
      </c>
      <c r="J49">
        <v>2126.1834292613048</v>
      </c>
      <c r="K49">
        <v>2125.5027627343379</v>
      </c>
      <c r="L49">
        <v>2266.0582873530889</v>
      </c>
      <c r="M49">
        <v>975.25188171735624</v>
      </c>
      <c r="N49">
        <v>1562.695367023774</v>
      </c>
      <c r="O49">
        <v>2136.8924311189239</v>
      </c>
      <c r="P49">
        <v>1644.5477034979231</v>
      </c>
      <c r="Q49">
        <v>2042.8605819885529</v>
      </c>
      <c r="R49">
        <v>1882.6766944225101</v>
      </c>
      <c r="S49">
        <v>1563.18970703274</v>
      </c>
      <c r="T49">
        <v>2141.639873679057</v>
      </c>
      <c r="U49">
        <v>1655.9291688505909</v>
      </c>
      <c r="V49">
        <v>2317.032366506412</v>
      </c>
      <c r="W49">
        <v>2205.1767520618332</v>
      </c>
      <c r="X49">
        <v>2066.6070437361982</v>
      </c>
      <c r="Y49">
        <v>1993.673720803486</v>
      </c>
      <c r="Z49">
        <v>1500.8895334419799</v>
      </c>
      <c r="AA49">
        <v>2147.43506523926</v>
      </c>
      <c r="AB49">
        <v>2137.8013067025822</v>
      </c>
      <c r="AC49">
        <v>1937.118170146794</v>
      </c>
      <c r="AD49">
        <v>1467.714871945795</v>
      </c>
      <c r="AE49">
        <v>1924.114840628717</v>
      </c>
      <c r="AF49">
        <v>2347.074813420365</v>
      </c>
      <c r="AG49">
        <v>2131.7895848363269</v>
      </c>
      <c r="AH49">
        <v>1776.1768358729009</v>
      </c>
    </row>
    <row r="50" spans="1:34" x14ac:dyDescent="0.25">
      <c r="A50">
        <v>45443</v>
      </c>
      <c r="B50">
        <v>1261.72</v>
      </c>
      <c r="C50">
        <v>2016.0062356416429</v>
      </c>
      <c r="D50">
        <v>2012.953064048997</v>
      </c>
      <c r="E50">
        <v>1889.336495181768</v>
      </c>
      <c r="F50">
        <v>1998.4012642600139</v>
      </c>
      <c r="G50">
        <v>2410.2550193387679</v>
      </c>
      <c r="H50">
        <v>3000.3674165990642</v>
      </c>
      <c r="I50">
        <v>2114.1730244716318</v>
      </c>
      <c r="J50">
        <v>2120.744064951793</v>
      </c>
      <c r="K50">
        <v>2114.5166718136838</v>
      </c>
      <c r="L50">
        <v>2258.5724911642569</v>
      </c>
      <c r="M50">
        <v>964.70471233445483</v>
      </c>
      <c r="N50">
        <v>1553.1954362817471</v>
      </c>
      <c r="O50">
        <v>2123.282264475125</v>
      </c>
      <c r="P50">
        <v>1638.7636203699251</v>
      </c>
      <c r="Q50">
        <v>2036.8244528734381</v>
      </c>
      <c r="R50">
        <v>1864.108304709365</v>
      </c>
      <c r="S50">
        <v>1557.2018667947559</v>
      </c>
      <c r="T50">
        <v>2142.446264308493</v>
      </c>
      <c r="U50">
        <v>1645.9286208463079</v>
      </c>
      <c r="V50">
        <v>2310.0617512750518</v>
      </c>
      <c r="W50">
        <v>2193.6474114941661</v>
      </c>
      <c r="X50">
        <v>2052.014976969931</v>
      </c>
      <c r="Y50">
        <v>1983.6851434592261</v>
      </c>
      <c r="Z50">
        <v>1493.829959177865</v>
      </c>
      <c r="AA50">
        <v>2137.6864364148428</v>
      </c>
      <c r="AB50">
        <v>2128.7172752608171</v>
      </c>
      <c r="AC50">
        <v>1922.3067514962911</v>
      </c>
      <c r="AD50">
        <v>1459.0260669963041</v>
      </c>
      <c r="AE50">
        <v>1906.350452893515</v>
      </c>
      <c r="AF50">
        <v>2331.645367380022</v>
      </c>
      <c r="AG50">
        <v>2120.273407614126</v>
      </c>
      <c r="AH50">
        <v>1769.678880899497</v>
      </c>
    </row>
    <row r="51" spans="1:34" x14ac:dyDescent="0.25">
      <c r="A51">
        <v>45442</v>
      </c>
      <c r="B51">
        <v>1266.32</v>
      </c>
      <c r="C51">
        <v>2017.828461266274</v>
      </c>
      <c r="D51">
        <v>2002.3815717240091</v>
      </c>
      <c r="E51">
        <v>1888.356707678668</v>
      </c>
      <c r="F51">
        <v>2004.8407825456461</v>
      </c>
      <c r="G51">
        <v>2414.6488169156501</v>
      </c>
      <c r="H51">
        <v>3008.5237896014969</v>
      </c>
      <c r="I51">
        <v>2096.373625276427</v>
      </c>
      <c r="J51">
        <v>2123.6381452162582</v>
      </c>
      <c r="K51">
        <v>2123.4588487979131</v>
      </c>
      <c r="L51">
        <v>2216.270630903095</v>
      </c>
      <c r="M51">
        <v>967.46055093136943</v>
      </c>
      <c r="N51">
        <v>1556.7551481331509</v>
      </c>
      <c r="O51">
        <v>2128.9910187837031</v>
      </c>
      <c r="P51">
        <v>1620.4829844133001</v>
      </c>
      <c r="Q51">
        <v>2053.7597095562442</v>
      </c>
      <c r="R51">
        <v>1868.2499231444131</v>
      </c>
      <c r="S51">
        <v>1552.967675793951</v>
      </c>
      <c r="T51">
        <v>2137.6384676832558</v>
      </c>
      <c r="U51">
        <v>1644.17098581051</v>
      </c>
      <c r="V51">
        <v>2287.186733417037</v>
      </c>
      <c r="W51">
        <v>2200.0532479534731</v>
      </c>
      <c r="X51">
        <v>2053.1540578095119</v>
      </c>
      <c r="Y51">
        <v>1989.89641482191</v>
      </c>
      <c r="Z51">
        <v>1493.4158686852829</v>
      </c>
      <c r="AA51">
        <v>2141.8925911645301</v>
      </c>
      <c r="AB51">
        <v>2130.0224115947908</v>
      </c>
      <c r="AC51">
        <v>1919.728513640136</v>
      </c>
      <c r="AD51">
        <v>1460.8515547362681</v>
      </c>
      <c r="AE51">
        <v>1908.2220206377251</v>
      </c>
      <c r="AF51">
        <v>2330.625782559036</v>
      </c>
      <c r="AG51">
        <v>2122.6216891684621</v>
      </c>
      <c r="AH51">
        <v>1772.332347972615</v>
      </c>
    </row>
    <row r="52" spans="1:34" x14ac:dyDescent="0.25">
      <c r="A52">
        <v>45441</v>
      </c>
      <c r="B52">
        <v>1272.6400000000001</v>
      </c>
      <c r="C52">
        <v>2018.068776804203</v>
      </c>
      <c r="D52">
        <v>1997.512850999276</v>
      </c>
      <c r="E52">
        <v>1901.065728172352</v>
      </c>
      <c r="F52">
        <v>2004.1845635162169</v>
      </c>
      <c r="G52">
        <v>2416.1531103136408</v>
      </c>
      <c r="H52">
        <v>3009.1026677041841</v>
      </c>
      <c r="I52">
        <v>2100.1363500336029</v>
      </c>
      <c r="J52">
        <v>2126.893935204369</v>
      </c>
      <c r="K52">
        <v>2124.5664303068079</v>
      </c>
      <c r="L52">
        <v>2221.3363151915119</v>
      </c>
      <c r="M52">
        <v>971.9773066342716</v>
      </c>
      <c r="N52">
        <v>1552.183115880149</v>
      </c>
      <c r="O52">
        <v>2132.6236230111799</v>
      </c>
      <c r="P52">
        <v>1614.9977683144659</v>
      </c>
      <c r="Q52">
        <v>2053.1111891382839</v>
      </c>
      <c r="R52">
        <v>1873.34837828523</v>
      </c>
      <c r="S52">
        <v>1560.161075340422</v>
      </c>
      <c r="T52">
        <v>2139.8079636419329</v>
      </c>
      <c r="U52">
        <v>1643.089248197537</v>
      </c>
      <c r="V52">
        <v>2291.5650172390542</v>
      </c>
      <c r="W52">
        <v>2196.0233043915732</v>
      </c>
      <c r="X52">
        <v>2045.059408413284</v>
      </c>
      <c r="Y52">
        <v>1990.7654536986879</v>
      </c>
      <c r="Z52">
        <v>1488.472480323991</v>
      </c>
      <c r="AA52">
        <v>2141.296569971576</v>
      </c>
      <c r="AB52">
        <v>2132.5161366519219</v>
      </c>
      <c r="AC52">
        <v>1919.680147897353</v>
      </c>
      <c r="AD52">
        <v>1460.776885522986</v>
      </c>
      <c r="AE52">
        <v>1912.988073608459</v>
      </c>
      <c r="AF52">
        <v>2334.386264321633</v>
      </c>
      <c r="AG52">
        <v>2120.5404517498819</v>
      </c>
      <c r="AH52">
        <v>1772.6885177107461</v>
      </c>
    </row>
    <row r="53" spans="1:34" x14ac:dyDescent="0.25">
      <c r="A53">
        <v>45440</v>
      </c>
      <c r="B53">
        <v>1281.73</v>
      </c>
      <c r="C53">
        <v>2016.762399077207</v>
      </c>
      <c r="D53">
        <v>1989.4463748022731</v>
      </c>
      <c r="E53">
        <v>1911.668232944784</v>
      </c>
      <c r="F53">
        <v>2000.4942908329299</v>
      </c>
      <c r="G53">
        <v>2417.861861498508</v>
      </c>
      <c r="H53">
        <v>3014.6782561037598</v>
      </c>
      <c r="I53">
        <v>2103.4568364008369</v>
      </c>
      <c r="J53">
        <v>2117.005481100286</v>
      </c>
      <c r="K53">
        <v>2138.450666319995</v>
      </c>
      <c r="L53">
        <v>2225.4966961500108</v>
      </c>
      <c r="M53">
        <v>971.55978738584781</v>
      </c>
      <c r="N53">
        <v>1547.380234027115</v>
      </c>
      <c r="O53">
        <v>2125.8027168720341</v>
      </c>
      <c r="P53">
        <v>1619.084430998716</v>
      </c>
      <c r="Q53">
        <v>2052.2215533927811</v>
      </c>
      <c r="R53">
        <v>1872.1832179526509</v>
      </c>
      <c r="S53">
        <v>1546.920531036136</v>
      </c>
      <c r="T53">
        <v>2135.066840003848</v>
      </c>
      <c r="U53">
        <v>1645.086362889713</v>
      </c>
      <c r="V53">
        <v>2278.533847000539</v>
      </c>
      <c r="W53">
        <v>2191.8006460708539</v>
      </c>
      <c r="X53">
        <v>2043.3105707896609</v>
      </c>
      <c r="Y53">
        <v>1992.6141682248569</v>
      </c>
      <c r="Z53">
        <v>1478.695875797283</v>
      </c>
      <c r="AA53">
        <v>2140.2422993386208</v>
      </c>
      <c r="AB53">
        <v>2129.345375245076</v>
      </c>
      <c r="AC53">
        <v>1920.275991325881</v>
      </c>
      <c r="AD53">
        <v>1458.125536488006</v>
      </c>
      <c r="AE53">
        <v>1920.054098682768</v>
      </c>
      <c r="AF53">
        <v>2339.592630716862</v>
      </c>
      <c r="AG53">
        <v>2117.054595019566</v>
      </c>
      <c r="AH53">
        <v>1769.4263704318971</v>
      </c>
    </row>
    <row r="54" spans="1:34" x14ac:dyDescent="0.25">
      <c r="A54">
        <v>45439</v>
      </c>
      <c r="B54">
        <v>1267.68</v>
      </c>
      <c r="C54">
        <v>2006.893915823101</v>
      </c>
      <c r="D54">
        <v>1984.592187104508</v>
      </c>
      <c r="E54">
        <v>1888.26964940071</v>
      </c>
      <c r="F54">
        <v>1990.867117411211</v>
      </c>
      <c r="G54">
        <v>2388.5705052901972</v>
      </c>
      <c r="H54">
        <v>2990.0882258668571</v>
      </c>
      <c r="I54">
        <v>2077.364185856391</v>
      </c>
      <c r="J54">
        <v>2107.9459855395921</v>
      </c>
      <c r="K54">
        <v>2129.1484329207228</v>
      </c>
      <c r="L54">
        <v>2209.9242259055541</v>
      </c>
      <c r="M54">
        <v>956.86200156074403</v>
      </c>
      <c r="N54">
        <v>1541.6603532699839</v>
      </c>
      <c r="O54">
        <v>2115.7249831238919</v>
      </c>
      <c r="P54">
        <v>1608.932797961289</v>
      </c>
      <c r="Q54">
        <v>2051.3601388642601</v>
      </c>
      <c r="R54">
        <v>1866.429075719331</v>
      </c>
      <c r="S54">
        <v>1547.546089388381</v>
      </c>
      <c r="T54">
        <v>2131.2324785811561</v>
      </c>
      <c r="U54">
        <v>1641.518585633662</v>
      </c>
      <c r="V54">
        <v>2274.7500672457368</v>
      </c>
      <c r="W54">
        <v>2177.5350173260908</v>
      </c>
      <c r="X54">
        <v>2034.97379170422</v>
      </c>
      <c r="Y54">
        <v>1985.664791855887</v>
      </c>
      <c r="Z54">
        <v>1476.9355818446711</v>
      </c>
      <c r="AA54">
        <v>2130.3577469409088</v>
      </c>
      <c r="AB54">
        <v>2121.6198673814201</v>
      </c>
      <c r="AC54">
        <v>1908.1952341126971</v>
      </c>
      <c r="AD54">
        <v>1448.671406815005</v>
      </c>
      <c r="AE54">
        <v>1901.0399952518769</v>
      </c>
      <c r="AF54">
        <v>2326.4960995203942</v>
      </c>
      <c r="AG54">
        <v>2104.4202215809269</v>
      </c>
      <c r="AH54">
        <v>1765.0905858249421</v>
      </c>
    </row>
    <row r="55" spans="1:34" x14ac:dyDescent="0.25">
      <c r="A55">
        <v>45436</v>
      </c>
      <c r="B55">
        <v>1261.93</v>
      </c>
      <c r="C55">
        <v>2000.7994086661211</v>
      </c>
      <c r="D55">
        <v>1985.0943322509049</v>
      </c>
      <c r="E55">
        <v>1865.834446955083</v>
      </c>
      <c r="F55">
        <v>1984.806652646402</v>
      </c>
      <c r="G55">
        <v>2371.5599937513812</v>
      </c>
      <c r="H55">
        <v>2983.5376855914019</v>
      </c>
      <c r="I55">
        <v>2067.9786569167909</v>
      </c>
      <c r="J55">
        <v>2093.1267653482132</v>
      </c>
      <c r="K55">
        <v>2111.1979974353098</v>
      </c>
      <c r="L55">
        <v>2211.626330654617</v>
      </c>
      <c r="M55">
        <v>953.23964885231464</v>
      </c>
      <c r="N55">
        <v>1529.070317020459</v>
      </c>
      <c r="O55">
        <v>2108.8273718567202</v>
      </c>
      <c r="P55">
        <v>1605.563515846178</v>
      </c>
      <c r="Q55">
        <v>2056.1013441232431</v>
      </c>
      <c r="R55">
        <v>1864.090687778353</v>
      </c>
      <c r="S55">
        <v>1538.5350763514541</v>
      </c>
      <c r="T55">
        <v>2129.020940388923</v>
      </c>
      <c r="U55">
        <v>1632.456841552269</v>
      </c>
      <c r="V55">
        <v>2271.2124965526</v>
      </c>
      <c r="W55">
        <v>2166.2466111297231</v>
      </c>
      <c r="X55">
        <v>2036.9589988035721</v>
      </c>
      <c r="Y55">
        <v>1981.3390669067051</v>
      </c>
      <c r="Z55">
        <v>1466.19830141329</v>
      </c>
      <c r="AA55">
        <v>2126.0810625238319</v>
      </c>
      <c r="AB55">
        <v>2116.1893790813542</v>
      </c>
      <c r="AC55">
        <v>1900.363236181279</v>
      </c>
      <c r="AD55">
        <v>1437.027369505148</v>
      </c>
      <c r="AE55">
        <v>1896.1687797620909</v>
      </c>
      <c r="AF55">
        <v>2320.2604852298318</v>
      </c>
      <c r="AG55">
        <v>2096.7022618036949</v>
      </c>
      <c r="AH55">
        <v>1760.5784092966919</v>
      </c>
    </row>
    <row r="56" spans="1:34" x14ac:dyDescent="0.25">
      <c r="A56">
        <v>45435</v>
      </c>
      <c r="B56">
        <v>1281.03</v>
      </c>
      <c r="C56">
        <v>2014.5537940314459</v>
      </c>
      <c r="D56">
        <v>1976.96933964801</v>
      </c>
      <c r="E56">
        <v>1871.901466736367</v>
      </c>
      <c r="F56">
        <v>2001.229202895357</v>
      </c>
      <c r="G56">
        <v>2403.8726017002959</v>
      </c>
      <c r="H56">
        <v>3015.663271988818</v>
      </c>
      <c r="I56">
        <v>2107.4337821446611</v>
      </c>
      <c r="J56">
        <v>2116.0061525021929</v>
      </c>
      <c r="K56">
        <v>2120.437832136538</v>
      </c>
      <c r="L56">
        <v>2216.1889931563201</v>
      </c>
      <c r="M56">
        <v>965.67904625935751</v>
      </c>
      <c r="N56">
        <v>1533.241970574652</v>
      </c>
      <c r="O56">
        <v>2112.7066041607359</v>
      </c>
      <c r="P56">
        <v>1606.3065817592169</v>
      </c>
      <c r="Q56">
        <v>2070.0340276829729</v>
      </c>
      <c r="R56">
        <v>1875.6669898226969</v>
      </c>
      <c r="S56">
        <v>1541.664141626633</v>
      </c>
      <c r="T56">
        <v>2129.8207201642699</v>
      </c>
      <c r="U56">
        <v>1638.686224531584</v>
      </c>
      <c r="V56">
        <v>2278.3062905619349</v>
      </c>
      <c r="W56">
        <v>2180.0598533610519</v>
      </c>
      <c r="X56">
        <v>2045.342802815027</v>
      </c>
      <c r="Y56">
        <v>2001.02260816286</v>
      </c>
      <c r="Z56">
        <v>1483.4573539784139</v>
      </c>
      <c r="AA56">
        <v>2142.2956767692908</v>
      </c>
      <c r="AB56">
        <v>2126.4502019554102</v>
      </c>
      <c r="AC56">
        <v>1914.566284943234</v>
      </c>
      <c r="AD56">
        <v>1446.22540535901</v>
      </c>
      <c r="AE56">
        <v>1910.17193308233</v>
      </c>
      <c r="AF56">
        <v>2341.147247119638</v>
      </c>
      <c r="AG56">
        <v>2111.166141422676</v>
      </c>
      <c r="AH56">
        <v>1770.1183452769819</v>
      </c>
    </row>
    <row r="57" spans="1:34" x14ac:dyDescent="0.25">
      <c r="A57">
        <v>45434</v>
      </c>
      <c r="B57">
        <v>1266.9100000000001</v>
      </c>
      <c r="C57">
        <v>2006.3010458366009</v>
      </c>
      <c r="D57">
        <v>1972.5575222516891</v>
      </c>
      <c r="E57">
        <v>1826.251339866006</v>
      </c>
      <c r="F57">
        <v>1997.9562123204</v>
      </c>
      <c r="G57">
        <v>2394.2203031887152</v>
      </c>
      <c r="H57">
        <v>3008.8411780610741</v>
      </c>
      <c r="I57">
        <v>2085.294345144172</v>
      </c>
      <c r="J57">
        <v>2099.8220226986768</v>
      </c>
      <c r="K57">
        <v>2084.6005218893961</v>
      </c>
      <c r="L57">
        <v>2211.665242127563</v>
      </c>
      <c r="M57">
        <v>964.9214309024668</v>
      </c>
      <c r="N57">
        <v>1511.732938153516</v>
      </c>
      <c r="O57">
        <v>2103.460985862821</v>
      </c>
      <c r="P57">
        <v>1600.979947447177</v>
      </c>
      <c r="Q57">
        <v>2069.8004018427509</v>
      </c>
      <c r="R57">
        <v>1876.031419749773</v>
      </c>
      <c r="S57">
        <v>1549.3736953744681</v>
      </c>
      <c r="T57">
        <v>2112.8814124116038</v>
      </c>
      <c r="U57">
        <v>1627.623852544998</v>
      </c>
      <c r="V57">
        <v>2269.0696138336089</v>
      </c>
      <c r="W57">
        <v>2177.796179360616</v>
      </c>
      <c r="X57">
        <v>2046.741603139071</v>
      </c>
      <c r="Y57">
        <v>1991.7732185639859</v>
      </c>
      <c r="Z57">
        <v>1474.2685492111091</v>
      </c>
      <c r="AA57">
        <v>2136.6068998212309</v>
      </c>
      <c r="AB57">
        <v>2116.0020337297442</v>
      </c>
      <c r="AC57">
        <v>1907.6419567379371</v>
      </c>
      <c r="AD57">
        <v>1428.489168882747</v>
      </c>
      <c r="AE57">
        <v>1895.329648347551</v>
      </c>
      <c r="AF57">
        <v>2326.1139077328548</v>
      </c>
      <c r="AG57">
        <v>2102.7392353588189</v>
      </c>
      <c r="AH57">
        <v>1766.144885045715</v>
      </c>
    </row>
    <row r="58" spans="1:34" x14ac:dyDescent="0.25">
      <c r="A58">
        <v>45433</v>
      </c>
      <c r="B58">
        <v>1277.1400000000001</v>
      </c>
      <c r="C58">
        <v>2002.9135576684751</v>
      </c>
      <c r="D58">
        <v>1976.0937813405401</v>
      </c>
      <c r="E58">
        <v>1838.141503074565</v>
      </c>
      <c r="F58">
        <v>1988.1246684913469</v>
      </c>
      <c r="G58">
        <v>2387.9424535771482</v>
      </c>
      <c r="H58">
        <v>3002.7474320201791</v>
      </c>
      <c r="I58">
        <v>2088.5314134589489</v>
      </c>
      <c r="J58">
        <v>2086.4038668061621</v>
      </c>
      <c r="K58">
        <v>2068.0666740390989</v>
      </c>
      <c r="L58">
        <v>2222.0535480251679</v>
      </c>
      <c r="M58">
        <v>955.60089103897189</v>
      </c>
      <c r="N58">
        <v>1513.1062734666541</v>
      </c>
      <c r="O58">
        <v>2098.8333645679008</v>
      </c>
      <c r="P58">
        <v>1604.0531731642311</v>
      </c>
      <c r="Q58">
        <v>2067.7109283218961</v>
      </c>
      <c r="R58">
        <v>1880.137280352476</v>
      </c>
      <c r="S58">
        <v>1547.6316120622021</v>
      </c>
      <c r="T58">
        <v>2097.7957331359221</v>
      </c>
      <c r="U58">
        <v>1623.3238175761919</v>
      </c>
      <c r="V58">
        <v>2270.3839713460438</v>
      </c>
      <c r="W58">
        <v>2183.9923745424262</v>
      </c>
      <c r="X58">
        <v>2041.8164530200929</v>
      </c>
      <c r="Y58">
        <v>1990.145815672744</v>
      </c>
      <c r="Z58">
        <v>1471.895333278213</v>
      </c>
      <c r="AA58">
        <v>2130.849549156113</v>
      </c>
      <c r="AB58">
        <v>2111.278125800296</v>
      </c>
      <c r="AC58">
        <v>1908.923622992626</v>
      </c>
      <c r="AD58">
        <v>1428.2115691235019</v>
      </c>
      <c r="AE58">
        <v>1896.9093629616341</v>
      </c>
      <c r="AF58">
        <v>2326.8826920408351</v>
      </c>
      <c r="AG58">
        <v>2098.379474573379</v>
      </c>
      <c r="AH58">
        <v>1761.1263647709841</v>
      </c>
    </row>
    <row r="59" spans="1:34" x14ac:dyDescent="0.25">
      <c r="A59">
        <v>45432</v>
      </c>
      <c r="B59">
        <v>1277.58</v>
      </c>
      <c r="C59">
        <v>1996.7435410237931</v>
      </c>
      <c r="D59">
        <v>1973.0367317780449</v>
      </c>
      <c r="E59">
        <v>1828.4015877326051</v>
      </c>
      <c r="F59">
        <v>1979.411883609112</v>
      </c>
      <c r="G59">
        <v>2373.638536916787</v>
      </c>
      <c r="H59">
        <v>2995.872143993935</v>
      </c>
      <c r="I59">
        <v>2095.7985441654669</v>
      </c>
      <c r="J59">
        <v>2076.0273465566229</v>
      </c>
      <c r="K59">
        <v>2051.5701551438751</v>
      </c>
      <c r="L59">
        <v>2200.5815603996311</v>
      </c>
      <c r="M59">
        <v>945.44911737216034</v>
      </c>
      <c r="N59">
        <v>1511.025490330609</v>
      </c>
      <c r="O59">
        <v>2089.849721209041</v>
      </c>
      <c r="P59">
        <v>1594.0535718650881</v>
      </c>
      <c r="Q59">
        <v>2070.824585492378</v>
      </c>
      <c r="R59">
        <v>1870.8751122162571</v>
      </c>
      <c r="S59">
        <v>1546.8802502434039</v>
      </c>
      <c r="T59">
        <v>2095.4204817031182</v>
      </c>
      <c r="U59">
        <v>1616.747925928767</v>
      </c>
      <c r="V59">
        <v>2265.7348713961342</v>
      </c>
      <c r="W59">
        <v>2178.2112915411781</v>
      </c>
      <c r="X59">
        <v>2044.171492656513</v>
      </c>
      <c r="Y59">
        <v>1988.3319008934459</v>
      </c>
      <c r="Z59">
        <v>1451.9703388767041</v>
      </c>
      <c r="AA59">
        <v>2126.5818875141572</v>
      </c>
      <c r="AB59">
        <v>2103.249720598948</v>
      </c>
      <c r="AC59">
        <v>1901.9540462757909</v>
      </c>
      <c r="AD59">
        <v>1419.2371660022329</v>
      </c>
      <c r="AE59">
        <v>1897.6217001860209</v>
      </c>
      <c r="AF59">
        <v>2322.5673226649292</v>
      </c>
      <c r="AG59">
        <v>2087.0033563069978</v>
      </c>
      <c r="AH59">
        <v>1758.54655888195</v>
      </c>
    </row>
    <row r="60" spans="1:34" x14ac:dyDescent="0.25">
      <c r="A60">
        <v>45429</v>
      </c>
      <c r="B60">
        <v>1273.1099999999999</v>
      </c>
      <c r="C60">
        <v>1990.0290624204561</v>
      </c>
      <c r="D60">
        <v>1973.4478355549711</v>
      </c>
      <c r="E60">
        <v>1787.0013294224971</v>
      </c>
      <c r="F60">
        <v>1969.581881953048</v>
      </c>
      <c r="G60">
        <v>2363.8869786612172</v>
      </c>
      <c r="H60">
        <v>2994.792119252756</v>
      </c>
      <c r="I60">
        <v>2094.136009357675</v>
      </c>
      <c r="J60">
        <v>2070.6528525021331</v>
      </c>
      <c r="K60">
        <v>2050.207320771553</v>
      </c>
      <c r="L60">
        <v>2188.4386131735191</v>
      </c>
      <c r="M60">
        <v>934.98501431090472</v>
      </c>
      <c r="N60">
        <v>1506.31060543744</v>
      </c>
      <c r="O60">
        <v>2081.4144420832449</v>
      </c>
      <c r="P60">
        <v>1592.718139884531</v>
      </c>
      <c r="Q60">
        <v>2058.033723159268</v>
      </c>
      <c r="R60">
        <v>1863.529995001453</v>
      </c>
      <c r="S60">
        <v>1536.3009947735011</v>
      </c>
      <c r="T60">
        <v>2083.910450644315</v>
      </c>
      <c r="U60">
        <v>1615.743178870174</v>
      </c>
      <c r="V60">
        <v>2263.8728806512931</v>
      </c>
      <c r="W60">
        <v>2167.3094978638178</v>
      </c>
      <c r="X60">
        <v>2039.635117152043</v>
      </c>
      <c r="Y60">
        <v>1984.9119330389681</v>
      </c>
      <c r="Z60">
        <v>1448.777719874106</v>
      </c>
      <c r="AA60">
        <v>2120.8476518150101</v>
      </c>
      <c r="AB60">
        <v>2095.1029535660482</v>
      </c>
      <c r="AC60">
        <v>1896.66913744051</v>
      </c>
      <c r="AD60">
        <v>1408.1480882448841</v>
      </c>
      <c r="AE60">
        <v>1888.653925667561</v>
      </c>
      <c r="AF60">
        <v>2319.330887236863</v>
      </c>
      <c r="AG60">
        <v>2077.901349832021</v>
      </c>
      <c r="AH60">
        <v>1752.874663216468</v>
      </c>
    </row>
    <row r="61" spans="1:34" x14ac:dyDescent="0.25">
      <c r="A61">
        <v>45428</v>
      </c>
      <c r="B61">
        <v>1268.78</v>
      </c>
      <c r="C61">
        <v>1984.513744861589</v>
      </c>
      <c r="D61">
        <v>1981.070391206463</v>
      </c>
      <c r="E61">
        <v>1784.212926227463</v>
      </c>
      <c r="F61">
        <v>1956.3177117010409</v>
      </c>
      <c r="G61">
        <v>2351.7756713391009</v>
      </c>
      <c r="H61">
        <v>2984.5046290998648</v>
      </c>
      <c r="I61">
        <v>2088.3673046425001</v>
      </c>
      <c r="J61">
        <v>2067.455266243262</v>
      </c>
      <c r="K61">
        <v>2049.5435957409759</v>
      </c>
      <c r="L61">
        <v>2188.3330943783071</v>
      </c>
      <c r="M61">
        <v>934.15560952111503</v>
      </c>
      <c r="N61">
        <v>1504.8955496427709</v>
      </c>
      <c r="O61">
        <v>2075.998613725229</v>
      </c>
      <c r="P61">
        <v>1589.1316895986829</v>
      </c>
      <c r="Q61">
        <v>2058.2628381967438</v>
      </c>
      <c r="R61">
        <v>1862.0585087063309</v>
      </c>
      <c r="S61">
        <v>1528.1313469039769</v>
      </c>
      <c r="T61">
        <v>2066.5974394806049</v>
      </c>
      <c r="U61">
        <v>1608.998612249927</v>
      </c>
      <c r="V61">
        <v>2239.16197712248</v>
      </c>
      <c r="W61">
        <v>2167.0849497780282</v>
      </c>
      <c r="X61">
        <v>2035.3861031801659</v>
      </c>
      <c r="Y61">
        <v>1983.178842065317</v>
      </c>
      <c r="Z61">
        <v>1443.872289977797</v>
      </c>
      <c r="AA61">
        <v>2113.339887575728</v>
      </c>
      <c r="AB61">
        <v>2090.9992612309111</v>
      </c>
      <c r="AC61">
        <v>1892.353773345922</v>
      </c>
      <c r="AD61">
        <v>1405.884079554585</v>
      </c>
      <c r="AE61">
        <v>1879.4503712620569</v>
      </c>
      <c r="AF61">
        <v>2310.1718952029519</v>
      </c>
      <c r="AG61">
        <v>2071.3246264367672</v>
      </c>
      <c r="AH61">
        <v>1750.6698757937561</v>
      </c>
    </row>
    <row r="62" spans="1:34" x14ac:dyDescent="0.25">
      <c r="A62">
        <v>45427</v>
      </c>
      <c r="B62">
        <v>1254.3900000000001</v>
      </c>
      <c r="C62">
        <v>1981.2970417208751</v>
      </c>
      <c r="D62">
        <v>1979.0202433944751</v>
      </c>
      <c r="E62">
        <v>1775.30491975635</v>
      </c>
      <c r="F62">
        <v>1951.726954195309</v>
      </c>
      <c r="G62">
        <v>2348.346371550002</v>
      </c>
      <c r="H62">
        <v>2981.605701669002</v>
      </c>
      <c r="I62">
        <v>2093.8281807542248</v>
      </c>
      <c r="J62">
        <v>2065.92114167508</v>
      </c>
      <c r="K62">
        <v>2026.877982923181</v>
      </c>
      <c r="L62">
        <v>2190.0166338745448</v>
      </c>
      <c r="M62">
        <v>931.75700900843128</v>
      </c>
      <c r="N62">
        <v>1500.4853316744941</v>
      </c>
      <c r="O62">
        <v>2078.7329122251799</v>
      </c>
      <c r="P62">
        <v>1586.05588807913</v>
      </c>
      <c r="Q62">
        <v>2051.5069111554421</v>
      </c>
      <c r="R62">
        <v>1844.506196126438</v>
      </c>
      <c r="S62">
        <v>1504.0032664606331</v>
      </c>
      <c r="T62">
        <v>2065.1917850320642</v>
      </c>
      <c r="U62">
        <v>1607.337543153448</v>
      </c>
      <c r="V62">
        <v>2238.806487568399</v>
      </c>
      <c r="W62">
        <v>2163.201171569689</v>
      </c>
      <c r="X62">
        <v>2035.1984873617059</v>
      </c>
      <c r="Y62">
        <v>1984.3834951773911</v>
      </c>
      <c r="Z62">
        <v>1450.2509389533379</v>
      </c>
      <c r="AA62">
        <v>2110.95573297787</v>
      </c>
      <c r="AB62">
        <v>2087.8688518660242</v>
      </c>
      <c r="AC62">
        <v>1886.8792098133231</v>
      </c>
      <c r="AD62">
        <v>1403.6520746376091</v>
      </c>
      <c r="AE62">
        <v>1865.086028828217</v>
      </c>
      <c r="AF62">
        <v>2302.0510456509492</v>
      </c>
      <c r="AG62">
        <v>2066.7420454035318</v>
      </c>
      <c r="AH62">
        <v>1752.609578871125</v>
      </c>
    </row>
    <row r="63" spans="1:34" x14ac:dyDescent="0.25">
      <c r="A63">
        <v>45426</v>
      </c>
      <c r="B63">
        <v>1243.28</v>
      </c>
      <c r="C63">
        <v>1973.910264124806</v>
      </c>
      <c r="D63">
        <v>1971.0505937870651</v>
      </c>
      <c r="E63">
        <v>1777.350763107152</v>
      </c>
      <c r="F63">
        <v>1944.925057386165</v>
      </c>
      <c r="G63">
        <v>2346.4695598473982</v>
      </c>
      <c r="H63">
        <v>2962.1072754074662</v>
      </c>
      <c r="I63">
        <v>2078.755381045059</v>
      </c>
      <c r="J63">
        <v>2058.7241861520979</v>
      </c>
      <c r="K63">
        <v>2029.1089922781889</v>
      </c>
      <c r="L63">
        <v>2157.6692995787362</v>
      </c>
      <c r="M63">
        <v>932.37518113494991</v>
      </c>
      <c r="N63">
        <v>1494.2922385274269</v>
      </c>
      <c r="O63">
        <v>2066.602264825468</v>
      </c>
      <c r="P63">
        <v>1574.117195820191</v>
      </c>
      <c r="Q63">
        <v>2047.0191550228969</v>
      </c>
      <c r="R63">
        <v>1841.0413299689949</v>
      </c>
      <c r="S63">
        <v>1495.0219239834571</v>
      </c>
      <c r="T63">
        <v>2054.9740542453142</v>
      </c>
      <c r="U63">
        <v>1608.9332212844249</v>
      </c>
      <c r="V63">
        <v>2237.6898084540139</v>
      </c>
      <c r="W63">
        <v>2156.1358104918272</v>
      </c>
      <c r="X63">
        <v>2034.455065274602</v>
      </c>
      <c r="Y63">
        <v>1975.7999526439401</v>
      </c>
      <c r="Z63">
        <v>1452.5087786477879</v>
      </c>
      <c r="AA63">
        <v>2102.1309329190458</v>
      </c>
      <c r="AB63">
        <v>2078.593507598926</v>
      </c>
      <c r="AC63">
        <v>1881.4997497068671</v>
      </c>
      <c r="AD63">
        <v>1402.071164256545</v>
      </c>
      <c r="AE63">
        <v>1854.973366739632</v>
      </c>
      <c r="AF63">
        <v>2290.1829668053342</v>
      </c>
      <c r="AG63">
        <v>2056.7848354103562</v>
      </c>
      <c r="AH63">
        <v>1750.368056905477</v>
      </c>
    </row>
    <row r="64" spans="1:34" x14ac:dyDescent="0.25">
      <c r="A64">
        <v>45425</v>
      </c>
      <c r="B64">
        <v>1240.18</v>
      </c>
      <c r="C64">
        <v>1971.2438379017269</v>
      </c>
      <c r="D64">
        <v>1970.3945466905111</v>
      </c>
      <c r="E64">
        <v>1779.2509201083681</v>
      </c>
      <c r="F64">
        <v>1943.292032432309</v>
      </c>
      <c r="G64">
        <v>2333.0039115369582</v>
      </c>
      <c r="H64">
        <v>2960.5143656986238</v>
      </c>
      <c r="I64">
        <v>2062.874708409232</v>
      </c>
      <c r="J64">
        <v>2053.122298572323</v>
      </c>
      <c r="K64">
        <v>2033.130617285625</v>
      </c>
      <c r="L64">
        <v>2158.8831301971732</v>
      </c>
      <c r="M64">
        <v>930.75269559857531</v>
      </c>
      <c r="N64">
        <v>1497.492147096691</v>
      </c>
      <c r="O64">
        <v>2063.8201716468911</v>
      </c>
      <c r="P64">
        <v>1570.206342368999</v>
      </c>
      <c r="Q64">
        <v>2043.2515572121829</v>
      </c>
      <c r="R64">
        <v>1838.8794490983339</v>
      </c>
      <c r="S64">
        <v>1500.938725576731</v>
      </c>
      <c r="T64">
        <v>2060.7871238898229</v>
      </c>
      <c r="U64">
        <v>1606.5913974888681</v>
      </c>
      <c r="V64">
        <v>2233.487969213184</v>
      </c>
      <c r="W64">
        <v>2157.157643387708</v>
      </c>
      <c r="X64">
        <v>2035.38106198386</v>
      </c>
      <c r="Y64">
        <v>1970.483866796983</v>
      </c>
      <c r="Z64">
        <v>1432.974283263271</v>
      </c>
      <c r="AA64">
        <v>2100.4085446424929</v>
      </c>
      <c r="AB64">
        <v>2076.0963563805162</v>
      </c>
      <c r="AC64">
        <v>1876.94684677743</v>
      </c>
      <c r="AD64">
        <v>1398.9547841358569</v>
      </c>
      <c r="AE64">
        <v>1844.2324699728661</v>
      </c>
      <c r="AF64">
        <v>2287.994587047951</v>
      </c>
      <c r="AG64">
        <v>2054.823441608075</v>
      </c>
      <c r="AH64">
        <v>1747.745700133607</v>
      </c>
    </row>
    <row r="65" spans="1:34" x14ac:dyDescent="0.25">
      <c r="A65">
        <v>45422</v>
      </c>
      <c r="B65">
        <v>1244.7</v>
      </c>
      <c r="C65">
        <v>1966.1783955453241</v>
      </c>
      <c r="D65">
        <v>1980.620990553261</v>
      </c>
      <c r="E65">
        <v>1782.6301197399989</v>
      </c>
      <c r="F65">
        <v>1934.4875929595671</v>
      </c>
      <c r="G65">
        <v>2330.6043109861062</v>
      </c>
      <c r="H65">
        <v>2954.5271660018111</v>
      </c>
      <c r="I65">
        <v>2023.0459138604069</v>
      </c>
      <c r="J65">
        <v>2045.107670558087</v>
      </c>
      <c r="K65">
        <v>2022.317620609444</v>
      </c>
      <c r="L65">
        <v>2163.035867577431</v>
      </c>
      <c r="M65">
        <v>931.50530652731186</v>
      </c>
      <c r="N65">
        <v>1494.6752046555241</v>
      </c>
      <c r="O65">
        <v>2060.4832495038158</v>
      </c>
      <c r="P65">
        <v>1569.4352452259091</v>
      </c>
      <c r="Q65">
        <v>2032.2901741893329</v>
      </c>
      <c r="R65">
        <v>1845.340442925459</v>
      </c>
      <c r="S65">
        <v>1495.068274436273</v>
      </c>
      <c r="T65">
        <v>2054.3404416850808</v>
      </c>
      <c r="U65">
        <v>1605.7397989017959</v>
      </c>
      <c r="V65">
        <v>2251.888594492063</v>
      </c>
      <c r="W65">
        <v>2156.6212068507771</v>
      </c>
      <c r="X65">
        <v>2025.775673956123</v>
      </c>
      <c r="Y65">
        <v>1961.7941192351609</v>
      </c>
      <c r="Z65">
        <v>1433.113868205091</v>
      </c>
      <c r="AA65">
        <v>2093.0841578126669</v>
      </c>
      <c r="AB65">
        <v>2071.7650775926072</v>
      </c>
      <c r="AC65">
        <v>1873.629370006774</v>
      </c>
      <c r="AD65">
        <v>1398.506028835747</v>
      </c>
      <c r="AE65">
        <v>1849.291733560819</v>
      </c>
      <c r="AF65">
        <v>2289.8421139745969</v>
      </c>
      <c r="AG65">
        <v>2048.1859461018248</v>
      </c>
      <c r="AH65">
        <v>1739.690703764566</v>
      </c>
    </row>
    <row r="66" spans="1:34" x14ac:dyDescent="0.25">
      <c r="A66">
        <v>45421</v>
      </c>
      <c r="B66">
        <v>1248.6400000000001</v>
      </c>
      <c r="C66">
        <v>1963.446756511398</v>
      </c>
      <c r="D66">
        <v>1986.618739524833</v>
      </c>
      <c r="E66">
        <v>1788.317769172186</v>
      </c>
      <c r="F66">
        <v>1929.655167795343</v>
      </c>
      <c r="G66">
        <v>2329.263913866786</v>
      </c>
      <c r="H66">
        <v>2948.1419318856429</v>
      </c>
      <c r="I66">
        <v>1985.357548316493</v>
      </c>
      <c r="J66">
        <v>2045.3998943057859</v>
      </c>
      <c r="K66">
        <v>2007.0672968067249</v>
      </c>
      <c r="L66">
        <v>2164.62118074715</v>
      </c>
      <c r="M66">
        <v>931.19164814595081</v>
      </c>
      <c r="N66">
        <v>1491.8726968692829</v>
      </c>
      <c r="O66">
        <v>2053.2486232277251</v>
      </c>
      <c r="P66">
        <v>1570.110451740703</v>
      </c>
      <c r="Q66">
        <v>2041.051848621129</v>
      </c>
      <c r="R66">
        <v>1850.886321950444</v>
      </c>
      <c r="S66">
        <v>1499.8736128848709</v>
      </c>
      <c r="T66">
        <v>2035.005942322781</v>
      </c>
      <c r="U66">
        <v>1600.6953720892709</v>
      </c>
      <c r="V66">
        <v>2263.362866121226</v>
      </c>
      <c r="W66">
        <v>2156.236671640499</v>
      </c>
      <c r="X66">
        <v>2019.2781883272301</v>
      </c>
      <c r="Y66">
        <v>1964.2789161215151</v>
      </c>
      <c r="Z66">
        <v>1422.950742253458</v>
      </c>
      <c r="AA66">
        <v>2089.9428382312331</v>
      </c>
      <c r="AB66">
        <v>2071.0433408870322</v>
      </c>
      <c r="AC66">
        <v>1869.76749215119</v>
      </c>
      <c r="AD66">
        <v>1395.878706838789</v>
      </c>
      <c r="AE66">
        <v>1852.494427177111</v>
      </c>
      <c r="AF66">
        <v>2288.287058797247</v>
      </c>
      <c r="AG66">
        <v>2045.871435265359</v>
      </c>
      <c r="AH66">
        <v>1735.226944228488</v>
      </c>
    </row>
    <row r="67" spans="1:34" x14ac:dyDescent="0.25">
      <c r="A67">
        <v>45420</v>
      </c>
      <c r="B67">
        <v>1250.46</v>
      </c>
      <c r="C67">
        <v>1962.8834332928</v>
      </c>
      <c r="D67">
        <v>1986.2584178600921</v>
      </c>
      <c r="E67">
        <v>1792.5025041092019</v>
      </c>
      <c r="F67">
        <v>1931.4769143959541</v>
      </c>
      <c r="G67">
        <v>2324.931238470208</v>
      </c>
      <c r="H67">
        <v>2950.207608893892</v>
      </c>
      <c r="I67">
        <v>1988.798707930787</v>
      </c>
      <c r="J67">
        <v>2027.5211369072999</v>
      </c>
      <c r="K67">
        <v>2005.45293721643</v>
      </c>
      <c r="L67">
        <v>2161.251719088023</v>
      </c>
      <c r="M67">
        <v>924.30481814000916</v>
      </c>
      <c r="N67">
        <v>1495.589236402205</v>
      </c>
      <c r="O67">
        <v>2055.4655423819149</v>
      </c>
      <c r="P67">
        <v>1568.5234698150141</v>
      </c>
      <c r="Q67">
        <v>2031.246628372955</v>
      </c>
      <c r="R67">
        <v>1846.862146622092</v>
      </c>
      <c r="S67">
        <v>1507.406564458254</v>
      </c>
      <c r="T67">
        <v>2042.5527047758201</v>
      </c>
      <c r="U67">
        <v>1598.2141634656459</v>
      </c>
      <c r="V67">
        <v>2240.0406987919828</v>
      </c>
      <c r="W67">
        <v>2149.9235543366049</v>
      </c>
      <c r="X67">
        <v>2029.4035197784369</v>
      </c>
      <c r="Y67">
        <v>1966.4013461878269</v>
      </c>
      <c r="Z67">
        <v>1422.216099781424</v>
      </c>
      <c r="AA67">
        <v>2093.2126137739751</v>
      </c>
      <c r="AB67">
        <v>2064.2492072943151</v>
      </c>
      <c r="AC67">
        <v>1866.818288996946</v>
      </c>
      <c r="AD67">
        <v>1396.3191527551719</v>
      </c>
      <c r="AE67">
        <v>1852.925609707559</v>
      </c>
      <c r="AF67">
        <v>2286.6904496209841</v>
      </c>
      <c r="AG67">
        <v>2045.3269287507001</v>
      </c>
      <c r="AH67">
        <v>1735.021952030301</v>
      </c>
    </row>
    <row r="68" spans="1:34" x14ac:dyDescent="0.25">
      <c r="A68">
        <v>45419</v>
      </c>
      <c r="B68">
        <v>1248.6300000000001</v>
      </c>
      <c r="C68">
        <v>1955.9812675475321</v>
      </c>
      <c r="D68">
        <v>1989.4783425700059</v>
      </c>
      <c r="E68">
        <v>1789.8790590398139</v>
      </c>
      <c r="F68">
        <v>1933.167396961162</v>
      </c>
      <c r="G68">
        <v>2322.5247515008009</v>
      </c>
      <c r="H68">
        <v>2943.9040803364728</v>
      </c>
      <c r="I68">
        <v>1961.3010681947569</v>
      </c>
      <c r="J68">
        <v>2006.011655519927</v>
      </c>
      <c r="K68">
        <v>1967.144138407004</v>
      </c>
      <c r="L68">
        <v>2132.2170843341742</v>
      </c>
      <c r="M68">
        <v>935.26268378726718</v>
      </c>
      <c r="N68">
        <v>1486.0234396440619</v>
      </c>
      <c r="O68">
        <v>2048.984572907942</v>
      </c>
      <c r="P68">
        <v>1551.879959074178</v>
      </c>
      <c r="Q68">
        <v>2026.291192966878</v>
      </c>
      <c r="R68">
        <v>1845.977340655083</v>
      </c>
      <c r="S68">
        <v>1504.6981459085921</v>
      </c>
      <c r="T68">
        <v>2032.544935787502</v>
      </c>
      <c r="U68">
        <v>1594.8771784312521</v>
      </c>
      <c r="V68">
        <v>2231.5548070605778</v>
      </c>
      <c r="W68">
        <v>2144.1124948241272</v>
      </c>
      <c r="X68">
        <v>2013.409975211179</v>
      </c>
      <c r="Y68">
        <v>1963.2268067720161</v>
      </c>
      <c r="Z68">
        <v>1409.849601455451</v>
      </c>
      <c r="AA68">
        <v>2089.6006953839442</v>
      </c>
      <c r="AB68">
        <v>2050.0151630725991</v>
      </c>
      <c r="AC68">
        <v>1859.081725040639</v>
      </c>
      <c r="AD68">
        <v>1391.7202882851941</v>
      </c>
      <c r="AE68">
        <v>1851.423380149414</v>
      </c>
      <c r="AF68">
        <v>2281.3349832131021</v>
      </c>
      <c r="AG68">
        <v>2034.256171905831</v>
      </c>
      <c r="AH68">
        <v>1730.978350319132</v>
      </c>
    </row>
    <row r="69" spans="1:34" x14ac:dyDescent="0.25">
      <c r="A69">
        <v>45418</v>
      </c>
      <c r="B69">
        <v>1241.58</v>
      </c>
      <c r="C69">
        <v>1948.3916566038999</v>
      </c>
      <c r="D69">
        <v>1982.6824355001811</v>
      </c>
      <c r="E69">
        <v>1789.115662958998</v>
      </c>
      <c r="F69">
        <v>1928.7480331655161</v>
      </c>
      <c r="G69">
        <v>2318.486543790254</v>
      </c>
      <c r="H69">
        <v>2939.529725788791</v>
      </c>
      <c r="I69">
        <v>1929.182946356997</v>
      </c>
      <c r="J69">
        <v>2002.2336897096559</v>
      </c>
      <c r="K69">
        <v>1958.0249668518111</v>
      </c>
      <c r="L69">
        <v>2114.8939667752461</v>
      </c>
      <c r="M69">
        <v>924.86969087690147</v>
      </c>
      <c r="N69">
        <v>1488.8467160253051</v>
      </c>
      <c r="O69">
        <v>2037.148786113916</v>
      </c>
      <c r="P69">
        <v>1543.690920763152</v>
      </c>
      <c r="Q69">
        <v>2018.8441265811671</v>
      </c>
      <c r="R69">
        <v>1845.7286624022599</v>
      </c>
      <c r="S69">
        <v>1502.5438811070189</v>
      </c>
      <c r="T69">
        <v>2018.812008632955</v>
      </c>
      <c r="U69">
        <v>1584.339473498118</v>
      </c>
      <c r="V69">
        <v>2226.559307688467</v>
      </c>
      <c r="W69">
        <v>2130.9780533091521</v>
      </c>
      <c r="X69">
        <v>2006.268034575764</v>
      </c>
      <c r="Y69">
        <v>1953.618955347546</v>
      </c>
      <c r="Z69">
        <v>1404.0442384834651</v>
      </c>
      <c r="AA69">
        <v>2082.6815389776179</v>
      </c>
      <c r="AB69">
        <v>2040.7793023052909</v>
      </c>
      <c r="AC69">
        <v>1849.3087038947431</v>
      </c>
      <c r="AD69">
        <v>1389.1577816398719</v>
      </c>
      <c r="AE69">
        <v>1843.2795745391129</v>
      </c>
      <c r="AF69">
        <v>2273.5758533748858</v>
      </c>
      <c r="AG69">
        <v>2028.466437007974</v>
      </c>
      <c r="AH69">
        <v>1721.693172957878</v>
      </c>
    </row>
    <row r="70" spans="1:34" x14ac:dyDescent="0.25">
      <c r="A70">
        <v>45415</v>
      </c>
      <c r="B70">
        <v>1221.03</v>
      </c>
      <c r="C70">
        <v>1930.00862304877</v>
      </c>
      <c r="D70">
        <v>1967.5600657614391</v>
      </c>
      <c r="E70">
        <v>1771.6725796703349</v>
      </c>
      <c r="F70">
        <v>1907.576838408557</v>
      </c>
      <c r="G70">
        <v>2292.074283065494</v>
      </c>
      <c r="H70">
        <v>2899.8444622086031</v>
      </c>
      <c r="I70">
        <v>1907.969576791171</v>
      </c>
      <c r="J70">
        <v>1980.9875621852279</v>
      </c>
      <c r="K70">
        <v>1937.7615978863739</v>
      </c>
      <c r="L70">
        <v>2091.271734821682</v>
      </c>
      <c r="M70">
        <v>905.47176756670228</v>
      </c>
      <c r="N70">
        <v>1478.703724280864</v>
      </c>
      <c r="O70">
        <v>2010.560116768434</v>
      </c>
      <c r="P70">
        <v>1539.667989496736</v>
      </c>
      <c r="Q70">
        <v>2001.6889335344031</v>
      </c>
      <c r="R70">
        <v>1835.935342095182</v>
      </c>
      <c r="S70">
        <v>1479.6325428884941</v>
      </c>
      <c r="T70">
        <v>1992.1178531370099</v>
      </c>
      <c r="U70">
        <v>1571.1561748045151</v>
      </c>
      <c r="V70">
        <v>2210.3465683058621</v>
      </c>
      <c r="W70">
        <v>2115.5228166335828</v>
      </c>
      <c r="X70">
        <v>1991.63175001838</v>
      </c>
      <c r="Y70">
        <v>1940.206587842039</v>
      </c>
      <c r="Z70">
        <v>1404.0057013708249</v>
      </c>
      <c r="AA70">
        <v>2061.8299890008329</v>
      </c>
      <c r="AB70">
        <v>2019.0223090308209</v>
      </c>
      <c r="AC70">
        <v>1835.738290075225</v>
      </c>
      <c r="AD70">
        <v>1378.122077755407</v>
      </c>
      <c r="AE70">
        <v>1824.0483147986249</v>
      </c>
      <c r="AF70">
        <v>2254.5964574933741</v>
      </c>
      <c r="AG70">
        <v>2004.2598492817499</v>
      </c>
      <c r="AH70">
        <v>1709.6776794397399</v>
      </c>
    </row>
    <row r="71" spans="1:34" x14ac:dyDescent="0.25">
      <c r="A71">
        <v>45414</v>
      </c>
      <c r="B71">
        <v>1216.3599999999999</v>
      </c>
      <c r="C71">
        <v>1927.6609449218679</v>
      </c>
      <c r="D71">
        <v>1972.5265074128299</v>
      </c>
      <c r="E71">
        <v>1772.480381504329</v>
      </c>
      <c r="F71">
        <v>1905.035724988614</v>
      </c>
      <c r="G71">
        <v>2289.9940035020031</v>
      </c>
      <c r="H71">
        <v>2900.912790162603</v>
      </c>
      <c r="I71">
        <v>1909.106786310542</v>
      </c>
      <c r="J71">
        <v>1973.139478064254</v>
      </c>
      <c r="K71">
        <v>1930.37765381135</v>
      </c>
      <c r="L71">
        <v>2092.535327950734</v>
      </c>
      <c r="M71">
        <v>889.57727021926621</v>
      </c>
      <c r="N71">
        <v>1479.531515762548</v>
      </c>
      <c r="O71">
        <v>2007.5470614135879</v>
      </c>
      <c r="P71">
        <v>1530.8776657015389</v>
      </c>
      <c r="Q71">
        <v>1993.786863663059</v>
      </c>
      <c r="R71">
        <v>1834.2130149520319</v>
      </c>
      <c r="S71">
        <v>1484.9934838866629</v>
      </c>
      <c r="T71">
        <v>1987.3571856914409</v>
      </c>
      <c r="U71">
        <v>1565.6144322234329</v>
      </c>
      <c r="V71">
        <v>2228.6075968527639</v>
      </c>
      <c r="W71">
        <v>2114.7314075453178</v>
      </c>
      <c r="X71">
        <v>1992.590176204669</v>
      </c>
      <c r="Y71">
        <v>1937.363106725189</v>
      </c>
      <c r="Z71">
        <v>1405.2648831425161</v>
      </c>
      <c r="AA71">
        <v>2060.52706415073</v>
      </c>
      <c r="AB71">
        <v>2015.596511780522</v>
      </c>
      <c r="AC71">
        <v>1832.489015969958</v>
      </c>
      <c r="AD71">
        <v>1375.326708132445</v>
      </c>
      <c r="AE71">
        <v>1816.711193792592</v>
      </c>
      <c r="AF71">
        <v>2252.3082048766541</v>
      </c>
      <c r="AG71">
        <v>2005.034981219811</v>
      </c>
      <c r="AH71">
        <v>1704.7151633139431</v>
      </c>
    </row>
    <row r="72" spans="1:34" x14ac:dyDescent="0.25">
      <c r="A72">
        <v>45408</v>
      </c>
      <c r="B72">
        <v>1209.52</v>
      </c>
      <c r="C72">
        <v>1922.4959155006491</v>
      </c>
      <c r="D72">
        <v>1970.188295619625</v>
      </c>
      <c r="E72">
        <v>1763.8041954099731</v>
      </c>
      <c r="F72">
        <v>1897.6695541555221</v>
      </c>
      <c r="G72">
        <v>2277.9418461703858</v>
      </c>
      <c r="H72">
        <v>2909.3800292767351</v>
      </c>
      <c r="I72">
        <v>1893.7856596975471</v>
      </c>
      <c r="J72">
        <v>1965.1892474926731</v>
      </c>
      <c r="K72">
        <v>1933.3889814716631</v>
      </c>
      <c r="L72">
        <v>2091.646338669264</v>
      </c>
      <c r="M72">
        <v>886.89772709918952</v>
      </c>
      <c r="N72">
        <v>1462.5633857486739</v>
      </c>
      <c r="O72">
        <v>1995.561543800341</v>
      </c>
      <c r="P72">
        <v>1526.937832461474</v>
      </c>
      <c r="Q72">
        <v>1989.8418846489169</v>
      </c>
      <c r="R72">
        <v>1831.8737019263319</v>
      </c>
      <c r="S72">
        <v>1478.57828955847</v>
      </c>
      <c r="T72">
        <v>1988.707372563875</v>
      </c>
      <c r="U72">
        <v>1561.786505284367</v>
      </c>
      <c r="V72">
        <v>2220.163852345333</v>
      </c>
      <c r="W72">
        <v>2115.2657231271478</v>
      </c>
      <c r="X72">
        <v>1990.9738132161749</v>
      </c>
      <c r="Y72">
        <v>1929.84677872876</v>
      </c>
      <c r="Z72">
        <v>1402.5866468985009</v>
      </c>
      <c r="AA72">
        <v>2056.7860912506821</v>
      </c>
      <c r="AB72">
        <v>2009.0885213675681</v>
      </c>
      <c r="AC72">
        <v>1827.685772819164</v>
      </c>
      <c r="AD72">
        <v>1365.9377877356089</v>
      </c>
      <c r="AE72">
        <v>1807.247165760295</v>
      </c>
      <c r="AF72">
        <v>2244.04721015526</v>
      </c>
      <c r="AG72">
        <v>2000.45426428412</v>
      </c>
      <c r="AH72">
        <v>1700.9827035847979</v>
      </c>
    </row>
    <row r="73" spans="1:34" x14ac:dyDescent="0.25">
      <c r="A73">
        <v>45407</v>
      </c>
      <c r="B73">
        <v>1204.97</v>
      </c>
      <c r="C73">
        <v>1923.0347927099831</v>
      </c>
      <c r="D73">
        <v>1957.1150638442671</v>
      </c>
      <c r="E73">
        <v>1756.9792187030839</v>
      </c>
      <c r="F73">
        <v>1899.076308814103</v>
      </c>
      <c r="G73">
        <v>2279.866909337813</v>
      </c>
      <c r="H73">
        <v>2918.1207507025979</v>
      </c>
      <c r="I73">
        <v>1891.087748197418</v>
      </c>
      <c r="J73">
        <v>1961.5599282600899</v>
      </c>
      <c r="K73">
        <v>1931.5958847423881</v>
      </c>
      <c r="L73">
        <v>2092.4305398020228</v>
      </c>
      <c r="M73">
        <v>889.27070383472892</v>
      </c>
      <c r="N73">
        <v>1465.3591125018399</v>
      </c>
      <c r="O73">
        <v>2000.799910533683</v>
      </c>
      <c r="P73">
        <v>1524.6894842166521</v>
      </c>
      <c r="Q73">
        <v>1997.458085832217</v>
      </c>
      <c r="R73">
        <v>1819.5455539664879</v>
      </c>
      <c r="S73">
        <v>1483.018296551654</v>
      </c>
      <c r="T73">
        <v>2004.6130414323441</v>
      </c>
      <c r="U73">
        <v>1558.637951744973</v>
      </c>
      <c r="V73">
        <v>2233.9908406387149</v>
      </c>
      <c r="W73">
        <v>2101.7662783389528</v>
      </c>
      <c r="X73">
        <v>1996.992873419026</v>
      </c>
      <c r="Y73">
        <v>1927.2775021524619</v>
      </c>
      <c r="Z73">
        <v>1408.5941150389081</v>
      </c>
      <c r="AA73">
        <v>2058.8529610928858</v>
      </c>
      <c r="AB73">
        <v>2012.900946826574</v>
      </c>
      <c r="AC73">
        <v>1821.2707975773769</v>
      </c>
      <c r="AD73">
        <v>1367.9280009472</v>
      </c>
      <c r="AE73">
        <v>1798.5408146267789</v>
      </c>
      <c r="AF73">
        <v>2242.4741356414588</v>
      </c>
      <c r="AG73">
        <v>2001.1580661131179</v>
      </c>
      <c r="AH73">
        <v>1703.519461943049</v>
      </c>
    </row>
    <row r="74" spans="1:34" x14ac:dyDescent="0.25">
      <c r="A74">
        <v>45406</v>
      </c>
      <c r="B74">
        <v>1205.6099999999999</v>
      </c>
      <c r="C74">
        <v>1927.9567248171959</v>
      </c>
      <c r="D74">
        <v>1957.2028800647829</v>
      </c>
      <c r="E74">
        <v>1752.2269984531649</v>
      </c>
      <c r="F74">
        <v>1903.7170276979921</v>
      </c>
      <c r="G74">
        <v>2281.805945432498</v>
      </c>
      <c r="H74">
        <v>2929.95175214645</v>
      </c>
      <c r="I74">
        <v>1888.7460547580699</v>
      </c>
      <c r="J74">
        <v>1965.824961223751</v>
      </c>
      <c r="K74">
        <v>1931.7589062354559</v>
      </c>
      <c r="L74">
        <v>2094.826623572787</v>
      </c>
      <c r="M74">
        <v>896.43283424440153</v>
      </c>
      <c r="N74">
        <v>1470.548374176607</v>
      </c>
      <c r="O74">
        <v>2008.925039216803</v>
      </c>
      <c r="P74">
        <v>1528.6729846909479</v>
      </c>
      <c r="Q74">
        <v>2004.1613385727719</v>
      </c>
      <c r="R74">
        <v>1822.7855386097069</v>
      </c>
      <c r="S74">
        <v>1492.142824721373</v>
      </c>
      <c r="T74">
        <v>2015.960859144499</v>
      </c>
      <c r="U74">
        <v>1560.7043939684379</v>
      </c>
      <c r="V74">
        <v>2238.0057439069451</v>
      </c>
      <c r="W74">
        <v>2098.1697054501251</v>
      </c>
      <c r="X74">
        <v>2003.863036361485</v>
      </c>
      <c r="Y74">
        <v>1934.145946747178</v>
      </c>
      <c r="Z74">
        <v>1408.9447819154759</v>
      </c>
      <c r="AA74">
        <v>2065.7718644619872</v>
      </c>
      <c r="AB74">
        <v>2018.3661216206799</v>
      </c>
      <c r="AC74">
        <v>1822.4469405912221</v>
      </c>
      <c r="AD74">
        <v>1371.007622470911</v>
      </c>
      <c r="AE74">
        <v>1795.5887427287751</v>
      </c>
      <c r="AF74">
        <v>2245.8764335044038</v>
      </c>
      <c r="AG74">
        <v>2006.201630662933</v>
      </c>
      <c r="AH74">
        <v>1710.027047962677</v>
      </c>
    </row>
    <row r="75" spans="1:34" x14ac:dyDescent="0.25">
      <c r="A75">
        <v>45405</v>
      </c>
      <c r="B75">
        <v>1177.4000000000001</v>
      </c>
      <c r="C75">
        <v>1906.480017717395</v>
      </c>
      <c r="D75">
        <v>1938.2309330380861</v>
      </c>
      <c r="E75">
        <v>1747.199610281066</v>
      </c>
      <c r="F75">
        <v>1873.896131417275</v>
      </c>
      <c r="G75">
        <v>2248.548189773403</v>
      </c>
      <c r="H75">
        <v>2892.3269535828349</v>
      </c>
      <c r="I75">
        <v>1868.64889046857</v>
      </c>
      <c r="J75">
        <v>1949.376371252612</v>
      </c>
      <c r="K75">
        <v>1907.6302211734651</v>
      </c>
      <c r="L75">
        <v>2079.3374652260432</v>
      </c>
      <c r="M75">
        <v>895.63285957443691</v>
      </c>
      <c r="N75">
        <v>1461.3795692373719</v>
      </c>
      <c r="O75">
        <v>1983.5843480349849</v>
      </c>
      <c r="P75">
        <v>1512.4854405959591</v>
      </c>
      <c r="Q75">
        <v>1986.9565726881749</v>
      </c>
      <c r="R75">
        <v>1806.7120787601159</v>
      </c>
      <c r="S75">
        <v>1458.0071906081939</v>
      </c>
      <c r="T75">
        <v>1991.2695485952961</v>
      </c>
      <c r="U75">
        <v>1550.434662725806</v>
      </c>
      <c r="V75">
        <v>2213.8147484932952</v>
      </c>
      <c r="W75">
        <v>2078.7001449052509</v>
      </c>
      <c r="X75">
        <v>1989.9013534582029</v>
      </c>
      <c r="Y75">
        <v>1910.655356159825</v>
      </c>
      <c r="Z75">
        <v>1389.9399728441849</v>
      </c>
      <c r="AA75">
        <v>2039.175251626863</v>
      </c>
      <c r="AB75">
        <v>1997.6354155229831</v>
      </c>
      <c r="AC75">
        <v>1804.799986722843</v>
      </c>
      <c r="AD75">
        <v>1362.1263221202621</v>
      </c>
      <c r="AE75">
        <v>1770.8035727408831</v>
      </c>
      <c r="AF75">
        <v>2215.1264909282841</v>
      </c>
      <c r="AG75">
        <v>1981.995573964912</v>
      </c>
      <c r="AH75">
        <v>1696.252546090371</v>
      </c>
    </row>
    <row r="76" spans="1:34" x14ac:dyDescent="0.25">
      <c r="A76">
        <v>45404</v>
      </c>
      <c r="B76">
        <v>1190.22</v>
      </c>
      <c r="C76">
        <v>1916.2838545078689</v>
      </c>
      <c r="D76">
        <v>1948.162074320099</v>
      </c>
      <c r="E76">
        <v>1746.553316297669</v>
      </c>
      <c r="F76">
        <v>1887.597115680162</v>
      </c>
      <c r="G76">
        <v>2255.9524210177451</v>
      </c>
      <c r="H76">
        <v>2918.6560316762971</v>
      </c>
      <c r="I76">
        <v>1868.855160515546</v>
      </c>
      <c r="J76">
        <v>1959.7432192452579</v>
      </c>
      <c r="K76">
        <v>1920.9417659842709</v>
      </c>
      <c r="L76">
        <v>2084.192085810625</v>
      </c>
      <c r="M76">
        <v>889.59421579461639</v>
      </c>
      <c r="N76">
        <v>1461.874517952577</v>
      </c>
      <c r="O76">
        <v>1994.4708095658059</v>
      </c>
      <c r="P76">
        <v>1524.6618423790351</v>
      </c>
      <c r="Q76">
        <v>1996.659388905425</v>
      </c>
      <c r="R76">
        <v>1814.3240567742189</v>
      </c>
      <c r="S76">
        <v>1468.7198747339651</v>
      </c>
      <c r="T76">
        <v>2006.043745483893</v>
      </c>
      <c r="U76">
        <v>1556.226442995875</v>
      </c>
      <c r="V76">
        <v>2228.5307005088262</v>
      </c>
      <c r="W76">
        <v>2074.6225093085009</v>
      </c>
      <c r="X76">
        <v>1991.017761349668</v>
      </c>
      <c r="Y76">
        <v>1923.7945749453279</v>
      </c>
      <c r="Z76">
        <v>1401.424290401234</v>
      </c>
      <c r="AA76">
        <v>2052.9443519319102</v>
      </c>
      <c r="AB76">
        <v>2008.07081070251</v>
      </c>
      <c r="AC76">
        <v>1809.8812713613411</v>
      </c>
      <c r="AD76">
        <v>1363.4423703645971</v>
      </c>
      <c r="AE76">
        <v>1775.9028456450569</v>
      </c>
      <c r="AF76">
        <v>2227.479332872027</v>
      </c>
      <c r="AG76">
        <v>1993.8238679253441</v>
      </c>
      <c r="AH76">
        <v>1703.3266719119911</v>
      </c>
    </row>
    <row r="77" spans="1:34" x14ac:dyDescent="0.25">
      <c r="A77">
        <v>45401</v>
      </c>
      <c r="B77">
        <v>1174.8499999999999</v>
      </c>
      <c r="C77">
        <v>1897.9592571847829</v>
      </c>
      <c r="D77">
        <v>1919.811382846493</v>
      </c>
      <c r="E77">
        <v>1736.337736155217</v>
      </c>
      <c r="F77">
        <v>1867.0396796840839</v>
      </c>
      <c r="G77">
        <v>2240.5213410211518</v>
      </c>
      <c r="H77">
        <v>2864.889273558997</v>
      </c>
      <c r="I77">
        <v>1856.24373365936</v>
      </c>
      <c r="J77">
        <v>1933.6621551287551</v>
      </c>
      <c r="K77">
        <v>1925.931624867244</v>
      </c>
      <c r="L77">
        <v>2069.9888298815031</v>
      </c>
      <c r="M77">
        <v>886.08779491980329</v>
      </c>
      <c r="N77">
        <v>1449.7389855623301</v>
      </c>
      <c r="O77">
        <v>1981.792023291438</v>
      </c>
      <c r="P77">
        <v>1507.01640848787</v>
      </c>
      <c r="Q77">
        <v>1976.090114095776</v>
      </c>
      <c r="R77">
        <v>1801.150676298666</v>
      </c>
      <c r="S77">
        <v>1447.046470195138</v>
      </c>
      <c r="T77">
        <v>1994.0396935244371</v>
      </c>
      <c r="U77">
        <v>1542.6836626445429</v>
      </c>
      <c r="V77">
        <v>2216.3727562874142</v>
      </c>
      <c r="W77">
        <v>2059.2385612214271</v>
      </c>
      <c r="X77">
        <v>1985.3055586598171</v>
      </c>
      <c r="Y77">
        <v>1902.729535084912</v>
      </c>
      <c r="Z77">
        <v>1390.265463075581</v>
      </c>
      <c r="AA77">
        <v>2029.2841231955949</v>
      </c>
      <c r="AB77">
        <v>1992.964125014164</v>
      </c>
      <c r="AC77">
        <v>1795.354449996086</v>
      </c>
      <c r="AD77">
        <v>1353.725901251066</v>
      </c>
      <c r="AE77">
        <v>1764.8511373168019</v>
      </c>
      <c r="AF77">
        <v>2207.173826557183</v>
      </c>
      <c r="AG77">
        <v>1977.581353314265</v>
      </c>
      <c r="AH77">
        <v>1682.9264129892131</v>
      </c>
    </row>
    <row r="78" spans="1:34" x14ac:dyDescent="0.25">
      <c r="A78">
        <v>45399</v>
      </c>
      <c r="B78">
        <v>1193.01</v>
      </c>
      <c r="C78">
        <v>1919.5148806357111</v>
      </c>
      <c r="D78">
        <v>1952.3256009278889</v>
      </c>
      <c r="E78">
        <v>1743.379403451677</v>
      </c>
      <c r="F78">
        <v>1893.908533802442</v>
      </c>
      <c r="G78">
        <v>2265.456619041182</v>
      </c>
      <c r="H78">
        <v>2904.245220341983</v>
      </c>
      <c r="I78">
        <v>1869.5519840891361</v>
      </c>
      <c r="J78">
        <v>1952.3642913676381</v>
      </c>
      <c r="K78">
        <v>1935.1543038673619</v>
      </c>
      <c r="L78">
        <v>2085.538355429343</v>
      </c>
      <c r="M78">
        <v>900.3677700827609</v>
      </c>
      <c r="N78">
        <v>1468.613677012901</v>
      </c>
      <c r="O78">
        <v>2011.0159994038329</v>
      </c>
      <c r="P78">
        <v>1513.7019138003971</v>
      </c>
      <c r="Q78">
        <v>2002.9488567223659</v>
      </c>
      <c r="R78">
        <v>1812.4592130359069</v>
      </c>
      <c r="S78">
        <v>1464.424621576492</v>
      </c>
      <c r="T78">
        <v>2023.731788706506</v>
      </c>
      <c r="U78">
        <v>1561.3867186439049</v>
      </c>
      <c r="V78">
        <v>2247.9164102922759</v>
      </c>
      <c r="W78">
        <v>2074.9992316687199</v>
      </c>
      <c r="X78">
        <v>1999.057597149955</v>
      </c>
      <c r="Y78">
        <v>1924.790700664905</v>
      </c>
      <c r="Z78">
        <v>1394.7508665460159</v>
      </c>
      <c r="AA78">
        <v>2055.2163127045228</v>
      </c>
      <c r="AB78">
        <v>2016.6581470929841</v>
      </c>
      <c r="AC78">
        <v>1809.9806055913371</v>
      </c>
      <c r="AD78">
        <v>1366.628884471158</v>
      </c>
      <c r="AE78">
        <v>1780.147411431936</v>
      </c>
      <c r="AF78">
        <v>2230.5267423360342</v>
      </c>
      <c r="AG78">
        <v>1998.246143379148</v>
      </c>
      <c r="AH78">
        <v>1705.299328961054</v>
      </c>
    </row>
    <row r="79" spans="1:34" x14ac:dyDescent="0.25">
      <c r="A79">
        <v>45398</v>
      </c>
      <c r="B79">
        <v>1215.68</v>
      </c>
      <c r="C79">
        <v>1929.009996439112</v>
      </c>
      <c r="D79">
        <v>1960.0616492939921</v>
      </c>
      <c r="E79">
        <v>1738.9662354256971</v>
      </c>
      <c r="F79">
        <v>1902.380883484904</v>
      </c>
      <c r="G79">
        <v>2279.6982559233029</v>
      </c>
      <c r="H79">
        <v>2932.4095122426238</v>
      </c>
      <c r="I79">
        <v>1878.8283721508631</v>
      </c>
      <c r="J79">
        <v>1955.0829851797871</v>
      </c>
      <c r="K79">
        <v>1942.662234909958</v>
      </c>
      <c r="L79">
        <v>2094.044204628166</v>
      </c>
      <c r="M79">
        <v>907.7697277779489</v>
      </c>
      <c r="N79">
        <v>1471.8659646372321</v>
      </c>
      <c r="O79">
        <v>2019.4483613370371</v>
      </c>
      <c r="P79">
        <v>1509.0304131252919</v>
      </c>
      <c r="Q79">
        <v>2014.410162172205</v>
      </c>
      <c r="R79">
        <v>1825.3777788688001</v>
      </c>
      <c r="S79">
        <v>1471.634184730163</v>
      </c>
      <c r="T79">
        <v>2040.3481046611</v>
      </c>
      <c r="U79">
        <v>1571.4159265170911</v>
      </c>
      <c r="V79">
        <v>2249.7965183601068</v>
      </c>
      <c r="W79">
        <v>2078.19673992142</v>
      </c>
      <c r="X79">
        <v>2008.0583249752401</v>
      </c>
      <c r="Y79">
        <v>1935.690710688642</v>
      </c>
      <c r="Z79">
        <v>1403.8268079918309</v>
      </c>
      <c r="AA79">
        <v>2067.7084406130598</v>
      </c>
      <c r="AB79">
        <v>2024.3026933789929</v>
      </c>
      <c r="AC79">
        <v>1817.538596175074</v>
      </c>
      <c r="AD79">
        <v>1370.9618432344821</v>
      </c>
      <c r="AE79">
        <v>1797.962918614191</v>
      </c>
      <c r="AF79">
        <v>2248.0992948726871</v>
      </c>
      <c r="AG79">
        <v>2007.7330219356479</v>
      </c>
      <c r="AH79">
        <v>1709.859757991853</v>
      </c>
    </row>
    <row r="80" spans="1:34" x14ac:dyDescent="0.25">
      <c r="A80">
        <v>45397</v>
      </c>
      <c r="B80">
        <v>1216.6099999999999</v>
      </c>
      <c r="C80">
        <v>1938.3492918139441</v>
      </c>
      <c r="D80">
        <v>1982.2988811396831</v>
      </c>
      <c r="E80">
        <v>1749.766691592828</v>
      </c>
      <c r="F80">
        <v>1920.068443440724</v>
      </c>
      <c r="G80">
        <v>2290.1847259383781</v>
      </c>
      <c r="H80">
        <v>2943.2946271515202</v>
      </c>
      <c r="I80">
        <v>1883.612807092092</v>
      </c>
      <c r="J80">
        <v>1968.5797597627279</v>
      </c>
      <c r="K80">
        <v>1948.1946793273471</v>
      </c>
      <c r="L80">
        <v>2095.7897956048901</v>
      </c>
      <c r="M80">
        <v>901.36743346531819</v>
      </c>
      <c r="N80">
        <v>1480.1626268366231</v>
      </c>
      <c r="O80">
        <v>2026.435795383399</v>
      </c>
      <c r="P80">
        <v>1516.014716968695</v>
      </c>
      <c r="Q80">
        <v>2028.2458043521331</v>
      </c>
      <c r="R80">
        <v>1823.818658215876</v>
      </c>
      <c r="S80">
        <v>1490.283413249379</v>
      </c>
      <c r="T80">
        <v>2046.170145597948</v>
      </c>
      <c r="U80">
        <v>1582.367383367902</v>
      </c>
      <c r="V80">
        <v>2256.802978071561</v>
      </c>
      <c r="W80">
        <v>2079.1703554735241</v>
      </c>
      <c r="X80">
        <v>2014.5644319206781</v>
      </c>
      <c r="Y80">
        <v>1945.8636841445791</v>
      </c>
      <c r="Z80">
        <v>1408.5497986248431</v>
      </c>
      <c r="AA80">
        <v>2080.4440460054102</v>
      </c>
      <c r="AB80">
        <v>2033.324151157163</v>
      </c>
      <c r="AC80">
        <v>1822.4520242745509</v>
      </c>
      <c r="AD80">
        <v>1375.568853856116</v>
      </c>
      <c r="AE80">
        <v>1791.129037012643</v>
      </c>
      <c r="AF80">
        <v>2253.159989705217</v>
      </c>
      <c r="AG80">
        <v>2018.99874603066</v>
      </c>
      <c r="AH80">
        <v>1721.296916166137</v>
      </c>
    </row>
    <row r="81" spans="1:34" x14ac:dyDescent="0.25">
      <c r="A81">
        <v>45394</v>
      </c>
      <c r="B81">
        <v>1276.5999999999999</v>
      </c>
      <c r="C81">
        <v>1982.7671430581049</v>
      </c>
      <c r="D81">
        <v>2030.4845427580269</v>
      </c>
      <c r="E81">
        <v>1779.735597740292</v>
      </c>
      <c r="F81">
        <v>1974.813059361893</v>
      </c>
      <c r="G81">
        <v>2349.4442774451509</v>
      </c>
      <c r="H81">
        <v>3012.6182579345809</v>
      </c>
      <c r="I81">
        <v>1921.331066287778</v>
      </c>
      <c r="J81">
        <v>2009.1943960113069</v>
      </c>
      <c r="K81">
        <v>2005.981464809897</v>
      </c>
      <c r="L81">
        <v>2142.3863150516358</v>
      </c>
      <c r="M81">
        <v>924.6368568843119</v>
      </c>
      <c r="N81">
        <v>1501.1735770661121</v>
      </c>
      <c r="O81">
        <v>2071.542129811035</v>
      </c>
      <c r="P81">
        <v>1544.7331105274129</v>
      </c>
      <c r="Q81">
        <v>2065.8507792331839</v>
      </c>
      <c r="R81">
        <v>1864.553603902327</v>
      </c>
      <c r="S81">
        <v>1530.806492813</v>
      </c>
      <c r="T81">
        <v>2082.0571501899722</v>
      </c>
      <c r="U81">
        <v>1622.508398204812</v>
      </c>
      <c r="V81">
        <v>2302.958002401097</v>
      </c>
      <c r="W81">
        <v>2116.887404371791</v>
      </c>
      <c r="X81">
        <v>2045.0608038721471</v>
      </c>
      <c r="Y81">
        <v>1997.4588953155039</v>
      </c>
      <c r="Z81">
        <v>1439.0481856814049</v>
      </c>
      <c r="AA81">
        <v>2131.7558851409449</v>
      </c>
      <c r="AB81">
        <v>2077.4064543976001</v>
      </c>
      <c r="AC81">
        <v>1862.262328615855</v>
      </c>
      <c r="AD81">
        <v>1400.5171108919519</v>
      </c>
      <c r="AE81">
        <v>1837.3999463577959</v>
      </c>
      <c r="AF81">
        <v>2301.9467374101268</v>
      </c>
      <c r="AG81">
        <v>2066.1531275478351</v>
      </c>
      <c r="AH81">
        <v>1760.5615757295579</v>
      </c>
    </row>
    <row r="82" spans="1:34" x14ac:dyDescent="0.25">
      <c r="A82">
        <v>45393</v>
      </c>
      <c r="B82">
        <v>1258.2</v>
      </c>
      <c r="C82">
        <v>1977.690813686273</v>
      </c>
      <c r="D82">
        <v>2047.3650174428101</v>
      </c>
      <c r="E82">
        <v>1776.925535834097</v>
      </c>
      <c r="F82">
        <v>1971.446933960362</v>
      </c>
      <c r="G82">
        <v>2343.6930444660361</v>
      </c>
      <c r="H82">
        <v>2996.258011456337</v>
      </c>
      <c r="I82">
        <v>1911.1538002623529</v>
      </c>
      <c r="J82">
        <v>2001.4118500062009</v>
      </c>
      <c r="K82">
        <v>2008.127828939987</v>
      </c>
      <c r="L82">
        <v>2121.4875400862938</v>
      </c>
      <c r="M82">
        <v>904.40210061118239</v>
      </c>
      <c r="N82">
        <v>1495.3768067469059</v>
      </c>
      <c r="O82">
        <v>2066.8905323629801</v>
      </c>
      <c r="P82">
        <v>1535.3581735863911</v>
      </c>
      <c r="Q82">
        <v>2069.655779466646</v>
      </c>
      <c r="R82">
        <v>1846.9648275499239</v>
      </c>
      <c r="S82">
        <v>1526.089262203302</v>
      </c>
      <c r="T82">
        <v>2079.8453733746469</v>
      </c>
      <c r="U82">
        <v>1616.800672186771</v>
      </c>
      <c r="V82">
        <v>2314.7683031584111</v>
      </c>
      <c r="W82">
        <v>2109.4941840190099</v>
      </c>
      <c r="X82">
        <v>2047.0787954619959</v>
      </c>
      <c r="Y82">
        <v>1996.8411434858481</v>
      </c>
      <c r="Z82">
        <v>1430.389454365366</v>
      </c>
      <c r="AA82">
        <v>2128.951732158821</v>
      </c>
      <c r="AB82">
        <v>2074.5096117752778</v>
      </c>
      <c r="AC82">
        <v>1852.390877984149</v>
      </c>
      <c r="AD82">
        <v>1391.318383237468</v>
      </c>
      <c r="AE82">
        <v>1819.104122567202</v>
      </c>
      <c r="AF82">
        <v>2289.710480457356</v>
      </c>
      <c r="AG82">
        <v>2060.4949880176582</v>
      </c>
      <c r="AH82">
        <v>1761.186696255503</v>
      </c>
    </row>
    <row r="83" spans="1:34" x14ac:dyDescent="0.25">
      <c r="A83">
        <v>45392</v>
      </c>
      <c r="B83">
        <v>1258.56</v>
      </c>
      <c r="C83">
        <v>1978.202310716174</v>
      </c>
      <c r="D83">
        <v>2056.2174970704791</v>
      </c>
      <c r="E83">
        <v>1785.002967148338</v>
      </c>
      <c r="F83">
        <v>1974.0884656506751</v>
      </c>
      <c r="G83">
        <v>2350.3281870200108</v>
      </c>
      <c r="H83">
        <v>2992.3156189405659</v>
      </c>
      <c r="I83">
        <v>1905.453130564819</v>
      </c>
      <c r="J83">
        <v>2008.324541578505</v>
      </c>
      <c r="K83">
        <v>2007.934787533163</v>
      </c>
      <c r="L83">
        <v>2122.9539144309601</v>
      </c>
      <c r="M83">
        <v>910.75007561539155</v>
      </c>
      <c r="N83">
        <v>1498.6316047385831</v>
      </c>
      <c r="O83">
        <v>2065.720021990548</v>
      </c>
      <c r="P83">
        <v>1536.983338706731</v>
      </c>
      <c r="Q83">
        <v>2071.9160094919262</v>
      </c>
      <c r="R83">
        <v>1848.2033057875949</v>
      </c>
      <c r="S83">
        <v>1530.6632822673771</v>
      </c>
      <c r="T83">
        <v>2074.7757976262778</v>
      </c>
      <c r="U83">
        <v>1619.7795460153211</v>
      </c>
      <c r="V83">
        <v>2316.845393896057</v>
      </c>
      <c r="W83">
        <v>2106.1135095615232</v>
      </c>
      <c r="X83">
        <v>2050.3206643905228</v>
      </c>
      <c r="Y83">
        <v>1993.372068191092</v>
      </c>
      <c r="Z83">
        <v>1417.6540310518619</v>
      </c>
      <c r="AA83">
        <v>2128.730302612219</v>
      </c>
      <c r="AB83">
        <v>2076.0953911710671</v>
      </c>
      <c r="AC83">
        <v>1853.09933338261</v>
      </c>
      <c r="AD83">
        <v>1392.42163558227</v>
      </c>
      <c r="AE83">
        <v>1817.734664294351</v>
      </c>
      <c r="AF83">
        <v>2289.6909309417838</v>
      </c>
      <c r="AG83">
        <v>2060.7553229926971</v>
      </c>
      <c r="AH83">
        <v>1762.445835303231</v>
      </c>
    </row>
    <row r="84" spans="1:34" x14ac:dyDescent="0.25">
      <c r="A84">
        <v>45391</v>
      </c>
      <c r="B84">
        <v>1262.82</v>
      </c>
      <c r="C84">
        <v>1982.633379170635</v>
      </c>
      <c r="D84">
        <v>2065.7110008906261</v>
      </c>
      <c r="E84">
        <v>1783.954584419839</v>
      </c>
      <c r="F84">
        <v>1978.485458841189</v>
      </c>
      <c r="G84">
        <v>2356.238145247899</v>
      </c>
      <c r="H84">
        <v>3003.4686383186299</v>
      </c>
      <c r="I84">
        <v>1900.5880689030971</v>
      </c>
      <c r="J84">
        <v>2011.3081496489369</v>
      </c>
      <c r="K84">
        <v>2038.2389468319191</v>
      </c>
      <c r="L84">
        <v>2130.229982003194</v>
      </c>
      <c r="M84">
        <v>912.6576090274724</v>
      </c>
      <c r="N84">
        <v>1505.0468044893139</v>
      </c>
      <c r="O84">
        <v>2073.3077456654928</v>
      </c>
      <c r="P84">
        <v>1540.237583688574</v>
      </c>
      <c r="Q84">
        <v>2068.3891736666578</v>
      </c>
      <c r="R84">
        <v>1842.4436396663571</v>
      </c>
      <c r="S84">
        <v>1534.520888549057</v>
      </c>
      <c r="T84">
        <v>2085.2233482700299</v>
      </c>
      <c r="U84">
        <v>1619.082392307085</v>
      </c>
      <c r="V84">
        <v>2321.2485153818811</v>
      </c>
      <c r="W84">
        <v>2108.621232611034</v>
      </c>
      <c r="X84">
        <v>2051.541952065038</v>
      </c>
      <c r="Y84">
        <v>2001.673384880525</v>
      </c>
      <c r="Z84">
        <v>1408.6056613486619</v>
      </c>
      <c r="AA84">
        <v>2135.5367294141638</v>
      </c>
      <c r="AB84">
        <v>2082.2989233719968</v>
      </c>
      <c r="AC84">
        <v>1852.646086027155</v>
      </c>
      <c r="AD84">
        <v>1393.2930670118001</v>
      </c>
      <c r="AE84">
        <v>1819.00579783123</v>
      </c>
      <c r="AF84">
        <v>2294.9273947961051</v>
      </c>
      <c r="AG84">
        <v>2064.805872419623</v>
      </c>
      <c r="AH84">
        <v>1767.2679066283861</v>
      </c>
    </row>
    <row r="85" spans="1:34" x14ac:dyDescent="0.25">
      <c r="A85">
        <v>45390</v>
      </c>
      <c r="B85">
        <v>1250.3499999999999</v>
      </c>
      <c r="C85">
        <v>1976.8045775304529</v>
      </c>
      <c r="D85">
        <v>2065.2937748026161</v>
      </c>
      <c r="E85">
        <v>1775.0436921098701</v>
      </c>
      <c r="F85">
        <v>1971.6684353704361</v>
      </c>
      <c r="G85">
        <v>2346.788513429181</v>
      </c>
      <c r="H85">
        <v>2980.6063035545872</v>
      </c>
      <c r="I85">
        <v>1898.3462960991519</v>
      </c>
      <c r="J85">
        <v>2008.6733973818889</v>
      </c>
      <c r="K85">
        <v>2034.805467966198</v>
      </c>
      <c r="L85">
        <v>2124.9634396192159</v>
      </c>
      <c r="M85">
        <v>913.08982335593134</v>
      </c>
      <c r="N85">
        <v>1505.676946307537</v>
      </c>
      <c r="O85">
        <v>2062.9009459399258</v>
      </c>
      <c r="P85">
        <v>1536.464773265466</v>
      </c>
      <c r="Q85">
        <v>2061.5986974291741</v>
      </c>
      <c r="R85">
        <v>1830.499498450404</v>
      </c>
      <c r="S85">
        <v>1529.16580041361</v>
      </c>
      <c r="T85">
        <v>2077.9599487234341</v>
      </c>
      <c r="U85">
        <v>1618.234142275538</v>
      </c>
      <c r="V85">
        <v>2321.6307466664621</v>
      </c>
      <c r="W85">
        <v>2102.2327498584441</v>
      </c>
      <c r="X85">
        <v>2046.811112236662</v>
      </c>
      <c r="Y85">
        <v>2002.4778462269369</v>
      </c>
      <c r="Z85">
        <v>1399.5820231275529</v>
      </c>
      <c r="AA85">
        <v>2129.3082547375111</v>
      </c>
      <c r="AB85">
        <v>2076.0525169789121</v>
      </c>
      <c r="AC85">
        <v>1846.6840232047059</v>
      </c>
      <c r="AD85">
        <v>1390.3204539527139</v>
      </c>
      <c r="AE85">
        <v>1807.765498260301</v>
      </c>
      <c r="AF85">
        <v>2283.0849096854708</v>
      </c>
      <c r="AG85">
        <v>2057.9839421433999</v>
      </c>
      <c r="AH85">
        <v>1766.04114001466</v>
      </c>
    </row>
    <row r="86" spans="1:34" x14ac:dyDescent="0.25">
      <c r="A86">
        <v>45387</v>
      </c>
      <c r="B86">
        <v>1255.1099999999999</v>
      </c>
      <c r="C86">
        <v>1988.1501067190429</v>
      </c>
      <c r="D86">
        <v>2086.7687725782648</v>
      </c>
      <c r="E86">
        <v>1793.24344440811</v>
      </c>
      <c r="F86">
        <v>1984.884540061111</v>
      </c>
      <c r="G86">
        <v>2355.470255541522</v>
      </c>
      <c r="H86">
        <v>2991.14688668796</v>
      </c>
      <c r="I86">
        <v>1925.6702888772791</v>
      </c>
      <c r="J86">
        <v>2024.240158218603</v>
      </c>
      <c r="K86">
        <v>2054.5677961657029</v>
      </c>
      <c r="L86">
        <v>2137.5834294812771</v>
      </c>
      <c r="M86">
        <v>917.56306806000055</v>
      </c>
      <c r="N86">
        <v>1512.798746514618</v>
      </c>
      <c r="O86">
        <v>2081.3736742868782</v>
      </c>
      <c r="P86">
        <v>1550.673820257231</v>
      </c>
      <c r="Q86">
        <v>2066.9363745297901</v>
      </c>
      <c r="R86">
        <v>1828.4545073509589</v>
      </c>
      <c r="S86">
        <v>1533.9774442152629</v>
      </c>
      <c r="T86">
        <v>2087.190067426342</v>
      </c>
      <c r="U86">
        <v>1622.234377717703</v>
      </c>
      <c r="V86">
        <v>2333.372815584873</v>
      </c>
      <c r="W86">
        <v>2113.2903729915179</v>
      </c>
      <c r="X86">
        <v>2056.5648480079772</v>
      </c>
      <c r="Y86">
        <v>2016.223173077625</v>
      </c>
      <c r="Z86">
        <v>1403.3025327998289</v>
      </c>
      <c r="AA86">
        <v>2141.8190181755399</v>
      </c>
      <c r="AB86">
        <v>2089.9577357114308</v>
      </c>
      <c r="AC86">
        <v>1855.050472797408</v>
      </c>
      <c r="AD86">
        <v>1397.7390220167481</v>
      </c>
      <c r="AE86">
        <v>1812.4819106931391</v>
      </c>
      <c r="AF86">
        <v>2293.1418645414351</v>
      </c>
      <c r="AG86">
        <v>2068.873892799108</v>
      </c>
      <c r="AH86">
        <v>1779.2984471282409</v>
      </c>
    </row>
    <row r="87" spans="1:34" x14ac:dyDescent="0.25">
      <c r="A87">
        <v>45386</v>
      </c>
      <c r="B87">
        <v>1268.25</v>
      </c>
      <c r="C87">
        <v>1998.926178494776</v>
      </c>
      <c r="D87">
        <v>2112.6454414444579</v>
      </c>
      <c r="E87">
        <v>1803.9494030945971</v>
      </c>
      <c r="F87">
        <v>1994.336253460453</v>
      </c>
      <c r="G87">
        <v>2367.923270566946</v>
      </c>
      <c r="H87">
        <v>3016.7670169575758</v>
      </c>
      <c r="I87">
        <v>1922.7187864882601</v>
      </c>
      <c r="J87">
        <v>2043.861299607963</v>
      </c>
      <c r="K87">
        <v>2058.662824849886</v>
      </c>
      <c r="L87">
        <v>2159.732639517224</v>
      </c>
      <c r="M87">
        <v>911.00167242034604</v>
      </c>
      <c r="N87">
        <v>1521.550056888882</v>
      </c>
      <c r="O87">
        <v>2105.0602936201208</v>
      </c>
      <c r="P87">
        <v>1559.3353046292441</v>
      </c>
      <c r="Q87">
        <v>2067.8512967696038</v>
      </c>
      <c r="R87">
        <v>1834.6415341625441</v>
      </c>
      <c r="S87">
        <v>1541.1445568884469</v>
      </c>
      <c r="T87">
        <v>2104.4161349698152</v>
      </c>
      <c r="U87">
        <v>1629.6061934015229</v>
      </c>
      <c r="V87">
        <v>2357.281564552773</v>
      </c>
      <c r="W87">
        <v>2115.8375107324282</v>
      </c>
      <c r="X87">
        <v>2066.517902099607</v>
      </c>
      <c r="Y87">
        <v>2023.787104914466</v>
      </c>
      <c r="Z87">
        <v>1406.96136887228</v>
      </c>
      <c r="AA87">
        <v>2154.233793114639</v>
      </c>
      <c r="AB87">
        <v>2105.4252294506218</v>
      </c>
      <c r="AC87">
        <v>1860.947075790036</v>
      </c>
      <c r="AD87">
        <v>1402.245425404142</v>
      </c>
      <c r="AE87">
        <v>1815.421468104221</v>
      </c>
      <c r="AF87">
        <v>2305.8557421289211</v>
      </c>
      <c r="AG87">
        <v>2080.0230937986971</v>
      </c>
      <c r="AH87">
        <v>1789.722301805519</v>
      </c>
    </row>
    <row r="88" spans="1:34" x14ac:dyDescent="0.25">
      <c r="A88">
        <v>45385</v>
      </c>
      <c r="B88">
        <v>1271.47</v>
      </c>
      <c r="C88">
        <v>2005.048599090331</v>
      </c>
      <c r="D88">
        <v>2113.2406295840419</v>
      </c>
      <c r="E88">
        <v>1796.895719069809</v>
      </c>
      <c r="F88">
        <v>1999.7947236413111</v>
      </c>
      <c r="G88">
        <v>2373.414727937693</v>
      </c>
      <c r="H88">
        <v>3024.428607621488</v>
      </c>
      <c r="I88">
        <v>1918.480674907504</v>
      </c>
      <c r="J88">
        <v>2051.7925132080209</v>
      </c>
      <c r="K88">
        <v>2065.9432828806521</v>
      </c>
      <c r="L88">
        <v>2164.3101517192208</v>
      </c>
      <c r="M88">
        <v>918.99291015142705</v>
      </c>
      <c r="N88">
        <v>1523.378326734274</v>
      </c>
      <c r="O88">
        <v>2115.190936639463</v>
      </c>
      <c r="P88">
        <v>1563.4234758909929</v>
      </c>
      <c r="Q88">
        <v>2079.5646987705882</v>
      </c>
      <c r="R88">
        <v>1841.3596625898431</v>
      </c>
      <c r="S88">
        <v>1553.2502957412571</v>
      </c>
      <c r="T88">
        <v>2113.23768277918</v>
      </c>
      <c r="U88">
        <v>1631.0079259638951</v>
      </c>
      <c r="V88">
        <v>2371.946889707006</v>
      </c>
      <c r="W88">
        <v>2117.6001036958278</v>
      </c>
      <c r="X88">
        <v>2078.3204225437648</v>
      </c>
      <c r="Y88">
        <v>2030.657136932522</v>
      </c>
      <c r="Z88">
        <v>1407.513583025554</v>
      </c>
      <c r="AA88">
        <v>2161.294853319605</v>
      </c>
      <c r="AB88">
        <v>2115.05498244418</v>
      </c>
      <c r="AC88">
        <v>1863.9322676589461</v>
      </c>
      <c r="AD88">
        <v>1403.84383071919</v>
      </c>
      <c r="AE88">
        <v>1816.973539533619</v>
      </c>
      <c r="AF88">
        <v>2312.1221600306362</v>
      </c>
      <c r="AG88">
        <v>2085.4564097569282</v>
      </c>
      <c r="AH88">
        <v>1797.0472195971361</v>
      </c>
    </row>
    <row r="89" spans="1:34" x14ac:dyDescent="0.25">
      <c r="A89">
        <v>45384</v>
      </c>
      <c r="B89">
        <v>1287.04</v>
      </c>
      <c r="C89">
        <v>2009.950475103431</v>
      </c>
      <c r="D89">
        <v>2125.9219485068729</v>
      </c>
      <c r="E89">
        <v>1796.358875447361</v>
      </c>
      <c r="F89">
        <v>2011.6867304202069</v>
      </c>
      <c r="G89">
        <v>2383.9287109116271</v>
      </c>
      <c r="H89">
        <v>3036.116322331929</v>
      </c>
      <c r="I89">
        <v>1906.771007118399</v>
      </c>
      <c r="J89">
        <v>2057.2091222440899</v>
      </c>
      <c r="K89">
        <v>2053.674044392435</v>
      </c>
      <c r="L89">
        <v>2165.6601188250129</v>
      </c>
      <c r="M89">
        <v>928.29765144932082</v>
      </c>
      <c r="N89">
        <v>1523.543215560944</v>
      </c>
      <c r="O89">
        <v>2109.23812041669</v>
      </c>
      <c r="P89">
        <v>1571.184602705833</v>
      </c>
      <c r="Q89">
        <v>2082.3320062153912</v>
      </c>
      <c r="R89">
        <v>1851.5149304529029</v>
      </c>
      <c r="S89">
        <v>1554.6785515080669</v>
      </c>
      <c r="T89">
        <v>2127.0292312661932</v>
      </c>
      <c r="U89">
        <v>1634.1983014256029</v>
      </c>
      <c r="V89">
        <v>2366.2012118351599</v>
      </c>
      <c r="W89">
        <v>2116.1168566451661</v>
      </c>
      <c r="X89">
        <v>2087.353374289753</v>
      </c>
      <c r="Y89">
        <v>2035.092261650612</v>
      </c>
      <c r="Z89">
        <v>1408.36399727358</v>
      </c>
      <c r="AA89">
        <v>2170.4358885673969</v>
      </c>
      <c r="AB89">
        <v>2113.174459327076</v>
      </c>
      <c r="AC89">
        <v>1867.876467156465</v>
      </c>
      <c r="AD89">
        <v>1406.08817649249</v>
      </c>
      <c r="AE89">
        <v>1826.352384286407</v>
      </c>
      <c r="AF89">
        <v>2320.8322985462119</v>
      </c>
      <c r="AG89">
        <v>2091.612095830571</v>
      </c>
      <c r="AH89">
        <v>1798.2638784605811</v>
      </c>
    </row>
    <row r="90" spans="1:34" x14ac:dyDescent="0.25">
      <c r="A90">
        <v>45383</v>
      </c>
      <c r="B90">
        <v>1281.52</v>
      </c>
      <c r="C90">
        <v>2005.899627433542</v>
      </c>
      <c r="D90">
        <v>2126.295457753838</v>
      </c>
      <c r="E90">
        <v>1788.8002017104579</v>
      </c>
      <c r="F90">
        <v>2007.347540824373</v>
      </c>
      <c r="G90">
        <v>2373.2456644521249</v>
      </c>
      <c r="H90">
        <v>3029.9479112980648</v>
      </c>
      <c r="I90">
        <v>1898.1146958613961</v>
      </c>
      <c r="J90">
        <v>2058.41142418544</v>
      </c>
      <c r="K90">
        <v>2023.5726481627939</v>
      </c>
      <c r="L90">
        <v>2155.9489326991961</v>
      </c>
      <c r="M90">
        <v>926.80158835209909</v>
      </c>
      <c r="N90">
        <v>1513.8725654913501</v>
      </c>
      <c r="O90">
        <v>2099.805554777437</v>
      </c>
      <c r="P90">
        <v>1580.960301578737</v>
      </c>
      <c r="Q90">
        <v>2082.7097265760549</v>
      </c>
      <c r="R90">
        <v>1853.503293408485</v>
      </c>
      <c r="S90">
        <v>1549.1185300146669</v>
      </c>
      <c r="T90">
        <v>2126.4646228492161</v>
      </c>
      <c r="U90">
        <v>1637.3093528607239</v>
      </c>
      <c r="V90">
        <v>2374.2051781371069</v>
      </c>
      <c r="W90">
        <v>2110.0962845905151</v>
      </c>
      <c r="X90">
        <v>2080.0874226761562</v>
      </c>
      <c r="Y90">
        <v>2029.7422359517279</v>
      </c>
      <c r="Z90">
        <v>1413.3304281982821</v>
      </c>
      <c r="AA90">
        <v>2165.646313759833</v>
      </c>
      <c r="AB90">
        <v>2107.0039610835279</v>
      </c>
      <c r="AC90">
        <v>1867.481212171376</v>
      </c>
      <c r="AD90">
        <v>1401.799671353665</v>
      </c>
      <c r="AE90">
        <v>1816.141099683821</v>
      </c>
      <c r="AF90">
        <v>2313.5564249460331</v>
      </c>
      <c r="AG90">
        <v>2086.5885821736069</v>
      </c>
      <c r="AH90">
        <v>1797.5355228281121</v>
      </c>
    </row>
    <row r="91" spans="1:34" x14ac:dyDescent="0.25">
      <c r="A91">
        <v>45380</v>
      </c>
      <c r="B91">
        <v>1284.0899999999999</v>
      </c>
      <c r="C91">
        <v>2005.9504372636311</v>
      </c>
      <c r="D91">
        <v>2132.243189561103</v>
      </c>
      <c r="E91">
        <v>1799.1677587079389</v>
      </c>
      <c r="F91">
        <v>1999.978956491552</v>
      </c>
      <c r="G91">
        <v>2376.6181477414202</v>
      </c>
      <c r="H91">
        <v>3032.4426831122091</v>
      </c>
      <c r="I91">
        <v>1890.842262920831</v>
      </c>
      <c r="J91">
        <v>2055.405375819611</v>
      </c>
      <c r="K91">
        <v>2014.853135672475</v>
      </c>
      <c r="L91">
        <v>2163.1591821318152</v>
      </c>
      <c r="M91">
        <v>919.12793443196028</v>
      </c>
      <c r="N91">
        <v>1514.9662926366859</v>
      </c>
      <c r="O91">
        <v>2101.9790923382229</v>
      </c>
      <c r="P91">
        <v>1580.637346066196</v>
      </c>
      <c r="Q91">
        <v>2095.9319187767519</v>
      </c>
      <c r="R91">
        <v>1859.680270394706</v>
      </c>
      <c r="S91">
        <v>1550.6986715313631</v>
      </c>
      <c r="T91">
        <v>2124.802180773971</v>
      </c>
      <c r="U91">
        <v>1642.4922955998641</v>
      </c>
      <c r="V91">
        <v>2372.575863744335</v>
      </c>
      <c r="W91">
        <v>2108.9203707299312</v>
      </c>
      <c r="X91">
        <v>2078.0960310636792</v>
      </c>
      <c r="Y91">
        <v>2028.5645459840091</v>
      </c>
      <c r="Z91">
        <v>1412.0621432358471</v>
      </c>
      <c r="AA91">
        <v>2163.381091662618</v>
      </c>
      <c r="AB91">
        <v>2110.087498078793</v>
      </c>
      <c r="AC91">
        <v>1869.412975985884</v>
      </c>
      <c r="AD91">
        <v>1401.7941007348941</v>
      </c>
      <c r="AE91">
        <v>1815.9348417540241</v>
      </c>
      <c r="AF91">
        <v>2315.626113380124</v>
      </c>
      <c r="AG91">
        <v>2085.1351146737088</v>
      </c>
      <c r="AH91">
        <v>1798.1829626897929</v>
      </c>
    </row>
    <row r="92" spans="1:34" x14ac:dyDescent="0.25">
      <c r="A92">
        <v>45379</v>
      </c>
      <c r="B92">
        <v>1290.18</v>
      </c>
      <c r="C92">
        <v>2009.0324234863681</v>
      </c>
      <c r="D92">
        <v>2133.844534644707</v>
      </c>
      <c r="E92">
        <v>1798.448009275226</v>
      </c>
      <c r="F92">
        <v>2003.465963740985</v>
      </c>
      <c r="G92">
        <v>2379.7999949061809</v>
      </c>
      <c r="H92">
        <v>3046.5878751913328</v>
      </c>
      <c r="I92">
        <v>1894.289783725166</v>
      </c>
      <c r="J92">
        <v>2057.7915303914979</v>
      </c>
      <c r="K92">
        <v>2008.484024890872</v>
      </c>
      <c r="L92">
        <v>2168.967178865521</v>
      </c>
      <c r="M92">
        <v>917.59045988773266</v>
      </c>
      <c r="N92">
        <v>1512.4430413197069</v>
      </c>
      <c r="O92">
        <v>2099.587232573539</v>
      </c>
      <c r="P92">
        <v>1590.649563736843</v>
      </c>
      <c r="Q92">
        <v>2102.094286699074</v>
      </c>
      <c r="R92">
        <v>1862.469576081302</v>
      </c>
      <c r="S92">
        <v>1553.5133411092711</v>
      </c>
      <c r="T92">
        <v>2118.8403422737561</v>
      </c>
      <c r="U92">
        <v>1645.2260935049601</v>
      </c>
      <c r="V92">
        <v>2387.9011364486259</v>
      </c>
      <c r="W92">
        <v>2108.749446767149</v>
      </c>
      <c r="X92">
        <v>2083.080084085555</v>
      </c>
      <c r="Y92">
        <v>2031.018746130012</v>
      </c>
      <c r="Z92">
        <v>1416.572279703435</v>
      </c>
      <c r="AA92">
        <v>2167.5032938076829</v>
      </c>
      <c r="AB92">
        <v>2112.2516006807909</v>
      </c>
      <c r="AC92">
        <v>1872.9218361228191</v>
      </c>
      <c r="AD92">
        <v>1401.320071450544</v>
      </c>
      <c r="AE92">
        <v>1816.0903654266219</v>
      </c>
      <c r="AF92">
        <v>2318.9727836754828</v>
      </c>
      <c r="AG92">
        <v>2089.2172231348882</v>
      </c>
      <c r="AH92">
        <v>1800.4728379482369</v>
      </c>
    </row>
    <row r="93" spans="1:34" x14ac:dyDescent="0.25">
      <c r="A93">
        <v>45378</v>
      </c>
      <c r="B93">
        <v>1283.0899999999999</v>
      </c>
      <c r="C93">
        <v>2006.2482781402789</v>
      </c>
      <c r="D93">
        <v>2132.1415343722638</v>
      </c>
      <c r="E93">
        <v>1794.901673124727</v>
      </c>
      <c r="F93">
        <v>2003.371866563506</v>
      </c>
      <c r="G93">
        <v>2376.377124876773</v>
      </c>
      <c r="H93">
        <v>3028.129156823908</v>
      </c>
      <c r="I93">
        <v>1889.659712162249</v>
      </c>
      <c r="J93">
        <v>2063.471767250508</v>
      </c>
      <c r="K93">
        <v>2014.634742898711</v>
      </c>
      <c r="L93">
        <v>2166.150036188757</v>
      </c>
      <c r="M93">
        <v>913.96112180950229</v>
      </c>
      <c r="N93">
        <v>1504.320335125479</v>
      </c>
      <c r="O93">
        <v>2100.5151650590942</v>
      </c>
      <c r="P93">
        <v>1579.5664235876</v>
      </c>
      <c r="Q93">
        <v>2089.6611509297441</v>
      </c>
      <c r="R93">
        <v>1857.1713200106869</v>
      </c>
      <c r="S93">
        <v>1556.8038267151301</v>
      </c>
      <c r="T93">
        <v>2118.4794041954801</v>
      </c>
      <c r="U93">
        <v>1639.9593067458079</v>
      </c>
      <c r="V93">
        <v>2387.1106736855509</v>
      </c>
      <c r="W93">
        <v>2112.7337763567798</v>
      </c>
      <c r="X93">
        <v>2083.8718700395179</v>
      </c>
      <c r="Y93">
        <v>2031.5090579189859</v>
      </c>
      <c r="Z93">
        <v>1419.8810645723761</v>
      </c>
      <c r="AA93">
        <v>2165.099791277908</v>
      </c>
      <c r="AB93">
        <v>2110.8002795522711</v>
      </c>
      <c r="AC93">
        <v>1868.6133465360899</v>
      </c>
      <c r="AD93">
        <v>1397.414203598905</v>
      </c>
      <c r="AE93">
        <v>1807.496663896339</v>
      </c>
      <c r="AF93">
        <v>2315.9637991956452</v>
      </c>
      <c r="AG93">
        <v>2086.3705611360378</v>
      </c>
      <c r="AH93">
        <v>1798.5804711634489</v>
      </c>
    </row>
    <row r="94" spans="1:34" x14ac:dyDescent="0.25">
      <c r="A94">
        <v>45377</v>
      </c>
      <c r="B94">
        <v>1282.21</v>
      </c>
      <c r="C94">
        <v>2001.611120088244</v>
      </c>
      <c r="D94">
        <v>2121.6354768497508</v>
      </c>
      <c r="E94">
        <v>1784.292894331465</v>
      </c>
      <c r="F94">
        <v>1998.0790964143989</v>
      </c>
      <c r="G94">
        <v>2376.5775939110922</v>
      </c>
      <c r="H94">
        <v>3027.3777274483459</v>
      </c>
      <c r="I94">
        <v>1869.8625732290061</v>
      </c>
      <c r="J94">
        <v>2050.345708085581</v>
      </c>
      <c r="K94">
        <v>2013.684075517097</v>
      </c>
      <c r="L94">
        <v>2156.446089719705</v>
      </c>
      <c r="M94">
        <v>919.30586129284961</v>
      </c>
      <c r="N94">
        <v>1503.052594918282</v>
      </c>
      <c r="O94">
        <v>2097.1523511173582</v>
      </c>
      <c r="P94">
        <v>1574.1755048607661</v>
      </c>
      <c r="Q94">
        <v>2089.6574184243691</v>
      </c>
      <c r="R94">
        <v>1858.946563978187</v>
      </c>
      <c r="S94">
        <v>1558.6181019514829</v>
      </c>
      <c r="T94">
        <v>2110.4034200130991</v>
      </c>
      <c r="U94">
        <v>1635.497843860463</v>
      </c>
      <c r="V94">
        <v>2378.0938895532918</v>
      </c>
      <c r="W94">
        <v>2101.608329954754</v>
      </c>
      <c r="X94">
        <v>2077.4011905025968</v>
      </c>
      <c r="Y94">
        <v>2027.6675217354559</v>
      </c>
      <c r="Z94">
        <v>1411.9764925167219</v>
      </c>
      <c r="AA94">
        <v>2160.551076977003</v>
      </c>
      <c r="AB94">
        <v>2105.814961905623</v>
      </c>
      <c r="AC94">
        <v>1863.189570317478</v>
      </c>
      <c r="AD94">
        <v>1394.757194232755</v>
      </c>
      <c r="AE94">
        <v>1803.163711942138</v>
      </c>
      <c r="AF94">
        <v>2312.0934331862882</v>
      </c>
      <c r="AG94">
        <v>2080.682858462857</v>
      </c>
      <c r="AH94">
        <v>1794.611761468361</v>
      </c>
    </row>
    <row r="95" spans="1:34" x14ac:dyDescent="0.25">
      <c r="A95">
        <v>45376</v>
      </c>
      <c r="B95">
        <v>1267.8599999999999</v>
      </c>
      <c r="C95">
        <v>1993.8370793697341</v>
      </c>
      <c r="D95">
        <v>2123.5141048802011</v>
      </c>
      <c r="E95">
        <v>1782.278499560811</v>
      </c>
      <c r="F95">
        <v>1985.7446953510071</v>
      </c>
      <c r="G95">
        <v>2356.9105838541159</v>
      </c>
      <c r="H95">
        <v>3016.4967544627548</v>
      </c>
      <c r="I95">
        <v>1863.2004501170829</v>
      </c>
      <c r="J95">
        <v>2043.798481264115</v>
      </c>
      <c r="K95">
        <v>2003.500280142782</v>
      </c>
      <c r="L95">
        <v>2149.6544081307989</v>
      </c>
      <c r="M95">
        <v>910.41162660025179</v>
      </c>
      <c r="N95">
        <v>1505.2293124956941</v>
      </c>
      <c r="O95">
        <v>2083.0390108872639</v>
      </c>
      <c r="P95">
        <v>1565.313822421989</v>
      </c>
      <c r="Q95">
        <v>2083.3197541323002</v>
      </c>
      <c r="R95">
        <v>1847.4362520795919</v>
      </c>
      <c r="S95">
        <v>1559.5232793983139</v>
      </c>
      <c r="T95">
        <v>2099.4955245426108</v>
      </c>
      <c r="U95">
        <v>1634.998188612044</v>
      </c>
      <c r="V95">
        <v>2367.1529294880838</v>
      </c>
      <c r="W95">
        <v>2098.1761906651009</v>
      </c>
      <c r="X95">
        <v>2077.6867216622809</v>
      </c>
      <c r="Y95">
        <v>2021.5895964834081</v>
      </c>
      <c r="Z95">
        <v>1397.7107192619189</v>
      </c>
      <c r="AA95">
        <v>2152.8238945813341</v>
      </c>
      <c r="AB95">
        <v>2096.174097781306</v>
      </c>
      <c r="AC95">
        <v>1855.5810398772121</v>
      </c>
      <c r="AD95">
        <v>1390.1989078099591</v>
      </c>
      <c r="AE95">
        <v>1790.4111360940169</v>
      </c>
      <c r="AF95">
        <v>2300.3219471294778</v>
      </c>
      <c r="AG95">
        <v>2071.752106625961</v>
      </c>
      <c r="AH95">
        <v>1790.577051767737</v>
      </c>
    </row>
    <row r="96" spans="1:34" x14ac:dyDescent="0.25">
      <c r="A96">
        <v>45373</v>
      </c>
      <c r="B96">
        <v>1281.8</v>
      </c>
      <c r="C96">
        <v>1999.8784228789191</v>
      </c>
      <c r="D96">
        <v>2127.461326239918</v>
      </c>
      <c r="E96">
        <v>1782.9071804722109</v>
      </c>
      <c r="F96">
        <v>1988.1113978245651</v>
      </c>
      <c r="G96">
        <v>2371.7292448430339</v>
      </c>
      <c r="H96">
        <v>3026.717181008431</v>
      </c>
      <c r="I96">
        <v>1872.288022033719</v>
      </c>
      <c r="J96">
        <v>2052.0259011142562</v>
      </c>
      <c r="K96">
        <v>2007.1645004045481</v>
      </c>
      <c r="L96">
        <v>2174.7641192330088</v>
      </c>
      <c r="M96">
        <v>923.34116289220515</v>
      </c>
      <c r="N96">
        <v>1502.546095172509</v>
      </c>
      <c r="O96">
        <v>2090.0349633687902</v>
      </c>
      <c r="P96">
        <v>1572.294242417857</v>
      </c>
      <c r="Q96">
        <v>2086.9776347536749</v>
      </c>
      <c r="R96">
        <v>1855.837749759226</v>
      </c>
      <c r="S96">
        <v>1553.427118123438</v>
      </c>
      <c r="T96">
        <v>2117.2975986230722</v>
      </c>
      <c r="U96">
        <v>1642.7652421094281</v>
      </c>
      <c r="V96">
        <v>2388.9674167455942</v>
      </c>
      <c r="W96">
        <v>2105.2402278976042</v>
      </c>
      <c r="X96">
        <v>2080.815724541922</v>
      </c>
      <c r="Y96">
        <v>2025.0088008760411</v>
      </c>
      <c r="Z96">
        <v>1392.3461333198511</v>
      </c>
      <c r="AA96">
        <v>2157.5095469540311</v>
      </c>
      <c r="AB96">
        <v>2105.1565375370451</v>
      </c>
      <c r="AC96">
        <v>1864.13209140552</v>
      </c>
      <c r="AD96">
        <v>1390.8799831873621</v>
      </c>
      <c r="AE96">
        <v>1803.1931256255889</v>
      </c>
      <c r="AF96">
        <v>2308.8930812760218</v>
      </c>
      <c r="AG96">
        <v>2075.9364103642238</v>
      </c>
      <c r="AH96">
        <v>1796.4636276994199</v>
      </c>
    </row>
    <row r="97" spans="1:34" x14ac:dyDescent="0.25">
      <c r="A97">
        <v>45372</v>
      </c>
      <c r="B97">
        <v>1276.42</v>
      </c>
      <c r="C97">
        <v>1998.321867378439</v>
      </c>
      <c r="D97">
        <v>2128.2999479493701</v>
      </c>
      <c r="E97">
        <v>1781.7825244351191</v>
      </c>
      <c r="F97">
        <v>1990.027541775388</v>
      </c>
      <c r="G97">
        <v>2369.991266646563</v>
      </c>
      <c r="H97">
        <v>3022.1578814012291</v>
      </c>
      <c r="I97">
        <v>1875.001746684098</v>
      </c>
      <c r="J97">
        <v>2045.2658046506469</v>
      </c>
      <c r="K97">
        <v>2007.1321657692231</v>
      </c>
      <c r="L97">
        <v>2159.316230726477</v>
      </c>
      <c r="M97">
        <v>926.46005950988524</v>
      </c>
      <c r="N97">
        <v>1500.1903354200831</v>
      </c>
      <c r="O97">
        <v>2092.5424956494712</v>
      </c>
      <c r="P97">
        <v>1569.300755660307</v>
      </c>
      <c r="Q97">
        <v>2087.1430229202042</v>
      </c>
      <c r="R97">
        <v>1853.481618691646</v>
      </c>
      <c r="S97">
        <v>1550.6310358252849</v>
      </c>
      <c r="T97">
        <v>2107.0663537095752</v>
      </c>
      <c r="U97">
        <v>1641.283771950056</v>
      </c>
      <c r="V97">
        <v>2395.0133194375799</v>
      </c>
      <c r="W97">
        <v>2106.3560254608251</v>
      </c>
      <c r="X97">
        <v>2083.1693146169569</v>
      </c>
      <c r="Y97">
        <v>2020.233722973185</v>
      </c>
      <c r="Z97">
        <v>1388.7246706892829</v>
      </c>
      <c r="AA97">
        <v>2155.5586849335568</v>
      </c>
      <c r="AB97">
        <v>2103.7663242598342</v>
      </c>
      <c r="AC97">
        <v>1863.0749848639971</v>
      </c>
      <c r="AD97">
        <v>1389.6419321687549</v>
      </c>
      <c r="AE97">
        <v>1800.5697454680151</v>
      </c>
      <c r="AF97">
        <v>2307.1607016699468</v>
      </c>
      <c r="AG97">
        <v>2075.4042956964508</v>
      </c>
      <c r="AH97">
        <v>1794.0733996834119</v>
      </c>
    </row>
    <row r="98" spans="1:34" x14ac:dyDescent="0.25">
      <c r="A98">
        <v>45371</v>
      </c>
      <c r="B98">
        <v>1260.08</v>
      </c>
      <c r="C98">
        <v>1989.2583116857691</v>
      </c>
      <c r="D98">
        <v>2127.4459306914682</v>
      </c>
      <c r="E98">
        <v>1776.5104136901639</v>
      </c>
      <c r="F98">
        <v>1974.728753137568</v>
      </c>
      <c r="G98">
        <v>2350.825993060625</v>
      </c>
      <c r="H98">
        <v>3008.281619946637</v>
      </c>
      <c r="I98">
        <v>1866.0589119599381</v>
      </c>
      <c r="J98">
        <v>2052.764720116837</v>
      </c>
      <c r="K98">
        <v>1997.3877948116969</v>
      </c>
      <c r="L98">
        <v>2150.4614388218329</v>
      </c>
      <c r="M98">
        <v>929.95460380002942</v>
      </c>
      <c r="N98">
        <v>1497.625410818257</v>
      </c>
      <c r="O98">
        <v>2082.7620799108058</v>
      </c>
      <c r="P98">
        <v>1562.5660041089</v>
      </c>
      <c r="Q98">
        <v>2079.369186823646</v>
      </c>
      <c r="R98">
        <v>1840.97535367155</v>
      </c>
      <c r="S98">
        <v>1541.81032027685</v>
      </c>
      <c r="T98">
        <v>2106.588970471521</v>
      </c>
      <c r="U98">
        <v>1630.957766011958</v>
      </c>
      <c r="V98">
        <v>2362.9178281224181</v>
      </c>
      <c r="W98">
        <v>2099.554441126204</v>
      </c>
      <c r="X98">
        <v>2079.0103445665482</v>
      </c>
      <c r="Y98">
        <v>2010.216294378366</v>
      </c>
      <c r="Z98">
        <v>1383.667764584178</v>
      </c>
      <c r="AA98">
        <v>2145.0760309221741</v>
      </c>
      <c r="AB98">
        <v>2095.7772551499479</v>
      </c>
      <c r="AC98">
        <v>1852.633109264576</v>
      </c>
      <c r="AD98">
        <v>1387.4687179283969</v>
      </c>
      <c r="AE98">
        <v>1787.7850854722469</v>
      </c>
      <c r="AF98">
        <v>2296.941381250419</v>
      </c>
      <c r="AG98">
        <v>2064.413531375546</v>
      </c>
      <c r="AH98">
        <v>1788.007075457843</v>
      </c>
    </row>
    <row r="99" spans="1:34" x14ac:dyDescent="0.25">
      <c r="A99">
        <v>45370</v>
      </c>
      <c r="B99">
        <v>1242.46</v>
      </c>
      <c r="C99">
        <v>1981.8334094065431</v>
      </c>
      <c r="D99">
        <v>2110.4070872883258</v>
      </c>
      <c r="E99">
        <v>1771.641818097866</v>
      </c>
      <c r="F99">
        <v>1969.989178528497</v>
      </c>
      <c r="G99">
        <v>2335.874785673162</v>
      </c>
      <c r="H99">
        <v>2991.147518397926</v>
      </c>
      <c r="I99">
        <v>1865.0127308148531</v>
      </c>
      <c r="J99">
        <v>2044.698221261646</v>
      </c>
      <c r="K99">
        <v>1991.469782826588</v>
      </c>
      <c r="L99">
        <v>2149.4408342734719</v>
      </c>
      <c r="M99">
        <v>923.20546402028197</v>
      </c>
      <c r="N99">
        <v>1497.363830416549</v>
      </c>
      <c r="O99">
        <v>2077.1837344898258</v>
      </c>
      <c r="P99">
        <v>1553.7466414726409</v>
      </c>
      <c r="Q99">
        <v>2074.312037571432</v>
      </c>
      <c r="R99">
        <v>1820.330144302196</v>
      </c>
      <c r="S99">
        <v>1530.885622887507</v>
      </c>
      <c r="T99">
        <v>2102.943023902149</v>
      </c>
      <c r="U99">
        <v>1626.083189991389</v>
      </c>
      <c r="V99">
        <v>2355.3889852559669</v>
      </c>
      <c r="W99">
        <v>2097.042018632224</v>
      </c>
      <c r="X99">
        <v>2080.8317755165622</v>
      </c>
      <c r="Y99">
        <v>2000.127921895581</v>
      </c>
      <c r="Z99">
        <v>1376.6929368451511</v>
      </c>
      <c r="AA99">
        <v>2136.9734550538469</v>
      </c>
      <c r="AB99">
        <v>2090.194865475773</v>
      </c>
      <c r="AC99">
        <v>1843.157225990808</v>
      </c>
      <c r="AD99">
        <v>1383.5911041543</v>
      </c>
      <c r="AE99">
        <v>1769.9833133222089</v>
      </c>
      <c r="AF99">
        <v>2286.8569576081559</v>
      </c>
      <c r="AG99">
        <v>2057.0576739880362</v>
      </c>
      <c r="AH99">
        <v>1783.0837193207481</v>
      </c>
    </row>
    <row r="100" spans="1:34" x14ac:dyDescent="0.25">
      <c r="A100">
        <v>45369</v>
      </c>
      <c r="B100">
        <v>1243.56</v>
      </c>
      <c r="C100">
        <v>1982.2513720017739</v>
      </c>
      <c r="D100">
        <v>2110.9321803079119</v>
      </c>
      <c r="E100">
        <v>1771.217786228262</v>
      </c>
      <c r="F100">
        <v>1972.9339437102881</v>
      </c>
      <c r="G100">
        <v>2331.0605373734438</v>
      </c>
      <c r="H100">
        <v>2993.725554572241</v>
      </c>
      <c r="I100">
        <v>1864.329473667517</v>
      </c>
      <c r="J100">
        <v>2046.713643776731</v>
      </c>
      <c r="K100">
        <v>1982.712340717997</v>
      </c>
      <c r="L100">
        <v>2153.608972245815</v>
      </c>
      <c r="M100">
        <v>929.02550164503441</v>
      </c>
      <c r="N100">
        <v>1493.2476871012379</v>
      </c>
      <c r="O100">
        <v>2073.2355790821862</v>
      </c>
      <c r="P100">
        <v>1554.6213000169089</v>
      </c>
      <c r="Q100">
        <v>2074.6572530625558</v>
      </c>
      <c r="R100">
        <v>1822.142090786401</v>
      </c>
      <c r="S100">
        <v>1538.4982599395571</v>
      </c>
      <c r="T100">
        <v>2083.1000192689089</v>
      </c>
      <c r="U100">
        <v>1623.9953026238711</v>
      </c>
      <c r="V100">
        <v>2362.8279069162941</v>
      </c>
      <c r="W100">
        <v>2097.538066861066</v>
      </c>
      <c r="X100">
        <v>2079.8963475136552</v>
      </c>
      <c r="Y100">
        <v>2004.1580810022981</v>
      </c>
      <c r="Z100">
        <v>1380.3509056519081</v>
      </c>
      <c r="AA100">
        <v>2138.3464178590889</v>
      </c>
      <c r="AB100">
        <v>2089.4251113157479</v>
      </c>
      <c r="AC100">
        <v>1842.7749463758489</v>
      </c>
      <c r="AD100">
        <v>1383.9575609929011</v>
      </c>
      <c r="AE100">
        <v>1768.832517582541</v>
      </c>
      <c r="AF100">
        <v>2287.913117090724</v>
      </c>
      <c r="AG100">
        <v>2057.0661481210159</v>
      </c>
      <c r="AH100">
        <v>1783.806567981009</v>
      </c>
    </row>
    <row r="101" spans="1:34" x14ac:dyDescent="0.25">
      <c r="A101">
        <v>45366</v>
      </c>
      <c r="B101">
        <v>1263.78</v>
      </c>
      <c r="C101">
        <v>1996.008489571984</v>
      </c>
      <c r="D101">
        <v>2136.9655391079391</v>
      </c>
      <c r="E101">
        <v>1784.4460138896729</v>
      </c>
      <c r="F101">
        <v>1966.63773732408</v>
      </c>
      <c r="G101">
        <v>2366.9646257826662</v>
      </c>
      <c r="H101">
        <v>3029.0096657656982</v>
      </c>
      <c r="I101">
        <v>1884.083109475145</v>
      </c>
      <c r="J101">
        <v>2057.2123989557499</v>
      </c>
      <c r="K101">
        <v>2006.5375177628639</v>
      </c>
      <c r="L101">
        <v>2175.2799112551852</v>
      </c>
      <c r="M101">
        <v>940.31996400106664</v>
      </c>
      <c r="N101">
        <v>1498.790382212826</v>
      </c>
      <c r="O101">
        <v>2096.3519664787418</v>
      </c>
      <c r="P101">
        <v>1576.3692275013691</v>
      </c>
      <c r="Q101">
        <v>2095.6841322767282</v>
      </c>
      <c r="R101">
        <v>1835.739040064364</v>
      </c>
      <c r="S101">
        <v>1563.5262589129229</v>
      </c>
      <c r="T101">
        <v>2095.4172070679579</v>
      </c>
      <c r="U101">
        <v>1636.5885438921389</v>
      </c>
      <c r="V101">
        <v>2396.758116205855</v>
      </c>
      <c r="W101">
        <v>2116.5738022163359</v>
      </c>
      <c r="X101">
        <v>2086.1448537647179</v>
      </c>
      <c r="Y101">
        <v>2014.8915400189101</v>
      </c>
      <c r="Z101">
        <v>1376.3728128605071</v>
      </c>
      <c r="AA101">
        <v>2148.0714512464092</v>
      </c>
      <c r="AB101">
        <v>2110.6787715229352</v>
      </c>
      <c r="AC101">
        <v>1861.38914597795</v>
      </c>
      <c r="AD101">
        <v>1389.801293372934</v>
      </c>
      <c r="AE101">
        <v>1792.5583655813671</v>
      </c>
      <c r="AF101">
        <v>2302.4299532039759</v>
      </c>
      <c r="AG101">
        <v>2071.9547633439529</v>
      </c>
      <c r="AH101">
        <v>1794.8016695397489</v>
      </c>
    </row>
    <row r="102" spans="1:34" x14ac:dyDescent="0.25">
      <c r="A102">
        <v>45365</v>
      </c>
      <c r="B102">
        <v>1264.26</v>
      </c>
      <c r="C102">
        <v>1992.6732720788409</v>
      </c>
      <c r="D102">
        <v>2137.760458357995</v>
      </c>
      <c r="E102">
        <v>1776.624042953953</v>
      </c>
      <c r="F102">
        <v>1960.913945479185</v>
      </c>
      <c r="G102">
        <v>2365.1431659170962</v>
      </c>
      <c r="H102">
        <v>3024.8909630467319</v>
      </c>
      <c r="I102">
        <v>1884.4052185033361</v>
      </c>
      <c r="J102">
        <v>2054.1181871886661</v>
      </c>
      <c r="K102">
        <v>2010.9062364253989</v>
      </c>
      <c r="L102">
        <v>2157.807961765961</v>
      </c>
      <c r="M102">
        <v>939.57148680852322</v>
      </c>
      <c r="N102">
        <v>1498.700943619695</v>
      </c>
      <c r="O102">
        <v>2089.4702106660088</v>
      </c>
      <c r="P102">
        <v>1558.6895371048929</v>
      </c>
      <c r="Q102">
        <v>2093.117331527661</v>
      </c>
      <c r="R102">
        <v>1835.5629575662499</v>
      </c>
      <c r="S102">
        <v>1542.988128052591</v>
      </c>
      <c r="T102">
        <v>2095.5360072699709</v>
      </c>
      <c r="U102">
        <v>1634.2061535307971</v>
      </c>
      <c r="V102">
        <v>2405.3680226791421</v>
      </c>
      <c r="W102">
        <v>2116.496372396397</v>
      </c>
      <c r="X102">
        <v>2089.8218543471999</v>
      </c>
      <c r="Y102">
        <v>2012.6616904132479</v>
      </c>
      <c r="Z102">
        <v>1372.833971793141</v>
      </c>
      <c r="AA102">
        <v>2144.8763003436738</v>
      </c>
      <c r="AB102">
        <v>2106.655373614346</v>
      </c>
      <c r="AC102">
        <v>1857.8620475563141</v>
      </c>
      <c r="AD102">
        <v>1387.6533075274981</v>
      </c>
      <c r="AE102">
        <v>1794.55267610023</v>
      </c>
      <c r="AF102">
        <v>2300.738314224132</v>
      </c>
      <c r="AG102">
        <v>2064.746473569191</v>
      </c>
      <c r="AH102">
        <v>1793.983649631678</v>
      </c>
    </row>
    <row r="103" spans="1:34" x14ac:dyDescent="0.25">
      <c r="A103">
        <v>45364</v>
      </c>
      <c r="B103">
        <v>1270.51</v>
      </c>
      <c r="C103">
        <v>1989.675099912653</v>
      </c>
      <c r="D103">
        <v>2144.5457490798608</v>
      </c>
      <c r="E103">
        <v>1776.4629335173281</v>
      </c>
      <c r="F103">
        <v>1955.2349106385</v>
      </c>
      <c r="G103">
        <v>2368.4593468169041</v>
      </c>
      <c r="H103">
        <v>3024.7642083036658</v>
      </c>
      <c r="I103">
        <v>1887.422920441898</v>
      </c>
      <c r="J103">
        <v>2046.088192541481</v>
      </c>
      <c r="K103">
        <v>1986.6001722038491</v>
      </c>
      <c r="L103">
        <v>2151.4554375682001</v>
      </c>
      <c r="M103">
        <v>941.15834479189721</v>
      </c>
      <c r="N103">
        <v>1492.4135579749429</v>
      </c>
      <c r="O103">
        <v>2092.097839713992</v>
      </c>
      <c r="P103">
        <v>1554.456231876534</v>
      </c>
      <c r="Q103">
        <v>2089.625791598959</v>
      </c>
      <c r="R103">
        <v>1844.938503389041</v>
      </c>
      <c r="S103">
        <v>1549.996546147318</v>
      </c>
      <c r="T103">
        <v>2104.021041975946</v>
      </c>
      <c r="U103">
        <v>1635.28203109478</v>
      </c>
      <c r="V103">
        <v>2405.6421657069532</v>
      </c>
      <c r="W103">
        <v>2102.9662692912161</v>
      </c>
      <c r="X103">
        <v>2077.63489224149</v>
      </c>
      <c r="Y103">
        <v>2005.493970304392</v>
      </c>
      <c r="Z103">
        <v>1375.6130198372141</v>
      </c>
      <c r="AA103">
        <v>2140.7067150862872</v>
      </c>
      <c r="AB103">
        <v>2102.2663437656661</v>
      </c>
      <c r="AC103">
        <v>1857.9431152243949</v>
      </c>
      <c r="AD103">
        <v>1386.038113317346</v>
      </c>
      <c r="AE103">
        <v>1803.03828760181</v>
      </c>
      <c r="AF103">
        <v>2299.9068583354392</v>
      </c>
      <c r="AG103">
        <v>2060.1810360195841</v>
      </c>
      <c r="AH103">
        <v>1790.12260980152</v>
      </c>
    </row>
    <row r="104" spans="1:34" x14ac:dyDescent="0.25">
      <c r="A104">
        <v>45363</v>
      </c>
      <c r="B104">
        <v>1245</v>
      </c>
      <c r="C104">
        <v>1971.8791859058149</v>
      </c>
      <c r="D104">
        <v>2121.2353281508649</v>
      </c>
      <c r="E104">
        <v>1772.4000872733841</v>
      </c>
      <c r="F104">
        <v>1939.8852273993939</v>
      </c>
      <c r="G104">
        <v>2341.7062819875869</v>
      </c>
      <c r="H104">
        <v>2977.2447742757331</v>
      </c>
      <c r="I104">
        <v>1869.9654907823581</v>
      </c>
      <c r="J104">
        <v>2022.7419508309381</v>
      </c>
      <c r="K104">
        <v>1965.262903579295</v>
      </c>
      <c r="L104">
        <v>2126.471704683835</v>
      </c>
      <c r="M104">
        <v>928.86385761321776</v>
      </c>
      <c r="N104">
        <v>1485.7404262488769</v>
      </c>
      <c r="O104">
        <v>2076.8437061250638</v>
      </c>
      <c r="P104">
        <v>1541.111180860649</v>
      </c>
      <c r="Q104">
        <v>2076.644652335005</v>
      </c>
      <c r="R104">
        <v>1829.5623371251941</v>
      </c>
      <c r="S104">
        <v>1533.262617749818</v>
      </c>
      <c r="T104">
        <v>2081.2049150391081</v>
      </c>
      <c r="U104">
        <v>1627.7164256022099</v>
      </c>
      <c r="V104">
        <v>2379.6872300223881</v>
      </c>
      <c r="W104">
        <v>2092.1579275153672</v>
      </c>
      <c r="X104">
        <v>2061.9003415582511</v>
      </c>
      <c r="Y104">
        <v>1987.576255031704</v>
      </c>
      <c r="Z104">
        <v>1366.260938225116</v>
      </c>
      <c r="AA104">
        <v>2119.1057146562298</v>
      </c>
      <c r="AB104">
        <v>2083.8369203772281</v>
      </c>
      <c r="AC104">
        <v>1843.9852177322259</v>
      </c>
      <c r="AD104">
        <v>1377.907178254118</v>
      </c>
      <c r="AE104">
        <v>1783.7080730176699</v>
      </c>
      <c r="AF104">
        <v>2278.2561036885222</v>
      </c>
      <c r="AG104">
        <v>2041.6820678827351</v>
      </c>
      <c r="AH104">
        <v>1775.105489639498</v>
      </c>
    </row>
    <row r="105" spans="1:34" x14ac:dyDescent="0.25">
      <c r="A105">
        <v>45362</v>
      </c>
      <c r="B105">
        <v>1235.49</v>
      </c>
      <c r="C105">
        <v>1967.704734494248</v>
      </c>
      <c r="D105">
        <v>2105.208771312839</v>
      </c>
      <c r="E105">
        <v>1771.8784868110599</v>
      </c>
      <c r="F105">
        <v>1939.18107057876</v>
      </c>
      <c r="G105">
        <v>2322.105979803714</v>
      </c>
      <c r="H105">
        <v>2977.4601469478162</v>
      </c>
      <c r="I105">
        <v>1851.5737272674271</v>
      </c>
      <c r="J105">
        <v>2016.7310970255489</v>
      </c>
      <c r="K105">
        <v>1970.0262702435621</v>
      </c>
      <c r="L105">
        <v>2116.0383063301279</v>
      </c>
      <c r="M105">
        <v>924.72651140174662</v>
      </c>
      <c r="N105">
        <v>1487.5220116179621</v>
      </c>
      <c r="O105">
        <v>2067.0446539539348</v>
      </c>
      <c r="P105">
        <v>1541.194979673985</v>
      </c>
      <c r="Q105">
        <v>2075.5757974154221</v>
      </c>
      <c r="R105">
        <v>1825.4734630419521</v>
      </c>
      <c r="S105">
        <v>1539.6736501295061</v>
      </c>
      <c r="T105">
        <v>2075.1983597603171</v>
      </c>
      <c r="U105">
        <v>1625.9515879759081</v>
      </c>
      <c r="V105">
        <v>2360.5658015462809</v>
      </c>
      <c r="W105">
        <v>2078.534972808382</v>
      </c>
      <c r="X105">
        <v>2054.964097647829</v>
      </c>
      <c r="Y105">
        <v>1986.568750085662</v>
      </c>
      <c r="Z105">
        <v>1363.5272567220491</v>
      </c>
      <c r="AA105">
        <v>2116.9260387178588</v>
      </c>
      <c r="AB105">
        <v>2077.467248828711</v>
      </c>
      <c r="AC105">
        <v>1836.253848918275</v>
      </c>
      <c r="AD105">
        <v>1377.0288401401699</v>
      </c>
      <c r="AE105">
        <v>1772.956326435537</v>
      </c>
      <c r="AF105">
        <v>2272.738207333834</v>
      </c>
      <c r="AG105">
        <v>2038.3086714037429</v>
      </c>
      <c r="AH105">
        <v>1771.5739710999119</v>
      </c>
    </row>
    <row r="106" spans="1:34" x14ac:dyDescent="0.25">
      <c r="A106">
        <v>45359</v>
      </c>
      <c r="B106">
        <v>1247.3499999999999</v>
      </c>
      <c r="C106">
        <v>1974.2779604952041</v>
      </c>
      <c r="D106">
        <v>2113.8136768370241</v>
      </c>
      <c r="E106">
        <v>1780.424791813185</v>
      </c>
      <c r="F106">
        <v>1952.1186591735029</v>
      </c>
      <c r="G106">
        <v>2333.2439101062828</v>
      </c>
      <c r="H106">
        <v>2996.114061931351</v>
      </c>
      <c r="I106">
        <v>1853.179825061369</v>
      </c>
      <c r="J106">
        <v>2025.7072529341031</v>
      </c>
      <c r="K106">
        <v>1989.9634639638759</v>
      </c>
      <c r="L106">
        <v>2119.5649345832549</v>
      </c>
      <c r="M106">
        <v>932.77882796041092</v>
      </c>
      <c r="N106">
        <v>1485.075232403937</v>
      </c>
      <c r="O106">
        <v>2066.846932710052</v>
      </c>
      <c r="P106">
        <v>1538.1281040138431</v>
      </c>
      <c r="Q106">
        <v>2067.698512472909</v>
      </c>
      <c r="R106">
        <v>1837.920804816921</v>
      </c>
      <c r="S106">
        <v>1547.939581376027</v>
      </c>
      <c r="T106">
        <v>2084.8261066816449</v>
      </c>
      <c r="U106">
        <v>1634.50720395351</v>
      </c>
      <c r="V106">
        <v>2341.9005258618172</v>
      </c>
      <c r="W106">
        <v>2087.099511798524</v>
      </c>
      <c r="X106">
        <v>2069.7600706504008</v>
      </c>
      <c r="Y106">
        <v>1987.754781733626</v>
      </c>
      <c r="Z106">
        <v>1369.52888912448</v>
      </c>
      <c r="AA106">
        <v>2126.7470849941819</v>
      </c>
      <c r="AB106">
        <v>2078.0050560814161</v>
      </c>
      <c r="AC106">
        <v>1843.4379189397021</v>
      </c>
      <c r="AD106">
        <v>1380.421223192792</v>
      </c>
      <c r="AE106">
        <v>1780.633837663202</v>
      </c>
      <c r="AF106">
        <v>2277.52601400397</v>
      </c>
      <c r="AG106">
        <v>2046.186682433575</v>
      </c>
      <c r="AH106">
        <v>1777.537271074631</v>
      </c>
    </row>
    <row r="107" spans="1:34" x14ac:dyDescent="0.25">
      <c r="A107">
        <v>45358</v>
      </c>
      <c r="B107">
        <v>1268.46</v>
      </c>
      <c r="C107">
        <v>1980.4449134744591</v>
      </c>
      <c r="D107">
        <v>2116.441117347365</v>
      </c>
      <c r="E107">
        <v>1781.2025431865979</v>
      </c>
      <c r="F107">
        <v>1958.3943817207789</v>
      </c>
      <c r="G107">
        <v>2328.5404550822032</v>
      </c>
      <c r="H107">
        <v>3005.954078897782</v>
      </c>
      <c r="I107">
        <v>1864.490547939738</v>
      </c>
      <c r="J107">
        <v>2025.5556084229511</v>
      </c>
      <c r="K107">
        <v>2004.005008683888</v>
      </c>
      <c r="L107">
        <v>2126.0943883714399</v>
      </c>
      <c r="M107">
        <v>938.78784174057319</v>
      </c>
      <c r="N107">
        <v>1485.9450896138269</v>
      </c>
      <c r="O107">
        <v>2069.4616033876182</v>
      </c>
      <c r="P107">
        <v>1536.007096314441</v>
      </c>
      <c r="Q107">
        <v>2087.783745000314</v>
      </c>
      <c r="R107">
        <v>1856.2402312405829</v>
      </c>
      <c r="S107">
        <v>1558.475714249767</v>
      </c>
      <c r="T107">
        <v>2092.762705751114</v>
      </c>
      <c r="U107">
        <v>1640.6101217933131</v>
      </c>
      <c r="V107">
        <v>2361.675156195904</v>
      </c>
      <c r="W107">
        <v>2094.6903838758121</v>
      </c>
      <c r="X107">
        <v>2071.6841891394411</v>
      </c>
      <c r="Y107">
        <v>1988.1121407471139</v>
      </c>
      <c r="Z107">
        <v>1381.7365740452569</v>
      </c>
      <c r="AA107">
        <v>2131.327220879873</v>
      </c>
      <c r="AB107">
        <v>2087.1378812602188</v>
      </c>
      <c r="AC107">
        <v>1850.8074275067361</v>
      </c>
      <c r="AD107">
        <v>1384.938987156055</v>
      </c>
      <c r="AE107">
        <v>1799.7399501775819</v>
      </c>
      <c r="AF107">
        <v>2287.0821990855829</v>
      </c>
      <c r="AG107">
        <v>2051.6676737101898</v>
      </c>
      <c r="AH107">
        <v>1781.1649391691481</v>
      </c>
    </row>
    <row r="108" spans="1:34" x14ac:dyDescent="0.25">
      <c r="A108">
        <v>45357</v>
      </c>
      <c r="B108">
        <v>1262.73</v>
      </c>
      <c r="C108">
        <v>1975.06480818815</v>
      </c>
      <c r="D108">
        <v>2113.217730375949</v>
      </c>
      <c r="E108">
        <v>1774.049859219977</v>
      </c>
      <c r="F108">
        <v>1952.718367891129</v>
      </c>
      <c r="G108">
        <v>2320.2149168040528</v>
      </c>
      <c r="H108">
        <v>2963.339319582094</v>
      </c>
      <c r="I108">
        <v>1865.3856347365061</v>
      </c>
      <c r="J108">
        <v>2028.0563665277641</v>
      </c>
      <c r="K108">
        <v>1993.5241138401259</v>
      </c>
      <c r="L108">
        <v>2118.8585769463079</v>
      </c>
      <c r="M108">
        <v>940.25461942436391</v>
      </c>
      <c r="N108">
        <v>1482.3884330332189</v>
      </c>
      <c r="O108">
        <v>2063.5396770987322</v>
      </c>
      <c r="P108">
        <v>1535.378568012103</v>
      </c>
      <c r="Q108">
        <v>2101.509196170734</v>
      </c>
      <c r="R108">
        <v>1858.6970812940499</v>
      </c>
      <c r="S108">
        <v>1553.4688785380879</v>
      </c>
      <c r="T108">
        <v>2086.232199403858</v>
      </c>
      <c r="U108">
        <v>1633.7214892862021</v>
      </c>
      <c r="V108">
        <v>2356.6912472282579</v>
      </c>
      <c r="W108">
        <v>2091.777475042823</v>
      </c>
      <c r="X108">
        <v>2065.7867038774039</v>
      </c>
      <c r="Y108">
        <v>1986.10888675867</v>
      </c>
      <c r="Z108">
        <v>1377.277303408672</v>
      </c>
      <c r="AA108">
        <v>2121.6131571202191</v>
      </c>
      <c r="AB108">
        <v>2086.7695593841408</v>
      </c>
      <c r="AC108">
        <v>1848.48621728645</v>
      </c>
      <c r="AD108">
        <v>1381.765323601612</v>
      </c>
      <c r="AE108">
        <v>1797.543705560347</v>
      </c>
      <c r="AF108">
        <v>2279.2426802114619</v>
      </c>
      <c r="AG108">
        <v>2043.205007424463</v>
      </c>
      <c r="AH108">
        <v>1779.744637285316</v>
      </c>
    </row>
    <row r="109" spans="1:34" x14ac:dyDescent="0.25">
      <c r="A109">
        <v>45356</v>
      </c>
      <c r="B109">
        <v>1269.98</v>
      </c>
      <c r="C109">
        <v>1981.0633306325849</v>
      </c>
      <c r="D109">
        <v>2118.6854468562551</v>
      </c>
      <c r="E109">
        <v>1776.723163705542</v>
      </c>
      <c r="F109">
        <v>1958.0216767040511</v>
      </c>
      <c r="G109">
        <v>2337.7760530351952</v>
      </c>
      <c r="H109">
        <v>2970.3004463618308</v>
      </c>
      <c r="I109">
        <v>1869.661188984614</v>
      </c>
      <c r="J109">
        <v>2035.573988543573</v>
      </c>
      <c r="K109">
        <v>1999.827549239081</v>
      </c>
      <c r="L109">
        <v>2127.8793477589688</v>
      </c>
      <c r="M109">
        <v>942.98084039035575</v>
      </c>
      <c r="N109">
        <v>1480.4703804703111</v>
      </c>
      <c r="O109">
        <v>2068.498177547579</v>
      </c>
      <c r="P109">
        <v>1543.123540847645</v>
      </c>
      <c r="Q109">
        <v>2107.4591852656231</v>
      </c>
      <c r="R109">
        <v>1862.8384862906671</v>
      </c>
      <c r="S109">
        <v>1564.857018199963</v>
      </c>
      <c r="T109">
        <v>2092.120675364295</v>
      </c>
      <c r="U109">
        <v>1637.2085025527281</v>
      </c>
      <c r="V109">
        <v>2352.0502070356301</v>
      </c>
      <c r="W109">
        <v>2103.3310359723168</v>
      </c>
      <c r="X109">
        <v>2065.945970655679</v>
      </c>
      <c r="Y109">
        <v>1996.6115330429609</v>
      </c>
      <c r="Z109">
        <v>1380.394837457618</v>
      </c>
      <c r="AA109">
        <v>2128.4055245228951</v>
      </c>
      <c r="AB109">
        <v>2092.2282967717379</v>
      </c>
      <c r="AC109">
        <v>1855.780202215858</v>
      </c>
      <c r="AD109">
        <v>1382.678552114201</v>
      </c>
      <c r="AE109">
        <v>1801.374951470794</v>
      </c>
      <c r="AF109">
        <v>2289.7821155832671</v>
      </c>
      <c r="AG109">
        <v>2049.8263921667108</v>
      </c>
      <c r="AH109">
        <v>1783.1721248038671</v>
      </c>
    </row>
    <row r="110" spans="1:34" x14ac:dyDescent="0.25">
      <c r="A110">
        <v>45355</v>
      </c>
      <c r="B110">
        <v>1261.4100000000001</v>
      </c>
      <c r="C110">
        <v>1976.097056928013</v>
      </c>
      <c r="D110">
        <v>2111.6803872744722</v>
      </c>
      <c r="E110">
        <v>1779.870857042805</v>
      </c>
      <c r="F110">
        <v>1955.436519639838</v>
      </c>
      <c r="G110">
        <v>2344.591121891031</v>
      </c>
      <c r="H110">
        <v>2959.835309301835</v>
      </c>
      <c r="I110">
        <v>1861.8199404535881</v>
      </c>
      <c r="J110">
        <v>2034.2084649601061</v>
      </c>
      <c r="K110">
        <v>2000.4739666932689</v>
      </c>
      <c r="L110">
        <v>2130.3459021577351</v>
      </c>
      <c r="M110">
        <v>943.03385506172162</v>
      </c>
      <c r="N110">
        <v>1476.6878619597639</v>
      </c>
      <c r="O110">
        <v>2064.0731273054798</v>
      </c>
      <c r="P110">
        <v>1526.608491485237</v>
      </c>
      <c r="Q110">
        <v>2088.9120805146158</v>
      </c>
      <c r="R110">
        <v>1858.370444580486</v>
      </c>
      <c r="S110">
        <v>1566.7302991128749</v>
      </c>
      <c r="T110">
        <v>2088.5606376342639</v>
      </c>
      <c r="U110">
        <v>1634.594373508859</v>
      </c>
      <c r="V110">
        <v>2329.0045138037958</v>
      </c>
      <c r="W110">
        <v>2102.8968349773022</v>
      </c>
      <c r="X110">
        <v>2059.5060597844099</v>
      </c>
      <c r="Y110">
        <v>1990.9707317712091</v>
      </c>
      <c r="Z110">
        <v>1384.229316528608</v>
      </c>
      <c r="AA110">
        <v>2123.233222178284</v>
      </c>
      <c r="AB110">
        <v>2084.7805558361938</v>
      </c>
      <c r="AC110">
        <v>1851.3568739983359</v>
      </c>
      <c r="AD110">
        <v>1382.467738491503</v>
      </c>
      <c r="AE110">
        <v>1786.7477102869359</v>
      </c>
      <c r="AF110">
        <v>2285.1094889442602</v>
      </c>
      <c r="AG110">
        <v>2045.3821198076839</v>
      </c>
      <c r="AH110">
        <v>1778.7232847465939</v>
      </c>
    </row>
    <row r="111" spans="1:34" x14ac:dyDescent="0.25">
      <c r="A111">
        <v>45352</v>
      </c>
      <c r="B111">
        <v>1258.28</v>
      </c>
      <c r="C111">
        <v>1971.4678623024861</v>
      </c>
      <c r="D111">
        <v>2106.5156722422039</v>
      </c>
      <c r="E111">
        <v>1777.670214757414</v>
      </c>
      <c r="F111">
        <v>1946.382111610777</v>
      </c>
      <c r="G111">
        <v>2326.695579699885</v>
      </c>
      <c r="H111">
        <v>2955.5376722287242</v>
      </c>
      <c r="I111">
        <v>1863.6185286692109</v>
      </c>
      <c r="J111">
        <v>2025.7066473497121</v>
      </c>
      <c r="K111">
        <v>1999.336068025855</v>
      </c>
      <c r="L111">
        <v>2114.8741372076011</v>
      </c>
      <c r="M111">
        <v>938.45815697340151</v>
      </c>
      <c r="N111">
        <v>1471.388391951506</v>
      </c>
      <c r="O111">
        <v>2060.7068181590498</v>
      </c>
      <c r="P111">
        <v>1524.9352579017129</v>
      </c>
      <c r="Q111">
        <v>2090.865000795879</v>
      </c>
      <c r="R111">
        <v>1860.255781128496</v>
      </c>
      <c r="S111">
        <v>1556.9144722207791</v>
      </c>
      <c r="T111">
        <v>2084.6284373289309</v>
      </c>
      <c r="U111">
        <v>1630.333336746379</v>
      </c>
      <c r="V111">
        <v>2325.6069220661361</v>
      </c>
      <c r="W111">
        <v>2091.255961676628</v>
      </c>
      <c r="X111">
        <v>2055.538061986621</v>
      </c>
      <c r="Y111">
        <v>1989.007624412402</v>
      </c>
      <c r="Z111">
        <v>1382.7372017759351</v>
      </c>
      <c r="AA111">
        <v>2118.033112660743</v>
      </c>
      <c r="AB111">
        <v>2080.8359260793718</v>
      </c>
      <c r="AC111">
        <v>1846.8680937308891</v>
      </c>
      <c r="AD111">
        <v>1378.634271221935</v>
      </c>
      <c r="AE111">
        <v>1777.6325215331749</v>
      </c>
      <c r="AF111">
        <v>2281.0726161537668</v>
      </c>
      <c r="AG111">
        <v>2037.9141294222809</v>
      </c>
      <c r="AH111">
        <v>1777.274017764367</v>
      </c>
    </row>
    <row r="112" spans="1:34" x14ac:dyDescent="0.25">
      <c r="A112">
        <v>45351</v>
      </c>
      <c r="B112">
        <v>1252.73</v>
      </c>
      <c r="C112">
        <v>1965.0594088139339</v>
      </c>
      <c r="D112">
        <v>2101.6416338341028</v>
      </c>
      <c r="E112">
        <v>1776.7230813767119</v>
      </c>
      <c r="F112">
        <v>1939.0253823841199</v>
      </c>
      <c r="G112">
        <v>2322.9410648310441</v>
      </c>
      <c r="H112">
        <v>2934.185181769154</v>
      </c>
      <c r="I112">
        <v>1852.29224717702</v>
      </c>
      <c r="J112">
        <v>2023.362852232983</v>
      </c>
      <c r="K112">
        <v>1991.3808154817791</v>
      </c>
      <c r="L112">
        <v>2098.110524990574</v>
      </c>
      <c r="M112">
        <v>941.30588927344036</v>
      </c>
      <c r="N112">
        <v>1477.106130762661</v>
      </c>
      <c r="O112">
        <v>2060.12882134868</v>
      </c>
      <c r="P112">
        <v>1517.9444909214651</v>
      </c>
      <c r="Q112">
        <v>2084.924198909559</v>
      </c>
      <c r="R112">
        <v>1858.8684152059541</v>
      </c>
      <c r="S112">
        <v>1543.6106163680929</v>
      </c>
      <c r="T112">
        <v>2077.378528777062</v>
      </c>
      <c r="U112">
        <v>1632.013322771219</v>
      </c>
      <c r="V112">
        <v>2324.7344847773752</v>
      </c>
      <c r="W112">
        <v>2079.295079538404</v>
      </c>
      <c r="X112">
        <v>2049.96938044131</v>
      </c>
      <c r="Y112">
        <v>1978.973161473677</v>
      </c>
      <c r="Z112">
        <v>1378.704803915288</v>
      </c>
      <c r="AA112">
        <v>2108.0268278808139</v>
      </c>
      <c r="AB112">
        <v>2076.2876136005589</v>
      </c>
      <c r="AC112">
        <v>1842.1182671166</v>
      </c>
      <c r="AD112">
        <v>1380.560145297351</v>
      </c>
      <c r="AE112">
        <v>1773.8144298272041</v>
      </c>
      <c r="AF112">
        <v>2271.6592836136551</v>
      </c>
      <c r="AG112">
        <v>2030.1368060754969</v>
      </c>
      <c r="AH112">
        <v>1773.40522948124</v>
      </c>
    </row>
    <row r="113" spans="1:34" x14ac:dyDescent="0.25">
      <c r="A113">
        <v>45350</v>
      </c>
      <c r="B113">
        <v>1254.55</v>
      </c>
      <c r="C113">
        <v>1966.448505521136</v>
      </c>
      <c r="D113">
        <v>2097.2026210127851</v>
      </c>
      <c r="E113">
        <v>1777.111224815822</v>
      </c>
      <c r="F113">
        <v>1942.705553664146</v>
      </c>
      <c r="G113">
        <v>2323.0309620082649</v>
      </c>
      <c r="H113">
        <v>2929.743604020739</v>
      </c>
      <c r="I113">
        <v>1848.402857932552</v>
      </c>
      <c r="J113">
        <v>2024.0096559985409</v>
      </c>
      <c r="K113">
        <v>2001.593107910586</v>
      </c>
      <c r="L113">
        <v>2099.9280930804339</v>
      </c>
      <c r="M113">
        <v>943.38363180627277</v>
      </c>
      <c r="N113">
        <v>1477.415036504467</v>
      </c>
      <c r="O113">
        <v>2060.361415866445</v>
      </c>
      <c r="P113">
        <v>1523.423994774724</v>
      </c>
      <c r="Q113">
        <v>2082.833026772123</v>
      </c>
      <c r="R113">
        <v>1862.505471755044</v>
      </c>
      <c r="S113">
        <v>1543.805858748322</v>
      </c>
      <c r="T113">
        <v>2084.8621621945881</v>
      </c>
      <c r="U113">
        <v>1630.117833533048</v>
      </c>
      <c r="V113">
        <v>2332.0453772827241</v>
      </c>
      <c r="W113">
        <v>2079.4890885200662</v>
      </c>
      <c r="X113">
        <v>2052.2974103137099</v>
      </c>
      <c r="Y113">
        <v>1981.266202226949</v>
      </c>
      <c r="Z113">
        <v>1379.2745058631519</v>
      </c>
      <c r="AA113">
        <v>2109.7541738793029</v>
      </c>
      <c r="AB113">
        <v>2077.7209017297032</v>
      </c>
      <c r="AC113">
        <v>1843.063272731127</v>
      </c>
      <c r="AD113">
        <v>1381.331819512184</v>
      </c>
      <c r="AE113">
        <v>1775.048425867953</v>
      </c>
      <c r="AF113">
        <v>2267.227561368572</v>
      </c>
      <c r="AG113">
        <v>2033.3357406109019</v>
      </c>
      <c r="AH113">
        <v>1775.7774275786339</v>
      </c>
    </row>
    <row r="114" spans="1:34" x14ac:dyDescent="0.25">
      <c r="A114">
        <v>45349</v>
      </c>
      <c r="B114">
        <v>1237.46</v>
      </c>
      <c r="C114">
        <v>1964.3117533028831</v>
      </c>
      <c r="D114">
        <v>2090.6590900821661</v>
      </c>
      <c r="E114">
        <v>1772.3436701138639</v>
      </c>
      <c r="F114">
        <v>1943.3493974864341</v>
      </c>
      <c r="G114">
        <v>2329.2617723386952</v>
      </c>
      <c r="H114">
        <v>2929.2776145426028</v>
      </c>
      <c r="I114">
        <v>1856.4757054048059</v>
      </c>
      <c r="J114">
        <v>2008.832343340837</v>
      </c>
      <c r="K114">
        <v>1973.6745321621979</v>
      </c>
      <c r="L114">
        <v>2106.4821501946908</v>
      </c>
      <c r="M114">
        <v>936.66694389143277</v>
      </c>
      <c r="N114">
        <v>1477.4070406269</v>
      </c>
      <c r="O114">
        <v>2053.0188625455999</v>
      </c>
      <c r="P114">
        <v>1516.734372486326</v>
      </c>
      <c r="Q114">
        <v>2082.953541128782</v>
      </c>
      <c r="R114">
        <v>1852.767447688339</v>
      </c>
      <c r="S114">
        <v>1552.4396192692529</v>
      </c>
      <c r="T114">
        <v>2080.9950405798422</v>
      </c>
      <c r="U114">
        <v>1626.504703150734</v>
      </c>
      <c r="V114">
        <v>2340.90469320588</v>
      </c>
      <c r="W114">
        <v>2078.6353652124499</v>
      </c>
      <c r="X114">
        <v>2053.281692944292</v>
      </c>
      <c r="Y114">
        <v>1982.7226148117841</v>
      </c>
      <c r="Z114">
        <v>1374.9308041069669</v>
      </c>
      <c r="AA114">
        <v>2110.1364051652122</v>
      </c>
      <c r="AB114">
        <v>2071.3797751390121</v>
      </c>
      <c r="AC114">
        <v>1840.264161476126</v>
      </c>
      <c r="AD114">
        <v>1378.164393160806</v>
      </c>
      <c r="AE114">
        <v>1762.9741700460829</v>
      </c>
      <c r="AF114">
        <v>2263.2122926669999</v>
      </c>
      <c r="AG114">
        <v>2032.2869118989461</v>
      </c>
      <c r="AH114">
        <v>1774.6643034952549</v>
      </c>
    </row>
    <row r="115" spans="1:34" x14ac:dyDescent="0.25">
      <c r="A115">
        <v>45348</v>
      </c>
      <c r="B115">
        <v>1224.17</v>
      </c>
      <c r="C115">
        <v>1956.4258586581259</v>
      </c>
      <c r="D115">
        <v>2098.0902508217109</v>
      </c>
      <c r="E115">
        <v>1761.723711991966</v>
      </c>
      <c r="F115">
        <v>1930.438087603269</v>
      </c>
      <c r="G115">
        <v>2303.46741171638</v>
      </c>
      <c r="H115">
        <v>2921.8380221517482</v>
      </c>
      <c r="I115">
        <v>1848.04573254307</v>
      </c>
      <c r="J115">
        <v>2017.496702424826</v>
      </c>
      <c r="K115">
        <v>1961.187786008895</v>
      </c>
      <c r="L115">
        <v>2103.6908510955959</v>
      </c>
      <c r="M115">
        <v>939.11306824978681</v>
      </c>
      <c r="N115">
        <v>1468.8590570010349</v>
      </c>
      <c r="O115">
        <v>2041.103845701432</v>
      </c>
      <c r="P115">
        <v>1511.3044900165521</v>
      </c>
      <c r="Q115">
        <v>2069.7757978264349</v>
      </c>
      <c r="R115">
        <v>1851.0837866582519</v>
      </c>
      <c r="S115">
        <v>1539.86073839507</v>
      </c>
      <c r="T115">
        <v>2057.44285948686</v>
      </c>
      <c r="U115">
        <v>1624.0291268374449</v>
      </c>
      <c r="V115">
        <v>2336.4169424934689</v>
      </c>
      <c r="W115">
        <v>2072.3711970392101</v>
      </c>
      <c r="X115">
        <v>2046.246990247741</v>
      </c>
      <c r="Y115">
        <v>1976.8824280838419</v>
      </c>
      <c r="Z115">
        <v>1365.590296580343</v>
      </c>
      <c r="AA115">
        <v>2101.0542094388752</v>
      </c>
      <c r="AB115">
        <v>2063.9701516952441</v>
      </c>
      <c r="AC115">
        <v>1833.763621955301</v>
      </c>
      <c r="AD115">
        <v>1371.5764690355561</v>
      </c>
      <c r="AE115">
        <v>1750.2777533026531</v>
      </c>
      <c r="AF115">
        <v>2253.921201151667</v>
      </c>
      <c r="AG115">
        <v>2022.2536363635561</v>
      </c>
      <c r="AH115">
        <v>1770.2571193321389</v>
      </c>
    </row>
    <row r="116" spans="1:34" x14ac:dyDescent="0.25">
      <c r="A116">
        <v>45345</v>
      </c>
      <c r="B116">
        <v>1212</v>
      </c>
      <c r="C116">
        <v>1950.0772298703071</v>
      </c>
      <c r="D116">
        <v>2090.7783758478699</v>
      </c>
      <c r="E116">
        <v>1765.4652101432009</v>
      </c>
      <c r="F116">
        <v>1929.4062428407051</v>
      </c>
      <c r="G116">
        <v>2291.7102317531121</v>
      </c>
      <c r="H116">
        <v>2890.73971940307</v>
      </c>
      <c r="I116">
        <v>1841.7094310362149</v>
      </c>
      <c r="J116">
        <v>2008.350905069906</v>
      </c>
      <c r="K116">
        <v>1958.326181759704</v>
      </c>
      <c r="L116">
        <v>2096.022576630146</v>
      </c>
      <c r="M116">
        <v>942.67835712730744</v>
      </c>
      <c r="N116">
        <v>1469.7127144669689</v>
      </c>
      <c r="O116">
        <v>2027.1166471525371</v>
      </c>
      <c r="P116">
        <v>1507.74655808591</v>
      </c>
      <c r="Q116">
        <v>2061.0339471944508</v>
      </c>
      <c r="R116">
        <v>1850.7757777714901</v>
      </c>
      <c r="S116">
        <v>1527.3519807041071</v>
      </c>
      <c r="T116">
        <v>2055.4547266688769</v>
      </c>
      <c r="U116">
        <v>1623.9820146480511</v>
      </c>
      <c r="V116">
        <v>2282.502230636233</v>
      </c>
      <c r="W116">
        <v>2063.2058827879632</v>
      </c>
      <c r="X116">
        <v>2050.2270453086489</v>
      </c>
      <c r="Y116">
        <v>1974.352730866975</v>
      </c>
      <c r="Z116">
        <v>1361.0393211290279</v>
      </c>
      <c r="AA116">
        <v>2095.1633638820181</v>
      </c>
      <c r="AB116">
        <v>2050.8636307892762</v>
      </c>
      <c r="AC116">
        <v>1829.6060352702541</v>
      </c>
      <c r="AD116">
        <v>1372.2595099721279</v>
      </c>
      <c r="AE116">
        <v>1740.490684249688</v>
      </c>
      <c r="AF116">
        <v>2242.611955441635</v>
      </c>
      <c r="AG116">
        <v>2012.425503358533</v>
      </c>
      <c r="AH116">
        <v>1770.306644648831</v>
      </c>
    </row>
    <row r="117" spans="1:34" x14ac:dyDescent="0.25">
      <c r="A117">
        <v>45344</v>
      </c>
      <c r="B117">
        <v>1227.31</v>
      </c>
      <c r="C117">
        <v>1961.3607207387529</v>
      </c>
      <c r="D117">
        <v>2098.7174410805842</v>
      </c>
      <c r="E117">
        <v>1775.4592139082779</v>
      </c>
      <c r="F117">
        <v>1950.597995136503</v>
      </c>
      <c r="G117">
        <v>2318.1058169214261</v>
      </c>
      <c r="H117">
        <v>2900.870365220464</v>
      </c>
      <c r="I117">
        <v>1846.6733671992599</v>
      </c>
      <c r="J117">
        <v>2012.307304930014</v>
      </c>
      <c r="K117">
        <v>1982.8880615783021</v>
      </c>
      <c r="L117">
        <v>2098.003593335487</v>
      </c>
      <c r="M117">
        <v>952.8986965543487</v>
      </c>
      <c r="N117">
        <v>1478.044045673756</v>
      </c>
      <c r="O117">
        <v>2041.441077901766</v>
      </c>
      <c r="P117">
        <v>1512.5663346644569</v>
      </c>
      <c r="Q117">
        <v>2064.4384785394432</v>
      </c>
      <c r="R117">
        <v>1858.5038858692051</v>
      </c>
      <c r="S117">
        <v>1532.938998191185</v>
      </c>
      <c r="T117">
        <v>2067.6363711833778</v>
      </c>
      <c r="U117">
        <v>1633.742723164592</v>
      </c>
      <c r="V117">
        <v>2276.782153184583</v>
      </c>
      <c r="W117">
        <v>2071.5590283551719</v>
      </c>
      <c r="X117">
        <v>2056.490712855099</v>
      </c>
      <c r="Y117">
        <v>1986.7943954107841</v>
      </c>
      <c r="Z117">
        <v>1376.0925277657459</v>
      </c>
      <c r="AA117">
        <v>2108.8780256607788</v>
      </c>
      <c r="AB117">
        <v>2059.187477861065</v>
      </c>
      <c r="AC117">
        <v>1839.104366649957</v>
      </c>
      <c r="AD117">
        <v>1382.750692739444</v>
      </c>
      <c r="AE117">
        <v>1754.446259148267</v>
      </c>
      <c r="AF117">
        <v>2257.2833089640571</v>
      </c>
      <c r="AG117">
        <v>2027.3703472407119</v>
      </c>
      <c r="AH117">
        <v>1775.86230894032</v>
      </c>
    </row>
    <row r="118" spans="1:34" x14ac:dyDescent="0.25">
      <c r="A118">
        <v>45343</v>
      </c>
      <c r="B118">
        <v>1230.04</v>
      </c>
      <c r="C118">
        <v>1955.179072986871</v>
      </c>
      <c r="D118">
        <v>2084.3898992565678</v>
      </c>
      <c r="E118">
        <v>1772.5783681456189</v>
      </c>
      <c r="F118">
        <v>1944.0776327027129</v>
      </c>
      <c r="G118">
        <v>2314.8826122155001</v>
      </c>
      <c r="H118">
        <v>2905.2342790800039</v>
      </c>
      <c r="I118">
        <v>1842.066665869499</v>
      </c>
      <c r="J118">
        <v>2012.448876332651</v>
      </c>
      <c r="K118">
        <v>1976.5622294927859</v>
      </c>
      <c r="L118">
        <v>2090.8328913076948</v>
      </c>
      <c r="M118">
        <v>933.89502808115026</v>
      </c>
      <c r="N118">
        <v>1479.1856037923251</v>
      </c>
      <c r="O118">
        <v>2037.5877705271521</v>
      </c>
      <c r="P118">
        <v>1513.779509908519</v>
      </c>
      <c r="Q118">
        <v>2054.1255042426351</v>
      </c>
      <c r="R118">
        <v>1854.6490805688099</v>
      </c>
      <c r="S118">
        <v>1530.9494072999439</v>
      </c>
      <c r="T118">
        <v>2058.7569336238298</v>
      </c>
      <c r="U118">
        <v>1623.797903183349</v>
      </c>
      <c r="V118">
        <v>2273.0982599878998</v>
      </c>
      <c r="W118">
        <v>2065.453658290779</v>
      </c>
      <c r="X118">
        <v>2049.3834887908361</v>
      </c>
      <c r="Y118">
        <v>1972.6485924268429</v>
      </c>
      <c r="Z118">
        <v>1376.482769962056</v>
      </c>
      <c r="AA118">
        <v>2101.1335333059469</v>
      </c>
      <c r="AB118">
        <v>2053.8811675362849</v>
      </c>
      <c r="AC118">
        <v>1834.306740667811</v>
      </c>
      <c r="AD118">
        <v>1378.652663057677</v>
      </c>
      <c r="AE118">
        <v>1756.6587255695399</v>
      </c>
      <c r="AF118">
        <v>2256.7814150476888</v>
      </c>
      <c r="AG118">
        <v>2024.5181719398479</v>
      </c>
      <c r="AH118">
        <v>1762.4748848046929</v>
      </c>
    </row>
    <row r="119" spans="1:34" x14ac:dyDescent="0.25">
      <c r="A119">
        <v>45342</v>
      </c>
      <c r="B119">
        <v>1230.06</v>
      </c>
      <c r="C119">
        <v>1952.4878842129519</v>
      </c>
      <c r="D119">
        <v>2076.0708070126489</v>
      </c>
      <c r="E119">
        <v>1765.9724210349241</v>
      </c>
      <c r="F119">
        <v>1940.934803709539</v>
      </c>
      <c r="G119">
        <v>2295.7492089114198</v>
      </c>
      <c r="H119">
        <v>2910.8155885533711</v>
      </c>
      <c r="I119">
        <v>1832.2333785323531</v>
      </c>
      <c r="J119">
        <v>2001.2712666574271</v>
      </c>
      <c r="K119">
        <v>1978.9999384722259</v>
      </c>
      <c r="L119">
        <v>2091.1189112354832</v>
      </c>
      <c r="M119">
        <v>945.5299804511227</v>
      </c>
      <c r="N119">
        <v>1479.7178093128271</v>
      </c>
      <c r="O119">
        <v>2030.9366410247301</v>
      </c>
      <c r="P119">
        <v>1510.453082829328</v>
      </c>
      <c r="Q119">
        <v>2046.729846016799</v>
      </c>
      <c r="R119">
        <v>1848.007698761144</v>
      </c>
      <c r="S119">
        <v>1531.1975095289879</v>
      </c>
      <c r="T119">
        <v>2061.7557447523859</v>
      </c>
      <c r="U119">
        <v>1623.463908013643</v>
      </c>
      <c r="V119">
        <v>2271.4607781196269</v>
      </c>
      <c r="W119">
        <v>2067.986143031645</v>
      </c>
      <c r="X119">
        <v>2044.900488933996</v>
      </c>
      <c r="Y119">
        <v>1971.504286660014</v>
      </c>
      <c r="Z119">
        <v>1373.1861368250829</v>
      </c>
      <c r="AA119">
        <v>2099.93604478926</v>
      </c>
      <c r="AB119">
        <v>2048.2902275585129</v>
      </c>
      <c r="AC119">
        <v>1829.530482173491</v>
      </c>
      <c r="AD119">
        <v>1379.7437885273339</v>
      </c>
      <c r="AE119">
        <v>1758.461103775508</v>
      </c>
      <c r="AF119">
        <v>2254.8304399479262</v>
      </c>
      <c r="AG119">
        <v>2022.4781837329449</v>
      </c>
      <c r="AH119">
        <v>1758.2011465167309</v>
      </c>
    </row>
    <row r="120" spans="1:34" x14ac:dyDescent="0.25">
      <c r="A120">
        <v>45341</v>
      </c>
      <c r="B120">
        <v>1224.97</v>
      </c>
      <c r="C120">
        <v>1949.8605021368371</v>
      </c>
      <c r="D120">
        <v>2074.1900237651121</v>
      </c>
      <c r="E120">
        <v>1769.1913303009119</v>
      </c>
      <c r="F120">
        <v>1936.6557682247189</v>
      </c>
      <c r="G120">
        <v>2289.4683998344321</v>
      </c>
      <c r="H120">
        <v>2900.9513969541949</v>
      </c>
      <c r="I120">
        <v>1822.64244014057</v>
      </c>
      <c r="J120">
        <v>1998.1142357757819</v>
      </c>
      <c r="K120">
        <v>1974.2657749867899</v>
      </c>
      <c r="L120">
        <v>2087.4649679308768</v>
      </c>
      <c r="M120">
        <v>947.44553587116741</v>
      </c>
      <c r="N120">
        <v>1478.6357071562229</v>
      </c>
      <c r="O120">
        <v>2027.9171348057271</v>
      </c>
      <c r="P120">
        <v>1514.2152533903979</v>
      </c>
      <c r="Q120">
        <v>2047.913229206953</v>
      </c>
      <c r="R120">
        <v>1849.5777079717609</v>
      </c>
      <c r="S120">
        <v>1528.72859427964</v>
      </c>
      <c r="T120">
        <v>2068.7623449553098</v>
      </c>
      <c r="U120">
        <v>1624.2546546168201</v>
      </c>
      <c r="V120">
        <v>2274.3539399811789</v>
      </c>
      <c r="W120">
        <v>2066.4962746108408</v>
      </c>
      <c r="X120">
        <v>2045.961596037977</v>
      </c>
      <c r="Y120">
        <v>1965.1804748671809</v>
      </c>
      <c r="Z120">
        <v>1365.9082592203399</v>
      </c>
      <c r="AA120">
        <v>2095.7097889909869</v>
      </c>
      <c r="AB120">
        <v>2046.4474276466899</v>
      </c>
      <c r="AC120">
        <v>1828.73767204914</v>
      </c>
      <c r="AD120">
        <v>1378.5881803878201</v>
      </c>
      <c r="AE120">
        <v>1754.617833108935</v>
      </c>
      <c r="AF120">
        <v>2253.139122278244</v>
      </c>
      <c r="AG120">
        <v>2020.6361272474151</v>
      </c>
      <c r="AH120">
        <v>1754.46506072639</v>
      </c>
    </row>
    <row r="121" spans="1:34" x14ac:dyDescent="0.25">
      <c r="A121">
        <v>45338</v>
      </c>
      <c r="B121">
        <v>1209.7</v>
      </c>
      <c r="C121">
        <v>1944.7670073289009</v>
      </c>
      <c r="D121">
        <v>2068.2339977662282</v>
      </c>
      <c r="E121">
        <v>1758.0406595181601</v>
      </c>
      <c r="F121">
        <v>1930.3824670828119</v>
      </c>
      <c r="G121">
        <v>2282.9874700106061</v>
      </c>
      <c r="H121">
        <v>2900.3841666940689</v>
      </c>
      <c r="I121">
        <v>1822.704882248215</v>
      </c>
      <c r="J121">
        <v>1997.397578005887</v>
      </c>
      <c r="K121">
        <v>1957.2511326248909</v>
      </c>
      <c r="L121">
        <v>2100.038021094304</v>
      </c>
      <c r="M121">
        <v>938.66954002391526</v>
      </c>
      <c r="N121">
        <v>1468.2675078384509</v>
      </c>
      <c r="O121">
        <v>2022.534079483102</v>
      </c>
      <c r="P121">
        <v>1504.936215518931</v>
      </c>
      <c r="Q121">
        <v>2039.1828964714921</v>
      </c>
      <c r="R121">
        <v>1846.3027014497029</v>
      </c>
      <c r="S121">
        <v>1521.135119308645</v>
      </c>
      <c r="T121">
        <v>2060.8388577913579</v>
      </c>
      <c r="U121">
        <v>1617.7724826539161</v>
      </c>
      <c r="V121">
        <v>2268.2597793970731</v>
      </c>
      <c r="W121">
        <v>2064.866676740467</v>
      </c>
      <c r="X121">
        <v>2044.4353779975629</v>
      </c>
      <c r="Y121">
        <v>1960.1821894748371</v>
      </c>
      <c r="Z121">
        <v>1363.726336508767</v>
      </c>
      <c r="AA121">
        <v>2091.00486201273</v>
      </c>
      <c r="AB121">
        <v>2041.6226001867999</v>
      </c>
      <c r="AC121">
        <v>1824.1138477784721</v>
      </c>
      <c r="AD121">
        <v>1370.277054944137</v>
      </c>
      <c r="AE121">
        <v>1739.0114872821471</v>
      </c>
      <c r="AF121">
        <v>2247.0910287048441</v>
      </c>
      <c r="AG121">
        <v>2017.9136291876091</v>
      </c>
      <c r="AH121">
        <v>1748.702557441796</v>
      </c>
    </row>
    <row r="122" spans="1:34" x14ac:dyDescent="0.25">
      <c r="A122">
        <v>45337</v>
      </c>
      <c r="B122">
        <v>1202.5</v>
      </c>
      <c r="C122">
        <v>1939.3219764828359</v>
      </c>
      <c r="D122">
        <v>2063.0942607365569</v>
      </c>
      <c r="E122">
        <v>1746.005268389529</v>
      </c>
      <c r="F122">
        <v>1918.315440681693</v>
      </c>
      <c r="G122">
        <v>2273.854897470861</v>
      </c>
      <c r="H122">
        <v>2896.719993495255</v>
      </c>
      <c r="I122">
        <v>1821.6944732048539</v>
      </c>
      <c r="J122">
        <v>1991.44162114245</v>
      </c>
      <c r="K122">
        <v>1949.9221970072181</v>
      </c>
      <c r="L122">
        <v>2088.4788525717422</v>
      </c>
      <c r="M122">
        <v>939.07940209617209</v>
      </c>
      <c r="N122">
        <v>1468.865765249164</v>
      </c>
      <c r="O122">
        <v>2016.953612133321</v>
      </c>
      <c r="P122">
        <v>1497.3740447943969</v>
      </c>
      <c r="Q122">
        <v>2038.080106633719</v>
      </c>
      <c r="R122">
        <v>1848.906369616602</v>
      </c>
      <c r="S122">
        <v>1508.0773168733231</v>
      </c>
      <c r="T122">
        <v>2064.1875264887258</v>
      </c>
      <c r="U122">
        <v>1617.8459889310959</v>
      </c>
      <c r="V122">
        <v>2257.0245876990311</v>
      </c>
      <c r="W122">
        <v>2057.0502607259141</v>
      </c>
      <c r="X122">
        <v>2045.5216803057899</v>
      </c>
      <c r="Y122">
        <v>1951.9388617196</v>
      </c>
      <c r="Z122">
        <v>1356.412974229188</v>
      </c>
      <c r="AA122">
        <v>2083.972494391915</v>
      </c>
      <c r="AB122">
        <v>2035.8533635290639</v>
      </c>
      <c r="AC122">
        <v>1821.1136155425579</v>
      </c>
      <c r="AD122">
        <v>1367.203657379669</v>
      </c>
      <c r="AE122">
        <v>1729.327627698457</v>
      </c>
      <c r="AF122">
        <v>2244.357494024212</v>
      </c>
      <c r="AG122">
        <v>2013.74862516797</v>
      </c>
      <c r="AH122">
        <v>1741.155082841572</v>
      </c>
    </row>
    <row r="123" spans="1:34" x14ac:dyDescent="0.25">
      <c r="A123">
        <v>45329</v>
      </c>
      <c r="B123">
        <v>1198.53</v>
      </c>
      <c r="C123">
        <v>1931.713661178316</v>
      </c>
      <c r="D123">
        <v>2051.37275351278</v>
      </c>
      <c r="E123">
        <v>1746.611936415728</v>
      </c>
      <c r="F123">
        <v>1911.133036967447</v>
      </c>
      <c r="G123">
        <v>2278.340738179149</v>
      </c>
      <c r="H123">
        <v>2890.9212921110689</v>
      </c>
      <c r="I123">
        <v>1825.146051702515</v>
      </c>
      <c r="J123">
        <v>1986.7595917697961</v>
      </c>
      <c r="K123">
        <v>1941.6152985839551</v>
      </c>
      <c r="L123">
        <v>2072.2356804746041</v>
      </c>
      <c r="M123">
        <v>926.01659296453067</v>
      </c>
      <c r="N123">
        <v>1459.0962955493731</v>
      </c>
      <c r="O123">
        <v>2013.3663515052031</v>
      </c>
      <c r="P123">
        <v>1489.213690843935</v>
      </c>
      <c r="Q123">
        <v>2023.6854055728629</v>
      </c>
      <c r="R123">
        <v>1832.765142321934</v>
      </c>
      <c r="S123">
        <v>1490.6521096909071</v>
      </c>
      <c r="T123">
        <v>2050.6035095902921</v>
      </c>
      <c r="U123">
        <v>1614.2054744517579</v>
      </c>
      <c r="V123">
        <v>2239.9755387723549</v>
      </c>
      <c r="W123">
        <v>2058.7150936061589</v>
      </c>
      <c r="X123">
        <v>2030.5971734385271</v>
      </c>
      <c r="Y123">
        <v>1946.340705127315</v>
      </c>
      <c r="Z123">
        <v>1352.1152735285359</v>
      </c>
      <c r="AA123">
        <v>2075.7086256481002</v>
      </c>
      <c r="AB123">
        <v>2026.7658768739079</v>
      </c>
      <c r="AC123">
        <v>1816.3314516656151</v>
      </c>
      <c r="AD123">
        <v>1359.455488728312</v>
      </c>
      <c r="AE123">
        <v>1727.572155086335</v>
      </c>
      <c r="AF123">
        <v>2239.1262091576191</v>
      </c>
      <c r="AG123">
        <v>2005.441677185205</v>
      </c>
      <c r="AH123">
        <v>1732.3875861823531</v>
      </c>
    </row>
    <row r="124" spans="1:34" x14ac:dyDescent="0.25">
      <c r="A124">
        <v>45328</v>
      </c>
      <c r="B124">
        <v>1188.48</v>
      </c>
      <c r="C124">
        <v>1925.778433310305</v>
      </c>
      <c r="D124">
        <v>2046.5580752368489</v>
      </c>
      <c r="E124">
        <v>1741.0908020884081</v>
      </c>
      <c r="F124">
        <v>1908.6018210516629</v>
      </c>
      <c r="G124">
        <v>2276.356445763518</v>
      </c>
      <c r="H124">
        <v>2883.281678650857</v>
      </c>
      <c r="I124">
        <v>1825.1604041121141</v>
      </c>
      <c r="J124">
        <v>1966.6129882566429</v>
      </c>
      <c r="K124">
        <v>1946.468905164508</v>
      </c>
      <c r="L124">
        <v>2066.3873212914982</v>
      </c>
      <c r="M124">
        <v>920.65486247977378</v>
      </c>
      <c r="N124">
        <v>1456.4965702202489</v>
      </c>
      <c r="O124">
        <v>2006.186236136708</v>
      </c>
      <c r="P124">
        <v>1483.5708580758851</v>
      </c>
      <c r="Q124">
        <v>2008.398860563577</v>
      </c>
      <c r="R124">
        <v>1820.62109680905</v>
      </c>
      <c r="S124">
        <v>1484.41936197522</v>
      </c>
      <c r="T124">
        <v>2053.3891500451582</v>
      </c>
      <c r="U124">
        <v>1608.1778836924459</v>
      </c>
      <c r="V124">
        <v>2240.1491930171851</v>
      </c>
      <c r="W124">
        <v>2052.803297544046</v>
      </c>
      <c r="X124">
        <v>2024.655754009209</v>
      </c>
      <c r="Y124">
        <v>1939.4541620567991</v>
      </c>
      <c r="Z124">
        <v>1352.3164888804531</v>
      </c>
      <c r="AA124">
        <v>2070.893920852865</v>
      </c>
      <c r="AB124">
        <v>2017.3993987450549</v>
      </c>
      <c r="AC124">
        <v>1809.9978973764021</v>
      </c>
      <c r="AD124">
        <v>1356.4316144051011</v>
      </c>
      <c r="AE124">
        <v>1720.2633985592961</v>
      </c>
      <c r="AF124">
        <v>2234.083907724546</v>
      </c>
      <c r="AG124">
        <v>1999.7124774281881</v>
      </c>
      <c r="AH124">
        <v>1725.9782861949841</v>
      </c>
    </row>
    <row r="125" spans="1:34" x14ac:dyDescent="0.25">
      <c r="A125">
        <v>45327</v>
      </c>
      <c r="B125">
        <v>1186.06</v>
      </c>
      <c r="C125">
        <v>1922.5184023841609</v>
      </c>
      <c r="D125">
        <v>2035.486265836666</v>
      </c>
      <c r="E125">
        <v>1737.7507317353979</v>
      </c>
      <c r="F125">
        <v>1907.300976971896</v>
      </c>
      <c r="G125">
        <v>2270.4837756698489</v>
      </c>
      <c r="H125">
        <v>2878.8373417143421</v>
      </c>
      <c r="I125">
        <v>1832.771560974729</v>
      </c>
      <c r="J125">
        <v>1965.30873159626</v>
      </c>
      <c r="K125">
        <v>1938.3863201528291</v>
      </c>
      <c r="L125">
        <v>2064.6025862749962</v>
      </c>
      <c r="M125">
        <v>925.4432258283357</v>
      </c>
      <c r="N125">
        <v>1452.3759871432119</v>
      </c>
      <c r="O125">
        <v>2005.0634220495481</v>
      </c>
      <c r="P125">
        <v>1478.011519006275</v>
      </c>
      <c r="Q125">
        <v>1999.5359633627741</v>
      </c>
      <c r="R125">
        <v>1820.2931502616191</v>
      </c>
      <c r="S125">
        <v>1482.6634872313609</v>
      </c>
      <c r="T125">
        <v>2045.365649785929</v>
      </c>
      <c r="U125">
        <v>1610.089415013799</v>
      </c>
      <c r="V125">
        <v>2234.0555809349162</v>
      </c>
      <c r="W125">
        <v>2043.684968006901</v>
      </c>
      <c r="X125">
        <v>2019.4961700961001</v>
      </c>
      <c r="Y125">
        <v>1935.283711963232</v>
      </c>
      <c r="Z125">
        <v>1351.2352545750171</v>
      </c>
      <c r="AA125">
        <v>2066.9629423160418</v>
      </c>
      <c r="AB125">
        <v>2013.266372532885</v>
      </c>
      <c r="AC125">
        <v>1808.0449225824079</v>
      </c>
      <c r="AD125">
        <v>1355.081839553224</v>
      </c>
      <c r="AE125">
        <v>1717.207948581078</v>
      </c>
      <c r="AF125">
        <v>2231.204516662503</v>
      </c>
      <c r="AG125">
        <v>1996.8602982067221</v>
      </c>
      <c r="AH125">
        <v>1722.090149190454</v>
      </c>
    </row>
    <row r="126" spans="1:34" x14ac:dyDescent="0.25">
      <c r="A126">
        <v>45324</v>
      </c>
      <c r="B126">
        <v>1172.55</v>
      </c>
      <c r="C126">
        <v>1922.7394999380861</v>
      </c>
      <c r="D126">
        <v>2039.338113243954</v>
      </c>
      <c r="E126">
        <v>1737.0312630011831</v>
      </c>
      <c r="F126">
        <v>1911.098954967955</v>
      </c>
      <c r="G126">
        <v>2265.4191327701201</v>
      </c>
      <c r="H126">
        <v>2878.7344277887792</v>
      </c>
      <c r="I126">
        <v>1831.459006058386</v>
      </c>
      <c r="J126">
        <v>1962.9922800568099</v>
      </c>
      <c r="K126">
        <v>1941.9177875767041</v>
      </c>
      <c r="L126">
        <v>2063.934198388125</v>
      </c>
      <c r="M126">
        <v>913.48376132980854</v>
      </c>
      <c r="N126">
        <v>1447.2743197890859</v>
      </c>
      <c r="O126">
        <v>2006.8033325753249</v>
      </c>
      <c r="P126">
        <v>1488.7305944632001</v>
      </c>
      <c r="Q126">
        <v>1998.3193474544551</v>
      </c>
      <c r="R126">
        <v>1795.742702637813</v>
      </c>
      <c r="S126">
        <v>1486.424361831919</v>
      </c>
      <c r="T126">
        <v>2051.1594193408041</v>
      </c>
      <c r="U126">
        <v>1614.9588750907831</v>
      </c>
      <c r="V126">
        <v>2233.196580740042</v>
      </c>
      <c r="W126">
        <v>2040.039984670266</v>
      </c>
      <c r="X126">
        <v>2025.1808532528689</v>
      </c>
      <c r="Y126">
        <v>1939.014477447012</v>
      </c>
      <c r="Z126">
        <v>1353.505408745865</v>
      </c>
      <c r="AA126">
        <v>2070.5213298008598</v>
      </c>
      <c r="AB126">
        <v>2013.3782129037461</v>
      </c>
      <c r="AC126">
        <v>1803.6799377910129</v>
      </c>
      <c r="AD126">
        <v>1350.7436144495821</v>
      </c>
      <c r="AE126">
        <v>1701.444331809369</v>
      </c>
      <c r="AF126">
        <v>2228.8531380900658</v>
      </c>
      <c r="AG126">
        <v>1997.4841655413429</v>
      </c>
      <c r="AH126">
        <v>1725.1220442357951</v>
      </c>
    </row>
    <row r="127" spans="1:34" x14ac:dyDescent="0.25">
      <c r="A127">
        <v>45323</v>
      </c>
      <c r="B127">
        <v>1173.02</v>
      </c>
      <c r="C127">
        <v>1924.328373293851</v>
      </c>
      <c r="D127">
        <v>2046.416617057303</v>
      </c>
      <c r="E127">
        <v>1740.250792597782</v>
      </c>
      <c r="F127">
        <v>1909.6666506590441</v>
      </c>
      <c r="G127">
        <v>2273.9044581632679</v>
      </c>
      <c r="H127">
        <v>2873.3297342914589</v>
      </c>
      <c r="I127">
        <v>1839.0204310046149</v>
      </c>
      <c r="J127">
        <v>1977.1021285792381</v>
      </c>
      <c r="K127">
        <v>1942.2974103055169</v>
      </c>
      <c r="L127">
        <v>2066.4783504112038</v>
      </c>
      <c r="M127">
        <v>916.03027839253798</v>
      </c>
      <c r="N127">
        <v>1454.287267230214</v>
      </c>
      <c r="O127">
        <v>2014.9255213826859</v>
      </c>
      <c r="P127">
        <v>1494.76243786963</v>
      </c>
      <c r="Q127">
        <v>1991.7717232189609</v>
      </c>
      <c r="R127">
        <v>1798.7264014905879</v>
      </c>
      <c r="S127">
        <v>1486.6301863642029</v>
      </c>
      <c r="T127">
        <v>2042.767890871153</v>
      </c>
      <c r="U127">
        <v>1618.4479482507791</v>
      </c>
      <c r="V127">
        <v>2239.0250285754109</v>
      </c>
      <c r="W127">
        <v>2035.2808635776339</v>
      </c>
      <c r="X127">
        <v>2023.5240284035631</v>
      </c>
      <c r="Y127">
        <v>1940.246435765564</v>
      </c>
      <c r="Z127">
        <v>1358.736473008669</v>
      </c>
      <c r="AA127">
        <v>2069.3161973664992</v>
      </c>
      <c r="AB127">
        <v>2017.4773391100971</v>
      </c>
      <c r="AC127">
        <v>1806.95834534856</v>
      </c>
      <c r="AD127">
        <v>1355.8060599381749</v>
      </c>
      <c r="AE127">
        <v>1701.7927123824991</v>
      </c>
      <c r="AF127">
        <v>2227.9235947966072</v>
      </c>
      <c r="AG127">
        <v>1997.596231517764</v>
      </c>
      <c r="AH127">
        <v>1729.599513778674</v>
      </c>
    </row>
    <row r="128" spans="1:34" x14ac:dyDescent="0.25">
      <c r="A128">
        <v>45322</v>
      </c>
      <c r="B128">
        <v>1164.31</v>
      </c>
      <c r="C128">
        <v>1918.7763806055041</v>
      </c>
      <c r="D128">
        <v>2042.285544802804</v>
      </c>
      <c r="E128">
        <v>1740.3984760233429</v>
      </c>
      <c r="F128">
        <v>1904.340167021141</v>
      </c>
      <c r="G128">
        <v>2241.3309760990392</v>
      </c>
      <c r="H128">
        <v>2866.302070354594</v>
      </c>
      <c r="I128">
        <v>1823.838997153508</v>
      </c>
      <c r="J128">
        <v>1965.9493499261339</v>
      </c>
      <c r="K128">
        <v>1943.177313670622</v>
      </c>
      <c r="L128">
        <v>2065.9043248405369</v>
      </c>
      <c r="M128">
        <v>916.14902267840284</v>
      </c>
      <c r="N128">
        <v>1453.2537048588849</v>
      </c>
      <c r="O128">
        <v>1997.123405731546</v>
      </c>
      <c r="P128">
        <v>1488.7535719686</v>
      </c>
      <c r="Q128">
        <v>1991.887950590366</v>
      </c>
      <c r="R128">
        <v>1800.00828046519</v>
      </c>
      <c r="S128">
        <v>1484.9517116152349</v>
      </c>
      <c r="T128">
        <v>2039.5503404048211</v>
      </c>
      <c r="U128">
        <v>1611.3697231246781</v>
      </c>
      <c r="V128">
        <v>2229.870098576213</v>
      </c>
      <c r="W128">
        <v>2028.103233824259</v>
      </c>
      <c r="X128">
        <v>2026.475497837157</v>
      </c>
      <c r="Y128">
        <v>1937.336769000035</v>
      </c>
      <c r="Z128">
        <v>1349.9473417783929</v>
      </c>
      <c r="AA128">
        <v>2065.668019112672</v>
      </c>
      <c r="AB128">
        <v>2009.305991072079</v>
      </c>
      <c r="AC128">
        <v>1798.474871066908</v>
      </c>
      <c r="AD128">
        <v>1353.4801053437729</v>
      </c>
      <c r="AE128">
        <v>1692.2885275246549</v>
      </c>
      <c r="AF128">
        <v>2219.7704249985691</v>
      </c>
      <c r="AG128">
        <v>1988.457476949377</v>
      </c>
      <c r="AH128">
        <v>1729.4760204434531</v>
      </c>
    </row>
    <row r="129" spans="1:34" x14ac:dyDescent="0.25">
      <c r="A129">
        <v>45321</v>
      </c>
      <c r="B129">
        <v>1179.6500000000001</v>
      </c>
      <c r="C129">
        <v>1926.6378091047361</v>
      </c>
      <c r="D129">
        <v>2054.5336606880869</v>
      </c>
      <c r="E129">
        <v>1733.1574545070489</v>
      </c>
      <c r="F129">
        <v>1914.804352415174</v>
      </c>
      <c r="G129">
        <v>2255.051300719329</v>
      </c>
      <c r="H129">
        <v>2868.7116754222188</v>
      </c>
      <c r="I129">
        <v>1827.1867292392669</v>
      </c>
      <c r="J129">
        <v>1977.695227364286</v>
      </c>
      <c r="K129">
        <v>1952.253515299097</v>
      </c>
      <c r="L129">
        <v>2071.9335349922831</v>
      </c>
      <c r="M129">
        <v>915.96917905429086</v>
      </c>
      <c r="N129">
        <v>1456.604546526632</v>
      </c>
      <c r="O129">
        <v>2007.6973488709029</v>
      </c>
      <c r="P129">
        <v>1497.880614564584</v>
      </c>
      <c r="Q129">
        <v>1983.4323974131939</v>
      </c>
      <c r="R129">
        <v>1815.0433266328489</v>
      </c>
      <c r="S129">
        <v>1489.727328677272</v>
      </c>
      <c r="T129">
        <v>2056.0696556125781</v>
      </c>
      <c r="U129">
        <v>1621.4029402236681</v>
      </c>
      <c r="V129">
        <v>2241.329471803695</v>
      </c>
      <c r="W129">
        <v>2045.641252368202</v>
      </c>
      <c r="X129">
        <v>2036.6076664988841</v>
      </c>
      <c r="Y129">
        <v>1944.921751198068</v>
      </c>
      <c r="Z129">
        <v>1347.1714020202189</v>
      </c>
      <c r="AA129">
        <v>2074.3890643711939</v>
      </c>
      <c r="AB129">
        <v>2014.9895134258411</v>
      </c>
      <c r="AC129">
        <v>1810.550664857089</v>
      </c>
      <c r="AD129">
        <v>1353.115678380304</v>
      </c>
      <c r="AE129">
        <v>1698.9638577270789</v>
      </c>
      <c r="AF129">
        <v>2227.3948742928519</v>
      </c>
      <c r="AG129">
        <v>1997.088979363728</v>
      </c>
      <c r="AH129">
        <v>1736.8090865472211</v>
      </c>
    </row>
    <row r="130" spans="1:34" x14ac:dyDescent="0.25">
      <c r="A130">
        <v>45320</v>
      </c>
      <c r="B130">
        <v>1175.69</v>
      </c>
      <c r="C130">
        <v>1922.326083078513</v>
      </c>
      <c r="D130">
        <v>2054.523984511206</v>
      </c>
      <c r="E130">
        <v>1735.63236189692</v>
      </c>
      <c r="F130">
        <v>1913.561577234987</v>
      </c>
      <c r="G130">
        <v>2229.2184784962328</v>
      </c>
      <c r="H130">
        <v>2866.5323824464831</v>
      </c>
      <c r="I130">
        <v>1837.693489798887</v>
      </c>
      <c r="J130">
        <v>1968.8886996413321</v>
      </c>
      <c r="K130">
        <v>1953.045312053209</v>
      </c>
      <c r="L130">
        <v>2056.6810621937288</v>
      </c>
      <c r="M130">
        <v>913.70724512265133</v>
      </c>
      <c r="N130">
        <v>1448.837585061138</v>
      </c>
      <c r="O130">
        <v>2001.165448461036</v>
      </c>
      <c r="P130">
        <v>1495.6035246362919</v>
      </c>
      <c r="Q130">
        <v>1973.1338674217379</v>
      </c>
      <c r="R130">
        <v>1809.421134421666</v>
      </c>
      <c r="S130">
        <v>1493.9338032831899</v>
      </c>
      <c r="T130">
        <v>2053.8340472450632</v>
      </c>
      <c r="U130">
        <v>1615.024817721579</v>
      </c>
      <c r="V130">
        <v>2233.164635479764</v>
      </c>
      <c r="W130">
        <v>2041.595875916709</v>
      </c>
      <c r="X130">
        <v>2037.2548051169849</v>
      </c>
      <c r="Y130">
        <v>1938.7184790163431</v>
      </c>
      <c r="Z130">
        <v>1352.2641305963009</v>
      </c>
      <c r="AA130">
        <v>2071.868356756494</v>
      </c>
      <c r="AB130">
        <v>2006.9227068183491</v>
      </c>
      <c r="AC130">
        <v>1805.137856611871</v>
      </c>
      <c r="AD130">
        <v>1350.9470791694041</v>
      </c>
      <c r="AE130">
        <v>1693.2618106350001</v>
      </c>
      <c r="AF130">
        <v>2219.3128437781311</v>
      </c>
      <c r="AG130">
        <v>1988.4793860618579</v>
      </c>
      <c r="AH130">
        <v>1738.9048446207571</v>
      </c>
    </row>
    <row r="131" spans="1:34" x14ac:dyDescent="0.25">
      <c r="A131">
        <v>45317</v>
      </c>
      <c r="B131">
        <v>1175.67</v>
      </c>
      <c r="C131">
        <v>1923.589428574167</v>
      </c>
      <c r="D131">
        <v>2049.424624695152</v>
      </c>
      <c r="E131">
        <v>1736.6466551269109</v>
      </c>
      <c r="F131">
        <v>1916.7137702571749</v>
      </c>
      <c r="G131">
        <v>2216.516678154665</v>
      </c>
      <c r="H131">
        <v>2873.7624805514479</v>
      </c>
      <c r="I131">
        <v>1834.4392956117911</v>
      </c>
      <c r="J131">
        <v>1973.5033794705259</v>
      </c>
      <c r="K131">
        <v>1950.048489537852</v>
      </c>
      <c r="L131">
        <v>2064.8886246366728</v>
      </c>
      <c r="M131">
        <v>920.14948580419798</v>
      </c>
      <c r="N131">
        <v>1447.2114189806041</v>
      </c>
      <c r="O131">
        <v>1988.0797659464261</v>
      </c>
      <c r="P131">
        <v>1493.4893365286009</v>
      </c>
      <c r="Q131">
        <v>1974.8170387763471</v>
      </c>
      <c r="R131">
        <v>1813.178865864284</v>
      </c>
      <c r="S131">
        <v>1492.2963327608479</v>
      </c>
      <c r="T131">
        <v>2060.1914960755689</v>
      </c>
      <c r="U131">
        <v>1615.740550653928</v>
      </c>
      <c r="V131">
        <v>2231.7851860943952</v>
      </c>
      <c r="W131">
        <v>2044.1945334910911</v>
      </c>
      <c r="X131">
        <v>2038.6718002528869</v>
      </c>
      <c r="Y131">
        <v>1944.161453575925</v>
      </c>
      <c r="Z131">
        <v>1354.245966287913</v>
      </c>
      <c r="AA131">
        <v>2075.7796118334768</v>
      </c>
      <c r="AB131">
        <v>2004.309040288573</v>
      </c>
      <c r="AC131">
        <v>1804.6273119054199</v>
      </c>
      <c r="AD131">
        <v>1352.306849698035</v>
      </c>
      <c r="AE131">
        <v>1692.5694852533311</v>
      </c>
      <c r="AF131">
        <v>2218.496020906764</v>
      </c>
      <c r="AG131">
        <v>1987.6807410030669</v>
      </c>
      <c r="AH131">
        <v>1743.5331800539891</v>
      </c>
    </row>
    <row r="132" spans="1:34" x14ac:dyDescent="0.25">
      <c r="A132">
        <v>45316</v>
      </c>
      <c r="B132">
        <v>1170.3699999999999</v>
      </c>
      <c r="C132">
        <v>1920.314465344446</v>
      </c>
      <c r="D132">
        <v>2042.552884669203</v>
      </c>
      <c r="E132">
        <v>1730.600769503164</v>
      </c>
      <c r="F132">
        <v>1915.3144404276379</v>
      </c>
      <c r="G132">
        <v>2201.2128423537242</v>
      </c>
      <c r="H132">
        <v>2874.1267388389761</v>
      </c>
      <c r="I132">
        <v>1835.5024080937369</v>
      </c>
      <c r="J132">
        <v>1969.9101996564921</v>
      </c>
      <c r="K132">
        <v>1951.3525465181081</v>
      </c>
      <c r="L132">
        <v>2049.9636973199672</v>
      </c>
      <c r="M132">
        <v>917.94208800657134</v>
      </c>
      <c r="N132">
        <v>1443.7591019223639</v>
      </c>
      <c r="O132">
        <v>1974.0848815542099</v>
      </c>
      <c r="P132">
        <v>1489.4948326159399</v>
      </c>
      <c r="Q132">
        <v>1974.1852573663859</v>
      </c>
      <c r="R132">
        <v>1808.194307131462</v>
      </c>
      <c r="S132">
        <v>1473.9089512735929</v>
      </c>
      <c r="T132">
        <v>2067.4971369939531</v>
      </c>
      <c r="U132">
        <v>1616.259410418468</v>
      </c>
      <c r="V132">
        <v>2228.1570445080779</v>
      </c>
      <c r="W132">
        <v>2042.843839703999</v>
      </c>
      <c r="X132">
        <v>2032.3219626844859</v>
      </c>
      <c r="Y132">
        <v>1943.9419215882569</v>
      </c>
      <c r="Z132">
        <v>1352.268898458703</v>
      </c>
      <c r="AA132">
        <v>2074.2506369125658</v>
      </c>
      <c r="AB132">
        <v>1997.430331908475</v>
      </c>
      <c r="AC132">
        <v>1801.1938450837499</v>
      </c>
      <c r="AD132">
        <v>1349.0747821463081</v>
      </c>
      <c r="AE132">
        <v>1687.231225288524</v>
      </c>
      <c r="AF132">
        <v>2213.1390599005058</v>
      </c>
      <c r="AG132">
        <v>1983.544725554442</v>
      </c>
      <c r="AH132">
        <v>1742.4055173613731</v>
      </c>
    </row>
    <row r="133" spans="1:34" x14ac:dyDescent="0.25">
      <c r="A133">
        <v>45315</v>
      </c>
      <c r="B133">
        <v>1172.97</v>
      </c>
      <c r="C133">
        <v>1920.801315353855</v>
      </c>
      <c r="D133">
        <v>2027.8402550443609</v>
      </c>
      <c r="E133">
        <v>1734.886957489573</v>
      </c>
      <c r="F133">
        <v>1915.0178300101411</v>
      </c>
      <c r="G133">
        <v>2190.9966617507898</v>
      </c>
      <c r="H133">
        <v>2879.0656682889039</v>
      </c>
      <c r="I133">
        <v>1840.1563640894931</v>
      </c>
      <c r="J133">
        <v>1965.168016288206</v>
      </c>
      <c r="K133">
        <v>1956.7451330548131</v>
      </c>
      <c r="L133">
        <v>2052.155719167336</v>
      </c>
      <c r="M133">
        <v>916.99344978115369</v>
      </c>
      <c r="N133">
        <v>1445.899784999051</v>
      </c>
      <c r="O133">
        <v>1968.3436323768219</v>
      </c>
      <c r="P133">
        <v>1489.2930891350879</v>
      </c>
      <c r="Q133">
        <v>1977.952548563881</v>
      </c>
      <c r="R133">
        <v>1809.131336254181</v>
      </c>
      <c r="S133">
        <v>1479.23056183926</v>
      </c>
      <c r="T133">
        <v>2074.834047324026</v>
      </c>
      <c r="U133">
        <v>1617.908335998063</v>
      </c>
      <c r="V133">
        <v>2244.8361276374558</v>
      </c>
      <c r="W133">
        <v>2045.7344522982601</v>
      </c>
      <c r="X133">
        <v>2031.284126490272</v>
      </c>
      <c r="Y133">
        <v>1943.6274044108859</v>
      </c>
      <c r="Z133">
        <v>1353.7267630631859</v>
      </c>
      <c r="AA133">
        <v>2074.587466401355</v>
      </c>
      <c r="AB133">
        <v>1997.691890684227</v>
      </c>
      <c r="AC133">
        <v>1801.667152976268</v>
      </c>
      <c r="AD133">
        <v>1350.6950645190329</v>
      </c>
      <c r="AE133">
        <v>1687.714418035257</v>
      </c>
      <c r="AF133">
        <v>2212.344549062675</v>
      </c>
      <c r="AG133">
        <v>1983.4650144409079</v>
      </c>
      <c r="AH133">
        <v>1744.094848594546</v>
      </c>
    </row>
    <row r="134" spans="1:34" x14ac:dyDescent="0.25">
      <c r="A134">
        <v>45314</v>
      </c>
      <c r="B134">
        <v>1177.5</v>
      </c>
      <c r="C134">
        <v>1920.0727586349369</v>
      </c>
      <c r="D134">
        <v>2036.835489616931</v>
      </c>
      <c r="E134">
        <v>1729.747691315582</v>
      </c>
      <c r="F134">
        <v>1914.732239767445</v>
      </c>
      <c r="G134">
        <v>2188.234534990238</v>
      </c>
      <c r="H134">
        <v>2876.1268934495761</v>
      </c>
      <c r="I134">
        <v>1841.640735653986</v>
      </c>
      <c r="J134">
        <v>1959.519234877075</v>
      </c>
      <c r="K134">
        <v>1955.2645995226619</v>
      </c>
      <c r="L134">
        <v>2052.219387039775</v>
      </c>
      <c r="M134">
        <v>916.80058734464865</v>
      </c>
      <c r="N134">
        <v>1450.8236937628701</v>
      </c>
      <c r="O134">
        <v>1970.337483205328</v>
      </c>
      <c r="P134">
        <v>1490.755892283564</v>
      </c>
      <c r="Q134">
        <v>1976.9706346736009</v>
      </c>
      <c r="R134">
        <v>1812.2752474638401</v>
      </c>
      <c r="S134">
        <v>1484.5951780301141</v>
      </c>
      <c r="T134">
        <v>2066.9146156145039</v>
      </c>
      <c r="U134">
        <v>1617.0999475613289</v>
      </c>
      <c r="V134">
        <v>2253.3473508692568</v>
      </c>
      <c r="W134">
        <v>2044.0814370906739</v>
      </c>
      <c r="X134">
        <v>2029.0042281951651</v>
      </c>
      <c r="Y134">
        <v>1939.325563401839</v>
      </c>
      <c r="Z134">
        <v>1352.674898288308</v>
      </c>
      <c r="AA134">
        <v>2072.611988545797</v>
      </c>
      <c r="AB134">
        <v>1997.646764225949</v>
      </c>
      <c r="AC134">
        <v>1802.040951063203</v>
      </c>
      <c r="AD134">
        <v>1351.66312260932</v>
      </c>
      <c r="AE134">
        <v>1691.486601447034</v>
      </c>
      <c r="AF134">
        <v>2216.2899254934941</v>
      </c>
      <c r="AG134">
        <v>1983.5211155889269</v>
      </c>
      <c r="AH134">
        <v>1739.7399290161841</v>
      </c>
    </row>
    <row r="135" spans="1:34" x14ac:dyDescent="0.25">
      <c r="A135">
        <v>45313</v>
      </c>
      <c r="B135">
        <v>1182.8599999999999</v>
      </c>
      <c r="C135">
        <v>1919.666576054718</v>
      </c>
      <c r="D135">
        <v>2039.099115174836</v>
      </c>
      <c r="E135">
        <v>1734.404326474657</v>
      </c>
      <c r="F135">
        <v>1916.928309908908</v>
      </c>
      <c r="G135">
        <v>2189.4125152494771</v>
      </c>
      <c r="H135">
        <v>2878.0734123338821</v>
      </c>
      <c r="I135">
        <v>1831.1725422281611</v>
      </c>
      <c r="J135">
        <v>1961.442806387136</v>
      </c>
      <c r="K135">
        <v>1941.512224592874</v>
      </c>
      <c r="L135">
        <v>2057.6938528267751</v>
      </c>
      <c r="M135">
        <v>920.50696123433102</v>
      </c>
      <c r="N135">
        <v>1452.9460144446159</v>
      </c>
      <c r="O135">
        <v>1970.3035600948781</v>
      </c>
      <c r="P135">
        <v>1488.263412071844</v>
      </c>
      <c r="Q135">
        <v>1974.555579359532</v>
      </c>
      <c r="R135">
        <v>1816.1565226401819</v>
      </c>
      <c r="S135">
        <v>1489.9036088127691</v>
      </c>
      <c r="T135">
        <v>2071.5482752055791</v>
      </c>
      <c r="U135">
        <v>1614.973286595857</v>
      </c>
      <c r="V135">
        <v>2251.4818284429198</v>
      </c>
      <c r="W135">
        <v>2037.675905805864</v>
      </c>
      <c r="X135">
        <v>2023.9846779725649</v>
      </c>
      <c r="Y135">
        <v>1937.5148430596389</v>
      </c>
      <c r="Z135">
        <v>1347.034862978845</v>
      </c>
      <c r="AA135">
        <v>2073.038766597027</v>
      </c>
      <c r="AB135">
        <v>1996.4051528513451</v>
      </c>
      <c r="AC135">
        <v>1799.9985833273979</v>
      </c>
      <c r="AD135">
        <v>1352.7879411136471</v>
      </c>
      <c r="AE135">
        <v>1695.7399323007651</v>
      </c>
      <c r="AF135">
        <v>2219.1419491459028</v>
      </c>
      <c r="AG135">
        <v>1984.3829105012619</v>
      </c>
      <c r="AH135">
        <v>1735.877935975655</v>
      </c>
    </row>
    <row r="136" spans="1:34" x14ac:dyDescent="0.25">
      <c r="A136">
        <v>45310</v>
      </c>
      <c r="B136">
        <v>1181.5</v>
      </c>
      <c r="C136">
        <v>1917.4930203621579</v>
      </c>
      <c r="D136">
        <v>2033.293561333059</v>
      </c>
      <c r="E136">
        <v>1735.05766126139</v>
      </c>
      <c r="F136">
        <v>1916.284509769564</v>
      </c>
      <c r="G136">
        <v>2194.0370002412478</v>
      </c>
      <c r="H136">
        <v>2869.350784080309</v>
      </c>
      <c r="I136">
        <v>1830.906987460417</v>
      </c>
      <c r="J136">
        <v>1954.8490928104011</v>
      </c>
      <c r="K136">
        <v>1948.6871480191751</v>
      </c>
      <c r="L136">
        <v>2053.4846219733649</v>
      </c>
      <c r="M136">
        <v>925.28534256474188</v>
      </c>
      <c r="N136">
        <v>1453.9240182959779</v>
      </c>
      <c r="O136">
        <v>1967.138926897906</v>
      </c>
      <c r="P136">
        <v>1486.4392216871299</v>
      </c>
      <c r="Q136">
        <v>1966.604424641107</v>
      </c>
      <c r="R136">
        <v>1816.0152215761609</v>
      </c>
      <c r="S136">
        <v>1480.107299516277</v>
      </c>
      <c r="T136">
        <v>2053.2051298644151</v>
      </c>
      <c r="U136">
        <v>1613.672094190413</v>
      </c>
      <c r="V136">
        <v>2244.2772754641351</v>
      </c>
      <c r="W136">
        <v>2042.6080031338979</v>
      </c>
      <c r="X136">
        <v>2022.719649574711</v>
      </c>
      <c r="Y136">
        <v>1936.939187296902</v>
      </c>
      <c r="Z136">
        <v>1346.9460164863849</v>
      </c>
      <c r="AA136">
        <v>2069.558937327994</v>
      </c>
      <c r="AB136">
        <v>1992.174025929485</v>
      </c>
      <c r="AC136">
        <v>1800.7158530068671</v>
      </c>
      <c r="AD136">
        <v>1354.3252963188179</v>
      </c>
      <c r="AE136">
        <v>1694.568350053966</v>
      </c>
      <c r="AF136">
        <v>2214.8647807112588</v>
      </c>
      <c r="AG136">
        <v>1981.998709290616</v>
      </c>
      <c r="AH136">
        <v>1734.8157756086459</v>
      </c>
    </row>
    <row r="137" spans="1:34" x14ac:dyDescent="0.25">
      <c r="A137">
        <v>45309</v>
      </c>
      <c r="B137">
        <v>1169.06</v>
      </c>
      <c r="C137">
        <v>1915.3473396665729</v>
      </c>
      <c r="D137">
        <v>2022.523751169135</v>
      </c>
      <c r="E137">
        <v>1731.297361520466</v>
      </c>
      <c r="F137">
        <v>1917.3437493870999</v>
      </c>
      <c r="G137">
        <v>2186.6642327336549</v>
      </c>
      <c r="H137">
        <v>2869.7083318084442</v>
      </c>
      <c r="I137">
        <v>1828.597876026264</v>
      </c>
      <c r="J137">
        <v>1953.519834083459</v>
      </c>
      <c r="K137">
        <v>1945.278966449428</v>
      </c>
      <c r="L137">
        <v>2057.152843064719</v>
      </c>
      <c r="M137">
        <v>918.69674932678754</v>
      </c>
      <c r="N137">
        <v>1445.158051520126</v>
      </c>
      <c r="O137">
        <v>1956.1415580552621</v>
      </c>
      <c r="P137">
        <v>1488.926367222623</v>
      </c>
      <c r="Q137">
        <v>1962.7866405123809</v>
      </c>
      <c r="R137">
        <v>1805.584222097676</v>
      </c>
      <c r="S137">
        <v>1467.341098180186</v>
      </c>
      <c r="T137">
        <v>2062.825062691154</v>
      </c>
      <c r="U137">
        <v>1612.1947668166169</v>
      </c>
      <c r="V137">
        <v>2244.044159211423</v>
      </c>
      <c r="W137">
        <v>2039.9698390808669</v>
      </c>
      <c r="X137">
        <v>2026.5792224292741</v>
      </c>
      <c r="Y137">
        <v>1937.960595478562</v>
      </c>
      <c r="Z137">
        <v>1343.767806286728</v>
      </c>
      <c r="AA137">
        <v>2070.3860369049098</v>
      </c>
      <c r="AB137">
        <v>1987.5217190560129</v>
      </c>
      <c r="AC137">
        <v>1796.832104068387</v>
      </c>
      <c r="AD137">
        <v>1348.0264943142349</v>
      </c>
      <c r="AE137">
        <v>1681.768688599723</v>
      </c>
      <c r="AF137">
        <v>2212.854115399165</v>
      </c>
      <c r="AG137">
        <v>1979.839855706995</v>
      </c>
      <c r="AH137">
        <v>1733.936205721714</v>
      </c>
    </row>
    <row r="138" spans="1:34" x14ac:dyDescent="0.25">
      <c r="A138">
        <v>45308</v>
      </c>
      <c r="B138">
        <v>1162.53</v>
      </c>
      <c r="C138">
        <v>1913.6972651315471</v>
      </c>
      <c r="D138">
        <v>2022.8819727690229</v>
      </c>
      <c r="E138">
        <v>1729.10859904272</v>
      </c>
      <c r="F138">
        <v>1912.0902948953931</v>
      </c>
      <c r="G138">
        <v>2177.1754527675548</v>
      </c>
      <c r="H138">
        <v>2867.2190181439801</v>
      </c>
      <c r="I138">
        <v>1836.0246395466929</v>
      </c>
      <c r="J138">
        <v>1951.1891755817089</v>
      </c>
      <c r="K138">
        <v>1945.412055899046</v>
      </c>
      <c r="L138">
        <v>2059.394095894841</v>
      </c>
      <c r="M138">
        <v>919.63227447075042</v>
      </c>
      <c r="N138">
        <v>1436.916703127026</v>
      </c>
      <c r="O138">
        <v>1956.3196372111861</v>
      </c>
      <c r="P138">
        <v>1491.267216125867</v>
      </c>
      <c r="Q138">
        <v>1966.692905552907</v>
      </c>
      <c r="R138">
        <v>1801.7910800474581</v>
      </c>
      <c r="S138">
        <v>1463.3834435010531</v>
      </c>
      <c r="T138">
        <v>2060.348687268568</v>
      </c>
      <c r="U138">
        <v>1613.378226083596</v>
      </c>
      <c r="V138">
        <v>2244.8764226700919</v>
      </c>
      <c r="W138">
        <v>2041.1561954405261</v>
      </c>
      <c r="X138">
        <v>2025.0995430535229</v>
      </c>
      <c r="Y138">
        <v>1936.172458488991</v>
      </c>
      <c r="Z138">
        <v>1340.6636728845619</v>
      </c>
      <c r="AA138">
        <v>2067.4575986079972</v>
      </c>
      <c r="AB138">
        <v>1988.4264867736831</v>
      </c>
      <c r="AC138">
        <v>1796.553944914195</v>
      </c>
      <c r="AD138">
        <v>1343.862733877779</v>
      </c>
      <c r="AE138">
        <v>1675.452420182598</v>
      </c>
      <c r="AF138">
        <v>2209.8479392964168</v>
      </c>
      <c r="AG138">
        <v>1976.5362202070669</v>
      </c>
      <c r="AH138">
        <v>1735.2166509421099</v>
      </c>
    </row>
    <row r="139" spans="1:34" x14ac:dyDescent="0.25">
      <c r="A139">
        <v>45307</v>
      </c>
      <c r="B139">
        <v>1163.1199999999999</v>
      </c>
      <c r="C139">
        <v>1912.5786916453919</v>
      </c>
      <c r="D139">
        <v>2028.714241711154</v>
      </c>
      <c r="E139">
        <v>1728.8039638592779</v>
      </c>
      <c r="F139">
        <v>1913.469384144388</v>
      </c>
      <c r="G139">
        <v>2175.1301462171932</v>
      </c>
      <c r="H139">
        <v>2857.5247528480882</v>
      </c>
      <c r="I139">
        <v>1825.191901982246</v>
      </c>
      <c r="J139">
        <v>1949.501746011518</v>
      </c>
      <c r="K139">
        <v>1943.052939116119</v>
      </c>
      <c r="L139">
        <v>2049.360669547586</v>
      </c>
      <c r="M139">
        <v>908.61630663045776</v>
      </c>
      <c r="N139">
        <v>1439.827448808194</v>
      </c>
      <c r="O139">
        <v>1955.853338339979</v>
      </c>
      <c r="P139">
        <v>1488.8555255227379</v>
      </c>
      <c r="Q139">
        <v>1960.6572630534611</v>
      </c>
      <c r="R139">
        <v>1807.189771599612</v>
      </c>
      <c r="S139">
        <v>1459.276704217571</v>
      </c>
      <c r="T139">
        <v>2058.7380655929801</v>
      </c>
      <c r="U139">
        <v>1612.8798753694509</v>
      </c>
      <c r="V139">
        <v>2244.760365878496</v>
      </c>
      <c r="W139">
        <v>2030.9151259610369</v>
      </c>
      <c r="X139">
        <v>2023.2123872261641</v>
      </c>
      <c r="Y139">
        <v>1940.055358625837</v>
      </c>
      <c r="Z139">
        <v>1348.1796618824519</v>
      </c>
      <c r="AA139">
        <v>2067.539389819281</v>
      </c>
      <c r="AB139">
        <v>1985.299263594728</v>
      </c>
      <c r="AC139">
        <v>1794.190239249552</v>
      </c>
      <c r="AD139">
        <v>1344.225689014989</v>
      </c>
      <c r="AE139">
        <v>1675.3022959510581</v>
      </c>
      <c r="AF139">
        <v>2208.9715163460901</v>
      </c>
      <c r="AG139">
        <v>1974.8900709305919</v>
      </c>
      <c r="AH139">
        <v>1734.4021117332479</v>
      </c>
    </row>
    <row r="140" spans="1:34" x14ac:dyDescent="0.25">
      <c r="A140">
        <v>45306</v>
      </c>
      <c r="B140">
        <v>1154.1199999999999</v>
      </c>
      <c r="C140">
        <v>1905.180085502021</v>
      </c>
      <c r="D140">
        <v>2008.375954611462</v>
      </c>
      <c r="E140">
        <v>1730.770056166592</v>
      </c>
      <c r="F140">
        <v>1904.5057209924951</v>
      </c>
      <c r="G140">
        <v>2160.80526404291</v>
      </c>
      <c r="H140">
        <v>2843.8990126552421</v>
      </c>
      <c r="I140">
        <v>1824.9860216372799</v>
      </c>
      <c r="J140">
        <v>1938.451895644188</v>
      </c>
      <c r="K140">
        <v>1943.6209699471849</v>
      </c>
      <c r="L140">
        <v>2046.367064779246</v>
      </c>
      <c r="M140">
        <v>910.59994247220595</v>
      </c>
      <c r="N140">
        <v>1435.9698368568049</v>
      </c>
      <c r="O140">
        <v>1952.217680728063</v>
      </c>
      <c r="P140">
        <v>1484.7013250515699</v>
      </c>
      <c r="Q140">
        <v>1957.9223857373199</v>
      </c>
      <c r="R140">
        <v>1802.9420982331501</v>
      </c>
      <c r="S140">
        <v>1459.545562439858</v>
      </c>
      <c r="T140">
        <v>2024.141195840537</v>
      </c>
      <c r="U140">
        <v>1606.9915395284991</v>
      </c>
      <c r="V140">
        <v>2243.02460521075</v>
      </c>
      <c r="W140">
        <v>2025.8659264107359</v>
      </c>
      <c r="X140">
        <v>2023.1323376038661</v>
      </c>
      <c r="Y140">
        <v>1929.1276475549059</v>
      </c>
      <c r="Z140">
        <v>1342.1951044129869</v>
      </c>
      <c r="AA140">
        <v>2056.3697569273122</v>
      </c>
      <c r="AB140">
        <v>1981.282570641511</v>
      </c>
      <c r="AC140">
        <v>1788.8216048053739</v>
      </c>
      <c r="AD140">
        <v>1342.0562485704579</v>
      </c>
      <c r="AE140">
        <v>1667.526368241038</v>
      </c>
      <c r="AF140">
        <v>2195.9576828015961</v>
      </c>
      <c r="AG140">
        <v>1967.375838037033</v>
      </c>
      <c r="AH140">
        <v>1729.8895716547879</v>
      </c>
    </row>
    <row r="141" spans="1:34" x14ac:dyDescent="0.25">
      <c r="A141">
        <v>45303</v>
      </c>
      <c r="B141">
        <v>1154.7</v>
      </c>
      <c r="C141">
        <v>1909.980580748251</v>
      </c>
      <c r="D141">
        <v>2008.4349444871391</v>
      </c>
      <c r="E141">
        <v>1739.7730084982099</v>
      </c>
      <c r="F141">
        <v>1911.0992839218311</v>
      </c>
      <c r="G141">
        <v>2174.7992552081741</v>
      </c>
      <c r="H141">
        <v>2857.9934711521428</v>
      </c>
      <c r="I141">
        <v>1838.5945120053</v>
      </c>
      <c r="J141">
        <v>1953.472222635867</v>
      </c>
      <c r="K141">
        <v>1952.593774199773</v>
      </c>
      <c r="L141">
        <v>2030.6553977560591</v>
      </c>
      <c r="M141">
        <v>904.38372436853524</v>
      </c>
      <c r="N141">
        <v>1434.9953226024941</v>
      </c>
      <c r="O141">
        <v>1949.4997520590839</v>
      </c>
      <c r="P141">
        <v>1488.5995414821191</v>
      </c>
      <c r="Q141">
        <v>1958.0389339870239</v>
      </c>
      <c r="R141">
        <v>1810.3727677177151</v>
      </c>
      <c r="S141">
        <v>1470.676462567862</v>
      </c>
      <c r="T141">
        <v>2029.822525370193</v>
      </c>
      <c r="U141">
        <v>1608.562903925018</v>
      </c>
      <c r="V141">
        <v>2250.762057243634</v>
      </c>
      <c r="W141">
        <v>2031.301910726125</v>
      </c>
      <c r="X141">
        <v>2024.956893814983</v>
      </c>
      <c r="Y141">
        <v>1934.297189840941</v>
      </c>
      <c r="Z141">
        <v>1345.9203437856511</v>
      </c>
      <c r="AA141">
        <v>2062.8496295827372</v>
      </c>
      <c r="AB141">
        <v>1982.8058803911881</v>
      </c>
      <c r="AC141">
        <v>1795.40081135321</v>
      </c>
      <c r="AD141">
        <v>1342.4394441313109</v>
      </c>
      <c r="AE141">
        <v>1666.490379649538</v>
      </c>
      <c r="AF141">
        <v>2204.1959682347601</v>
      </c>
      <c r="AG141">
        <v>1973.7794537941099</v>
      </c>
      <c r="AH141">
        <v>1732.1019346993439</v>
      </c>
    </row>
    <row r="142" spans="1:34" x14ac:dyDescent="0.25">
      <c r="A142">
        <v>45302</v>
      </c>
      <c r="B142">
        <v>1162.22</v>
      </c>
      <c r="C142">
        <v>1921.254047659741</v>
      </c>
      <c r="D142">
        <v>2015.4559241113161</v>
      </c>
      <c r="E142">
        <v>1746.274878056852</v>
      </c>
      <c r="F142">
        <v>1928.3196143394271</v>
      </c>
      <c r="G142">
        <v>2193.4329771729831</v>
      </c>
      <c r="H142">
        <v>2868.2700557489229</v>
      </c>
      <c r="I142">
        <v>1852.790080616473</v>
      </c>
      <c r="J142">
        <v>1963.2981256815169</v>
      </c>
      <c r="K142">
        <v>1959.239409847426</v>
      </c>
      <c r="L142">
        <v>2040.615554145764</v>
      </c>
      <c r="M142">
        <v>924.65027031010368</v>
      </c>
      <c r="N142">
        <v>1441.017825031643</v>
      </c>
      <c r="O142">
        <v>1962.8994227508981</v>
      </c>
      <c r="P142">
        <v>1486.5550065071509</v>
      </c>
      <c r="Q142">
        <v>1970.8783790016521</v>
      </c>
      <c r="R142">
        <v>1808.478337127254</v>
      </c>
      <c r="S142">
        <v>1468.6944483484531</v>
      </c>
      <c r="T142">
        <v>2034.8779446556621</v>
      </c>
      <c r="U142">
        <v>1617.8564527467611</v>
      </c>
      <c r="V142">
        <v>2261.3314394200529</v>
      </c>
      <c r="W142">
        <v>2041.3572116070529</v>
      </c>
      <c r="X142">
        <v>2037.7074644936069</v>
      </c>
      <c r="Y142">
        <v>1951.218026937303</v>
      </c>
      <c r="Z142">
        <v>1354.9508640825029</v>
      </c>
      <c r="AA142">
        <v>2076.688615686071</v>
      </c>
      <c r="AB142">
        <v>1994.24532139337</v>
      </c>
      <c r="AC142">
        <v>1801.887170735509</v>
      </c>
      <c r="AD142">
        <v>1352.3667553307821</v>
      </c>
      <c r="AE142">
        <v>1671.4962126658979</v>
      </c>
      <c r="AF142">
        <v>2213.4471147514209</v>
      </c>
      <c r="AG142">
        <v>1987.9134397735679</v>
      </c>
      <c r="AH142">
        <v>1742.1964224153251</v>
      </c>
    </row>
    <row r="143" spans="1:34" x14ac:dyDescent="0.25">
      <c r="A143">
        <v>45301</v>
      </c>
      <c r="B143">
        <v>1161.54</v>
      </c>
      <c r="C143">
        <v>1918.2064360748709</v>
      </c>
      <c r="D143">
        <v>2013.2615108899499</v>
      </c>
      <c r="E143">
        <v>1726.8559977810021</v>
      </c>
      <c r="F143">
        <v>1925.6136331893381</v>
      </c>
      <c r="G143">
        <v>2188.756658283763</v>
      </c>
      <c r="H143">
        <v>2858.2425082757709</v>
      </c>
      <c r="I143">
        <v>1845.3274171824251</v>
      </c>
      <c r="J143">
        <v>1969.5077419901991</v>
      </c>
      <c r="K143">
        <v>1948.305238702121</v>
      </c>
      <c r="L143">
        <v>2047.2607614457061</v>
      </c>
      <c r="M143">
        <v>920.44491084992342</v>
      </c>
      <c r="N143">
        <v>1439.298600747459</v>
      </c>
      <c r="O143">
        <v>1965.0530468710081</v>
      </c>
      <c r="P143">
        <v>1479.9368960202739</v>
      </c>
      <c r="Q143">
        <v>1971.1614797594209</v>
      </c>
      <c r="R143">
        <v>1801.1836041766519</v>
      </c>
      <c r="S143">
        <v>1469.4123945457411</v>
      </c>
      <c r="T143">
        <v>2028.3634483293131</v>
      </c>
      <c r="U143">
        <v>1608.800892800002</v>
      </c>
      <c r="V143">
        <v>2256.722910700807</v>
      </c>
      <c r="W143">
        <v>2042.925987004613</v>
      </c>
      <c r="X143">
        <v>2036.8897696566689</v>
      </c>
      <c r="Y143">
        <v>1949.1699419072229</v>
      </c>
      <c r="Z143">
        <v>1358.370579595764</v>
      </c>
      <c r="AA143">
        <v>2073.2338016500512</v>
      </c>
      <c r="AB143">
        <v>1995.2587500668481</v>
      </c>
      <c r="AC143">
        <v>1796.1260737440441</v>
      </c>
      <c r="AD143">
        <v>1348.614871926673</v>
      </c>
      <c r="AE143">
        <v>1671.345957848526</v>
      </c>
      <c r="AF143">
        <v>2208.5607058605042</v>
      </c>
      <c r="AG143">
        <v>1984.329400203444</v>
      </c>
      <c r="AH143">
        <v>1740.2315920336209</v>
      </c>
    </row>
    <row r="144" spans="1:34" x14ac:dyDescent="0.25">
      <c r="A144">
        <v>45300</v>
      </c>
      <c r="B144">
        <v>1158.5899999999999</v>
      </c>
      <c r="C144">
        <v>1922.6267618016341</v>
      </c>
      <c r="D144">
        <v>2016.531481100578</v>
      </c>
      <c r="E144">
        <v>1720.288175760048</v>
      </c>
      <c r="F144">
        <v>1935.281930314392</v>
      </c>
      <c r="G144">
        <v>2198.836198881957</v>
      </c>
      <c r="H144">
        <v>2871.1529942204879</v>
      </c>
      <c r="I144">
        <v>1855.19843134248</v>
      </c>
      <c r="J144">
        <v>1973.895342094715</v>
      </c>
      <c r="K144">
        <v>1959.746363897973</v>
      </c>
      <c r="L144">
        <v>2050.5873928430979</v>
      </c>
      <c r="M144">
        <v>922.84949375948145</v>
      </c>
      <c r="N144">
        <v>1430.5872121950979</v>
      </c>
      <c r="O144">
        <v>1965.7840888185549</v>
      </c>
      <c r="P144">
        <v>1483.7914757891001</v>
      </c>
      <c r="Q144">
        <v>1973.683510611691</v>
      </c>
      <c r="R144">
        <v>1789.1903287230659</v>
      </c>
      <c r="S144">
        <v>1477.342539538369</v>
      </c>
      <c r="T144">
        <v>2035.153656989718</v>
      </c>
      <c r="U144">
        <v>1615.3399431190201</v>
      </c>
      <c r="V144">
        <v>2258.704388322275</v>
      </c>
      <c r="W144">
        <v>2036.098141325866</v>
      </c>
      <c r="X144">
        <v>2042.1097460938231</v>
      </c>
      <c r="Y144">
        <v>1956.813003088221</v>
      </c>
      <c r="Z144">
        <v>1368.799526167159</v>
      </c>
      <c r="AA144">
        <v>2081.7323230224042</v>
      </c>
      <c r="AB144">
        <v>1998.455385073288</v>
      </c>
      <c r="AC144">
        <v>1796.230371990461</v>
      </c>
      <c r="AD144">
        <v>1346.9446724720781</v>
      </c>
      <c r="AE144">
        <v>1670.4145411962011</v>
      </c>
      <c r="AF144">
        <v>2213.0459304539081</v>
      </c>
      <c r="AG144">
        <v>1990.2877891592609</v>
      </c>
      <c r="AH144">
        <v>1743.7048391060141</v>
      </c>
    </row>
    <row r="145" spans="1:34" x14ac:dyDescent="0.25">
      <c r="A145">
        <v>45299</v>
      </c>
      <c r="B145">
        <v>1160.19</v>
      </c>
      <c r="C145">
        <v>1923.087755455997</v>
      </c>
      <c r="D145">
        <v>2024.9281774256781</v>
      </c>
      <c r="E145">
        <v>1714.979782500378</v>
      </c>
      <c r="F145">
        <v>1940.516364547902</v>
      </c>
      <c r="G145">
        <v>2193.4962808495652</v>
      </c>
      <c r="H145">
        <v>2874.816330117083</v>
      </c>
      <c r="I145">
        <v>1857.2186073842879</v>
      </c>
      <c r="J145">
        <v>1957.66889199756</v>
      </c>
      <c r="K145">
        <v>1974.2241607428789</v>
      </c>
      <c r="L145">
        <v>2044.0453755174151</v>
      </c>
      <c r="M145">
        <v>926.17401334067188</v>
      </c>
      <c r="N145">
        <v>1428.483880741556</v>
      </c>
      <c r="O145">
        <v>1964.6965089320549</v>
      </c>
      <c r="P145">
        <v>1484.060987432503</v>
      </c>
      <c r="Q145">
        <v>1968.2782119162459</v>
      </c>
      <c r="R145">
        <v>1789.611402447224</v>
      </c>
      <c r="S145">
        <v>1478.19184578977</v>
      </c>
      <c r="T145">
        <v>2043.297508313658</v>
      </c>
      <c r="U145">
        <v>1612.121922495674</v>
      </c>
      <c r="V145">
        <v>2260.0856044156872</v>
      </c>
      <c r="W145">
        <v>2038.6770263076751</v>
      </c>
      <c r="X145">
        <v>2043.7417816567629</v>
      </c>
      <c r="Y145">
        <v>1956.776018149681</v>
      </c>
      <c r="Z145">
        <v>1364.8685644611751</v>
      </c>
      <c r="AA145">
        <v>2084.9648481550212</v>
      </c>
      <c r="AB145">
        <v>1995.0394597485249</v>
      </c>
      <c r="AC145">
        <v>1795.7699376071189</v>
      </c>
      <c r="AD145">
        <v>1345.1665661099889</v>
      </c>
      <c r="AE145">
        <v>1674.111740367136</v>
      </c>
      <c r="AF145">
        <v>2213.0679176486078</v>
      </c>
      <c r="AG145">
        <v>1992.547811161973</v>
      </c>
      <c r="AH145">
        <v>1742.132796850527</v>
      </c>
    </row>
    <row r="146" spans="1:34" x14ac:dyDescent="0.25">
      <c r="A146">
        <v>45296</v>
      </c>
      <c r="B146">
        <v>1154.68</v>
      </c>
      <c r="C146">
        <v>1920.4748074983329</v>
      </c>
      <c r="D146">
        <v>2027.4316676164631</v>
      </c>
      <c r="E146">
        <v>1717.850797103396</v>
      </c>
      <c r="F146">
        <v>1935.7909485572291</v>
      </c>
      <c r="G146">
        <v>2190.183365779249</v>
      </c>
      <c r="H146">
        <v>2868.9250993908449</v>
      </c>
      <c r="I146">
        <v>1856.9008290502049</v>
      </c>
      <c r="J146">
        <v>1955.2820246577251</v>
      </c>
      <c r="K146">
        <v>1982.6519467018029</v>
      </c>
      <c r="L146">
        <v>2045.934458304589</v>
      </c>
      <c r="M146">
        <v>928.97140599096258</v>
      </c>
      <c r="N146">
        <v>1433.2670832956339</v>
      </c>
      <c r="O146">
        <v>1963.575892863254</v>
      </c>
      <c r="P146">
        <v>1487.183527256856</v>
      </c>
      <c r="Q146">
        <v>1955.665865939578</v>
      </c>
      <c r="R146">
        <v>1783.51233688048</v>
      </c>
      <c r="S146">
        <v>1465.961984616315</v>
      </c>
      <c r="T146">
        <v>2044.138817741502</v>
      </c>
      <c r="U146">
        <v>1618.8804013663409</v>
      </c>
      <c r="V146">
        <v>2268.891398734328</v>
      </c>
      <c r="W146">
        <v>2039.0822809165111</v>
      </c>
      <c r="X146">
        <v>2031.310362659226</v>
      </c>
      <c r="Y146">
        <v>1950.902856553553</v>
      </c>
      <c r="Z146">
        <v>1365.8712633450859</v>
      </c>
      <c r="AA146">
        <v>2079.3756536752958</v>
      </c>
      <c r="AB146">
        <v>1992.964466545202</v>
      </c>
      <c r="AC146">
        <v>1795.989496288056</v>
      </c>
      <c r="AD146">
        <v>1348.3850785437719</v>
      </c>
      <c r="AE146">
        <v>1672.41733926443</v>
      </c>
      <c r="AF146">
        <v>2209.5391694056188</v>
      </c>
      <c r="AG146">
        <v>1988.9969716332789</v>
      </c>
      <c r="AH146">
        <v>1740.812016547173</v>
      </c>
    </row>
    <row r="147" spans="1:34" x14ac:dyDescent="0.25">
      <c r="A147">
        <v>45295</v>
      </c>
      <c r="B147">
        <v>1150.72</v>
      </c>
      <c r="C147">
        <v>1919.1418142181039</v>
      </c>
      <c r="D147">
        <v>2029.0050345923751</v>
      </c>
      <c r="E147">
        <v>1715.319946180568</v>
      </c>
      <c r="F147">
        <v>1935.0201700470559</v>
      </c>
      <c r="G147">
        <v>2187.2246351173389</v>
      </c>
      <c r="H147">
        <v>2866.1496808096349</v>
      </c>
      <c r="I147">
        <v>1859.2117956660491</v>
      </c>
      <c r="J147">
        <v>1957.6798637164991</v>
      </c>
      <c r="K147">
        <v>1990.138383320671</v>
      </c>
      <c r="L147">
        <v>2028.69106459212</v>
      </c>
      <c r="M147">
        <v>936.15676031096029</v>
      </c>
      <c r="N147">
        <v>1432.802004626672</v>
      </c>
      <c r="O147">
        <v>1963.118726083854</v>
      </c>
      <c r="P147">
        <v>1482.5768838358811</v>
      </c>
      <c r="Q147">
        <v>1950.045171146872</v>
      </c>
      <c r="R147">
        <v>1775.5467382879699</v>
      </c>
      <c r="S147">
        <v>1470.7926115014011</v>
      </c>
      <c r="T147">
        <v>2039.863581473013</v>
      </c>
      <c r="U147">
        <v>1621.1001001253551</v>
      </c>
      <c r="V147">
        <v>2258.4958028076758</v>
      </c>
      <c r="W147">
        <v>2039.378691694501</v>
      </c>
      <c r="X147">
        <v>2030.158202320401</v>
      </c>
      <c r="Y147">
        <v>1950.504745510739</v>
      </c>
      <c r="Z147">
        <v>1368.710339965894</v>
      </c>
      <c r="AA147">
        <v>2078.4476114636741</v>
      </c>
      <c r="AB147">
        <v>1990.1253005426861</v>
      </c>
      <c r="AC147">
        <v>1793.846134642504</v>
      </c>
      <c r="AD147">
        <v>1350.048312491733</v>
      </c>
      <c r="AE147">
        <v>1669.9421758925289</v>
      </c>
      <c r="AF147">
        <v>2207.7708952206558</v>
      </c>
      <c r="AG147">
        <v>1987.260338597524</v>
      </c>
      <c r="AH147">
        <v>1740.245274806093</v>
      </c>
    </row>
    <row r="148" spans="1:34" x14ac:dyDescent="0.25">
      <c r="A148">
        <v>45294</v>
      </c>
      <c r="B148">
        <v>1144.17</v>
      </c>
      <c r="C148">
        <v>1920.711819302463</v>
      </c>
      <c r="D148">
        <v>2038.4591795979709</v>
      </c>
      <c r="E148">
        <v>1714.7004261796919</v>
      </c>
      <c r="F148">
        <v>1936.813901056332</v>
      </c>
      <c r="G148">
        <v>2188.6460332379711</v>
      </c>
      <c r="H148">
        <v>2861.8107342219541</v>
      </c>
      <c r="I148">
        <v>1859.8612131401239</v>
      </c>
      <c r="J148">
        <v>1960.6876264499119</v>
      </c>
      <c r="K148">
        <v>1990.092622990989</v>
      </c>
      <c r="L148">
        <v>2032.4467823499219</v>
      </c>
      <c r="M148">
        <v>943.27987613187042</v>
      </c>
      <c r="N148">
        <v>1433.629620362449</v>
      </c>
      <c r="O148">
        <v>1969.196744008749</v>
      </c>
      <c r="P148">
        <v>1479.2423089912079</v>
      </c>
      <c r="Q148">
        <v>1948.7636059525059</v>
      </c>
      <c r="R148">
        <v>1758.9672884003089</v>
      </c>
      <c r="S148">
        <v>1476.674015998391</v>
      </c>
      <c r="T148">
        <v>2041.720796783851</v>
      </c>
      <c r="U148">
        <v>1624.0288268815559</v>
      </c>
      <c r="V148">
        <v>2255.3611087807781</v>
      </c>
      <c r="W148">
        <v>2038.5215389158179</v>
      </c>
      <c r="X148">
        <v>2036.339212709365</v>
      </c>
      <c r="Y148">
        <v>1958.3526057242109</v>
      </c>
      <c r="Z148">
        <v>1369.568205666586</v>
      </c>
      <c r="AA148">
        <v>2082.1685960207601</v>
      </c>
      <c r="AB148">
        <v>1992.412288074918</v>
      </c>
      <c r="AC148">
        <v>1790.102778557389</v>
      </c>
      <c r="AD148">
        <v>1352.0672599813499</v>
      </c>
      <c r="AE148">
        <v>1663.9144738195509</v>
      </c>
      <c r="AF148">
        <v>2206.8286427197618</v>
      </c>
      <c r="AG148">
        <v>1989.018147544575</v>
      </c>
      <c r="AH148">
        <v>1743.7798377054739</v>
      </c>
    </row>
    <row r="149" spans="1:34" x14ac:dyDescent="0.25">
      <c r="A149">
        <v>45293</v>
      </c>
      <c r="B149">
        <v>1131.72</v>
      </c>
      <c r="C149">
        <v>1910.3228375739111</v>
      </c>
      <c r="D149">
        <v>2018.3768259057169</v>
      </c>
      <c r="E149">
        <v>1720.818899134036</v>
      </c>
      <c r="F149">
        <v>1925.973659624816</v>
      </c>
      <c r="G149">
        <v>2180.7655174219258</v>
      </c>
      <c r="H149">
        <v>2857.3838249788828</v>
      </c>
      <c r="I149">
        <v>1844.604476977506</v>
      </c>
      <c r="J149">
        <v>1943.772693340271</v>
      </c>
      <c r="K149">
        <v>1981.328251399791</v>
      </c>
      <c r="L149">
        <v>2015.9778617071879</v>
      </c>
      <c r="M149">
        <v>926.47749592016658</v>
      </c>
      <c r="N149">
        <v>1426.268035196058</v>
      </c>
      <c r="O149">
        <v>1958.470723068132</v>
      </c>
      <c r="P149">
        <v>1476.6086758459239</v>
      </c>
      <c r="Q149">
        <v>1933.603018126204</v>
      </c>
      <c r="R149">
        <v>1748.2779406223401</v>
      </c>
      <c r="S149">
        <v>1486.6906029408001</v>
      </c>
      <c r="T149">
        <v>2029.639356467907</v>
      </c>
      <c r="U149">
        <v>1621.81914486088</v>
      </c>
      <c r="V149">
        <v>2246.0987315997731</v>
      </c>
      <c r="W149">
        <v>2029.487548329939</v>
      </c>
      <c r="X149">
        <v>2018.5146106780101</v>
      </c>
      <c r="Y149">
        <v>1945.9566731688101</v>
      </c>
      <c r="Z149">
        <v>1358.3595176116009</v>
      </c>
      <c r="AA149">
        <v>2071.124480477748</v>
      </c>
      <c r="AB149">
        <v>1979.332287667577</v>
      </c>
      <c r="AC149">
        <v>1782.6502638854711</v>
      </c>
      <c r="AD149">
        <v>1343.7498542549399</v>
      </c>
      <c r="AE149">
        <v>1647.773943526015</v>
      </c>
      <c r="AF149">
        <v>2198.6892595925101</v>
      </c>
      <c r="AG149">
        <v>1979.284515304226</v>
      </c>
      <c r="AH149">
        <v>1732.340136125815</v>
      </c>
    </row>
    <row r="150" spans="1:34" x14ac:dyDescent="0.25">
      <c r="A150">
        <v>45289</v>
      </c>
      <c r="B150">
        <v>1129.93</v>
      </c>
      <c r="C150">
        <v>1910.1934096411801</v>
      </c>
      <c r="D150">
        <v>2021.4898767570301</v>
      </c>
      <c r="E150">
        <v>1723.901538246995</v>
      </c>
      <c r="F150">
        <v>1930.5294851203889</v>
      </c>
      <c r="G150">
        <v>2188.0702818572458</v>
      </c>
      <c r="H150">
        <v>2863.15602530044</v>
      </c>
      <c r="I150">
        <v>1831.7264978783669</v>
      </c>
      <c r="J150">
        <v>1947.0327157631309</v>
      </c>
      <c r="K150">
        <v>1981.268737552612</v>
      </c>
      <c r="L150">
        <v>2027.6833770625331</v>
      </c>
      <c r="M150">
        <v>931.04664933850677</v>
      </c>
      <c r="N150">
        <v>1426.6678186375709</v>
      </c>
      <c r="O150">
        <v>1951.797225230554</v>
      </c>
      <c r="P150">
        <v>1476.9938524468239</v>
      </c>
      <c r="Q150">
        <v>1922.0363902279839</v>
      </c>
      <c r="R150">
        <v>1741.3505032025989</v>
      </c>
      <c r="S150">
        <v>1474.75252436813</v>
      </c>
      <c r="T150">
        <v>2034.1672976907639</v>
      </c>
      <c r="U150">
        <v>1616.4323427415741</v>
      </c>
      <c r="V150">
        <v>2239.2060135182528</v>
      </c>
      <c r="W150">
        <v>2031.443290807041</v>
      </c>
      <c r="X150">
        <v>2015.1759766715979</v>
      </c>
      <c r="Y150">
        <v>1947.512894127563</v>
      </c>
      <c r="Z150">
        <v>1360.5806517680919</v>
      </c>
      <c r="AA150">
        <v>2073.5352668533992</v>
      </c>
      <c r="AB150">
        <v>1975.638158547212</v>
      </c>
      <c r="AC150">
        <v>1779.6455146668461</v>
      </c>
      <c r="AD150">
        <v>1345.878369060772</v>
      </c>
      <c r="AE150">
        <v>1648.0497065370721</v>
      </c>
      <c r="AF150">
        <v>2202.5056194194649</v>
      </c>
      <c r="AG150">
        <v>1977.760717747479</v>
      </c>
      <c r="AH150">
        <v>1731.6790119204941</v>
      </c>
    </row>
    <row r="151" spans="1:34" x14ac:dyDescent="0.25">
      <c r="A151">
        <v>45288</v>
      </c>
      <c r="B151">
        <v>1128.93</v>
      </c>
      <c r="C151">
        <v>1907.9727888450959</v>
      </c>
      <c r="D151">
        <v>2016.7428607020499</v>
      </c>
      <c r="E151">
        <v>1722.764950264919</v>
      </c>
      <c r="F151">
        <v>1927.4247413997989</v>
      </c>
      <c r="G151">
        <v>2185.695391640053</v>
      </c>
      <c r="H151">
        <v>2863.6186905709042</v>
      </c>
      <c r="I151">
        <v>1828.0257880985359</v>
      </c>
      <c r="J151">
        <v>1940.04693563256</v>
      </c>
      <c r="K151">
        <v>1983.4032968128899</v>
      </c>
      <c r="L151">
        <v>2010.36543386936</v>
      </c>
      <c r="M151">
        <v>932.88428666272694</v>
      </c>
      <c r="N151">
        <v>1422.604667794539</v>
      </c>
      <c r="O151">
        <v>1949.6233488531011</v>
      </c>
      <c r="P151">
        <v>1467.7322247843611</v>
      </c>
      <c r="Q151">
        <v>1933.854322726279</v>
      </c>
      <c r="R151">
        <v>1737.166299363038</v>
      </c>
      <c r="S151">
        <v>1467.858708306992</v>
      </c>
      <c r="T151">
        <v>2021.0986646004881</v>
      </c>
      <c r="U151">
        <v>1619.7678884901991</v>
      </c>
      <c r="V151">
        <v>2238.01834835824</v>
      </c>
      <c r="W151">
        <v>2032.4279872791169</v>
      </c>
      <c r="X151">
        <v>2014.892581657557</v>
      </c>
      <c r="Y151">
        <v>1944.8054935422631</v>
      </c>
      <c r="Z151">
        <v>1357.7781423941019</v>
      </c>
      <c r="AA151">
        <v>2070.5263467839491</v>
      </c>
      <c r="AB151">
        <v>1974.9860299678769</v>
      </c>
      <c r="AC151">
        <v>1777.4568530142169</v>
      </c>
      <c r="AD151">
        <v>1343.8402118940951</v>
      </c>
      <c r="AE151">
        <v>1642.2531686835609</v>
      </c>
      <c r="AF151">
        <v>2198.1139099641291</v>
      </c>
      <c r="AG151">
        <v>1976.9911478150959</v>
      </c>
      <c r="AH151">
        <v>1729.4642943278709</v>
      </c>
    </row>
    <row r="152" spans="1:34" x14ac:dyDescent="0.25">
      <c r="A152">
        <v>45287</v>
      </c>
      <c r="B152">
        <v>1121.99</v>
      </c>
      <c r="C152">
        <v>1905.433397202079</v>
      </c>
      <c r="D152">
        <v>2007.476538720427</v>
      </c>
      <c r="E152">
        <v>1721.27917100376</v>
      </c>
      <c r="F152">
        <v>1924.754285019357</v>
      </c>
      <c r="G152">
        <v>2185.487555065085</v>
      </c>
      <c r="H152">
        <v>2857.5993765193912</v>
      </c>
      <c r="I152">
        <v>1826.5067766407931</v>
      </c>
      <c r="J152">
        <v>1939.40322506247</v>
      </c>
      <c r="K152">
        <v>1985.359872361229</v>
      </c>
      <c r="L152">
        <v>2010.586923938655</v>
      </c>
      <c r="M152">
        <v>921.63688466509154</v>
      </c>
      <c r="N152">
        <v>1417.728029488205</v>
      </c>
      <c r="O152">
        <v>1949.169230703759</v>
      </c>
      <c r="P152">
        <v>1467.3123367638859</v>
      </c>
      <c r="Q152">
        <v>1927.9064010151151</v>
      </c>
      <c r="R152">
        <v>1727.6445103145261</v>
      </c>
      <c r="S152">
        <v>1470.02347669611</v>
      </c>
      <c r="T152">
        <v>2027.0842665103521</v>
      </c>
      <c r="U152">
        <v>1614.641651987909</v>
      </c>
      <c r="V152">
        <v>2242.784592427583</v>
      </c>
      <c r="W152">
        <v>2032.250184818922</v>
      </c>
      <c r="X152">
        <v>2012.178521853358</v>
      </c>
      <c r="Y152">
        <v>1944.062954215676</v>
      </c>
      <c r="Z152">
        <v>1357.9535389350449</v>
      </c>
      <c r="AA152">
        <v>2068.353380353135</v>
      </c>
      <c r="AB152">
        <v>1973.8847619345729</v>
      </c>
      <c r="AC152">
        <v>1773.7982527788481</v>
      </c>
      <c r="AD152">
        <v>1339.1728722217081</v>
      </c>
      <c r="AE152">
        <v>1637.043063756229</v>
      </c>
      <c r="AF152">
        <v>2194.542456447628</v>
      </c>
      <c r="AG152">
        <v>1973.8471755464809</v>
      </c>
      <c r="AH152">
        <v>1728.3755340220971</v>
      </c>
    </row>
    <row r="153" spans="1:34" x14ac:dyDescent="0.25">
      <c r="A153">
        <v>45286</v>
      </c>
      <c r="B153">
        <v>1122.25</v>
      </c>
      <c r="C153">
        <v>1904.7913332219259</v>
      </c>
      <c r="D153">
        <v>2007.591638439475</v>
      </c>
      <c r="E153">
        <v>1722.8849918085959</v>
      </c>
      <c r="F153">
        <v>1925.915364037538</v>
      </c>
      <c r="G153">
        <v>2191.800846396814</v>
      </c>
      <c r="H153">
        <v>2855.4711841858011</v>
      </c>
      <c r="I153">
        <v>1827.8510021566419</v>
      </c>
      <c r="J153">
        <v>1948.3006955381591</v>
      </c>
      <c r="K153">
        <v>1990.619352166962</v>
      </c>
      <c r="L153">
        <v>2011.715996606536</v>
      </c>
      <c r="M153">
        <v>914.66144833161479</v>
      </c>
      <c r="N153">
        <v>1416.9694181804441</v>
      </c>
      <c r="O153">
        <v>1948.8938944585029</v>
      </c>
      <c r="P153">
        <v>1463.9492393090591</v>
      </c>
      <c r="Q153">
        <v>1919.221548686126</v>
      </c>
      <c r="R153">
        <v>1728.348243373023</v>
      </c>
      <c r="S153">
        <v>1476.1290824340581</v>
      </c>
      <c r="T153">
        <v>2034.4519272291841</v>
      </c>
      <c r="U153">
        <v>1611.901506476044</v>
      </c>
      <c r="V153">
        <v>2251.4471406364451</v>
      </c>
      <c r="W153">
        <v>2033.522319961937</v>
      </c>
      <c r="X153">
        <v>2011.378239785631</v>
      </c>
      <c r="Y153">
        <v>1939.2987649822039</v>
      </c>
      <c r="Z153">
        <v>1347.807706739585</v>
      </c>
      <c r="AA153">
        <v>2067.5398038697522</v>
      </c>
      <c r="AB153">
        <v>1974.474541772237</v>
      </c>
      <c r="AC153">
        <v>1773.862237915929</v>
      </c>
      <c r="AD153">
        <v>1335.2969813943139</v>
      </c>
      <c r="AE153">
        <v>1636.959317227456</v>
      </c>
      <c r="AF153">
        <v>2194.4889595699601</v>
      </c>
      <c r="AG153">
        <v>1973.628021961337</v>
      </c>
      <c r="AH153">
        <v>1726.9454076962049</v>
      </c>
    </row>
    <row r="154" spans="1:34" x14ac:dyDescent="0.25">
      <c r="A154">
        <v>45285</v>
      </c>
      <c r="B154">
        <v>1117.6600000000001</v>
      </c>
      <c r="C154">
        <v>1903.1887001612649</v>
      </c>
      <c r="D154">
        <v>2010.207380529808</v>
      </c>
      <c r="E154">
        <v>1720.47080208735</v>
      </c>
      <c r="F154">
        <v>1923.0434492087441</v>
      </c>
      <c r="G154">
        <v>2186.3630858778461</v>
      </c>
      <c r="H154">
        <v>2853.8779654240402</v>
      </c>
      <c r="I154">
        <v>1827.67782579307</v>
      </c>
      <c r="J154">
        <v>1946.295561911415</v>
      </c>
      <c r="K154">
        <v>1983.001458428995</v>
      </c>
      <c r="L154">
        <v>2012.8126366251761</v>
      </c>
      <c r="M154">
        <v>917.8878357177847</v>
      </c>
      <c r="N154">
        <v>1416.5834248706819</v>
      </c>
      <c r="O154">
        <v>1945.714837142018</v>
      </c>
      <c r="P154">
        <v>1462.275048674258</v>
      </c>
      <c r="Q154">
        <v>1913.349831917996</v>
      </c>
      <c r="R154">
        <v>1724.7705602063629</v>
      </c>
      <c r="S154">
        <v>1473.1327211596231</v>
      </c>
      <c r="T154">
        <v>2037.170200674514</v>
      </c>
      <c r="U154">
        <v>1610.6797191422199</v>
      </c>
      <c r="V154">
        <v>2243.0233050729521</v>
      </c>
      <c r="W154">
        <v>2042.3873334891121</v>
      </c>
      <c r="X154">
        <v>2005.6416146695169</v>
      </c>
      <c r="Y154">
        <v>1940.274479588604</v>
      </c>
      <c r="Z154">
        <v>1342.93450048367</v>
      </c>
      <c r="AA154">
        <v>2066.3221917248502</v>
      </c>
      <c r="AB154">
        <v>1970.445656242418</v>
      </c>
      <c r="AC154">
        <v>1773.4472507903249</v>
      </c>
      <c r="AD154">
        <v>1334.4161073753939</v>
      </c>
      <c r="AE154">
        <v>1630.522781463736</v>
      </c>
      <c r="AF154">
        <v>2191.5961308404781</v>
      </c>
      <c r="AG154">
        <v>1971.016493367111</v>
      </c>
      <c r="AH154">
        <v>1727.6008275681299</v>
      </c>
    </row>
    <row r="155" spans="1:34" x14ac:dyDescent="0.25">
      <c r="A155">
        <v>45282</v>
      </c>
      <c r="B155">
        <v>1103.06</v>
      </c>
      <c r="C155">
        <v>1896.0435725428761</v>
      </c>
      <c r="D155">
        <v>2001.5811217430551</v>
      </c>
      <c r="E155">
        <v>1717.5121698210189</v>
      </c>
      <c r="F155">
        <v>1916.104149475583</v>
      </c>
      <c r="G155">
        <v>2180.5176732977179</v>
      </c>
      <c r="H155">
        <v>2846.9636019855948</v>
      </c>
      <c r="I155">
        <v>1815.5291109894781</v>
      </c>
      <c r="J155">
        <v>1940.590796578698</v>
      </c>
      <c r="K155">
        <v>1978.1525328489679</v>
      </c>
      <c r="L155">
        <v>2022.1311934326909</v>
      </c>
      <c r="M155">
        <v>903.46094484462833</v>
      </c>
      <c r="N155">
        <v>1413.9590304482499</v>
      </c>
      <c r="O155">
        <v>1937.367517526945</v>
      </c>
      <c r="P155">
        <v>1454.3885336401131</v>
      </c>
      <c r="Q155">
        <v>1906.86370726473</v>
      </c>
      <c r="R155">
        <v>1717.5860171116381</v>
      </c>
      <c r="S155">
        <v>1470.663813269196</v>
      </c>
      <c r="T155">
        <v>2021.8556971953119</v>
      </c>
      <c r="U155">
        <v>1606.454802588617</v>
      </c>
      <c r="V155">
        <v>2238.8986471859448</v>
      </c>
      <c r="W155">
        <v>2024.6323406173581</v>
      </c>
      <c r="X155">
        <v>2001.028339461096</v>
      </c>
      <c r="Y155">
        <v>1932.4689125839391</v>
      </c>
      <c r="Z155">
        <v>1334.8088701441541</v>
      </c>
      <c r="AA155">
        <v>2058.8896299048779</v>
      </c>
      <c r="AB155">
        <v>1965.424440434206</v>
      </c>
      <c r="AC155">
        <v>1764.5648627723249</v>
      </c>
      <c r="AD155">
        <v>1327.896922375834</v>
      </c>
      <c r="AE155">
        <v>1614.736654371442</v>
      </c>
      <c r="AF155">
        <v>2181.7619656598331</v>
      </c>
      <c r="AG155">
        <v>1961.9488976252369</v>
      </c>
      <c r="AH155">
        <v>1724.799641572419</v>
      </c>
    </row>
    <row r="156" spans="1:34" x14ac:dyDescent="0.25">
      <c r="A156">
        <v>45281</v>
      </c>
      <c r="B156">
        <v>1102.43</v>
      </c>
      <c r="C156">
        <v>1897.256285369368</v>
      </c>
      <c r="D156">
        <v>2010.5883394978639</v>
      </c>
      <c r="E156">
        <v>1719.483267659238</v>
      </c>
      <c r="F156">
        <v>1920.7803543574239</v>
      </c>
      <c r="G156">
        <v>2173.3570616161128</v>
      </c>
      <c r="H156">
        <v>2845.2860015178371</v>
      </c>
      <c r="I156">
        <v>1814.3592512003679</v>
      </c>
      <c r="J156">
        <v>1944.085502430735</v>
      </c>
      <c r="K156">
        <v>1980.3007348415861</v>
      </c>
      <c r="L156">
        <v>2006.761615556381</v>
      </c>
      <c r="M156">
        <v>897.10836071755273</v>
      </c>
      <c r="N156">
        <v>1421.0205031824571</v>
      </c>
      <c r="O156">
        <v>1936.7240786449411</v>
      </c>
      <c r="P156">
        <v>1459.882382364538</v>
      </c>
      <c r="Q156">
        <v>1906.3969481678259</v>
      </c>
      <c r="R156">
        <v>1715.6741343744809</v>
      </c>
      <c r="S156">
        <v>1458.3751034915681</v>
      </c>
      <c r="T156">
        <v>2017.892024992907</v>
      </c>
      <c r="U156">
        <v>1608.7869233831291</v>
      </c>
      <c r="V156">
        <v>2243.7908571532171</v>
      </c>
      <c r="W156">
        <v>2024.18673233392</v>
      </c>
      <c r="X156">
        <v>2007.253976497627</v>
      </c>
      <c r="Y156">
        <v>1936.3199580465689</v>
      </c>
      <c r="Z156">
        <v>1329.989441370632</v>
      </c>
      <c r="AA156">
        <v>2061.7272129546218</v>
      </c>
      <c r="AB156">
        <v>1964.7083959659919</v>
      </c>
      <c r="AC156">
        <v>1764.53585961164</v>
      </c>
      <c r="AD156">
        <v>1328.5831636360399</v>
      </c>
      <c r="AE156">
        <v>1612.8508704986159</v>
      </c>
      <c r="AF156">
        <v>2180.735365343623</v>
      </c>
      <c r="AG156">
        <v>1961.6704242007979</v>
      </c>
      <c r="AH156">
        <v>1729.01032048207</v>
      </c>
    </row>
    <row r="157" spans="1:34" x14ac:dyDescent="0.25">
      <c r="A157">
        <v>45280</v>
      </c>
      <c r="B157">
        <v>1100.76</v>
      </c>
      <c r="C157">
        <v>1895.8336181242751</v>
      </c>
      <c r="D157">
        <v>2014.182281824809</v>
      </c>
      <c r="E157">
        <v>1714.879083226333</v>
      </c>
      <c r="F157">
        <v>1919.684162636823</v>
      </c>
      <c r="G157">
        <v>2174.1617192304052</v>
      </c>
      <c r="H157">
        <v>2847.3939603494218</v>
      </c>
      <c r="I157">
        <v>1815.1164798376501</v>
      </c>
      <c r="J157">
        <v>1937.061865333965</v>
      </c>
      <c r="K157">
        <v>1986.402520085873</v>
      </c>
      <c r="L157">
        <v>2009.0114869176839</v>
      </c>
      <c r="M157">
        <v>888.63861768430672</v>
      </c>
      <c r="N157">
        <v>1419.534218241251</v>
      </c>
      <c r="O157">
        <v>1930.351560164896</v>
      </c>
      <c r="P157">
        <v>1459.3465612060129</v>
      </c>
      <c r="Q157">
        <v>1907.4202567409129</v>
      </c>
      <c r="R157">
        <v>1711.891955592188</v>
      </c>
      <c r="S157">
        <v>1459.6427804581999</v>
      </c>
      <c r="T157">
        <v>2005.5019386559541</v>
      </c>
      <c r="U157">
        <v>1606.831259166114</v>
      </c>
      <c r="V157">
        <v>2233.597016713547</v>
      </c>
      <c r="W157">
        <v>2022.3915523599701</v>
      </c>
      <c r="X157">
        <v>2011.686185777708</v>
      </c>
      <c r="Y157">
        <v>1935.9926517237329</v>
      </c>
      <c r="Z157">
        <v>1329.471344598772</v>
      </c>
      <c r="AA157">
        <v>2061.4740468432901</v>
      </c>
      <c r="AB157">
        <v>1961.841055667835</v>
      </c>
      <c r="AC157">
        <v>1762.976068577773</v>
      </c>
      <c r="AD157">
        <v>1325.298241009539</v>
      </c>
      <c r="AE157">
        <v>1612.146760927671</v>
      </c>
      <c r="AF157">
        <v>2177.1661762949921</v>
      </c>
      <c r="AG157">
        <v>1958.023558686051</v>
      </c>
      <c r="AH157">
        <v>1730.82034973705</v>
      </c>
    </row>
    <row r="158" spans="1:34" x14ac:dyDescent="0.25">
      <c r="A158">
        <v>45279</v>
      </c>
      <c r="B158">
        <v>1096.3</v>
      </c>
      <c r="C158">
        <v>1891.6259771403411</v>
      </c>
      <c r="D158">
        <v>1995.4878351626469</v>
      </c>
      <c r="E158">
        <v>1702.926993695364</v>
      </c>
      <c r="F158">
        <v>1916.477512438641</v>
      </c>
      <c r="G158">
        <v>2167.7749596310468</v>
      </c>
      <c r="H158">
        <v>2839.9431791753941</v>
      </c>
      <c r="I158">
        <v>1816.776637912383</v>
      </c>
      <c r="J158">
        <v>1936.119157256566</v>
      </c>
      <c r="K158">
        <v>1968.7946750979941</v>
      </c>
      <c r="L158">
        <v>2006.5193408716191</v>
      </c>
      <c r="M158">
        <v>889.04367293665587</v>
      </c>
      <c r="N158">
        <v>1414.5681751107311</v>
      </c>
      <c r="O158">
        <v>1925.964326894893</v>
      </c>
      <c r="P158">
        <v>1453.871301916286</v>
      </c>
      <c r="Q158">
        <v>1904.3200889791051</v>
      </c>
      <c r="R158">
        <v>1709.0035321039491</v>
      </c>
      <c r="S158">
        <v>1476.938164331345</v>
      </c>
      <c r="T158">
        <v>2006.0179123446101</v>
      </c>
      <c r="U158">
        <v>1591.4006703849741</v>
      </c>
      <c r="V158">
        <v>2231.8040123429978</v>
      </c>
      <c r="W158">
        <v>2016.598190150371</v>
      </c>
      <c r="X158">
        <v>2010.0966516105871</v>
      </c>
      <c r="Y158">
        <v>1934.3420612465791</v>
      </c>
      <c r="Z158">
        <v>1327.9617148164309</v>
      </c>
      <c r="AA158">
        <v>2058.4376515787171</v>
      </c>
      <c r="AB158">
        <v>1957.3771088055601</v>
      </c>
      <c r="AC158">
        <v>1756.5296362671279</v>
      </c>
      <c r="AD158">
        <v>1321.258897315482</v>
      </c>
      <c r="AE158">
        <v>1607.3783761451989</v>
      </c>
      <c r="AF158">
        <v>2171.4076676904519</v>
      </c>
      <c r="AG158">
        <v>1953.68576140554</v>
      </c>
      <c r="AH158">
        <v>1727.5670412815709</v>
      </c>
    </row>
    <row r="159" spans="1:34" x14ac:dyDescent="0.25">
      <c r="A159">
        <v>45278</v>
      </c>
      <c r="B159">
        <v>1091.8800000000001</v>
      </c>
      <c r="C159">
        <v>1888.5385513858839</v>
      </c>
      <c r="D159">
        <v>1987.6843821081759</v>
      </c>
      <c r="E159">
        <v>1706.006869193488</v>
      </c>
      <c r="F159">
        <v>1917.7059462504189</v>
      </c>
      <c r="G159">
        <v>2160.9450415682682</v>
      </c>
      <c r="H159">
        <v>2830.1230174582529</v>
      </c>
      <c r="I159">
        <v>1815.4510621924619</v>
      </c>
      <c r="J159">
        <v>1932.337268662857</v>
      </c>
      <c r="K159">
        <v>1967.845858216139</v>
      </c>
      <c r="L159">
        <v>2006.4117157589069</v>
      </c>
      <c r="M159">
        <v>897.84104183619479</v>
      </c>
      <c r="N159">
        <v>1413.235139485224</v>
      </c>
      <c r="O159">
        <v>1924.1902356336741</v>
      </c>
      <c r="P159">
        <v>1454.871267485468</v>
      </c>
      <c r="Q159">
        <v>1901.566246834177</v>
      </c>
      <c r="R159">
        <v>1703.7823273009881</v>
      </c>
      <c r="S159">
        <v>1460.604541147602</v>
      </c>
      <c r="T159">
        <v>1992.9181597901261</v>
      </c>
      <c r="U159">
        <v>1587.8586587161169</v>
      </c>
      <c r="V159">
        <v>2224.5230269724489</v>
      </c>
      <c r="W159">
        <v>2013.852801020359</v>
      </c>
      <c r="X159">
        <v>2006.3811748114849</v>
      </c>
      <c r="Y159">
        <v>1929.0194039597859</v>
      </c>
      <c r="Z159">
        <v>1333.0001393885591</v>
      </c>
      <c r="AA159">
        <v>2053.7236202805971</v>
      </c>
      <c r="AB159">
        <v>1954.885036975264</v>
      </c>
      <c r="AC159">
        <v>1753.334047239508</v>
      </c>
      <c r="AD159">
        <v>1324.2467073503681</v>
      </c>
      <c r="AE159">
        <v>1601.7192717925329</v>
      </c>
      <c r="AF159">
        <v>2163.752156786446</v>
      </c>
      <c r="AG159">
        <v>1950.491482773984</v>
      </c>
      <c r="AH159">
        <v>1727.120770233081</v>
      </c>
    </row>
    <row r="160" spans="1:34" x14ac:dyDescent="0.25">
      <c r="A160">
        <v>45275</v>
      </c>
      <c r="B160">
        <v>1102.3</v>
      </c>
      <c r="C160">
        <v>1893.612455043831</v>
      </c>
      <c r="D160">
        <v>1997.5988064967951</v>
      </c>
      <c r="E160">
        <v>1718.56012601368</v>
      </c>
      <c r="F160">
        <v>1914.3231568438509</v>
      </c>
      <c r="G160">
        <v>2174.1972162751922</v>
      </c>
      <c r="H160">
        <v>2837.3428821469679</v>
      </c>
      <c r="I160">
        <v>1820.501098394564</v>
      </c>
      <c r="J160">
        <v>1938.6512444524169</v>
      </c>
      <c r="K160">
        <v>1976.4923725433439</v>
      </c>
      <c r="L160">
        <v>2025.6087823921871</v>
      </c>
      <c r="M160">
        <v>901.65944744276499</v>
      </c>
      <c r="N160">
        <v>1421.322674756429</v>
      </c>
      <c r="O160">
        <v>1929.994508877714</v>
      </c>
      <c r="P160">
        <v>1456.223860679389</v>
      </c>
      <c r="Q160">
        <v>1908.465691322529</v>
      </c>
      <c r="R160">
        <v>1714.110240880759</v>
      </c>
      <c r="S160">
        <v>1468.4243434308721</v>
      </c>
      <c r="T160">
        <v>2001.1829862181851</v>
      </c>
      <c r="U160">
        <v>1588.73527065394</v>
      </c>
      <c r="V160">
        <v>2238.5422725043659</v>
      </c>
      <c r="W160">
        <v>2021.6270983751001</v>
      </c>
      <c r="X160">
        <v>2009.8520828015021</v>
      </c>
      <c r="Y160">
        <v>1934.6653855270461</v>
      </c>
      <c r="Z160">
        <v>1323.303651253573</v>
      </c>
      <c r="AA160">
        <v>2057.014653482132</v>
      </c>
      <c r="AB160">
        <v>1963.276046509864</v>
      </c>
      <c r="AC160">
        <v>1759.476399174534</v>
      </c>
      <c r="AD160">
        <v>1328.0951303167949</v>
      </c>
      <c r="AE160">
        <v>1615.9248628618909</v>
      </c>
      <c r="AF160">
        <v>2169.6410260664152</v>
      </c>
      <c r="AG160">
        <v>1956.3343390141281</v>
      </c>
      <c r="AH160">
        <v>1729.8813294054539</v>
      </c>
    </row>
    <row r="161" spans="1:34" x14ac:dyDescent="0.25">
      <c r="A161">
        <v>45274</v>
      </c>
      <c r="B161">
        <v>1110.1300000000001</v>
      </c>
      <c r="C161">
        <v>1895.123099477916</v>
      </c>
      <c r="D161">
        <v>2000.729512308521</v>
      </c>
      <c r="E161">
        <v>1714.786816623546</v>
      </c>
      <c r="F161">
        <v>1917.412838992956</v>
      </c>
      <c r="G161">
        <v>2180.4622771697368</v>
      </c>
      <c r="H161">
        <v>2830.0713512814409</v>
      </c>
      <c r="I161">
        <v>1836.8104034097021</v>
      </c>
      <c r="J161">
        <v>1940.862281751434</v>
      </c>
      <c r="K161">
        <v>1982.1371165696951</v>
      </c>
      <c r="L161">
        <v>2011.3024804004001</v>
      </c>
      <c r="M161">
        <v>897.46016777027489</v>
      </c>
      <c r="N161">
        <v>1416.8487250447661</v>
      </c>
      <c r="O161">
        <v>1934.238946900171</v>
      </c>
      <c r="P161">
        <v>1456.8510129431261</v>
      </c>
      <c r="Q161">
        <v>1909.92128361305</v>
      </c>
      <c r="R161">
        <v>1715.366363061944</v>
      </c>
      <c r="S161">
        <v>1481.060632143405</v>
      </c>
      <c r="T161">
        <v>1990.433586297353</v>
      </c>
      <c r="U161">
        <v>1597.563234690075</v>
      </c>
      <c r="V161">
        <v>2249.2748721295711</v>
      </c>
      <c r="W161">
        <v>2023.3759109858049</v>
      </c>
      <c r="X161">
        <v>2012.0897530283321</v>
      </c>
      <c r="Y161">
        <v>1935.128805943581</v>
      </c>
      <c r="Z161">
        <v>1334.086751117431</v>
      </c>
      <c r="AA161">
        <v>2057.1556448817992</v>
      </c>
      <c r="AB161">
        <v>1965.2648819328331</v>
      </c>
      <c r="AC161">
        <v>1764.4919411365779</v>
      </c>
      <c r="AD161">
        <v>1327.1764724189941</v>
      </c>
      <c r="AE161">
        <v>1622.2531853548189</v>
      </c>
      <c r="AF161">
        <v>2170.2219473823061</v>
      </c>
      <c r="AG161">
        <v>1957.227361071428</v>
      </c>
      <c r="AH161">
        <v>1731.8799973069531</v>
      </c>
    </row>
    <row r="162" spans="1:34" x14ac:dyDescent="0.25">
      <c r="A162">
        <v>45273</v>
      </c>
      <c r="B162">
        <v>1114.2</v>
      </c>
      <c r="C162">
        <v>1897.6674982067821</v>
      </c>
      <c r="D162">
        <v>2012.142615115376</v>
      </c>
      <c r="E162">
        <v>1716.5523158492711</v>
      </c>
      <c r="F162">
        <v>1923.9339037610871</v>
      </c>
      <c r="G162">
        <v>2183.7075318856942</v>
      </c>
      <c r="H162">
        <v>2831.470810048992</v>
      </c>
      <c r="I162">
        <v>1818.9680385049539</v>
      </c>
      <c r="J162">
        <v>1940.9831100999979</v>
      </c>
      <c r="K162">
        <v>1980.108432813943</v>
      </c>
      <c r="L162">
        <v>2012.2065697424041</v>
      </c>
      <c r="M162">
        <v>893.62619845053746</v>
      </c>
      <c r="N162">
        <v>1415.237035603772</v>
      </c>
      <c r="O162">
        <v>1938.621370812707</v>
      </c>
      <c r="P162">
        <v>1451.888114915311</v>
      </c>
      <c r="Q162">
        <v>1901.548446977614</v>
      </c>
      <c r="R162">
        <v>1719.5709697384141</v>
      </c>
      <c r="S162">
        <v>1471.908549262047</v>
      </c>
      <c r="T162">
        <v>1997.3090293684961</v>
      </c>
      <c r="U162">
        <v>1601.430345839713</v>
      </c>
      <c r="V162">
        <v>2254.102423491714</v>
      </c>
      <c r="W162">
        <v>2022.951675123654</v>
      </c>
      <c r="X162">
        <v>2014.6517587361609</v>
      </c>
      <c r="Y162">
        <v>1943.423304680952</v>
      </c>
      <c r="Z162">
        <v>1345.163682925179</v>
      </c>
      <c r="AA162">
        <v>2062.853378011956</v>
      </c>
      <c r="AB162">
        <v>1964.935669703819</v>
      </c>
      <c r="AC162">
        <v>1763.941238987424</v>
      </c>
      <c r="AD162">
        <v>1328.3909608626991</v>
      </c>
      <c r="AE162">
        <v>1625.2811597215371</v>
      </c>
      <c r="AF162">
        <v>2177.1014332075979</v>
      </c>
      <c r="AG162">
        <v>1960.926007413452</v>
      </c>
      <c r="AH162">
        <v>1731.080069863702</v>
      </c>
    </row>
    <row r="163" spans="1:34" x14ac:dyDescent="0.25">
      <c r="A163">
        <v>45272</v>
      </c>
      <c r="B163">
        <v>1127.6300000000001</v>
      </c>
      <c r="C163">
        <v>1907.7482357275121</v>
      </c>
      <c r="D163">
        <v>2019.5850041804499</v>
      </c>
      <c r="E163">
        <v>1718.542210938404</v>
      </c>
      <c r="F163">
        <v>1937.3297268780909</v>
      </c>
      <c r="G163">
        <v>2200.9040771793261</v>
      </c>
      <c r="H163">
        <v>2847.546672162855</v>
      </c>
      <c r="I163">
        <v>1826.239525188636</v>
      </c>
      <c r="J163">
        <v>1947.5715957127741</v>
      </c>
      <c r="K163">
        <v>2006.5499896278379</v>
      </c>
      <c r="L163">
        <v>2024.7512276212469</v>
      </c>
      <c r="M163">
        <v>897.55835503189917</v>
      </c>
      <c r="N163">
        <v>1423.407380829221</v>
      </c>
      <c r="O163">
        <v>1946.126097871864</v>
      </c>
      <c r="P163">
        <v>1458.820228811906</v>
      </c>
      <c r="Q163">
        <v>1911.306972179789</v>
      </c>
      <c r="R163">
        <v>1726.916674312389</v>
      </c>
      <c r="S163">
        <v>1481.411262148632</v>
      </c>
      <c r="T163">
        <v>2013.8929236035019</v>
      </c>
      <c r="U163">
        <v>1611.669652225165</v>
      </c>
      <c r="V163">
        <v>2275.4913773313392</v>
      </c>
      <c r="W163">
        <v>2036.8545140642291</v>
      </c>
      <c r="X163">
        <v>2015.612064421796</v>
      </c>
      <c r="Y163">
        <v>1951.027507688467</v>
      </c>
      <c r="Z163">
        <v>1350.717354061414</v>
      </c>
      <c r="AA163">
        <v>2073.3493286670978</v>
      </c>
      <c r="AB163">
        <v>1976.265392967068</v>
      </c>
      <c r="AC163">
        <v>1774.035694213841</v>
      </c>
      <c r="AD163">
        <v>1334.122381016108</v>
      </c>
      <c r="AE163">
        <v>1637.5751833968641</v>
      </c>
      <c r="AF163">
        <v>2190.4804406082781</v>
      </c>
      <c r="AG163">
        <v>1973.0604610604489</v>
      </c>
      <c r="AH163">
        <v>1737.1822210671501</v>
      </c>
    </row>
    <row r="164" spans="1:34" x14ac:dyDescent="0.25">
      <c r="A164">
        <v>45271</v>
      </c>
      <c r="B164">
        <v>1125.5</v>
      </c>
      <c r="C164">
        <v>1904.5744197864301</v>
      </c>
      <c r="D164">
        <v>2013.2593165156241</v>
      </c>
      <c r="E164">
        <v>1720.4350425723751</v>
      </c>
      <c r="F164">
        <v>1930.9856225603919</v>
      </c>
      <c r="G164">
        <v>2200.0741272851851</v>
      </c>
      <c r="H164">
        <v>2846.5652222129479</v>
      </c>
      <c r="I164">
        <v>1818.800447588809</v>
      </c>
      <c r="J164">
        <v>1937.0887335311841</v>
      </c>
      <c r="K164">
        <v>2006.8940641140609</v>
      </c>
      <c r="L164">
        <v>2015.745771665227</v>
      </c>
      <c r="M164">
        <v>887.6434900682342</v>
      </c>
      <c r="N164">
        <v>1423.7395660307459</v>
      </c>
      <c r="O164">
        <v>1942.2672644824279</v>
      </c>
      <c r="P164">
        <v>1454.123449589689</v>
      </c>
      <c r="Q164">
        <v>1919.2709013205949</v>
      </c>
      <c r="R164">
        <v>1727.2069824147879</v>
      </c>
      <c r="S164">
        <v>1477.9905783992431</v>
      </c>
      <c r="T164">
        <v>2007.887625894075</v>
      </c>
      <c r="U164">
        <v>1611.634362345512</v>
      </c>
      <c r="V164">
        <v>2270.7177368690409</v>
      </c>
      <c r="W164">
        <v>2028.845605889318</v>
      </c>
      <c r="X164">
        <v>2009.350015832018</v>
      </c>
      <c r="Y164">
        <v>1949.0370873601651</v>
      </c>
      <c r="Z164">
        <v>1353.4252071778619</v>
      </c>
      <c r="AA164">
        <v>2069.2012892078019</v>
      </c>
      <c r="AB164">
        <v>1973.9704126908839</v>
      </c>
      <c r="AC164">
        <v>1771.0796201116291</v>
      </c>
      <c r="AD164">
        <v>1332.936577040899</v>
      </c>
      <c r="AE164">
        <v>1637.343159522901</v>
      </c>
      <c r="AF164">
        <v>2187.9530968641479</v>
      </c>
      <c r="AG164">
        <v>1969.977722898913</v>
      </c>
      <c r="AH164">
        <v>1733.237807836098</v>
      </c>
    </row>
    <row r="165" spans="1:34" x14ac:dyDescent="0.25">
      <c r="A165">
        <v>45268</v>
      </c>
      <c r="B165">
        <v>1124.44</v>
      </c>
      <c r="C165">
        <v>1907.7105744107571</v>
      </c>
      <c r="D165">
        <v>2019.5496202162431</v>
      </c>
      <c r="E165">
        <v>1717.8788923185471</v>
      </c>
      <c r="F165">
        <v>1933.4951232165779</v>
      </c>
      <c r="G165">
        <v>2196.3240633989531</v>
      </c>
      <c r="H165">
        <v>2842.963251062456</v>
      </c>
      <c r="I165">
        <v>1818.976656672329</v>
      </c>
      <c r="J165">
        <v>1943.2325069303811</v>
      </c>
      <c r="K165">
        <v>2000.8173626524001</v>
      </c>
      <c r="L165">
        <v>2034.132785117733</v>
      </c>
      <c r="M165">
        <v>897.3056465711386</v>
      </c>
      <c r="N165">
        <v>1424.6323312038569</v>
      </c>
      <c r="O165">
        <v>1945.49432145886</v>
      </c>
      <c r="P165">
        <v>1455.066057563703</v>
      </c>
      <c r="Q165">
        <v>1922.5195259536381</v>
      </c>
      <c r="R165">
        <v>1731.2592352095271</v>
      </c>
      <c r="S165">
        <v>1484.1799218940239</v>
      </c>
      <c r="T165">
        <v>2019.3153666753949</v>
      </c>
      <c r="U165">
        <v>1609.114799664821</v>
      </c>
      <c r="V165">
        <v>2265.4360037500628</v>
      </c>
      <c r="W165">
        <v>2028.3517549168571</v>
      </c>
      <c r="X165">
        <v>2009.960275499503</v>
      </c>
      <c r="Y165">
        <v>1958.1429539593209</v>
      </c>
      <c r="Z165">
        <v>1359.1024137748209</v>
      </c>
      <c r="AA165">
        <v>2073.5069596197518</v>
      </c>
      <c r="AB165">
        <v>1977.650767945629</v>
      </c>
      <c r="AC165">
        <v>1771.17282559313</v>
      </c>
      <c r="AD165">
        <v>1336.3303546145321</v>
      </c>
      <c r="AE165">
        <v>1635.4470415746</v>
      </c>
      <c r="AF165">
        <v>2187.9884588456698</v>
      </c>
      <c r="AG165">
        <v>1972.5593938639549</v>
      </c>
      <c r="AH165">
        <v>1739.067732039623</v>
      </c>
    </row>
    <row r="166" spans="1:34" x14ac:dyDescent="0.25">
      <c r="A166">
        <v>45267</v>
      </c>
      <c r="B166">
        <v>1121.49</v>
      </c>
      <c r="C166">
        <v>1909.065262896698</v>
      </c>
      <c r="D166">
        <v>2013.9395464223419</v>
      </c>
      <c r="E166">
        <v>1720.342083228893</v>
      </c>
      <c r="F166">
        <v>1938.6296643256169</v>
      </c>
      <c r="G166">
        <v>2187.4681155600028</v>
      </c>
      <c r="H166">
        <v>2852.174860060305</v>
      </c>
      <c r="I166">
        <v>1821.398090735617</v>
      </c>
      <c r="J166">
        <v>1946.3928618185721</v>
      </c>
      <c r="K166">
        <v>1995.0528213651421</v>
      </c>
      <c r="L166">
        <v>2015.2981335602519</v>
      </c>
      <c r="M166">
        <v>907.4503407175506</v>
      </c>
      <c r="N166">
        <v>1423.324816700487</v>
      </c>
      <c r="O166">
        <v>1947.796648488893</v>
      </c>
      <c r="P166">
        <v>1456.590416821791</v>
      </c>
      <c r="Q166">
        <v>1909.8836690971609</v>
      </c>
      <c r="R166">
        <v>1730.9240707032459</v>
      </c>
      <c r="S166">
        <v>1488.752176852475</v>
      </c>
      <c r="T166">
        <v>2019.8954939300929</v>
      </c>
      <c r="U166">
        <v>1607.578627723108</v>
      </c>
      <c r="V166">
        <v>2273.8510244821632</v>
      </c>
      <c r="W166">
        <v>2031.8245124133371</v>
      </c>
      <c r="X166">
        <v>2015.9486488043731</v>
      </c>
      <c r="Y166">
        <v>1960.0847393994391</v>
      </c>
      <c r="Z166">
        <v>1364.2220745676441</v>
      </c>
      <c r="AA166">
        <v>2077.5250922584132</v>
      </c>
      <c r="AB166">
        <v>1974.0330119853991</v>
      </c>
      <c r="AC166">
        <v>1770.929191479576</v>
      </c>
      <c r="AD166">
        <v>1339.554659567855</v>
      </c>
      <c r="AE166">
        <v>1629.835960111287</v>
      </c>
      <c r="AF166">
        <v>2189.5337851321101</v>
      </c>
      <c r="AG166">
        <v>1976.009227100853</v>
      </c>
      <c r="AH166">
        <v>1739.0426510415159</v>
      </c>
    </row>
    <row r="167" spans="1:34" x14ac:dyDescent="0.25">
      <c r="A167">
        <v>45266</v>
      </c>
      <c r="B167">
        <v>1126.43</v>
      </c>
      <c r="C167">
        <v>1912.757994231983</v>
      </c>
      <c r="D167">
        <v>2025.072605654218</v>
      </c>
      <c r="E167">
        <v>1715.0559446547829</v>
      </c>
      <c r="F167">
        <v>1940.839710504313</v>
      </c>
      <c r="G167">
        <v>2202.211540656584</v>
      </c>
      <c r="H167">
        <v>2876.355640309444</v>
      </c>
      <c r="I167">
        <v>1827.1617906813799</v>
      </c>
      <c r="J167">
        <v>1948.945456337012</v>
      </c>
      <c r="K167">
        <v>2020.3934767131309</v>
      </c>
      <c r="L167">
        <v>2019.492858638218</v>
      </c>
      <c r="M167">
        <v>911.01686713056733</v>
      </c>
      <c r="N167">
        <v>1424.0899744844321</v>
      </c>
      <c r="O167">
        <v>1949.680036715584</v>
      </c>
      <c r="P167">
        <v>1460.3502921491511</v>
      </c>
      <c r="Q167">
        <v>1905.0272395679369</v>
      </c>
      <c r="R167">
        <v>1723.587309752585</v>
      </c>
      <c r="S167">
        <v>1493.045396084523</v>
      </c>
      <c r="T167">
        <v>2021.8716026440411</v>
      </c>
      <c r="U167">
        <v>1612.825666172278</v>
      </c>
      <c r="V167">
        <v>2280.6765356552642</v>
      </c>
      <c r="W167">
        <v>2029.813022161255</v>
      </c>
      <c r="X167">
        <v>2017.8079475643101</v>
      </c>
      <c r="Y167">
        <v>1962.1550663249429</v>
      </c>
      <c r="Z167">
        <v>1361.323091196178</v>
      </c>
      <c r="AA167">
        <v>2083.2204878596149</v>
      </c>
      <c r="AB167">
        <v>1977.3824743301379</v>
      </c>
      <c r="AC167">
        <v>1772.7416201367721</v>
      </c>
      <c r="AD167">
        <v>1339.231601774384</v>
      </c>
      <c r="AE167">
        <v>1632.8624780100911</v>
      </c>
      <c r="AF167">
        <v>2201.020914313513</v>
      </c>
      <c r="AG167">
        <v>1980.4631458516319</v>
      </c>
      <c r="AH167">
        <v>1738.260327888436</v>
      </c>
    </row>
    <row r="168" spans="1:34" x14ac:dyDescent="0.25">
      <c r="A168">
        <v>45265</v>
      </c>
      <c r="B168">
        <v>1115.97</v>
      </c>
      <c r="C168">
        <v>1901.396477148774</v>
      </c>
      <c r="D168">
        <v>2008.7490771864379</v>
      </c>
      <c r="E168">
        <v>1721.715837394551</v>
      </c>
      <c r="F168">
        <v>1923.732139766478</v>
      </c>
      <c r="G168">
        <v>2195.9241798610128</v>
      </c>
      <c r="H168">
        <v>2866.7381701500731</v>
      </c>
      <c r="I168">
        <v>1811.583578443139</v>
      </c>
      <c r="J168">
        <v>1941.391088893339</v>
      </c>
      <c r="K168">
        <v>2019.521037508408</v>
      </c>
      <c r="L168">
        <v>2003.699508629428</v>
      </c>
      <c r="M168">
        <v>893.0626051453396</v>
      </c>
      <c r="N168">
        <v>1422.7932000367871</v>
      </c>
      <c r="O168">
        <v>1937.77873507407</v>
      </c>
      <c r="P168">
        <v>1446.6043327617831</v>
      </c>
      <c r="Q168">
        <v>1888.7013329473721</v>
      </c>
      <c r="R168">
        <v>1717.8580832490909</v>
      </c>
      <c r="S168">
        <v>1479.1565891844079</v>
      </c>
      <c r="T168">
        <v>2016.756969648186</v>
      </c>
      <c r="U168">
        <v>1608.291076111992</v>
      </c>
      <c r="V168">
        <v>2243.7521234809901</v>
      </c>
      <c r="W168">
        <v>2013.7329433203779</v>
      </c>
      <c r="X168">
        <v>2007.7466001755161</v>
      </c>
      <c r="Y168">
        <v>1950.775054364057</v>
      </c>
      <c r="Z168">
        <v>1353.180442909299</v>
      </c>
      <c r="AA168">
        <v>2070.561786583075</v>
      </c>
      <c r="AB168">
        <v>1964.0272750428301</v>
      </c>
      <c r="AC168">
        <v>1763.0971500552159</v>
      </c>
      <c r="AD168">
        <v>1333.8906236411369</v>
      </c>
      <c r="AE168">
        <v>1621.4887426524299</v>
      </c>
      <c r="AF168">
        <v>2191.1319413778501</v>
      </c>
      <c r="AG168">
        <v>1965.7810622606421</v>
      </c>
      <c r="AH168">
        <v>1729.5929696906189</v>
      </c>
    </row>
    <row r="169" spans="1:34" x14ac:dyDescent="0.25">
      <c r="A169">
        <v>45264</v>
      </c>
      <c r="B169">
        <v>1120.49</v>
      </c>
      <c r="C169">
        <v>1902.419071000171</v>
      </c>
      <c r="D169">
        <v>2013.6033079338949</v>
      </c>
      <c r="E169">
        <v>1725.522223933059</v>
      </c>
      <c r="F169">
        <v>1924.2525684812581</v>
      </c>
      <c r="G169">
        <v>2187.591344918887</v>
      </c>
      <c r="H169">
        <v>2868.1140500992342</v>
      </c>
      <c r="I169">
        <v>1815.1404102632159</v>
      </c>
      <c r="J169">
        <v>1939.1561285600269</v>
      </c>
      <c r="K169">
        <v>2005.4570092749279</v>
      </c>
      <c r="L169">
        <v>2003.23858105926</v>
      </c>
      <c r="M169">
        <v>896.41673029940921</v>
      </c>
      <c r="N169">
        <v>1418.697388853345</v>
      </c>
      <c r="O169">
        <v>1939.0964492346041</v>
      </c>
      <c r="P169">
        <v>1446.52528528477</v>
      </c>
      <c r="Q169">
        <v>1886.2265753828251</v>
      </c>
      <c r="R169">
        <v>1719.374739261254</v>
      </c>
      <c r="S169">
        <v>1499.2084199361359</v>
      </c>
      <c r="T169">
        <v>2024.910374075542</v>
      </c>
      <c r="U169">
        <v>1611.1712221334119</v>
      </c>
      <c r="V169">
        <v>2243.3235033751639</v>
      </c>
      <c r="W169">
        <v>2011.614647473657</v>
      </c>
      <c r="X169">
        <v>2008.8393642786179</v>
      </c>
      <c r="Y169">
        <v>1954.8097335331611</v>
      </c>
      <c r="Z169">
        <v>1356.4337736213749</v>
      </c>
      <c r="AA169">
        <v>2073.6075842295049</v>
      </c>
      <c r="AB169">
        <v>1961.9937295222251</v>
      </c>
      <c r="AC169">
        <v>1763.2011198260809</v>
      </c>
      <c r="AD169">
        <v>1334.2541924682871</v>
      </c>
      <c r="AE169">
        <v>1621.8963805672111</v>
      </c>
      <c r="AF169">
        <v>2195.139613410166</v>
      </c>
      <c r="AG169">
        <v>1964.1047134992939</v>
      </c>
      <c r="AH169">
        <v>1732.0137654668019</v>
      </c>
    </row>
    <row r="170" spans="1:34" x14ac:dyDescent="0.25">
      <c r="A170">
        <v>45261</v>
      </c>
      <c r="B170">
        <v>1102.1600000000001</v>
      </c>
      <c r="C170">
        <v>1885.3114147797301</v>
      </c>
      <c r="D170">
        <v>1990.250672947607</v>
      </c>
      <c r="E170">
        <v>1723.0763385665809</v>
      </c>
      <c r="F170">
        <v>1900.8852882916931</v>
      </c>
      <c r="G170">
        <v>2157.220095670973</v>
      </c>
      <c r="H170">
        <v>2824.6723783663201</v>
      </c>
      <c r="I170">
        <v>1806.12349869987</v>
      </c>
      <c r="J170">
        <v>1929.1493826476769</v>
      </c>
      <c r="K170">
        <v>1991.334600119739</v>
      </c>
      <c r="L170">
        <v>2003.9578731228351</v>
      </c>
      <c r="M170">
        <v>887.27891769712301</v>
      </c>
      <c r="N170">
        <v>1413.891799647778</v>
      </c>
      <c r="O170">
        <v>1921.505877055755</v>
      </c>
      <c r="P170">
        <v>1434.211447501378</v>
      </c>
      <c r="Q170">
        <v>1871.7919770362589</v>
      </c>
      <c r="R170">
        <v>1709.9250321188999</v>
      </c>
      <c r="S170">
        <v>1465.1434678559019</v>
      </c>
      <c r="T170">
        <v>2007.4029633645671</v>
      </c>
      <c r="U170">
        <v>1600.849378756034</v>
      </c>
      <c r="V170">
        <v>2220.9299150710099</v>
      </c>
      <c r="W170">
        <v>1993.449380841447</v>
      </c>
      <c r="X170">
        <v>1997.4794324696979</v>
      </c>
      <c r="Y170">
        <v>1937.6668115964601</v>
      </c>
      <c r="Z170">
        <v>1351.1434315853619</v>
      </c>
      <c r="AA170">
        <v>2050.637029085749</v>
      </c>
      <c r="AB170">
        <v>1948.2536010439351</v>
      </c>
      <c r="AC170">
        <v>1749.4221678983761</v>
      </c>
      <c r="AD170">
        <v>1328.7277498550659</v>
      </c>
      <c r="AE170">
        <v>1609.504769693154</v>
      </c>
      <c r="AF170">
        <v>2172.936028703049</v>
      </c>
      <c r="AG170">
        <v>1941.490201493853</v>
      </c>
      <c r="AH170">
        <v>1722.440627239401</v>
      </c>
    </row>
    <row r="171" spans="1:34" x14ac:dyDescent="0.25">
      <c r="A171">
        <v>45260</v>
      </c>
      <c r="B171">
        <v>1094.1300000000001</v>
      </c>
      <c r="C171">
        <v>1883.36473343496</v>
      </c>
      <c r="D171">
        <v>1986.052029232616</v>
      </c>
      <c r="E171">
        <v>1718.245321981153</v>
      </c>
      <c r="F171">
        <v>1905.01930171193</v>
      </c>
      <c r="G171">
        <v>2152.0502488349439</v>
      </c>
      <c r="H171">
        <v>2816.5690797376828</v>
      </c>
      <c r="I171">
        <v>1806.050525708866</v>
      </c>
      <c r="J171">
        <v>1925.795039595298</v>
      </c>
      <c r="K171">
        <v>1986.7099424017249</v>
      </c>
      <c r="L171">
        <v>1983.1391535754201</v>
      </c>
      <c r="M171">
        <v>886.84805076726241</v>
      </c>
      <c r="N171">
        <v>1416.0697200168961</v>
      </c>
      <c r="O171">
        <v>1918.288151102927</v>
      </c>
      <c r="P171">
        <v>1431.9147172906289</v>
      </c>
      <c r="Q171">
        <v>1869.781895018162</v>
      </c>
      <c r="R171">
        <v>1706.502290658829</v>
      </c>
      <c r="S171">
        <v>1468.581422092157</v>
      </c>
      <c r="T171">
        <v>2001.1354131129899</v>
      </c>
      <c r="U171">
        <v>1590.9085925197371</v>
      </c>
      <c r="V171">
        <v>2221.2760531043791</v>
      </c>
      <c r="W171">
        <v>1989.3720277803361</v>
      </c>
      <c r="X171">
        <v>1998.224656327523</v>
      </c>
      <c r="Y171">
        <v>1938.707788730293</v>
      </c>
      <c r="Z171">
        <v>1353.110695814808</v>
      </c>
      <c r="AA171">
        <v>2050.665436904018</v>
      </c>
      <c r="AB171">
        <v>1943.6447133245299</v>
      </c>
      <c r="AC171">
        <v>1744.8016791416269</v>
      </c>
      <c r="AD171">
        <v>1329.2407662075141</v>
      </c>
      <c r="AE171">
        <v>1604.0899380125049</v>
      </c>
      <c r="AF171">
        <v>2165.8327123521349</v>
      </c>
      <c r="AG171">
        <v>1938.4754054274281</v>
      </c>
      <c r="AH171">
        <v>1724.51721459694</v>
      </c>
    </row>
    <row r="172" spans="1:34" x14ac:dyDescent="0.25">
      <c r="A172">
        <v>45259</v>
      </c>
      <c r="B172">
        <v>1102.8</v>
      </c>
      <c r="C172">
        <v>1886.4022627942711</v>
      </c>
      <c r="D172">
        <v>1995.6729653752309</v>
      </c>
      <c r="E172">
        <v>1722.6224622844479</v>
      </c>
      <c r="F172">
        <v>1907.7073178529999</v>
      </c>
      <c r="G172">
        <v>2145.2807346470331</v>
      </c>
      <c r="H172">
        <v>2819.4735375334981</v>
      </c>
      <c r="I172">
        <v>1808.283613937992</v>
      </c>
      <c r="J172">
        <v>1924.378002515555</v>
      </c>
      <c r="K172">
        <v>1995.536810030788</v>
      </c>
      <c r="L172">
        <v>1987.380434500604</v>
      </c>
      <c r="M172">
        <v>893.57594066857655</v>
      </c>
      <c r="N172">
        <v>1419.7255922819959</v>
      </c>
      <c r="O172">
        <v>1918.7573775361809</v>
      </c>
      <c r="P172">
        <v>1434.7577282500581</v>
      </c>
      <c r="Q172">
        <v>1876.8972966843439</v>
      </c>
      <c r="R172">
        <v>1711.1739868826669</v>
      </c>
      <c r="S172">
        <v>1466.3993930890981</v>
      </c>
      <c r="T172">
        <v>2010.687037744588</v>
      </c>
      <c r="U172">
        <v>1593.647375578186</v>
      </c>
      <c r="V172">
        <v>2230.939730384745</v>
      </c>
      <c r="W172">
        <v>1992.0110371425369</v>
      </c>
      <c r="X172">
        <v>1995.2770230659651</v>
      </c>
      <c r="Y172">
        <v>1942.4128010099159</v>
      </c>
      <c r="Z172">
        <v>1353.3038905545411</v>
      </c>
      <c r="AA172">
        <v>2053.7106496123711</v>
      </c>
      <c r="AB172">
        <v>1947.2866927134189</v>
      </c>
      <c r="AC172">
        <v>1746.9431058741991</v>
      </c>
      <c r="AD172">
        <v>1332.9166796880911</v>
      </c>
      <c r="AE172">
        <v>1612.460610950121</v>
      </c>
      <c r="AF172">
        <v>2168.1578054690372</v>
      </c>
      <c r="AG172">
        <v>1940.665963983206</v>
      </c>
      <c r="AH172">
        <v>1728.1089746305311</v>
      </c>
    </row>
    <row r="173" spans="1:34" x14ac:dyDescent="0.25">
      <c r="A173">
        <v>45258</v>
      </c>
      <c r="B173">
        <v>1095.43</v>
      </c>
      <c r="C173">
        <v>1879.2546056310509</v>
      </c>
      <c r="D173">
        <v>1979.3750907182621</v>
      </c>
      <c r="E173">
        <v>1722.275740045246</v>
      </c>
      <c r="F173">
        <v>1900.698524873751</v>
      </c>
      <c r="G173">
        <v>2146.1825373689321</v>
      </c>
      <c r="H173">
        <v>2808.5121635037058</v>
      </c>
      <c r="I173">
        <v>1799.3216260756869</v>
      </c>
      <c r="J173">
        <v>1922.31420479606</v>
      </c>
      <c r="K173">
        <v>1966.1017981592081</v>
      </c>
      <c r="L173">
        <v>1977.529660369855</v>
      </c>
      <c r="M173">
        <v>894.82546723281189</v>
      </c>
      <c r="N173">
        <v>1414.1733044620771</v>
      </c>
      <c r="O173">
        <v>1913.350414683372</v>
      </c>
      <c r="P173">
        <v>1432.059805859933</v>
      </c>
      <c r="Q173">
        <v>1867.2324091829321</v>
      </c>
      <c r="R173">
        <v>1706.973185697814</v>
      </c>
      <c r="S173">
        <v>1437.2689933251349</v>
      </c>
      <c r="T173">
        <v>2004.8845351679249</v>
      </c>
      <c r="U173">
        <v>1586.506387431469</v>
      </c>
      <c r="V173">
        <v>2217.5653331580711</v>
      </c>
      <c r="W173">
        <v>1980.9093012384851</v>
      </c>
      <c r="X173">
        <v>1992.200129804713</v>
      </c>
      <c r="Y173">
        <v>1936.7114026507891</v>
      </c>
      <c r="Z173">
        <v>1349.292876191234</v>
      </c>
      <c r="AA173">
        <v>2045.9401068314201</v>
      </c>
      <c r="AB173">
        <v>1937.9580875971351</v>
      </c>
      <c r="AC173">
        <v>1741.160071852732</v>
      </c>
      <c r="AD173">
        <v>1329.9896062891889</v>
      </c>
      <c r="AE173">
        <v>1605.8049354634959</v>
      </c>
      <c r="AF173">
        <v>2156.231392515831</v>
      </c>
      <c r="AG173">
        <v>1933.4382185501829</v>
      </c>
      <c r="AH173">
        <v>1723.2980857647899</v>
      </c>
    </row>
    <row r="174" spans="1:34" x14ac:dyDescent="0.25">
      <c r="A174">
        <v>45257</v>
      </c>
      <c r="B174">
        <v>1088.06</v>
      </c>
      <c r="C174">
        <v>1875.8192494451141</v>
      </c>
      <c r="D174">
        <v>1982.6583840628639</v>
      </c>
      <c r="E174">
        <v>1711.906750369473</v>
      </c>
      <c r="F174">
        <v>1898.9252506184191</v>
      </c>
      <c r="G174">
        <v>2142.13355466452</v>
      </c>
      <c r="H174">
        <v>2802.464599651415</v>
      </c>
      <c r="I174">
        <v>1793.1174178000219</v>
      </c>
      <c r="J174">
        <v>1922.809497707445</v>
      </c>
      <c r="K174">
        <v>1962.714979440464</v>
      </c>
      <c r="L174">
        <v>1974.4587930875589</v>
      </c>
      <c r="M174">
        <v>887.83382896358171</v>
      </c>
      <c r="N174">
        <v>1412.2898508195281</v>
      </c>
      <c r="O174">
        <v>1912.0886682469491</v>
      </c>
      <c r="P174">
        <v>1431.772036390141</v>
      </c>
      <c r="Q174">
        <v>1858.9957128233971</v>
      </c>
      <c r="R174">
        <v>1703.2261751559579</v>
      </c>
      <c r="S174">
        <v>1445.7277121327561</v>
      </c>
      <c r="T174">
        <v>1989.6626519670649</v>
      </c>
      <c r="U174">
        <v>1580.4897952788419</v>
      </c>
      <c r="V174">
        <v>2222.7439257653391</v>
      </c>
      <c r="W174">
        <v>1974.0877497337681</v>
      </c>
      <c r="X174">
        <v>1989.1659011710251</v>
      </c>
      <c r="Y174">
        <v>1933.839393888921</v>
      </c>
      <c r="Z174">
        <v>1348.299063766319</v>
      </c>
      <c r="AA174">
        <v>2042.777650929653</v>
      </c>
      <c r="AB174">
        <v>1935.3984016946481</v>
      </c>
      <c r="AC174">
        <v>1736.631709916265</v>
      </c>
      <c r="AD174">
        <v>1325.911582106374</v>
      </c>
      <c r="AE174">
        <v>1598.798967163033</v>
      </c>
      <c r="AF174">
        <v>2150.802061086787</v>
      </c>
      <c r="AG174">
        <v>1931.136508293517</v>
      </c>
      <c r="AH174">
        <v>1720.107744133883</v>
      </c>
    </row>
    <row r="175" spans="1:34" x14ac:dyDescent="0.25">
      <c r="A175">
        <v>45254</v>
      </c>
      <c r="B175">
        <v>1095.6099999999999</v>
      </c>
      <c r="C175">
        <v>1884.805514271827</v>
      </c>
      <c r="D175">
        <v>1992.758005667114</v>
      </c>
      <c r="E175">
        <v>1718.9045173388761</v>
      </c>
      <c r="F175">
        <v>1910.2373827471181</v>
      </c>
      <c r="G175">
        <v>2145.6681846271199</v>
      </c>
      <c r="H175">
        <v>2823.890530862423</v>
      </c>
      <c r="I175">
        <v>1800.810940445296</v>
      </c>
      <c r="J175">
        <v>1926.6316448441639</v>
      </c>
      <c r="K175">
        <v>1971.2959741218799</v>
      </c>
      <c r="L175">
        <v>2001.065566374617</v>
      </c>
      <c r="M175">
        <v>887.07940519521662</v>
      </c>
      <c r="N175">
        <v>1415.2158831751531</v>
      </c>
      <c r="O175">
        <v>1922.5487125163961</v>
      </c>
      <c r="P175">
        <v>1436.37771543088</v>
      </c>
      <c r="Q175">
        <v>1863.6809057150849</v>
      </c>
      <c r="R175">
        <v>1714.6395074275499</v>
      </c>
      <c r="S175">
        <v>1443.0151611446331</v>
      </c>
      <c r="T175">
        <v>1989.406877061863</v>
      </c>
      <c r="U175">
        <v>1585.558262524316</v>
      </c>
      <c r="V175">
        <v>2236.2173744376059</v>
      </c>
      <c r="W175">
        <v>1979.120996848676</v>
      </c>
      <c r="X175">
        <v>2001.170940545474</v>
      </c>
      <c r="Y175">
        <v>1943.750790148106</v>
      </c>
      <c r="Z175">
        <v>1353.4906426033151</v>
      </c>
      <c r="AA175">
        <v>2053.947034344802</v>
      </c>
      <c r="AB175">
        <v>1945.045816833243</v>
      </c>
      <c r="AC175">
        <v>1743.2385226250001</v>
      </c>
      <c r="AD175">
        <v>1329.126410039755</v>
      </c>
      <c r="AE175">
        <v>1604.622359345381</v>
      </c>
      <c r="AF175">
        <v>2161.281419172939</v>
      </c>
      <c r="AG175">
        <v>1940.031541575956</v>
      </c>
      <c r="AH175">
        <v>1728.8554174883679</v>
      </c>
    </row>
    <row r="176" spans="1:34" x14ac:dyDescent="0.25">
      <c r="A176">
        <v>45253</v>
      </c>
      <c r="B176">
        <v>1088.49</v>
      </c>
      <c r="C176">
        <v>1884.7784826592861</v>
      </c>
      <c r="D176">
        <v>1983.4228218841461</v>
      </c>
      <c r="E176">
        <v>1719.783386567718</v>
      </c>
      <c r="F176">
        <v>1913.2383552960721</v>
      </c>
      <c r="G176">
        <v>2130.4841950808991</v>
      </c>
      <c r="H176">
        <v>2805.7755385208461</v>
      </c>
      <c r="I176">
        <v>1799.2808425303349</v>
      </c>
      <c r="J176">
        <v>1922.9843867395271</v>
      </c>
      <c r="K176">
        <v>1968.909776702606</v>
      </c>
      <c r="L176">
        <v>2007.966550035645</v>
      </c>
      <c r="M176">
        <v>890.31887415051108</v>
      </c>
      <c r="N176">
        <v>1421.963189186826</v>
      </c>
      <c r="O176">
        <v>1919.275132366171</v>
      </c>
      <c r="P176">
        <v>1437.691056114641</v>
      </c>
      <c r="Q176">
        <v>1861.559776917557</v>
      </c>
      <c r="R176">
        <v>1712.137931254427</v>
      </c>
      <c r="S176">
        <v>1438.3860606478941</v>
      </c>
      <c r="T176">
        <v>1984.7436135199121</v>
      </c>
      <c r="U176">
        <v>1586.530918459659</v>
      </c>
      <c r="V176">
        <v>2233.102428449743</v>
      </c>
      <c r="W176">
        <v>1982.660024104719</v>
      </c>
      <c r="X176">
        <v>2006.6952876707601</v>
      </c>
      <c r="Y176">
        <v>1951.547929161786</v>
      </c>
      <c r="Z176">
        <v>1357.399570588371</v>
      </c>
      <c r="AA176">
        <v>2054.3955007812851</v>
      </c>
      <c r="AB176">
        <v>1943.113411153236</v>
      </c>
      <c r="AC176">
        <v>1741.928219726786</v>
      </c>
      <c r="AD176">
        <v>1333.594047991083</v>
      </c>
      <c r="AE176">
        <v>1598.4085464385871</v>
      </c>
      <c r="AF176">
        <v>2150.1868387247468</v>
      </c>
      <c r="AG176">
        <v>1939.4167390887901</v>
      </c>
      <c r="AH176">
        <v>1735.559307245228</v>
      </c>
    </row>
    <row r="177" spans="1:34" x14ac:dyDescent="0.25">
      <c r="A177">
        <v>45252</v>
      </c>
      <c r="B177">
        <v>1113.82</v>
      </c>
      <c r="C177">
        <v>1901.6990820678359</v>
      </c>
      <c r="D177">
        <v>2015.894690178772</v>
      </c>
      <c r="E177">
        <v>1722.6105980382031</v>
      </c>
      <c r="F177">
        <v>1933.538741097927</v>
      </c>
      <c r="G177">
        <v>2165.2399119681809</v>
      </c>
      <c r="H177">
        <v>2846.2209931842472</v>
      </c>
      <c r="I177">
        <v>1812.379580719813</v>
      </c>
      <c r="J177">
        <v>1936.0820847348359</v>
      </c>
      <c r="K177">
        <v>1992.190272061212</v>
      </c>
      <c r="L177">
        <v>2015.8759929498101</v>
      </c>
      <c r="M177">
        <v>898.60308083035966</v>
      </c>
      <c r="N177">
        <v>1429.2087384335121</v>
      </c>
      <c r="O177">
        <v>1940.208689976793</v>
      </c>
      <c r="P177">
        <v>1441.773086356169</v>
      </c>
      <c r="Q177">
        <v>1872.64139717903</v>
      </c>
      <c r="R177">
        <v>1728.1918740533681</v>
      </c>
      <c r="S177">
        <v>1455.995773023843</v>
      </c>
      <c r="T177">
        <v>2016.7877673396581</v>
      </c>
      <c r="U177">
        <v>1595.484978560999</v>
      </c>
      <c r="V177">
        <v>2243.7240990029791</v>
      </c>
      <c r="W177">
        <v>2004.195153528862</v>
      </c>
      <c r="X177">
        <v>2008.8239401441019</v>
      </c>
      <c r="Y177">
        <v>1966.267996134643</v>
      </c>
      <c r="Z177">
        <v>1364.8035626175781</v>
      </c>
      <c r="AA177">
        <v>2075.1467387885541</v>
      </c>
      <c r="AB177">
        <v>1958.568621176282</v>
      </c>
      <c r="AC177">
        <v>1757.154014041316</v>
      </c>
      <c r="AD177">
        <v>1340.451050948484</v>
      </c>
      <c r="AE177">
        <v>1621.6608987392019</v>
      </c>
      <c r="AF177">
        <v>2179.4763435722471</v>
      </c>
      <c r="AG177">
        <v>1958.2096971212511</v>
      </c>
      <c r="AH177">
        <v>1743.7828007422861</v>
      </c>
    </row>
    <row r="178" spans="1:34" x14ac:dyDescent="0.25">
      <c r="A178">
        <v>45251</v>
      </c>
      <c r="B178">
        <v>1110.46</v>
      </c>
      <c r="C178">
        <v>1896.346510421527</v>
      </c>
      <c r="D178">
        <v>2013.639563053292</v>
      </c>
      <c r="E178">
        <v>1719.5561100881239</v>
      </c>
      <c r="F178">
        <v>1921.7037407853429</v>
      </c>
      <c r="G178">
        <v>2159.0627159091769</v>
      </c>
      <c r="H178">
        <v>2837.846389717588</v>
      </c>
      <c r="I178">
        <v>1811.8103488611559</v>
      </c>
      <c r="J178">
        <v>1936.384892937846</v>
      </c>
      <c r="K178">
        <v>1991.324185164357</v>
      </c>
      <c r="L178">
        <v>2010.158993223786</v>
      </c>
      <c r="M178">
        <v>896.65242401088517</v>
      </c>
      <c r="N178">
        <v>1426.7513527782251</v>
      </c>
      <c r="O178">
        <v>1937.597227348353</v>
      </c>
      <c r="P178">
        <v>1440.4592393838161</v>
      </c>
      <c r="Q178">
        <v>1873.74605860679</v>
      </c>
      <c r="R178">
        <v>1726.824979659579</v>
      </c>
      <c r="S178">
        <v>1446.829439626983</v>
      </c>
      <c r="T178">
        <v>2016.156585790751</v>
      </c>
      <c r="U178">
        <v>1586.3976660303131</v>
      </c>
      <c r="V178">
        <v>2237.0715961268679</v>
      </c>
      <c r="W178">
        <v>2003.8897588072059</v>
      </c>
      <c r="X178">
        <v>2003.2132623924599</v>
      </c>
      <c r="Y178">
        <v>1956.401469028365</v>
      </c>
      <c r="Z178">
        <v>1364.146860879938</v>
      </c>
      <c r="AA178">
        <v>2066.3103680166109</v>
      </c>
      <c r="AB178">
        <v>1956.890975092979</v>
      </c>
      <c r="AC178">
        <v>1753.8662663496771</v>
      </c>
      <c r="AD178">
        <v>1338.417964083626</v>
      </c>
      <c r="AE178">
        <v>1622.756995330898</v>
      </c>
      <c r="AF178">
        <v>2171.8320914958158</v>
      </c>
      <c r="AG178">
        <v>1952.961423524361</v>
      </c>
      <c r="AH178">
        <v>1738.6358714201281</v>
      </c>
    </row>
    <row r="179" spans="1:34" x14ac:dyDescent="0.25">
      <c r="A179">
        <v>45250</v>
      </c>
      <c r="B179">
        <v>1103.6600000000001</v>
      </c>
      <c r="C179">
        <v>1889.9171692311379</v>
      </c>
      <c r="D179">
        <v>2007.2025168107921</v>
      </c>
      <c r="E179">
        <v>1717.3288677958219</v>
      </c>
      <c r="F179">
        <v>1917.2160857629119</v>
      </c>
      <c r="G179">
        <v>2149.1960277078829</v>
      </c>
      <c r="H179">
        <v>2829.2461406973121</v>
      </c>
      <c r="I179">
        <v>1803.9074688115829</v>
      </c>
      <c r="J179">
        <v>1926.784103335787</v>
      </c>
      <c r="K179">
        <v>1974.4652220709761</v>
      </c>
      <c r="L179">
        <v>2007.7325252267699</v>
      </c>
      <c r="M179">
        <v>899.38797047809726</v>
      </c>
      <c r="N179">
        <v>1422.5274596892889</v>
      </c>
      <c r="O179">
        <v>1927.645308482571</v>
      </c>
      <c r="P179">
        <v>1440.6386278311079</v>
      </c>
      <c r="Q179">
        <v>1868.084980959801</v>
      </c>
      <c r="R179">
        <v>1724.0492864573109</v>
      </c>
      <c r="S179">
        <v>1442.5364657234211</v>
      </c>
      <c r="T179">
        <v>1997.2882437682699</v>
      </c>
      <c r="U179">
        <v>1581.9272986365149</v>
      </c>
      <c r="V179">
        <v>2228.6337528181039</v>
      </c>
      <c r="W179">
        <v>1990.4386086800359</v>
      </c>
      <c r="X179">
        <v>2002.2435412536211</v>
      </c>
      <c r="Y179">
        <v>1949.8211202958501</v>
      </c>
      <c r="Z179">
        <v>1354.852520523862</v>
      </c>
      <c r="AA179">
        <v>2059.9759636401441</v>
      </c>
      <c r="AB179">
        <v>1948.194077107423</v>
      </c>
      <c r="AC179">
        <v>1748.026514325039</v>
      </c>
      <c r="AD179">
        <v>1334.909647176934</v>
      </c>
      <c r="AE179">
        <v>1616.805927495742</v>
      </c>
      <c r="AF179">
        <v>2163.5604573520432</v>
      </c>
      <c r="AG179">
        <v>1943.0797935199109</v>
      </c>
      <c r="AH179">
        <v>1736.5812851322671</v>
      </c>
    </row>
    <row r="180" spans="1:34" x14ac:dyDescent="0.25">
      <c r="A180">
        <v>45247</v>
      </c>
      <c r="B180">
        <v>1101.19</v>
      </c>
      <c r="C180">
        <v>1888.375949375094</v>
      </c>
      <c r="D180">
        <v>2007.2776333060019</v>
      </c>
      <c r="E180">
        <v>1720.672967070132</v>
      </c>
      <c r="F180">
        <v>1917.5681259938481</v>
      </c>
      <c r="G180">
        <v>2126.3392141031318</v>
      </c>
      <c r="H180">
        <v>2809.215433058192</v>
      </c>
      <c r="I180">
        <v>1805.891986792049</v>
      </c>
      <c r="J180">
        <v>1925.1711466258121</v>
      </c>
      <c r="K180">
        <v>1972.0733505349649</v>
      </c>
      <c r="L180">
        <v>2010.8692466575581</v>
      </c>
      <c r="M180">
        <v>904.23803228843656</v>
      </c>
      <c r="N180">
        <v>1427.332661944617</v>
      </c>
      <c r="O180">
        <v>1926.511194933719</v>
      </c>
      <c r="P180">
        <v>1442.649881478437</v>
      </c>
      <c r="Q180">
        <v>1867.740199150639</v>
      </c>
      <c r="R180">
        <v>1724.865664515823</v>
      </c>
      <c r="S180">
        <v>1431.7629098594309</v>
      </c>
      <c r="T180">
        <v>1995.3662991927961</v>
      </c>
      <c r="U180">
        <v>1583.969442941886</v>
      </c>
      <c r="V180">
        <v>2223.571572808401</v>
      </c>
      <c r="W180">
        <v>1992.1533855637661</v>
      </c>
      <c r="X180">
        <v>2000.954206310128</v>
      </c>
      <c r="Y180">
        <v>1949.5498644606871</v>
      </c>
      <c r="Z180">
        <v>1357.287077342171</v>
      </c>
      <c r="AA180">
        <v>2056.5974304282631</v>
      </c>
      <c r="AB180">
        <v>1947.184943040794</v>
      </c>
      <c r="AC180">
        <v>1747.0890263517861</v>
      </c>
      <c r="AD180">
        <v>1338.9815484242581</v>
      </c>
      <c r="AE180">
        <v>1617.612368324845</v>
      </c>
      <c r="AF180">
        <v>2155.7820901661812</v>
      </c>
      <c r="AG180">
        <v>1942.1740769640171</v>
      </c>
      <c r="AH180">
        <v>1737.119873708335</v>
      </c>
    </row>
    <row r="181" spans="1:34" x14ac:dyDescent="0.25">
      <c r="A181">
        <v>45246</v>
      </c>
      <c r="B181">
        <v>1125.53</v>
      </c>
      <c r="C181">
        <v>1895.819501144568</v>
      </c>
      <c r="D181">
        <v>2013.7914279679251</v>
      </c>
      <c r="E181">
        <v>1732.173085166693</v>
      </c>
      <c r="F181">
        <v>1920.931297924124</v>
      </c>
      <c r="G181">
        <v>2126.402324603031</v>
      </c>
      <c r="H181">
        <v>2831.5233692063862</v>
      </c>
      <c r="I181">
        <v>1811.434423618932</v>
      </c>
      <c r="J181">
        <v>1925.465575046886</v>
      </c>
      <c r="K181">
        <v>1990.3079585647999</v>
      </c>
      <c r="L181">
        <v>1997.6956019098809</v>
      </c>
      <c r="M181">
        <v>906.61977958134401</v>
      </c>
      <c r="N181">
        <v>1433.6788510427759</v>
      </c>
      <c r="O181">
        <v>1934.4865584719951</v>
      </c>
      <c r="P181">
        <v>1451.145827585904</v>
      </c>
      <c r="Q181">
        <v>1876.675451337353</v>
      </c>
      <c r="R181">
        <v>1745.1516735854029</v>
      </c>
      <c r="S181">
        <v>1440.084330581549</v>
      </c>
      <c r="T181">
        <v>2000.517355345286</v>
      </c>
      <c r="U181">
        <v>1592.765513497538</v>
      </c>
      <c r="V181">
        <v>2243.6705860093912</v>
      </c>
      <c r="W181">
        <v>1998.616154835433</v>
      </c>
      <c r="X181">
        <v>2003.81436456908</v>
      </c>
      <c r="Y181">
        <v>1954.464495681515</v>
      </c>
      <c r="Z181">
        <v>1364.557629180807</v>
      </c>
      <c r="AA181">
        <v>2063.4603388626479</v>
      </c>
      <c r="AB181">
        <v>1953.911701701209</v>
      </c>
      <c r="AC181">
        <v>1756.887912247041</v>
      </c>
      <c r="AD181">
        <v>1345.415709433712</v>
      </c>
      <c r="AE181">
        <v>1639.175852467612</v>
      </c>
      <c r="AF181">
        <v>2170.1335365181858</v>
      </c>
      <c r="AG181">
        <v>1950.552489076794</v>
      </c>
      <c r="AH181">
        <v>1738.510550859075</v>
      </c>
    </row>
    <row r="182" spans="1:34" x14ac:dyDescent="0.25">
      <c r="A182">
        <v>45245</v>
      </c>
      <c r="B182">
        <v>1122.5</v>
      </c>
      <c r="C182">
        <v>1890.989092158746</v>
      </c>
      <c r="D182">
        <v>2013.470525038352</v>
      </c>
      <c r="E182">
        <v>1731.29871649961</v>
      </c>
      <c r="F182">
        <v>1910.4772713104339</v>
      </c>
      <c r="G182">
        <v>2115.7352828632002</v>
      </c>
      <c r="H182">
        <v>2822.8647882853111</v>
      </c>
      <c r="I182">
        <v>1795.120065477475</v>
      </c>
      <c r="J182">
        <v>1928.509634322907</v>
      </c>
      <c r="K182">
        <v>1982.5168792034531</v>
      </c>
      <c r="L182">
        <v>1991.804700461998</v>
      </c>
      <c r="M182">
        <v>907.84317862003707</v>
      </c>
      <c r="N182">
        <v>1433.11499936325</v>
      </c>
      <c r="O182">
        <v>1927.0392924929031</v>
      </c>
      <c r="P182">
        <v>1446.8389474913131</v>
      </c>
      <c r="Q182">
        <v>1873.3262763879829</v>
      </c>
      <c r="R182">
        <v>1745.3006178933431</v>
      </c>
      <c r="S182">
        <v>1428.436415978972</v>
      </c>
      <c r="T182">
        <v>1996.825360535647</v>
      </c>
      <c r="U182">
        <v>1592.54242489901</v>
      </c>
      <c r="V182">
        <v>2237.178647402764</v>
      </c>
      <c r="W182">
        <v>1995.81887869753</v>
      </c>
      <c r="X182">
        <v>2008.771442218354</v>
      </c>
      <c r="Y182">
        <v>1948.2280155847591</v>
      </c>
      <c r="Z182">
        <v>1363.5818262888899</v>
      </c>
      <c r="AA182">
        <v>2057.0597769446699</v>
      </c>
      <c r="AB182">
        <v>1949.366957767832</v>
      </c>
      <c r="AC182">
        <v>1752.8633343375241</v>
      </c>
      <c r="AD182">
        <v>1345.1114773499171</v>
      </c>
      <c r="AE182">
        <v>1634.9766750172739</v>
      </c>
      <c r="AF182">
        <v>2161.6060470233788</v>
      </c>
      <c r="AG182">
        <v>1943.6861286711919</v>
      </c>
      <c r="AH182">
        <v>1737.4818446749509</v>
      </c>
    </row>
    <row r="183" spans="1:34" x14ac:dyDescent="0.25">
      <c r="A183">
        <v>45244</v>
      </c>
      <c r="B183">
        <v>1109.73</v>
      </c>
      <c r="C183">
        <v>1884.9070832936461</v>
      </c>
      <c r="D183">
        <v>2002.5718969349341</v>
      </c>
      <c r="E183">
        <v>1727.526312423649</v>
      </c>
      <c r="F183">
        <v>1905.3078929929511</v>
      </c>
      <c r="G183">
        <v>2113.2030459854032</v>
      </c>
      <c r="H183">
        <v>2811.229797067725</v>
      </c>
      <c r="I183">
        <v>1788.076407486916</v>
      </c>
      <c r="J183">
        <v>1923.738954079723</v>
      </c>
      <c r="K183">
        <v>1979.4890565147359</v>
      </c>
      <c r="L183">
        <v>1980.1472009467441</v>
      </c>
      <c r="M183">
        <v>899.02606577877555</v>
      </c>
      <c r="N183">
        <v>1430.0611968477331</v>
      </c>
      <c r="O183">
        <v>1919.3035950299529</v>
      </c>
      <c r="P183">
        <v>1441.868551858134</v>
      </c>
      <c r="Q183">
        <v>1863.1084804256409</v>
      </c>
      <c r="R183">
        <v>1739.108210401238</v>
      </c>
      <c r="S183">
        <v>1416.3940965910249</v>
      </c>
      <c r="T183">
        <v>1998.881546562226</v>
      </c>
      <c r="U183">
        <v>1589.571659138159</v>
      </c>
      <c r="V183">
        <v>2227.702318109375</v>
      </c>
      <c r="W183">
        <v>1988.6785769434121</v>
      </c>
      <c r="X183">
        <v>2006.7587682637709</v>
      </c>
      <c r="Y183">
        <v>1942.878127753035</v>
      </c>
      <c r="Z183">
        <v>1355.5143655212869</v>
      </c>
      <c r="AA183">
        <v>2051.2493188745389</v>
      </c>
      <c r="AB183">
        <v>1941.4804116284531</v>
      </c>
      <c r="AC183">
        <v>1747.6997550286819</v>
      </c>
      <c r="AD183">
        <v>1339.5563334377789</v>
      </c>
      <c r="AE183">
        <v>1622.3345691055019</v>
      </c>
      <c r="AF183">
        <v>2156.667127160737</v>
      </c>
      <c r="AG183">
        <v>1938.3914078870989</v>
      </c>
      <c r="AH183">
        <v>1730.849947329277</v>
      </c>
    </row>
    <row r="184" spans="1:34" x14ac:dyDescent="0.25">
      <c r="A184">
        <v>45243</v>
      </c>
      <c r="B184">
        <v>1100.07</v>
      </c>
      <c r="C184">
        <v>1878.7377577502209</v>
      </c>
      <c r="D184">
        <v>1995.383341527307</v>
      </c>
      <c r="E184">
        <v>1727.75827181872</v>
      </c>
      <c r="F184">
        <v>1904.91543647853</v>
      </c>
      <c r="G184">
        <v>2109.546316286202</v>
      </c>
      <c r="H184">
        <v>2799.1809026552619</v>
      </c>
      <c r="I184">
        <v>1776.080883561827</v>
      </c>
      <c r="J184">
        <v>1920.6253320296839</v>
      </c>
      <c r="K184">
        <v>1979.679648446928</v>
      </c>
      <c r="L184">
        <v>1976.18051068863</v>
      </c>
      <c r="M184">
        <v>902.06924515807736</v>
      </c>
      <c r="N184">
        <v>1428.871800992526</v>
      </c>
      <c r="O184">
        <v>1913.284502728402</v>
      </c>
      <c r="P184">
        <v>1436.851396840606</v>
      </c>
      <c r="Q184">
        <v>1856.385232261988</v>
      </c>
      <c r="R184">
        <v>1718.6436021590951</v>
      </c>
      <c r="S184">
        <v>1397.911711471748</v>
      </c>
      <c r="T184">
        <v>1999.600939308184</v>
      </c>
      <c r="U184">
        <v>1583.282745898345</v>
      </c>
      <c r="V184">
        <v>2214.848662724738</v>
      </c>
      <c r="W184">
        <v>1972.0077460076329</v>
      </c>
      <c r="X184">
        <v>1997.885557930842</v>
      </c>
      <c r="Y184">
        <v>1936.955809077336</v>
      </c>
      <c r="Z184">
        <v>1356.2074173477199</v>
      </c>
      <c r="AA184">
        <v>2045.8397240750651</v>
      </c>
      <c r="AB184">
        <v>1936.105327184672</v>
      </c>
      <c r="AC184">
        <v>1736.1092312913511</v>
      </c>
      <c r="AD184">
        <v>1339.936402712128</v>
      </c>
      <c r="AE184">
        <v>1612.2736400483141</v>
      </c>
      <c r="AF184">
        <v>2148.7874935174291</v>
      </c>
      <c r="AG184">
        <v>1931.5984037918131</v>
      </c>
      <c r="AH184">
        <v>1726.630515999974</v>
      </c>
    </row>
    <row r="185" spans="1:34" x14ac:dyDescent="0.25">
      <c r="A185">
        <v>45240</v>
      </c>
      <c r="B185">
        <v>1101.68</v>
      </c>
      <c r="C185">
        <v>1881.3748233819711</v>
      </c>
      <c r="D185">
        <v>1994.3928822745929</v>
      </c>
      <c r="E185">
        <v>1726.1185419752039</v>
      </c>
      <c r="F185">
        <v>1909.7494612946091</v>
      </c>
      <c r="G185">
        <v>2111.4827918768442</v>
      </c>
      <c r="H185">
        <v>2798.446770705516</v>
      </c>
      <c r="I185">
        <v>1780.8698489210269</v>
      </c>
      <c r="J185">
        <v>1921.5718494412879</v>
      </c>
      <c r="K185">
        <v>1977.725157064034</v>
      </c>
      <c r="L185">
        <v>1996.092661340251</v>
      </c>
      <c r="M185">
        <v>909.37577737292395</v>
      </c>
      <c r="N185">
        <v>1428.2668663703109</v>
      </c>
      <c r="O185">
        <v>1917.5329633578749</v>
      </c>
      <c r="P185">
        <v>1440.0766831245651</v>
      </c>
      <c r="Q185">
        <v>1865.7952943544151</v>
      </c>
      <c r="R185">
        <v>1723.4316768870549</v>
      </c>
      <c r="S185">
        <v>1403.9044125059979</v>
      </c>
      <c r="T185">
        <v>1978.1045318654751</v>
      </c>
      <c r="U185">
        <v>1579.591101876513</v>
      </c>
      <c r="V185">
        <v>2216.3291830673888</v>
      </c>
      <c r="W185">
        <v>1975.8657842514899</v>
      </c>
      <c r="X185">
        <v>2003.846215082347</v>
      </c>
      <c r="Y185">
        <v>1938.9927942362031</v>
      </c>
      <c r="Z185">
        <v>1363.501868126383</v>
      </c>
      <c r="AA185">
        <v>2047.2332007900329</v>
      </c>
      <c r="AB185">
        <v>1941.7913222722009</v>
      </c>
      <c r="AC185">
        <v>1738.327723629031</v>
      </c>
      <c r="AD185">
        <v>1342.691687813706</v>
      </c>
      <c r="AE185">
        <v>1613.065669510092</v>
      </c>
      <c r="AF185">
        <v>2144.3542694463772</v>
      </c>
      <c r="AG185">
        <v>1935.607360048813</v>
      </c>
      <c r="AH185">
        <v>1731.514395372538</v>
      </c>
    </row>
    <row r="186" spans="1:34" x14ac:dyDescent="0.25">
      <c r="A186">
        <v>45239</v>
      </c>
      <c r="B186">
        <v>1113.8900000000001</v>
      </c>
      <c r="C186">
        <v>1888.898516855226</v>
      </c>
      <c r="D186">
        <v>2015.749886223588</v>
      </c>
      <c r="E186">
        <v>1723.687266610101</v>
      </c>
      <c r="F186">
        <v>1920.2410105832339</v>
      </c>
      <c r="G186">
        <v>2116.4000860564852</v>
      </c>
      <c r="H186">
        <v>2809.9578330819618</v>
      </c>
      <c r="I186">
        <v>1788.953511621633</v>
      </c>
      <c r="J186">
        <v>1928.258009546892</v>
      </c>
      <c r="K186">
        <v>1983.581306700388</v>
      </c>
      <c r="L186">
        <v>1983.929457080462</v>
      </c>
      <c r="M186">
        <v>914.81637771060332</v>
      </c>
      <c r="N186">
        <v>1424.1742195168611</v>
      </c>
      <c r="O186">
        <v>1925.9935609976519</v>
      </c>
      <c r="P186">
        <v>1438.765316309574</v>
      </c>
      <c r="Q186">
        <v>1873.0739200800369</v>
      </c>
      <c r="R186">
        <v>1731.789026740008</v>
      </c>
      <c r="S186">
        <v>1403.492677443073</v>
      </c>
      <c r="T186">
        <v>1989.5178027485699</v>
      </c>
      <c r="U186">
        <v>1585.321408181441</v>
      </c>
      <c r="V186">
        <v>2233.924945956443</v>
      </c>
      <c r="W186">
        <v>1985.741469827437</v>
      </c>
      <c r="X186">
        <v>2008.729879897289</v>
      </c>
      <c r="Y186">
        <v>1948.7630800757649</v>
      </c>
      <c r="Z186">
        <v>1376.718105257055</v>
      </c>
      <c r="AA186">
        <v>2057.2942370440119</v>
      </c>
      <c r="AB186">
        <v>1948.0032908081089</v>
      </c>
      <c r="AC186">
        <v>1744.4577823576719</v>
      </c>
      <c r="AD186">
        <v>1344.8100881085859</v>
      </c>
      <c r="AE186">
        <v>1628.0992958758479</v>
      </c>
      <c r="AF186">
        <v>2147.8871889053812</v>
      </c>
      <c r="AG186">
        <v>1942.5647809231721</v>
      </c>
      <c r="AH186">
        <v>1740.623566243215</v>
      </c>
    </row>
    <row r="187" spans="1:34" x14ac:dyDescent="0.25">
      <c r="A187">
        <v>45238</v>
      </c>
      <c r="B187">
        <v>1113.43</v>
      </c>
      <c r="C187">
        <v>1880.455179899164</v>
      </c>
      <c r="D187">
        <v>1992.3011375736919</v>
      </c>
      <c r="E187">
        <v>1724.615912055373</v>
      </c>
      <c r="F187">
        <v>1897.498073112369</v>
      </c>
      <c r="G187">
        <v>2106.7127716805471</v>
      </c>
      <c r="H187">
        <v>2791.6711239783258</v>
      </c>
      <c r="I187">
        <v>1791.906141804129</v>
      </c>
      <c r="J187">
        <v>1930.6124927851581</v>
      </c>
      <c r="K187">
        <v>1985.541348325117</v>
      </c>
      <c r="L187">
        <v>1970.1062997827389</v>
      </c>
      <c r="M187">
        <v>914.27409945595969</v>
      </c>
      <c r="N187">
        <v>1423.3143763476</v>
      </c>
      <c r="O187">
        <v>1917.7233569816531</v>
      </c>
      <c r="P187">
        <v>1435.9031549753749</v>
      </c>
      <c r="Q187">
        <v>1869.211033420022</v>
      </c>
      <c r="R187">
        <v>1732.237166882124</v>
      </c>
      <c r="S187">
        <v>1398.100942197706</v>
      </c>
      <c r="T187">
        <v>1978.772411705175</v>
      </c>
      <c r="U187">
        <v>1578.8682176578161</v>
      </c>
      <c r="V187">
        <v>2230.283918230049</v>
      </c>
      <c r="W187">
        <v>1980.120704318201</v>
      </c>
      <c r="X187">
        <v>1996.802923679076</v>
      </c>
      <c r="Y187">
        <v>1944.064892483736</v>
      </c>
      <c r="Z187">
        <v>1371.228213958685</v>
      </c>
      <c r="AA187">
        <v>2043.0653593930331</v>
      </c>
      <c r="AB187">
        <v>1943.350685398515</v>
      </c>
      <c r="AC187">
        <v>1741.0018139035051</v>
      </c>
      <c r="AD187">
        <v>1343.256876612332</v>
      </c>
      <c r="AE187">
        <v>1625.9711120229169</v>
      </c>
      <c r="AF187">
        <v>2143.2567546362961</v>
      </c>
      <c r="AG187">
        <v>1933.8702030427639</v>
      </c>
      <c r="AH187">
        <v>1729.809200508256</v>
      </c>
    </row>
    <row r="188" spans="1:34" x14ac:dyDescent="0.25">
      <c r="A188">
        <v>45237</v>
      </c>
      <c r="B188">
        <v>1080.29</v>
      </c>
      <c r="C188">
        <v>1847.754098244644</v>
      </c>
      <c r="D188">
        <v>1959.7803746263889</v>
      </c>
      <c r="E188">
        <v>1724.6961642064441</v>
      </c>
      <c r="F188">
        <v>1852.6683688782921</v>
      </c>
      <c r="G188">
        <v>2057.0328127923708</v>
      </c>
      <c r="H188">
        <v>2726.152374658187</v>
      </c>
      <c r="I188">
        <v>1773.042109153216</v>
      </c>
      <c r="J188">
        <v>1894.340113292478</v>
      </c>
      <c r="K188">
        <v>1955.2791212488421</v>
      </c>
      <c r="L188">
        <v>1944.6537992410119</v>
      </c>
      <c r="M188">
        <v>899.57966093517246</v>
      </c>
      <c r="N188">
        <v>1404.1803329791301</v>
      </c>
      <c r="O188">
        <v>1890.1565847593581</v>
      </c>
      <c r="P188">
        <v>1419.2261262592899</v>
      </c>
      <c r="Q188">
        <v>1838.6856154267959</v>
      </c>
      <c r="R188">
        <v>1706.5849329018531</v>
      </c>
      <c r="S188">
        <v>1371.0283539285269</v>
      </c>
      <c r="T188">
        <v>1944.1755359951551</v>
      </c>
      <c r="U188">
        <v>1567.1417227774191</v>
      </c>
      <c r="V188">
        <v>2203.4021728744428</v>
      </c>
      <c r="W188">
        <v>1956.117900335787</v>
      </c>
      <c r="X188">
        <v>1970.491698913165</v>
      </c>
      <c r="Y188">
        <v>1901.619378986187</v>
      </c>
      <c r="Z188">
        <v>1358.0370895531589</v>
      </c>
      <c r="AA188">
        <v>1999.7856194107819</v>
      </c>
      <c r="AB188">
        <v>1913.632183626815</v>
      </c>
      <c r="AC188">
        <v>1718.295294741363</v>
      </c>
      <c r="AD188">
        <v>1329.276623056526</v>
      </c>
      <c r="AE188">
        <v>1597.1804360318599</v>
      </c>
      <c r="AF188">
        <v>2104.1050930011402</v>
      </c>
      <c r="AG188">
        <v>1897.3285264359599</v>
      </c>
      <c r="AH188">
        <v>1703.6894754401351</v>
      </c>
    </row>
    <row r="189" spans="1:34" x14ac:dyDescent="0.25">
      <c r="A189">
        <v>45236</v>
      </c>
      <c r="B189">
        <v>1089.6600000000001</v>
      </c>
      <c r="C189">
        <v>1852.613399714307</v>
      </c>
      <c r="D189">
        <v>1953.6690268967229</v>
      </c>
      <c r="E189">
        <v>1719.3345536830791</v>
      </c>
      <c r="F189">
        <v>1864.405329526621</v>
      </c>
      <c r="G189">
        <v>2060.5856546761502</v>
      </c>
      <c r="H189">
        <v>2742.2996908465761</v>
      </c>
      <c r="I189">
        <v>1772.6034109474781</v>
      </c>
      <c r="J189">
        <v>1903.9050667571471</v>
      </c>
      <c r="K189">
        <v>1934.3399221740781</v>
      </c>
      <c r="L189">
        <v>1948.1482914630949</v>
      </c>
      <c r="M189">
        <v>904.64792020461039</v>
      </c>
      <c r="N189">
        <v>1401.422317523507</v>
      </c>
      <c r="O189">
        <v>1893.7305525667541</v>
      </c>
      <c r="P189">
        <v>1423.761736125849</v>
      </c>
      <c r="Q189">
        <v>1841.1635174963949</v>
      </c>
      <c r="R189">
        <v>1717.520895948898</v>
      </c>
      <c r="S189">
        <v>1375.975914962286</v>
      </c>
      <c r="T189">
        <v>1942.7210445473711</v>
      </c>
      <c r="U189">
        <v>1576.669091169555</v>
      </c>
      <c r="V189">
        <v>2207.0469448402591</v>
      </c>
      <c r="W189">
        <v>1951.189117996129</v>
      </c>
      <c r="X189">
        <v>1975.233956781067</v>
      </c>
      <c r="Y189">
        <v>1905.4670074022181</v>
      </c>
      <c r="Z189">
        <v>1362.850557182712</v>
      </c>
      <c r="AA189">
        <v>2007.1157535801219</v>
      </c>
      <c r="AB189">
        <v>1915.457411973417</v>
      </c>
      <c r="AC189">
        <v>1723.153981294126</v>
      </c>
      <c r="AD189">
        <v>1329.55461377092</v>
      </c>
      <c r="AE189">
        <v>1603.183599235675</v>
      </c>
      <c r="AF189">
        <v>2110.0274174140459</v>
      </c>
      <c r="AG189">
        <v>1901.194501478996</v>
      </c>
      <c r="AH189">
        <v>1708.911122892343</v>
      </c>
    </row>
    <row r="190" spans="1:34" x14ac:dyDescent="0.25">
      <c r="A190">
        <v>45233</v>
      </c>
      <c r="B190">
        <v>1076.78</v>
      </c>
      <c r="C190">
        <v>1848.702211843369</v>
      </c>
      <c r="D190">
        <v>1957.974566575974</v>
      </c>
      <c r="E190">
        <v>1714.598173244488</v>
      </c>
      <c r="F190">
        <v>1860.7304085416611</v>
      </c>
      <c r="G190">
        <v>2059.3011137482331</v>
      </c>
      <c r="H190">
        <v>2725.1854767999162</v>
      </c>
      <c r="I190">
        <v>1769.2861179429401</v>
      </c>
      <c r="J190">
        <v>1900.6834335638109</v>
      </c>
      <c r="K190">
        <v>1930.6650307313689</v>
      </c>
      <c r="L190">
        <v>1964.4689321795579</v>
      </c>
      <c r="M190">
        <v>900.76859518403899</v>
      </c>
      <c r="N190">
        <v>1404.318442325057</v>
      </c>
      <c r="O190">
        <v>1889.311271643523</v>
      </c>
      <c r="P190">
        <v>1427.5695674532431</v>
      </c>
      <c r="Q190">
        <v>1833.138180395144</v>
      </c>
      <c r="R190">
        <v>1704.978513416524</v>
      </c>
      <c r="S190">
        <v>1369.751814578176</v>
      </c>
      <c r="T190">
        <v>1935.5717348301</v>
      </c>
      <c r="U190">
        <v>1574.6898900462461</v>
      </c>
      <c r="V190">
        <v>2223.2201369052209</v>
      </c>
      <c r="W190">
        <v>1944.588109427466</v>
      </c>
      <c r="X190">
        <v>1969.85660854612</v>
      </c>
      <c r="Y190">
        <v>1902.886405566793</v>
      </c>
      <c r="Z190">
        <v>1357.203740992315</v>
      </c>
      <c r="AA190">
        <v>2001.7718765603699</v>
      </c>
      <c r="AB190">
        <v>1914.0552632037411</v>
      </c>
      <c r="AC190">
        <v>1718.7081429509119</v>
      </c>
      <c r="AD190">
        <v>1327.9159102078411</v>
      </c>
      <c r="AE190">
        <v>1592.2182142207821</v>
      </c>
      <c r="AF190">
        <v>2100.0285705725842</v>
      </c>
      <c r="AG190">
        <v>1895.2721176249661</v>
      </c>
      <c r="AH190">
        <v>1710.885340564289</v>
      </c>
    </row>
    <row r="191" spans="1:34" x14ac:dyDescent="0.25">
      <c r="A191">
        <v>45232</v>
      </c>
      <c r="B191">
        <v>1075.47</v>
      </c>
      <c r="C191">
        <v>1849.9882065336899</v>
      </c>
      <c r="D191">
        <v>1941.399512261966</v>
      </c>
      <c r="E191">
        <v>1714.3205983479279</v>
      </c>
      <c r="F191">
        <v>1860.6197384553629</v>
      </c>
      <c r="G191">
        <v>2065.9455435598888</v>
      </c>
      <c r="H191">
        <v>2733.8827807070002</v>
      </c>
      <c r="I191">
        <v>1770.6095757363751</v>
      </c>
      <c r="J191">
        <v>1906.670515770591</v>
      </c>
      <c r="K191">
        <v>1942.311228736939</v>
      </c>
      <c r="L191">
        <v>1948.4421164647861</v>
      </c>
      <c r="M191">
        <v>903.02000051810649</v>
      </c>
      <c r="N191">
        <v>1405.158580731917</v>
      </c>
      <c r="O191">
        <v>1888.8639316974229</v>
      </c>
      <c r="P191">
        <v>1428.950319269343</v>
      </c>
      <c r="Q191">
        <v>1845.074869024239</v>
      </c>
      <c r="R191">
        <v>1706.369687261569</v>
      </c>
      <c r="S191">
        <v>1354.683190003243</v>
      </c>
      <c r="T191">
        <v>1940.378659032129</v>
      </c>
      <c r="U191">
        <v>1578.9019535228169</v>
      </c>
      <c r="V191">
        <v>2211.153714102813</v>
      </c>
      <c r="W191">
        <v>1947.7210112551841</v>
      </c>
      <c r="X191">
        <v>1977.295463389506</v>
      </c>
      <c r="Y191">
        <v>1900.274109273146</v>
      </c>
      <c r="Z191">
        <v>1354.3945040322139</v>
      </c>
      <c r="AA191">
        <v>2002.044692844592</v>
      </c>
      <c r="AB191">
        <v>1916.419908238094</v>
      </c>
      <c r="AC191">
        <v>1721.567699979295</v>
      </c>
      <c r="AD191">
        <v>1328.093104027583</v>
      </c>
      <c r="AE191">
        <v>1589.090858645081</v>
      </c>
      <c r="AF191">
        <v>2097.8150200109508</v>
      </c>
      <c r="AG191">
        <v>1896.636605097978</v>
      </c>
      <c r="AH191">
        <v>1714.332456885089</v>
      </c>
    </row>
    <row r="192" spans="1:34" x14ac:dyDescent="0.25">
      <c r="A192">
        <v>45231</v>
      </c>
      <c r="B192">
        <v>1039.6600000000001</v>
      </c>
      <c r="C192">
        <v>1808.2613574494901</v>
      </c>
      <c r="D192">
        <v>1885.4252670138601</v>
      </c>
      <c r="E192">
        <v>1705.04655743733</v>
      </c>
      <c r="F192">
        <v>1807.9457012514481</v>
      </c>
      <c r="G192">
        <v>2015.120974256786</v>
      </c>
      <c r="H192">
        <v>2662.7135395437249</v>
      </c>
      <c r="I192">
        <v>1731.6414410383959</v>
      </c>
      <c r="J192">
        <v>1863.3217554577179</v>
      </c>
      <c r="K192">
        <v>1899.691427516703</v>
      </c>
      <c r="L192">
        <v>1916.6074807612199</v>
      </c>
      <c r="M192">
        <v>884.34466592976071</v>
      </c>
      <c r="N192">
        <v>1389.7688247329361</v>
      </c>
      <c r="O192">
        <v>1841.5348370893721</v>
      </c>
      <c r="P192">
        <v>1403.331554611414</v>
      </c>
      <c r="Q192">
        <v>1808.510799614249</v>
      </c>
      <c r="R192">
        <v>1672.962546713575</v>
      </c>
      <c r="S192">
        <v>1336.6979563406121</v>
      </c>
      <c r="T192">
        <v>1891.1034720393011</v>
      </c>
      <c r="U192">
        <v>1550.841474888224</v>
      </c>
      <c r="V192">
        <v>2160.2054449024072</v>
      </c>
      <c r="W192">
        <v>1910.8034998787889</v>
      </c>
      <c r="X192">
        <v>1945.0300112947359</v>
      </c>
      <c r="Y192">
        <v>1851.6946023359931</v>
      </c>
      <c r="Z192">
        <v>1328.281264358556</v>
      </c>
      <c r="AA192">
        <v>1951.2855557922969</v>
      </c>
      <c r="AB192">
        <v>1874.0892040056331</v>
      </c>
      <c r="AC192">
        <v>1687.528180680662</v>
      </c>
      <c r="AD192">
        <v>1310.4962549459819</v>
      </c>
      <c r="AE192">
        <v>1554.219026004132</v>
      </c>
      <c r="AF192">
        <v>2055.9408986433718</v>
      </c>
      <c r="AG192">
        <v>1853.1787234089879</v>
      </c>
      <c r="AH192">
        <v>1673.604570111986</v>
      </c>
    </row>
    <row r="193" spans="1:34" x14ac:dyDescent="0.25">
      <c r="A193">
        <v>45230</v>
      </c>
      <c r="B193">
        <v>1028.19</v>
      </c>
      <c r="C193">
        <v>1797.6905198295669</v>
      </c>
      <c r="D193">
        <v>1877.5848704508919</v>
      </c>
      <c r="E193">
        <v>1701.1273087484869</v>
      </c>
      <c r="F193">
        <v>1801.472918725367</v>
      </c>
      <c r="G193">
        <v>1997.7411707800329</v>
      </c>
      <c r="H193">
        <v>2618.046205067772</v>
      </c>
      <c r="I193">
        <v>1714.609942486311</v>
      </c>
      <c r="J193">
        <v>1860.7840709005329</v>
      </c>
      <c r="K193">
        <v>1883.289552292933</v>
      </c>
      <c r="L193">
        <v>1914.44195358621</v>
      </c>
      <c r="M193">
        <v>883.89195264020213</v>
      </c>
      <c r="N193">
        <v>1382.85569599211</v>
      </c>
      <c r="O193">
        <v>1838.3848566566171</v>
      </c>
      <c r="P193">
        <v>1406.3627106872971</v>
      </c>
      <c r="Q193">
        <v>1802.671890643185</v>
      </c>
      <c r="R193">
        <v>1664.99961752953</v>
      </c>
      <c r="S193">
        <v>1308.649358250213</v>
      </c>
      <c r="T193">
        <v>1886.2361917331971</v>
      </c>
      <c r="U193">
        <v>1535.63361244214</v>
      </c>
      <c r="V193">
        <v>2134.9741222962621</v>
      </c>
      <c r="W193">
        <v>1887.399449131708</v>
      </c>
      <c r="X193">
        <v>1938.412839945714</v>
      </c>
      <c r="Y193">
        <v>1842.4626971099119</v>
      </c>
      <c r="Z193">
        <v>1331.5488311905119</v>
      </c>
      <c r="AA193">
        <v>1937.9669631094821</v>
      </c>
      <c r="AB193">
        <v>1867.5402932014199</v>
      </c>
      <c r="AC193">
        <v>1675.0575536715121</v>
      </c>
      <c r="AD193">
        <v>1307.724688662646</v>
      </c>
      <c r="AE193">
        <v>1548.0021926145041</v>
      </c>
      <c r="AF193">
        <v>2033.8731390353171</v>
      </c>
      <c r="AG193">
        <v>1839.570987581588</v>
      </c>
      <c r="AH193">
        <v>1671.180935113945</v>
      </c>
    </row>
    <row r="194" spans="1:34" x14ac:dyDescent="0.25">
      <c r="A194">
        <v>45229</v>
      </c>
      <c r="B194">
        <v>1042.4000000000001</v>
      </c>
      <c r="C194">
        <v>1821.497054295342</v>
      </c>
      <c r="D194">
        <v>1911.2392536044911</v>
      </c>
      <c r="E194">
        <v>1705.2514407635749</v>
      </c>
      <c r="F194">
        <v>1826.3251149103089</v>
      </c>
      <c r="G194">
        <v>2035.706537765712</v>
      </c>
      <c r="H194">
        <v>2662.1441588841949</v>
      </c>
      <c r="I194">
        <v>1748.3811806648971</v>
      </c>
      <c r="J194">
        <v>1876.5948592776231</v>
      </c>
      <c r="K194">
        <v>1923.23391252072</v>
      </c>
      <c r="L194">
        <v>1936.678572639534</v>
      </c>
      <c r="M194">
        <v>899.47126984780482</v>
      </c>
      <c r="N194">
        <v>1394.1870973913231</v>
      </c>
      <c r="O194">
        <v>1863.984697283498</v>
      </c>
      <c r="P194">
        <v>1424.1741896835549</v>
      </c>
      <c r="Q194">
        <v>1814.42020013516</v>
      </c>
      <c r="R194">
        <v>1674.537915028945</v>
      </c>
      <c r="S194">
        <v>1330.441141743079</v>
      </c>
      <c r="T194">
        <v>1896.1704153916351</v>
      </c>
      <c r="U194">
        <v>1558.2763204671251</v>
      </c>
      <c r="V194">
        <v>2171.429868788538</v>
      </c>
      <c r="W194">
        <v>1923.5885391669001</v>
      </c>
      <c r="X194">
        <v>1962.9983170386399</v>
      </c>
      <c r="Y194">
        <v>1867.8407576430529</v>
      </c>
      <c r="Z194">
        <v>1345.9295575988119</v>
      </c>
      <c r="AA194">
        <v>1965.030313025936</v>
      </c>
      <c r="AB194">
        <v>1890.1245262615139</v>
      </c>
      <c r="AC194">
        <v>1698.9946538269201</v>
      </c>
      <c r="AD194">
        <v>1319.609955519946</v>
      </c>
      <c r="AE194">
        <v>1563.7270874527569</v>
      </c>
      <c r="AF194">
        <v>2062.928113136702</v>
      </c>
      <c r="AG194">
        <v>1868.7744546324061</v>
      </c>
      <c r="AH194">
        <v>1687.908172883275</v>
      </c>
    </row>
    <row r="195" spans="1:34" x14ac:dyDescent="0.25">
      <c r="A195">
        <v>45226</v>
      </c>
      <c r="B195">
        <v>1060.6199999999999</v>
      </c>
      <c r="C195">
        <v>1839.626129650344</v>
      </c>
      <c r="D195">
        <v>1946.5479211744789</v>
      </c>
      <c r="E195">
        <v>1702.132265259017</v>
      </c>
      <c r="F195">
        <v>1846.9122032449429</v>
      </c>
      <c r="G195">
        <v>2070.553962722357</v>
      </c>
      <c r="H195">
        <v>2703.5149954121089</v>
      </c>
      <c r="I195">
        <v>1763.575925775061</v>
      </c>
      <c r="J195">
        <v>1906.873908885414</v>
      </c>
      <c r="K195">
        <v>1948.3964151540829</v>
      </c>
      <c r="L195">
        <v>1968.2554572140309</v>
      </c>
      <c r="M195">
        <v>897.2339932948089</v>
      </c>
      <c r="N195">
        <v>1393.98627500269</v>
      </c>
      <c r="O195">
        <v>1883.25411876362</v>
      </c>
      <c r="P195">
        <v>1438.141311963223</v>
      </c>
      <c r="Q195">
        <v>1810.9460136662599</v>
      </c>
      <c r="R195">
        <v>1689.166742594296</v>
      </c>
      <c r="S195">
        <v>1343.407259134098</v>
      </c>
      <c r="T195">
        <v>1911.995380607229</v>
      </c>
      <c r="U195">
        <v>1571.694948618793</v>
      </c>
      <c r="V195">
        <v>2199.426162250862</v>
      </c>
      <c r="W195">
        <v>1937.4545594074871</v>
      </c>
      <c r="X195">
        <v>1976.860236016824</v>
      </c>
      <c r="Y195">
        <v>1888.5317435869999</v>
      </c>
      <c r="Z195">
        <v>1354.5646941117991</v>
      </c>
      <c r="AA195">
        <v>1988.0202642448701</v>
      </c>
      <c r="AB195">
        <v>1908.2642272114049</v>
      </c>
      <c r="AC195">
        <v>1715.3076248330919</v>
      </c>
      <c r="AD195">
        <v>1320.48778557427</v>
      </c>
      <c r="AE195">
        <v>1582.7179824280679</v>
      </c>
      <c r="AF195">
        <v>2090.1607593783901</v>
      </c>
      <c r="AG195">
        <v>1887.774923112134</v>
      </c>
      <c r="AH195">
        <v>1700.6257710936561</v>
      </c>
    </row>
    <row r="196" spans="1:34" x14ac:dyDescent="0.25">
      <c r="A196">
        <v>45225</v>
      </c>
      <c r="B196">
        <v>1055.45</v>
      </c>
      <c r="C196">
        <v>1829.4992754009329</v>
      </c>
      <c r="D196">
        <v>1945.444419104804</v>
      </c>
      <c r="E196">
        <v>1694.524174606182</v>
      </c>
      <c r="F196">
        <v>1826.832412767415</v>
      </c>
      <c r="G196">
        <v>2049.0068124976901</v>
      </c>
      <c r="H196">
        <v>2687.9895177155909</v>
      </c>
      <c r="I196">
        <v>1762.3776704160159</v>
      </c>
      <c r="J196">
        <v>1890.4109260905379</v>
      </c>
      <c r="K196">
        <v>1925.6386996814281</v>
      </c>
      <c r="L196">
        <v>1954.132388968641</v>
      </c>
      <c r="M196">
        <v>895.67952961856486</v>
      </c>
      <c r="N196">
        <v>1393.667916894653</v>
      </c>
      <c r="O196">
        <v>1879.00582513981</v>
      </c>
      <c r="P196">
        <v>1438.200844601354</v>
      </c>
      <c r="Q196">
        <v>1813.337393723778</v>
      </c>
      <c r="R196">
        <v>1676.3091315840661</v>
      </c>
      <c r="S196">
        <v>1352.6051362397659</v>
      </c>
      <c r="T196">
        <v>1882.4720083310769</v>
      </c>
      <c r="U196">
        <v>1573.385789484026</v>
      </c>
      <c r="V196">
        <v>2206.390276845646</v>
      </c>
      <c r="W196">
        <v>1928.2703690805911</v>
      </c>
      <c r="X196">
        <v>1981.0583821071471</v>
      </c>
      <c r="Y196">
        <v>1873.0254968835341</v>
      </c>
      <c r="Z196">
        <v>1333.7017363598879</v>
      </c>
      <c r="AA196">
        <v>1973.726762068698</v>
      </c>
      <c r="AB196">
        <v>1901.5410731766731</v>
      </c>
      <c r="AC196">
        <v>1708.6370848181659</v>
      </c>
      <c r="AD196">
        <v>1314.2493103754309</v>
      </c>
      <c r="AE196">
        <v>1580.432012140488</v>
      </c>
      <c r="AF196">
        <v>2077.3492337294529</v>
      </c>
      <c r="AG196">
        <v>1876.779573004372</v>
      </c>
      <c r="AH196">
        <v>1691.7206105158091</v>
      </c>
    </row>
    <row r="197" spans="1:34" x14ac:dyDescent="0.25">
      <c r="A197">
        <v>45224</v>
      </c>
      <c r="B197">
        <v>1101.6600000000001</v>
      </c>
      <c r="C197">
        <v>1877.974530033584</v>
      </c>
      <c r="D197">
        <v>2004.211882032793</v>
      </c>
      <c r="E197">
        <v>1719.805589229052</v>
      </c>
      <c r="F197">
        <v>1883.7230470781719</v>
      </c>
      <c r="G197">
        <v>2106.885559624182</v>
      </c>
      <c r="H197">
        <v>2762.9031967643591</v>
      </c>
      <c r="I197">
        <v>1796.3567434608749</v>
      </c>
      <c r="J197">
        <v>1939.4642559687279</v>
      </c>
      <c r="K197">
        <v>1978.243264202823</v>
      </c>
      <c r="L197">
        <v>2004.014738908249</v>
      </c>
      <c r="M197">
        <v>915.36198177050915</v>
      </c>
      <c r="N197">
        <v>1432.5348233846771</v>
      </c>
      <c r="O197">
        <v>1928.639050945008</v>
      </c>
      <c r="P197">
        <v>1471.3699165523501</v>
      </c>
      <c r="Q197">
        <v>1863.9739395269951</v>
      </c>
      <c r="R197">
        <v>1716.6622291396029</v>
      </c>
      <c r="S197">
        <v>1378.890849720091</v>
      </c>
      <c r="T197">
        <v>1938.709106883967</v>
      </c>
      <c r="U197">
        <v>1605.900290155244</v>
      </c>
      <c r="V197">
        <v>2256.237243412244</v>
      </c>
      <c r="W197">
        <v>1983.1155173684549</v>
      </c>
      <c r="X197">
        <v>2021.2038471445001</v>
      </c>
      <c r="Y197">
        <v>1923.2712840145371</v>
      </c>
      <c r="Z197">
        <v>1375.579919562151</v>
      </c>
      <c r="AA197">
        <v>2028.4847242741789</v>
      </c>
      <c r="AB197">
        <v>1951.658548621414</v>
      </c>
      <c r="AC197">
        <v>1749.8531923068631</v>
      </c>
      <c r="AD197">
        <v>1347.509511931245</v>
      </c>
      <c r="AE197">
        <v>1623.5642259536121</v>
      </c>
      <c r="AF197">
        <v>2123.521862301171</v>
      </c>
      <c r="AG197">
        <v>1930.7964993646469</v>
      </c>
      <c r="AH197">
        <v>1736.2880669814449</v>
      </c>
    </row>
    <row r="198" spans="1:34" x14ac:dyDescent="0.25">
      <c r="A198">
        <v>45223</v>
      </c>
      <c r="B198">
        <v>1105.9000000000001</v>
      </c>
      <c r="C198">
        <v>1880.2968136928801</v>
      </c>
      <c r="D198">
        <v>2003.8069711353471</v>
      </c>
      <c r="E198">
        <v>1718.7627209683781</v>
      </c>
      <c r="F198">
        <v>1884.8998706491061</v>
      </c>
      <c r="G198">
        <v>2117.9285758713372</v>
      </c>
      <c r="H198">
        <v>2771.5148703888422</v>
      </c>
      <c r="I198">
        <v>1789.5825790517449</v>
      </c>
      <c r="J198">
        <v>1941.554259722398</v>
      </c>
      <c r="K198">
        <v>1983.3477457579211</v>
      </c>
      <c r="L198">
        <v>2008.605929955213</v>
      </c>
      <c r="M198">
        <v>914.91136629344533</v>
      </c>
      <c r="N198">
        <v>1435.263009372401</v>
      </c>
      <c r="O198">
        <v>1934.795403909379</v>
      </c>
      <c r="P198">
        <v>1471.675163126044</v>
      </c>
      <c r="Q198">
        <v>1868.422095060411</v>
      </c>
      <c r="R198">
        <v>1721.9184987157189</v>
      </c>
      <c r="S198">
        <v>1390.2830438019059</v>
      </c>
      <c r="T198">
        <v>1941.7162849329829</v>
      </c>
      <c r="U198">
        <v>1604.650304051185</v>
      </c>
      <c r="V198">
        <v>2260.329286731102</v>
      </c>
      <c r="W198">
        <v>1982.9959671612201</v>
      </c>
      <c r="X198">
        <v>2017.6720961139149</v>
      </c>
      <c r="Y198">
        <v>1924.703407399433</v>
      </c>
      <c r="Z198">
        <v>1372.6284342882509</v>
      </c>
      <c r="AA198">
        <v>2030.633025644752</v>
      </c>
      <c r="AB198">
        <v>1956.320321193537</v>
      </c>
      <c r="AC198">
        <v>1751.300554431351</v>
      </c>
      <c r="AD198">
        <v>1347.7104737207439</v>
      </c>
      <c r="AE198">
        <v>1626.404945467069</v>
      </c>
      <c r="AF198">
        <v>2127.5416594343601</v>
      </c>
      <c r="AG198">
        <v>1933.5229997337649</v>
      </c>
      <c r="AH198">
        <v>1737.3090730515639</v>
      </c>
    </row>
    <row r="199" spans="1:34" x14ac:dyDescent="0.25">
      <c r="A199">
        <v>45222</v>
      </c>
      <c r="B199">
        <v>1093.53</v>
      </c>
      <c r="C199">
        <v>1873.835944560401</v>
      </c>
      <c r="D199">
        <v>1997.578613128107</v>
      </c>
      <c r="E199">
        <v>1715.217949581393</v>
      </c>
      <c r="F199">
        <v>1874.121708840463</v>
      </c>
      <c r="G199">
        <v>2100.119446820177</v>
      </c>
      <c r="H199">
        <v>2757.9433643511729</v>
      </c>
      <c r="I199">
        <v>1800.5329669073899</v>
      </c>
      <c r="J199">
        <v>1929.4004154815041</v>
      </c>
      <c r="K199">
        <v>1988.752704261477</v>
      </c>
      <c r="L199">
        <v>2000.5777450909479</v>
      </c>
      <c r="M199">
        <v>915.72850927544732</v>
      </c>
      <c r="N199">
        <v>1433.97768382083</v>
      </c>
      <c r="O199">
        <v>1928.5244373314481</v>
      </c>
      <c r="P199">
        <v>1469.5783790090579</v>
      </c>
      <c r="Q199">
        <v>1864.6351538375441</v>
      </c>
      <c r="R199">
        <v>1708.3051184523381</v>
      </c>
      <c r="S199">
        <v>1382.296626692086</v>
      </c>
      <c r="T199">
        <v>1937.8979159377579</v>
      </c>
      <c r="U199">
        <v>1604.5072825462889</v>
      </c>
      <c r="V199">
        <v>2253.679533265853</v>
      </c>
      <c r="W199">
        <v>1979.2062347839301</v>
      </c>
      <c r="X199">
        <v>2015.7790411893079</v>
      </c>
      <c r="Y199">
        <v>1917.6461671329789</v>
      </c>
      <c r="Z199">
        <v>1363.0485294386349</v>
      </c>
      <c r="AA199">
        <v>2022.282725754686</v>
      </c>
      <c r="AB199">
        <v>1950.6435595784169</v>
      </c>
      <c r="AC199">
        <v>1746.3270591617779</v>
      </c>
      <c r="AD199">
        <v>1344.714390838489</v>
      </c>
      <c r="AE199">
        <v>1619.500138021061</v>
      </c>
      <c r="AF199">
        <v>2113.9485498671779</v>
      </c>
      <c r="AG199">
        <v>1925.687066229297</v>
      </c>
      <c r="AH199">
        <v>1735.769456137707</v>
      </c>
    </row>
    <row r="200" spans="1:34" x14ac:dyDescent="0.25">
      <c r="A200">
        <v>45219</v>
      </c>
      <c r="B200">
        <v>1108.03</v>
      </c>
      <c r="C200">
        <v>1883.4255928213529</v>
      </c>
      <c r="D200">
        <v>2000.5140888141621</v>
      </c>
      <c r="E200">
        <v>1721.5533120558589</v>
      </c>
      <c r="F200">
        <v>1877.840728008485</v>
      </c>
      <c r="G200">
        <v>2112.892609557161</v>
      </c>
      <c r="H200">
        <v>2777.6477130276589</v>
      </c>
      <c r="I200">
        <v>1808.336654465146</v>
      </c>
      <c r="J200">
        <v>1939.9081324129211</v>
      </c>
      <c r="K200">
        <v>1994.859404713814</v>
      </c>
      <c r="L200">
        <v>2024.925820378827</v>
      </c>
      <c r="M200">
        <v>908.2135378158822</v>
      </c>
      <c r="N200">
        <v>1440.2684707294411</v>
      </c>
      <c r="O200">
        <v>1941.459204628748</v>
      </c>
      <c r="P200">
        <v>1482.087523416232</v>
      </c>
      <c r="Q200">
        <v>1870.061659060761</v>
      </c>
      <c r="R200">
        <v>1715.559392436247</v>
      </c>
      <c r="S200">
        <v>1386.999319638938</v>
      </c>
      <c r="T200">
        <v>1953.103546312838</v>
      </c>
      <c r="U200">
        <v>1611.568950446112</v>
      </c>
      <c r="V200">
        <v>2275.283775334256</v>
      </c>
      <c r="W200">
        <v>2003.3481248748219</v>
      </c>
      <c r="X200">
        <v>2026.6251002040131</v>
      </c>
      <c r="Y200">
        <v>1926.1802352156319</v>
      </c>
      <c r="Z200">
        <v>1370.9585217060339</v>
      </c>
      <c r="AA200">
        <v>2031.2074126540811</v>
      </c>
      <c r="AB200">
        <v>1962.4855904560709</v>
      </c>
      <c r="AC200">
        <v>1757.970319685857</v>
      </c>
      <c r="AD200">
        <v>1348.303658643659</v>
      </c>
      <c r="AE200">
        <v>1635.6114086812549</v>
      </c>
      <c r="AF200">
        <v>2124.8149309358701</v>
      </c>
      <c r="AG200">
        <v>1935.0621194246501</v>
      </c>
      <c r="AH200">
        <v>1744.153808504562</v>
      </c>
    </row>
    <row r="201" spans="1:34" x14ac:dyDescent="0.25">
      <c r="A201">
        <v>45218</v>
      </c>
      <c r="B201">
        <v>1087.8499999999999</v>
      </c>
      <c r="C201">
        <v>1864.1764776230029</v>
      </c>
      <c r="D201">
        <v>1977.562293432592</v>
      </c>
      <c r="E201">
        <v>1714.4152086643151</v>
      </c>
      <c r="F201">
        <v>1845.8810609903071</v>
      </c>
      <c r="G201">
        <v>2084.8263393637708</v>
      </c>
      <c r="H201">
        <v>2737.1035337134472</v>
      </c>
      <c r="I201">
        <v>1794.2436163676541</v>
      </c>
      <c r="J201">
        <v>1930.918369158381</v>
      </c>
      <c r="K201">
        <v>1985.1540575011611</v>
      </c>
      <c r="L201">
        <v>1997.445802662201</v>
      </c>
      <c r="M201">
        <v>914.30972271273004</v>
      </c>
      <c r="N201">
        <v>1443.2980098659671</v>
      </c>
      <c r="O201">
        <v>1923.3396315512559</v>
      </c>
      <c r="P201">
        <v>1471.118958348188</v>
      </c>
      <c r="Q201">
        <v>1854.752633520663</v>
      </c>
      <c r="R201">
        <v>1701.12139997244</v>
      </c>
      <c r="S201">
        <v>1361.637699545066</v>
      </c>
      <c r="T201">
        <v>1919.9730993614139</v>
      </c>
      <c r="U201">
        <v>1590.2503330643219</v>
      </c>
      <c r="V201">
        <v>2247.3140961417471</v>
      </c>
      <c r="W201">
        <v>1988.625715026325</v>
      </c>
      <c r="X201">
        <v>2016.348531685825</v>
      </c>
      <c r="Y201">
        <v>1909.2176369737069</v>
      </c>
      <c r="Z201">
        <v>1358.9327311057141</v>
      </c>
      <c r="AA201">
        <v>2005.449846735555</v>
      </c>
      <c r="AB201">
        <v>1945.725664693698</v>
      </c>
      <c r="AC201">
        <v>1741.1230802231121</v>
      </c>
      <c r="AD201">
        <v>1347.162728373836</v>
      </c>
      <c r="AE201">
        <v>1615.961287492906</v>
      </c>
      <c r="AF201">
        <v>2100.6773557810639</v>
      </c>
      <c r="AG201">
        <v>1912.163487481153</v>
      </c>
      <c r="AH201">
        <v>1731.066513986372</v>
      </c>
    </row>
    <row r="202" spans="1:34" x14ac:dyDescent="0.25">
      <c r="A202">
        <v>45217</v>
      </c>
      <c r="B202">
        <v>1103.4000000000001</v>
      </c>
      <c r="C202">
        <v>1878.167575802602</v>
      </c>
      <c r="D202">
        <v>2010.7993740275981</v>
      </c>
      <c r="E202">
        <v>1729.9162858591581</v>
      </c>
      <c r="F202">
        <v>1862.0947864073751</v>
      </c>
      <c r="G202">
        <v>2099.9932976446648</v>
      </c>
      <c r="H202">
        <v>2769.422270947282</v>
      </c>
      <c r="I202">
        <v>1800.2088639777051</v>
      </c>
      <c r="J202">
        <v>1941.3104237828959</v>
      </c>
      <c r="K202">
        <v>1994.27090837373</v>
      </c>
      <c r="L202">
        <v>2010.265021433866</v>
      </c>
      <c r="M202">
        <v>923.99898980266937</v>
      </c>
      <c r="N202">
        <v>1450.0954463035389</v>
      </c>
      <c r="O202">
        <v>1939.5538172011829</v>
      </c>
      <c r="P202">
        <v>1478.0300923496529</v>
      </c>
      <c r="Q202">
        <v>1869.3581467717111</v>
      </c>
      <c r="R202">
        <v>1711.809737798324</v>
      </c>
      <c r="S202">
        <v>1371.1579592788471</v>
      </c>
      <c r="T202">
        <v>1936.6671026252529</v>
      </c>
      <c r="U202">
        <v>1599.665998166354</v>
      </c>
      <c r="V202">
        <v>2275.3257951489122</v>
      </c>
      <c r="W202">
        <v>1999.706660151149</v>
      </c>
      <c r="X202">
        <v>2014.18745802382</v>
      </c>
      <c r="Y202">
        <v>1924.1958644691961</v>
      </c>
      <c r="Z202">
        <v>1368.1297648367461</v>
      </c>
      <c r="AA202">
        <v>2022.227597261257</v>
      </c>
      <c r="AB202">
        <v>1960.4016939015869</v>
      </c>
      <c r="AC202">
        <v>1750.979067364023</v>
      </c>
      <c r="AD202">
        <v>1356.425465948595</v>
      </c>
      <c r="AE202">
        <v>1629.2071419945689</v>
      </c>
      <c r="AF202">
        <v>2116.6474842015482</v>
      </c>
      <c r="AG202">
        <v>1926.647168966319</v>
      </c>
      <c r="AH202">
        <v>1743.6856169485429</v>
      </c>
    </row>
    <row r="203" spans="1:34" x14ac:dyDescent="0.25">
      <c r="A203">
        <v>45216</v>
      </c>
      <c r="B203">
        <v>1121.6500000000001</v>
      </c>
      <c r="C203">
        <v>1903.7535737414221</v>
      </c>
      <c r="D203">
        <v>2042.973364497497</v>
      </c>
      <c r="E203">
        <v>1730.7805330934671</v>
      </c>
      <c r="F203">
        <v>1902.508998548805</v>
      </c>
      <c r="G203">
        <v>2119.0399401913469</v>
      </c>
      <c r="H203">
        <v>2789.622305247663</v>
      </c>
      <c r="I203">
        <v>1821.0619428925199</v>
      </c>
      <c r="J203">
        <v>1966.1466246862431</v>
      </c>
      <c r="K203">
        <v>2004.451367106386</v>
      </c>
      <c r="L203">
        <v>2035.262110615341</v>
      </c>
      <c r="M203">
        <v>943.06456546670051</v>
      </c>
      <c r="N203">
        <v>1471.5438584320809</v>
      </c>
      <c r="O203">
        <v>1960.8776743749679</v>
      </c>
      <c r="P203">
        <v>1497.5182365167391</v>
      </c>
      <c r="Q203">
        <v>1889.7119025886129</v>
      </c>
      <c r="R203">
        <v>1725.2399298459629</v>
      </c>
      <c r="S203">
        <v>1398.4859163161971</v>
      </c>
      <c r="T203">
        <v>1965.947529116306</v>
      </c>
      <c r="U203">
        <v>1622.0845031145941</v>
      </c>
      <c r="V203">
        <v>2327.584856664022</v>
      </c>
      <c r="W203">
        <v>2026.677043450218</v>
      </c>
      <c r="X203">
        <v>2044.104879102392</v>
      </c>
      <c r="Y203">
        <v>1950.608750354608</v>
      </c>
      <c r="Z203">
        <v>1398.388902842458</v>
      </c>
      <c r="AA203">
        <v>2052.9288400933938</v>
      </c>
      <c r="AB203">
        <v>1983.590774523225</v>
      </c>
      <c r="AC203">
        <v>1771.0849333948929</v>
      </c>
      <c r="AD203">
        <v>1376.25279203636</v>
      </c>
      <c r="AE203">
        <v>1643.8012022545061</v>
      </c>
      <c r="AF203">
        <v>2131.2950598930802</v>
      </c>
      <c r="AG203">
        <v>1956.9308418673579</v>
      </c>
      <c r="AH203">
        <v>1771.112753434048</v>
      </c>
    </row>
    <row r="204" spans="1:34" x14ac:dyDescent="0.25">
      <c r="A204">
        <v>45215</v>
      </c>
      <c r="B204">
        <v>1141.42</v>
      </c>
      <c r="C204">
        <v>1921.7148913002809</v>
      </c>
      <c r="D204">
        <v>2062.9374315422629</v>
      </c>
      <c r="E204">
        <v>1742.02415698202</v>
      </c>
      <c r="F204">
        <v>1925.5725183993991</v>
      </c>
      <c r="G204">
        <v>2167.0635647434219</v>
      </c>
      <c r="H204">
        <v>2819.3656861382992</v>
      </c>
      <c r="I204">
        <v>1831.9272062243911</v>
      </c>
      <c r="J204">
        <v>1983.178509569105</v>
      </c>
      <c r="K204">
        <v>2044.0784015993111</v>
      </c>
      <c r="L204">
        <v>2059.724327578052</v>
      </c>
      <c r="M204">
        <v>949.15998556650629</v>
      </c>
      <c r="N204">
        <v>1479.493018201425</v>
      </c>
      <c r="O204">
        <v>1976.841750699665</v>
      </c>
      <c r="P204">
        <v>1505.309019088633</v>
      </c>
      <c r="Q204">
        <v>1899.7092160771481</v>
      </c>
      <c r="R204">
        <v>1733.0261828368541</v>
      </c>
      <c r="S204">
        <v>1405.7282285358899</v>
      </c>
      <c r="T204">
        <v>1984.1949107932239</v>
      </c>
      <c r="U204">
        <v>1634.9041062309841</v>
      </c>
      <c r="V204">
        <v>2349.8381609253238</v>
      </c>
      <c r="W204">
        <v>2054.4185770813961</v>
      </c>
      <c r="X204">
        <v>2048.3842935760758</v>
      </c>
      <c r="Y204">
        <v>1971.97425993258</v>
      </c>
      <c r="Z204">
        <v>1405.8471748758111</v>
      </c>
      <c r="AA204">
        <v>2073.484622951069</v>
      </c>
      <c r="AB204">
        <v>2002.015131863227</v>
      </c>
      <c r="AC204">
        <v>1788.0362520105839</v>
      </c>
      <c r="AD204">
        <v>1384.1689922517651</v>
      </c>
      <c r="AE204">
        <v>1659.1553000681199</v>
      </c>
      <c r="AF204">
        <v>2161.96760923791</v>
      </c>
      <c r="AG204">
        <v>1980.7169700691411</v>
      </c>
      <c r="AH204">
        <v>1777.262628560241</v>
      </c>
    </row>
    <row r="205" spans="1:34" x14ac:dyDescent="0.25">
      <c r="A205">
        <v>45212</v>
      </c>
      <c r="B205">
        <v>1154.73</v>
      </c>
      <c r="C205">
        <v>1932.2682912087701</v>
      </c>
      <c r="D205">
        <v>2068.7536015154669</v>
      </c>
      <c r="E205">
        <v>1749.4812106387619</v>
      </c>
      <c r="F205">
        <v>1940.7969428923691</v>
      </c>
      <c r="G205">
        <v>2181.2358084689422</v>
      </c>
      <c r="H205">
        <v>2843.763310339285</v>
      </c>
      <c r="I205">
        <v>1835.666690467961</v>
      </c>
      <c r="J205">
        <v>1991.2599763515921</v>
      </c>
      <c r="K205">
        <v>2029.225571996798</v>
      </c>
      <c r="L205">
        <v>2079.2255040210039</v>
      </c>
      <c r="M205">
        <v>954.7167675694734</v>
      </c>
      <c r="N205">
        <v>1476.3501762616579</v>
      </c>
      <c r="O205">
        <v>1986.3125188216791</v>
      </c>
      <c r="P205">
        <v>1517.398315545269</v>
      </c>
      <c r="Q205">
        <v>1906.9977623071929</v>
      </c>
      <c r="R205">
        <v>1743.8303520544041</v>
      </c>
      <c r="S205">
        <v>1413.497053492003</v>
      </c>
      <c r="T205">
        <v>2014.365239611639</v>
      </c>
      <c r="U205">
        <v>1636.0532987979959</v>
      </c>
      <c r="V205">
        <v>2367.2547640128441</v>
      </c>
      <c r="W205">
        <v>2057.8921443326849</v>
      </c>
      <c r="X205">
        <v>2054.3317409488618</v>
      </c>
      <c r="Y205">
        <v>1987.2612385742391</v>
      </c>
      <c r="Z205">
        <v>1401.677485520838</v>
      </c>
      <c r="AA205">
        <v>2089.3233255437108</v>
      </c>
      <c r="AB205">
        <v>2009.876692673148</v>
      </c>
      <c r="AC205">
        <v>1795.2508292028949</v>
      </c>
      <c r="AD205">
        <v>1384.301566665747</v>
      </c>
      <c r="AE205">
        <v>1665.165853046931</v>
      </c>
      <c r="AF205">
        <v>2174.488512542147</v>
      </c>
      <c r="AG205">
        <v>1990.5523519746789</v>
      </c>
      <c r="AH205">
        <v>1788.1612273847061</v>
      </c>
    </row>
    <row r="206" spans="1:34" x14ac:dyDescent="0.25">
      <c r="A206">
        <v>45211</v>
      </c>
      <c r="B206">
        <v>1151.6099999999999</v>
      </c>
      <c r="C206">
        <v>1932.374113268937</v>
      </c>
      <c r="D206">
        <v>2060.898860394097</v>
      </c>
      <c r="E206">
        <v>1749.9567215199941</v>
      </c>
      <c r="F206">
        <v>1938.9930111660181</v>
      </c>
      <c r="G206">
        <v>2166.6387331256929</v>
      </c>
      <c r="H206">
        <v>2852.3584641132038</v>
      </c>
      <c r="I206">
        <v>1830.011085712867</v>
      </c>
      <c r="J206">
        <v>1999.7061194687089</v>
      </c>
      <c r="K206">
        <v>2025.797971536346</v>
      </c>
      <c r="L206">
        <v>2071.6658451865019</v>
      </c>
      <c r="M206">
        <v>957.41857798754359</v>
      </c>
      <c r="N206">
        <v>1473.711799858947</v>
      </c>
      <c r="O206">
        <v>1983.623761484891</v>
      </c>
      <c r="P206">
        <v>1510.877083452576</v>
      </c>
      <c r="Q206">
        <v>1914.598979956563</v>
      </c>
      <c r="R206">
        <v>1746.8921400361321</v>
      </c>
      <c r="S206">
        <v>1412.6898451716579</v>
      </c>
      <c r="T206">
        <v>2003.743164128796</v>
      </c>
      <c r="U206">
        <v>1641.555615803212</v>
      </c>
      <c r="V206">
        <v>2360.3035468677099</v>
      </c>
      <c r="W206">
        <v>2058.2118430890009</v>
      </c>
      <c r="X206">
        <v>2051.9861911544899</v>
      </c>
      <c r="Y206">
        <v>1991.4912146352499</v>
      </c>
      <c r="Z206">
        <v>1400.5557157650451</v>
      </c>
      <c r="AA206">
        <v>2089.9389785475332</v>
      </c>
      <c r="AB206">
        <v>2010.6022535795571</v>
      </c>
      <c r="AC206">
        <v>1794.077196193376</v>
      </c>
      <c r="AD206">
        <v>1383.648238779404</v>
      </c>
      <c r="AE206">
        <v>1660.262907989593</v>
      </c>
      <c r="AF206">
        <v>2168.8240687169819</v>
      </c>
      <c r="AG206">
        <v>1989.1494128651241</v>
      </c>
      <c r="AH206">
        <v>1793.230239531553</v>
      </c>
    </row>
    <row r="207" spans="1:34" x14ac:dyDescent="0.25">
      <c r="A207">
        <v>45210</v>
      </c>
      <c r="B207">
        <v>1150.81</v>
      </c>
      <c r="C207">
        <v>1931.198539195947</v>
      </c>
      <c r="D207">
        <v>2064.0414403425898</v>
      </c>
      <c r="E207">
        <v>1745.857578601051</v>
      </c>
      <c r="F207">
        <v>1929.5655774164029</v>
      </c>
      <c r="G207">
        <v>2157.7661953883471</v>
      </c>
      <c r="H207">
        <v>2854.208407554906</v>
      </c>
      <c r="I207">
        <v>1817.9855313635439</v>
      </c>
      <c r="J207">
        <v>1997.153942082927</v>
      </c>
      <c r="K207">
        <v>2032.7521904457019</v>
      </c>
      <c r="L207">
        <v>2077.130702244961</v>
      </c>
      <c r="M207">
        <v>961.74703154071858</v>
      </c>
      <c r="N207">
        <v>1480.2899750807831</v>
      </c>
      <c r="O207">
        <v>1983.847895962316</v>
      </c>
      <c r="P207">
        <v>1514.6192340683101</v>
      </c>
      <c r="Q207">
        <v>1912.472760083665</v>
      </c>
      <c r="R207">
        <v>1744.2753478589809</v>
      </c>
      <c r="S207">
        <v>1413.6972406756861</v>
      </c>
      <c r="T207">
        <v>2010.1332526508479</v>
      </c>
      <c r="U207">
        <v>1641.717274627405</v>
      </c>
      <c r="V207">
        <v>2368.4276704906752</v>
      </c>
      <c r="W207">
        <v>2058.3985064415269</v>
      </c>
      <c r="X207">
        <v>2045.408107486189</v>
      </c>
      <c r="Y207">
        <v>1991.6057002973509</v>
      </c>
      <c r="Z207">
        <v>1401.3943114501919</v>
      </c>
      <c r="AA207">
        <v>2087.2185544864128</v>
      </c>
      <c r="AB207">
        <v>2011.595158365797</v>
      </c>
      <c r="AC207">
        <v>1791.916695797898</v>
      </c>
      <c r="AD207">
        <v>1386.8691888236399</v>
      </c>
      <c r="AE207">
        <v>1659.8166905431069</v>
      </c>
      <c r="AF207">
        <v>2167.6180263501328</v>
      </c>
      <c r="AG207">
        <v>1988.387865534683</v>
      </c>
      <c r="AH207">
        <v>1791.554501225673</v>
      </c>
    </row>
    <row r="208" spans="1:34" x14ac:dyDescent="0.25">
      <c r="A208">
        <v>45209</v>
      </c>
      <c r="B208">
        <v>1143.69</v>
      </c>
      <c r="C208">
        <v>1922.396281135083</v>
      </c>
      <c r="D208">
        <v>2055.4190587222151</v>
      </c>
      <c r="E208">
        <v>1751.233116277089</v>
      </c>
      <c r="F208">
        <v>1924.2703819588851</v>
      </c>
      <c r="G208">
        <v>2143.7932002382349</v>
      </c>
      <c r="H208">
        <v>2829.0259075023869</v>
      </c>
      <c r="I208">
        <v>1809.4183012332301</v>
      </c>
      <c r="J208">
        <v>1990.3429129017329</v>
      </c>
      <c r="K208">
        <v>1994.226696606823</v>
      </c>
      <c r="L208">
        <v>2068.6214509391771</v>
      </c>
      <c r="M208">
        <v>940.90110106174757</v>
      </c>
      <c r="N208">
        <v>1482.3182791976139</v>
      </c>
      <c r="O208">
        <v>1973.059555288336</v>
      </c>
      <c r="P208">
        <v>1512.7547708661471</v>
      </c>
      <c r="Q208">
        <v>1909.7843221604351</v>
      </c>
      <c r="R208">
        <v>1742.113873813199</v>
      </c>
      <c r="S208">
        <v>1410.5781618986441</v>
      </c>
      <c r="T208">
        <v>1999.565042641424</v>
      </c>
      <c r="U208">
        <v>1638.1882329079731</v>
      </c>
      <c r="V208">
        <v>2370.2675903365871</v>
      </c>
      <c r="W208">
        <v>2052.855093836914</v>
      </c>
      <c r="X208">
        <v>2035.5237506542931</v>
      </c>
      <c r="Y208">
        <v>1979.6801192819189</v>
      </c>
      <c r="Z208">
        <v>1391.404708086581</v>
      </c>
      <c r="AA208">
        <v>2076.1873380463599</v>
      </c>
      <c r="AB208">
        <v>2001.753390726542</v>
      </c>
      <c r="AC208">
        <v>1786.9912823301941</v>
      </c>
      <c r="AD208">
        <v>1381.63957004341</v>
      </c>
      <c r="AE208">
        <v>1654.998042001529</v>
      </c>
      <c r="AF208">
        <v>2155.3363534176829</v>
      </c>
      <c r="AG208">
        <v>1977.833245144205</v>
      </c>
      <c r="AH208">
        <v>1785.742853850682</v>
      </c>
    </row>
    <row r="209" spans="1:34" x14ac:dyDescent="0.25">
      <c r="A209">
        <v>45208</v>
      </c>
      <c r="B209">
        <v>1137.3599999999999</v>
      </c>
      <c r="C209">
        <v>1914.3407032192949</v>
      </c>
      <c r="D209">
        <v>2038.8348305686959</v>
      </c>
      <c r="E209">
        <v>1750.523515902594</v>
      </c>
      <c r="F209">
        <v>1910.941644092997</v>
      </c>
      <c r="G209">
        <v>2141.0428081037849</v>
      </c>
      <c r="H209">
        <v>2824.7713324930328</v>
      </c>
      <c r="I209">
        <v>1796.452786354927</v>
      </c>
      <c r="J209">
        <v>1970.066263151783</v>
      </c>
      <c r="K209">
        <v>2001.570582119366</v>
      </c>
      <c r="L209">
        <v>2053.2195420185358</v>
      </c>
      <c r="M209">
        <v>936.68624745236275</v>
      </c>
      <c r="N209">
        <v>1475.999284930024</v>
      </c>
      <c r="O209">
        <v>1974.175945912576</v>
      </c>
      <c r="P209">
        <v>1511.166076362759</v>
      </c>
      <c r="Q209">
        <v>1899.4318021253071</v>
      </c>
      <c r="R209">
        <v>1736.166132341423</v>
      </c>
      <c r="S209">
        <v>1408.633526354148</v>
      </c>
      <c r="T209">
        <v>1985.7185093373639</v>
      </c>
      <c r="U209">
        <v>1632.359592745662</v>
      </c>
      <c r="V209">
        <v>2356.0230149392619</v>
      </c>
      <c r="W209">
        <v>2050.5810203743549</v>
      </c>
      <c r="X209">
        <v>2023.7641765352239</v>
      </c>
      <c r="Y209">
        <v>1971.8010648161951</v>
      </c>
      <c r="Z209">
        <v>1374.9648887930321</v>
      </c>
      <c r="AA209">
        <v>2066.1137941157758</v>
      </c>
      <c r="AB209">
        <v>1994.4353503115719</v>
      </c>
      <c r="AC209">
        <v>1782.00028339808</v>
      </c>
      <c r="AD209">
        <v>1374.370111678259</v>
      </c>
      <c r="AE209">
        <v>1646.216025212151</v>
      </c>
      <c r="AF209">
        <v>2155.909709759349</v>
      </c>
      <c r="AG209">
        <v>1969.872183286375</v>
      </c>
      <c r="AH209">
        <v>1773.499162621657</v>
      </c>
    </row>
    <row r="210" spans="1:34" x14ac:dyDescent="0.25">
      <c r="A210">
        <v>45205</v>
      </c>
      <c r="B210">
        <v>1128.54</v>
      </c>
      <c r="C210">
        <v>1905.739471080173</v>
      </c>
      <c r="D210">
        <v>2031.1797952175141</v>
      </c>
      <c r="E210">
        <v>1751.2114843675961</v>
      </c>
      <c r="F210">
        <v>1898.4620099954111</v>
      </c>
      <c r="G210">
        <v>2138.2333125614819</v>
      </c>
      <c r="H210">
        <v>2812.4668141631878</v>
      </c>
      <c r="I210">
        <v>1790.598222371769</v>
      </c>
      <c r="J210">
        <v>1957.862374222884</v>
      </c>
      <c r="K210">
        <v>1968.7760770780999</v>
      </c>
      <c r="L210">
        <v>2052.2676294868102</v>
      </c>
      <c r="M210">
        <v>952.43445198344807</v>
      </c>
      <c r="N210">
        <v>1463.9685852518071</v>
      </c>
      <c r="O210">
        <v>1958.441139764114</v>
      </c>
      <c r="P210">
        <v>1516.382628348445</v>
      </c>
      <c r="Q210">
        <v>1897.411537700295</v>
      </c>
      <c r="R210">
        <v>1729.9309974632361</v>
      </c>
      <c r="S210">
        <v>1411.8066183608171</v>
      </c>
      <c r="T210">
        <v>1973.6932354836431</v>
      </c>
      <c r="U210">
        <v>1627.4037040923449</v>
      </c>
      <c r="V210">
        <v>2348.649442611269</v>
      </c>
      <c r="W210">
        <v>2046.24789699608</v>
      </c>
      <c r="X210">
        <v>2022.657108960542</v>
      </c>
      <c r="Y210">
        <v>1957.614517565208</v>
      </c>
      <c r="Z210">
        <v>1366.542729753261</v>
      </c>
      <c r="AA210">
        <v>2055.0801310528691</v>
      </c>
      <c r="AB210">
        <v>1982.938889184109</v>
      </c>
      <c r="AC210">
        <v>1778.5881859930571</v>
      </c>
      <c r="AD210">
        <v>1371.198646876315</v>
      </c>
      <c r="AE210">
        <v>1636.2641914355329</v>
      </c>
      <c r="AF210">
        <v>2142.73514031579</v>
      </c>
      <c r="AG210">
        <v>1960.904075162741</v>
      </c>
      <c r="AH210">
        <v>1767.6572937136409</v>
      </c>
    </row>
    <row r="211" spans="1:34" x14ac:dyDescent="0.25">
      <c r="A211">
        <v>45204</v>
      </c>
      <c r="B211">
        <v>1113.8900000000001</v>
      </c>
      <c r="C211">
        <v>1897.5909611121399</v>
      </c>
      <c r="D211">
        <v>2015.049761851355</v>
      </c>
      <c r="E211">
        <v>1752.337703875919</v>
      </c>
      <c r="F211">
        <v>1888.607203367229</v>
      </c>
      <c r="G211">
        <v>2130.1950315662898</v>
      </c>
      <c r="H211">
        <v>2796.2800334332419</v>
      </c>
      <c r="I211">
        <v>1786.777047548228</v>
      </c>
      <c r="J211">
        <v>1954.2629409609319</v>
      </c>
      <c r="K211">
        <v>1961.9220796846901</v>
      </c>
      <c r="L211">
        <v>2047.661429612004</v>
      </c>
      <c r="M211">
        <v>933.91225601043971</v>
      </c>
      <c r="N211">
        <v>1464.8248496886779</v>
      </c>
      <c r="O211">
        <v>1953.311446582481</v>
      </c>
      <c r="P211">
        <v>1514.766261393876</v>
      </c>
      <c r="Q211">
        <v>1892.042934037215</v>
      </c>
      <c r="R211">
        <v>1719.625369302448</v>
      </c>
      <c r="S211">
        <v>1397.9657657652449</v>
      </c>
      <c r="T211">
        <v>1971.2354220838311</v>
      </c>
      <c r="U211">
        <v>1626.181557530485</v>
      </c>
      <c r="V211">
        <v>2341.1842753071801</v>
      </c>
      <c r="W211">
        <v>2030.6271523123651</v>
      </c>
      <c r="X211">
        <v>2016.12994431948</v>
      </c>
      <c r="Y211">
        <v>1946.185566814024</v>
      </c>
      <c r="Z211">
        <v>1360.0746495840849</v>
      </c>
      <c r="AA211">
        <v>2044.270182348288</v>
      </c>
      <c r="AB211">
        <v>1977.7123179575451</v>
      </c>
      <c r="AC211">
        <v>1771.635303597714</v>
      </c>
      <c r="AD211">
        <v>1366.1609479868989</v>
      </c>
      <c r="AE211">
        <v>1625.253630332372</v>
      </c>
      <c r="AF211">
        <v>2127.0456311299408</v>
      </c>
      <c r="AG211">
        <v>1952.314781155364</v>
      </c>
      <c r="AH211">
        <v>1763.968882598944</v>
      </c>
    </row>
    <row r="212" spans="1:34" x14ac:dyDescent="0.25">
      <c r="A212">
        <v>45203</v>
      </c>
      <c r="B212">
        <v>1128.67</v>
      </c>
      <c r="C212">
        <v>1908.075280460029</v>
      </c>
      <c r="D212">
        <v>2034.2390205662159</v>
      </c>
      <c r="E212">
        <v>1751.378805610693</v>
      </c>
      <c r="F212">
        <v>1907.3218434630139</v>
      </c>
      <c r="G212">
        <v>2114.4699911529869</v>
      </c>
      <c r="H212">
        <v>2823.2530376743748</v>
      </c>
      <c r="I212">
        <v>1800.589894991364</v>
      </c>
      <c r="J212">
        <v>1960.01522128842</v>
      </c>
      <c r="K212">
        <v>1979.980120108396</v>
      </c>
      <c r="L212">
        <v>2051.219968055218</v>
      </c>
      <c r="M212">
        <v>947.7035636801188</v>
      </c>
      <c r="N212">
        <v>1466.318532931524</v>
      </c>
      <c r="O212">
        <v>1960.004951868118</v>
      </c>
      <c r="P212">
        <v>1520.9517660168681</v>
      </c>
      <c r="Q212">
        <v>1898.2925683580099</v>
      </c>
      <c r="R212">
        <v>1730.044943764377</v>
      </c>
      <c r="S212">
        <v>1423.5486380856889</v>
      </c>
      <c r="T212">
        <v>1985.7475291227811</v>
      </c>
      <c r="U212">
        <v>1638.438382229735</v>
      </c>
      <c r="V212">
        <v>2353.2844265677281</v>
      </c>
      <c r="W212">
        <v>2033.8508967840839</v>
      </c>
      <c r="X212">
        <v>2018.630213079392</v>
      </c>
      <c r="Y212">
        <v>1954.8974340872051</v>
      </c>
      <c r="Z212">
        <v>1365.4780648976989</v>
      </c>
      <c r="AA212">
        <v>2059.34050747623</v>
      </c>
      <c r="AB212">
        <v>1985.37183906629</v>
      </c>
      <c r="AC212">
        <v>1778.1319420622719</v>
      </c>
      <c r="AD212">
        <v>1370.892920598387</v>
      </c>
      <c r="AE212">
        <v>1636.16498799639</v>
      </c>
      <c r="AF212">
        <v>2137.3643029097489</v>
      </c>
      <c r="AG212">
        <v>1962.2002340069139</v>
      </c>
      <c r="AH212">
        <v>1775.09493588799</v>
      </c>
    </row>
    <row r="213" spans="1:34" x14ac:dyDescent="0.25">
      <c r="A213">
        <v>45202</v>
      </c>
      <c r="B213">
        <v>1118.0999999999999</v>
      </c>
      <c r="C213">
        <v>1897.3436987626319</v>
      </c>
      <c r="D213">
        <v>2020.425896100724</v>
      </c>
      <c r="E213">
        <v>1747.4842646146981</v>
      </c>
      <c r="F213">
        <v>1896.859337895351</v>
      </c>
      <c r="G213">
        <v>2097.6479937165482</v>
      </c>
      <c r="H213">
        <v>2794.654744735954</v>
      </c>
      <c r="I213">
        <v>1801.1707936478481</v>
      </c>
      <c r="J213">
        <v>1949.7661527751511</v>
      </c>
      <c r="K213">
        <v>1967.887661097926</v>
      </c>
      <c r="L213">
        <v>2038.3602249810369</v>
      </c>
      <c r="M213">
        <v>945.12755677839891</v>
      </c>
      <c r="N213">
        <v>1461.126553719406</v>
      </c>
      <c r="O213">
        <v>1940.066803280765</v>
      </c>
      <c r="P213">
        <v>1513.118215991854</v>
      </c>
      <c r="Q213">
        <v>1884.827349652978</v>
      </c>
      <c r="R213">
        <v>1720.1958751437751</v>
      </c>
      <c r="S213">
        <v>1413.5343792359031</v>
      </c>
      <c r="T213">
        <v>1969.3734343941101</v>
      </c>
      <c r="U213">
        <v>1633.7025457764851</v>
      </c>
      <c r="V213">
        <v>2348.2281686234842</v>
      </c>
      <c r="W213">
        <v>2020.7658221710769</v>
      </c>
      <c r="X213">
        <v>2017.872846682561</v>
      </c>
      <c r="Y213">
        <v>1947.228219079574</v>
      </c>
      <c r="Z213">
        <v>1361.2996940773471</v>
      </c>
      <c r="AA213">
        <v>2047.681754932207</v>
      </c>
      <c r="AB213">
        <v>1971.1760738680141</v>
      </c>
      <c r="AC213">
        <v>1769.5186144994871</v>
      </c>
      <c r="AD213">
        <v>1366.6997279446939</v>
      </c>
      <c r="AE213">
        <v>1631.2013256077239</v>
      </c>
      <c r="AF213">
        <v>2120.1273099821242</v>
      </c>
      <c r="AG213">
        <v>1950.483680729654</v>
      </c>
      <c r="AH213">
        <v>1767.812261080408</v>
      </c>
    </row>
    <row r="214" spans="1:34" x14ac:dyDescent="0.25">
      <c r="A214">
        <v>45201</v>
      </c>
      <c r="B214">
        <v>1155.25</v>
      </c>
      <c r="C214">
        <v>1932.032425672108</v>
      </c>
      <c r="D214">
        <v>2061.5097068416858</v>
      </c>
      <c r="E214">
        <v>1755.834252953297</v>
      </c>
      <c r="F214">
        <v>1946.1868446968131</v>
      </c>
      <c r="G214">
        <v>2132.8192859079491</v>
      </c>
      <c r="H214">
        <v>2860.2862210494341</v>
      </c>
      <c r="I214">
        <v>1818.144048189338</v>
      </c>
      <c r="J214">
        <v>1978.591294940758</v>
      </c>
      <c r="K214">
        <v>2010.7244932921731</v>
      </c>
      <c r="L214">
        <v>2057.6825936066839</v>
      </c>
      <c r="M214">
        <v>965.31138821635921</v>
      </c>
      <c r="N214">
        <v>1476.540030631654</v>
      </c>
      <c r="O214">
        <v>1966.550177769999</v>
      </c>
      <c r="P214">
        <v>1536.5083244046409</v>
      </c>
      <c r="Q214">
        <v>1923.7805776898099</v>
      </c>
      <c r="R214">
        <v>1751.815525400955</v>
      </c>
      <c r="S214">
        <v>1450.308378840899</v>
      </c>
      <c r="T214">
        <v>2016.3776108360739</v>
      </c>
      <c r="U214">
        <v>1659.8593796477451</v>
      </c>
      <c r="V214">
        <v>2368.652305681263</v>
      </c>
      <c r="W214">
        <v>2050.9327056092002</v>
      </c>
      <c r="X214">
        <v>2043.4799193838369</v>
      </c>
      <c r="Y214">
        <v>1983.395815766894</v>
      </c>
      <c r="Z214">
        <v>1384.1742471653611</v>
      </c>
      <c r="AA214">
        <v>2091.8693530193732</v>
      </c>
      <c r="AB214">
        <v>2001.50358671703</v>
      </c>
      <c r="AC214">
        <v>1797.218137172405</v>
      </c>
      <c r="AD214">
        <v>1383.78485781673</v>
      </c>
      <c r="AE214">
        <v>1661.8560744978829</v>
      </c>
      <c r="AF214">
        <v>2157.0580785076322</v>
      </c>
      <c r="AG214">
        <v>1986.2941332623709</v>
      </c>
      <c r="AH214">
        <v>1800.7630506781909</v>
      </c>
    </row>
    <row r="215" spans="1:34" x14ac:dyDescent="0.25">
      <c r="A215">
        <v>45198</v>
      </c>
      <c r="B215">
        <v>1154.1500000000001</v>
      </c>
      <c r="C215">
        <v>1926.3124182795759</v>
      </c>
      <c r="D215">
        <v>2057.1078069275518</v>
      </c>
      <c r="E215">
        <v>1768.069822619872</v>
      </c>
      <c r="F215">
        <v>1937.448364241568</v>
      </c>
      <c r="G215">
        <v>2118.2237984201679</v>
      </c>
      <c r="H215">
        <v>2859.2290057335399</v>
      </c>
      <c r="I215">
        <v>1816.5474502635091</v>
      </c>
      <c r="J215">
        <v>1975.979688114144</v>
      </c>
      <c r="K215">
        <v>2016.1716842688099</v>
      </c>
      <c r="L215">
        <v>2064.722163302416</v>
      </c>
      <c r="M215">
        <v>947.2932926036649</v>
      </c>
      <c r="N215">
        <v>1475.168045096186</v>
      </c>
      <c r="O215">
        <v>1952.8541112667999</v>
      </c>
      <c r="P215">
        <v>1533.216359453957</v>
      </c>
      <c r="Q215">
        <v>1912.566816045746</v>
      </c>
      <c r="R215">
        <v>1757.083607525208</v>
      </c>
      <c r="S215">
        <v>1466.873921620358</v>
      </c>
      <c r="T215">
        <v>2017.0918662332831</v>
      </c>
      <c r="U215">
        <v>1654.6343627605349</v>
      </c>
      <c r="V215">
        <v>2330.4513082002609</v>
      </c>
      <c r="W215">
        <v>2046.320945846142</v>
      </c>
      <c r="X215">
        <v>2040.3348534393631</v>
      </c>
      <c r="Y215">
        <v>1973.4437782525699</v>
      </c>
      <c r="Z215">
        <v>1377.2564332519701</v>
      </c>
      <c r="AA215">
        <v>2086.01025781009</v>
      </c>
      <c r="AB215">
        <v>1992.4560393253921</v>
      </c>
      <c r="AC215">
        <v>1794.286709153439</v>
      </c>
      <c r="AD215">
        <v>1379.497264506346</v>
      </c>
      <c r="AE215">
        <v>1661.5563283406859</v>
      </c>
      <c r="AF215">
        <v>2152.5082518294012</v>
      </c>
      <c r="AG215">
        <v>1979.5017414808081</v>
      </c>
      <c r="AH215">
        <v>1794.90552388682</v>
      </c>
    </row>
    <row r="216" spans="1:34" x14ac:dyDescent="0.25">
      <c r="A216">
        <v>45197</v>
      </c>
      <c r="B216">
        <v>1152.43</v>
      </c>
      <c r="C216">
        <v>1922.181950906463</v>
      </c>
      <c r="D216">
        <v>2059.9917159971751</v>
      </c>
      <c r="E216">
        <v>1767.6837286697171</v>
      </c>
      <c r="F216">
        <v>1930.457683351008</v>
      </c>
      <c r="G216">
        <v>2106.7713706945151</v>
      </c>
      <c r="H216">
        <v>2866.64074320181</v>
      </c>
      <c r="I216">
        <v>1816.6441402120629</v>
      </c>
      <c r="J216">
        <v>1971.4661504734961</v>
      </c>
      <c r="K216">
        <v>2030.3973742899091</v>
      </c>
      <c r="L216">
        <v>2051.5946200838912</v>
      </c>
      <c r="M216">
        <v>947.73665747778693</v>
      </c>
      <c r="N216">
        <v>1464.5783905466681</v>
      </c>
      <c r="O216">
        <v>1947.816521668921</v>
      </c>
      <c r="P216">
        <v>1524.7991506044771</v>
      </c>
      <c r="Q216">
        <v>1907.2621017500701</v>
      </c>
      <c r="R216">
        <v>1747.8972175369611</v>
      </c>
      <c r="S216">
        <v>1465.5680950319529</v>
      </c>
      <c r="T216">
        <v>2026.6160862326849</v>
      </c>
      <c r="U216">
        <v>1647.8639758024251</v>
      </c>
      <c r="V216">
        <v>2337.4716419257402</v>
      </c>
      <c r="W216">
        <v>2043.6988007501759</v>
      </c>
      <c r="X216">
        <v>2036.2034894481601</v>
      </c>
      <c r="Y216">
        <v>1966.203420212177</v>
      </c>
      <c r="Z216">
        <v>1370.2123464937581</v>
      </c>
      <c r="AA216">
        <v>2082.9733103969402</v>
      </c>
      <c r="AB216">
        <v>1989.4538411555491</v>
      </c>
      <c r="AC216">
        <v>1787.6418519765041</v>
      </c>
      <c r="AD216">
        <v>1373.6589346119069</v>
      </c>
      <c r="AE216">
        <v>1660.2434303138309</v>
      </c>
      <c r="AF216">
        <v>2150.9319993059448</v>
      </c>
      <c r="AG216">
        <v>1975.348721406858</v>
      </c>
      <c r="AH216">
        <v>1789.212015932721</v>
      </c>
    </row>
    <row r="217" spans="1:34" x14ac:dyDescent="0.25">
      <c r="A217">
        <v>45196</v>
      </c>
      <c r="B217">
        <v>1153.8499999999999</v>
      </c>
      <c r="C217">
        <v>1925.13897206774</v>
      </c>
      <c r="D217">
        <v>2057.6464995477709</v>
      </c>
      <c r="E217">
        <v>1763.6899242073141</v>
      </c>
      <c r="F217">
        <v>1940.2273628077189</v>
      </c>
      <c r="G217">
        <v>2102.2960212976259</v>
      </c>
      <c r="H217">
        <v>2873.5244508615692</v>
      </c>
      <c r="I217">
        <v>1825.219614966059</v>
      </c>
      <c r="J217">
        <v>1970.9522248151429</v>
      </c>
      <c r="K217">
        <v>1999.5217606998569</v>
      </c>
      <c r="L217">
        <v>2061.293209023152</v>
      </c>
      <c r="M217">
        <v>946.7179188691257</v>
      </c>
      <c r="N217">
        <v>1464.6722843491129</v>
      </c>
      <c r="O217">
        <v>1947.7444105114689</v>
      </c>
      <c r="P217">
        <v>1524.007406243343</v>
      </c>
      <c r="Q217">
        <v>1916.37313296413</v>
      </c>
      <c r="R217">
        <v>1754.1083287954671</v>
      </c>
      <c r="S217">
        <v>1500.6213602449541</v>
      </c>
      <c r="T217">
        <v>2020.441551585114</v>
      </c>
      <c r="U217">
        <v>1650.6705824053499</v>
      </c>
      <c r="V217">
        <v>2340.8984623541401</v>
      </c>
      <c r="W217">
        <v>2021.5547714327099</v>
      </c>
      <c r="X217">
        <v>2040.21829376703</v>
      </c>
      <c r="Y217">
        <v>1973.2944541500999</v>
      </c>
      <c r="Z217">
        <v>1373.734259972658</v>
      </c>
      <c r="AA217">
        <v>2090.0731832475949</v>
      </c>
      <c r="AB217">
        <v>1989.6334700681441</v>
      </c>
      <c r="AC217">
        <v>1786.1500509983321</v>
      </c>
      <c r="AD217">
        <v>1373.6617739896369</v>
      </c>
      <c r="AE217">
        <v>1657.8987052498801</v>
      </c>
      <c r="AF217">
        <v>2151.5804104622739</v>
      </c>
      <c r="AG217">
        <v>1977.81982663803</v>
      </c>
      <c r="AH217">
        <v>1794.4419676092609</v>
      </c>
    </row>
    <row r="218" spans="1:34" x14ac:dyDescent="0.25">
      <c r="A218">
        <v>45195</v>
      </c>
      <c r="B218">
        <v>1137.96</v>
      </c>
      <c r="C218">
        <v>1913.385045797829</v>
      </c>
      <c r="D218">
        <v>2050.5179850559221</v>
      </c>
      <c r="E218">
        <v>1764.7414484550809</v>
      </c>
      <c r="F218">
        <v>1923.870106632583</v>
      </c>
      <c r="G218">
        <v>2078.874210420166</v>
      </c>
      <c r="H218">
        <v>2826.560681780456</v>
      </c>
      <c r="I218">
        <v>1816.781062395404</v>
      </c>
      <c r="J218">
        <v>1963.150502409909</v>
      </c>
      <c r="K218">
        <v>1981.046299846384</v>
      </c>
      <c r="L218">
        <v>2036.9512206807381</v>
      </c>
      <c r="M218">
        <v>953.49752609398627</v>
      </c>
      <c r="N218">
        <v>1455.8526682765601</v>
      </c>
      <c r="O218">
        <v>1941.1332839233301</v>
      </c>
      <c r="P218">
        <v>1515.12188328925</v>
      </c>
      <c r="Q218">
        <v>1923.964154693334</v>
      </c>
      <c r="R218">
        <v>1742.102126642716</v>
      </c>
      <c r="S218">
        <v>1492.8138435881881</v>
      </c>
      <c r="T218">
        <v>2003.0503263948549</v>
      </c>
      <c r="U218">
        <v>1640.545979304459</v>
      </c>
      <c r="V218">
        <v>2321.288262211131</v>
      </c>
      <c r="W218">
        <v>2012.458683870781</v>
      </c>
      <c r="X218">
        <v>2050.5584030971982</v>
      </c>
      <c r="Y218">
        <v>1960.2760390615269</v>
      </c>
      <c r="Z218">
        <v>1372.823379791721</v>
      </c>
      <c r="AA218">
        <v>2073.8882848878411</v>
      </c>
      <c r="AB218">
        <v>1982.2726681303591</v>
      </c>
      <c r="AC218">
        <v>1774.7336644945051</v>
      </c>
      <c r="AD218">
        <v>1371.5285400065461</v>
      </c>
      <c r="AE218">
        <v>1646.592434415832</v>
      </c>
      <c r="AF218">
        <v>2123.8964292083938</v>
      </c>
      <c r="AG218">
        <v>1961.194936786768</v>
      </c>
      <c r="AH218">
        <v>1795.3478516008011</v>
      </c>
    </row>
    <row r="219" spans="1:34" x14ac:dyDescent="0.25">
      <c r="A219">
        <v>45194</v>
      </c>
      <c r="B219">
        <v>1153.2</v>
      </c>
      <c r="C219">
        <v>1928.778897296824</v>
      </c>
      <c r="D219">
        <v>2075.8510050766981</v>
      </c>
      <c r="E219">
        <v>1760.586786025566</v>
      </c>
      <c r="F219">
        <v>1947.709766439518</v>
      </c>
      <c r="G219">
        <v>2093.0967178103679</v>
      </c>
      <c r="H219">
        <v>2832.7278376781828</v>
      </c>
      <c r="I219">
        <v>1822.4455901768911</v>
      </c>
      <c r="J219">
        <v>1966.633672460865</v>
      </c>
      <c r="K219">
        <v>1998.568449382964</v>
      </c>
      <c r="L219">
        <v>2067.8356875731611</v>
      </c>
      <c r="M219">
        <v>953.93181184097989</v>
      </c>
      <c r="N219">
        <v>1464.2749009633289</v>
      </c>
      <c r="O219">
        <v>1950.383616421459</v>
      </c>
      <c r="P219">
        <v>1533.674920740074</v>
      </c>
      <c r="Q219">
        <v>1946.108745508137</v>
      </c>
      <c r="R219">
        <v>1750.8307878086621</v>
      </c>
      <c r="S219">
        <v>1514.675268844451</v>
      </c>
      <c r="T219">
        <v>2037.497393022946</v>
      </c>
      <c r="U219">
        <v>1646.5968200638449</v>
      </c>
      <c r="V219">
        <v>2361.8047155423178</v>
      </c>
      <c r="W219">
        <v>2024.318517215065</v>
      </c>
      <c r="X219">
        <v>2067.6823611571922</v>
      </c>
      <c r="Y219">
        <v>1977.8834885998131</v>
      </c>
      <c r="Z219">
        <v>1385.059467377758</v>
      </c>
      <c r="AA219">
        <v>2093.3181939300898</v>
      </c>
      <c r="AB219">
        <v>1998.959112780864</v>
      </c>
      <c r="AC219">
        <v>1785.231389349997</v>
      </c>
      <c r="AD219">
        <v>1377.159952963382</v>
      </c>
      <c r="AE219">
        <v>1659.264127956729</v>
      </c>
      <c r="AF219">
        <v>2134.1893056550271</v>
      </c>
      <c r="AG219">
        <v>1979.9015027219741</v>
      </c>
      <c r="AH219">
        <v>1810.151977703458</v>
      </c>
    </row>
    <row r="220" spans="1:34" x14ac:dyDescent="0.25">
      <c r="A220">
        <v>45191</v>
      </c>
      <c r="B220">
        <v>1193.05</v>
      </c>
      <c r="C220">
        <v>1970.662249666834</v>
      </c>
      <c r="D220">
        <v>2113.6377443177689</v>
      </c>
      <c r="E220">
        <v>1790.392928036247</v>
      </c>
      <c r="F220">
        <v>1997.242049484059</v>
      </c>
      <c r="G220">
        <v>2134.3923949068599</v>
      </c>
      <c r="H220">
        <v>2906.405890119865</v>
      </c>
      <c r="I220">
        <v>1851.6958668522409</v>
      </c>
      <c r="J220">
        <v>2015.2114615003891</v>
      </c>
      <c r="K220">
        <v>2043.1530594987489</v>
      </c>
      <c r="L220">
        <v>2107.073383178094</v>
      </c>
      <c r="M220">
        <v>989.60979089447528</v>
      </c>
      <c r="N220">
        <v>1488.396937360347</v>
      </c>
      <c r="O220">
        <v>1994.154333079789</v>
      </c>
      <c r="P220">
        <v>1552.9260721252831</v>
      </c>
      <c r="Q220">
        <v>1986.1991245614961</v>
      </c>
      <c r="R220">
        <v>1783.536847817739</v>
      </c>
      <c r="S220">
        <v>1560.734167701617</v>
      </c>
      <c r="T220">
        <v>2095.3869966449852</v>
      </c>
      <c r="U220">
        <v>1683.5600330340731</v>
      </c>
      <c r="V220">
        <v>2418.870195337915</v>
      </c>
      <c r="W220">
        <v>2050.719632150101</v>
      </c>
      <c r="X220">
        <v>2093.937381206777</v>
      </c>
      <c r="Y220">
        <v>2022.7599480460599</v>
      </c>
      <c r="Z220">
        <v>1418.632459885652</v>
      </c>
      <c r="AA220">
        <v>2142.235778159526</v>
      </c>
      <c r="AB220">
        <v>2043.2462168398829</v>
      </c>
      <c r="AC220">
        <v>1816.18084911664</v>
      </c>
      <c r="AD220">
        <v>1406.7922788070209</v>
      </c>
      <c r="AE220">
        <v>1687.4933896253369</v>
      </c>
      <c r="AF220">
        <v>2177.4815084707552</v>
      </c>
      <c r="AG220">
        <v>2027.264625431256</v>
      </c>
      <c r="AH220">
        <v>1847.4208555240909</v>
      </c>
    </row>
    <row r="221" spans="1:34" x14ac:dyDescent="0.25">
      <c r="A221">
        <v>45190</v>
      </c>
      <c r="B221">
        <v>1212.74</v>
      </c>
      <c r="C221">
        <v>1995.699953246188</v>
      </c>
      <c r="D221">
        <v>2129.5482744337451</v>
      </c>
      <c r="E221">
        <v>1798.7431331887601</v>
      </c>
      <c r="F221">
        <v>2035.8433536237851</v>
      </c>
      <c r="G221">
        <v>2158.4647019983281</v>
      </c>
      <c r="H221">
        <v>2967.4420772367121</v>
      </c>
      <c r="I221">
        <v>1867.8132938801091</v>
      </c>
      <c r="J221">
        <v>2032.8326376000059</v>
      </c>
      <c r="K221">
        <v>2070.5659187692668</v>
      </c>
      <c r="L221">
        <v>2111.0861751163702</v>
      </c>
      <c r="M221">
        <v>996.02814213438137</v>
      </c>
      <c r="N221">
        <v>1498.0706523403439</v>
      </c>
      <c r="O221">
        <v>2011.187141923504</v>
      </c>
      <c r="P221">
        <v>1576.444427838725</v>
      </c>
      <c r="Q221">
        <v>2009.858207576216</v>
      </c>
      <c r="R221">
        <v>1796.1350834053289</v>
      </c>
      <c r="S221">
        <v>1603.8810445420299</v>
      </c>
      <c r="T221">
        <v>2121.5438655140638</v>
      </c>
      <c r="U221">
        <v>1701.38241087953</v>
      </c>
      <c r="V221">
        <v>2412.683227514814</v>
      </c>
      <c r="W221">
        <v>2076.3955517377099</v>
      </c>
      <c r="X221">
        <v>2113.1881292960102</v>
      </c>
      <c r="Y221">
        <v>2053.89550017593</v>
      </c>
      <c r="Z221">
        <v>1423.0787511675569</v>
      </c>
      <c r="AA221">
        <v>2177.9399575550929</v>
      </c>
      <c r="AB221">
        <v>2059.9861439813299</v>
      </c>
      <c r="AC221">
        <v>1835.5215281607409</v>
      </c>
      <c r="AD221">
        <v>1414.384854381869</v>
      </c>
      <c r="AE221">
        <v>1704.556899166372</v>
      </c>
      <c r="AF221">
        <v>2206.8090621295919</v>
      </c>
      <c r="AG221">
        <v>2054.5148091804899</v>
      </c>
      <c r="AH221">
        <v>1869.096967328403</v>
      </c>
    </row>
    <row r="222" spans="1:34" x14ac:dyDescent="0.25">
      <c r="A222">
        <v>45189</v>
      </c>
      <c r="B222">
        <v>1226.1099999999999</v>
      </c>
      <c r="C222">
        <v>1999.9636318001169</v>
      </c>
      <c r="D222">
        <v>2122.7267401686199</v>
      </c>
      <c r="E222">
        <v>1809.1985553665049</v>
      </c>
      <c r="F222">
        <v>2041.756718922235</v>
      </c>
      <c r="G222">
        <v>2157.980004379529</v>
      </c>
      <c r="H222">
        <v>3002.9663139802419</v>
      </c>
      <c r="I222">
        <v>1869.6164605250081</v>
      </c>
      <c r="J222">
        <v>2031.5370328955901</v>
      </c>
      <c r="K222">
        <v>2077.2685158063032</v>
      </c>
      <c r="L222">
        <v>2112.3906228762598</v>
      </c>
      <c r="M222">
        <v>1004.495621760935</v>
      </c>
      <c r="N222">
        <v>1505.7514995318479</v>
      </c>
      <c r="O222">
        <v>2007.867253733514</v>
      </c>
      <c r="P222">
        <v>1575.831999208589</v>
      </c>
      <c r="Q222">
        <v>2008.73111169189</v>
      </c>
      <c r="R222">
        <v>1806.7817050551289</v>
      </c>
      <c r="S222">
        <v>1600.9180774521799</v>
      </c>
      <c r="T222">
        <v>2110.2994335701169</v>
      </c>
      <c r="U222">
        <v>1705.351343910216</v>
      </c>
      <c r="V222">
        <v>2400.9051462854241</v>
      </c>
      <c r="W222">
        <v>2068.5716494560702</v>
      </c>
      <c r="X222">
        <v>2113.3656778058898</v>
      </c>
      <c r="Y222">
        <v>2060.722376336169</v>
      </c>
      <c r="Z222">
        <v>1418.2212266009569</v>
      </c>
      <c r="AA222">
        <v>2185.729551180923</v>
      </c>
      <c r="AB222">
        <v>2058.3809272713261</v>
      </c>
      <c r="AC222">
        <v>1837.582949017318</v>
      </c>
      <c r="AD222">
        <v>1419.8652520921371</v>
      </c>
      <c r="AE222">
        <v>1714.848083391613</v>
      </c>
      <c r="AF222">
        <v>2215.9084615456932</v>
      </c>
      <c r="AG222">
        <v>2057.5009645951181</v>
      </c>
      <c r="AH222">
        <v>1871.5823428285471</v>
      </c>
    </row>
    <row r="223" spans="1:34" x14ac:dyDescent="0.25">
      <c r="A223">
        <v>45188</v>
      </c>
      <c r="B223">
        <v>1211.5</v>
      </c>
      <c r="C223">
        <v>1982.7508960755281</v>
      </c>
      <c r="D223">
        <v>2098.5132706103132</v>
      </c>
      <c r="E223">
        <v>1802.769977336596</v>
      </c>
      <c r="F223">
        <v>2013.0818794475711</v>
      </c>
      <c r="G223">
        <v>2132.429275773633</v>
      </c>
      <c r="H223">
        <v>2971.6127279689372</v>
      </c>
      <c r="I223">
        <v>1859.016174954739</v>
      </c>
      <c r="J223">
        <v>2021.8521575897651</v>
      </c>
      <c r="K223">
        <v>2071.312851207816</v>
      </c>
      <c r="L223">
        <v>2082.29777138379</v>
      </c>
      <c r="M223">
        <v>1002.491033031383</v>
      </c>
      <c r="N223">
        <v>1507.2373464957891</v>
      </c>
      <c r="O223">
        <v>1993.994597454622</v>
      </c>
      <c r="P223">
        <v>1566.793171745451</v>
      </c>
      <c r="Q223">
        <v>1996.414046306608</v>
      </c>
      <c r="R223">
        <v>1797.670334392001</v>
      </c>
      <c r="S223">
        <v>1587.171050676104</v>
      </c>
      <c r="T223">
        <v>2103.0349160055948</v>
      </c>
      <c r="U223">
        <v>1691.8681134869039</v>
      </c>
      <c r="V223">
        <v>2359.0621038220429</v>
      </c>
      <c r="W223">
        <v>2042.506368616373</v>
      </c>
      <c r="X223">
        <v>2091.4958259363698</v>
      </c>
      <c r="Y223">
        <v>2044.655664509912</v>
      </c>
      <c r="Z223">
        <v>1411.36028703743</v>
      </c>
      <c r="AA223">
        <v>2163.258248903177</v>
      </c>
      <c r="AB223">
        <v>2042.680079179665</v>
      </c>
      <c r="AC223">
        <v>1822.662734545987</v>
      </c>
      <c r="AD223">
        <v>1417.5480978227019</v>
      </c>
      <c r="AE223">
        <v>1704.5201230292289</v>
      </c>
      <c r="AF223">
        <v>2196.9703878432492</v>
      </c>
      <c r="AG223">
        <v>2038.48808397824</v>
      </c>
      <c r="AH223">
        <v>1856.200411200819</v>
      </c>
    </row>
    <row r="224" spans="1:34" x14ac:dyDescent="0.25">
      <c r="A224">
        <v>45187</v>
      </c>
      <c r="B224">
        <v>1211.81</v>
      </c>
      <c r="C224">
        <v>1982.7776722492811</v>
      </c>
      <c r="D224">
        <v>2089.787595236337</v>
      </c>
      <c r="E224">
        <v>1806.391905819361</v>
      </c>
      <c r="F224">
        <v>2019.449543371042</v>
      </c>
      <c r="G224">
        <v>2130.4730257995848</v>
      </c>
      <c r="H224">
        <v>2969.6656314160368</v>
      </c>
      <c r="I224">
        <v>1866.2259542096419</v>
      </c>
      <c r="J224">
        <v>2018.832490189498</v>
      </c>
      <c r="K224">
        <v>2071.2595673039632</v>
      </c>
      <c r="L224">
        <v>2077.3374193649361</v>
      </c>
      <c r="M224">
        <v>1000.970856197631</v>
      </c>
      <c r="N224">
        <v>1506.017346067106</v>
      </c>
      <c r="O224">
        <v>1987.5685850656839</v>
      </c>
      <c r="P224">
        <v>1564.7340954314891</v>
      </c>
      <c r="Q224">
        <v>2001.5754715263849</v>
      </c>
      <c r="R224">
        <v>1800.9360130945811</v>
      </c>
      <c r="S224">
        <v>1603.151752697278</v>
      </c>
      <c r="T224">
        <v>2080.2755090315359</v>
      </c>
      <c r="U224">
        <v>1689.1181675261339</v>
      </c>
      <c r="V224">
        <v>2360.972629005983</v>
      </c>
      <c r="W224">
        <v>2035.210176741886</v>
      </c>
      <c r="X224">
        <v>2095.6191183669921</v>
      </c>
      <c r="Y224">
        <v>2046.7640928236201</v>
      </c>
      <c r="Z224">
        <v>1410.839701975515</v>
      </c>
      <c r="AA224">
        <v>2164.6321365856838</v>
      </c>
      <c r="AB224">
        <v>2040.9834444568969</v>
      </c>
      <c r="AC224">
        <v>1821.7809785475631</v>
      </c>
      <c r="AD224">
        <v>1417.1341399649809</v>
      </c>
      <c r="AE224">
        <v>1704.295651990376</v>
      </c>
      <c r="AF224">
        <v>2192.7129406072768</v>
      </c>
      <c r="AG224">
        <v>2037.721387094992</v>
      </c>
      <c r="AH224">
        <v>1859.148053724879</v>
      </c>
    </row>
    <row r="225" spans="1:34" x14ac:dyDescent="0.25">
      <c r="A225">
        <v>45184</v>
      </c>
      <c r="B225">
        <v>1227.3599999999999</v>
      </c>
      <c r="C225">
        <v>1990.812867593957</v>
      </c>
      <c r="D225">
        <v>2097.8798064780608</v>
      </c>
      <c r="E225">
        <v>1810.002115551724</v>
      </c>
      <c r="F225">
        <v>2033.297425745136</v>
      </c>
      <c r="G225">
        <v>2136.1159442651319</v>
      </c>
      <c r="H225">
        <v>2984.434198926941</v>
      </c>
      <c r="I225">
        <v>1881.163526795973</v>
      </c>
      <c r="J225">
        <v>2027.197569002491</v>
      </c>
      <c r="K225">
        <v>2096.177626035535</v>
      </c>
      <c r="L225">
        <v>2077.7950544822079</v>
      </c>
      <c r="M225">
        <v>1006.099709581825</v>
      </c>
      <c r="N225">
        <v>1509.5698057672889</v>
      </c>
      <c r="O225">
        <v>1994.870420275917</v>
      </c>
      <c r="P225">
        <v>1568.326499009125</v>
      </c>
      <c r="Q225">
        <v>2000.0266389077831</v>
      </c>
      <c r="R225">
        <v>1816.179054041989</v>
      </c>
      <c r="S225">
        <v>1605.212383981057</v>
      </c>
      <c r="T225">
        <v>2071.2641992045328</v>
      </c>
      <c r="U225">
        <v>1697.6763284416729</v>
      </c>
      <c r="V225">
        <v>2352.749269186781</v>
      </c>
      <c r="W225">
        <v>2045.8696409762281</v>
      </c>
      <c r="X225">
        <v>2100.3486833187112</v>
      </c>
      <c r="Y225">
        <v>2054.669488836962</v>
      </c>
      <c r="Z225">
        <v>1417.1442742766581</v>
      </c>
      <c r="AA225">
        <v>2173.7441092129279</v>
      </c>
      <c r="AB225">
        <v>2046.2973137843469</v>
      </c>
      <c r="AC225">
        <v>1831.8716326719079</v>
      </c>
      <c r="AD225">
        <v>1421.6570455110359</v>
      </c>
      <c r="AE225">
        <v>1718.828601383939</v>
      </c>
      <c r="AF225">
        <v>2198.1994501364902</v>
      </c>
      <c r="AG225">
        <v>2045.708159678268</v>
      </c>
      <c r="AH225">
        <v>1867.664004219035</v>
      </c>
    </row>
    <row r="226" spans="1:34" x14ac:dyDescent="0.25">
      <c r="A226">
        <v>45183</v>
      </c>
      <c r="B226">
        <v>1223.81</v>
      </c>
      <c r="C226">
        <v>1990.8852919981671</v>
      </c>
      <c r="D226">
        <v>2098.279821120675</v>
      </c>
      <c r="E226">
        <v>1804.833460702092</v>
      </c>
      <c r="F226">
        <v>2032.4839545516211</v>
      </c>
      <c r="G226">
        <v>2132.5959152198029</v>
      </c>
      <c r="H226">
        <v>2994.1621026458452</v>
      </c>
      <c r="I226">
        <v>1882.435637002789</v>
      </c>
      <c r="J226">
        <v>2030.323905165134</v>
      </c>
      <c r="K226">
        <v>2067.8382780787042</v>
      </c>
      <c r="L226">
        <v>2085.869688744267</v>
      </c>
      <c r="M226">
        <v>1000.900137270424</v>
      </c>
      <c r="N226">
        <v>1501.205782489372</v>
      </c>
      <c r="O226">
        <v>1993.4281048040871</v>
      </c>
      <c r="P226">
        <v>1574.821763603039</v>
      </c>
      <c r="Q226">
        <v>2005.850463843236</v>
      </c>
      <c r="R226">
        <v>1814.135013210052</v>
      </c>
      <c r="S226">
        <v>1596.542800019618</v>
      </c>
      <c r="T226">
        <v>2075.541684069633</v>
      </c>
      <c r="U226">
        <v>1699.096394601127</v>
      </c>
      <c r="V226">
        <v>2353.7089889252829</v>
      </c>
      <c r="W226">
        <v>2043.8218376899081</v>
      </c>
      <c r="X226">
        <v>2104.7115789669551</v>
      </c>
      <c r="Y226">
        <v>2054.2517746372728</v>
      </c>
      <c r="Z226">
        <v>1417.4564389131669</v>
      </c>
      <c r="AA226">
        <v>2175.2387285553809</v>
      </c>
      <c r="AB226">
        <v>2045.765005206373</v>
      </c>
      <c r="AC226">
        <v>1832.1286170791529</v>
      </c>
      <c r="AD226">
        <v>1416.3976632330739</v>
      </c>
      <c r="AE226">
        <v>1715.247691962373</v>
      </c>
      <c r="AF226">
        <v>2194.906559025671</v>
      </c>
      <c r="AG226">
        <v>2047.5115737305789</v>
      </c>
      <c r="AH226">
        <v>1868.043401459631</v>
      </c>
    </row>
    <row r="227" spans="1:34" x14ac:dyDescent="0.25">
      <c r="A227">
        <v>45182</v>
      </c>
      <c r="B227">
        <v>1238.3900000000001</v>
      </c>
      <c r="C227">
        <v>2004.2990026295099</v>
      </c>
      <c r="D227">
        <v>2115.300478670229</v>
      </c>
      <c r="E227">
        <v>1808.445662000064</v>
      </c>
      <c r="F227">
        <v>2061.0848856071302</v>
      </c>
      <c r="G227">
        <v>2150.9049985801048</v>
      </c>
      <c r="H227">
        <v>3011.010295030705</v>
      </c>
      <c r="I227">
        <v>1894.750184226338</v>
      </c>
      <c r="J227">
        <v>2040.8856839661071</v>
      </c>
      <c r="K227">
        <v>2067.708910850562</v>
      </c>
      <c r="L227">
        <v>2099.7271226953981</v>
      </c>
      <c r="M227">
        <v>1015.159632589439</v>
      </c>
      <c r="N227">
        <v>1504.6648813681329</v>
      </c>
      <c r="O227">
        <v>2006.7166806708581</v>
      </c>
      <c r="P227">
        <v>1588.9527677008571</v>
      </c>
      <c r="Q227">
        <v>2007.0609796615411</v>
      </c>
      <c r="R227">
        <v>1813.657387079887</v>
      </c>
      <c r="S227">
        <v>1615.571926912997</v>
      </c>
      <c r="T227">
        <v>2100.0437098220009</v>
      </c>
      <c r="U227">
        <v>1708.965978051574</v>
      </c>
      <c r="V227">
        <v>2379.3404480162599</v>
      </c>
      <c r="W227">
        <v>2050.2646882654062</v>
      </c>
      <c r="X227">
        <v>2113.4192875848248</v>
      </c>
      <c r="Y227">
        <v>2067.1147435341709</v>
      </c>
      <c r="Z227">
        <v>1427.191745490599</v>
      </c>
      <c r="AA227">
        <v>2194.1882259887479</v>
      </c>
      <c r="AB227">
        <v>2055.3314821945492</v>
      </c>
      <c r="AC227">
        <v>1840.764953333746</v>
      </c>
      <c r="AD227">
        <v>1423.6742448714799</v>
      </c>
      <c r="AE227">
        <v>1725.6323176396411</v>
      </c>
      <c r="AF227">
        <v>2207.425262828574</v>
      </c>
      <c r="AG227">
        <v>2062.8534003704972</v>
      </c>
      <c r="AH227">
        <v>1880.287697632546</v>
      </c>
    </row>
    <row r="228" spans="1:34" x14ac:dyDescent="0.25">
      <c r="A228">
        <v>45181</v>
      </c>
      <c r="B228">
        <v>1245.44</v>
      </c>
      <c r="C228">
        <v>2008.4535742090641</v>
      </c>
      <c r="D228">
        <v>2106.9310865522621</v>
      </c>
      <c r="E228">
        <v>1815.8713656339171</v>
      </c>
      <c r="F228">
        <v>2072.4161649870648</v>
      </c>
      <c r="G228">
        <v>2155.5926131193569</v>
      </c>
      <c r="H228">
        <v>3014.8458331122661</v>
      </c>
      <c r="I228">
        <v>1898.21246838354</v>
      </c>
      <c r="J228">
        <v>2039.3374404826559</v>
      </c>
      <c r="K228">
        <v>2064.2514985348689</v>
      </c>
      <c r="L228">
        <v>2105.675013011557</v>
      </c>
      <c r="M228">
        <v>1041.614573171915</v>
      </c>
      <c r="N228">
        <v>1495.1132680022861</v>
      </c>
      <c r="O228">
        <v>2014.3799730034209</v>
      </c>
      <c r="P228">
        <v>1595.575980643443</v>
      </c>
      <c r="Q228">
        <v>2007.7629574478001</v>
      </c>
      <c r="R228">
        <v>1816.543850471593</v>
      </c>
      <c r="S228">
        <v>1609.730021595185</v>
      </c>
      <c r="T228">
        <v>2100.0838165414389</v>
      </c>
      <c r="U228">
        <v>1722.814770341243</v>
      </c>
      <c r="V228">
        <v>2383.3742974849461</v>
      </c>
      <c r="W228">
        <v>2051.4444369561911</v>
      </c>
      <c r="X228">
        <v>2109.961773915943</v>
      </c>
      <c r="Y228">
        <v>2069.4231360637218</v>
      </c>
      <c r="Z228">
        <v>1434.3332929785829</v>
      </c>
      <c r="AA228">
        <v>2197.9810800493992</v>
      </c>
      <c r="AB228">
        <v>2058.251338388447</v>
      </c>
      <c r="AC228">
        <v>1846.5962332456529</v>
      </c>
      <c r="AD228">
        <v>1428.348837313474</v>
      </c>
      <c r="AE228">
        <v>1729.000610231046</v>
      </c>
      <c r="AF228">
        <v>2210.766742669286</v>
      </c>
      <c r="AG228">
        <v>2063.991103775938</v>
      </c>
      <c r="AH228">
        <v>1888.028135633828</v>
      </c>
    </row>
    <row r="229" spans="1:34" x14ac:dyDescent="0.25">
      <c r="A229">
        <v>45180</v>
      </c>
      <c r="B229">
        <v>1223.6300000000001</v>
      </c>
      <c r="C229">
        <v>1994.720781123651</v>
      </c>
      <c r="D229">
        <v>2097.9830350496009</v>
      </c>
      <c r="E229">
        <v>1813.5195001058</v>
      </c>
      <c r="F229">
        <v>2054.4513535744741</v>
      </c>
      <c r="G229">
        <v>2135.777884036052</v>
      </c>
      <c r="H229">
        <v>2957.5426373054379</v>
      </c>
      <c r="I229">
        <v>1893.1739175271709</v>
      </c>
      <c r="J229">
        <v>2037.861669808987</v>
      </c>
      <c r="K229">
        <v>2048.2511736814599</v>
      </c>
      <c r="L229">
        <v>2091.489415445601</v>
      </c>
      <c r="M229">
        <v>1022.924547822326</v>
      </c>
      <c r="N229">
        <v>1489.08801521892</v>
      </c>
      <c r="O229">
        <v>2013.9123275723109</v>
      </c>
      <c r="P229">
        <v>1588.372442464105</v>
      </c>
      <c r="Q229">
        <v>1999.731370910112</v>
      </c>
      <c r="R229">
        <v>1805.9623092639979</v>
      </c>
      <c r="S229">
        <v>1598.5987543161939</v>
      </c>
      <c r="T229">
        <v>2077.900529867185</v>
      </c>
      <c r="U229">
        <v>1717.314549544669</v>
      </c>
      <c r="V229">
        <v>2371.3066921730579</v>
      </c>
      <c r="W229">
        <v>2043.4740503565949</v>
      </c>
      <c r="X229">
        <v>2107.3735096095229</v>
      </c>
      <c r="Y229">
        <v>2053.9862588024598</v>
      </c>
      <c r="Z229">
        <v>1426.2785971006131</v>
      </c>
      <c r="AA229">
        <v>2177.236235971885</v>
      </c>
      <c r="AB229">
        <v>2052.0096989269518</v>
      </c>
      <c r="AC229">
        <v>1837.732041043763</v>
      </c>
      <c r="AD229">
        <v>1419.6024087914429</v>
      </c>
      <c r="AE229">
        <v>1712.8141664541649</v>
      </c>
      <c r="AF229">
        <v>2190.863836398813</v>
      </c>
      <c r="AG229">
        <v>2048.5680328868161</v>
      </c>
      <c r="AH229">
        <v>1879.3223710995951</v>
      </c>
    </row>
    <row r="230" spans="1:34" x14ac:dyDescent="0.25">
      <c r="A230">
        <v>45177</v>
      </c>
      <c r="B230">
        <v>1241.48</v>
      </c>
      <c r="C230">
        <v>2012.7919134057661</v>
      </c>
      <c r="D230">
        <v>2099.9766818966659</v>
      </c>
      <c r="E230">
        <v>1822.119769710954</v>
      </c>
      <c r="F230">
        <v>2089.932995794009</v>
      </c>
      <c r="G230">
        <v>2169.747408549893</v>
      </c>
      <c r="H230">
        <v>2979.5792967613311</v>
      </c>
      <c r="I230">
        <v>1902.8398975150119</v>
      </c>
      <c r="J230">
        <v>2057.242058402921</v>
      </c>
      <c r="K230">
        <v>2062.699680800094</v>
      </c>
      <c r="L230">
        <v>2103.0141071520979</v>
      </c>
      <c r="M230">
        <v>1033.86966469819</v>
      </c>
      <c r="N230">
        <v>1501.0239622956101</v>
      </c>
      <c r="O230">
        <v>2026.4559792461109</v>
      </c>
      <c r="P230">
        <v>1598.4640934137999</v>
      </c>
      <c r="Q230">
        <v>2011.51050724112</v>
      </c>
      <c r="R230">
        <v>1819.242889277612</v>
      </c>
      <c r="S230">
        <v>1609.269661496691</v>
      </c>
      <c r="T230">
        <v>2112.408436979194</v>
      </c>
      <c r="U230">
        <v>1739.0338648000879</v>
      </c>
      <c r="V230">
        <v>2363.7804252138412</v>
      </c>
      <c r="W230">
        <v>2049.4991657637729</v>
      </c>
      <c r="X230">
        <v>2112.3773272967819</v>
      </c>
      <c r="Y230">
        <v>2075.7309734152782</v>
      </c>
      <c r="Z230">
        <v>1439.5741743525871</v>
      </c>
      <c r="AA230">
        <v>2201.0187285095089</v>
      </c>
      <c r="AB230">
        <v>2064.116372314867</v>
      </c>
      <c r="AC230">
        <v>1852.8841166666689</v>
      </c>
      <c r="AD230">
        <v>1431.1261369777851</v>
      </c>
      <c r="AE230">
        <v>1724.3331653278719</v>
      </c>
      <c r="AF230">
        <v>2206.224350988653</v>
      </c>
      <c r="AG230">
        <v>2069.2172433649971</v>
      </c>
      <c r="AH230">
        <v>1896.8729451541751</v>
      </c>
    </row>
    <row r="231" spans="1:34" x14ac:dyDescent="0.25">
      <c r="A231">
        <v>45176</v>
      </c>
      <c r="B231">
        <v>1243.1400000000001</v>
      </c>
      <c r="C231">
        <v>2006.33091017743</v>
      </c>
      <c r="D231">
        <v>2092.5484812474901</v>
      </c>
      <c r="E231">
        <v>1811.2299098745621</v>
      </c>
      <c r="F231">
        <v>2090.2457330920738</v>
      </c>
      <c r="G231">
        <v>2150.166788604769</v>
      </c>
      <c r="H231">
        <v>2974.664452710339</v>
      </c>
      <c r="I231">
        <v>1898.713671514188</v>
      </c>
      <c r="J231">
        <v>2038.629845838188</v>
      </c>
      <c r="K231">
        <v>2061.9278894364261</v>
      </c>
      <c r="L231">
        <v>2094.2459229329411</v>
      </c>
      <c r="M231">
        <v>1023.43172010323</v>
      </c>
      <c r="N231">
        <v>1495.148921400249</v>
      </c>
      <c r="O231">
        <v>2000.742386245744</v>
      </c>
      <c r="P231">
        <v>1603.4432479632089</v>
      </c>
      <c r="Q231">
        <v>2004.424796862676</v>
      </c>
      <c r="R231">
        <v>1823.9530288695589</v>
      </c>
      <c r="S231">
        <v>1607.103586738368</v>
      </c>
      <c r="T231">
        <v>2106.360070664909</v>
      </c>
      <c r="U231">
        <v>1729.61928986053</v>
      </c>
      <c r="V231">
        <v>2367.5119624045451</v>
      </c>
      <c r="W231">
        <v>2032.585086795518</v>
      </c>
      <c r="X231">
        <v>2109.3091214232281</v>
      </c>
      <c r="Y231">
        <v>2069.7846529627959</v>
      </c>
      <c r="Z231">
        <v>1439.7290405556189</v>
      </c>
      <c r="AA231">
        <v>2197.48810931143</v>
      </c>
      <c r="AB231">
        <v>2050.4070926368581</v>
      </c>
      <c r="AC231">
        <v>1847.2584188304111</v>
      </c>
      <c r="AD231">
        <v>1424.834160698299</v>
      </c>
      <c r="AE231">
        <v>1725.41158289894</v>
      </c>
      <c r="AF231">
        <v>2199.6671868081062</v>
      </c>
      <c r="AG231">
        <v>2063.3770607743941</v>
      </c>
      <c r="AH231">
        <v>1888.889002355806</v>
      </c>
    </row>
    <row r="232" spans="1:34" x14ac:dyDescent="0.25">
      <c r="A232">
        <v>45175</v>
      </c>
      <c r="B232">
        <v>1245.5</v>
      </c>
      <c r="C232">
        <v>2002.980791600459</v>
      </c>
      <c r="D232">
        <v>2097.9646739684149</v>
      </c>
      <c r="E232">
        <v>1809.9450004929761</v>
      </c>
      <c r="F232">
        <v>2079.15687925885</v>
      </c>
      <c r="G232">
        <v>2144.9689285192198</v>
      </c>
      <c r="H232">
        <v>2968.116962590173</v>
      </c>
      <c r="I232">
        <v>1907.3932740410221</v>
      </c>
      <c r="J232">
        <v>2034.999481941677</v>
      </c>
      <c r="K232">
        <v>2047.6355359392171</v>
      </c>
      <c r="L232">
        <v>2089.6104986167652</v>
      </c>
      <c r="M232">
        <v>1019.239445475787</v>
      </c>
      <c r="N232">
        <v>1499.321642996438</v>
      </c>
      <c r="O232">
        <v>1998.122591953859</v>
      </c>
      <c r="P232">
        <v>1596.611677537541</v>
      </c>
      <c r="Q232">
        <v>2005.88313814513</v>
      </c>
      <c r="R232">
        <v>1819.2004842129099</v>
      </c>
      <c r="S232">
        <v>1604.385821671616</v>
      </c>
      <c r="T232">
        <v>2115.580661246363</v>
      </c>
      <c r="U232">
        <v>1729.5166294956859</v>
      </c>
      <c r="V232">
        <v>2355.135831417334</v>
      </c>
      <c r="W232">
        <v>2029.3902825245329</v>
      </c>
      <c r="X232">
        <v>2108.7065517464839</v>
      </c>
      <c r="Y232">
        <v>2066.1841511969951</v>
      </c>
      <c r="Z232">
        <v>1445.186018571286</v>
      </c>
      <c r="AA232">
        <v>2192.7603234393641</v>
      </c>
      <c r="AB232">
        <v>2046.495743271222</v>
      </c>
      <c r="AC232">
        <v>1844.837641123069</v>
      </c>
      <c r="AD232">
        <v>1426.624846637598</v>
      </c>
      <c r="AE232">
        <v>1726.843365004517</v>
      </c>
      <c r="AF232">
        <v>2199.63587345426</v>
      </c>
      <c r="AG232">
        <v>2057.7201792812161</v>
      </c>
      <c r="AH232">
        <v>1885.7054431240419</v>
      </c>
    </row>
    <row r="233" spans="1:34" x14ac:dyDescent="0.25">
      <c r="A233">
        <v>45174</v>
      </c>
      <c r="B233">
        <v>1234.98</v>
      </c>
      <c r="C233">
        <v>1992.781421008508</v>
      </c>
      <c r="D233">
        <v>2090.5110223866841</v>
      </c>
      <c r="E233">
        <v>1802.716764527006</v>
      </c>
      <c r="F233">
        <v>2072.3875936856821</v>
      </c>
      <c r="G233">
        <v>2120.932996377393</v>
      </c>
      <c r="H233">
        <v>2935.4487049630229</v>
      </c>
      <c r="I233">
        <v>1904.986225842667</v>
      </c>
      <c r="J233">
        <v>2034.202455294095</v>
      </c>
      <c r="K233">
        <v>2022.038435461855</v>
      </c>
      <c r="L233">
        <v>2083.6306729629582</v>
      </c>
      <c r="M233">
        <v>1013.194948375511</v>
      </c>
      <c r="N233">
        <v>1498.271682946453</v>
      </c>
      <c r="O233">
        <v>1987.515253681853</v>
      </c>
      <c r="P233">
        <v>1595.133147939054</v>
      </c>
      <c r="Q233">
        <v>1988.871863552728</v>
      </c>
      <c r="R233">
        <v>1812.655418976623</v>
      </c>
      <c r="S233">
        <v>1603.814789153796</v>
      </c>
      <c r="T233">
        <v>2072.5960634464232</v>
      </c>
      <c r="U233">
        <v>1724.2524295341159</v>
      </c>
      <c r="V233">
        <v>2348.815438749743</v>
      </c>
      <c r="W233">
        <v>2030.51252219252</v>
      </c>
      <c r="X233">
        <v>2103.364853188195</v>
      </c>
      <c r="Y233">
        <v>2058.0804662822361</v>
      </c>
      <c r="Z233">
        <v>1428.7105327973511</v>
      </c>
      <c r="AA233">
        <v>2179.9180092603378</v>
      </c>
      <c r="AB233">
        <v>2035.249818616518</v>
      </c>
      <c r="AC233">
        <v>1839.313024772945</v>
      </c>
      <c r="AD233">
        <v>1420.1217947243031</v>
      </c>
      <c r="AE233">
        <v>1717.5701283270459</v>
      </c>
      <c r="AF233">
        <v>2186.577341868267</v>
      </c>
      <c r="AG233">
        <v>2045.767046323778</v>
      </c>
      <c r="AH233">
        <v>1878.5758283579889</v>
      </c>
    </row>
    <row r="234" spans="1:34" x14ac:dyDescent="0.25">
      <c r="A234">
        <v>45169</v>
      </c>
      <c r="B234">
        <v>1224.05</v>
      </c>
      <c r="C234">
        <v>1981.3249868721759</v>
      </c>
      <c r="D234">
        <v>2075.5091011703662</v>
      </c>
      <c r="E234">
        <v>1794.3018371492451</v>
      </c>
      <c r="F234">
        <v>2059.149437267346</v>
      </c>
      <c r="G234">
        <v>2121.3482105748421</v>
      </c>
      <c r="H234">
        <v>2930.8737315535568</v>
      </c>
      <c r="I234">
        <v>1886.325775339104</v>
      </c>
      <c r="J234">
        <v>2029.319156180213</v>
      </c>
      <c r="K234">
        <v>1998.1785531615269</v>
      </c>
      <c r="L234">
        <v>2073.2170821047798</v>
      </c>
      <c r="M234">
        <v>1006.618568933048</v>
      </c>
      <c r="N234">
        <v>1485.5693593374119</v>
      </c>
      <c r="O234">
        <v>1976.396796976152</v>
      </c>
      <c r="P234">
        <v>1590.933950787077</v>
      </c>
      <c r="Q234">
        <v>1975.311775239036</v>
      </c>
      <c r="R234">
        <v>1797.901465321117</v>
      </c>
      <c r="S234">
        <v>1603.993442051471</v>
      </c>
      <c r="T234">
        <v>2064.451446112671</v>
      </c>
      <c r="U234">
        <v>1720.1490853323589</v>
      </c>
      <c r="V234">
        <v>2338.676459685104</v>
      </c>
      <c r="W234">
        <v>2017.206230091663</v>
      </c>
      <c r="X234">
        <v>2088.6913861422508</v>
      </c>
      <c r="Y234">
        <v>2039.764392076798</v>
      </c>
      <c r="Z234">
        <v>1426.886423036457</v>
      </c>
      <c r="AA234">
        <v>2166.8524573267091</v>
      </c>
      <c r="AB234">
        <v>2023.435803000315</v>
      </c>
      <c r="AC234">
        <v>1830.0007916135701</v>
      </c>
      <c r="AD234">
        <v>1411.833342708353</v>
      </c>
      <c r="AE234">
        <v>1707.2088867121049</v>
      </c>
      <c r="AF234">
        <v>2177.9105153335959</v>
      </c>
      <c r="AG234">
        <v>2034.224471416904</v>
      </c>
      <c r="AH234">
        <v>1865.720601841598</v>
      </c>
    </row>
    <row r="235" spans="1:34" x14ac:dyDescent="0.25">
      <c r="A235">
        <v>45168</v>
      </c>
      <c r="B235">
        <v>1213.1600000000001</v>
      </c>
      <c r="C235">
        <v>1971.2610781614169</v>
      </c>
      <c r="D235">
        <v>2069.8525736959659</v>
      </c>
      <c r="E235">
        <v>1789.4370061505781</v>
      </c>
      <c r="F235">
        <v>2050.3920841853178</v>
      </c>
      <c r="G235">
        <v>2110.7343537429529</v>
      </c>
      <c r="H235">
        <v>2922.4908825186449</v>
      </c>
      <c r="I235">
        <v>1885.596237525443</v>
      </c>
      <c r="J235">
        <v>2015.7948138066599</v>
      </c>
      <c r="K235">
        <v>1991.867341559984</v>
      </c>
      <c r="L235">
        <v>2040.9419308700201</v>
      </c>
      <c r="M235">
        <v>988.42690281295017</v>
      </c>
      <c r="N235">
        <v>1476.5641283821731</v>
      </c>
      <c r="O235">
        <v>1968.2434153583549</v>
      </c>
      <c r="P235">
        <v>1577.090228490368</v>
      </c>
      <c r="Q235">
        <v>1967.5950493198</v>
      </c>
      <c r="R235">
        <v>1788.7231284041341</v>
      </c>
      <c r="S235">
        <v>1610.76655023486</v>
      </c>
      <c r="T235">
        <v>2057.6505762767092</v>
      </c>
      <c r="U235">
        <v>1709.7464041120561</v>
      </c>
      <c r="V235">
        <v>2335.7148161845748</v>
      </c>
      <c r="W235">
        <v>1997.546826216616</v>
      </c>
      <c r="X235">
        <v>2080.9325134311189</v>
      </c>
      <c r="Y235">
        <v>2027.5885505524629</v>
      </c>
      <c r="Z235">
        <v>1415.1432517106989</v>
      </c>
      <c r="AA235">
        <v>2157.9531278457762</v>
      </c>
      <c r="AB235">
        <v>2012.6322751796681</v>
      </c>
      <c r="AC235">
        <v>1818.716774579759</v>
      </c>
      <c r="AD235">
        <v>1400.791643109189</v>
      </c>
      <c r="AE235">
        <v>1698.7701079375231</v>
      </c>
      <c r="AF235">
        <v>2164.236368793056</v>
      </c>
      <c r="AG235">
        <v>2021.485245397354</v>
      </c>
      <c r="AH235">
        <v>1859.9492054090881</v>
      </c>
    </row>
    <row r="236" spans="1:34" x14ac:dyDescent="0.25">
      <c r="A236">
        <v>45167</v>
      </c>
      <c r="B236">
        <v>1204.43</v>
      </c>
      <c r="C236">
        <v>1966.8715458395579</v>
      </c>
      <c r="D236">
        <v>2059.0338026033219</v>
      </c>
      <c r="E236">
        <v>1787.6541381718921</v>
      </c>
      <c r="F236">
        <v>2049.2690482340331</v>
      </c>
      <c r="G236">
        <v>2101.0871872120101</v>
      </c>
      <c r="H236">
        <v>2880.849572905674</v>
      </c>
      <c r="I236">
        <v>1878.8930445074579</v>
      </c>
      <c r="J236">
        <v>2014.6567296365611</v>
      </c>
      <c r="K236">
        <v>1995.8644928991871</v>
      </c>
      <c r="L236">
        <v>2038.6486164998601</v>
      </c>
      <c r="M236">
        <v>1003.615342311365</v>
      </c>
      <c r="N236">
        <v>1475.656819443326</v>
      </c>
      <c r="O236">
        <v>1966.542658158304</v>
      </c>
      <c r="P236">
        <v>1574.40377274303</v>
      </c>
      <c r="Q236">
        <v>1964.0527554934181</v>
      </c>
      <c r="R236">
        <v>1782.8211464409289</v>
      </c>
      <c r="S236">
        <v>1599.36046980469</v>
      </c>
      <c r="T236">
        <v>2053.489021227891</v>
      </c>
      <c r="U236">
        <v>1711.609124844781</v>
      </c>
      <c r="V236">
        <v>2320.7943623765218</v>
      </c>
      <c r="W236">
        <v>1991.396958909791</v>
      </c>
      <c r="X236">
        <v>2085.7961598873121</v>
      </c>
      <c r="Y236">
        <v>2027.091941721867</v>
      </c>
      <c r="Z236">
        <v>1414.472429319238</v>
      </c>
      <c r="AA236">
        <v>2150.987477238722</v>
      </c>
      <c r="AB236">
        <v>2010.130136827793</v>
      </c>
      <c r="AC236">
        <v>1814.5032363441089</v>
      </c>
      <c r="AD236">
        <v>1403.38400727214</v>
      </c>
      <c r="AE236">
        <v>1691.7574079217659</v>
      </c>
      <c r="AF236">
        <v>2152.631050953134</v>
      </c>
      <c r="AG236">
        <v>2014.3811946885171</v>
      </c>
      <c r="AH236">
        <v>1862.1649773261991</v>
      </c>
    </row>
    <row r="237" spans="1:34" x14ac:dyDescent="0.25">
      <c r="A237">
        <v>45166</v>
      </c>
      <c r="B237">
        <v>1201.72</v>
      </c>
      <c r="C237">
        <v>1963.51744584428</v>
      </c>
      <c r="D237">
        <v>2051.46123828178</v>
      </c>
      <c r="E237">
        <v>1785.1710729156721</v>
      </c>
      <c r="F237">
        <v>2040.6003813682789</v>
      </c>
      <c r="G237">
        <v>2090.1029154369521</v>
      </c>
      <c r="H237">
        <v>2873.070700480067</v>
      </c>
      <c r="I237">
        <v>1873.5400934597769</v>
      </c>
      <c r="J237">
        <v>2015.3152012406949</v>
      </c>
      <c r="K237">
        <v>1980.2116823890831</v>
      </c>
      <c r="L237">
        <v>2037.647152975979</v>
      </c>
      <c r="M237">
        <v>1001.264619374097</v>
      </c>
      <c r="N237">
        <v>1474.6988849414799</v>
      </c>
      <c r="O237">
        <v>1968.1451400902949</v>
      </c>
      <c r="P237">
        <v>1569.2529577982409</v>
      </c>
      <c r="Q237">
        <v>1965.71839329866</v>
      </c>
      <c r="R237">
        <v>1778.2192384158211</v>
      </c>
      <c r="S237">
        <v>1604.3172226033271</v>
      </c>
      <c r="T237">
        <v>2056.80508975169</v>
      </c>
      <c r="U237">
        <v>1710.736015639231</v>
      </c>
      <c r="V237">
        <v>2337.0407168660608</v>
      </c>
      <c r="W237">
        <v>1985.5502625484239</v>
      </c>
      <c r="X237">
        <v>2078.4595989378199</v>
      </c>
      <c r="Y237">
        <v>2025.792621370101</v>
      </c>
      <c r="Z237">
        <v>1414.833254142781</v>
      </c>
      <c r="AA237">
        <v>2146.0499879943559</v>
      </c>
      <c r="AB237">
        <v>2010.6624282128639</v>
      </c>
      <c r="AC237">
        <v>1809.663109002679</v>
      </c>
      <c r="AD237">
        <v>1402.183676560009</v>
      </c>
      <c r="AE237">
        <v>1688.052937014045</v>
      </c>
      <c r="AF237">
        <v>2148.5084466418648</v>
      </c>
      <c r="AG237">
        <v>2010.395605412858</v>
      </c>
      <c r="AH237">
        <v>1859.8743550340021</v>
      </c>
    </row>
    <row r="238" spans="1:34" x14ac:dyDescent="0.25">
      <c r="A238">
        <v>45163</v>
      </c>
      <c r="B238">
        <v>1183.3699999999999</v>
      </c>
      <c r="C238">
        <v>1954.3925308903249</v>
      </c>
      <c r="D238">
        <v>2028.6758323570091</v>
      </c>
      <c r="E238">
        <v>1789.3939128369359</v>
      </c>
      <c r="F238">
        <v>2027.1989217462769</v>
      </c>
      <c r="G238">
        <v>2079.7654116183239</v>
      </c>
      <c r="H238">
        <v>2859.806630001518</v>
      </c>
      <c r="I238">
        <v>1869.145145631019</v>
      </c>
      <c r="J238">
        <v>2000.669370072447</v>
      </c>
      <c r="K238">
        <v>1970.635972419929</v>
      </c>
      <c r="L238">
        <v>2038.491990525911</v>
      </c>
      <c r="M238">
        <v>978.80986088420582</v>
      </c>
      <c r="N238">
        <v>1468.449502783666</v>
      </c>
      <c r="O238">
        <v>1955.798265825345</v>
      </c>
      <c r="P238">
        <v>1563.489800657567</v>
      </c>
      <c r="Q238">
        <v>1966.776032887994</v>
      </c>
      <c r="R238">
        <v>1771.299030882798</v>
      </c>
      <c r="S238">
        <v>1603.619322710781</v>
      </c>
      <c r="T238">
        <v>2040.3572931220019</v>
      </c>
      <c r="U238">
        <v>1703.8691534023369</v>
      </c>
      <c r="V238">
        <v>2321.2002170991391</v>
      </c>
      <c r="W238">
        <v>1977.9350913379769</v>
      </c>
      <c r="X238">
        <v>2078.0268572700611</v>
      </c>
      <c r="Y238">
        <v>2019.420893213739</v>
      </c>
      <c r="Z238">
        <v>1394.8981690841661</v>
      </c>
      <c r="AA238">
        <v>2135.9300205873578</v>
      </c>
      <c r="AB238">
        <v>2002.487836233729</v>
      </c>
      <c r="AC238">
        <v>1802.721470127032</v>
      </c>
      <c r="AD238">
        <v>1390.843272658456</v>
      </c>
      <c r="AE238">
        <v>1672.995173599536</v>
      </c>
      <c r="AF238">
        <v>2134.4634596145229</v>
      </c>
      <c r="AG238">
        <v>2001.591177025708</v>
      </c>
      <c r="AH238">
        <v>1853.5386066324049</v>
      </c>
    </row>
    <row r="239" spans="1:34" x14ac:dyDescent="0.25">
      <c r="A239">
        <v>45162</v>
      </c>
      <c r="B239">
        <v>1189.3900000000001</v>
      </c>
      <c r="C239">
        <v>1954.803577456961</v>
      </c>
      <c r="D239">
        <v>2032.213362425993</v>
      </c>
      <c r="E239">
        <v>1788.1619396430419</v>
      </c>
      <c r="F239">
        <v>2033.4654871892819</v>
      </c>
      <c r="G239">
        <v>2081.56085134574</v>
      </c>
      <c r="H239">
        <v>2859.058502813778</v>
      </c>
      <c r="I239">
        <v>1867.5667761988061</v>
      </c>
      <c r="J239">
        <v>2009.9840624724679</v>
      </c>
      <c r="K239">
        <v>1972.4674888576869</v>
      </c>
      <c r="L239">
        <v>2032.363928085251</v>
      </c>
      <c r="M239">
        <v>971.50852844812039</v>
      </c>
      <c r="N239">
        <v>1464.6003191593229</v>
      </c>
      <c r="O239">
        <v>1948.820138524896</v>
      </c>
      <c r="P239">
        <v>1571.0218092663549</v>
      </c>
      <c r="Q239">
        <v>1967.878772622757</v>
      </c>
      <c r="R239">
        <v>1776.619593600183</v>
      </c>
      <c r="S239">
        <v>1593.427562673025</v>
      </c>
      <c r="T239">
        <v>2051.8533854611501</v>
      </c>
      <c r="U239">
        <v>1699.81276789508</v>
      </c>
      <c r="V239">
        <v>2277.1904814289878</v>
      </c>
      <c r="W239">
        <v>1977.8555987297991</v>
      </c>
      <c r="X239">
        <v>2080.55758304558</v>
      </c>
      <c r="Y239">
        <v>2020.9041949142511</v>
      </c>
      <c r="Z239">
        <v>1388.689967687747</v>
      </c>
      <c r="AA239">
        <v>2139.071469200208</v>
      </c>
      <c r="AB239">
        <v>1998.3847293474471</v>
      </c>
      <c r="AC239">
        <v>1804.2902131272519</v>
      </c>
      <c r="AD239">
        <v>1386.0904535607381</v>
      </c>
      <c r="AE239">
        <v>1676.877168107648</v>
      </c>
      <c r="AF239">
        <v>2131.6000628540378</v>
      </c>
      <c r="AG239">
        <v>2001.5853861443541</v>
      </c>
      <c r="AH239">
        <v>1855.534424200607</v>
      </c>
    </row>
    <row r="240" spans="1:34" x14ac:dyDescent="0.25">
      <c r="A240">
        <v>45161</v>
      </c>
      <c r="B240">
        <v>1172.56</v>
      </c>
      <c r="C240">
        <v>1937.812027019241</v>
      </c>
      <c r="D240">
        <v>2008.049987449825</v>
      </c>
      <c r="E240">
        <v>1787.076648123327</v>
      </c>
      <c r="F240">
        <v>2005.5657753385201</v>
      </c>
      <c r="G240">
        <v>2063.3900459772558</v>
      </c>
      <c r="H240">
        <v>2830.360627255383</v>
      </c>
      <c r="I240">
        <v>1864.028379794493</v>
      </c>
      <c r="J240">
        <v>1994.1883783289809</v>
      </c>
      <c r="K240">
        <v>1958.3556796672619</v>
      </c>
      <c r="L240">
        <v>2025.4853157581649</v>
      </c>
      <c r="M240">
        <v>950.71698125150374</v>
      </c>
      <c r="N240">
        <v>1459.657546787148</v>
      </c>
      <c r="O240">
        <v>1938.0818548682339</v>
      </c>
      <c r="P240">
        <v>1568.1732805813931</v>
      </c>
      <c r="Q240">
        <v>1951.9245720066549</v>
      </c>
      <c r="R240">
        <v>1766.168889430397</v>
      </c>
      <c r="S240">
        <v>1574.088248904447</v>
      </c>
      <c r="T240">
        <v>2034.2450267680661</v>
      </c>
      <c r="U240">
        <v>1674.028771491824</v>
      </c>
      <c r="V240">
        <v>2262.652575687292</v>
      </c>
      <c r="W240">
        <v>1969.993647629668</v>
      </c>
      <c r="X240">
        <v>2072.1004530726718</v>
      </c>
      <c r="Y240">
        <v>2000.7344512124671</v>
      </c>
      <c r="Z240">
        <v>1369.2556127592111</v>
      </c>
      <c r="AA240">
        <v>2116.573234583348</v>
      </c>
      <c r="AB240">
        <v>1985.337304198725</v>
      </c>
      <c r="AC240">
        <v>1792.0464246862771</v>
      </c>
      <c r="AD240">
        <v>1374.9768581931939</v>
      </c>
      <c r="AE240">
        <v>1663.6931799718229</v>
      </c>
      <c r="AF240">
        <v>2110.1792029932949</v>
      </c>
      <c r="AG240">
        <v>1983.0937891962731</v>
      </c>
      <c r="AH240">
        <v>1841.7567028663959</v>
      </c>
    </row>
    <row r="241" spans="1:34" x14ac:dyDescent="0.25">
      <c r="A241">
        <v>45160</v>
      </c>
      <c r="B241">
        <v>1180.49</v>
      </c>
      <c r="C241">
        <v>1939.256487751125</v>
      </c>
      <c r="D241">
        <v>2013.102090711516</v>
      </c>
      <c r="E241">
        <v>1779.332338693396</v>
      </c>
      <c r="F241">
        <v>2007.6036120693141</v>
      </c>
      <c r="G241">
        <v>2061.9224676341</v>
      </c>
      <c r="H241">
        <v>2840.922922805194</v>
      </c>
      <c r="I241">
        <v>1861.4161454483749</v>
      </c>
      <c r="J241">
        <v>1996.8390954657859</v>
      </c>
      <c r="K241">
        <v>1966.8103946964</v>
      </c>
      <c r="L241">
        <v>2019.4966506619321</v>
      </c>
      <c r="M241">
        <v>949.31303586243689</v>
      </c>
      <c r="N241">
        <v>1462.5269476847691</v>
      </c>
      <c r="O241">
        <v>1937.9592675625561</v>
      </c>
      <c r="P241">
        <v>1570.9532096357291</v>
      </c>
      <c r="Q241">
        <v>1943.723025861809</v>
      </c>
      <c r="R241">
        <v>1773.6309895519021</v>
      </c>
      <c r="S241">
        <v>1579.730782175694</v>
      </c>
      <c r="T241">
        <v>2041.3102055684819</v>
      </c>
      <c r="U241">
        <v>1675.051274207922</v>
      </c>
      <c r="V241">
        <v>2263.5308841561732</v>
      </c>
      <c r="W241">
        <v>1967.352927536976</v>
      </c>
      <c r="X241">
        <v>2073.4694056717722</v>
      </c>
      <c r="Y241">
        <v>1999.786502117453</v>
      </c>
      <c r="Z241">
        <v>1373.497733303434</v>
      </c>
      <c r="AA241">
        <v>2119.4076276507672</v>
      </c>
      <c r="AB241">
        <v>1984.0926727309341</v>
      </c>
      <c r="AC241">
        <v>1793.584195212909</v>
      </c>
      <c r="AD241">
        <v>1375.62927386301</v>
      </c>
      <c r="AE241">
        <v>1669.650251691005</v>
      </c>
      <c r="AF241">
        <v>2115.6680095785691</v>
      </c>
      <c r="AG241">
        <v>1987.112514692732</v>
      </c>
      <c r="AH241">
        <v>1838.04265915465</v>
      </c>
    </row>
    <row r="242" spans="1:34" x14ac:dyDescent="0.25">
      <c r="A242">
        <v>45159</v>
      </c>
      <c r="B242">
        <v>1179.76</v>
      </c>
      <c r="C242">
        <v>1934.706681409014</v>
      </c>
      <c r="D242">
        <v>2000.526970534444</v>
      </c>
      <c r="E242">
        <v>1775.0165726272569</v>
      </c>
      <c r="F242">
        <v>2003.336839365224</v>
      </c>
      <c r="G242">
        <v>2047.828481620862</v>
      </c>
      <c r="H242">
        <v>2817.381109011671</v>
      </c>
      <c r="I242">
        <v>1854.2846695643741</v>
      </c>
      <c r="J242">
        <v>1985.621821814887</v>
      </c>
      <c r="K242">
        <v>1968.5913403060499</v>
      </c>
      <c r="L242">
        <v>2019.6636626390309</v>
      </c>
      <c r="M242">
        <v>936.79694844154096</v>
      </c>
      <c r="N242">
        <v>1459.2824925133959</v>
      </c>
      <c r="O242">
        <v>1930.291726610671</v>
      </c>
      <c r="P242">
        <v>1567.9387691468901</v>
      </c>
      <c r="Q242">
        <v>1946.4897683095639</v>
      </c>
      <c r="R242">
        <v>1771.5114619868939</v>
      </c>
      <c r="S242">
        <v>1549.663189047262</v>
      </c>
      <c r="T242">
        <v>2039.134970238169</v>
      </c>
      <c r="U242">
        <v>1679.1283020498511</v>
      </c>
      <c r="V242">
        <v>2264.3504847786298</v>
      </c>
      <c r="W242">
        <v>1960.338600499972</v>
      </c>
      <c r="X242">
        <v>2070.7322545246811</v>
      </c>
      <c r="Y242">
        <v>2002.1374556741171</v>
      </c>
      <c r="Z242">
        <v>1379.5878581232059</v>
      </c>
      <c r="AA242">
        <v>2113.5656337625769</v>
      </c>
      <c r="AB242">
        <v>1980.6949184469281</v>
      </c>
      <c r="AC242">
        <v>1790.0354797698119</v>
      </c>
      <c r="AD242">
        <v>1372.240094353514</v>
      </c>
      <c r="AE242">
        <v>1670.5290209950031</v>
      </c>
      <c r="AF242">
        <v>2106.0090944510539</v>
      </c>
      <c r="AG242">
        <v>1980.2219047857641</v>
      </c>
      <c r="AH242">
        <v>1837.697957553404</v>
      </c>
    </row>
    <row r="243" spans="1:34" x14ac:dyDescent="0.25">
      <c r="A243">
        <v>45156</v>
      </c>
      <c r="B243">
        <v>1177.99</v>
      </c>
      <c r="C243">
        <v>1938.822674117727</v>
      </c>
      <c r="D243">
        <v>2005.3940017679729</v>
      </c>
      <c r="E243">
        <v>1765.259758255537</v>
      </c>
      <c r="F243">
        <v>2021.0358818667221</v>
      </c>
      <c r="G243">
        <v>2052.345198095356</v>
      </c>
      <c r="H243">
        <v>2813.7825165326949</v>
      </c>
      <c r="I243">
        <v>1844.6871111690989</v>
      </c>
      <c r="J243">
        <v>1985.693800516626</v>
      </c>
      <c r="K243">
        <v>1966.245696257093</v>
      </c>
      <c r="L243">
        <v>2027.9557258373529</v>
      </c>
      <c r="M243">
        <v>922.17311422729517</v>
      </c>
      <c r="N243">
        <v>1456.061598402239</v>
      </c>
      <c r="O243">
        <v>1934.3054922852709</v>
      </c>
      <c r="P243">
        <v>1566.055251729063</v>
      </c>
      <c r="Q243">
        <v>1944.483786675682</v>
      </c>
      <c r="R243">
        <v>1763.8845053122709</v>
      </c>
      <c r="S243">
        <v>1540.865865463129</v>
      </c>
      <c r="T243">
        <v>2046.913995169343</v>
      </c>
      <c r="U243">
        <v>1688.8232297823999</v>
      </c>
      <c r="V243">
        <v>2277.0908690958231</v>
      </c>
      <c r="W243">
        <v>1964.03821279977</v>
      </c>
      <c r="X243">
        <v>2082.3652917295271</v>
      </c>
      <c r="Y243">
        <v>2010.309389312039</v>
      </c>
      <c r="Z243">
        <v>1381.2462348326419</v>
      </c>
      <c r="AA243">
        <v>2122.6906430752379</v>
      </c>
      <c r="AB243">
        <v>1983.0523090702491</v>
      </c>
      <c r="AC243">
        <v>1790.172007774413</v>
      </c>
      <c r="AD243">
        <v>1366.601211474311</v>
      </c>
      <c r="AE243">
        <v>1664.685805982022</v>
      </c>
      <c r="AF243">
        <v>2103.1889081006821</v>
      </c>
      <c r="AG243">
        <v>1988.6291395463711</v>
      </c>
      <c r="AH243">
        <v>1842.0050051515379</v>
      </c>
    </row>
    <row r="244" spans="1:34" x14ac:dyDescent="0.25">
      <c r="A244">
        <v>45155</v>
      </c>
      <c r="B244">
        <v>1233.48</v>
      </c>
      <c r="C244">
        <v>1994.23964171271</v>
      </c>
      <c r="D244">
        <v>2083.2544640186779</v>
      </c>
      <c r="E244">
        <v>1794.1252301924669</v>
      </c>
      <c r="F244">
        <v>2084.491024284609</v>
      </c>
      <c r="G244">
        <v>2118.3771102672881</v>
      </c>
      <c r="H244">
        <v>2885.1214162585788</v>
      </c>
      <c r="I244">
        <v>1899.702609337962</v>
      </c>
      <c r="J244">
        <v>2044.5404768723811</v>
      </c>
      <c r="K244">
        <v>2041.563718475649</v>
      </c>
      <c r="L244">
        <v>2079.5732168761701</v>
      </c>
      <c r="M244">
        <v>966.31243960432039</v>
      </c>
      <c r="N244">
        <v>1491.58110158625</v>
      </c>
      <c r="O244">
        <v>1986.7154731258249</v>
      </c>
      <c r="P244">
        <v>1600.6150728356879</v>
      </c>
      <c r="Q244">
        <v>2004.526833227779</v>
      </c>
      <c r="R244">
        <v>1814.6573181942269</v>
      </c>
      <c r="S244">
        <v>1564.9839486140379</v>
      </c>
      <c r="T244">
        <v>2113.8585120335651</v>
      </c>
      <c r="U244">
        <v>1741.734475947494</v>
      </c>
      <c r="V244">
        <v>2328.227844982594</v>
      </c>
      <c r="W244">
        <v>2016.452296814226</v>
      </c>
      <c r="X244">
        <v>2116.667243569605</v>
      </c>
      <c r="Y244">
        <v>2072.216565161249</v>
      </c>
      <c r="Z244">
        <v>1422.413267458626</v>
      </c>
      <c r="AA244">
        <v>2183.397359511629</v>
      </c>
      <c r="AB244">
        <v>2040.484374823485</v>
      </c>
      <c r="AC244">
        <v>1841.1945909870281</v>
      </c>
      <c r="AD244">
        <v>1404.3054548369</v>
      </c>
      <c r="AE244">
        <v>1711.806967869303</v>
      </c>
      <c r="AF244">
        <v>2153.8321074992491</v>
      </c>
      <c r="AG244">
        <v>2047.0034713160071</v>
      </c>
      <c r="AH244">
        <v>1897.727736028437</v>
      </c>
    </row>
    <row r="245" spans="1:34" x14ac:dyDescent="0.25">
      <c r="A245">
        <v>45154</v>
      </c>
      <c r="B245">
        <v>1243.26</v>
      </c>
      <c r="C245">
        <v>2002.8396371762949</v>
      </c>
      <c r="D245">
        <v>2093.3933027144599</v>
      </c>
      <c r="E245">
        <v>1791.888238626781</v>
      </c>
      <c r="F245">
        <v>2101.176364747736</v>
      </c>
      <c r="G245">
        <v>2129.2050759137928</v>
      </c>
      <c r="H245">
        <v>2869.091116226014</v>
      </c>
      <c r="I245">
        <v>1907.346179847573</v>
      </c>
      <c r="J245">
        <v>2056.329574263973</v>
      </c>
      <c r="K245">
        <v>2056.6021773937832</v>
      </c>
      <c r="L245">
        <v>2095.6247716673411</v>
      </c>
      <c r="M245">
        <v>967.03449635377876</v>
      </c>
      <c r="N245">
        <v>1498.0515968551131</v>
      </c>
      <c r="O245">
        <v>1999.8346501345211</v>
      </c>
      <c r="P245">
        <v>1611.934371395419</v>
      </c>
      <c r="Q245">
        <v>2011.3629650107621</v>
      </c>
      <c r="R245">
        <v>1823.351832166444</v>
      </c>
      <c r="S245">
        <v>1563.1469936047779</v>
      </c>
      <c r="T245">
        <v>2123.563440206372</v>
      </c>
      <c r="U245">
        <v>1748.253991928301</v>
      </c>
      <c r="V245">
        <v>2334.1118469006228</v>
      </c>
      <c r="W245">
        <v>2023.499163757529</v>
      </c>
      <c r="X245">
        <v>2130.8386910411941</v>
      </c>
      <c r="Y245">
        <v>2081.4601491567742</v>
      </c>
      <c r="Z245">
        <v>1433.4175047206279</v>
      </c>
      <c r="AA245">
        <v>2191.6331190241222</v>
      </c>
      <c r="AB245">
        <v>2051.8437926295142</v>
      </c>
      <c r="AC245">
        <v>1849.651458737771</v>
      </c>
      <c r="AD245">
        <v>1409.2160194948081</v>
      </c>
      <c r="AE245">
        <v>1717.824564025475</v>
      </c>
      <c r="AF245">
        <v>2161.6926249096341</v>
      </c>
      <c r="AG245">
        <v>2056.1634882550011</v>
      </c>
      <c r="AH245">
        <v>1906.431052351676</v>
      </c>
    </row>
    <row r="246" spans="1:34" x14ac:dyDescent="0.25">
      <c r="A246">
        <v>45153</v>
      </c>
      <c r="B246">
        <v>1234.05</v>
      </c>
      <c r="C246">
        <v>2003.5762405252631</v>
      </c>
      <c r="D246">
        <v>2094.4892400327772</v>
      </c>
      <c r="E246">
        <v>1793.6825949259801</v>
      </c>
      <c r="F246">
        <v>2100.0357552424721</v>
      </c>
      <c r="G246">
        <v>2134.553096662557</v>
      </c>
      <c r="H246">
        <v>2869.7507040406431</v>
      </c>
      <c r="I246">
        <v>1906.411994462567</v>
      </c>
      <c r="J246">
        <v>2060.5328544255049</v>
      </c>
      <c r="K246">
        <v>2055.65793775261</v>
      </c>
      <c r="L246">
        <v>2097.4210322799072</v>
      </c>
      <c r="M246">
        <v>972.03259175350365</v>
      </c>
      <c r="N246">
        <v>1500.8473857581359</v>
      </c>
      <c r="O246">
        <v>2002.1766582909429</v>
      </c>
      <c r="P246">
        <v>1605.2808435478221</v>
      </c>
      <c r="Q246">
        <v>2005.1230835578431</v>
      </c>
      <c r="R246">
        <v>1815.8926292465451</v>
      </c>
      <c r="S246">
        <v>1554.478485071784</v>
      </c>
      <c r="T246">
        <v>2133.2195511186278</v>
      </c>
      <c r="U246">
        <v>1749.111042440685</v>
      </c>
      <c r="V246">
        <v>2345.4149028974698</v>
      </c>
      <c r="W246">
        <v>2025.9066854185519</v>
      </c>
      <c r="X246">
        <v>2130.4864339243541</v>
      </c>
      <c r="Y246">
        <v>2083.8239050967991</v>
      </c>
      <c r="Z246">
        <v>1445.843751297235</v>
      </c>
      <c r="AA246">
        <v>2192.4659402710399</v>
      </c>
      <c r="AB246">
        <v>2052.717087026454</v>
      </c>
      <c r="AC246">
        <v>1847.909184529886</v>
      </c>
      <c r="AD246">
        <v>1414.4929511610319</v>
      </c>
      <c r="AE246">
        <v>1709.130951852364</v>
      </c>
      <c r="AF246">
        <v>2160.3600735257969</v>
      </c>
      <c r="AG246">
        <v>2057.652335199758</v>
      </c>
      <c r="AH246">
        <v>1908.565229112249</v>
      </c>
    </row>
    <row r="247" spans="1:34" x14ac:dyDescent="0.25">
      <c r="A247">
        <v>45152</v>
      </c>
      <c r="B247">
        <v>1236.8399999999999</v>
      </c>
      <c r="C247">
        <v>2001.5685233558991</v>
      </c>
      <c r="D247">
        <v>2097.1010944760451</v>
      </c>
      <c r="E247">
        <v>1790.12018774581</v>
      </c>
      <c r="F247">
        <v>2096.284303881223</v>
      </c>
      <c r="G247">
        <v>2130.781593033777</v>
      </c>
      <c r="H247">
        <v>2875.089954337574</v>
      </c>
      <c r="I247">
        <v>1911.788970735638</v>
      </c>
      <c r="J247">
        <v>2050.1139765380872</v>
      </c>
      <c r="K247">
        <v>2064.4596852202199</v>
      </c>
      <c r="L247">
        <v>2095.4486254308549</v>
      </c>
      <c r="M247">
        <v>971.34932379673137</v>
      </c>
      <c r="N247">
        <v>1499.963840635965</v>
      </c>
      <c r="O247">
        <v>1996.9113910326521</v>
      </c>
      <c r="P247">
        <v>1608.370728445992</v>
      </c>
      <c r="Q247">
        <v>1995.429857488926</v>
      </c>
      <c r="R247">
        <v>1818.5656533211791</v>
      </c>
      <c r="S247">
        <v>1561.1343701400949</v>
      </c>
      <c r="T247">
        <v>2130.310059152996</v>
      </c>
      <c r="U247">
        <v>1741.8106527121481</v>
      </c>
      <c r="V247">
        <v>2339.295888206108</v>
      </c>
      <c r="W247">
        <v>2017.605369041878</v>
      </c>
      <c r="X247">
        <v>2130.8953564489088</v>
      </c>
      <c r="Y247">
        <v>2082.59466490055</v>
      </c>
      <c r="Z247">
        <v>1443.229937263264</v>
      </c>
      <c r="AA247">
        <v>2191.8707137147949</v>
      </c>
      <c r="AB247">
        <v>2047.233808085791</v>
      </c>
      <c r="AC247">
        <v>1846.1418089085421</v>
      </c>
      <c r="AD247">
        <v>1412.8725394199571</v>
      </c>
      <c r="AE247">
        <v>1712.724672577431</v>
      </c>
      <c r="AF247">
        <v>2159.167022849213</v>
      </c>
      <c r="AG247">
        <v>2056.069617092809</v>
      </c>
      <c r="AH247">
        <v>1905.03386259645</v>
      </c>
    </row>
    <row r="248" spans="1:34" x14ac:dyDescent="0.25">
      <c r="A248">
        <v>45149</v>
      </c>
      <c r="B248">
        <v>1232.21</v>
      </c>
      <c r="C248">
        <v>1993.450413288165</v>
      </c>
      <c r="D248">
        <v>2091.2836338119519</v>
      </c>
      <c r="E248">
        <v>1789.510835405566</v>
      </c>
      <c r="F248">
        <v>2079.1660375663892</v>
      </c>
      <c r="G248">
        <v>2117.443974237724</v>
      </c>
      <c r="H248">
        <v>2848.0986045073792</v>
      </c>
      <c r="I248">
        <v>1900.560653412675</v>
      </c>
      <c r="J248">
        <v>2043.9327535045129</v>
      </c>
      <c r="K248">
        <v>2063.7553805645612</v>
      </c>
      <c r="L248">
        <v>2092.3445335076308</v>
      </c>
      <c r="M248">
        <v>968.99970828659855</v>
      </c>
      <c r="N248">
        <v>1501.923691417511</v>
      </c>
      <c r="O248">
        <v>1989.384919237998</v>
      </c>
      <c r="P248">
        <v>1606.6740266592431</v>
      </c>
      <c r="Q248">
        <v>1987.451840987778</v>
      </c>
      <c r="R248">
        <v>1814.5489775581109</v>
      </c>
      <c r="S248">
        <v>1546.864493996326</v>
      </c>
      <c r="T248">
        <v>2123.0844374664262</v>
      </c>
      <c r="U248">
        <v>1741.023958612039</v>
      </c>
      <c r="V248">
        <v>2336.8814525874868</v>
      </c>
      <c r="W248">
        <v>2011.4746152222949</v>
      </c>
      <c r="X248">
        <v>2125.1124589324459</v>
      </c>
      <c r="Y248">
        <v>2075.8845880031322</v>
      </c>
      <c r="Z248">
        <v>1449.6859146958309</v>
      </c>
      <c r="AA248">
        <v>2178.97976011521</v>
      </c>
      <c r="AB248">
        <v>2041.3317456659399</v>
      </c>
      <c r="AC248">
        <v>1841.088611188482</v>
      </c>
      <c r="AD248">
        <v>1414.4932475966471</v>
      </c>
      <c r="AE248">
        <v>1709.9092540399899</v>
      </c>
      <c r="AF248">
        <v>2147.7424123396472</v>
      </c>
      <c r="AG248">
        <v>2045.3367862042251</v>
      </c>
      <c r="AH248">
        <v>1900.5439787563159</v>
      </c>
    </row>
    <row r="249" spans="1:34" x14ac:dyDescent="0.25">
      <c r="A249">
        <v>45148</v>
      </c>
      <c r="B249">
        <v>1220.6099999999999</v>
      </c>
      <c r="C249">
        <v>1994.0438640623249</v>
      </c>
      <c r="D249">
        <v>2092.233384376671</v>
      </c>
      <c r="E249">
        <v>1794.0300133599601</v>
      </c>
      <c r="F249">
        <v>2071.8144540399858</v>
      </c>
      <c r="G249">
        <v>2119.5395977060712</v>
      </c>
      <c r="H249">
        <v>2843.41390275202</v>
      </c>
      <c r="I249">
        <v>1900.589652377038</v>
      </c>
      <c r="J249">
        <v>2052.9885442314762</v>
      </c>
      <c r="K249">
        <v>2072.7590811638661</v>
      </c>
      <c r="L249">
        <v>2099.0752497061821</v>
      </c>
      <c r="M249">
        <v>972.42867399791271</v>
      </c>
      <c r="N249">
        <v>1499.7511738868759</v>
      </c>
      <c r="O249">
        <v>1996.350688341573</v>
      </c>
      <c r="P249">
        <v>1604.419049955846</v>
      </c>
      <c r="Q249">
        <v>1994.296846518132</v>
      </c>
      <c r="R249">
        <v>1808.21767055138</v>
      </c>
      <c r="S249">
        <v>1539.399984752037</v>
      </c>
      <c r="T249">
        <v>2103.3416061016728</v>
      </c>
      <c r="U249">
        <v>1755.496196058263</v>
      </c>
      <c r="V249">
        <v>2353.906263245914</v>
      </c>
      <c r="W249">
        <v>2018.947343897783</v>
      </c>
      <c r="X249">
        <v>2130.818487377524</v>
      </c>
      <c r="Y249">
        <v>2074.6209459065758</v>
      </c>
      <c r="Z249">
        <v>1451.6356707846719</v>
      </c>
      <c r="AA249">
        <v>2174.839059993305</v>
      </c>
      <c r="AB249">
        <v>2049.5340701204682</v>
      </c>
      <c r="AC249">
        <v>1843.941427934227</v>
      </c>
      <c r="AD249">
        <v>1415.4729272181851</v>
      </c>
      <c r="AE249">
        <v>1704.689196942328</v>
      </c>
      <c r="AF249">
        <v>2143.9398864408809</v>
      </c>
      <c r="AG249">
        <v>2044.53849257</v>
      </c>
      <c r="AH249">
        <v>1905.4142498059789</v>
      </c>
    </row>
    <row r="250" spans="1:34" x14ac:dyDescent="0.25">
      <c r="A250">
        <v>45147</v>
      </c>
      <c r="B250">
        <v>1233.99</v>
      </c>
      <c r="C250">
        <v>2003.3144699639829</v>
      </c>
      <c r="D250">
        <v>2120.219282151565</v>
      </c>
      <c r="E250">
        <v>1797.3999403913911</v>
      </c>
      <c r="F250">
        <v>2073.9897940627161</v>
      </c>
      <c r="G250">
        <v>2126.7837253793082</v>
      </c>
      <c r="H250">
        <v>2860.669551710846</v>
      </c>
      <c r="I250">
        <v>1896.285555859175</v>
      </c>
      <c r="J250">
        <v>2069.1125625968211</v>
      </c>
      <c r="K250">
        <v>2067.672184086884</v>
      </c>
      <c r="L250">
        <v>2115.8489869446298</v>
      </c>
      <c r="M250">
        <v>989.91901109194885</v>
      </c>
      <c r="N250">
        <v>1497.7634767300699</v>
      </c>
      <c r="O250">
        <v>2009.3247284855399</v>
      </c>
      <c r="P250">
        <v>1607.769909494506</v>
      </c>
      <c r="Q250">
        <v>1994.608655720401</v>
      </c>
      <c r="R250">
        <v>1819.5889658036169</v>
      </c>
      <c r="S250">
        <v>1532.750042867071</v>
      </c>
      <c r="T250">
        <v>2128.189765754968</v>
      </c>
      <c r="U250">
        <v>1774.239975262243</v>
      </c>
      <c r="V250">
        <v>2372.1535871691522</v>
      </c>
      <c r="W250">
        <v>2030.6874315220989</v>
      </c>
      <c r="X250">
        <v>2137.7996850131631</v>
      </c>
      <c r="Y250">
        <v>2084.5637018945772</v>
      </c>
      <c r="Z250">
        <v>1465.8556410662379</v>
      </c>
      <c r="AA250">
        <v>2184.414035166149</v>
      </c>
      <c r="AB250">
        <v>2058.955763772175</v>
      </c>
      <c r="AC250">
        <v>1853.6433318812151</v>
      </c>
      <c r="AD250">
        <v>1422.209108094276</v>
      </c>
      <c r="AE250">
        <v>1717.2928317201211</v>
      </c>
      <c r="AF250">
        <v>2152.3978699543759</v>
      </c>
      <c r="AG250">
        <v>2054.2391701061429</v>
      </c>
      <c r="AH250">
        <v>1914.2251111519529</v>
      </c>
    </row>
    <row r="251" spans="1:34" x14ac:dyDescent="0.25">
      <c r="A251">
        <v>45146</v>
      </c>
      <c r="B251">
        <v>1242.23</v>
      </c>
      <c r="C251">
        <v>1994.441614148589</v>
      </c>
      <c r="D251">
        <v>2106.3728441614821</v>
      </c>
      <c r="E251">
        <v>1806.705226019252</v>
      </c>
      <c r="F251">
        <v>2064.4764242679048</v>
      </c>
      <c r="G251">
        <v>2133.4575532495101</v>
      </c>
      <c r="H251">
        <v>2866.646158665098</v>
      </c>
      <c r="I251">
        <v>1881.0397558048651</v>
      </c>
      <c r="J251">
        <v>2042.99359246993</v>
      </c>
      <c r="K251">
        <v>2067.539101042024</v>
      </c>
      <c r="L251">
        <v>2111.4671378741368</v>
      </c>
      <c r="M251">
        <v>970.89333778814296</v>
      </c>
      <c r="N251">
        <v>1498.7611633414699</v>
      </c>
      <c r="O251">
        <v>2002.559048413028</v>
      </c>
      <c r="P251">
        <v>1599.160402432035</v>
      </c>
      <c r="Q251">
        <v>1986.0058180551</v>
      </c>
      <c r="R251">
        <v>1824.7398881386589</v>
      </c>
      <c r="S251">
        <v>1492.7364048177881</v>
      </c>
      <c r="T251">
        <v>2104.2145334343681</v>
      </c>
      <c r="U251">
        <v>1763.9784902440299</v>
      </c>
      <c r="V251">
        <v>2362.9447804972529</v>
      </c>
      <c r="W251">
        <v>2026.661578650311</v>
      </c>
      <c r="X251">
        <v>2135.619989221786</v>
      </c>
      <c r="Y251">
        <v>2065.347702552298</v>
      </c>
      <c r="Z251">
        <v>1449.709633092516</v>
      </c>
      <c r="AA251">
        <v>2172.8815663077421</v>
      </c>
      <c r="AB251">
        <v>2049.2865091780109</v>
      </c>
      <c r="AC251">
        <v>1849.6449628182429</v>
      </c>
      <c r="AD251">
        <v>1416.178204671005</v>
      </c>
      <c r="AE251">
        <v>1722.3821660210431</v>
      </c>
      <c r="AF251">
        <v>2154.5860088844311</v>
      </c>
      <c r="AG251">
        <v>2048.6679347301128</v>
      </c>
      <c r="AH251">
        <v>1894.87880927317</v>
      </c>
    </row>
    <row r="252" spans="1:34" x14ac:dyDescent="0.25">
      <c r="A252">
        <v>45145</v>
      </c>
      <c r="B252">
        <v>1241.42</v>
      </c>
      <c r="C252">
        <v>1985.924964935095</v>
      </c>
      <c r="D252">
        <v>2089.9092512705229</v>
      </c>
      <c r="E252">
        <v>1798.6751326971421</v>
      </c>
      <c r="F252">
        <v>2061.0392046844281</v>
      </c>
      <c r="G252">
        <v>2134.7782706442999</v>
      </c>
      <c r="H252">
        <v>2865.4154684245182</v>
      </c>
      <c r="I252">
        <v>1876.5560621911759</v>
      </c>
      <c r="J252">
        <v>2025.7535600025899</v>
      </c>
      <c r="K252">
        <v>2047.257840566115</v>
      </c>
      <c r="L252">
        <v>2109.541453030542</v>
      </c>
      <c r="M252">
        <v>958.50877848622497</v>
      </c>
      <c r="N252">
        <v>1487.7346359416381</v>
      </c>
      <c r="O252">
        <v>1997.1641274897879</v>
      </c>
      <c r="P252">
        <v>1590.6456141028909</v>
      </c>
      <c r="Q252">
        <v>1975.6949913955229</v>
      </c>
      <c r="R252">
        <v>1827.487216985066</v>
      </c>
      <c r="S252">
        <v>1495.202326740485</v>
      </c>
      <c r="T252">
        <v>2088.6267402530402</v>
      </c>
      <c r="U252">
        <v>1740.700321511609</v>
      </c>
      <c r="V252">
        <v>2353.8402397479872</v>
      </c>
      <c r="W252">
        <v>2013.789527062218</v>
      </c>
      <c r="X252">
        <v>2131.0774150440338</v>
      </c>
      <c r="Y252">
        <v>2051.385000087163</v>
      </c>
      <c r="Z252">
        <v>1444.282250303721</v>
      </c>
      <c r="AA252">
        <v>2165.229156976633</v>
      </c>
      <c r="AB252">
        <v>2039.3384629910099</v>
      </c>
      <c r="AC252">
        <v>1841.2551446097279</v>
      </c>
      <c r="AD252">
        <v>1406.5380629217141</v>
      </c>
      <c r="AE252">
        <v>1720.9655977852351</v>
      </c>
      <c r="AF252">
        <v>2155.001364803014</v>
      </c>
      <c r="AG252">
        <v>2045.681101183862</v>
      </c>
      <c r="AH252">
        <v>1875.4835840614251</v>
      </c>
    </row>
    <row r="253" spans="1:34" x14ac:dyDescent="0.25">
      <c r="A253">
        <v>45142</v>
      </c>
      <c r="B253">
        <v>1225.98</v>
      </c>
      <c r="C253">
        <v>1974.058687349682</v>
      </c>
      <c r="D253">
        <v>2080.1320908825519</v>
      </c>
      <c r="E253">
        <v>1795.1113512625261</v>
      </c>
      <c r="F253">
        <v>2051.611857105353</v>
      </c>
      <c r="G253">
        <v>2131.1837206118248</v>
      </c>
      <c r="H253">
        <v>2836.904133515367</v>
      </c>
      <c r="I253">
        <v>1859.727962120729</v>
      </c>
      <c r="J253">
        <v>2028.722225211294</v>
      </c>
      <c r="K253">
        <v>2046.1922187020091</v>
      </c>
      <c r="L253">
        <v>2112.974573282323</v>
      </c>
      <c r="M253">
        <v>952.12231195642403</v>
      </c>
      <c r="N253">
        <v>1486.315447009031</v>
      </c>
      <c r="O253">
        <v>1987.640133608526</v>
      </c>
      <c r="P253">
        <v>1588.7150179806531</v>
      </c>
      <c r="Q253">
        <v>1964.5697717648741</v>
      </c>
      <c r="R253">
        <v>1806.8444519955419</v>
      </c>
      <c r="S253">
        <v>1470.4299245865971</v>
      </c>
      <c r="T253">
        <v>2085.256601988071</v>
      </c>
      <c r="U253">
        <v>1722.054267781743</v>
      </c>
      <c r="V253">
        <v>2318.5889628124442</v>
      </c>
      <c r="W253">
        <v>2002.5449193262839</v>
      </c>
      <c r="X253">
        <v>2113.136465266633</v>
      </c>
      <c r="Y253">
        <v>2035.1972081087999</v>
      </c>
      <c r="Z253">
        <v>1442.2037341321759</v>
      </c>
      <c r="AA253">
        <v>2150.0624573787122</v>
      </c>
      <c r="AB253">
        <v>2031.768488168035</v>
      </c>
      <c r="AC253">
        <v>1827.8497000122029</v>
      </c>
      <c r="AD253">
        <v>1403.5507999511501</v>
      </c>
      <c r="AE253">
        <v>1706.421556562397</v>
      </c>
      <c r="AF253">
        <v>2145.6507403572218</v>
      </c>
      <c r="AG253">
        <v>2035.9413307326299</v>
      </c>
      <c r="AH253">
        <v>1860.5483374681339</v>
      </c>
    </row>
    <row r="254" spans="1:34" x14ac:dyDescent="0.25">
      <c r="A254">
        <v>45141</v>
      </c>
      <c r="B254">
        <v>1210.95</v>
      </c>
      <c r="C254">
        <v>1961.396605335211</v>
      </c>
      <c r="D254">
        <v>2067.177228213759</v>
      </c>
      <c r="E254">
        <v>1800.142496069785</v>
      </c>
      <c r="F254">
        <v>2024.498699005447</v>
      </c>
      <c r="G254">
        <v>2124.2197021333841</v>
      </c>
      <c r="H254">
        <v>2820.7683167212199</v>
      </c>
      <c r="I254">
        <v>1845.5907838372359</v>
      </c>
      <c r="J254">
        <v>2011.5625850865599</v>
      </c>
      <c r="K254">
        <v>2030.497277661987</v>
      </c>
      <c r="L254">
        <v>2115.270527107607</v>
      </c>
      <c r="M254">
        <v>956.73290116800672</v>
      </c>
      <c r="N254">
        <v>1483.0765615560249</v>
      </c>
      <c r="O254">
        <v>1978.8508448254111</v>
      </c>
      <c r="P254">
        <v>1577.7995192825849</v>
      </c>
      <c r="Q254">
        <v>1958.2410483600399</v>
      </c>
      <c r="R254">
        <v>1795.741462253794</v>
      </c>
      <c r="S254">
        <v>1459.2027818043471</v>
      </c>
      <c r="T254">
        <v>2064.994167265359</v>
      </c>
      <c r="U254">
        <v>1714.9747189105531</v>
      </c>
      <c r="V254">
        <v>2319.9409266000162</v>
      </c>
      <c r="W254">
        <v>1992.516864807083</v>
      </c>
      <c r="X254">
        <v>2094.813439958275</v>
      </c>
      <c r="Y254">
        <v>2020.660500547428</v>
      </c>
      <c r="Z254">
        <v>1446.356985661766</v>
      </c>
      <c r="AA254">
        <v>2130.8323667093118</v>
      </c>
      <c r="AB254">
        <v>2023.3499690190299</v>
      </c>
      <c r="AC254">
        <v>1817.963525688524</v>
      </c>
      <c r="AD254">
        <v>1404.924128976817</v>
      </c>
      <c r="AE254">
        <v>1696.081668015036</v>
      </c>
      <c r="AF254">
        <v>2133.9565225654828</v>
      </c>
      <c r="AG254">
        <v>2021.200915517674</v>
      </c>
      <c r="AH254">
        <v>1849.2619071379379</v>
      </c>
    </row>
    <row r="255" spans="1:34" x14ac:dyDescent="0.25">
      <c r="A255">
        <v>45140</v>
      </c>
      <c r="B255">
        <v>1220.43</v>
      </c>
      <c r="C255">
        <v>1965.2359456365141</v>
      </c>
      <c r="D255">
        <v>2063.738721801144</v>
      </c>
      <c r="E255">
        <v>1811.375918467056</v>
      </c>
      <c r="F255">
        <v>2031.08193513019</v>
      </c>
      <c r="G255">
        <v>2128.07966880398</v>
      </c>
      <c r="H255">
        <v>2830.0233039953041</v>
      </c>
      <c r="I255">
        <v>1850.2342492861339</v>
      </c>
      <c r="J255">
        <v>2016.1397766138571</v>
      </c>
      <c r="K255">
        <v>2046.4022299833191</v>
      </c>
      <c r="L255">
        <v>2112.3061655158372</v>
      </c>
      <c r="M255">
        <v>945.90375267544209</v>
      </c>
      <c r="N255">
        <v>1486.3092139587229</v>
      </c>
      <c r="O255">
        <v>1983.1199908984961</v>
      </c>
      <c r="P255">
        <v>1574.4724229234521</v>
      </c>
      <c r="Q255">
        <v>1968.665434132783</v>
      </c>
      <c r="R255">
        <v>1799.849611925478</v>
      </c>
      <c r="S255">
        <v>1454.6677665829629</v>
      </c>
      <c r="T255">
        <v>2077.728319113477</v>
      </c>
      <c r="U255">
        <v>1707.956162725146</v>
      </c>
      <c r="V255">
        <v>2322.5839070261632</v>
      </c>
      <c r="W255">
        <v>1986.02926339799</v>
      </c>
      <c r="X255">
        <v>2093.6624036714802</v>
      </c>
      <c r="Y255">
        <v>2026.8048056193029</v>
      </c>
      <c r="Z255">
        <v>1455.3865288603481</v>
      </c>
      <c r="AA255">
        <v>2136.42348181441</v>
      </c>
      <c r="AB255">
        <v>2029.4631243545809</v>
      </c>
      <c r="AC255">
        <v>1816.62894287526</v>
      </c>
      <c r="AD255">
        <v>1407.505433949219</v>
      </c>
      <c r="AE255">
        <v>1700.378813397456</v>
      </c>
      <c r="AF255">
        <v>2140.0471000792618</v>
      </c>
      <c r="AG255">
        <v>2022.856030912902</v>
      </c>
      <c r="AH255">
        <v>1854.1943254618641</v>
      </c>
    </row>
    <row r="256" spans="1:34" x14ac:dyDescent="0.25">
      <c r="A256">
        <v>45139</v>
      </c>
      <c r="B256">
        <v>1217.56</v>
      </c>
      <c r="C256">
        <v>1959.0573512370031</v>
      </c>
      <c r="D256">
        <v>2054.1326098309241</v>
      </c>
      <c r="E256">
        <v>1807.8362009118771</v>
      </c>
      <c r="F256">
        <v>2020.0776591749291</v>
      </c>
      <c r="G256">
        <v>2126.5576258072838</v>
      </c>
      <c r="H256">
        <v>2819.8830214074419</v>
      </c>
      <c r="I256">
        <v>1851.577451296012</v>
      </c>
      <c r="J256">
        <v>2013.1074436586041</v>
      </c>
      <c r="K256">
        <v>2038.526459098284</v>
      </c>
      <c r="L256">
        <v>2106.1691016480531</v>
      </c>
      <c r="M256">
        <v>951.03006854502996</v>
      </c>
      <c r="N256">
        <v>1485.960079086743</v>
      </c>
      <c r="O256">
        <v>1983.800601053329</v>
      </c>
      <c r="P256">
        <v>1577.3472141488739</v>
      </c>
      <c r="Q256">
        <v>1963.730683080096</v>
      </c>
      <c r="R256">
        <v>1788.6864169836931</v>
      </c>
      <c r="S256">
        <v>1441.2993181313129</v>
      </c>
      <c r="T256">
        <v>2070.406853223607</v>
      </c>
      <c r="U256">
        <v>1697.157898602059</v>
      </c>
      <c r="V256">
        <v>2317.3971363045648</v>
      </c>
      <c r="W256">
        <v>1984.8352981815949</v>
      </c>
      <c r="X256">
        <v>2090.271816288639</v>
      </c>
      <c r="Y256">
        <v>2017.5058175265419</v>
      </c>
      <c r="Z256">
        <v>1446.933287641484</v>
      </c>
      <c r="AA256">
        <v>2127.1029758634809</v>
      </c>
      <c r="AB256">
        <v>2026.2090003802771</v>
      </c>
      <c r="AC256">
        <v>1811.8426093610719</v>
      </c>
      <c r="AD256">
        <v>1406.09947447114</v>
      </c>
      <c r="AE256">
        <v>1700.056764314684</v>
      </c>
      <c r="AF256">
        <v>2133.0616012530309</v>
      </c>
      <c r="AG256">
        <v>2014.1284989196849</v>
      </c>
      <c r="AH256">
        <v>1850.2968161636809</v>
      </c>
    </row>
    <row r="257" spans="1:34" x14ac:dyDescent="0.25">
      <c r="A257">
        <v>45138</v>
      </c>
      <c r="B257">
        <v>1222.9000000000001</v>
      </c>
      <c r="C257">
        <v>1969.889713958552</v>
      </c>
      <c r="D257">
        <v>2077.6450240145532</v>
      </c>
      <c r="E257">
        <v>1831.9555139854899</v>
      </c>
      <c r="F257">
        <v>2042.001963349994</v>
      </c>
      <c r="G257">
        <v>2128.7758602004828</v>
      </c>
      <c r="H257">
        <v>2840.2459408187492</v>
      </c>
      <c r="I257">
        <v>1856.953331496622</v>
      </c>
      <c r="J257">
        <v>2008.5109425511171</v>
      </c>
      <c r="K257">
        <v>2057.52431051137</v>
      </c>
      <c r="L257">
        <v>2114.6889442294791</v>
      </c>
      <c r="M257">
        <v>952.97328418016718</v>
      </c>
      <c r="N257">
        <v>1490.712573842701</v>
      </c>
      <c r="O257">
        <v>1990.356120114034</v>
      </c>
      <c r="P257">
        <v>1581.709872830115</v>
      </c>
      <c r="Q257">
        <v>1976.00842081166</v>
      </c>
      <c r="R257">
        <v>1775.9100153382501</v>
      </c>
      <c r="S257">
        <v>1467.52094473548</v>
      </c>
      <c r="T257">
        <v>2091.4170521052888</v>
      </c>
      <c r="U257">
        <v>1704.561201461072</v>
      </c>
      <c r="V257">
        <v>2334.1186972067708</v>
      </c>
      <c r="W257">
        <v>1995.194817277076</v>
      </c>
      <c r="X257">
        <v>2098.7601504795748</v>
      </c>
      <c r="Y257">
        <v>2028.924055526559</v>
      </c>
      <c r="Z257">
        <v>1452.298051368924</v>
      </c>
      <c r="AA257">
        <v>2144.3284904764159</v>
      </c>
      <c r="AB257">
        <v>2034.487848539615</v>
      </c>
      <c r="AC257">
        <v>1813.745831644809</v>
      </c>
      <c r="AD257">
        <v>1413.2329030187491</v>
      </c>
      <c r="AE257">
        <v>1702.2599180741611</v>
      </c>
      <c r="AF257">
        <v>2142.0558304685769</v>
      </c>
      <c r="AG257">
        <v>2027.042305926936</v>
      </c>
      <c r="AH257">
        <v>1860.952262141926</v>
      </c>
    </row>
    <row r="258" spans="1:34" x14ac:dyDescent="0.25">
      <c r="A258">
        <v>45135</v>
      </c>
      <c r="B258">
        <v>1207.67</v>
      </c>
      <c r="C258">
        <v>1962.735043095073</v>
      </c>
      <c r="D258">
        <v>2078.2463861892988</v>
      </c>
      <c r="E258">
        <v>1812.423081606205</v>
      </c>
      <c r="F258">
        <v>2029.2613673291451</v>
      </c>
      <c r="G258">
        <v>2134.7028505987018</v>
      </c>
      <c r="H258">
        <v>2829.989241037385</v>
      </c>
      <c r="I258">
        <v>1847.049758463746</v>
      </c>
      <c r="J258">
        <v>2000.363870516903</v>
      </c>
      <c r="K258">
        <v>2052.0808250607129</v>
      </c>
      <c r="L258">
        <v>2111.822930472144</v>
      </c>
      <c r="M258">
        <v>940.52310068190855</v>
      </c>
      <c r="N258">
        <v>1487.004845344085</v>
      </c>
      <c r="O258">
        <v>1985.633692733308</v>
      </c>
      <c r="P258">
        <v>1575.165686741861</v>
      </c>
      <c r="Q258">
        <v>1967.5916752489391</v>
      </c>
      <c r="R258">
        <v>1766.168654816227</v>
      </c>
      <c r="S258">
        <v>1457.320899522105</v>
      </c>
      <c r="T258">
        <v>2091.0514036621439</v>
      </c>
      <c r="U258">
        <v>1700.795370732789</v>
      </c>
      <c r="V258">
        <v>2339.9769335044798</v>
      </c>
      <c r="W258">
        <v>1986.503670914607</v>
      </c>
      <c r="X258">
        <v>2090.6435983760389</v>
      </c>
      <c r="Y258">
        <v>2022.3029163037829</v>
      </c>
      <c r="Z258">
        <v>1452.471354776362</v>
      </c>
      <c r="AA258">
        <v>2135.7854188827819</v>
      </c>
      <c r="AB258">
        <v>2029.2098096361451</v>
      </c>
      <c r="AC258">
        <v>1807.6361845329179</v>
      </c>
      <c r="AD258">
        <v>1406.100457702199</v>
      </c>
      <c r="AE258">
        <v>1686.4498345648369</v>
      </c>
      <c r="AF258">
        <v>2136.625353451695</v>
      </c>
      <c r="AG258">
        <v>2020.9056752249489</v>
      </c>
      <c r="AH258">
        <v>1852.988651535064</v>
      </c>
    </row>
    <row r="259" spans="1:34" x14ac:dyDescent="0.25">
      <c r="A259">
        <v>45134</v>
      </c>
      <c r="B259">
        <v>1197.33</v>
      </c>
      <c r="C259">
        <v>1952.0635910209651</v>
      </c>
      <c r="D259">
        <v>2066.0872387030872</v>
      </c>
      <c r="E259">
        <v>1801.891691151551</v>
      </c>
      <c r="F259">
        <v>2009.909714501156</v>
      </c>
      <c r="G259">
        <v>2131.4191330285171</v>
      </c>
      <c r="H259">
        <v>2810.1682895049671</v>
      </c>
      <c r="I259">
        <v>1836.898256971604</v>
      </c>
      <c r="J259">
        <v>1984.8553691889899</v>
      </c>
      <c r="K259">
        <v>2035.912563833424</v>
      </c>
      <c r="L259">
        <v>2104.9130695656222</v>
      </c>
      <c r="M259">
        <v>936.94012371120266</v>
      </c>
      <c r="N259">
        <v>1482.4806522896911</v>
      </c>
      <c r="O259">
        <v>1976.5168964470979</v>
      </c>
      <c r="P259">
        <v>1567.7613739250601</v>
      </c>
      <c r="Q259">
        <v>1962.118474304717</v>
      </c>
      <c r="R259">
        <v>1757.878653124367</v>
      </c>
      <c r="S259">
        <v>1457.101013356149</v>
      </c>
      <c r="T259">
        <v>2086.7079046296849</v>
      </c>
      <c r="U259">
        <v>1694.8256614627551</v>
      </c>
      <c r="V259">
        <v>2335.997129387034</v>
      </c>
      <c r="W259">
        <v>1983.6761461407641</v>
      </c>
      <c r="X259">
        <v>2089.928679309804</v>
      </c>
      <c r="Y259">
        <v>2005.2625533781279</v>
      </c>
      <c r="Z259">
        <v>1452.4400190606809</v>
      </c>
      <c r="AA259">
        <v>2120.9324639274</v>
      </c>
      <c r="AB259">
        <v>2019.7947463803559</v>
      </c>
      <c r="AC259">
        <v>1801.284223722758</v>
      </c>
      <c r="AD259">
        <v>1401.8938813490411</v>
      </c>
      <c r="AE259">
        <v>1680.7784083232821</v>
      </c>
      <c r="AF259">
        <v>2126.644698162163</v>
      </c>
      <c r="AG259">
        <v>2013.466434542592</v>
      </c>
      <c r="AH259">
        <v>1838.0484077872959</v>
      </c>
    </row>
    <row r="260" spans="1:34" x14ac:dyDescent="0.25">
      <c r="A260">
        <v>45133</v>
      </c>
      <c r="B260">
        <v>1200.8399999999999</v>
      </c>
      <c r="C260">
        <v>1950.2291807261911</v>
      </c>
      <c r="D260">
        <v>2066.0398517300332</v>
      </c>
      <c r="E260">
        <v>1805.611129698189</v>
      </c>
      <c r="F260">
        <v>1991.885983603084</v>
      </c>
      <c r="G260">
        <v>2131.0615382226501</v>
      </c>
      <c r="H260">
        <v>2810.3309673518079</v>
      </c>
      <c r="I260">
        <v>1836.5145284469779</v>
      </c>
      <c r="J260">
        <v>1985.0771535726919</v>
      </c>
      <c r="K260">
        <v>2047.2677718212431</v>
      </c>
      <c r="L260">
        <v>2116.8248340155269</v>
      </c>
      <c r="M260">
        <v>938.49192215214612</v>
      </c>
      <c r="N260">
        <v>1482.3662585918</v>
      </c>
      <c r="O260">
        <v>1979.746697048608</v>
      </c>
      <c r="P260">
        <v>1573.8953005523899</v>
      </c>
      <c r="Q260">
        <v>1965.7224165582511</v>
      </c>
      <c r="R260">
        <v>1762.826909515313</v>
      </c>
      <c r="S260">
        <v>1443.6549222707499</v>
      </c>
      <c r="T260">
        <v>2083.016711610037</v>
      </c>
      <c r="U260">
        <v>1694.337439532487</v>
      </c>
      <c r="V260">
        <v>2338.014213823541</v>
      </c>
      <c r="W260">
        <v>1993.123337980963</v>
      </c>
      <c r="X260">
        <v>2082.6939612373289</v>
      </c>
      <c r="Y260">
        <v>2002.452223248679</v>
      </c>
      <c r="Z260">
        <v>1447.8435462345919</v>
      </c>
      <c r="AA260">
        <v>2113.1429193277668</v>
      </c>
      <c r="AB260">
        <v>2024.22420519557</v>
      </c>
      <c r="AC260">
        <v>1804.896995744064</v>
      </c>
      <c r="AD260">
        <v>1401.7217101341851</v>
      </c>
      <c r="AE260">
        <v>1681.560438211033</v>
      </c>
      <c r="AF260">
        <v>2123.314619485499</v>
      </c>
      <c r="AG260">
        <v>2012.38014705557</v>
      </c>
      <c r="AH260">
        <v>1835.8476151460011</v>
      </c>
    </row>
    <row r="261" spans="1:34" x14ac:dyDescent="0.25">
      <c r="A261">
        <v>45132</v>
      </c>
      <c r="B261">
        <v>1195.9000000000001</v>
      </c>
      <c r="C261">
        <v>1950.9059319037749</v>
      </c>
      <c r="D261">
        <v>2067.7916855966232</v>
      </c>
      <c r="E261">
        <v>1804.5782625072679</v>
      </c>
      <c r="F261">
        <v>1987.125718541492</v>
      </c>
      <c r="G261">
        <v>2129.8218794468939</v>
      </c>
      <c r="H261">
        <v>2810.3540684423269</v>
      </c>
      <c r="I261">
        <v>1848.5313814479871</v>
      </c>
      <c r="J261">
        <v>1983.23140780827</v>
      </c>
      <c r="K261">
        <v>2046.6989905177361</v>
      </c>
      <c r="L261">
        <v>2120.0307421468851</v>
      </c>
      <c r="M261">
        <v>942.37664263137106</v>
      </c>
      <c r="N261">
        <v>1481.548008437006</v>
      </c>
      <c r="O261">
        <v>1985.428324397906</v>
      </c>
      <c r="P261">
        <v>1572.3978319324381</v>
      </c>
      <c r="Q261">
        <v>1965.93670307148</v>
      </c>
      <c r="R261">
        <v>1767.086989547033</v>
      </c>
      <c r="S261">
        <v>1425.107434126352</v>
      </c>
      <c r="T261">
        <v>2080.9205538350702</v>
      </c>
      <c r="U261">
        <v>1691.090737504715</v>
      </c>
      <c r="V261">
        <v>2345.9135699549661</v>
      </c>
      <c r="W261">
        <v>1996.5434426168499</v>
      </c>
      <c r="X261">
        <v>2087.8859056299571</v>
      </c>
      <c r="Y261">
        <v>2004.301685434325</v>
      </c>
      <c r="Z261">
        <v>1454.535359242094</v>
      </c>
      <c r="AA261">
        <v>2112.1904794365119</v>
      </c>
      <c r="AB261">
        <v>2026.640794433805</v>
      </c>
      <c r="AC261">
        <v>1806.6919834495361</v>
      </c>
      <c r="AD261">
        <v>1403.5856723732199</v>
      </c>
      <c r="AE261">
        <v>1680.761501993441</v>
      </c>
      <c r="AF261">
        <v>2120.221033484579</v>
      </c>
      <c r="AG261">
        <v>2013.256283701578</v>
      </c>
      <c r="AH261">
        <v>1838.3292657258901</v>
      </c>
    </row>
    <row r="262" spans="1:34" x14ac:dyDescent="0.25">
      <c r="A262">
        <v>45131</v>
      </c>
      <c r="B262">
        <v>1190.72</v>
      </c>
      <c r="C262">
        <v>1952.2928572811791</v>
      </c>
      <c r="D262">
        <v>2071.900129578557</v>
      </c>
      <c r="E262">
        <v>1802.7198918476181</v>
      </c>
      <c r="F262">
        <v>1991.6832698827041</v>
      </c>
      <c r="G262">
        <v>2141.005647102696</v>
      </c>
      <c r="H262">
        <v>2817.653303853996</v>
      </c>
      <c r="I262">
        <v>1849.2964919413989</v>
      </c>
      <c r="J262">
        <v>1987.0580635910869</v>
      </c>
      <c r="K262">
        <v>2043.8736993927439</v>
      </c>
      <c r="L262">
        <v>2121.5279424865198</v>
      </c>
      <c r="M262">
        <v>948.58684845667165</v>
      </c>
      <c r="N262">
        <v>1486.6961092489821</v>
      </c>
      <c r="O262">
        <v>1981.3566743840149</v>
      </c>
      <c r="P262">
        <v>1577.374773494596</v>
      </c>
      <c r="Q262">
        <v>1966.508294686822</v>
      </c>
      <c r="R262">
        <v>1758.968619981591</v>
      </c>
      <c r="S262">
        <v>1424.572927202164</v>
      </c>
      <c r="T262">
        <v>2084.017164040833</v>
      </c>
      <c r="U262">
        <v>1690.905972954615</v>
      </c>
      <c r="V262">
        <v>2343.382812283859</v>
      </c>
      <c r="W262">
        <v>2000.477468624106</v>
      </c>
      <c r="X262">
        <v>2088.5092963724619</v>
      </c>
      <c r="Y262">
        <v>2003.1867607747031</v>
      </c>
      <c r="Z262">
        <v>1450.222507944779</v>
      </c>
      <c r="AA262">
        <v>2114.7261378608719</v>
      </c>
      <c r="AB262">
        <v>2025.7818804484441</v>
      </c>
      <c r="AC262">
        <v>1807.462482695458</v>
      </c>
      <c r="AD262">
        <v>1405.829366945851</v>
      </c>
      <c r="AE262">
        <v>1678.3321224023639</v>
      </c>
      <c r="AF262">
        <v>2120.9224790338521</v>
      </c>
      <c r="AG262">
        <v>2016.139075768865</v>
      </c>
      <c r="AH262">
        <v>1838.9860310610291</v>
      </c>
    </row>
    <row r="263" spans="1:34" x14ac:dyDescent="0.25">
      <c r="A263">
        <v>45128</v>
      </c>
      <c r="B263">
        <v>1185.9000000000001</v>
      </c>
      <c r="C263">
        <v>1942.436856969596</v>
      </c>
      <c r="D263">
        <v>2062.8041328578379</v>
      </c>
      <c r="E263">
        <v>1811.881580919553</v>
      </c>
      <c r="F263">
        <v>1972.673848641987</v>
      </c>
      <c r="G263">
        <v>2135.5403266711019</v>
      </c>
      <c r="H263">
        <v>2805.8541737618189</v>
      </c>
      <c r="I263">
        <v>1844.903274299307</v>
      </c>
      <c r="J263">
        <v>1975.6571592845801</v>
      </c>
      <c r="K263">
        <v>2035.471649403529</v>
      </c>
      <c r="L263">
        <v>2127.124792926229</v>
      </c>
      <c r="M263">
        <v>947.74984583004675</v>
      </c>
      <c r="N263">
        <v>1490.4909393762521</v>
      </c>
      <c r="O263">
        <v>1969.0134754344231</v>
      </c>
      <c r="P263">
        <v>1566.278788220721</v>
      </c>
      <c r="Q263">
        <v>1963.7561777939759</v>
      </c>
      <c r="R263">
        <v>1753.7673913294891</v>
      </c>
      <c r="S263">
        <v>1425.250087255293</v>
      </c>
      <c r="T263">
        <v>2078.2593689969731</v>
      </c>
      <c r="U263">
        <v>1672.1648906912369</v>
      </c>
      <c r="V263">
        <v>2336.2624951455919</v>
      </c>
      <c r="W263">
        <v>1982.2745419500841</v>
      </c>
      <c r="X263">
        <v>2073.2759222157351</v>
      </c>
      <c r="Y263">
        <v>1991.1014690382319</v>
      </c>
      <c r="Z263">
        <v>1457.1493848884049</v>
      </c>
      <c r="AA263">
        <v>2101.1422811993539</v>
      </c>
      <c r="AB263">
        <v>2018.473595933604</v>
      </c>
      <c r="AC263">
        <v>1796.137491857864</v>
      </c>
      <c r="AD263">
        <v>1410.0860015232479</v>
      </c>
      <c r="AE263">
        <v>1673.9142659621821</v>
      </c>
      <c r="AF263">
        <v>2116.5055692754158</v>
      </c>
      <c r="AG263">
        <v>2005.16793972031</v>
      </c>
      <c r="AH263">
        <v>1826.9657114027871</v>
      </c>
    </row>
    <row r="264" spans="1:34" x14ac:dyDescent="0.25">
      <c r="A264">
        <v>45127</v>
      </c>
      <c r="B264">
        <v>1172.81</v>
      </c>
      <c r="C264">
        <v>1932.611778787742</v>
      </c>
      <c r="D264">
        <v>2046.349687639221</v>
      </c>
      <c r="E264">
        <v>1798.5315081743929</v>
      </c>
      <c r="F264">
        <v>1954.805831751647</v>
      </c>
      <c r="G264">
        <v>2122.8536492775602</v>
      </c>
      <c r="H264">
        <v>2790.4279973902649</v>
      </c>
      <c r="I264">
        <v>1838.118051674747</v>
      </c>
      <c r="J264">
        <v>1975.900481442884</v>
      </c>
      <c r="K264">
        <v>2028.791695881765</v>
      </c>
      <c r="L264">
        <v>2117.2179009085899</v>
      </c>
      <c r="M264">
        <v>938.56238297661037</v>
      </c>
      <c r="N264">
        <v>1477.8442993308149</v>
      </c>
      <c r="O264">
        <v>1963.4203791579989</v>
      </c>
      <c r="P264">
        <v>1558.190176096723</v>
      </c>
      <c r="Q264">
        <v>1962.3214891725279</v>
      </c>
      <c r="R264">
        <v>1747.734454061097</v>
      </c>
      <c r="S264">
        <v>1406.725198926506</v>
      </c>
      <c r="T264">
        <v>2064.7879884945628</v>
      </c>
      <c r="U264">
        <v>1661.825233471448</v>
      </c>
      <c r="V264">
        <v>2328.126338031881</v>
      </c>
      <c r="W264">
        <v>1985.229697021337</v>
      </c>
      <c r="X264">
        <v>2064.3224862757911</v>
      </c>
      <c r="Y264">
        <v>1978.0206412427499</v>
      </c>
      <c r="Z264">
        <v>1469.9244919260859</v>
      </c>
      <c r="AA264">
        <v>2086.3521977310379</v>
      </c>
      <c r="AB264">
        <v>2014.1045589351991</v>
      </c>
      <c r="AC264">
        <v>1789.63279489501</v>
      </c>
      <c r="AD264">
        <v>1403.7531323982489</v>
      </c>
      <c r="AE264">
        <v>1661.712512241525</v>
      </c>
      <c r="AF264">
        <v>2105.1003169118171</v>
      </c>
      <c r="AG264">
        <v>1993.9653964699189</v>
      </c>
      <c r="AH264">
        <v>1819.6132730902841</v>
      </c>
    </row>
    <row r="265" spans="1:34" x14ac:dyDescent="0.25">
      <c r="A265">
        <v>45126</v>
      </c>
      <c r="B265">
        <v>1172.98</v>
      </c>
      <c r="C265">
        <v>1926.944078116114</v>
      </c>
      <c r="D265">
        <v>2037.0329750082769</v>
      </c>
      <c r="E265">
        <v>1791.8618442150359</v>
      </c>
      <c r="F265">
        <v>1943.1922039642741</v>
      </c>
      <c r="G265">
        <v>2123.3515843469522</v>
      </c>
      <c r="H265">
        <v>2789.9054064373349</v>
      </c>
      <c r="I265">
        <v>1831.0302123720589</v>
      </c>
      <c r="J265">
        <v>1963.4775672355231</v>
      </c>
      <c r="K265">
        <v>2024.1268437796309</v>
      </c>
      <c r="L265">
        <v>2119.0493454744978</v>
      </c>
      <c r="M265">
        <v>927.03600753282865</v>
      </c>
      <c r="N265">
        <v>1475.7066222633009</v>
      </c>
      <c r="O265">
        <v>1958.303749926481</v>
      </c>
      <c r="P265">
        <v>1556.785205988072</v>
      </c>
      <c r="Q265">
        <v>1948.810310133865</v>
      </c>
      <c r="R265">
        <v>1749.432890078712</v>
      </c>
      <c r="S265">
        <v>1404.879140397516</v>
      </c>
      <c r="T265">
        <v>2047.2168353271061</v>
      </c>
      <c r="U265">
        <v>1662.890935750142</v>
      </c>
      <c r="V265">
        <v>2324.170938234513</v>
      </c>
      <c r="W265">
        <v>1980.237275601208</v>
      </c>
      <c r="X265">
        <v>2055.8369917170521</v>
      </c>
      <c r="Y265">
        <v>1976.4060758181699</v>
      </c>
      <c r="Z265">
        <v>1457.440463053035</v>
      </c>
      <c r="AA265">
        <v>2079.6890705626352</v>
      </c>
      <c r="AB265">
        <v>2006.6110193469581</v>
      </c>
      <c r="AC265">
        <v>1788.4773877747029</v>
      </c>
      <c r="AD265">
        <v>1396.5584831582089</v>
      </c>
      <c r="AE265">
        <v>1660.3648178440219</v>
      </c>
      <c r="AF265">
        <v>2099.2458301552251</v>
      </c>
      <c r="AG265">
        <v>1987.581454168874</v>
      </c>
      <c r="AH265">
        <v>1814.2363447158821</v>
      </c>
    </row>
    <row r="266" spans="1:34" x14ac:dyDescent="0.25">
      <c r="A266">
        <v>45125</v>
      </c>
      <c r="B266">
        <v>1174.0899999999999</v>
      </c>
      <c r="C266">
        <v>1931.274471835814</v>
      </c>
      <c r="D266">
        <v>2042.8617703303969</v>
      </c>
      <c r="E266">
        <v>1778.4428807714951</v>
      </c>
      <c r="F266">
        <v>1954.6335935793329</v>
      </c>
      <c r="G266">
        <v>2114.0455531314719</v>
      </c>
      <c r="H266">
        <v>2794.8532586144361</v>
      </c>
      <c r="I266">
        <v>1840.3493471156839</v>
      </c>
      <c r="J266">
        <v>1969.2758477765731</v>
      </c>
      <c r="K266">
        <v>2037.871652271426</v>
      </c>
      <c r="L266">
        <v>2121.57517467045</v>
      </c>
      <c r="M266">
        <v>935.92182645241041</v>
      </c>
      <c r="N266">
        <v>1475.352206372929</v>
      </c>
      <c r="O266">
        <v>1961.885509885486</v>
      </c>
      <c r="P266">
        <v>1557.8566926295559</v>
      </c>
      <c r="Q266">
        <v>1952.152240023142</v>
      </c>
      <c r="R266">
        <v>1751.8567102175621</v>
      </c>
      <c r="S266">
        <v>1405.6831260939471</v>
      </c>
      <c r="T266">
        <v>2056.346161688703</v>
      </c>
      <c r="U266">
        <v>1659.5809662845461</v>
      </c>
      <c r="V266">
        <v>2335.2826348414878</v>
      </c>
      <c r="W266">
        <v>1964.362607383739</v>
      </c>
      <c r="X266">
        <v>2058.0388128887812</v>
      </c>
      <c r="Y266">
        <v>1987.450520845292</v>
      </c>
      <c r="Z266">
        <v>1450.7129146520549</v>
      </c>
      <c r="AA266">
        <v>2088.3768690420779</v>
      </c>
      <c r="AB266">
        <v>2011.9733258868321</v>
      </c>
      <c r="AC266">
        <v>1785.71111185053</v>
      </c>
      <c r="AD266">
        <v>1394.905712585741</v>
      </c>
      <c r="AE266">
        <v>1660.458428947526</v>
      </c>
      <c r="AF266">
        <v>2098.3083779902918</v>
      </c>
      <c r="AG266">
        <v>1991.1596920719689</v>
      </c>
      <c r="AH266">
        <v>1822.4148791750081</v>
      </c>
    </row>
    <row r="267" spans="1:34" x14ac:dyDescent="0.25">
      <c r="A267">
        <v>45124</v>
      </c>
      <c r="B267">
        <v>1173.1300000000001</v>
      </c>
      <c r="C267">
        <v>1932.763430414032</v>
      </c>
      <c r="D267">
        <v>2043.412257905363</v>
      </c>
      <c r="E267">
        <v>1765.983275627078</v>
      </c>
      <c r="F267">
        <v>1957.9063830668961</v>
      </c>
      <c r="G267">
        <v>2114.001515974182</v>
      </c>
      <c r="H267">
        <v>2791.1870336063098</v>
      </c>
      <c r="I267">
        <v>1840.457944519417</v>
      </c>
      <c r="J267">
        <v>1964.7956383037849</v>
      </c>
      <c r="K267">
        <v>2037.496381848598</v>
      </c>
      <c r="L267">
        <v>2124.040124604001</v>
      </c>
      <c r="M267">
        <v>937.33509606862901</v>
      </c>
      <c r="N267">
        <v>1476.571378871768</v>
      </c>
      <c r="O267">
        <v>1967.018048152762</v>
      </c>
      <c r="P267">
        <v>1563.150902107973</v>
      </c>
      <c r="Q267">
        <v>1952.146073960791</v>
      </c>
      <c r="R267">
        <v>1743.9004602669179</v>
      </c>
      <c r="S267">
        <v>1413.4039833012321</v>
      </c>
      <c r="T267">
        <v>2071.6619596542459</v>
      </c>
      <c r="U267">
        <v>1665.6174831086009</v>
      </c>
      <c r="V267">
        <v>2332.0024559321992</v>
      </c>
      <c r="W267">
        <v>1966.2779438392131</v>
      </c>
      <c r="X267">
        <v>2055.7187446270941</v>
      </c>
      <c r="Y267">
        <v>1992.47298988937</v>
      </c>
      <c r="Z267">
        <v>1446.3475070182251</v>
      </c>
      <c r="AA267">
        <v>2091.3815158227731</v>
      </c>
      <c r="AB267">
        <v>2012.8502047360701</v>
      </c>
      <c r="AC267">
        <v>1786.3292819787071</v>
      </c>
      <c r="AD267">
        <v>1392.900514393292</v>
      </c>
      <c r="AE267">
        <v>1659.8361410171051</v>
      </c>
      <c r="AF267">
        <v>2098.2945248912852</v>
      </c>
      <c r="AG267">
        <v>1991.0890214384069</v>
      </c>
      <c r="AH267">
        <v>1826.4930152120451</v>
      </c>
    </row>
    <row r="268" spans="1:34" x14ac:dyDescent="0.25">
      <c r="A268">
        <v>45121</v>
      </c>
      <c r="B268">
        <v>1168.4000000000001</v>
      </c>
      <c r="C268">
        <v>1924.7271661060411</v>
      </c>
      <c r="D268">
        <v>2030.922052368448</v>
      </c>
      <c r="E268">
        <v>1749.392636913976</v>
      </c>
      <c r="F268">
        <v>1937.470689056009</v>
      </c>
      <c r="G268">
        <v>2119.5724408282431</v>
      </c>
      <c r="H268">
        <v>2779.929304333647</v>
      </c>
      <c r="I268">
        <v>1842.339114258886</v>
      </c>
      <c r="J268">
        <v>1966.672979484611</v>
      </c>
      <c r="K268">
        <v>2028.6851570124891</v>
      </c>
      <c r="L268">
        <v>2119.2643189520591</v>
      </c>
      <c r="M268">
        <v>929.09802501829517</v>
      </c>
      <c r="N268">
        <v>1479.9664467350169</v>
      </c>
      <c r="O268">
        <v>1959.897456736765</v>
      </c>
      <c r="P268">
        <v>1557.3535628503221</v>
      </c>
      <c r="Q268">
        <v>1941.14389155243</v>
      </c>
      <c r="R268">
        <v>1736.9247691924079</v>
      </c>
      <c r="S268">
        <v>1422.757301593746</v>
      </c>
      <c r="T268">
        <v>2070.357940738349</v>
      </c>
      <c r="U268">
        <v>1655.4977000350141</v>
      </c>
      <c r="V268">
        <v>2328.9469119104051</v>
      </c>
      <c r="W268">
        <v>1957.480573476432</v>
      </c>
      <c r="X268">
        <v>2054.7360325080558</v>
      </c>
      <c r="Y268">
        <v>1983.895657374595</v>
      </c>
      <c r="Z268">
        <v>1440.1691548453121</v>
      </c>
      <c r="AA268">
        <v>2080.4075296565179</v>
      </c>
      <c r="AB268">
        <v>2006.653993832718</v>
      </c>
      <c r="AC268">
        <v>1780.7835572890369</v>
      </c>
      <c r="AD268">
        <v>1388.622390404546</v>
      </c>
      <c r="AE268">
        <v>1659.776238570955</v>
      </c>
      <c r="AF268">
        <v>2093.1300993789691</v>
      </c>
      <c r="AG268">
        <v>1984.08982825664</v>
      </c>
      <c r="AH268">
        <v>1815.0146752051021</v>
      </c>
    </row>
    <row r="269" spans="1:34" x14ac:dyDescent="0.25">
      <c r="A269">
        <v>45120</v>
      </c>
      <c r="B269">
        <v>1165.42</v>
      </c>
      <c r="C269">
        <v>1919.9135782353569</v>
      </c>
      <c r="D269">
        <v>2024.528672320552</v>
      </c>
      <c r="E269">
        <v>1756.146053115579</v>
      </c>
      <c r="F269">
        <v>1931.430200343588</v>
      </c>
      <c r="G269">
        <v>2122.0958988100961</v>
      </c>
      <c r="H269">
        <v>2773.325469386235</v>
      </c>
      <c r="I269">
        <v>1829.055677224934</v>
      </c>
      <c r="J269">
        <v>1959.625385428312</v>
      </c>
      <c r="K269">
        <v>2033.1365010512191</v>
      </c>
      <c r="L269">
        <v>2107.4653044030601</v>
      </c>
      <c r="M269">
        <v>919.02551346218809</v>
      </c>
      <c r="N269">
        <v>1474.818604550944</v>
      </c>
      <c r="O269">
        <v>1956.0420713412591</v>
      </c>
      <c r="P269">
        <v>1548.4404799228821</v>
      </c>
      <c r="Q269">
        <v>1937.792071213921</v>
      </c>
      <c r="R269">
        <v>1739.8821171050411</v>
      </c>
      <c r="S269">
        <v>1399.943625803834</v>
      </c>
      <c r="T269">
        <v>2045.1395397545509</v>
      </c>
      <c r="U269">
        <v>1654.3851218023131</v>
      </c>
      <c r="V269">
        <v>2328.320617680376</v>
      </c>
      <c r="W269">
        <v>1955.9705254859721</v>
      </c>
      <c r="X269">
        <v>2055.386502881363</v>
      </c>
      <c r="Y269">
        <v>1978.0216442075989</v>
      </c>
      <c r="Z269">
        <v>1447.2345948871521</v>
      </c>
      <c r="AA269">
        <v>2073.305248280893</v>
      </c>
      <c r="AB269">
        <v>2002.6652118133561</v>
      </c>
      <c r="AC269">
        <v>1778.4351163828551</v>
      </c>
      <c r="AD269">
        <v>1386.85738935625</v>
      </c>
      <c r="AE269">
        <v>1656.2024593820111</v>
      </c>
      <c r="AF269">
        <v>2089.361574626078</v>
      </c>
      <c r="AG269">
        <v>1980.1839371877511</v>
      </c>
      <c r="AH269">
        <v>1808.6102471025049</v>
      </c>
    </row>
    <row r="270" spans="1:34" x14ac:dyDescent="0.25">
      <c r="A270">
        <v>45119</v>
      </c>
      <c r="B270">
        <v>1154.2</v>
      </c>
      <c r="C270">
        <v>1910.0522838660379</v>
      </c>
      <c r="D270">
        <v>2004.5120878414059</v>
      </c>
      <c r="E270">
        <v>1747.588676141635</v>
      </c>
      <c r="F270">
        <v>1913.5365542263301</v>
      </c>
      <c r="G270">
        <v>2117.0156624658389</v>
      </c>
      <c r="H270">
        <v>2764.749767972316</v>
      </c>
      <c r="I270">
        <v>1823.8722912552021</v>
      </c>
      <c r="J270">
        <v>1941.356967330089</v>
      </c>
      <c r="K270">
        <v>2025.097301946721</v>
      </c>
      <c r="L270">
        <v>2095.2794838524769</v>
      </c>
      <c r="M270">
        <v>917.24953806911128</v>
      </c>
      <c r="N270">
        <v>1467.6322680820999</v>
      </c>
      <c r="O270">
        <v>1949.0731194302721</v>
      </c>
      <c r="P270">
        <v>1538.705680523351</v>
      </c>
      <c r="Q270">
        <v>1923.587887403804</v>
      </c>
      <c r="R270">
        <v>1736.5023458036119</v>
      </c>
      <c r="S270">
        <v>1398.082553166784</v>
      </c>
      <c r="T270">
        <v>2040.5791490310339</v>
      </c>
      <c r="U270">
        <v>1649.0558847883919</v>
      </c>
      <c r="V270">
        <v>2314.3245575482119</v>
      </c>
      <c r="W270">
        <v>1952.083558553815</v>
      </c>
      <c r="X270">
        <v>2046.1051384495929</v>
      </c>
      <c r="Y270">
        <v>1969.506025394114</v>
      </c>
      <c r="Z270">
        <v>1430.189551337595</v>
      </c>
      <c r="AA270">
        <v>2061.725763185867</v>
      </c>
      <c r="AB270">
        <v>1990.9542272355691</v>
      </c>
      <c r="AC270">
        <v>1773.1665729961071</v>
      </c>
      <c r="AD270">
        <v>1378.4794144411071</v>
      </c>
      <c r="AE270">
        <v>1648.5877210883521</v>
      </c>
      <c r="AF270">
        <v>2078.1032908530942</v>
      </c>
      <c r="AG270">
        <v>1969.575902543228</v>
      </c>
      <c r="AH270">
        <v>1799.913906201713</v>
      </c>
    </row>
    <row r="271" spans="1:34" x14ac:dyDescent="0.25">
      <c r="A271">
        <v>45118</v>
      </c>
      <c r="B271">
        <v>1151.77</v>
      </c>
      <c r="C271">
        <v>1908.9688009522861</v>
      </c>
      <c r="D271">
        <v>1998.0831322580671</v>
      </c>
      <c r="E271">
        <v>1740.0707326826521</v>
      </c>
      <c r="F271">
        <v>1912.0825308751121</v>
      </c>
      <c r="G271">
        <v>2117.0400725727859</v>
      </c>
      <c r="H271">
        <v>2752.6158537422589</v>
      </c>
      <c r="I271">
        <v>1819.4644587978489</v>
      </c>
      <c r="J271">
        <v>1944.1041760030889</v>
      </c>
      <c r="K271">
        <v>2019.9663077712589</v>
      </c>
      <c r="L271">
        <v>2100.8005220172281</v>
      </c>
      <c r="M271">
        <v>925.02641072303311</v>
      </c>
      <c r="N271">
        <v>1467.1384761565289</v>
      </c>
      <c r="O271">
        <v>1945.749625014191</v>
      </c>
      <c r="P271">
        <v>1544.852395744615</v>
      </c>
      <c r="Q271">
        <v>1925.293368092546</v>
      </c>
      <c r="R271">
        <v>1739.9420530621701</v>
      </c>
      <c r="S271">
        <v>1410.935195309444</v>
      </c>
      <c r="T271">
        <v>2041.343943813609</v>
      </c>
      <c r="U271">
        <v>1639.149333539382</v>
      </c>
      <c r="V271">
        <v>2315.073282468843</v>
      </c>
      <c r="W271">
        <v>1952.3062374418159</v>
      </c>
      <c r="X271">
        <v>2043.791781961213</v>
      </c>
      <c r="Y271">
        <v>1969.6806648160789</v>
      </c>
      <c r="Z271">
        <v>1434.222406093407</v>
      </c>
      <c r="AA271">
        <v>2059.5043039601869</v>
      </c>
      <c r="AB271">
        <v>1990.8418440493831</v>
      </c>
      <c r="AC271">
        <v>1772.3569387706141</v>
      </c>
      <c r="AD271">
        <v>1379.78885442041</v>
      </c>
      <c r="AE271">
        <v>1647.2729575012911</v>
      </c>
      <c r="AF271">
        <v>2076.2848476770741</v>
      </c>
      <c r="AG271">
        <v>1966.7936195475279</v>
      </c>
      <c r="AH271">
        <v>1800.9577336854879</v>
      </c>
    </row>
    <row r="272" spans="1:34" x14ac:dyDescent="0.25">
      <c r="A272">
        <v>45117</v>
      </c>
      <c r="B272">
        <v>1149.02</v>
      </c>
      <c r="C272">
        <v>1908.092237371801</v>
      </c>
      <c r="D272">
        <v>1988.819108789357</v>
      </c>
      <c r="E272">
        <v>1736.48830023711</v>
      </c>
      <c r="F272">
        <v>1915.4215486712931</v>
      </c>
      <c r="G272">
        <v>2108.5406522967378</v>
      </c>
      <c r="H272">
        <v>2752.3084508200432</v>
      </c>
      <c r="I272">
        <v>1809.590637118016</v>
      </c>
      <c r="J272">
        <v>1945.327234033552</v>
      </c>
      <c r="K272">
        <v>2026.563753422442</v>
      </c>
      <c r="L272">
        <v>2096.2430194657281</v>
      </c>
      <c r="M272">
        <v>929.68951154056458</v>
      </c>
      <c r="N272">
        <v>1464.255244392031</v>
      </c>
      <c r="O272">
        <v>1943.340917424146</v>
      </c>
      <c r="P272">
        <v>1543.048342049359</v>
      </c>
      <c r="Q272">
        <v>1924.1031193850711</v>
      </c>
      <c r="R272">
        <v>1728.5496077480429</v>
      </c>
      <c r="S272">
        <v>1412.7757445538491</v>
      </c>
      <c r="T272">
        <v>2050.972254782971</v>
      </c>
      <c r="U272">
        <v>1632.209927024629</v>
      </c>
      <c r="V272">
        <v>2318.7236841257882</v>
      </c>
      <c r="W272">
        <v>1957.3024086415239</v>
      </c>
      <c r="X272">
        <v>2041.6646392109119</v>
      </c>
      <c r="Y272">
        <v>1969.9118396653009</v>
      </c>
      <c r="Z272">
        <v>1435.47311525234</v>
      </c>
      <c r="AA272">
        <v>2060.5679966162752</v>
      </c>
      <c r="AB272">
        <v>1990.460251387497</v>
      </c>
      <c r="AC272">
        <v>1766.794573574638</v>
      </c>
      <c r="AD272">
        <v>1379.3976537043779</v>
      </c>
      <c r="AE272">
        <v>1643.957498761765</v>
      </c>
      <c r="AF272">
        <v>2071.9730729772582</v>
      </c>
      <c r="AG272">
        <v>1966.588986324537</v>
      </c>
      <c r="AH272">
        <v>1801.3581246817701</v>
      </c>
    </row>
    <row r="273" spans="1:34" x14ac:dyDescent="0.25">
      <c r="A273">
        <v>45114</v>
      </c>
      <c r="B273">
        <v>1138.07</v>
      </c>
      <c r="C273">
        <v>1898.06337225986</v>
      </c>
      <c r="D273">
        <v>1968.6074208196781</v>
      </c>
      <c r="E273">
        <v>1738.474127474977</v>
      </c>
      <c r="F273">
        <v>1903.1093023268829</v>
      </c>
      <c r="G273">
        <v>2086.919983103538</v>
      </c>
      <c r="H273">
        <v>2741.0691608155239</v>
      </c>
      <c r="I273">
        <v>1806.2230329018339</v>
      </c>
      <c r="J273">
        <v>1933.9892760615321</v>
      </c>
      <c r="K273">
        <v>2004.223237106532</v>
      </c>
      <c r="L273">
        <v>2094.632854079608</v>
      </c>
      <c r="M273">
        <v>921.8624278823246</v>
      </c>
      <c r="N273">
        <v>1456.3147184401321</v>
      </c>
      <c r="O273">
        <v>1933.569337689911</v>
      </c>
      <c r="P273">
        <v>1544.4149276812491</v>
      </c>
      <c r="Q273">
        <v>1919.5480174720731</v>
      </c>
      <c r="R273">
        <v>1721.044325876989</v>
      </c>
      <c r="S273">
        <v>1410.5229792752241</v>
      </c>
      <c r="T273">
        <v>2041.127014273135</v>
      </c>
      <c r="U273">
        <v>1625.268604052869</v>
      </c>
      <c r="V273">
        <v>2297.0235165681688</v>
      </c>
      <c r="W273">
        <v>1945.9804280225851</v>
      </c>
      <c r="X273">
        <v>2038.8233464373091</v>
      </c>
      <c r="Y273">
        <v>1954.79221477943</v>
      </c>
      <c r="Z273">
        <v>1426.732821088096</v>
      </c>
      <c r="AA273">
        <v>2048.654831977608</v>
      </c>
      <c r="AB273">
        <v>1980.3540126433149</v>
      </c>
      <c r="AC273">
        <v>1759.0939065857799</v>
      </c>
      <c r="AD273">
        <v>1372.7751817245889</v>
      </c>
      <c r="AE273">
        <v>1631.0122914866779</v>
      </c>
      <c r="AF273">
        <v>2060.440963831144</v>
      </c>
      <c r="AG273">
        <v>1955.0169759623191</v>
      </c>
      <c r="AH273">
        <v>1794.0013371777291</v>
      </c>
    </row>
    <row r="274" spans="1:34" x14ac:dyDescent="0.25">
      <c r="A274">
        <v>45113</v>
      </c>
      <c r="B274">
        <v>1126.22</v>
      </c>
      <c r="C274">
        <v>1889.34502653665</v>
      </c>
      <c r="D274">
        <v>1950.6563178786701</v>
      </c>
      <c r="E274">
        <v>1736.983809670327</v>
      </c>
      <c r="F274">
        <v>1897.730083316244</v>
      </c>
      <c r="G274">
        <v>2059.2720598147789</v>
      </c>
      <c r="H274">
        <v>2733.9106023010122</v>
      </c>
      <c r="I274">
        <v>1800.1122198830569</v>
      </c>
      <c r="J274">
        <v>1934.334449696044</v>
      </c>
      <c r="K274">
        <v>1996.203443802822</v>
      </c>
      <c r="L274">
        <v>2086.1724494400019</v>
      </c>
      <c r="M274">
        <v>928.45785905874993</v>
      </c>
      <c r="N274">
        <v>1454.17388842988</v>
      </c>
      <c r="O274">
        <v>1921.644440831727</v>
      </c>
      <c r="P274">
        <v>1539.528072749034</v>
      </c>
      <c r="Q274">
        <v>1904.6789541412379</v>
      </c>
      <c r="R274">
        <v>1717.8449898101089</v>
      </c>
      <c r="S274">
        <v>1412.12970865342</v>
      </c>
      <c r="T274">
        <v>2008.8873637102749</v>
      </c>
      <c r="U274">
        <v>1622.1680909265531</v>
      </c>
      <c r="V274">
        <v>2279.7077484488882</v>
      </c>
      <c r="W274">
        <v>1937.890941443464</v>
      </c>
      <c r="X274">
        <v>2023.96094380096</v>
      </c>
      <c r="Y274">
        <v>1944.0875937600449</v>
      </c>
      <c r="Z274">
        <v>1417.2370043152871</v>
      </c>
      <c r="AA274">
        <v>2038.2918655537769</v>
      </c>
      <c r="AB274">
        <v>1970.101148115355</v>
      </c>
      <c r="AC274">
        <v>1751.911863971601</v>
      </c>
      <c r="AD274">
        <v>1371.037673764971</v>
      </c>
      <c r="AE274">
        <v>1619.8467801046211</v>
      </c>
      <c r="AF274">
        <v>2051.6370690232461</v>
      </c>
      <c r="AG274">
        <v>1944.3878308378751</v>
      </c>
      <c r="AH274">
        <v>1787.587232024719</v>
      </c>
    </row>
    <row r="275" spans="1:34" x14ac:dyDescent="0.25">
      <c r="A275">
        <v>45112</v>
      </c>
      <c r="B275">
        <v>1134.6199999999999</v>
      </c>
      <c r="C275">
        <v>1899.876857571074</v>
      </c>
      <c r="D275">
        <v>1959.6844879842961</v>
      </c>
      <c r="E275">
        <v>1735.8654591520819</v>
      </c>
      <c r="F275">
        <v>1914.981624723727</v>
      </c>
      <c r="G275">
        <v>2060.4732063816568</v>
      </c>
      <c r="H275">
        <v>2747.372625390105</v>
      </c>
      <c r="I275">
        <v>1807.736599189479</v>
      </c>
      <c r="J275">
        <v>1950.383782181143</v>
      </c>
      <c r="K275">
        <v>2014.3405701586489</v>
      </c>
      <c r="L275">
        <v>2079.822147257084</v>
      </c>
      <c r="M275">
        <v>949.36765916165257</v>
      </c>
      <c r="N275">
        <v>1458.015790533118</v>
      </c>
      <c r="O275">
        <v>1927.867189395658</v>
      </c>
      <c r="P275">
        <v>1550.7991470802849</v>
      </c>
      <c r="Q275">
        <v>1915.657846097944</v>
      </c>
      <c r="R275">
        <v>1724.4016172038621</v>
      </c>
      <c r="S275">
        <v>1428.1857492950589</v>
      </c>
      <c r="T275">
        <v>2017.764766261635</v>
      </c>
      <c r="U275">
        <v>1626.75503049595</v>
      </c>
      <c r="V275">
        <v>2291.3042348536801</v>
      </c>
      <c r="W275">
        <v>1947.515621467036</v>
      </c>
      <c r="X275">
        <v>2037.9503839845131</v>
      </c>
      <c r="Y275">
        <v>1954.9221475082729</v>
      </c>
      <c r="Z275">
        <v>1425.3635665695331</v>
      </c>
      <c r="AA275">
        <v>2051.754302553416</v>
      </c>
      <c r="AB275">
        <v>1979.4090594225479</v>
      </c>
      <c r="AC275">
        <v>1758.8678436012481</v>
      </c>
      <c r="AD275">
        <v>1378.889736550361</v>
      </c>
      <c r="AE275">
        <v>1626.9580926945889</v>
      </c>
      <c r="AF275">
        <v>2058.3475537888739</v>
      </c>
      <c r="AG275">
        <v>1954.5951747272079</v>
      </c>
      <c r="AH275">
        <v>1800.726650346807</v>
      </c>
    </row>
    <row r="276" spans="1:34" x14ac:dyDescent="0.25">
      <c r="A276">
        <v>45111</v>
      </c>
      <c r="B276">
        <v>1132</v>
      </c>
      <c r="C276">
        <v>1899.2108175213571</v>
      </c>
      <c r="D276">
        <v>1955.4639523726789</v>
      </c>
      <c r="E276">
        <v>1729.7633339281581</v>
      </c>
      <c r="F276">
        <v>1918.463639354067</v>
      </c>
      <c r="G276">
        <v>2058.978708277376</v>
      </c>
      <c r="H276">
        <v>2756.3717703771081</v>
      </c>
      <c r="I276">
        <v>1804.0652204390849</v>
      </c>
      <c r="J276">
        <v>1950.882046044625</v>
      </c>
      <c r="K276">
        <v>2018.0775830216919</v>
      </c>
      <c r="L276">
        <v>2076.7366519985171</v>
      </c>
      <c r="M276">
        <v>946.72986560206868</v>
      </c>
      <c r="N276">
        <v>1459.0056973047549</v>
      </c>
      <c r="O276">
        <v>1921.5874358964629</v>
      </c>
      <c r="P276">
        <v>1545.798977369416</v>
      </c>
      <c r="Q276">
        <v>1912.313017865788</v>
      </c>
      <c r="R276">
        <v>1723.829352334247</v>
      </c>
      <c r="S276">
        <v>1436.3022071808559</v>
      </c>
      <c r="T276">
        <v>2009.773208158811</v>
      </c>
      <c r="U276">
        <v>1628.901516816499</v>
      </c>
      <c r="V276">
        <v>2294.955373426576</v>
      </c>
      <c r="W276">
        <v>1947.2735188144929</v>
      </c>
      <c r="X276">
        <v>2034.7738549128071</v>
      </c>
      <c r="Y276">
        <v>1951.123674557251</v>
      </c>
      <c r="Z276">
        <v>1426.1381594741331</v>
      </c>
      <c r="AA276">
        <v>2052.1350203891889</v>
      </c>
      <c r="AB276">
        <v>1977.0107809387609</v>
      </c>
      <c r="AC276">
        <v>1757.8272767278411</v>
      </c>
      <c r="AD276">
        <v>1377.9749687600799</v>
      </c>
      <c r="AE276">
        <v>1626.781132036469</v>
      </c>
      <c r="AF276">
        <v>2056.11033093481</v>
      </c>
      <c r="AG276">
        <v>1954.8296887823369</v>
      </c>
      <c r="AH276">
        <v>1799.837636128769</v>
      </c>
    </row>
    <row r="277" spans="1:34" x14ac:dyDescent="0.25">
      <c r="A277">
        <v>45110</v>
      </c>
      <c r="B277">
        <v>1125.5</v>
      </c>
      <c r="C277">
        <v>1886.3506747945571</v>
      </c>
      <c r="D277">
        <v>1939.1552396337011</v>
      </c>
      <c r="E277">
        <v>1725.4397294734481</v>
      </c>
      <c r="F277">
        <v>1898.879501118884</v>
      </c>
      <c r="G277">
        <v>2049.2315732121069</v>
      </c>
      <c r="H277">
        <v>2721.4024167214902</v>
      </c>
      <c r="I277">
        <v>1802.219193523166</v>
      </c>
      <c r="J277">
        <v>1940.6521567883019</v>
      </c>
      <c r="K277">
        <v>1988.296481110106</v>
      </c>
      <c r="L277">
        <v>2069.1113965030941</v>
      </c>
      <c r="M277">
        <v>938.56503278346975</v>
      </c>
      <c r="N277">
        <v>1452.3598512726121</v>
      </c>
      <c r="O277">
        <v>1916.8145561712779</v>
      </c>
      <c r="P277">
        <v>1540.0757790283701</v>
      </c>
      <c r="Q277">
        <v>1897.6506438877459</v>
      </c>
      <c r="R277">
        <v>1721.8634719596171</v>
      </c>
      <c r="S277">
        <v>1442.04724270003</v>
      </c>
      <c r="T277">
        <v>1992.122353992354</v>
      </c>
      <c r="U277">
        <v>1613.484055459184</v>
      </c>
      <c r="V277">
        <v>2281.5652478725592</v>
      </c>
      <c r="W277">
        <v>1936.34624680808</v>
      </c>
      <c r="X277">
        <v>2036.197082544058</v>
      </c>
      <c r="Y277">
        <v>1935.794669716855</v>
      </c>
      <c r="Z277">
        <v>1415.98890144442</v>
      </c>
      <c r="AA277">
        <v>2034.952248250527</v>
      </c>
      <c r="AB277">
        <v>1965.533703357718</v>
      </c>
      <c r="AC277">
        <v>1749.939590253374</v>
      </c>
      <c r="AD277">
        <v>1370.557069898513</v>
      </c>
      <c r="AE277">
        <v>1622.307348163024</v>
      </c>
      <c r="AF277">
        <v>2044.585445752256</v>
      </c>
      <c r="AG277">
        <v>1942.6419311130171</v>
      </c>
      <c r="AH277">
        <v>1784.6033106799191</v>
      </c>
    </row>
    <row r="278" spans="1:34" x14ac:dyDescent="0.25">
      <c r="A278">
        <v>45107</v>
      </c>
      <c r="B278">
        <v>1120.18</v>
      </c>
      <c r="C278">
        <v>1882.382577090345</v>
      </c>
      <c r="D278">
        <v>1937.2856852665529</v>
      </c>
      <c r="E278">
        <v>1732.42159939352</v>
      </c>
      <c r="F278">
        <v>1898.387706178944</v>
      </c>
      <c r="G278">
        <v>2042.345464255046</v>
      </c>
      <c r="H278">
        <v>2721.9112501332652</v>
      </c>
      <c r="I278">
        <v>1791.4894009301249</v>
      </c>
      <c r="J278">
        <v>1940.33485627966</v>
      </c>
      <c r="K278">
        <v>1978.2627817026621</v>
      </c>
      <c r="L278">
        <v>2069.118024890302</v>
      </c>
      <c r="M278">
        <v>935.61500546220407</v>
      </c>
      <c r="N278">
        <v>1452.060972510679</v>
      </c>
      <c r="O278">
        <v>1900.90891410785</v>
      </c>
      <c r="P278">
        <v>1544.684625221716</v>
      </c>
      <c r="Q278">
        <v>1901.818737292426</v>
      </c>
      <c r="R278">
        <v>1719.562644941213</v>
      </c>
      <c r="S278">
        <v>1453.044754835151</v>
      </c>
      <c r="T278">
        <v>1989.3429545164031</v>
      </c>
      <c r="U278">
        <v>1608.9954334258571</v>
      </c>
      <c r="V278">
        <v>2239.3470567266409</v>
      </c>
      <c r="W278">
        <v>1929.7957571695749</v>
      </c>
      <c r="X278">
        <v>2014.9998339101489</v>
      </c>
      <c r="Y278">
        <v>1934.5115325241741</v>
      </c>
      <c r="Z278">
        <v>1409.2563175041421</v>
      </c>
      <c r="AA278">
        <v>2032.2816277597269</v>
      </c>
      <c r="AB278">
        <v>1957.2577238784179</v>
      </c>
      <c r="AC278">
        <v>1746.1345090233631</v>
      </c>
      <c r="AD278">
        <v>1369.317964184801</v>
      </c>
      <c r="AE278">
        <v>1614.716952940712</v>
      </c>
      <c r="AF278">
        <v>2039.5228803354221</v>
      </c>
      <c r="AG278">
        <v>1939.5981818501659</v>
      </c>
      <c r="AH278">
        <v>1780.6654694993649</v>
      </c>
    </row>
    <row r="279" spans="1:34" x14ac:dyDescent="0.25">
      <c r="A279">
        <v>45106</v>
      </c>
      <c r="B279">
        <v>1125.3900000000001</v>
      </c>
      <c r="C279">
        <v>1886.5235332358279</v>
      </c>
      <c r="D279">
        <v>1926.066059291076</v>
      </c>
      <c r="E279">
        <v>1730.217727044987</v>
      </c>
      <c r="F279">
        <v>1907.5982617903251</v>
      </c>
      <c r="G279">
        <v>2038.1799179309139</v>
      </c>
      <c r="H279">
        <v>2722.182523789646</v>
      </c>
      <c r="I279">
        <v>1802.389648402617</v>
      </c>
      <c r="J279">
        <v>1935.945474311628</v>
      </c>
      <c r="K279">
        <v>1980.689898970799</v>
      </c>
      <c r="L279">
        <v>2072.92357873935</v>
      </c>
      <c r="M279">
        <v>943.17562779325522</v>
      </c>
      <c r="N279">
        <v>1460.9498687841269</v>
      </c>
      <c r="O279">
        <v>1899.0197348387981</v>
      </c>
      <c r="P279">
        <v>1547.5857664786481</v>
      </c>
      <c r="Q279">
        <v>1910.6901642596999</v>
      </c>
      <c r="R279">
        <v>1722.174370359754</v>
      </c>
      <c r="S279">
        <v>1460.0351070552749</v>
      </c>
      <c r="T279">
        <v>1997.018935066834</v>
      </c>
      <c r="U279">
        <v>1612.7210767873919</v>
      </c>
      <c r="V279">
        <v>2244.080347659909</v>
      </c>
      <c r="W279">
        <v>1932.5647250741349</v>
      </c>
      <c r="X279">
        <v>2017.873619287675</v>
      </c>
      <c r="Y279">
        <v>1941.905182639141</v>
      </c>
      <c r="Z279">
        <v>1408.7386193287971</v>
      </c>
      <c r="AA279">
        <v>2037.878047056086</v>
      </c>
      <c r="AB279">
        <v>1959.0187574661511</v>
      </c>
      <c r="AC279">
        <v>1749.222877311392</v>
      </c>
      <c r="AD279">
        <v>1374.177961019913</v>
      </c>
      <c r="AE279">
        <v>1620.603387890395</v>
      </c>
      <c r="AF279">
        <v>2037.8163247043531</v>
      </c>
      <c r="AG279">
        <v>1942.0997186664049</v>
      </c>
      <c r="AH279">
        <v>1789.1054929758541</v>
      </c>
    </row>
    <row r="280" spans="1:34" x14ac:dyDescent="0.25">
      <c r="A280">
        <v>45105</v>
      </c>
      <c r="B280">
        <v>1138.3499999999999</v>
      </c>
      <c r="C280">
        <v>1901.9936257205629</v>
      </c>
      <c r="D280">
        <v>1945.2011327410009</v>
      </c>
      <c r="E280">
        <v>1742.439961878586</v>
      </c>
      <c r="F280">
        <v>1929.5948858290431</v>
      </c>
      <c r="G280">
        <v>2057.074630982077</v>
      </c>
      <c r="H280">
        <v>2757.722314457119</v>
      </c>
      <c r="I280">
        <v>1808.3657703753181</v>
      </c>
      <c r="J280">
        <v>1956.2374628195539</v>
      </c>
      <c r="K280">
        <v>1994.917979747376</v>
      </c>
      <c r="L280">
        <v>2077.9905342232391</v>
      </c>
      <c r="M280">
        <v>947.22353515113753</v>
      </c>
      <c r="N280">
        <v>1471.2959734392491</v>
      </c>
      <c r="O280">
        <v>1912.6174550279791</v>
      </c>
      <c r="P280">
        <v>1554.2395624629451</v>
      </c>
      <c r="Q280">
        <v>1925.1976266362581</v>
      </c>
      <c r="R280">
        <v>1732.9829702891941</v>
      </c>
      <c r="S280">
        <v>1468.227594876028</v>
      </c>
      <c r="T280">
        <v>2023.0549602638409</v>
      </c>
      <c r="U280">
        <v>1616.455929848232</v>
      </c>
      <c r="V280">
        <v>2263.5213611349668</v>
      </c>
      <c r="W280">
        <v>1949.9336251164229</v>
      </c>
      <c r="X280">
        <v>2027.7971103448799</v>
      </c>
      <c r="Y280">
        <v>1953.779604537481</v>
      </c>
      <c r="Z280">
        <v>1432.754613825588</v>
      </c>
      <c r="AA280">
        <v>2057.1349481444449</v>
      </c>
      <c r="AB280">
        <v>1973.5705329544089</v>
      </c>
      <c r="AC280">
        <v>1759.317613043544</v>
      </c>
      <c r="AD280">
        <v>1386.440164785424</v>
      </c>
      <c r="AE280">
        <v>1631.85999194947</v>
      </c>
      <c r="AF280">
        <v>2054.481387255038</v>
      </c>
      <c r="AG280">
        <v>1958.492177673176</v>
      </c>
      <c r="AH280">
        <v>1803.5716967911601</v>
      </c>
    </row>
    <row r="281" spans="1:34" x14ac:dyDescent="0.25">
      <c r="A281">
        <v>45104</v>
      </c>
      <c r="B281">
        <v>1134.33</v>
      </c>
      <c r="C281">
        <v>1904.7914018898141</v>
      </c>
      <c r="D281">
        <v>1961.059710626756</v>
      </c>
      <c r="E281">
        <v>1739.5736492059059</v>
      </c>
      <c r="F281">
        <v>1936.113869992801</v>
      </c>
      <c r="G281">
        <v>2062.6772962596401</v>
      </c>
      <c r="H281">
        <v>2760.1526934601789</v>
      </c>
      <c r="I281">
        <v>1814.0514911887051</v>
      </c>
      <c r="J281">
        <v>1965.242181935394</v>
      </c>
      <c r="K281">
        <v>2003.30575637178</v>
      </c>
      <c r="L281">
        <v>2084.2054457722402</v>
      </c>
      <c r="M281">
        <v>957.87840674595327</v>
      </c>
      <c r="N281">
        <v>1470.972933735</v>
      </c>
      <c r="O281">
        <v>1912.613211139234</v>
      </c>
      <c r="P281">
        <v>1546.8871416943059</v>
      </c>
      <c r="Q281">
        <v>1926.0642837335531</v>
      </c>
      <c r="R281">
        <v>1726.8330730039791</v>
      </c>
      <c r="S281">
        <v>1481.727937804769</v>
      </c>
      <c r="T281">
        <v>2031.8776322833689</v>
      </c>
      <c r="U281">
        <v>1615.2187994398359</v>
      </c>
      <c r="V281">
        <v>2252.489493203519</v>
      </c>
      <c r="W281">
        <v>1949.237553406939</v>
      </c>
      <c r="X281">
        <v>2024.124455964776</v>
      </c>
      <c r="Y281">
        <v>1960.904778978113</v>
      </c>
      <c r="Z281">
        <v>1425.9088680666821</v>
      </c>
      <c r="AA281">
        <v>2062.9679704957748</v>
      </c>
      <c r="AB281">
        <v>1975.9269010183041</v>
      </c>
      <c r="AC281">
        <v>1757.4949826764871</v>
      </c>
      <c r="AD281">
        <v>1386.7303895105349</v>
      </c>
      <c r="AE281">
        <v>1629.9602632147089</v>
      </c>
      <c r="AF281">
        <v>2053.5810914254139</v>
      </c>
      <c r="AG281">
        <v>1959.936431493559</v>
      </c>
      <c r="AH281">
        <v>1810.1308638522421</v>
      </c>
    </row>
    <row r="282" spans="1:34" x14ac:dyDescent="0.25">
      <c r="A282">
        <v>45103</v>
      </c>
      <c r="B282">
        <v>1132.03</v>
      </c>
      <c r="C282">
        <v>1902.130293380259</v>
      </c>
      <c r="D282">
        <v>1959.699407314497</v>
      </c>
      <c r="E282">
        <v>1742.2869063082601</v>
      </c>
      <c r="F282">
        <v>1941.363440458317</v>
      </c>
      <c r="G282">
        <v>2061.109165659514</v>
      </c>
      <c r="H282">
        <v>2759.3947662996811</v>
      </c>
      <c r="I282">
        <v>1810.064516611614</v>
      </c>
      <c r="J282">
        <v>1957.5488846387291</v>
      </c>
      <c r="K282">
        <v>1992.0000817490379</v>
      </c>
      <c r="L282">
        <v>2072.792214670259</v>
      </c>
      <c r="M282">
        <v>953.00878939040228</v>
      </c>
      <c r="N282">
        <v>1462.6501091260441</v>
      </c>
      <c r="O282">
        <v>1910.0011828570921</v>
      </c>
      <c r="P282">
        <v>1546.2278900394981</v>
      </c>
      <c r="Q282">
        <v>1925.894667886233</v>
      </c>
      <c r="R282">
        <v>1731.014679662359</v>
      </c>
      <c r="S282">
        <v>1480.5421322611569</v>
      </c>
      <c r="T282">
        <v>2037.1888267381009</v>
      </c>
      <c r="U282">
        <v>1612.952538819573</v>
      </c>
      <c r="V282">
        <v>2241.778254499935</v>
      </c>
      <c r="W282">
        <v>1921.7137905407569</v>
      </c>
      <c r="X282">
        <v>2021.6920057661589</v>
      </c>
      <c r="Y282">
        <v>1959.998623618776</v>
      </c>
      <c r="Z282">
        <v>1402.446894896033</v>
      </c>
      <c r="AA282">
        <v>2064.182556535618</v>
      </c>
      <c r="AB282">
        <v>1970.6983851848549</v>
      </c>
      <c r="AC282">
        <v>1752.470805615372</v>
      </c>
      <c r="AD282">
        <v>1377.445664123635</v>
      </c>
      <c r="AE282">
        <v>1630.2298529323491</v>
      </c>
      <c r="AF282">
        <v>2049.881697159592</v>
      </c>
      <c r="AG282">
        <v>1954.1147354251</v>
      </c>
      <c r="AH282">
        <v>1810.8523276512369</v>
      </c>
    </row>
    <row r="283" spans="1:34" x14ac:dyDescent="0.25">
      <c r="A283">
        <v>45100</v>
      </c>
      <c r="B283">
        <v>1129.3800000000001</v>
      </c>
      <c r="C283">
        <v>1909.840841330597</v>
      </c>
      <c r="D283">
        <v>1958.697570305312</v>
      </c>
      <c r="E283">
        <v>1738.755144874395</v>
      </c>
      <c r="F283">
        <v>1956.442638099415</v>
      </c>
      <c r="G283">
        <v>2059.948109999998</v>
      </c>
      <c r="H283">
        <v>2776.339171105386</v>
      </c>
      <c r="I283">
        <v>1811.647500191631</v>
      </c>
      <c r="J283">
        <v>1967.9061691790871</v>
      </c>
      <c r="K283">
        <v>1990.949951222954</v>
      </c>
      <c r="L283">
        <v>2079.7327297208299</v>
      </c>
      <c r="M283">
        <v>945.86247748300991</v>
      </c>
      <c r="N283">
        <v>1469.207943889568</v>
      </c>
      <c r="O283">
        <v>1908.829662787597</v>
      </c>
      <c r="P283">
        <v>1562.173832203589</v>
      </c>
      <c r="Q283">
        <v>1936.201204909376</v>
      </c>
      <c r="R283">
        <v>1734.1664499601929</v>
      </c>
      <c r="S283">
        <v>1501.374558953064</v>
      </c>
      <c r="T283">
        <v>2044.85381225534</v>
      </c>
      <c r="U283">
        <v>1620.9779398429471</v>
      </c>
      <c r="V283">
        <v>2243.0241608094129</v>
      </c>
      <c r="W283">
        <v>1921.8523635381121</v>
      </c>
      <c r="X283">
        <v>2023.4079959927419</v>
      </c>
      <c r="Y283">
        <v>1973.891892104501</v>
      </c>
      <c r="Z283">
        <v>1395.5387918186859</v>
      </c>
      <c r="AA283">
        <v>2076.678158968949</v>
      </c>
      <c r="AB283">
        <v>1975.1769114430299</v>
      </c>
      <c r="AC283">
        <v>1757.5637387519751</v>
      </c>
      <c r="AD283">
        <v>1376.470947336778</v>
      </c>
      <c r="AE283">
        <v>1622.1223487911971</v>
      </c>
      <c r="AF283">
        <v>2047.4492734992921</v>
      </c>
      <c r="AG283">
        <v>1961.722035787396</v>
      </c>
      <c r="AH283">
        <v>1825.540292362482</v>
      </c>
    </row>
    <row r="284" spans="1:34" x14ac:dyDescent="0.25">
      <c r="A284">
        <v>45099</v>
      </c>
      <c r="B284">
        <v>1125.3</v>
      </c>
      <c r="C284">
        <v>1907.307199056414</v>
      </c>
      <c r="D284">
        <v>1961.8872141562649</v>
      </c>
      <c r="E284">
        <v>1741.5746910673661</v>
      </c>
      <c r="F284">
        <v>1954.0553698130691</v>
      </c>
      <c r="G284">
        <v>2068.907881352186</v>
      </c>
      <c r="H284">
        <v>2774.8921407126231</v>
      </c>
      <c r="I284">
        <v>1802.970626427028</v>
      </c>
      <c r="J284">
        <v>1972.83556792798</v>
      </c>
      <c r="K284">
        <v>2004.0778766268861</v>
      </c>
      <c r="L284">
        <v>2073.368875925541</v>
      </c>
      <c r="M284">
        <v>945.68064291744383</v>
      </c>
      <c r="N284">
        <v>1470.5181401506291</v>
      </c>
      <c r="O284">
        <v>1905.9014678676399</v>
      </c>
      <c r="P284">
        <v>1551.3183823297261</v>
      </c>
      <c r="Q284">
        <v>1931.79342594993</v>
      </c>
      <c r="R284">
        <v>1729.42459657722</v>
      </c>
      <c r="S284">
        <v>1490.8955046745141</v>
      </c>
      <c r="T284">
        <v>2039.1586444915431</v>
      </c>
      <c r="U284">
        <v>1617.963095330389</v>
      </c>
      <c r="V284">
        <v>2248.2047938010469</v>
      </c>
      <c r="W284">
        <v>1913.5761761539</v>
      </c>
      <c r="X284">
        <v>2013.8674111246639</v>
      </c>
      <c r="Y284">
        <v>1972.1664602118001</v>
      </c>
      <c r="Z284">
        <v>1390.030360123131</v>
      </c>
      <c r="AA284">
        <v>2073.668114440281</v>
      </c>
      <c r="AB284">
        <v>1975.062140378481</v>
      </c>
      <c r="AC284">
        <v>1752.6433156948081</v>
      </c>
      <c r="AD284">
        <v>1376.1579379322161</v>
      </c>
      <c r="AE284">
        <v>1616.7607793480829</v>
      </c>
      <c r="AF284">
        <v>2048.6423270461678</v>
      </c>
      <c r="AG284">
        <v>1960.828206001946</v>
      </c>
      <c r="AH284">
        <v>1819.868702457459</v>
      </c>
    </row>
    <row r="285" spans="1:34" x14ac:dyDescent="0.25">
      <c r="A285">
        <v>45098</v>
      </c>
      <c r="B285">
        <v>1118.46</v>
      </c>
      <c r="C285">
        <v>1901.996302128756</v>
      </c>
      <c r="D285">
        <v>1954.5746422963521</v>
      </c>
      <c r="E285">
        <v>1738.786715800713</v>
      </c>
      <c r="F285">
        <v>1944.034901208131</v>
      </c>
      <c r="G285">
        <v>2064.1111759092109</v>
      </c>
      <c r="H285">
        <v>2769.9567131630029</v>
      </c>
      <c r="I285">
        <v>1802.735313133508</v>
      </c>
      <c r="J285">
        <v>1965.8755921875711</v>
      </c>
      <c r="K285">
        <v>2007.5918955097341</v>
      </c>
      <c r="L285">
        <v>2063.8539744217801</v>
      </c>
      <c r="M285">
        <v>947.2584611761896</v>
      </c>
      <c r="N285">
        <v>1464.774096471617</v>
      </c>
      <c r="O285">
        <v>1896.1633605270511</v>
      </c>
      <c r="P285">
        <v>1550.3397567265069</v>
      </c>
      <c r="Q285">
        <v>1928.8227496041759</v>
      </c>
      <c r="R285">
        <v>1723.227463021947</v>
      </c>
      <c r="S285">
        <v>1494.064884780898</v>
      </c>
      <c r="T285">
        <v>2030.057654729615</v>
      </c>
      <c r="U285">
        <v>1614.546743236227</v>
      </c>
      <c r="V285">
        <v>2229.9792756892562</v>
      </c>
      <c r="W285">
        <v>1905.9994388029861</v>
      </c>
      <c r="X285">
        <v>2015.9474911546099</v>
      </c>
      <c r="Y285">
        <v>1968.0225516732739</v>
      </c>
      <c r="Z285">
        <v>1387.9159304796819</v>
      </c>
      <c r="AA285">
        <v>2068.0214228577038</v>
      </c>
      <c r="AB285">
        <v>1968.134023323784</v>
      </c>
      <c r="AC285">
        <v>1748.412915334628</v>
      </c>
      <c r="AD285">
        <v>1373.2854916416991</v>
      </c>
      <c r="AE285">
        <v>1611.4484584631259</v>
      </c>
      <c r="AF285">
        <v>2041.5176687927069</v>
      </c>
      <c r="AG285">
        <v>1953.506235228351</v>
      </c>
      <c r="AH285">
        <v>1817.4997201429039</v>
      </c>
    </row>
    <row r="286" spans="1:34" x14ac:dyDescent="0.25">
      <c r="A286">
        <v>45097</v>
      </c>
      <c r="B286">
        <v>1111.72</v>
      </c>
      <c r="C286">
        <v>1889.199925437925</v>
      </c>
      <c r="D286">
        <v>1946.162797316942</v>
      </c>
      <c r="E286">
        <v>1738.9370025839421</v>
      </c>
      <c r="F286">
        <v>1931.851388422185</v>
      </c>
      <c r="G286">
        <v>2055.4249587727409</v>
      </c>
      <c r="H286">
        <v>2742.3911368751669</v>
      </c>
      <c r="I286">
        <v>1789.4367218618179</v>
      </c>
      <c r="J286">
        <v>1950.9509678749321</v>
      </c>
      <c r="K286">
        <v>1990.502830057653</v>
      </c>
      <c r="L286">
        <v>2044.0845306601971</v>
      </c>
      <c r="M286">
        <v>948.23970310130153</v>
      </c>
      <c r="N286">
        <v>1462.0562333070011</v>
      </c>
      <c r="O286">
        <v>1883.695550321788</v>
      </c>
      <c r="P286">
        <v>1540.8408520793571</v>
      </c>
      <c r="Q286">
        <v>1919.0726772727151</v>
      </c>
      <c r="R286">
        <v>1718.43514248978</v>
      </c>
      <c r="S286">
        <v>1484.6127341645761</v>
      </c>
      <c r="T286">
        <v>2005.090223226556</v>
      </c>
      <c r="U286">
        <v>1608.2108113948691</v>
      </c>
      <c r="V286">
        <v>2224.838177383931</v>
      </c>
      <c r="W286">
        <v>1895.6596538108579</v>
      </c>
      <c r="X286">
        <v>1982.864895461729</v>
      </c>
      <c r="Y286">
        <v>1952.7931000834831</v>
      </c>
      <c r="Z286">
        <v>1393.814473493971</v>
      </c>
      <c r="AA286">
        <v>2049.9511676657489</v>
      </c>
      <c r="AB286">
        <v>1955.243281459356</v>
      </c>
      <c r="AC286">
        <v>1740.2604185382099</v>
      </c>
      <c r="AD286">
        <v>1373.7293198623861</v>
      </c>
      <c r="AE286">
        <v>1604.513870395486</v>
      </c>
      <c r="AF286">
        <v>2032.376995920011</v>
      </c>
      <c r="AG286">
        <v>1936.964947937865</v>
      </c>
      <c r="AH286">
        <v>1806.0482822328479</v>
      </c>
    </row>
    <row r="287" spans="1:34" x14ac:dyDescent="0.25">
      <c r="A287">
        <v>45096</v>
      </c>
      <c r="B287">
        <v>1105.4000000000001</v>
      </c>
      <c r="C287">
        <v>1873.7568724589671</v>
      </c>
      <c r="D287">
        <v>1924.2117330038191</v>
      </c>
      <c r="E287">
        <v>1732.6813977145059</v>
      </c>
      <c r="F287">
        <v>1910.071750348073</v>
      </c>
      <c r="G287">
        <v>2029.8165957993911</v>
      </c>
      <c r="H287">
        <v>2728.5146095703358</v>
      </c>
      <c r="I287">
        <v>1775.7507177623349</v>
      </c>
      <c r="J287">
        <v>1937.237982957977</v>
      </c>
      <c r="K287">
        <v>1980.532191412859</v>
      </c>
      <c r="L287">
        <v>2033.956252957789</v>
      </c>
      <c r="M287">
        <v>947.63620081262718</v>
      </c>
      <c r="N287">
        <v>1448.7188509014729</v>
      </c>
      <c r="O287">
        <v>1871.3997977557401</v>
      </c>
      <c r="P287">
        <v>1533.8653566700059</v>
      </c>
      <c r="Q287">
        <v>1898.3864590978851</v>
      </c>
      <c r="R287">
        <v>1713.6528467187909</v>
      </c>
      <c r="S287">
        <v>1462.8100796989299</v>
      </c>
      <c r="T287">
        <v>1976.886935142853</v>
      </c>
      <c r="U287">
        <v>1602.7716079277029</v>
      </c>
      <c r="V287">
        <v>2207.328332350658</v>
      </c>
      <c r="W287">
        <v>1883.0424332701441</v>
      </c>
      <c r="X287">
        <v>1969.973845647952</v>
      </c>
      <c r="Y287">
        <v>1931.053785199151</v>
      </c>
      <c r="Z287">
        <v>1382.0642358340369</v>
      </c>
      <c r="AA287">
        <v>2029.8274217064029</v>
      </c>
      <c r="AB287">
        <v>1940.7827898910271</v>
      </c>
      <c r="AC287">
        <v>1730.483771121083</v>
      </c>
      <c r="AD287">
        <v>1364.62353965386</v>
      </c>
      <c r="AE287">
        <v>1595.83129018095</v>
      </c>
      <c r="AF287">
        <v>2019.5763330307379</v>
      </c>
      <c r="AG287">
        <v>1922.0207965073409</v>
      </c>
      <c r="AH287">
        <v>1787.976788929584</v>
      </c>
    </row>
    <row r="288" spans="1:34" x14ac:dyDescent="0.25">
      <c r="A288">
        <v>45093</v>
      </c>
      <c r="B288">
        <v>1115.22</v>
      </c>
      <c r="C288">
        <v>1889.376257598112</v>
      </c>
      <c r="D288">
        <v>1933.9350360410849</v>
      </c>
      <c r="E288">
        <v>1736.03760025578</v>
      </c>
      <c r="F288">
        <v>1937.127887778455</v>
      </c>
      <c r="G288">
        <v>2031.293197222361</v>
      </c>
      <c r="H288">
        <v>2737.6888763504012</v>
      </c>
      <c r="I288">
        <v>1785.9423166954209</v>
      </c>
      <c r="J288">
        <v>1957.528992664244</v>
      </c>
      <c r="K288">
        <v>1991.058124187623</v>
      </c>
      <c r="L288">
        <v>2045.995920399354</v>
      </c>
      <c r="M288">
        <v>962.67360122480591</v>
      </c>
      <c r="N288">
        <v>1457.584917442211</v>
      </c>
      <c r="O288">
        <v>1881.746643498512</v>
      </c>
      <c r="P288">
        <v>1546.6535820356869</v>
      </c>
      <c r="Q288">
        <v>1934.808225708334</v>
      </c>
      <c r="R288">
        <v>1719.5905088905779</v>
      </c>
      <c r="S288">
        <v>1463.198218146988</v>
      </c>
      <c r="T288">
        <v>1999.322591117178</v>
      </c>
      <c r="U288">
        <v>1606.56740778122</v>
      </c>
      <c r="V288">
        <v>2222.2905805336159</v>
      </c>
      <c r="W288">
        <v>1898.9176017156101</v>
      </c>
      <c r="X288">
        <v>1984.6958220215249</v>
      </c>
      <c r="Y288">
        <v>1952.241432786841</v>
      </c>
      <c r="Z288">
        <v>1384.1138764848249</v>
      </c>
      <c r="AA288">
        <v>2049.3546577275829</v>
      </c>
      <c r="AB288">
        <v>1959.519150399512</v>
      </c>
      <c r="AC288">
        <v>1738.755014145122</v>
      </c>
      <c r="AD288">
        <v>1372.529976264638</v>
      </c>
      <c r="AE288">
        <v>1602.798016097141</v>
      </c>
      <c r="AF288">
        <v>2021.608078652393</v>
      </c>
      <c r="AG288">
        <v>1932.426087481572</v>
      </c>
      <c r="AH288">
        <v>1816.5987857945711</v>
      </c>
    </row>
    <row r="289" spans="1:34" x14ac:dyDescent="0.25">
      <c r="A289">
        <v>45092</v>
      </c>
      <c r="B289">
        <v>1116.97</v>
      </c>
      <c r="C289">
        <v>1894.490595567948</v>
      </c>
      <c r="D289">
        <v>1944.7094018489829</v>
      </c>
      <c r="E289">
        <v>1727.902459099736</v>
      </c>
      <c r="F289">
        <v>1951.985950265871</v>
      </c>
      <c r="G289">
        <v>2035.5417230977289</v>
      </c>
      <c r="H289">
        <v>2722.0126164556191</v>
      </c>
      <c r="I289">
        <v>1792.188826867465</v>
      </c>
      <c r="J289">
        <v>1960.303401241847</v>
      </c>
      <c r="K289">
        <v>2003.630893327454</v>
      </c>
      <c r="L289">
        <v>2042.4874976625731</v>
      </c>
      <c r="M289">
        <v>962.37325909072979</v>
      </c>
      <c r="N289">
        <v>1462.7620631807199</v>
      </c>
      <c r="O289">
        <v>1889.620896966906</v>
      </c>
      <c r="P289">
        <v>1546.285260960042</v>
      </c>
      <c r="Q289">
        <v>1946.110258744714</v>
      </c>
      <c r="R289">
        <v>1719.326784456882</v>
      </c>
      <c r="S289">
        <v>1453.2903429202579</v>
      </c>
      <c r="T289">
        <v>1999.6551942931021</v>
      </c>
      <c r="U289">
        <v>1616.1322735272249</v>
      </c>
      <c r="V289">
        <v>2220.552197237138</v>
      </c>
      <c r="W289">
        <v>1905.806861360182</v>
      </c>
      <c r="X289">
        <v>1986.445689358477</v>
      </c>
      <c r="Y289">
        <v>1962.1890002253699</v>
      </c>
      <c r="Z289">
        <v>1385.5543875927081</v>
      </c>
      <c r="AA289">
        <v>2055.15226387743</v>
      </c>
      <c r="AB289">
        <v>1965.988800205</v>
      </c>
      <c r="AC289">
        <v>1743.0453380928329</v>
      </c>
      <c r="AD289">
        <v>1373.687348573611</v>
      </c>
      <c r="AE289">
        <v>1604.912053505338</v>
      </c>
      <c r="AF289">
        <v>2024.1669840352849</v>
      </c>
      <c r="AG289">
        <v>1935.2745604054101</v>
      </c>
      <c r="AH289">
        <v>1825.64675789227</v>
      </c>
    </row>
    <row r="290" spans="1:34" x14ac:dyDescent="0.25">
      <c r="A290">
        <v>45091</v>
      </c>
      <c r="B290">
        <v>1117.42</v>
      </c>
      <c r="C290">
        <v>1898.9082015585029</v>
      </c>
      <c r="D290">
        <v>1948.097523827066</v>
      </c>
      <c r="E290">
        <v>1730.263924370963</v>
      </c>
      <c r="F290">
        <v>1963.882576264383</v>
      </c>
      <c r="G290">
        <v>2036.5946544831829</v>
      </c>
      <c r="H290">
        <v>2722.5756428222371</v>
      </c>
      <c r="I290">
        <v>1804.447231630942</v>
      </c>
      <c r="J290">
        <v>1962.939894832235</v>
      </c>
      <c r="K290">
        <v>1988.6980417441171</v>
      </c>
      <c r="L290">
        <v>2043.440891170623</v>
      </c>
      <c r="M290">
        <v>966.38388557123346</v>
      </c>
      <c r="N290">
        <v>1450.272599669034</v>
      </c>
      <c r="O290">
        <v>1896.763649995054</v>
      </c>
      <c r="P290">
        <v>1549.226150868257</v>
      </c>
      <c r="Q290">
        <v>1952.174760761739</v>
      </c>
      <c r="R290">
        <v>1723.894017814619</v>
      </c>
      <c r="S290">
        <v>1467.2383245045851</v>
      </c>
      <c r="T290">
        <v>2005.3157712646821</v>
      </c>
      <c r="U290">
        <v>1611.694898575272</v>
      </c>
      <c r="V290">
        <v>2229.4542954558142</v>
      </c>
      <c r="W290">
        <v>1905.27200561736</v>
      </c>
      <c r="X290">
        <v>2000.8798939099131</v>
      </c>
      <c r="Y290">
        <v>1965.8481612414489</v>
      </c>
      <c r="Z290">
        <v>1399.1052508458929</v>
      </c>
      <c r="AA290">
        <v>2062.4839149686341</v>
      </c>
      <c r="AB290">
        <v>1969.406901489185</v>
      </c>
      <c r="AC290">
        <v>1744.925652690541</v>
      </c>
      <c r="AD290">
        <v>1372.8514486054071</v>
      </c>
      <c r="AE290">
        <v>1607.355619257027</v>
      </c>
      <c r="AF290">
        <v>2021.7981960643319</v>
      </c>
      <c r="AG290">
        <v>1936.7417121550759</v>
      </c>
      <c r="AH290">
        <v>1836.623324666595</v>
      </c>
    </row>
    <row r="291" spans="1:34" x14ac:dyDescent="0.25">
      <c r="A291">
        <v>45090</v>
      </c>
      <c r="B291">
        <v>1122.46</v>
      </c>
      <c r="C291">
        <v>1911.3375637535551</v>
      </c>
      <c r="D291">
        <v>1968.2432336601009</v>
      </c>
      <c r="E291">
        <v>1730.6175120697319</v>
      </c>
      <c r="F291">
        <v>1980.067621733971</v>
      </c>
      <c r="G291">
        <v>2055.30530849773</v>
      </c>
      <c r="H291">
        <v>2732.9437054324012</v>
      </c>
      <c r="I291">
        <v>1805.8388895023641</v>
      </c>
      <c r="J291">
        <v>1980.0243024552269</v>
      </c>
      <c r="K291">
        <v>2004.6310549257059</v>
      </c>
      <c r="L291">
        <v>2056.8936395149572</v>
      </c>
      <c r="M291">
        <v>960.65776164086969</v>
      </c>
      <c r="N291">
        <v>1456.4924438584119</v>
      </c>
      <c r="O291">
        <v>1914.990032421664</v>
      </c>
      <c r="P291">
        <v>1553.495276883657</v>
      </c>
      <c r="Q291">
        <v>1976.512611598032</v>
      </c>
      <c r="R291">
        <v>1726.6118137770879</v>
      </c>
      <c r="S291">
        <v>1465.693041019033</v>
      </c>
      <c r="T291">
        <v>2026.7572405997121</v>
      </c>
      <c r="U291">
        <v>1616.6251484168661</v>
      </c>
      <c r="V291">
        <v>2253.9840541806529</v>
      </c>
      <c r="W291">
        <v>1917.1116340887911</v>
      </c>
      <c r="X291">
        <v>2008.620092057778</v>
      </c>
      <c r="Y291">
        <v>1982.0548603939869</v>
      </c>
      <c r="Z291">
        <v>1403.037325010926</v>
      </c>
      <c r="AA291">
        <v>2076.9457004270212</v>
      </c>
      <c r="AB291">
        <v>1988.651931677007</v>
      </c>
      <c r="AC291">
        <v>1751.5177695095231</v>
      </c>
      <c r="AD291">
        <v>1375.039164838231</v>
      </c>
      <c r="AE291">
        <v>1612.1157114610139</v>
      </c>
      <c r="AF291">
        <v>2029.507068256172</v>
      </c>
      <c r="AG291">
        <v>1949.464333276379</v>
      </c>
      <c r="AH291">
        <v>1851.9878931181611</v>
      </c>
    </row>
    <row r="292" spans="1:34" x14ac:dyDescent="0.25">
      <c r="A292">
        <v>45089</v>
      </c>
      <c r="B292">
        <v>1116.02</v>
      </c>
      <c r="C292">
        <v>1899.696327543239</v>
      </c>
      <c r="D292">
        <v>1940.0020886453731</v>
      </c>
      <c r="E292">
        <v>1722.865200418503</v>
      </c>
      <c r="F292">
        <v>1963.759581761082</v>
      </c>
      <c r="G292">
        <v>2054.6682542413901</v>
      </c>
      <c r="H292">
        <v>2721.8596588731161</v>
      </c>
      <c r="I292">
        <v>1793.566929592226</v>
      </c>
      <c r="J292">
        <v>1982.459603326145</v>
      </c>
      <c r="K292">
        <v>1980.831128329681</v>
      </c>
      <c r="L292">
        <v>2050.3005973831469</v>
      </c>
      <c r="M292">
        <v>953.44092612781674</v>
      </c>
      <c r="N292">
        <v>1456.485756667578</v>
      </c>
      <c r="O292">
        <v>1904.953154836832</v>
      </c>
      <c r="P292">
        <v>1548.930012314627</v>
      </c>
      <c r="Q292">
        <v>1963.6012621657319</v>
      </c>
      <c r="R292">
        <v>1725.488015009649</v>
      </c>
      <c r="S292">
        <v>1461.9394500423471</v>
      </c>
      <c r="T292">
        <v>1992.9182201575859</v>
      </c>
      <c r="U292">
        <v>1603.3564421295259</v>
      </c>
      <c r="V292">
        <v>2256.383358494395</v>
      </c>
      <c r="W292">
        <v>1910.658469493583</v>
      </c>
      <c r="X292">
        <v>1988.898553560892</v>
      </c>
      <c r="Y292">
        <v>1966.2537938462581</v>
      </c>
      <c r="Z292">
        <v>1393.5340441039821</v>
      </c>
      <c r="AA292">
        <v>2059.8543344422092</v>
      </c>
      <c r="AB292">
        <v>1979.8603848281209</v>
      </c>
      <c r="AC292">
        <v>1745.1299936494461</v>
      </c>
      <c r="AD292">
        <v>1370.172368385488</v>
      </c>
      <c r="AE292">
        <v>1608.4446135479129</v>
      </c>
      <c r="AF292">
        <v>2027.1470848670069</v>
      </c>
      <c r="AG292">
        <v>1944.4504477901751</v>
      </c>
      <c r="AH292">
        <v>1828.065399802588</v>
      </c>
    </row>
    <row r="293" spans="1:34" x14ac:dyDescent="0.25">
      <c r="A293">
        <v>45086</v>
      </c>
      <c r="B293">
        <v>1107.53</v>
      </c>
      <c r="C293">
        <v>1886.2090943716501</v>
      </c>
      <c r="D293">
        <v>1899.238564194761</v>
      </c>
      <c r="E293">
        <v>1720.541654281245</v>
      </c>
      <c r="F293">
        <v>1947.6803357452529</v>
      </c>
      <c r="G293">
        <v>2032.529599017053</v>
      </c>
      <c r="H293">
        <v>2711.7385146652291</v>
      </c>
      <c r="I293">
        <v>1785.085161544519</v>
      </c>
      <c r="J293">
        <v>1984.0149872822219</v>
      </c>
      <c r="K293">
        <v>1981.2469452154739</v>
      </c>
      <c r="L293">
        <v>2030.8207777841631</v>
      </c>
      <c r="M293">
        <v>939.84361495711721</v>
      </c>
      <c r="N293">
        <v>1448.6913280709889</v>
      </c>
      <c r="O293">
        <v>1882.125702139921</v>
      </c>
      <c r="P293">
        <v>1538.391673673196</v>
      </c>
      <c r="Q293">
        <v>1945.162250076485</v>
      </c>
      <c r="R293">
        <v>1720.2619704241561</v>
      </c>
      <c r="S293">
        <v>1470.7147305449421</v>
      </c>
      <c r="T293">
        <v>1982.4514993626969</v>
      </c>
      <c r="U293">
        <v>1597.724311945477</v>
      </c>
      <c r="V293">
        <v>2240.0274981606799</v>
      </c>
      <c r="W293">
        <v>1899.4997330708879</v>
      </c>
      <c r="X293">
        <v>1973.2764720085261</v>
      </c>
      <c r="Y293">
        <v>1949.8956183948901</v>
      </c>
      <c r="Z293">
        <v>1368.7058348122639</v>
      </c>
      <c r="AA293">
        <v>2044.5224601464049</v>
      </c>
      <c r="AB293">
        <v>1965.2647044609851</v>
      </c>
      <c r="AC293">
        <v>1735.8123062663431</v>
      </c>
      <c r="AD293">
        <v>1358.113626834154</v>
      </c>
      <c r="AE293">
        <v>1600.3242098787041</v>
      </c>
      <c r="AF293">
        <v>2019.132358892731</v>
      </c>
      <c r="AG293">
        <v>1934.506560103094</v>
      </c>
      <c r="AH293">
        <v>1807.6279329401671</v>
      </c>
    </row>
    <row r="294" spans="1:34" x14ac:dyDescent="0.25">
      <c r="A294">
        <v>45085</v>
      </c>
      <c r="B294">
        <v>1101.32</v>
      </c>
      <c r="C294">
        <v>1881.7044492979601</v>
      </c>
      <c r="D294">
        <v>1879.879465485684</v>
      </c>
      <c r="E294">
        <v>1723.5577544074299</v>
      </c>
      <c r="F294">
        <v>1946.367661779602</v>
      </c>
      <c r="G294">
        <v>2031.4199793834321</v>
      </c>
      <c r="H294">
        <v>2688.92651052254</v>
      </c>
      <c r="I294">
        <v>1788.362619113032</v>
      </c>
      <c r="J294">
        <v>1972.789380879469</v>
      </c>
      <c r="K294">
        <v>1973.73728538961</v>
      </c>
      <c r="L294">
        <v>2016.158837554965</v>
      </c>
      <c r="M294">
        <v>934.30607636547779</v>
      </c>
      <c r="N294">
        <v>1449.841769348217</v>
      </c>
      <c r="O294">
        <v>1873.1137213377219</v>
      </c>
      <c r="P294">
        <v>1540.139334493826</v>
      </c>
      <c r="Q294">
        <v>1951.6442672086621</v>
      </c>
      <c r="R294">
        <v>1712.8038308547791</v>
      </c>
      <c r="S294">
        <v>1458.192259963751</v>
      </c>
      <c r="T294">
        <v>1973.6315300780871</v>
      </c>
      <c r="U294">
        <v>1600.887644633174</v>
      </c>
      <c r="V294">
        <v>2244.0584669600489</v>
      </c>
      <c r="W294">
        <v>1894.582245416088</v>
      </c>
      <c r="X294">
        <v>1978.6281895560321</v>
      </c>
      <c r="Y294">
        <v>1947.303608802715</v>
      </c>
      <c r="Z294">
        <v>1349.4846304333009</v>
      </c>
      <c r="AA294">
        <v>2038.8367536347389</v>
      </c>
      <c r="AB294">
        <v>1960.1216985151079</v>
      </c>
      <c r="AC294">
        <v>1734.3810408778629</v>
      </c>
      <c r="AD294">
        <v>1353.5272118982509</v>
      </c>
      <c r="AE294">
        <v>1594.595886604392</v>
      </c>
      <c r="AF294">
        <v>2008.918774711741</v>
      </c>
      <c r="AG294">
        <v>1931.0701876020439</v>
      </c>
      <c r="AH294">
        <v>1804.945052355888</v>
      </c>
    </row>
    <row r="295" spans="1:34" x14ac:dyDescent="0.25">
      <c r="A295">
        <v>45084</v>
      </c>
      <c r="B295">
        <v>1109.54</v>
      </c>
      <c r="C295">
        <v>1887.635505665444</v>
      </c>
      <c r="D295">
        <v>1905.336644584778</v>
      </c>
      <c r="E295">
        <v>1726.1218108404889</v>
      </c>
      <c r="F295">
        <v>1957.601085923123</v>
      </c>
      <c r="G295">
        <v>2035.129200054733</v>
      </c>
      <c r="H295">
        <v>2703.162177326034</v>
      </c>
      <c r="I295">
        <v>1800.523777829655</v>
      </c>
      <c r="J295">
        <v>1965.9441272456479</v>
      </c>
      <c r="K295">
        <v>1968.2520884686021</v>
      </c>
      <c r="L295">
        <v>2020.7161952809449</v>
      </c>
      <c r="M295">
        <v>931.19925873093712</v>
      </c>
      <c r="N295">
        <v>1454.546513728088</v>
      </c>
      <c r="O295">
        <v>1881.9682289958459</v>
      </c>
      <c r="P295">
        <v>1543.473404505593</v>
      </c>
      <c r="Q295">
        <v>1946.157861812595</v>
      </c>
      <c r="R295">
        <v>1726.616049001587</v>
      </c>
      <c r="S295">
        <v>1464.1287580624009</v>
      </c>
      <c r="T295">
        <v>1983.514689760209</v>
      </c>
      <c r="U295">
        <v>1604.533784974943</v>
      </c>
      <c r="V295">
        <v>2221.9933294177908</v>
      </c>
      <c r="W295">
        <v>1898.8160905338409</v>
      </c>
      <c r="X295">
        <v>1970.8099174798531</v>
      </c>
      <c r="Y295">
        <v>1957.373542813127</v>
      </c>
      <c r="Z295">
        <v>1351.1157500421921</v>
      </c>
      <c r="AA295">
        <v>2048.5287361462611</v>
      </c>
      <c r="AB295">
        <v>1958.8127015503781</v>
      </c>
      <c r="AC295">
        <v>1741.391726086021</v>
      </c>
      <c r="AD295">
        <v>1355.495886926285</v>
      </c>
      <c r="AE295">
        <v>1605.426335529593</v>
      </c>
      <c r="AF295">
        <v>2022.662104030778</v>
      </c>
      <c r="AG295">
        <v>1938.8260777020951</v>
      </c>
      <c r="AH295">
        <v>1804.6128046428969</v>
      </c>
    </row>
    <row r="296" spans="1:34" x14ac:dyDescent="0.25">
      <c r="A296">
        <v>45083</v>
      </c>
      <c r="B296">
        <v>1108.31</v>
      </c>
      <c r="C296">
        <v>1874.058677655931</v>
      </c>
      <c r="D296">
        <v>1892.91310918914</v>
      </c>
      <c r="E296">
        <v>1728.0029234745159</v>
      </c>
      <c r="F296">
        <v>1933.838958858968</v>
      </c>
      <c r="G296">
        <v>2026.35149976353</v>
      </c>
      <c r="H296">
        <v>2695.484298623825</v>
      </c>
      <c r="I296">
        <v>1800.4110752943261</v>
      </c>
      <c r="J296">
        <v>1952.910457554565</v>
      </c>
      <c r="K296">
        <v>1953.1785719945569</v>
      </c>
      <c r="L296">
        <v>2018.862268868382</v>
      </c>
      <c r="M296">
        <v>908.84420185578892</v>
      </c>
      <c r="N296">
        <v>1448.014094347905</v>
      </c>
      <c r="O296">
        <v>1876.100391170472</v>
      </c>
      <c r="P296">
        <v>1534.6971688929341</v>
      </c>
      <c r="Q296">
        <v>1934.1948151135789</v>
      </c>
      <c r="R296">
        <v>1729.738012275307</v>
      </c>
      <c r="S296">
        <v>1447.504709278398</v>
      </c>
      <c r="T296">
        <v>1947.662858116498</v>
      </c>
      <c r="U296">
        <v>1590.593236874427</v>
      </c>
      <c r="V296">
        <v>2212.2438287686682</v>
      </c>
      <c r="W296">
        <v>1897.278755372537</v>
      </c>
      <c r="X296">
        <v>1950.9149373364351</v>
      </c>
      <c r="Y296">
        <v>1934.8718068653579</v>
      </c>
      <c r="Z296">
        <v>1341.4535370288399</v>
      </c>
      <c r="AA296">
        <v>2027.802045517351</v>
      </c>
      <c r="AB296">
        <v>1949.4987798123259</v>
      </c>
      <c r="AC296">
        <v>1736.482739486944</v>
      </c>
      <c r="AD296">
        <v>1345.9982653715849</v>
      </c>
      <c r="AE296">
        <v>1604.971337343311</v>
      </c>
      <c r="AF296">
        <v>2014.8264738650801</v>
      </c>
      <c r="AG296">
        <v>1926.2953972150881</v>
      </c>
      <c r="AH296">
        <v>1785.5577298805249</v>
      </c>
    </row>
    <row r="297" spans="1:34" x14ac:dyDescent="0.25">
      <c r="A297">
        <v>45082</v>
      </c>
      <c r="B297">
        <v>1097.82</v>
      </c>
      <c r="C297">
        <v>1860.85102670847</v>
      </c>
      <c r="D297">
        <v>1864.8008032300179</v>
      </c>
      <c r="E297">
        <v>1724.956408320159</v>
      </c>
      <c r="F297">
        <v>1915.790521447092</v>
      </c>
      <c r="G297">
        <v>2019.3009006384691</v>
      </c>
      <c r="H297">
        <v>2668.0120775027899</v>
      </c>
      <c r="I297">
        <v>1796.8871648986819</v>
      </c>
      <c r="J297">
        <v>1936.1322006273369</v>
      </c>
      <c r="K297">
        <v>1954.951703785885</v>
      </c>
      <c r="L297">
        <v>2009.851907817555</v>
      </c>
      <c r="M297">
        <v>904.88802796860932</v>
      </c>
      <c r="N297">
        <v>1450.260459354678</v>
      </c>
      <c r="O297">
        <v>1868.8670683256689</v>
      </c>
      <c r="P297">
        <v>1527.276946313146</v>
      </c>
      <c r="Q297">
        <v>1916.4708201456431</v>
      </c>
      <c r="R297">
        <v>1720.8199758620599</v>
      </c>
      <c r="S297">
        <v>1438.486546210311</v>
      </c>
      <c r="T297">
        <v>1931.7897462454141</v>
      </c>
      <c r="U297">
        <v>1582.6343916643939</v>
      </c>
      <c r="V297">
        <v>2206.9611731589539</v>
      </c>
      <c r="W297">
        <v>1896.6871327063629</v>
      </c>
      <c r="X297">
        <v>1932.323683506442</v>
      </c>
      <c r="Y297">
        <v>1914.3445728009219</v>
      </c>
      <c r="Z297">
        <v>1329.9518479638421</v>
      </c>
      <c r="AA297">
        <v>2007.550998764927</v>
      </c>
      <c r="AB297">
        <v>1939.0596095356591</v>
      </c>
      <c r="AC297">
        <v>1730.2366983692541</v>
      </c>
      <c r="AD297">
        <v>1343.0270348806221</v>
      </c>
      <c r="AE297">
        <v>1598.085682762334</v>
      </c>
      <c r="AF297">
        <v>2003.494943439963</v>
      </c>
      <c r="AG297">
        <v>1917.661348662841</v>
      </c>
      <c r="AH297">
        <v>1765.967449456035</v>
      </c>
    </row>
    <row r="298" spans="1:34" x14ac:dyDescent="0.25">
      <c r="A298">
        <v>45079</v>
      </c>
      <c r="B298">
        <v>1090.8399999999999</v>
      </c>
      <c r="C298">
        <v>1860.2870756177149</v>
      </c>
      <c r="D298">
        <v>1876.2920740074369</v>
      </c>
      <c r="E298">
        <v>1717.7916087627409</v>
      </c>
      <c r="F298">
        <v>1921.6417693357801</v>
      </c>
      <c r="G298">
        <v>2029.6248539675389</v>
      </c>
      <c r="H298">
        <v>2678.1533796580061</v>
      </c>
      <c r="I298">
        <v>1791.009875276807</v>
      </c>
      <c r="J298">
        <v>1929.5634816036811</v>
      </c>
      <c r="K298">
        <v>1947.62518978103</v>
      </c>
      <c r="L298">
        <v>2009.923721569008</v>
      </c>
      <c r="M298">
        <v>902.61973954697703</v>
      </c>
      <c r="N298">
        <v>1440.2536481972991</v>
      </c>
      <c r="O298">
        <v>1861.561588772116</v>
      </c>
      <c r="P298">
        <v>1522.0352131520519</v>
      </c>
      <c r="Q298">
        <v>1913.098885371508</v>
      </c>
      <c r="R298">
        <v>1713.501567226233</v>
      </c>
      <c r="S298">
        <v>1448.106031152741</v>
      </c>
      <c r="T298">
        <v>1919.5231023011911</v>
      </c>
      <c r="U298">
        <v>1589.5589066088289</v>
      </c>
      <c r="V298">
        <v>2199.3980571568291</v>
      </c>
      <c r="W298">
        <v>1884.7163326424679</v>
      </c>
      <c r="X298">
        <v>1936.8256342539339</v>
      </c>
      <c r="Y298">
        <v>1913.9253291769669</v>
      </c>
      <c r="Z298">
        <v>1336.187660139328</v>
      </c>
      <c r="AA298">
        <v>2011.176964596036</v>
      </c>
      <c r="AB298">
        <v>1933.537539244538</v>
      </c>
      <c r="AC298">
        <v>1727.5622124635729</v>
      </c>
      <c r="AD298">
        <v>1338.770406049596</v>
      </c>
      <c r="AE298">
        <v>1591.2056350097721</v>
      </c>
      <c r="AF298">
        <v>2002.051188080954</v>
      </c>
      <c r="AG298">
        <v>1915.58999119194</v>
      </c>
      <c r="AH298">
        <v>1768.1574251217151</v>
      </c>
    </row>
    <row r="299" spans="1:34" x14ac:dyDescent="0.25">
      <c r="A299">
        <v>45078</v>
      </c>
      <c r="B299">
        <v>1078.3900000000001</v>
      </c>
      <c r="C299">
        <v>1860.3111134296189</v>
      </c>
      <c r="D299">
        <v>1874.872754863625</v>
      </c>
      <c r="E299">
        <v>1721.335430700864</v>
      </c>
      <c r="F299">
        <v>1928.664390359955</v>
      </c>
      <c r="G299">
        <v>2035.3580586944211</v>
      </c>
      <c r="H299">
        <v>2666.961417343919</v>
      </c>
      <c r="I299">
        <v>1799.683104365329</v>
      </c>
      <c r="J299">
        <v>1929.573625204119</v>
      </c>
      <c r="K299">
        <v>1947.954462610779</v>
      </c>
      <c r="L299">
        <v>2009.0843388208091</v>
      </c>
      <c r="M299">
        <v>914.78546375194878</v>
      </c>
      <c r="N299">
        <v>1448.321887801714</v>
      </c>
      <c r="O299">
        <v>1864.9229425742151</v>
      </c>
      <c r="P299">
        <v>1504.648001202801</v>
      </c>
      <c r="Q299">
        <v>1904.4890280074881</v>
      </c>
      <c r="R299">
        <v>1682.881897525187</v>
      </c>
      <c r="S299">
        <v>1456.5940647860739</v>
      </c>
      <c r="T299">
        <v>1920.1794929811949</v>
      </c>
      <c r="U299">
        <v>1591.1004870755601</v>
      </c>
      <c r="V299">
        <v>2200.2833201521721</v>
      </c>
      <c r="W299">
        <v>1889.00531886726</v>
      </c>
      <c r="X299">
        <v>1951.6223233812241</v>
      </c>
      <c r="Y299">
        <v>1913.7335429779509</v>
      </c>
      <c r="Z299">
        <v>1341.2925533002331</v>
      </c>
      <c r="AA299">
        <v>2013.5113404527849</v>
      </c>
      <c r="AB299">
        <v>1932.5783151278099</v>
      </c>
      <c r="AC299">
        <v>1720.1718225068551</v>
      </c>
      <c r="AD299">
        <v>1346.420392256867</v>
      </c>
      <c r="AE299">
        <v>1575.850105987452</v>
      </c>
      <c r="AF299">
        <v>1994.6758231410331</v>
      </c>
      <c r="AG299">
        <v>1915.5484840890119</v>
      </c>
      <c r="AH299">
        <v>1773.7366015972491</v>
      </c>
    </row>
    <row r="300" spans="1:34" x14ac:dyDescent="0.25">
      <c r="A300">
        <v>45077</v>
      </c>
      <c r="B300">
        <v>1075.17</v>
      </c>
      <c r="C300">
        <v>1844.4779251889861</v>
      </c>
      <c r="D300">
        <v>1857.0346297920751</v>
      </c>
      <c r="E300">
        <v>1721.9197602042409</v>
      </c>
      <c r="F300">
        <v>1908.69590271277</v>
      </c>
      <c r="G300">
        <v>2028.526143625232</v>
      </c>
      <c r="H300">
        <v>2648.5791346390229</v>
      </c>
      <c r="I300">
        <v>1789.011788476424</v>
      </c>
      <c r="J300">
        <v>1900.55278111747</v>
      </c>
      <c r="K300">
        <v>1944.352991667108</v>
      </c>
      <c r="L300">
        <v>1999.015732882471</v>
      </c>
      <c r="M300">
        <v>899.81814355095037</v>
      </c>
      <c r="N300">
        <v>1448.1195077722709</v>
      </c>
      <c r="O300">
        <v>1858.5624735403039</v>
      </c>
      <c r="P300">
        <v>1495.498847814584</v>
      </c>
      <c r="Q300">
        <v>1880.472453618067</v>
      </c>
      <c r="R300">
        <v>1662.436138835053</v>
      </c>
      <c r="S300">
        <v>1445.32423356665</v>
      </c>
      <c r="T300">
        <v>1913.4644912245569</v>
      </c>
      <c r="U300">
        <v>1577.8583406907089</v>
      </c>
      <c r="V300">
        <v>2178.1774162891611</v>
      </c>
      <c r="W300">
        <v>1872.195473892159</v>
      </c>
      <c r="X300">
        <v>1929.630235669355</v>
      </c>
      <c r="Y300">
        <v>1893.2678834074391</v>
      </c>
      <c r="Z300">
        <v>1324.8192412688579</v>
      </c>
      <c r="AA300">
        <v>1994.609444372295</v>
      </c>
      <c r="AB300">
        <v>1917.0128048481979</v>
      </c>
      <c r="AC300">
        <v>1706.1892823643821</v>
      </c>
      <c r="AD300">
        <v>1339.437701304844</v>
      </c>
      <c r="AE300">
        <v>1573.315770790814</v>
      </c>
      <c r="AF300">
        <v>1985.4710615031181</v>
      </c>
      <c r="AG300">
        <v>1907.7141806958621</v>
      </c>
      <c r="AH300">
        <v>1744.8414408908411</v>
      </c>
    </row>
    <row r="301" spans="1:34" x14ac:dyDescent="0.25">
      <c r="A301">
        <v>45076</v>
      </c>
      <c r="B301">
        <v>1078.05</v>
      </c>
      <c r="C301">
        <v>1827.6670694778161</v>
      </c>
      <c r="D301">
        <v>1829.284322577025</v>
      </c>
      <c r="E301">
        <v>1717.8089530303321</v>
      </c>
      <c r="F301">
        <v>1887.8316092339351</v>
      </c>
      <c r="G301">
        <v>2023.486233211509</v>
      </c>
      <c r="H301">
        <v>2644.7774843735442</v>
      </c>
      <c r="I301">
        <v>1778.2366190087439</v>
      </c>
      <c r="J301">
        <v>1885.518821950729</v>
      </c>
      <c r="K301">
        <v>1920.7106024784939</v>
      </c>
      <c r="L301">
        <v>1976.703952373075</v>
      </c>
      <c r="M301">
        <v>875.9928377677652</v>
      </c>
      <c r="N301">
        <v>1437.177908962273</v>
      </c>
      <c r="O301">
        <v>1844.4446495828961</v>
      </c>
      <c r="P301">
        <v>1486.0673884796331</v>
      </c>
      <c r="Q301">
        <v>1858.7715200154651</v>
      </c>
      <c r="R301">
        <v>1660.9927876885561</v>
      </c>
      <c r="S301">
        <v>1430.2944771844279</v>
      </c>
      <c r="T301">
        <v>1894.618101159733</v>
      </c>
      <c r="U301">
        <v>1562.0552507587979</v>
      </c>
      <c r="V301">
        <v>2153.030559404835</v>
      </c>
      <c r="W301">
        <v>1866.541800076151</v>
      </c>
      <c r="X301">
        <v>1906.10074336146</v>
      </c>
      <c r="Y301">
        <v>1862.4353372524381</v>
      </c>
      <c r="Z301">
        <v>1325.6230547909361</v>
      </c>
      <c r="AA301">
        <v>1972.8223110434369</v>
      </c>
      <c r="AB301">
        <v>1898.337299353419</v>
      </c>
      <c r="AC301">
        <v>1698.23605050316</v>
      </c>
      <c r="AD301">
        <v>1329.2551172614269</v>
      </c>
      <c r="AE301">
        <v>1578.2449669814191</v>
      </c>
      <c r="AF301">
        <v>1982.708541344934</v>
      </c>
      <c r="AG301">
        <v>1895.1068174042571</v>
      </c>
      <c r="AH301">
        <v>1714.2223388955649</v>
      </c>
    </row>
    <row r="302" spans="1:34" x14ac:dyDescent="0.25">
      <c r="A302">
        <v>45075</v>
      </c>
      <c r="B302">
        <v>1074.98</v>
      </c>
      <c r="C302">
        <v>1817.3577584725369</v>
      </c>
      <c r="D302">
        <v>1808.050675764297</v>
      </c>
      <c r="E302">
        <v>1718.692566324677</v>
      </c>
      <c r="F302">
        <v>1875.6131851754151</v>
      </c>
      <c r="G302">
        <v>2014.1222087196909</v>
      </c>
      <c r="H302">
        <v>2639.891424414323</v>
      </c>
      <c r="I302">
        <v>1774.1444777400241</v>
      </c>
      <c r="J302">
        <v>1871.3815434079249</v>
      </c>
      <c r="K302">
        <v>1897.0897263262229</v>
      </c>
      <c r="L302">
        <v>1975.672433110353</v>
      </c>
      <c r="M302">
        <v>876.79955341284574</v>
      </c>
      <c r="N302">
        <v>1431.7441050511361</v>
      </c>
      <c r="O302">
        <v>1830.1606864159251</v>
      </c>
      <c r="P302">
        <v>1482.2106242578841</v>
      </c>
      <c r="Q302">
        <v>1849.418915693378</v>
      </c>
      <c r="R302">
        <v>1656.9065290583319</v>
      </c>
      <c r="S302">
        <v>1424.136984638699</v>
      </c>
      <c r="T302">
        <v>1876.353786416561</v>
      </c>
      <c r="U302">
        <v>1556.2172396258691</v>
      </c>
      <c r="V302">
        <v>2157.5961458063089</v>
      </c>
      <c r="W302">
        <v>1847.2967762201131</v>
      </c>
      <c r="X302">
        <v>1885.1435105061801</v>
      </c>
      <c r="Y302">
        <v>1849.874179239634</v>
      </c>
      <c r="Z302">
        <v>1321.157861644092</v>
      </c>
      <c r="AA302">
        <v>1959.970273286742</v>
      </c>
      <c r="AB302">
        <v>1887.032445267713</v>
      </c>
      <c r="AC302">
        <v>1690.586265559494</v>
      </c>
      <c r="AD302">
        <v>1326.359255970475</v>
      </c>
      <c r="AE302">
        <v>1575.3661976649551</v>
      </c>
      <c r="AF302">
        <v>1975.741539377125</v>
      </c>
      <c r="AG302">
        <v>1886.7832386620321</v>
      </c>
      <c r="AH302">
        <v>1699.337405362442</v>
      </c>
    </row>
    <row r="303" spans="1:34" x14ac:dyDescent="0.25">
      <c r="A303">
        <v>45072</v>
      </c>
      <c r="B303">
        <v>1063.76</v>
      </c>
      <c r="C303">
        <v>1792.2855177575429</v>
      </c>
      <c r="D303">
        <v>1760.995994513532</v>
      </c>
      <c r="E303">
        <v>1712.7517895476519</v>
      </c>
      <c r="F303">
        <v>1840.874990206567</v>
      </c>
      <c r="G303">
        <v>1994.5400467606471</v>
      </c>
      <c r="H303">
        <v>2605.7937435173831</v>
      </c>
      <c r="I303">
        <v>1752.0542328025481</v>
      </c>
      <c r="J303">
        <v>1847.637855598211</v>
      </c>
      <c r="K303">
        <v>1887.822982844099</v>
      </c>
      <c r="L303">
        <v>1951.84819900303</v>
      </c>
      <c r="M303">
        <v>854.68036649480985</v>
      </c>
      <c r="N303">
        <v>1421.152485619318</v>
      </c>
      <c r="O303">
        <v>1809.0564704199819</v>
      </c>
      <c r="P303">
        <v>1472.455826205724</v>
      </c>
      <c r="Q303">
        <v>1827.774648199405</v>
      </c>
      <c r="R303">
        <v>1647.0219227472751</v>
      </c>
      <c r="S303">
        <v>1406.451549479393</v>
      </c>
      <c r="T303">
        <v>1838.9092321742271</v>
      </c>
      <c r="U303">
        <v>1541.3718619596571</v>
      </c>
      <c r="V303">
        <v>2121.8817240895542</v>
      </c>
      <c r="W303">
        <v>1824.1094691817871</v>
      </c>
      <c r="X303">
        <v>1861.971316873573</v>
      </c>
      <c r="Y303">
        <v>1814.3083113077739</v>
      </c>
      <c r="Z303">
        <v>1306.482955579457</v>
      </c>
      <c r="AA303">
        <v>1926.064620189127</v>
      </c>
      <c r="AB303">
        <v>1865.2113349696019</v>
      </c>
      <c r="AC303">
        <v>1674.9948602917971</v>
      </c>
      <c r="AD303">
        <v>1312.9875715721751</v>
      </c>
      <c r="AE303">
        <v>1564.9025260613421</v>
      </c>
      <c r="AF303">
        <v>1962.9297002337771</v>
      </c>
      <c r="AG303">
        <v>1868.159677098465</v>
      </c>
      <c r="AH303">
        <v>1659.902429814759</v>
      </c>
    </row>
    <row r="304" spans="1:34" x14ac:dyDescent="0.25">
      <c r="A304">
        <v>45071</v>
      </c>
      <c r="B304">
        <v>1064.6300000000001</v>
      </c>
      <c r="C304">
        <v>1780.8121640120551</v>
      </c>
      <c r="D304">
        <v>1739.075789354677</v>
      </c>
      <c r="E304">
        <v>1708.3509673881099</v>
      </c>
      <c r="F304">
        <v>1823.6359521096631</v>
      </c>
      <c r="G304">
        <v>1983.954795808379</v>
      </c>
      <c r="H304">
        <v>2601.024425328601</v>
      </c>
      <c r="I304">
        <v>1740.0161293819599</v>
      </c>
      <c r="J304">
        <v>1839.6039337425391</v>
      </c>
      <c r="K304">
        <v>1861.429581650518</v>
      </c>
      <c r="L304">
        <v>1958.417235185656</v>
      </c>
      <c r="M304">
        <v>840.7477459796886</v>
      </c>
      <c r="N304">
        <v>1417.608936368242</v>
      </c>
      <c r="O304">
        <v>1795.729974433604</v>
      </c>
      <c r="P304">
        <v>1468.4518063520611</v>
      </c>
      <c r="Q304">
        <v>1809.2992606012881</v>
      </c>
      <c r="R304">
        <v>1644.5135394553261</v>
      </c>
      <c r="S304">
        <v>1402.3461308897961</v>
      </c>
      <c r="T304">
        <v>1832.1629834918131</v>
      </c>
      <c r="U304">
        <v>1538.6022493633261</v>
      </c>
      <c r="V304">
        <v>2109.4586094042252</v>
      </c>
      <c r="W304">
        <v>1804.6789695943889</v>
      </c>
      <c r="X304">
        <v>1859.3186126518101</v>
      </c>
      <c r="Y304">
        <v>1794.0260075246881</v>
      </c>
      <c r="Z304">
        <v>1304.1051144091721</v>
      </c>
      <c r="AA304">
        <v>1912.064563204252</v>
      </c>
      <c r="AB304">
        <v>1852.2860967762119</v>
      </c>
      <c r="AC304">
        <v>1667.370919367419</v>
      </c>
      <c r="AD304">
        <v>1307.2673826643061</v>
      </c>
      <c r="AE304">
        <v>1562.0748650109781</v>
      </c>
      <c r="AF304">
        <v>1956.4896387361709</v>
      </c>
      <c r="AG304">
        <v>1857.8481946536151</v>
      </c>
      <c r="AH304">
        <v>1643.728877693957</v>
      </c>
    </row>
    <row r="305" spans="1:34" x14ac:dyDescent="0.25">
      <c r="A305">
        <v>45070</v>
      </c>
      <c r="B305">
        <v>1061.79</v>
      </c>
      <c r="C305">
        <v>1778.433384322102</v>
      </c>
      <c r="D305">
        <v>1733.561795884398</v>
      </c>
      <c r="E305">
        <v>1700.556867859988</v>
      </c>
      <c r="F305">
        <v>1821.7901854604529</v>
      </c>
      <c r="G305">
        <v>1970.689289822398</v>
      </c>
      <c r="H305">
        <v>2610.5475417067009</v>
      </c>
      <c r="I305">
        <v>1740.6817851012941</v>
      </c>
      <c r="J305">
        <v>1832.3309222109619</v>
      </c>
      <c r="K305">
        <v>1850.4772448205219</v>
      </c>
      <c r="L305">
        <v>1960.981451888304</v>
      </c>
      <c r="M305">
        <v>837.82492213460864</v>
      </c>
      <c r="N305">
        <v>1418.499377475292</v>
      </c>
      <c r="O305">
        <v>1794.2747897259819</v>
      </c>
      <c r="P305">
        <v>1479.8763399589229</v>
      </c>
      <c r="Q305">
        <v>1801.6280320503361</v>
      </c>
      <c r="R305">
        <v>1652.6896389868141</v>
      </c>
      <c r="S305">
        <v>1397.745781747421</v>
      </c>
      <c r="T305">
        <v>1802.2176335801889</v>
      </c>
      <c r="U305">
        <v>1538.6925301975041</v>
      </c>
      <c r="V305">
        <v>2118.352772681862</v>
      </c>
      <c r="W305">
        <v>1810.0319246421429</v>
      </c>
      <c r="X305">
        <v>1856.380876670697</v>
      </c>
      <c r="Y305">
        <v>1784.4931434068289</v>
      </c>
      <c r="Z305">
        <v>1303.365589943068</v>
      </c>
      <c r="AA305">
        <v>1907.3169318751679</v>
      </c>
      <c r="AB305">
        <v>1848.594228612546</v>
      </c>
      <c r="AC305">
        <v>1670.7438510418349</v>
      </c>
      <c r="AD305">
        <v>1305.661618375342</v>
      </c>
      <c r="AE305">
        <v>1557.2414054444589</v>
      </c>
      <c r="AF305">
        <v>1954.4400755927049</v>
      </c>
      <c r="AG305">
        <v>1856.7766802372571</v>
      </c>
      <c r="AH305">
        <v>1640.153294768038</v>
      </c>
    </row>
    <row r="306" spans="1:34" x14ac:dyDescent="0.25">
      <c r="A306">
        <v>45069</v>
      </c>
      <c r="B306">
        <v>1065.8499999999999</v>
      </c>
      <c r="C306">
        <v>1776.6181031040639</v>
      </c>
      <c r="D306">
        <v>1734.8297492700169</v>
      </c>
      <c r="E306">
        <v>1706.89238740427</v>
      </c>
      <c r="F306">
        <v>1810.212913741716</v>
      </c>
      <c r="G306">
        <v>1969.9034106751481</v>
      </c>
      <c r="H306">
        <v>2601.8959849183948</v>
      </c>
      <c r="I306">
        <v>1734.1831690332569</v>
      </c>
      <c r="J306">
        <v>1839.7708654436069</v>
      </c>
      <c r="K306">
        <v>1857.653339319472</v>
      </c>
      <c r="L306">
        <v>1963.479877230197</v>
      </c>
      <c r="M306">
        <v>837.1013331271721</v>
      </c>
      <c r="N306">
        <v>1420.117930268993</v>
      </c>
      <c r="O306">
        <v>1796.1879925315129</v>
      </c>
      <c r="P306">
        <v>1479.5537174876149</v>
      </c>
      <c r="Q306">
        <v>1805.125353177245</v>
      </c>
      <c r="R306">
        <v>1656.9560369162459</v>
      </c>
      <c r="S306">
        <v>1391.361682698235</v>
      </c>
      <c r="T306">
        <v>1804.229410872312</v>
      </c>
      <c r="U306">
        <v>1541.1619811533369</v>
      </c>
      <c r="V306">
        <v>2120.8439329192661</v>
      </c>
      <c r="W306">
        <v>1810.6501274393829</v>
      </c>
      <c r="X306">
        <v>1849.321050371314</v>
      </c>
      <c r="Y306">
        <v>1780.706055860717</v>
      </c>
      <c r="Z306">
        <v>1307.1620943514511</v>
      </c>
      <c r="AA306">
        <v>1900.6288619702859</v>
      </c>
      <c r="AB306">
        <v>1852.4305627944659</v>
      </c>
      <c r="AC306">
        <v>1671.586587242434</v>
      </c>
      <c r="AD306">
        <v>1307.9424943499171</v>
      </c>
      <c r="AE306">
        <v>1562.6191112749841</v>
      </c>
      <c r="AF306">
        <v>1956.7139429503261</v>
      </c>
      <c r="AG306">
        <v>1854.3424171806939</v>
      </c>
      <c r="AH306">
        <v>1636.1017544293229</v>
      </c>
    </row>
    <row r="307" spans="1:34" x14ac:dyDescent="0.25">
      <c r="A307">
        <v>45068</v>
      </c>
      <c r="B307">
        <v>1070.6400000000001</v>
      </c>
      <c r="C307">
        <v>1775.844698481917</v>
      </c>
      <c r="D307">
        <v>1733.2622243198371</v>
      </c>
      <c r="E307">
        <v>1705.1604727078079</v>
      </c>
      <c r="F307">
        <v>1807.8710081975689</v>
      </c>
      <c r="G307">
        <v>1973.0661842380521</v>
      </c>
      <c r="H307">
        <v>2596.6803863794348</v>
      </c>
      <c r="I307">
        <v>1735.366428917745</v>
      </c>
      <c r="J307">
        <v>1836.219091050107</v>
      </c>
      <c r="K307">
        <v>1853.732795432267</v>
      </c>
      <c r="L307">
        <v>1963.5435965113879</v>
      </c>
      <c r="M307">
        <v>849.77246100989544</v>
      </c>
      <c r="N307">
        <v>1420.0266722578349</v>
      </c>
      <c r="O307">
        <v>1793.019747975063</v>
      </c>
      <c r="P307">
        <v>1481.427256084213</v>
      </c>
      <c r="Q307">
        <v>1812.0318003473581</v>
      </c>
      <c r="R307">
        <v>1659.650830250765</v>
      </c>
      <c r="S307">
        <v>1386.9316727505091</v>
      </c>
      <c r="T307">
        <v>1818.5967514429401</v>
      </c>
      <c r="U307">
        <v>1539.300008679005</v>
      </c>
      <c r="V307">
        <v>2124.5653119058288</v>
      </c>
      <c r="W307">
        <v>1808.265086780613</v>
      </c>
      <c r="X307">
        <v>1853.428233907704</v>
      </c>
      <c r="Y307">
        <v>1773.811468472318</v>
      </c>
      <c r="Z307">
        <v>1304.8647626654749</v>
      </c>
      <c r="AA307">
        <v>1898.234371360639</v>
      </c>
      <c r="AB307">
        <v>1852.3580223274071</v>
      </c>
      <c r="AC307">
        <v>1672.1513713749409</v>
      </c>
      <c r="AD307">
        <v>1309.954023248876</v>
      </c>
      <c r="AE307">
        <v>1570.052452337666</v>
      </c>
      <c r="AF307">
        <v>1957.3656914856761</v>
      </c>
      <c r="AG307">
        <v>1852.9252376860809</v>
      </c>
      <c r="AH307">
        <v>1634.282911180268</v>
      </c>
    </row>
    <row r="308" spans="1:34" x14ac:dyDescent="0.25">
      <c r="A308">
        <v>45065</v>
      </c>
      <c r="B308">
        <v>1067.07</v>
      </c>
      <c r="C308">
        <v>1765.739754779499</v>
      </c>
      <c r="D308">
        <v>1719.466154691786</v>
      </c>
      <c r="E308">
        <v>1710.459878116867</v>
      </c>
      <c r="F308">
        <v>1792.962672990594</v>
      </c>
      <c r="G308">
        <v>1961.562055559265</v>
      </c>
      <c r="H308">
        <v>2590.8536433795111</v>
      </c>
      <c r="I308">
        <v>1726.8987436795201</v>
      </c>
      <c r="J308">
        <v>1824.4314635777559</v>
      </c>
      <c r="K308">
        <v>1835.295023177692</v>
      </c>
      <c r="L308">
        <v>1954.3170402946189</v>
      </c>
      <c r="M308">
        <v>832.82237103702391</v>
      </c>
      <c r="N308">
        <v>1415.375470120154</v>
      </c>
      <c r="O308">
        <v>1788.521457882827</v>
      </c>
      <c r="P308">
        <v>1475.1469970222711</v>
      </c>
      <c r="Q308">
        <v>1799.043525176194</v>
      </c>
      <c r="R308">
        <v>1651.3604333731159</v>
      </c>
      <c r="S308">
        <v>1394.597087281227</v>
      </c>
      <c r="T308">
        <v>1796.884431081714</v>
      </c>
      <c r="U308">
        <v>1536.9836909428991</v>
      </c>
      <c r="V308">
        <v>2118.8728969159852</v>
      </c>
      <c r="W308">
        <v>1802.8986704406791</v>
      </c>
      <c r="X308">
        <v>1848.4092881090951</v>
      </c>
      <c r="Y308">
        <v>1754.5023443012169</v>
      </c>
      <c r="Z308">
        <v>1311.90949495062</v>
      </c>
      <c r="AA308">
        <v>1884.6194662981391</v>
      </c>
      <c r="AB308">
        <v>1842.6593109945229</v>
      </c>
      <c r="AC308">
        <v>1665.6444993046171</v>
      </c>
      <c r="AD308">
        <v>1306.642995545001</v>
      </c>
      <c r="AE308">
        <v>1564.5623093258409</v>
      </c>
      <c r="AF308">
        <v>1947.391508933579</v>
      </c>
      <c r="AG308">
        <v>1840.9635915293691</v>
      </c>
      <c r="AH308">
        <v>1625.448261414449</v>
      </c>
    </row>
    <row r="309" spans="1:34" x14ac:dyDescent="0.25">
      <c r="A309">
        <v>45064</v>
      </c>
      <c r="B309">
        <v>1068.31</v>
      </c>
      <c r="C309">
        <v>1765.3826012459899</v>
      </c>
      <c r="D309">
        <v>1731.644484633337</v>
      </c>
      <c r="E309">
        <v>1699.5427990462761</v>
      </c>
      <c r="F309">
        <v>1797.041459214292</v>
      </c>
      <c r="G309">
        <v>1955.3222611212391</v>
      </c>
      <c r="H309">
        <v>2586.064830228941</v>
      </c>
      <c r="I309">
        <v>1730.501320034929</v>
      </c>
      <c r="J309">
        <v>1828.4637609173519</v>
      </c>
      <c r="K309">
        <v>1814.3455424769299</v>
      </c>
      <c r="L309">
        <v>1947.8020369437099</v>
      </c>
      <c r="M309">
        <v>839.33861651362838</v>
      </c>
      <c r="N309">
        <v>1406.995587648516</v>
      </c>
      <c r="O309">
        <v>1791.2581041351521</v>
      </c>
      <c r="P309">
        <v>1474.216804337349</v>
      </c>
      <c r="Q309">
        <v>1792.463819588497</v>
      </c>
      <c r="R309">
        <v>1651.735484088455</v>
      </c>
      <c r="S309">
        <v>1397.120769507638</v>
      </c>
      <c r="T309">
        <v>1793.0361270071469</v>
      </c>
      <c r="U309">
        <v>1536.0135984934791</v>
      </c>
      <c r="V309">
        <v>2124.5614364480498</v>
      </c>
      <c r="W309">
        <v>1807.4700231209049</v>
      </c>
      <c r="X309">
        <v>1856.6731615777519</v>
      </c>
      <c r="Y309">
        <v>1750.353520185427</v>
      </c>
      <c r="Z309">
        <v>1320.227583236212</v>
      </c>
      <c r="AA309">
        <v>1885.224487419747</v>
      </c>
      <c r="AB309">
        <v>1840.280325832616</v>
      </c>
      <c r="AC309">
        <v>1665.898104799031</v>
      </c>
      <c r="AD309">
        <v>1304.908142919179</v>
      </c>
      <c r="AE309">
        <v>1564.882540344792</v>
      </c>
      <c r="AF309">
        <v>1941.425305132087</v>
      </c>
      <c r="AG309">
        <v>1837.2991144241121</v>
      </c>
      <c r="AH309">
        <v>1631.11765884336</v>
      </c>
    </row>
    <row r="310" spans="1:34" x14ac:dyDescent="0.25">
      <c r="A310">
        <v>45063</v>
      </c>
      <c r="B310">
        <v>1060.44</v>
      </c>
      <c r="C310">
        <v>1763.9169018244379</v>
      </c>
      <c r="D310">
        <v>1726.1625565848949</v>
      </c>
      <c r="E310">
        <v>1694.339847625738</v>
      </c>
      <c r="F310">
        <v>1800.795105780617</v>
      </c>
      <c r="G310">
        <v>1953.404797001886</v>
      </c>
      <c r="H310">
        <v>2567.639004810409</v>
      </c>
      <c r="I310">
        <v>1721.9803149197819</v>
      </c>
      <c r="J310">
        <v>1843.4782727859699</v>
      </c>
      <c r="K310">
        <v>1805.6130499997539</v>
      </c>
      <c r="L310">
        <v>1941.0960285287961</v>
      </c>
      <c r="M310">
        <v>829.15481410241671</v>
      </c>
      <c r="N310">
        <v>1404.0683722615879</v>
      </c>
      <c r="O310">
        <v>1793.1156287736901</v>
      </c>
      <c r="P310">
        <v>1466.9116010079699</v>
      </c>
      <c r="Q310">
        <v>1796.3438644630569</v>
      </c>
      <c r="R310">
        <v>1645.120156720528</v>
      </c>
      <c r="S310">
        <v>1398.1479454916471</v>
      </c>
      <c r="T310">
        <v>1797.6183623962929</v>
      </c>
      <c r="U310">
        <v>1541.079143117691</v>
      </c>
      <c r="V310">
        <v>2138.742431031731</v>
      </c>
      <c r="W310">
        <v>1801.3586855372571</v>
      </c>
      <c r="X310">
        <v>1850.9838936028871</v>
      </c>
      <c r="Y310">
        <v>1750.986774495896</v>
      </c>
      <c r="Z310">
        <v>1316.050118714202</v>
      </c>
      <c r="AA310">
        <v>1883.4320182950801</v>
      </c>
      <c r="AB310">
        <v>1843.764547755359</v>
      </c>
      <c r="AC310">
        <v>1662.1177779065349</v>
      </c>
      <c r="AD310">
        <v>1299.753373417783</v>
      </c>
      <c r="AE310">
        <v>1558.7984206593951</v>
      </c>
      <c r="AF310">
        <v>1937.815000136786</v>
      </c>
      <c r="AG310">
        <v>1836.3720026686799</v>
      </c>
      <c r="AH310">
        <v>1630.709980373905</v>
      </c>
    </row>
    <row r="311" spans="1:34" x14ac:dyDescent="0.25">
      <c r="A311">
        <v>45062</v>
      </c>
      <c r="B311">
        <v>1065.9100000000001</v>
      </c>
      <c r="C311">
        <v>1765.5529815558</v>
      </c>
      <c r="D311">
        <v>1715.139212161409</v>
      </c>
      <c r="E311">
        <v>1686.4103451023141</v>
      </c>
      <c r="F311">
        <v>1801.6701813146551</v>
      </c>
      <c r="G311">
        <v>1966.259006099207</v>
      </c>
      <c r="H311">
        <v>2585.1481708973861</v>
      </c>
      <c r="I311">
        <v>1727.0298442513911</v>
      </c>
      <c r="J311">
        <v>1832.746179316011</v>
      </c>
      <c r="K311">
        <v>1819.6972350296651</v>
      </c>
      <c r="L311">
        <v>1943.7741798139809</v>
      </c>
      <c r="M311">
        <v>834.61866906808882</v>
      </c>
      <c r="N311">
        <v>1406.526623117903</v>
      </c>
      <c r="O311">
        <v>1783.9015395095489</v>
      </c>
      <c r="P311">
        <v>1472.128350049185</v>
      </c>
      <c r="Q311">
        <v>1796.097194293759</v>
      </c>
      <c r="R311">
        <v>1653.9817431455431</v>
      </c>
      <c r="S311">
        <v>1388.2584595610931</v>
      </c>
      <c r="T311">
        <v>1797.1423648761231</v>
      </c>
      <c r="U311">
        <v>1537.679872731288</v>
      </c>
      <c r="V311">
        <v>2120.7168307067618</v>
      </c>
      <c r="W311">
        <v>1805.072074762538</v>
      </c>
      <c r="X311">
        <v>1860.761389285416</v>
      </c>
      <c r="Y311">
        <v>1750.1563342948939</v>
      </c>
      <c r="Z311">
        <v>1324.031136412344</v>
      </c>
      <c r="AA311">
        <v>1886.1186033555</v>
      </c>
      <c r="AB311">
        <v>1839.343416248573</v>
      </c>
      <c r="AC311">
        <v>1666.830893715394</v>
      </c>
      <c r="AD311">
        <v>1302.567891392177</v>
      </c>
      <c r="AE311">
        <v>1564.6300723602631</v>
      </c>
      <c r="AF311">
        <v>1947.6829556893711</v>
      </c>
      <c r="AG311">
        <v>1838.664757843781</v>
      </c>
      <c r="AH311">
        <v>1627.1647793435809</v>
      </c>
    </row>
    <row r="312" spans="1:34" x14ac:dyDescent="0.25">
      <c r="A312">
        <v>45061</v>
      </c>
      <c r="B312">
        <v>1065.71</v>
      </c>
      <c r="C312">
        <v>1763.896691931302</v>
      </c>
      <c r="D312">
        <v>1723.353649011781</v>
      </c>
      <c r="E312">
        <v>1696.5212453959509</v>
      </c>
      <c r="F312">
        <v>1799.7337661627651</v>
      </c>
      <c r="G312">
        <v>1971.3813119007691</v>
      </c>
      <c r="H312">
        <v>2578.3312490084281</v>
      </c>
      <c r="I312">
        <v>1733.09017006313</v>
      </c>
      <c r="J312">
        <v>1824.937008145401</v>
      </c>
      <c r="K312">
        <v>1784.091682711708</v>
      </c>
      <c r="L312">
        <v>1948.613479719733</v>
      </c>
      <c r="M312">
        <v>834.15942305674764</v>
      </c>
      <c r="N312">
        <v>1403.7735149955031</v>
      </c>
      <c r="O312">
        <v>1787.5908060953809</v>
      </c>
      <c r="P312">
        <v>1469.93527468354</v>
      </c>
      <c r="Q312">
        <v>1804.1022909160761</v>
      </c>
      <c r="R312">
        <v>1653.9901980334459</v>
      </c>
      <c r="S312">
        <v>1396.2065769271289</v>
      </c>
      <c r="T312">
        <v>1793.3231674203571</v>
      </c>
      <c r="U312">
        <v>1528.41631520892</v>
      </c>
      <c r="V312">
        <v>2128.6310585582</v>
      </c>
      <c r="W312">
        <v>1808.826424899647</v>
      </c>
      <c r="X312">
        <v>1859.062574500321</v>
      </c>
      <c r="Y312">
        <v>1744.3406512659681</v>
      </c>
      <c r="Z312">
        <v>1324.8532419048081</v>
      </c>
      <c r="AA312">
        <v>1882.994430223564</v>
      </c>
      <c r="AB312">
        <v>1838.623937421881</v>
      </c>
      <c r="AC312">
        <v>1666.2909162542919</v>
      </c>
      <c r="AD312">
        <v>1303.0248013445801</v>
      </c>
      <c r="AE312">
        <v>1566.0232989359081</v>
      </c>
      <c r="AF312">
        <v>1944.218725320216</v>
      </c>
      <c r="AG312">
        <v>1836.991337735313</v>
      </c>
      <c r="AH312">
        <v>1626.0248145000339</v>
      </c>
    </row>
    <row r="313" spans="1:34" x14ac:dyDescent="0.25">
      <c r="A313">
        <v>45058</v>
      </c>
      <c r="B313">
        <v>1066.9000000000001</v>
      </c>
      <c r="C313">
        <v>1765.0557002602559</v>
      </c>
      <c r="D313">
        <v>1718.983415684397</v>
      </c>
      <c r="E313">
        <v>1700.3462328203609</v>
      </c>
      <c r="F313">
        <v>1797.4359714059481</v>
      </c>
      <c r="G313">
        <v>1979.609314572624</v>
      </c>
      <c r="H313">
        <v>2593.5789316600449</v>
      </c>
      <c r="I313">
        <v>1736.2136383614891</v>
      </c>
      <c r="J313">
        <v>1818.5014626916879</v>
      </c>
      <c r="K313">
        <v>1793.0784185490529</v>
      </c>
      <c r="L313">
        <v>1956.215944192872</v>
      </c>
      <c r="M313">
        <v>819.60792281248155</v>
      </c>
      <c r="N313">
        <v>1407.3639364180481</v>
      </c>
      <c r="O313">
        <v>1788.139693902915</v>
      </c>
      <c r="P313">
        <v>1474.610531780598</v>
      </c>
      <c r="Q313">
        <v>1800.238720955851</v>
      </c>
      <c r="R313">
        <v>1646.7152411550501</v>
      </c>
      <c r="S313">
        <v>1406.011031267521</v>
      </c>
      <c r="T313">
        <v>1805.683561366805</v>
      </c>
      <c r="U313">
        <v>1534.8348919267839</v>
      </c>
      <c r="V313">
        <v>2126.383919328975</v>
      </c>
      <c r="W313">
        <v>1810.445387100915</v>
      </c>
      <c r="X313">
        <v>1860.4287760138041</v>
      </c>
      <c r="Y313">
        <v>1743.0137386223851</v>
      </c>
      <c r="Z313">
        <v>1323.972107641855</v>
      </c>
      <c r="AA313">
        <v>1885.061272395074</v>
      </c>
      <c r="AB313">
        <v>1838.3250615109871</v>
      </c>
      <c r="AC313">
        <v>1668.1926013915279</v>
      </c>
      <c r="AD313">
        <v>1301.624756096518</v>
      </c>
      <c r="AE313">
        <v>1566.845824602734</v>
      </c>
      <c r="AF313">
        <v>1951.232358241291</v>
      </c>
      <c r="AG313">
        <v>1843.116397540336</v>
      </c>
      <c r="AH313">
        <v>1619.294630192358</v>
      </c>
    </row>
    <row r="314" spans="1:34" x14ac:dyDescent="0.25">
      <c r="A314">
        <v>45057</v>
      </c>
      <c r="B314">
        <v>1057.1199999999999</v>
      </c>
      <c r="C314">
        <v>1758.4957222918911</v>
      </c>
      <c r="D314">
        <v>1730.9566040111399</v>
      </c>
      <c r="E314">
        <v>1698.7371667537691</v>
      </c>
      <c r="F314">
        <v>1797.371979421428</v>
      </c>
      <c r="G314">
        <v>1978.2123602186839</v>
      </c>
      <c r="H314">
        <v>2571.1407487290849</v>
      </c>
      <c r="I314">
        <v>1736.307266596295</v>
      </c>
      <c r="J314">
        <v>1802.045916637572</v>
      </c>
      <c r="K314">
        <v>1795.885449371686</v>
      </c>
      <c r="L314">
        <v>1930.8938903376711</v>
      </c>
      <c r="M314">
        <v>822.4344855935683</v>
      </c>
      <c r="N314">
        <v>1404.021176963048</v>
      </c>
      <c r="O314">
        <v>1786.866625292545</v>
      </c>
      <c r="P314">
        <v>1475.767542281284</v>
      </c>
      <c r="Q314">
        <v>1790.339842411558</v>
      </c>
      <c r="R314">
        <v>1641.6192143874489</v>
      </c>
      <c r="S314">
        <v>1405.349067063127</v>
      </c>
      <c r="T314">
        <v>1760.2976747692189</v>
      </c>
      <c r="U314">
        <v>1527.959921332189</v>
      </c>
      <c r="V314">
        <v>2119.6639659359348</v>
      </c>
      <c r="W314">
        <v>1812.776274919725</v>
      </c>
      <c r="X314">
        <v>1857.772844350689</v>
      </c>
      <c r="Y314">
        <v>1731.7528559492901</v>
      </c>
      <c r="Z314">
        <v>1325.8276949528729</v>
      </c>
      <c r="AA314">
        <v>1875.810394626805</v>
      </c>
      <c r="AB314">
        <v>1830.0722821257459</v>
      </c>
      <c r="AC314">
        <v>1665.932400026343</v>
      </c>
      <c r="AD314">
        <v>1301.064988773602</v>
      </c>
      <c r="AE314">
        <v>1558.651844754567</v>
      </c>
      <c r="AF314">
        <v>1944.238040095006</v>
      </c>
      <c r="AG314">
        <v>1834.8532405076569</v>
      </c>
      <c r="AH314">
        <v>1614.894325706663</v>
      </c>
    </row>
    <row r="315" spans="1:34" x14ac:dyDescent="0.25">
      <c r="A315">
        <v>45056</v>
      </c>
      <c r="B315">
        <v>1058.26</v>
      </c>
      <c r="C315">
        <v>1751.734576876318</v>
      </c>
      <c r="D315">
        <v>1725.1112195033641</v>
      </c>
      <c r="E315">
        <v>1700.5079776264899</v>
      </c>
      <c r="F315">
        <v>1784.760939479791</v>
      </c>
      <c r="G315">
        <v>1972.9353412385019</v>
      </c>
      <c r="H315">
        <v>2574.0821959628202</v>
      </c>
      <c r="I315">
        <v>1719.896291795194</v>
      </c>
      <c r="J315">
        <v>1800.129964007923</v>
      </c>
      <c r="K315">
        <v>1779.1680690972421</v>
      </c>
      <c r="L315">
        <v>1924.151794606466</v>
      </c>
      <c r="M315">
        <v>815.29297657176869</v>
      </c>
      <c r="N315">
        <v>1406.5477294492241</v>
      </c>
      <c r="O315">
        <v>1790.614979156541</v>
      </c>
      <c r="P315">
        <v>1469.372639218773</v>
      </c>
      <c r="Q315">
        <v>1780.762586241955</v>
      </c>
      <c r="R315">
        <v>1644.2993240909029</v>
      </c>
      <c r="S315">
        <v>1393.635109251235</v>
      </c>
      <c r="T315">
        <v>1747.375468950785</v>
      </c>
      <c r="U315">
        <v>1522.869129287863</v>
      </c>
      <c r="V315">
        <v>2121.3292140132198</v>
      </c>
      <c r="W315">
        <v>1808.255028332421</v>
      </c>
      <c r="X315">
        <v>1838.007625386037</v>
      </c>
      <c r="Y315">
        <v>1719.611112250288</v>
      </c>
      <c r="Z315">
        <v>1324.659794945444</v>
      </c>
      <c r="AA315">
        <v>1865.0956449884479</v>
      </c>
      <c r="AB315">
        <v>1826.429753006963</v>
      </c>
      <c r="AC315">
        <v>1661.364891681066</v>
      </c>
      <c r="AD315">
        <v>1300.51013198336</v>
      </c>
      <c r="AE315">
        <v>1561.710823162869</v>
      </c>
      <c r="AF315">
        <v>1940.4222261515731</v>
      </c>
      <c r="AG315">
        <v>1827.9982012354419</v>
      </c>
      <c r="AH315">
        <v>1605.587514040152</v>
      </c>
    </row>
    <row r="316" spans="1:34" x14ac:dyDescent="0.25">
      <c r="A316">
        <v>45055</v>
      </c>
      <c r="B316">
        <v>1053.77</v>
      </c>
      <c r="C316">
        <v>1737.5622898743061</v>
      </c>
      <c r="D316">
        <v>1686.3558752850679</v>
      </c>
      <c r="E316">
        <v>1698.0149876688661</v>
      </c>
      <c r="F316">
        <v>1756.807228829668</v>
      </c>
      <c r="G316">
        <v>1956.7588125167099</v>
      </c>
      <c r="H316">
        <v>2558.165663579593</v>
      </c>
      <c r="I316">
        <v>1701.135752010344</v>
      </c>
      <c r="J316">
        <v>1780.7338083164541</v>
      </c>
      <c r="K316">
        <v>1771.141553776476</v>
      </c>
      <c r="L316">
        <v>1914.766219700798</v>
      </c>
      <c r="M316">
        <v>804.93388867451949</v>
      </c>
      <c r="N316">
        <v>1405.436853406384</v>
      </c>
      <c r="O316">
        <v>1779.2380408089141</v>
      </c>
      <c r="P316">
        <v>1464.4082134549631</v>
      </c>
      <c r="Q316">
        <v>1765.329712339287</v>
      </c>
      <c r="R316">
        <v>1636.68133426339</v>
      </c>
      <c r="S316">
        <v>1354.8508350008999</v>
      </c>
      <c r="T316">
        <v>1748.220828045808</v>
      </c>
      <c r="U316">
        <v>1519.4721766686889</v>
      </c>
      <c r="V316">
        <v>2110.8480968655022</v>
      </c>
      <c r="W316">
        <v>1801.283957335618</v>
      </c>
      <c r="X316">
        <v>1834.2957562027709</v>
      </c>
      <c r="Y316">
        <v>1699.3096429599641</v>
      </c>
      <c r="Z316">
        <v>1328.5332479506469</v>
      </c>
      <c r="AA316">
        <v>1844.7655932603359</v>
      </c>
      <c r="AB316">
        <v>1813.3658970826029</v>
      </c>
      <c r="AC316">
        <v>1653.1312474127631</v>
      </c>
      <c r="AD316">
        <v>1298.2469688109891</v>
      </c>
      <c r="AE316">
        <v>1554.7096858208081</v>
      </c>
      <c r="AF316">
        <v>1931.100531972068</v>
      </c>
      <c r="AG316">
        <v>1813.5950203543</v>
      </c>
      <c r="AH316">
        <v>1588.4146320112959</v>
      </c>
    </row>
    <row r="317" spans="1:34" x14ac:dyDescent="0.25">
      <c r="A317">
        <v>45054</v>
      </c>
      <c r="B317">
        <v>1053.44</v>
      </c>
      <c r="C317">
        <v>1734.243620178989</v>
      </c>
      <c r="D317">
        <v>1681.538787141159</v>
      </c>
      <c r="E317">
        <v>1694.2010701452309</v>
      </c>
      <c r="F317">
        <v>1757.412793700026</v>
      </c>
      <c r="G317">
        <v>1942.0128086995101</v>
      </c>
      <c r="H317">
        <v>2557.113833715624</v>
      </c>
      <c r="I317">
        <v>1700.1173177590781</v>
      </c>
      <c r="J317">
        <v>1771.037880785703</v>
      </c>
      <c r="K317">
        <v>1758.440655537637</v>
      </c>
      <c r="L317">
        <v>1912.725738620599</v>
      </c>
      <c r="M317">
        <v>802.05076637239483</v>
      </c>
      <c r="N317">
        <v>1402.4396661167309</v>
      </c>
      <c r="O317">
        <v>1765.90312586148</v>
      </c>
      <c r="P317">
        <v>1471.1969470016761</v>
      </c>
      <c r="Q317">
        <v>1766.3092522867109</v>
      </c>
      <c r="R317">
        <v>1635.58338965455</v>
      </c>
      <c r="S317">
        <v>1348.351014951091</v>
      </c>
      <c r="T317">
        <v>1729.1975289567549</v>
      </c>
      <c r="U317">
        <v>1519.8674526024449</v>
      </c>
      <c r="V317">
        <v>2113.2765236992482</v>
      </c>
      <c r="W317">
        <v>1803.795433934529</v>
      </c>
      <c r="X317">
        <v>1824.838533576816</v>
      </c>
      <c r="Y317">
        <v>1695.5430354729369</v>
      </c>
      <c r="Z317">
        <v>1337.619071887131</v>
      </c>
      <c r="AA317">
        <v>1841.0100137375141</v>
      </c>
      <c r="AB317">
        <v>1806.4071040741619</v>
      </c>
      <c r="AC317">
        <v>1652.810991911909</v>
      </c>
      <c r="AD317">
        <v>1297.839245830449</v>
      </c>
      <c r="AE317">
        <v>1553.9966488780749</v>
      </c>
      <c r="AF317">
        <v>1929.672057577711</v>
      </c>
      <c r="AG317">
        <v>1810.044162645022</v>
      </c>
      <c r="AH317">
        <v>1584.095920410959</v>
      </c>
    </row>
    <row r="318" spans="1:34" x14ac:dyDescent="0.25">
      <c r="A318">
        <v>45051</v>
      </c>
      <c r="B318">
        <v>1040.31</v>
      </c>
      <c r="C318">
        <v>1721.95940078544</v>
      </c>
      <c r="D318">
        <v>1669.3956144455831</v>
      </c>
      <c r="E318">
        <v>1703.190177749304</v>
      </c>
      <c r="F318">
        <v>1738.4923678871351</v>
      </c>
      <c r="G318">
        <v>1921.1987591604609</v>
      </c>
      <c r="H318">
        <v>2528.73603911396</v>
      </c>
      <c r="I318">
        <v>1688.35682791813</v>
      </c>
      <c r="J318">
        <v>1779.1491446881921</v>
      </c>
      <c r="K318">
        <v>1734.5498874185271</v>
      </c>
      <c r="L318">
        <v>1907.4593120786481</v>
      </c>
      <c r="M318">
        <v>801.65491271762608</v>
      </c>
      <c r="N318">
        <v>1392.851403644212</v>
      </c>
      <c r="O318">
        <v>1758.551754744575</v>
      </c>
      <c r="P318">
        <v>1458.8078538442369</v>
      </c>
      <c r="Q318">
        <v>1750.785786414682</v>
      </c>
      <c r="R318">
        <v>1626.6491804358971</v>
      </c>
      <c r="S318">
        <v>1344.199058046541</v>
      </c>
      <c r="T318">
        <v>1738.7644496978539</v>
      </c>
      <c r="U318">
        <v>1509.4396384953079</v>
      </c>
      <c r="V318">
        <v>2117.104019107217</v>
      </c>
      <c r="W318">
        <v>1792.565535997041</v>
      </c>
      <c r="X318">
        <v>1823.938410546544</v>
      </c>
      <c r="Y318">
        <v>1673.1031763652441</v>
      </c>
      <c r="Z318">
        <v>1333.083940738974</v>
      </c>
      <c r="AA318">
        <v>1824.199732798827</v>
      </c>
      <c r="AB318">
        <v>1799.021649674826</v>
      </c>
      <c r="AC318">
        <v>1641.052964633614</v>
      </c>
      <c r="AD318">
        <v>1294.168861919376</v>
      </c>
      <c r="AE318">
        <v>1542.1719472217831</v>
      </c>
      <c r="AF318">
        <v>1921.6403883027519</v>
      </c>
      <c r="AG318">
        <v>1794.810188395267</v>
      </c>
      <c r="AH318">
        <v>1572.720118953197</v>
      </c>
    </row>
    <row r="319" spans="1:34" x14ac:dyDescent="0.25">
      <c r="A319">
        <v>45050</v>
      </c>
      <c r="B319">
        <v>1040.6099999999999</v>
      </c>
      <c r="C319">
        <v>1722.194626837867</v>
      </c>
      <c r="D319">
        <v>1674.5659990326401</v>
      </c>
      <c r="E319">
        <v>1695.2138803669211</v>
      </c>
      <c r="F319">
        <v>1738.6102924427739</v>
      </c>
      <c r="G319">
        <v>1923.017445308265</v>
      </c>
      <c r="H319">
        <v>2529.149887139502</v>
      </c>
      <c r="I319">
        <v>1689.0922188324839</v>
      </c>
      <c r="J319">
        <v>1784.7062393601079</v>
      </c>
      <c r="K319">
        <v>1725.965642864418</v>
      </c>
      <c r="L319">
        <v>1919.0033045132541</v>
      </c>
      <c r="M319">
        <v>813.76342103623165</v>
      </c>
      <c r="N319">
        <v>1393.528355066843</v>
      </c>
      <c r="O319">
        <v>1763.778246857308</v>
      </c>
      <c r="P319">
        <v>1460.4011397156389</v>
      </c>
      <c r="Q319">
        <v>1758.3670281167681</v>
      </c>
      <c r="R319">
        <v>1626.879389455934</v>
      </c>
      <c r="S319">
        <v>1348.563195855781</v>
      </c>
      <c r="T319">
        <v>1728.90086377748</v>
      </c>
      <c r="U319">
        <v>1493.174242228047</v>
      </c>
      <c r="V319">
        <v>2120.530877988615</v>
      </c>
      <c r="W319">
        <v>1793.8920358124531</v>
      </c>
      <c r="X319">
        <v>1819.653616233727</v>
      </c>
      <c r="Y319">
        <v>1674.8295060699079</v>
      </c>
      <c r="Z319">
        <v>1318.1898771324629</v>
      </c>
      <c r="AA319">
        <v>1824.101726432913</v>
      </c>
      <c r="AB319">
        <v>1803.97613875768</v>
      </c>
      <c r="AC319">
        <v>1638.2936558932529</v>
      </c>
      <c r="AD319">
        <v>1292.64397097093</v>
      </c>
      <c r="AE319">
        <v>1543.2742916175639</v>
      </c>
      <c r="AF319">
        <v>1920.49732300611</v>
      </c>
      <c r="AG319">
        <v>1794.234106024408</v>
      </c>
      <c r="AH319">
        <v>1574.348122958233</v>
      </c>
    </row>
    <row r="320" spans="1:34" x14ac:dyDescent="0.25">
      <c r="A320">
        <v>45044</v>
      </c>
      <c r="B320">
        <v>1049.1199999999999</v>
      </c>
      <c r="C320">
        <v>1721.550694309796</v>
      </c>
      <c r="D320">
        <v>1680.93131638095</v>
      </c>
      <c r="E320">
        <v>1690.301290099462</v>
      </c>
      <c r="F320">
        <v>1743.3399028296531</v>
      </c>
      <c r="G320">
        <v>1898.380090458598</v>
      </c>
      <c r="H320">
        <v>2502.4063422564741</v>
      </c>
      <c r="I320">
        <v>1695.4114009270079</v>
      </c>
      <c r="J320">
        <v>1787.769224618304</v>
      </c>
      <c r="K320">
        <v>1726.8135564165191</v>
      </c>
      <c r="L320">
        <v>1933.4436401895721</v>
      </c>
      <c r="M320">
        <v>802.03589641028418</v>
      </c>
      <c r="N320">
        <v>1389.054713268054</v>
      </c>
      <c r="O320">
        <v>1758.4092661805751</v>
      </c>
      <c r="P320">
        <v>1465.897022448042</v>
      </c>
      <c r="Q320">
        <v>1759.8051035316921</v>
      </c>
      <c r="R320">
        <v>1636.2837826951591</v>
      </c>
      <c r="S320">
        <v>1332.627410059144</v>
      </c>
      <c r="T320">
        <v>1735.297828448578</v>
      </c>
      <c r="U320">
        <v>1503.9189709963871</v>
      </c>
      <c r="V320">
        <v>2115.2860499570502</v>
      </c>
      <c r="W320">
        <v>1790.381865019946</v>
      </c>
      <c r="X320">
        <v>1821.313532803827</v>
      </c>
      <c r="Y320">
        <v>1677.6640807492911</v>
      </c>
      <c r="Z320">
        <v>1304.187272624642</v>
      </c>
      <c r="AA320">
        <v>1823.055444994988</v>
      </c>
      <c r="AB320">
        <v>1804.2589047119</v>
      </c>
      <c r="AC320">
        <v>1641.201035164647</v>
      </c>
      <c r="AD320">
        <v>1284.375778539111</v>
      </c>
      <c r="AE320">
        <v>1551.1574980635619</v>
      </c>
      <c r="AF320">
        <v>1919.6222912158851</v>
      </c>
      <c r="AG320">
        <v>1789.815460883922</v>
      </c>
      <c r="AH320">
        <v>1576.633261590656</v>
      </c>
    </row>
    <row r="321" spans="1:34" x14ac:dyDescent="0.25">
      <c r="A321">
        <v>45043</v>
      </c>
      <c r="B321">
        <v>1039.6300000000001</v>
      </c>
      <c r="C321">
        <v>1716.630515063327</v>
      </c>
      <c r="D321">
        <v>1678.4596407480351</v>
      </c>
      <c r="E321">
        <v>1691.130810656992</v>
      </c>
      <c r="F321">
        <v>1724.3316783395339</v>
      </c>
      <c r="G321">
        <v>1878.990673247403</v>
      </c>
      <c r="H321">
        <v>2490.6240610454952</v>
      </c>
      <c r="I321">
        <v>1692.095051725064</v>
      </c>
      <c r="J321">
        <v>1778.7245036259089</v>
      </c>
      <c r="K321">
        <v>1725.3630191974801</v>
      </c>
      <c r="L321">
        <v>1946.4375198916221</v>
      </c>
      <c r="M321">
        <v>810.35818519617442</v>
      </c>
      <c r="N321">
        <v>1383.511466537487</v>
      </c>
      <c r="O321">
        <v>1762.212817154789</v>
      </c>
      <c r="P321">
        <v>1456.661232774371</v>
      </c>
      <c r="Q321">
        <v>1758.494709904229</v>
      </c>
      <c r="R321">
        <v>1635.3658597947569</v>
      </c>
      <c r="S321">
        <v>1336.1268898706689</v>
      </c>
      <c r="T321">
        <v>1733.811419430622</v>
      </c>
      <c r="U321">
        <v>1507.7499621696829</v>
      </c>
      <c r="V321">
        <v>2105.7748160303081</v>
      </c>
      <c r="W321">
        <v>1788.4887701694411</v>
      </c>
      <c r="X321">
        <v>1820.4551290157449</v>
      </c>
      <c r="Y321">
        <v>1672.964227970092</v>
      </c>
      <c r="Z321">
        <v>1308.9564373175599</v>
      </c>
      <c r="AA321">
        <v>1813.9206360470109</v>
      </c>
      <c r="AB321">
        <v>1804.1408860680419</v>
      </c>
      <c r="AC321">
        <v>1637.643276856995</v>
      </c>
      <c r="AD321">
        <v>1285.14952257862</v>
      </c>
      <c r="AE321">
        <v>1546.147132213956</v>
      </c>
      <c r="AF321">
        <v>1912.3261065317679</v>
      </c>
      <c r="AG321">
        <v>1784.4746381458319</v>
      </c>
      <c r="AH321">
        <v>1573.306984635147</v>
      </c>
    </row>
    <row r="322" spans="1:34" x14ac:dyDescent="0.25">
      <c r="A322">
        <v>45042</v>
      </c>
      <c r="B322">
        <v>1040.8</v>
      </c>
      <c r="C322">
        <v>1715.5133694321521</v>
      </c>
      <c r="D322">
        <v>1682.095915634025</v>
      </c>
      <c r="E322">
        <v>1682.745519798744</v>
      </c>
      <c r="F322">
        <v>1716.906107761944</v>
      </c>
      <c r="G322">
        <v>1869.292963100834</v>
      </c>
      <c r="H322">
        <v>2496.678777905548</v>
      </c>
      <c r="I322">
        <v>1682.3342687441179</v>
      </c>
      <c r="J322">
        <v>1782.845349840974</v>
      </c>
      <c r="K322">
        <v>1720.532504422622</v>
      </c>
      <c r="L322">
        <v>1952.107071865129</v>
      </c>
      <c r="M322">
        <v>811.82329043498112</v>
      </c>
      <c r="N322">
        <v>1373.1890899309419</v>
      </c>
      <c r="O322">
        <v>1755.483423592389</v>
      </c>
      <c r="P322">
        <v>1454.53478001705</v>
      </c>
      <c r="Q322">
        <v>1766.6220750872289</v>
      </c>
      <c r="R322">
        <v>1636.4795380966721</v>
      </c>
      <c r="S322">
        <v>1350.545794729032</v>
      </c>
      <c r="T322">
        <v>1745.18179155549</v>
      </c>
      <c r="U322">
        <v>1508.074233101727</v>
      </c>
      <c r="V322">
        <v>2106.1325194823098</v>
      </c>
      <c r="W322">
        <v>1784.103114247582</v>
      </c>
      <c r="X322">
        <v>1820.555316091883</v>
      </c>
      <c r="Y322">
        <v>1674.1552045280589</v>
      </c>
      <c r="Z322">
        <v>1300.7299801735851</v>
      </c>
      <c r="AA322">
        <v>1814.192924623685</v>
      </c>
      <c r="AB322">
        <v>1804.710142845531</v>
      </c>
      <c r="AC322">
        <v>1634.824723364484</v>
      </c>
      <c r="AD322">
        <v>1278.199321929138</v>
      </c>
      <c r="AE322">
        <v>1546.4201831213179</v>
      </c>
      <c r="AF322">
        <v>1910.00933708555</v>
      </c>
      <c r="AG322">
        <v>1780.7613185426189</v>
      </c>
      <c r="AH322">
        <v>1575.2622026231729</v>
      </c>
    </row>
    <row r="323" spans="1:34" x14ac:dyDescent="0.25">
      <c r="A323">
        <v>45041</v>
      </c>
      <c r="B323">
        <v>1034.8499999999999</v>
      </c>
      <c r="C323">
        <v>1707.780907778302</v>
      </c>
      <c r="D323">
        <v>1666.971288822092</v>
      </c>
      <c r="E323">
        <v>1684.92201172209</v>
      </c>
      <c r="F323">
        <v>1714.0494433684439</v>
      </c>
      <c r="G323">
        <v>1858.950310812008</v>
      </c>
      <c r="H323">
        <v>2483.6708351446018</v>
      </c>
      <c r="I323">
        <v>1676.559106973283</v>
      </c>
      <c r="J323">
        <v>1775.5906535322149</v>
      </c>
      <c r="K323">
        <v>1708.062849631269</v>
      </c>
      <c r="L323">
        <v>1929.8738609101219</v>
      </c>
      <c r="M323">
        <v>810.63896011790462</v>
      </c>
      <c r="N323">
        <v>1368.2269044269431</v>
      </c>
      <c r="O323">
        <v>1734.697399132855</v>
      </c>
      <c r="P323">
        <v>1453.2278683165739</v>
      </c>
      <c r="Q323">
        <v>1756.79339831877</v>
      </c>
      <c r="R323">
        <v>1630.310751478673</v>
      </c>
      <c r="S323">
        <v>1350.4229747726611</v>
      </c>
      <c r="T323">
        <v>1724.5310443765329</v>
      </c>
      <c r="U323">
        <v>1506.240221478557</v>
      </c>
      <c r="V323">
        <v>2112.7127902327979</v>
      </c>
      <c r="W323">
        <v>1780.0457362051111</v>
      </c>
      <c r="X323">
        <v>1815.205838619527</v>
      </c>
      <c r="Y323">
        <v>1666.51019963416</v>
      </c>
      <c r="Z323">
        <v>1292.0941377306069</v>
      </c>
      <c r="AA323">
        <v>1806.5499072133041</v>
      </c>
      <c r="AB323">
        <v>1791.4740846544551</v>
      </c>
      <c r="AC323">
        <v>1630.3467122290531</v>
      </c>
      <c r="AD323">
        <v>1274.317873432437</v>
      </c>
      <c r="AE323">
        <v>1536.071012379399</v>
      </c>
      <c r="AF323">
        <v>1900.5906009380101</v>
      </c>
      <c r="AG323">
        <v>1771.034164722098</v>
      </c>
      <c r="AH323">
        <v>1570.7166201532821</v>
      </c>
    </row>
    <row r="324" spans="1:34" x14ac:dyDescent="0.25">
      <c r="A324">
        <v>45040</v>
      </c>
      <c r="B324">
        <v>1041.3599999999999</v>
      </c>
      <c r="C324">
        <v>1713.352386817661</v>
      </c>
      <c r="D324">
        <v>1667.947264300351</v>
      </c>
      <c r="E324">
        <v>1691.7330154870749</v>
      </c>
      <c r="F324">
        <v>1717.8012147119241</v>
      </c>
      <c r="G324">
        <v>1860.085507479132</v>
      </c>
      <c r="H324">
        <v>2520.8671974242088</v>
      </c>
      <c r="I324">
        <v>1684.8238161010479</v>
      </c>
      <c r="J324">
        <v>1777.643094078102</v>
      </c>
      <c r="K324">
        <v>1702.6702500506699</v>
      </c>
      <c r="L324">
        <v>1927.8141094541511</v>
      </c>
      <c r="M324">
        <v>815.25284688353508</v>
      </c>
      <c r="N324">
        <v>1372.6784772190031</v>
      </c>
      <c r="O324">
        <v>1739.45902433435</v>
      </c>
      <c r="P324">
        <v>1453.984358158752</v>
      </c>
      <c r="Q324">
        <v>1766.8390956388921</v>
      </c>
      <c r="R324">
        <v>1633.499665899518</v>
      </c>
      <c r="S324">
        <v>1367.7848438505309</v>
      </c>
      <c r="T324">
        <v>1727.8523735282811</v>
      </c>
      <c r="U324">
        <v>1502.4597036486241</v>
      </c>
      <c r="V324">
        <v>2108.0983505153199</v>
      </c>
      <c r="W324">
        <v>1772.194900372278</v>
      </c>
      <c r="X324">
        <v>1821.885923135603</v>
      </c>
      <c r="Y324">
        <v>1671.832051232125</v>
      </c>
      <c r="Z324">
        <v>1301.0776727528989</v>
      </c>
      <c r="AA324">
        <v>1816.0565303731209</v>
      </c>
      <c r="AB324">
        <v>1794.6474567926141</v>
      </c>
      <c r="AC324">
        <v>1630.0044904190149</v>
      </c>
      <c r="AD324">
        <v>1280.162164043553</v>
      </c>
      <c r="AE324">
        <v>1543.9492425263991</v>
      </c>
      <c r="AF324">
        <v>1905.629130943229</v>
      </c>
      <c r="AG324">
        <v>1776.15423366709</v>
      </c>
      <c r="AH324">
        <v>1576.7240053339019</v>
      </c>
    </row>
    <row r="325" spans="1:34" x14ac:dyDescent="0.25">
      <c r="A325">
        <v>45037</v>
      </c>
      <c r="B325">
        <v>1042.9100000000001</v>
      </c>
      <c r="C325">
        <v>1714.42811474721</v>
      </c>
      <c r="D325">
        <v>1676.640386368395</v>
      </c>
      <c r="E325">
        <v>1690.115027318383</v>
      </c>
      <c r="F325">
        <v>1710.721156425675</v>
      </c>
      <c r="G325">
        <v>1857.936224870585</v>
      </c>
      <c r="H325">
        <v>2514.459574547398</v>
      </c>
      <c r="I325">
        <v>1687.5453393790531</v>
      </c>
      <c r="J325">
        <v>1783.1219706426291</v>
      </c>
      <c r="K325">
        <v>1701.805637942241</v>
      </c>
      <c r="L325">
        <v>1930.367841862161</v>
      </c>
      <c r="M325">
        <v>821.83026715407095</v>
      </c>
      <c r="N325">
        <v>1374.718542403413</v>
      </c>
      <c r="O325">
        <v>1744.246714759362</v>
      </c>
      <c r="P325">
        <v>1462.8320227786301</v>
      </c>
      <c r="Q325">
        <v>1770.899228953916</v>
      </c>
      <c r="R325">
        <v>1634.8401670876731</v>
      </c>
      <c r="S325">
        <v>1352.604142272819</v>
      </c>
      <c r="T325">
        <v>1728.9075291340339</v>
      </c>
      <c r="U325">
        <v>1510.097645820628</v>
      </c>
      <c r="V325">
        <v>2130.5594426499179</v>
      </c>
      <c r="W325">
        <v>1779.134815501189</v>
      </c>
      <c r="X325">
        <v>1827.303513162376</v>
      </c>
      <c r="Y325">
        <v>1675.372834193618</v>
      </c>
      <c r="Z325">
        <v>1273.239117345812</v>
      </c>
      <c r="AA325">
        <v>1814.649719925178</v>
      </c>
      <c r="AB325">
        <v>1799.8770115595839</v>
      </c>
      <c r="AC325">
        <v>1634.671729367697</v>
      </c>
      <c r="AD325">
        <v>1276.0289030633469</v>
      </c>
      <c r="AE325">
        <v>1546.7395428009479</v>
      </c>
      <c r="AF325">
        <v>1908.1517463198879</v>
      </c>
      <c r="AG325">
        <v>1772.827176294619</v>
      </c>
      <c r="AH325">
        <v>1581.4028111953789</v>
      </c>
    </row>
    <row r="326" spans="1:34" x14ac:dyDescent="0.25">
      <c r="A326">
        <v>45036</v>
      </c>
      <c r="B326">
        <v>1049.25</v>
      </c>
      <c r="C326">
        <v>1715.5549148459329</v>
      </c>
      <c r="D326">
        <v>1693.9773962498091</v>
      </c>
      <c r="E326">
        <v>1690.5253017635771</v>
      </c>
      <c r="F326">
        <v>1710.1156170699251</v>
      </c>
      <c r="G326">
        <v>1860.971710907593</v>
      </c>
      <c r="H326">
        <v>2493.404075585418</v>
      </c>
      <c r="I326">
        <v>1697.0084862297249</v>
      </c>
      <c r="J326">
        <v>1789.385001404894</v>
      </c>
      <c r="K326">
        <v>1704.1668625346899</v>
      </c>
      <c r="L326">
        <v>1939.140713449322</v>
      </c>
      <c r="M326">
        <v>825.88194668220581</v>
      </c>
      <c r="N326">
        <v>1371.613606171029</v>
      </c>
      <c r="O326">
        <v>1744.331161559669</v>
      </c>
      <c r="P326">
        <v>1464.156989175101</v>
      </c>
      <c r="Q326">
        <v>1779.549519402048</v>
      </c>
      <c r="R326">
        <v>1635.8569308352869</v>
      </c>
      <c r="S326">
        <v>1367.1530843051889</v>
      </c>
      <c r="T326">
        <v>1743.383998384611</v>
      </c>
      <c r="U326">
        <v>1504.68232060384</v>
      </c>
      <c r="V326">
        <v>2142.8677823280859</v>
      </c>
      <c r="W326">
        <v>1775.3073675458161</v>
      </c>
      <c r="X326">
        <v>1834.414372417564</v>
      </c>
      <c r="Y326">
        <v>1680.0840895229539</v>
      </c>
      <c r="Z326">
        <v>1253.0533677912581</v>
      </c>
      <c r="AA326">
        <v>1815.8614167289561</v>
      </c>
      <c r="AB326">
        <v>1805.028750264024</v>
      </c>
      <c r="AC326">
        <v>1634.578339204952</v>
      </c>
      <c r="AD326">
        <v>1271.2393615472749</v>
      </c>
      <c r="AE326">
        <v>1555.4026760192139</v>
      </c>
      <c r="AF326">
        <v>1906.8170199936301</v>
      </c>
      <c r="AG326">
        <v>1772.0072665611899</v>
      </c>
      <c r="AH326">
        <v>1584.786862560479</v>
      </c>
    </row>
    <row r="327" spans="1:34" x14ac:dyDescent="0.25">
      <c r="A327">
        <v>45035</v>
      </c>
      <c r="B327">
        <v>1048.98</v>
      </c>
      <c r="C327">
        <v>1712.836015718357</v>
      </c>
      <c r="D327">
        <v>1697.1163920406541</v>
      </c>
      <c r="E327">
        <v>1681.973644312181</v>
      </c>
      <c r="F327">
        <v>1706.359118505361</v>
      </c>
      <c r="G327">
        <v>1853.667818870495</v>
      </c>
      <c r="H327">
        <v>2494.095357677586</v>
      </c>
      <c r="I327">
        <v>1691.106751691025</v>
      </c>
      <c r="J327">
        <v>1793.5988876361021</v>
      </c>
      <c r="K327">
        <v>1704.0311838074781</v>
      </c>
      <c r="L327">
        <v>1922.01383080183</v>
      </c>
      <c r="M327">
        <v>827.19303876992626</v>
      </c>
      <c r="N327">
        <v>1374.737894003616</v>
      </c>
      <c r="O327">
        <v>1736.425678946151</v>
      </c>
      <c r="P327">
        <v>1461.05202314748</v>
      </c>
      <c r="Q327">
        <v>1759.916178613486</v>
      </c>
      <c r="R327">
        <v>1637.438475308928</v>
      </c>
      <c r="S327">
        <v>1367.284241369983</v>
      </c>
      <c r="T327">
        <v>1740.785763834295</v>
      </c>
      <c r="U327">
        <v>1497.937033011161</v>
      </c>
      <c r="V327">
        <v>2132.783436790337</v>
      </c>
      <c r="W327">
        <v>1773.9319133876261</v>
      </c>
      <c r="X327">
        <v>1838.59510425183</v>
      </c>
      <c r="Y327">
        <v>1683.910480330713</v>
      </c>
      <c r="Z327">
        <v>1237.990584156998</v>
      </c>
      <c r="AA327">
        <v>1816.3956474575821</v>
      </c>
      <c r="AB327">
        <v>1796.020752656339</v>
      </c>
      <c r="AC327">
        <v>1631.3520542961869</v>
      </c>
      <c r="AD327">
        <v>1268.1893758833351</v>
      </c>
      <c r="AE327">
        <v>1554.5959460549191</v>
      </c>
      <c r="AF327">
        <v>1906.29127047917</v>
      </c>
      <c r="AG327">
        <v>1766.432469690654</v>
      </c>
      <c r="AH327">
        <v>1583.6982496560861</v>
      </c>
    </row>
    <row r="328" spans="1:34" x14ac:dyDescent="0.25">
      <c r="A328">
        <v>45034</v>
      </c>
      <c r="B328">
        <v>1055.02</v>
      </c>
      <c r="C328">
        <v>1716.6515311266639</v>
      </c>
      <c r="D328">
        <v>1686.1407029517891</v>
      </c>
      <c r="E328">
        <v>1686.8536608669151</v>
      </c>
      <c r="F328">
        <v>1721.448303303906</v>
      </c>
      <c r="G328">
        <v>1861.8218343947219</v>
      </c>
      <c r="H328">
        <v>2502.8345952743848</v>
      </c>
      <c r="I328">
        <v>1696.23101772467</v>
      </c>
      <c r="J328">
        <v>1800.1613183768411</v>
      </c>
      <c r="K328">
        <v>1714.8118139645319</v>
      </c>
      <c r="L328">
        <v>1930.620589816662</v>
      </c>
      <c r="M328">
        <v>823.03118681790795</v>
      </c>
      <c r="N328">
        <v>1370.479766491369</v>
      </c>
      <c r="O328">
        <v>1730.260390610584</v>
      </c>
      <c r="P328">
        <v>1455.2323075715699</v>
      </c>
      <c r="Q328">
        <v>1754.2908378648781</v>
      </c>
      <c r="R328">
        <v>1645.7384504346451</v>
      </c>
      <c r="S328">
        <v>1375.217216779376</v>
      </c>
      <c r="T328">
        <v>1741.2491229902621</v>
      </c>
      <c r="U328">
        <v>1496.801294734149</v>
      </c>
      <c r="V328">
        <v>2149.9269770124101</v>
      </c>
      <c r="W328">
        <v>1773.9553400693189</v>
      </c>
      <c r="X328">
        <v>1841.1344571357729</v>
      </c>
      <c r="Y328">
        <v>1688.8451129588659</v>
      </c>
      <c r="Z328">
        <v>1235.211704287221</v>
      </c>
      <c r="AA328">
        <v>1823.7905513896969</v>
      </c>
      <c r="AB328">
        <v>1796.9977196727791</v>
      </c>
      <c r="AC328">
        <v>1633.551693799968</v>
      </c>
      <c r="AD328">
        <v>1265.6351637593889</v>
      </c>
      <c r="AE328">
        <v>1560.735409044004</v>
      </c>
      <c r="AF328">
        <v>1911.399547034561</v>
      </c>
      <c r="AG328">
        <v>1769.8059558746991</v>
      </c>
      <c r="AH328">
        <v>1587.0532987028639</v>
      </c>
    </row>
    <row r="329" spans="1:34" x14ac:dyDescent="0.25">
      <c r="A329">
        <v>45033</v>
      </c>
      <c r="B329">
        <v>1053.81</v>
      </c>
      <c r="C329">
        <v>1710.536037634464</v>
      </c>
      <c r="D329">
        <v>1669.2525546161251</v>
      </c>
      <c r="E329">
        <v>1684.25708870273</v>
      </c>
      <c r="F329">
        <v>1711.915057212856</v>
      </c>
      <c r="G329">
        <v>1840.043795362923</v>
      </c>
      <c r="H329">
        <v>2474.3342236723852</v>
      </c>
      <c r="I329">
        <v>1697.6201668529891</v>
      </c>
      <c r="J329">
        <v>1799.945809554843</v>
      </c>
      <c r="K329">
        <v>1706.5506902566669</v>
      </c>
      <c r="L329">
        <v>1928.248054523596</v>
      </c>
      <c r="M329">
        <v>834.33509127327375</v>
      </c>
      <c r="N329">
        <v>1373.549896256864</v>
      </c>
      <c r="O329">
        <v>1726.389283993992</v>
      </c>
      <c r="P329">
        <v>1451.384207292919</v>
      </c>
      <c r="Q329">
        <v>1751.618942690051</v>
      </c>
      <c r="R329">
        <v>1652.3338607556111</v>
      </c>
      <c r="S329">
        <v>1363.593626958831</v>
      </c>
      <c r="T329">
        <v>1741.8333762466721</v>
      </c>
      <c r="U329">
        <v>1492.1903840079051</v>
      </c>
      <c r="V329">
        <v>2132.9677521111962</v>
      </c>
      <c r="W329">
        <v>1772.07609037065</v>
      </c>
      <c r="X329">
        <v>1837.7729356797661</v>
      </c>
      <c r="Y329">
        <v>1681.144769664973</v>
      </c>
      <c r="Z329">
        <v>1231.7784066401639</v>
      </c>
      <c r="AA329">
        <v>1813.038246461158</v>
      </c>
      <c r="AB329">
        <v>1792.7639470751451</v>
      </c>
      <c r="AC329">
        <v>1631.019113384873</v>
      </c>
      <c r="AD329">
        <v>1268.2503037450761</v>
      </c>
      <c r="AE329">
        <v>1561.808643795968</v>
      </c>
      <c r="AF329">
        <v>1903.083012965998</v>
      </c>
      <c r="AG329">
        <v>1759.4163525266449</v>
      </c>
      <c r="AH329">
        <v>1585.499228909805</v>
      </c>
    </row>
    <row r="330" spans="1:34" x14ac:dyDescent="0.25">
      <c r="A330">
        <v>45030</v>
      </c>
      <c r="B330">
        <v>1052.8900000000001</v>
      </c>
      <c r="C330">
        <v>1709.054005746362</v>
      </c>
      <c r="D330">
        <v>1671.6510396381591</v>
      </c>
      <c r="E330">
        <v>1690.61045855263</v>
      </c>
      <c r="F330">
        <v>1706.7700565091609</v>
      </c>
      <c r="G330">
        <v>1837.208711315423</v>
      </c>
      <c r="H330">
        <v>2469.9682035352289</v>
      </c>
      <c r="I330">
        <v>1703.5074662233851</v>
      </c>
      <c r="J330">
        <v>1800.9570739873029</v>
      </c>
      <c r="K330">
        <v>1708.005820787622</v>
      </c>
      <c r="L330">
        <v>1918.179810222819</v>
      </c>
      <c r="M330">
        <v>841.5814030261588</v>
      </c>
      <c r="N330">
        <v>1368.3625912614741</v>
      </c>
      <c r="O330">
        <v>1725.2408987758149</v>
      </c>
      <c r="P330">
        <v>1455.596084706031</v>
      </c>
      <c r="Q330">
        <v>1750.4233414211051</v>
      </c>
      <c r="R330">
        <v>1652.986991072652</v>
      </c>
      <c r="S330">
        <v>1352.29433360238</v>
      </c>
      <c r="T330">
        <v>1743.2488423967229</v>
      </c>
      <c r="U330">
        <v>1484.007239934585</v>
      </c>
      <c r="V330">
        <v>2122.3861671152399</v>
      </c>
      <c r="W330">
        <v>1772.616624042236</v>
      </c>
      <c r="X330">
        <v>1839.045398044778</v>
      </c>
      <c r="Y330">
        <v>1678.711468640626</v>
      </c>
      <c r="Z330">
        <v>1248.623180794574</v>
      </c>
      <c r="AA330">
        <v>1810.1025573380921</v>
      </c>
      <c r="AB330">
        <v>1790.6311646230331</v>
      </c>
      <c r="AC330">
        <v>1630.4604025732019</v>
      </c>
      <c r="AD330">
        <v>1272.431771889301</v>
      </c>
      <c r="AE330">
        <v>1562.4669316128841</v>
      </c>
      <c r="AF330">
        <v>1899.7797440833281</v>
      </c>
      <c r="AG330">
        <v>1757.2138581665249</v>
      </c>
      <c r="AH330">
        <v>1585.3739013335619</v>
      </c>
    </row>
    <row r="331" spans="1:34" x14ac:dyDescent="0.25">
      <c r="A331">
        <v>45029</v>
      </c>
      <c r="B331">
        <v>1064.3</v>
      </c>
      <c r="C331">
        <v>1723.8270167277151</v>
      </c>
      <c r="D331">
        <v>1702.876076928804</v>
      </c>
      <c r="E331">
        <v>1695.8193519794929</v>
      </c>
      <c r="F331">
        <v>1735.7069297470259</v>
      </c>
      <c r="G331">
        <v>1872.0297553316859</v>
      </c>
      <c r="H331">
        <v>2485.4021636555149</v>
      </c>
      <c r="I331">
        <v>1713.1571114641599</v>
      </c>
      <c r="J331">
        <v>1818.159327713159</v>
      </c>
      <c r="K331">
        <v>1736.1865076057099</v>
      </c>
      <c r="L331">
        <v>1939.484356371597</v>
      </c>
      <c r="M331">
        <v>850.40929428783897</v>
      </c>
      <c r="N331">
        <v>1381.981152311105</v>
      </c>
      <c r="O331">
        <v>1740.8022165702339</v>
      </c>
      <c r="P331">
        <v>1458.63441776421</v>
      </c>
      <c r="Q331">
        <v>1755.844401930251</v>
      </c>
      <c r="R331">
        <v>1661.514441393874</v>
      </c>
      <c r="S331">
        <v>1346.486786406015</v>
      </c>
      <c r="T331">
        <v>1739.8160854174889</v>
      </c>
      <c r="U331">
        <v>1490.6647504805851</v>
      </c>
      <c r="V331">
        <v>2128.7985937615058</v>
      </c>
      <c r="W331">
        <v>1790.0049333303659</v>
      </c>
      <c r="X331">
        <v>1844.8350950811209</v>
      </c>
      <c r="Y331">
        <v>1693.531224785419</v>
      </c>
      <c r="Z331">
        <v>1260.0471739841539</v>
      </c>
      <c r="AA331">
        <v>1827.3720098783419</v>
      </c>
      <c r="AB331">
        <v>1805.226313603891</v>
      </c>
      <c r="AC331">
        <v>1642.1514848031779</v>
      </c>
      <c r="AD331">
        <v>1283.252181221188</v>
      </c>
      <c r="AE331">
        <v>1575.9137428387239</v>
      </c>
      <c r="AF331">
        <v>1914.552620636807</v>
      </c>
      <c r="AG331">
        <v>1775.6351840218269</v>
      </c>
      <c r="AH331">
        <v>1596.5686997913931</v>
      </c>
    </row>
    <row r="332" spans="1:34" x14ac:dyDescent="0.25">
      <c r="A332">
        <v>45028</v>
      </c>
      <c r="B332">
        <v>1069.45</v>
      </c>
      <c r="C332">
        <v>1729.800978480592</v>
      </c>
      <c r="D332">
        <v>1692.5824258247951</v>
      </c>
      <c r="E332">
        <v>1707.517533621683</v>
      </c>
      <c r="F332">
        <v>1752.652415057757</v>
      </c>
      <c r="G332">
        <v>1878.5564965296419</v>
      </c>
      <c r="H332">
        <v>2505.5307723398332</v>
      </c>
      <c r="I332">
        <v>1702.038320068948</v>
      </c>
      <c r="J332">
        <v>1828.619032880528</v>
      </c>
      <c r="K332">
        <v>1731.4820415977911</v>
      </c>
      <c r="L332">
        <v>1942.9672756429891</v>
      </c>
      <c r="M332">
        <v>869.54566862016009</v>
      </c>
      <c r="N332">
        <v>1386.3806986913719</v>
      </c>
      <c r="O332">
        <v>1742.6971694097649</v>
      </c>
      <c r="P332">
        <v>1460.390223769657</v>
      </c>
      <c r="Q332">
        <v>1762.67498195248</v>
      </c>
      <c r="R332">
        <v>1662.972195924789</v>
      </c>
      <c r="S332">
        <v>1351.732437751717</v>
      </c>
      <c r="T332">
        <v>1746.4708226055191</v>
      </c>
      <c r="U332">
        <v>1494.5170933650061</v>
      </c>
      <c r="V332">
        <v>2109.6313110176161</v>
      </c>
      <c r="W332">
        <v>1796.6819863716771</v>
      </c>
      <c r="X332">
        <v>1848.5676716832891</v>
      </c>
      <c r="Y332">
        <v>1699.4029578273489</v>
      </c>
      <c r="Z332">
        <v>1235.35707291938</v>
      </c>
      <c r="AA332">
        <v>1837.704646395789</v>
      </c>
      <c r="AB332">
        <v>1807.6613397224351</v>
      </c>
      <c r="AC332">
        <v>1644.306826127761</v>
      </c>
      <c r="AD332">
        <v>1285.543491456632</v>
      </c>
      <c r="AE332">
        <v>1581.5578060916921</v>
      </c>
      <c r="AF332">
        <v>1919.1959572057381</v>
      </c>
      <c r="AG332">
        <v>1783.140085523386</v>
      </c>
      <c r="AH332">
        <v>1601.657812684997</v>
      </c>
    </row>
    <row r="333" spans="1:34" x14ac:dyDescent="0.25">
      <c r="A333">
        <v>45027</v>
      </c>
      <c r="B333">
        <v>1069.46</v>
      </c>
      <c r="C333">
        <v>1727.5165532939559</v>
      </c>
      <c r="D333">
        <v>1704.508757710724</v>
      </c>
      <c r="E333">
        <v>1702.8392596039159</v>
      </c>
      <c r="F333">
        <v>1747.9674628789071</v>
      </c>
      <c r="G333">
        <v>1866.945138164255</v>
      </c>
      <c r="H333">
        <v>2521.4393071273048</v>
      </c>
      <c r="I333">
        <v>1706.9838047035701</v>
      </c>
      <c r="J333">
        <v>1830.6291750460341</v>
      </c>
      <c r="K333">
        <v>1725.950094163971</v>
      </c>
      <c r="L333">
        <v>1930.4546395153991</v>
      </c>
      <c r="M333">
        <v>863.76372220195969</v>
      </c>
      <c r="N333">
        <v>1372.0755325080099</v>
      </c>
      <c r="O333">
        <v>1743.7196737483471</v>
      </c>
      <c r="P333">
        <v>1451.230708782256</v>
      </c>
      <c r="Q333">
        <v>1753.7508559596699</v>
      </c>
      <c r="R333">
        <v>1660.051187389646</v>
      </c>
      <c r="S333">
        <v>1342.008543035874</v>
      </c>
      <c r="T333">
        <v>1755.3726240747751</v>
      </c>
      <c r="U333">
        <v>1494.9249640763189</v>
      </c>
      <c r="V333">
        <v>2114.8189818905139</v>
      </c>
      <c r="W333">
        <v>1792.9841595172311</v>
      </c>
      <c r="X333">
        <v>1843.732798120745</v>
      </c>
      <c r="Y333">
        <v>1696.199107730029</v>
      </c>
      <c r="Z333">
        <v>1228.9193647016789</v>
      </c>
      <c r="AA333">
        <v>1837.8583613740341</v>
      </c>
      <c r="AB333">
        <v>1804.7526597483429</v>
      </c>
      <c r="AC333">
        <v>1640.9078019672579</v>
      </c>
      <c r="AD333">
        <v>1276.3069043490971</v>
      </c>
      <c r="AE333">
        <v>1581.2121813992051</v>
      </c>
      <c r="AF333">
        <v>1916.9273438183679</v>
      </c>
      <c r="AG333">
        <v>1779.4404713011661</v>
      </c>
      <c r="AH333">
        <v>1600.577537483364</v>
      </c>
    </row>
    <row r="334" spans="1:34" x14ac:dyDescent="0.25">
      <c r="A334">
        <v>45026</v>
      </c>
      <c r="B334">
        <v>1065.3499999999999</v>
      </c>
      <c r="C334">
        <v>1721.4898398858491</v>
      </c>
      <c r="D334">
        <v>1697.878692003552</v>
      </c>
      <c r="E334">
        <v>1696.8329641289999</v>
      </c>
      <c r="F334">
        <v>1738.9270777222209</v>
      </c>
      <c r="G334">
        <v>1859.3299822617321</v>
      </c>
      <c r="H334">
        <v>2512.2138441773682</v>
      </c>
      <c r="I334">
        <v>1712.4840554309051</v>
      </c>
      <c r="J334">
        <v>1830.359580432005</v>
      </c>
      <c r="K334">
        <v>1707.1501146224541</v>
      </c>
      <c r="L334">
        <v>1926.534316881156</v>
      </c>
      <c r="M334">
        <v>868.97583279100309</v>
      </c>
      <c r="N334">
        <v>1366.4215959778919</v>
      </c>
      <c r="O334">
        <v>1732.927258873236</v>
      </c>
      <c r="P334">
        <v>1447.8326696081681</v>
      </c>
      <c r="Q334">
        <v>1745.397057625084</v>
      </c>
      <c r="R334">
        <v>1650.211165600638</v>
      </c>
      <c r="S334">
        <v>1331.948251042025</v>
      </c>
      <c r="T334">
        <v>1752.253030089531</v>
      </c>
      <c r="U334">
        <v>1489.6897397001239</v>
      </c>
      <c r="V334">
        <v>2095.5349404151711</v>
      </c>
      <c r="W334">
        <v>1782.653312118415</v>
      </c>
      <c r="X334">
        <v>1851.2297189103331</v>
      </c>
      <c r="Y334">
        <v>1690.9780969649039</v>
      </c>
      <c r="Z334">
        <v>1233.3116870029639</v>
      </c>
      <c r="AA334">
        <v>1832.179885178615</v>
      </c>
      <c r="AB334">
        <v>1795.541819050025</v>
      </c>
      <c r="AC334">
        <v>1634.8576115030451</v>
      </c>
      <c r="AD334">
        <v>1275.247945593949</v>
      </c>
      <c r="AE334">
        <v>1575.9706478744661</v>
      </c>
      <c r="AF334">
        <v>1905.543503899007</v>
      </c>
      <c r="AG334">
        <v>1770.863992934552</v>
      </c>
      <c r="AH334">
        <v>1599.6648900628841</v>
      </c>
    </row>
    <row r="335" spans="1:34" x14ac:dyDescent="0.25">
      <c r="A335">
        <v>45023</v>
      </c>
      <c r="B335">
        <v>1069.71</v>
      </c>
      <c r="C335">
        <v>1722.106926388801</v>
      </c>
      <c r="D335">
        <v>1676.222255541064</v>
      </c>
      <c r="E335">
        <v>1687.7848414744251</v>
      </c>
      <c r="F335">
        <v>1741.544616985828</v>
      </c>
      <c r="G335">
        <v>1840.404370092484</v>
      </c>
      <c r="H335">
        <v>2499.018220987522</v>
      </c>
      <c r="I335">
        <v>1709.300753114904</v>
      </c>
      <c r="J335">
        <v>1837.874274102061</v>
      </c>
      <c r="K335">
        <v>1714.3091382147529</v>
      </c>
      <c r="L335">
        <v>1931.137202427778</v>
      </c>
      <c r="M335">
        <v>873.6444500390844</v>
      </c>
      <c r="N335">
        <v>1364.0403273688471</v>
      </c>
      <c r="O335">
        <v>1733.86742126986</v>
      </c>
      <c r="P335">
        <v>1444.3999380797679</v>
      </c>
      <c r="Q335">
        <v>1747.853421069085</v>
      </c>
      <c r="R335">
        <v>1641.7265806845619</v>
      </c>
      <c r="S335">
        <v>1337.617735559066</v>
      </c>
      <c r="T335">
        <v>1769.7802201087929</v>
      </c>
      <c r="U335">
        <v>1481.0241246752589</v>
      </c>
      <c r="V335">
        <v>2092.4996793567152</v>
      </c>
      <c r="W335">
        <v>1787.9539820709031</v>
      </c>
      <c r="X335">
        <v>1856.5260511219749</v>
      </c>
      <c r="Y335">
        <v>1699.991206454212</v>
      </c>
      <c r="Z335">
        <v>1243.6477940189729</v>
      </c>
      <c r="AA335">
        <v>1834.7000551853141</v>
      </c>
      <c r="AB335">
        <v>1798.63479640367</v>
      </c>
      <c r="AC335">
        <v>1629.008428076377</v>
      </c>
      <c r="AD335">
        <v>1276.271719677902</v>
      </c>
      <c r="AE335">
        <v>1579.4750769202651</v>
      </c>
      <c r="AF335">
        <v>1900.084825648637</v>
      </c>
      <c r="AG335">
        <v>1769.5278455955861</v>
      </c>
      <c r="AH335">
        <v>1604.872281722153</v>
      </c>
    </row>
    <row r="336" spans="1:34" x14ac:dyDescent="0.25">
      <c r="A336">
        <v>45022</v>
      </c>
      <c r="B336">
        <v>1070.9100000000001</v>
      </c>
      <c r="C336">
        <v>1721.366292962615</v>
      </c>
      <c r="D336">
        <v>1684.3279755489771</v>
      </c>
      <c r="E336">
        <v>1687.999165859123</v>
      </c>
      <c r="F336">
        <v>1737.487865666317</v>
      </c>
      <c r="G336">
        <v>1836.7999606049391</v>
      </c>
      <c r="H336">
        <v>2474.060089205751</v>
      </c>
      <c r="I336">
        <v>1710.9693606952769</v>
      </c>
      <c r="J336">
        <v>1834.360433640242</v>
      </c>
      <c r="K336">
        <v>1715.1622748823099</v>
      </c>
      <c r="L336">
        <v>1926.615055249973</v>
      </c>
      <c r="M336">
        <v>877.50447697063396</v>
      </c>
      <c r="N336">
        <v>1362.389455553581</v>
      </c>
      <c r="O336">
        <v>1738.2321332156359</v>
      </c>
      <c r="P336">
        <v>1446.5828221183219</v>
      </c>
      <c r="Q336">
        <v>1754.0518878282639</v>
      </c>
      <c r="R336">
        <v>1643.7460909011411</v>
      </c>
      <c r="S336">
        <v>1310.4819439396381</v>
      </c>
      <c r="T336">
        <v>1776.8420601656751</v>
      </c>
      <c r="U336">
        <v>1483.742319348788</v>
      </c>
      <c r="V336">
        <v>2096.0541190397248</v>
      </c>
      <c r="W336">
        <v>1780.17199509073</v>
      </c>
      <c r="X336">
        <v>1865.744290308437</v>
      </c>
      <c r="Y336">
        <v>1702.4947974899551</v>
      </c>
      <c r="Z336">
        <v>1251.190925821388</v>
      </c>
      <c r="AA336">
        <v>1831.6985444118111</v>
      </c>
      <c r="AB336">
        <v>1800.825184728252</v>
      </c>
      <c r="AC336">
        <v>1628.8584648561171</v>
      </c>
      <c r="AD336">
        <v>1278.164929306593</v>
      </c>
      <c r="AE336">
        <v>1581.958260861983</v>
      </c>
      <c r="AF336">
        <v>1895.148596880676</v>
      </c>
      <c r="AG336">
        <v>1765.8292428237719</v>
      </c>
      <c r="AH336">
        <v>1608.7999485283251</v>
      </c>
    </row>
    <row r="337" spans="1:34" x14ac:dyDescent="0.25">
      <c r="A337">
        <v>45021</v>
      </c>
      <c r="B337">
        <v>1080.8599999999999</v>
      </c>
      <c r="C337">
        <v>1722.312027363886</v>
      </c>
      <c r="D337">
        <v>1701.7780361019909</v>
      </c>
      <c r="E337">
        <v>1686.4606299521211</v>
      </c>
      <c r="F337">
        <v>1735.6593334479551</v>
      </c>
      <c r="G337">
        <v>1856.1508811440931</v>
      </c>
      <c r="H337">
        <v>2494.9838101345608</v>
      </c>
      <c r="I337">
        <v>1702.9530729121409</v>
      </c>
      <c r="J337">
        <v>1821.936286953704</v>
      </c>
      <c r="K337">
        <v>1725.2321216452881</v>
      </c>
      <c r="L337">
        <v>1938.235629083706</v>
      </c>
      <c r="M337">
        <v>878.03474549952762</v>
      </c>
      <c r="N337">
        <v>1364.5522402620541</v>
      </c>
      <c r="O337">
        <v>1731.0204667670289</v>
      </c>
      <c r="P337">
        <v>1448.4292599486889</v>
      </c>
      <c r="Q337">
        <v>1750.7561938543399</v>
      </c>
      <c r="R337">
        <v>1649.7288794635531</v>
      </c>
      <c r="S337">
        <v>1309.7164408187341</v>
      </c>
      <c r="T337">
        <v>1774.797271583353</v>
      </c>
      <c r="U337">
        <v>1484.376641432717</v>
      </c>
      <c r="V337">
        <v>2110.2450595504379</v>
      </c>
      <c r="W337">
        <v>1788.5922375248299</v>
      </c>
      <c r="X337">
        <v>1853.8070391413989</v>
      </c>
      <c r="Y337">
        <v>1698.3394807621501</v>
      </c>
      <c r="Z337">
        <v>1252.4328636163091</v>
      </c>
      <c r="AA337">
        <v>1832.2168778288219</v>
      </c>
      <c r="AB337">
        <v>1798.9021676756699</v>
      </c>
      <c r="AC337">
        <v>1633.376444382294</v>
      </c>
      <c r="AD337">
        <v>1279.211956199485</v>
      </c>
      <c r="AE337">
        <v>1592.6682587294611</v>
      </c>
      <c r="AF337">
        <v>1905.4402023442319</v>
      </c>
      <c r="AG337">
        <v>1768.0242341917331</v>
      </c>
      <c r="AH337">
        <v>1602.727866747045</v>
      </c>
    </row>
    <row r="338" spans="1:34" x14ac:dyDescent="0.25">
      <c r="A338">
        <v>45020</v>
      </c>
      <c r="B338">
        <v>1078.45</v>
      </c>
      <c r="C338">
        <v>1709.2313280137309</v>
      </c>
      <c r="D338">
        <v>1674.5861957141581</v>
      </c>
      <c r="E338">
        <v>1682.9791618013389</v>
      </c>
      <c r="F338">
        <v>1710.6946300324851</v>
      </c>
      <c r="G338">
        <v>1842.547712851012</v>
      </c>
      <c r="H338">
        <v>2477.3350050459621</v>
      </c>
      <c r="I338">
        <v>1692.9787184259719</v>
      </c>
      <c r="J338">
        <v>1809.0844081240971</v>
      </c>
      <c r="K338">
        <v>1709.9331617489231</v>
      </c>
      <c r="L338">
        <v>1924.6838452958191</v>
      </c>
      <c r="M338">
        <v>865.5485694071017</v>
      </c>
      <c r="N338">
        <v>1361.8894968959919</v>
      </c>
      <c r="O338">
        <v>1718.5132151278301</v>
      </c>
      <c r="P338">
        <v>1441.411911105537</v>
      </c>
      <c r="Q338">
        <v>1737.2088234608209</v>
      </c>
      <c r="R338">
        <v>1647.672570421485</v>
      </c>
      <c r="S338">
        <v>1282.782709133515</v>
      </c>
      <c r="T338">
        <v>1765.712612410249</v>
      </c>
      <c r="U338">
        <v>1475.8388256151979</v>
      </c>
      <c r="V338">
        <v>2102.786176666983</v>
      </c>
      <c r="W338">
        <v>1780.1545862172891</v>
      </c>
      <c r="X338">
        <v>1846.488378070479</v>
      </c>
      <c r="Y338">
        <v>1684.6500683686961</v>
      </c>
      <c r="Z338">
        <v>1248.76944170195</v>
      </c>
      <c r="AA338">
        <v>1814.4446544347829</v>
      </c>
      <c r="AB338">
        <v>1786.073282353369</v>
      </c>
      <c r="AC338">
        <v>1625.9469591344659</v>
      </c>
      <c r="AD338">
        <v>1274.022562211688</v>
      </c>
      <c r="AE338">
        <v>1589.8246230158261</v>
      </c>
      <c r="AF338">
        <v>1896.3719492901109</v>
      </c>
      <c r="AG338">
        <v>1754.1135069641271</v>
      </c>
      <c r="AH338">
        <v>1587.2879718737399</v>
      </c>
    </row>
    <row r="339" spans="1:34" x14ac:dyDescent="0.25">
      <c r="A339">
        <v>45019</v>
      </c>
      <c r="B339">
        <v>1079.28</v>
      </c>
      <c r="C339">
        <v>1700.2153227341259</v>
      </c>
      <c r="D339">
        <v>1660.254837523649</v>
      </c>
      <c r="E339">
        <v>1686.175680469953</v>
      </c>
      <c r="F339">
        <v>1699.3734896826891</v>
      </c>
      <c r="G339">
        <v>1839.8159453462611</v>
      </c>
      <c r="H339">
        <v>2446.2052939460959</v>
      </c>
      <c r="I339">
        <v>1689.430605147548</v>
      </c>
      <c r="J339">
        <v>1811.5669676045979</v>
      </c>
      <c r="K339">
        <v>1709.816968910581</v>
      </c>
      <c r="L339">
        <v>1923.9477056231001</v>
      </c>
      <c r="M339">
        <v>858.11462552861644</v>
      </c>
      <c r="N339">
        <v>1355.520687637119</v>
      </c>
      <c r="O339">
        <v>1710.164575827378</v>
      </c>
      <c r="P339">
        <v>1433.630611732417</v>
      </c>
      <c r="Q339">
        <v>1731.344292737972</v>
      </c>
      <c r="R339">
        <v>1644.537283733586</v>
      </c>
      <c r="S339">
        <v>1271.0708108689939</v>
      </c>
      <c r="T339">
        <v>1751.95368677802</v>
      </c>
      <c r="U339">
        <v>1463.6451150971379</v>
      </c>
      <c r="V339">
        <v>2081.634719478579</v>
      </c>
      <c r="W339">
        <v>1759.759463763535</v>
      </c>
      <c r="X339">
        <v>1841.480680643529</v>
      </c>
      <c r="Y339">
        <v>1680.2093997979059</v>
      </c>
      <c r="Z339">
        <v>1241.8416250873979</v>
      </c>
      <c r="AA339">
        <v>1802.782711750546</v>
      </c>
      <c r="AB339">
        <v>1780.7651959424541</v>
      </c>
      <c r="AC339">
        <v>1617.0625739527629</v>
      </c>
      <c r="AD339">
        <v>1268.709918132748</v>
      </c>
      <c r="AE339">
        <v>1591.7878484499549</v>
      </c>
      <c r="AF339">
        <v>1886.9449706337241</v>
      </c>
      <c r="AG339">
        <v>1742.0223262452309</v>
      </c>
      <c r="AH339">
        <v>1580.267275216336</v>
      </c>
    </row>
    <row r="340" spans="1:34" x14ac:dyDescent="0.25">
      <c r="A340">
        <v>45016</v>
      </c>
      <c r="B340">
        <v>1064.6400000000001</v>
      </c>
      <c r="C340">
        <v>1683.8693999766849</v>
      </c>
      <c r="D340">
        <v>1646.892763763926</v>
      </c>
      <c r="E340">
        <v>1689.549442483677</v>
      </c>
      <c r="F340">
        <v>1662.256211874053</v>
      </c>
      <c r="G340">
        <v>1808.3779046369359</v>
      </c>
      <c r="H340">
        <v>2419.6090204494681</v>
      </c>
      <c r="I340">
        <v>1677.8543040974309</v>
      </c>
      <c r="J340">
        <v>1799.2988009619339</v>
      </c>
      <c r="K340">
        <v>1675.4363971951491</v>
      </c>
      <c r="L340">
        <v>1910.900003105427</v>
      </c>
      <c r="M340">
        <v>860.13547090395537</v>
      </c>
      <c r="N340">
        <v>1350.5007392353559</v>
      </c>
      <c r="O340">
        <v>1701.134836313192</v>
      </c>
      <c r="P340">
        <v>1431.1131833595391</v>
      </c>
      <c r="Q340">
        <v>1719.9222539980069</v>
      </c>
      <c r="R340">
        <v>1630.738432247912</v>
      </c>
      <c r="S340">
        <v>1255.651758127251</v>
      </c>
      <c r="T340">
        <v>1750.106967752409</v>
      </c>
      <c r="U340">
        <v>1455.78747815879</v>
      </c>
      <c r="V340">
        <v>2073.85767819276</v>
      </c>
      <c r="W340">
        <v>1750.73775564436</v>
      </c>
      <c r="X340">
        <v>1826.020514863194</v>
      </c>
      <c r="Y340">
        <v>1663.9510806751871</v>
      </c>
      <c r="Z340">
        <v>1225.9010430351</v>
      </c>
      <c r="AA340">
        <v>1779.818682708815</v>
      </c>
      <c r="AB340">
        <v>1767.758147899754</v>
      </c>
      <c r="AC340">
        <v>1605.563188972232</v>
      </c>
      <c r="AD340">
        <v>1264.071295746591</v>
      </c>
      <c r="AE340">
        <v>1578.9276201462951</v>
      </c>
      <c r="AF340">
        <v>1868.2863736372569</v>
      </c>
      <c r="AG340">
        <v>1721.1493019188181</v>
      </c>
      <c r="AH340">
        <v>1569.2544860867449</v>
      </c>
    </row>
    <row r="341" spans="1:34" x14ac:dyDescent="0.25">
      <c r="A341">
        <v>45015</v>
      </c>
      <c r="B341">
        <v>1059.44</v>
      </c>
      <c r="C341">
        <v>1681.8866278813471</v>
      </c>
      <c r="D341">
        <v>1651.4787000899539</v>
      </c>
      <c r="E341">
        <v>1686.55005481228</v>
      </c>
      <c r="F341">
        <v>1658.838522790348</v>
      </c>
      <c r="G341">
        <v>1786.5485919712901</v>
      </c>
      <c r="H341">
        <v>2396.2495396282889</v>
      </c>
      <c r="I341">
        <v>1672.835599601812</v>
      </c>
      <c r="J341">
        <v>1800.895489218349</v>
      </c>
      <c r="K341">
        <v>1674.2243114344351</v>
      </c>
      <c r="L341">
        <v>1907.1718406319519</v>
      </c>
      <c r="M341">
        <v>865.1858389478931</v>
      </c>
      <c r="N341">
        <v>1346.446235413847</v>
      </c>
      <c r="O341">
        <v>1703.649680387914</v>
      </c>
      <c r="P341">
        <v>1424.262990057216</v>
      </c>
      <c r="Q341">
        <v>1732.980327796532</v>
      </c>
      <c r="R341">
        <v>1625.0208949858061</v>
      </c>
      <c r="S341">
        <v>1244.978207172202</v>
      </c>
      <c r="T341">
        <v>1755.714596908258</v>
      </c>
      <c r="U341">
        <v>1459.223883021479</v>
      </c>
      <c r="V341">
        <v>2072.1672108863509</v>
      </c>
      <c r="W341">
        <v>1750.275900156445</v>
      </c>
      <c r="X341">
        <v>1835.5115190309521</v>
      </c>
      <c r="Y341">
        <v>1663.5951804795679</v>
      </c>
      <c r="Z341">
        <v>1219.172329490217</v>
      </c>
      <c r="AA341">
        <v>1776.6345570225669</v>
      </c>
      <c r="AB341">
        <v>1771.3214816700761</v>
      </c>
      <c r="AC341">
        <v>1600.9738891507859</v>
      </c>
      <c r="AD341">
        <v>1261.602141460374</v>
      </c>
      <c r="AE341">
        <v>1569.4424323240621</v>
      </c>
      <c r="AF341">
        <v>1859.684221178383</v>
      </c>
      <c r="AG341">
        <v>1718.8525740935961</v>
      </c>
      <c r="AH341">
        <v>1571.729223897928</v>
      </c>
    </row>
    <row r="342" spans="1:34" x14ac:dyDescent="0.25">
      <c r="A342">
        <v>45014</v>
      </c>
      <c r="B342">
        <v>1056.33</v>
      </c>
      <c r="C342">
        <v>1681.883933251846</v>
      </c>
      <c r="D342">
        <v>1668.140128621566</v>
      </c>
      <c r="E342">
        <v>1680.6100966692979</v>
      </c>
      <c r="F342">
        <v>1658.7868705404151</v>
      </c>
      <c r="G342">
        <v>1784.5723133372769</v>
      </c>
      <c r="H342">
        <v>2391.3641585436362</v>
      </c>
      <c r="I342">
        <v>1670.028017986137</v>
      </c>
      <c r="J342">
        <v>1800.1380007945911</v>
      </c>
      <c r="K342">
        <v>1676.2954162506501</v>
      </c>
      <c r="L342">
        <v>1901.2517054588329</v>
      </c>
      <c r="M342">
        <v>863.97793652759947</v>
      </c>
      <c r="N342">
        <v>1346.69022246962</v>
      </c>
      <c r="O342">
        <v>1703.7314038961399</v>
      </c>
      <c r="P342">
        <v>1429.4823828353849</v>
      </c>
      <c r="Q342">
        <v>1727.844831476443</v>
      </c>
      <c r="R342">
        <v>1622.200587509587</v>
      </c>
      <c r="S342">
        <v>1253.9658724807921</v>
      </c>
      <c r="T342">
        <v>1758.339745949226</v>
      </c>
      <c r="U342">
        <v>1463.143594695508</v>
      </c>
      <c r="V342">
        <v>2087.282376072782</v>
      </c>
      <c r="W342">
        <v>1750.1802902388431</v>
      </c>
      <c r="X342">
        <v>1840.6137462343149</v>
      </c>
      <c r="Y342">
        <v>1662.460723776743</v>
      </c>
      <c r="Z342">
        <v>1210.578233424608</v>
      </c>
      <c r="AA342">
        <v>1777.3509643858879</v>
      </c>
      <c r="AB342">
        <v>1770.7185882242361</v>
      </c>
      <c r="AC342">
        <v>1601.469284226677</v>
      </c>
      <c r="AD342">
        <v>1258.6433279094911</v>
      </c>
      <c r="AE342">
        <v>1567.439763757674</v>
      </c>
      <c r="AF342">
        <v>1859.4828450283981</v>
      </c>
      <c r="AG342">
        <v>1718.7461909943511</v>
      </c>
      <c r="AH342">
        <v>1572.176577943113</v>
      </c>
    </row>
    <row r="343" spans="1:34" x14ac:dyDescent="0.25">
      <c r="A343">
        <v>45013</v>
      </c>
      <c r="B343">
        <v>1054.29</v>
      </c>
      <c r="C343">
        <v>1681.7593615008091</v>
      </c>
      <c r="D343">
        <v>1672.672673641614</v>
      </c>
      <c r="E343">
        <v>1676.3427440311359</v>
      </c>
      <c r="F343">
        <v>1658.8234959449569</v>
      </c>
      <c r="G343">
        <v>1784.038168495294</v>
      </c>
      <c r="H343">
        <v>2385.074519267901</v>
      </c>
      <c r="I343">
        <v>1674.6045484218009</v>
      </c>
      <c r="J343">
        <v>1801.9353360359839</v>
      </c>
      <c r="K343">
        <v>1676.5904770625939</v>
      </c>
      <c r="L343">
        <v>1905.9815407848721</v>
      </c>
      <c r="M343">
        <v>856.95974481417898</v>
      </c>
      <c r="N343">
        <v>1343.033981151297</v>
      </c>
      <c r="O343">
        <v>1704.563562527982</v>
      </c>
      <c r="P343">
        <v>1431.119312200371</v>
      </c>
      <c r="Q343">
        <v>1730.277143669256</v>
      </c>
      <c r="R343">
        <v>1616.3624642733</v>
      </c>
      <c r="S343">
        <v>1265.584810886872</v>
      </c>
      <c r="T343">
        <v>1750.23524509667</v>
      </c>
      <c r="U343">
        <v>1460.7213490424431</v>
      </c>
      <c r="V343">
        <v>2082.7726530959631</v>
      </c>
      <c r="W343">
        <v>1751.787617219931</v>
      </c>
      <c r="X343">
        <v>1843.324832716193</v>
      </c>
      <c r="Y343">
        <v>1664.004932743489</v>
      </c>
      <c r="Z343">
        <v>1220.34257335097</v>
      </c>
      <c r="AA343">
        <v>1777.27454550977</v>
      </c>
      <c r="AB343">
        <v>1772.0388981065839</v>
      </c>
      <c r="AC343">
        <v>1600.521340600442</v>
      </c>
      <c r="AD343">
        <v>1257.13180288073</v>
      </c>
      <c r="AE343">
        <v>1566.483540615</v>
      </c>
      <c r="AF343">
        <v>1855.064269837836</v>
      </c>
      <c r="AG343">
        <v>1719.2820254092519</v>
      </c>
      <c r="AH343">
        <v>1573.55806356163</v>
      </c>
    </row>
    <row r="344" spans="1:34" x14ac:dyDescent="0.25">
      <c r="A344">
        <v>45012</v>
      </c>
      <c r="B344">
        <v>1052.25</v>
      </c>
      <c r="C344">
        <v>1680.2894999838229</v>
      </c>
      <c r="D344">
        <v>1660.992760754375</v>
      </c>
      <c r="E344">
        <v>1672.679470775865</v>
      </c>
      <c r="F344">
        <v>1656.6571562140141</v>
      </c>
      <c r="G344">
        <v>1785.365304207957</v>
      </c>
      <c r="H344">
        <v>2384.8965191900229</v>
      </c>
      <c r="I344">
        <v>1676.7291628598209</v>
      </c>
      <c r="J344">
        <v>1797.0034816435259</v>
      </c>
      <c r="K344">
        <v>1672.3557509595771</v>
      </c>
      <c r="L344">
        <v>1904.4111926654759</v>
      </c>
      <c r="M344">
        <v>853.15634047699029</v>
      </c>
      <c r="N344">
        <v>1345.658577277477</v>
      </c>
      <c r="O344">
        <v>1702.457697560917</v>
      </c>
      <c r="P344">
        <v>1430.3998725845081</v>
      </c>
      <c r="Q344">
        <v>1735.0123564163</v>
      </c>
      <c r="R344">
        <v>1614.801879582604</v>
      </c>
      <c r="S344">
        <v>1264.3413671209751</v>
      </c>
      <c r="T344">
        <v>1757.47586999437</v>
      </c>
      <c r="U344">
        <v>1459.276189473567</v>
      </c>
      <c r="V344">
        <v>2087.9568734646959</v>
      </c>
      <c r="W344">
        <v>1749.9297363453479</v>
      </c>
      <c r="X344">
        <v>1845.338922045614</v>
      </c>
      <c r="Y344">
        <v>1658.5151124136451</v>
      </c>
      <c r="Z344">
        <v>1215.7302746671301</v>
      </c>
      <c r="AA344">
        <v>1775.0102324839729</v>
      </c>
      <c r="AB344">
        <v>1771.472428611308</v>
      </c>
      <c r="AC344">
        <v>1599.7586098579891</v>
      </c>
      <c r="AD344">
        <v>1255.788219408164</v>
      </c>
      <c r="AE344">
        <v>1564.139587573567</v>
      </c>
      <c r="AF344">
        <v>1856.3559545986709</v>
      </c>
      <c r="AG344">
        <v>1716.9620602441</v>
      </c>
      <c r="AH344">
        <v>1571.730281799574</v>
      </c>
    </row>
    <row r="345" spans="1:34" x14ac:dyDescent="0.25">
      <c r="A345">
        <v>45009</v>
      </c>
      <c r="B345">
        <v>1046.79</v>
      </c>
      <c r="C345">
        <v>1674.9232861334281</v>
      </c>
      <c r="D345">
        <v>1657.043723440406</v>
      </c>
      <c r="E345">
        <v>1664.9555354235961</v>
      </c>
      <c r="F345">
        <v>1650.193224559305</v>
      </c>
      <c r="G345">
        <v>1776.333694288827</v>
      </c>
      <c r="H345">
        <v>2367.3636116427251</v>
      </c>
      <c r="I345">
        <v>1675.342703505939</v>
      </c>
      <c r="J345">
        <v>1794.5354149920979</v>
      </c>
      <c r="K345">
        <v>1674.6658940662601</v>
      </c>
      <c r="L345">
        <v>1896.9836404790019</v>
      </c>
      <c r="M345">
        <v>859.48513392161021</v>
      </c>
      <c r="N345">
        <v>1342.9011990486761</v>
      </c>
      <c r="O345">
        <v>1698.2994393302829</v>
      </c>
      <c r="P345">
        <v>1426.779213598134</v>
      </c>
      <c r="Q345">
        <v>1730.209579662964</v>
      </c>
      <c r="R345">
        <v>1609.301511603368</v>
      </c>
      <c r="S345">
        <v>1248.73413071133</v>
      </c>
      <c r="T345">
        <v>1754.439511473478</v>
      </c>
      <c r="U345">
        <v>1454.747995565396</v>
      </c>
      <c r="V345">
        <v>2083.116339359377</v>
      </c>
      <c r="W345">
        <v>1746.3588196866231</v>
      </c>
      <c r="X345">
        <v>1841.6282000364581</v>
      </c>
      <c r="Y345">
        <v>1653.118851361296</v>
      </c>
      <c r="Z345">
        <v>1212.036447725327</v>
      </c>
      <c r="AA345">
        <v>1767.667809166536</v>
      </c>
      <c r="AB345">
        <v>1767.7123166286949</v>
      </c>
      <c r="AC345">
        <v>1595.1680676707169</v>
      </c>
      <c r="AD345">
        <v>1254.106104485609</v>
      </c>
      <c r="AE345">
        <v>1560.054720126906</v>
      </c>
      <c r="AF345">
        <v>1848.020627418598</v>
      </c>
      <c r="AG345">
        <v>1709.046383900986</v>
      </c>
      <c r="AH345">
        <v>1570.259363698412</v>
      </c>
    </row>
    <row r="346" spans="1:34" x14ac:dyDescent="0.25">
      <c r="A346">
        <v>45008</v>
      </c>
      <c r="B346">
        <v>1045.0999999999999</v>
      </c>
      <c r="C346">
        <v>1670.916508491563</v>
      </c>
      <c r="D346">
        <v>1667.0904625479591</v>
      </c>
      <c r="E346">
        <v>1671.791373616114</v>
      </c>
      <c r="F346">
        <v>1640.0980341699369</v>
      </c>
      <c r="G346">
        <v>1762.145631872211</v>
      </c>
      <c r="H346">
        <v>2361.5047250828011</v>
      </c>
      <c r="I346">
        <v>1675.027457674013</v>
      </c>
      <c r="J346">
        <v>1792.6545814958149</v>
      </c>
      <c r="K346">
        <v>1667.2175372491829</v>
      </c>
      <c r="L346">
        <v>1889.6636397435429</v>
      </c>
      <c r="M346">
        <v>855.51393319027443</v>
      </c>
      <c r="N346">
        <v>1342.5240417603541</v>
      </c>
      <c r="O346">
        <v>1698.458199063165</v>
      </c>
      <c r="P346">
        <v>1415.0830986642161</v>
      </c>
      <c r="Q346">
        <v>1719.90071950523</v>
      </c>
      <c r="R346">
        <v>1605.3875837010501</v>
      </c>
      <c r="S346">
        <v>1263.672443496268</v>
      </c>
      <c r="T346">
        <v>1751.7142837895919</v>
      </c>
      <c r="U346">
        <v>1456.53484430912</v>
      </c>
      <c r="V346">
        <v>2073.9607648416791</v>
      </c>
      <c r="W346">
        <v>1742.1686172090569</v>
      </c>
      <c r="X346">
        <v>1840.4219780413559</v>
      </c>
      <c r="Y346">
        <v>1650.2877938241099</v>
      </c>
      <c r="Z346">
        <v>1211.3997345097559</v>
      </c>
      <c r="AA346">
        <v>1763.491938674611</v>
      </c>
      <c r="AB346">
        <v>1762.831350522247</v>
      </c>
      <c r="AC346">
        <v>1590.5243952837541</v>
      </c>
      <c r="AD346">
        <v>1253.9411837047601</v>
      </c>
      <c r="AE346">
        <v>1555.8948941650631</v>
      </c>
      <c r="AF346">
        <v>1842.245341469491</v>
      </c>
      <c r="AG346">
        <v>1705.445675921382</v>
      </c>
      <c r="AH346">
        <v>1566.7118905811369</v>
      </c>
    </row>
    <row r="347" spans="1:34" x14ac:dyDescent="0.25">
      <c r="A347">
        <v>45007</v>
      </c>
      <c r="B347">
        <v>1040.54</v>
      </c>
      <c r="C347">
        <v>1670.074080195126</v>
      </c>
      <c r="D347">
        <v>1666.7570990410541</v>
      </c>
      <c r="E347">
        <v>1670.687650515574</v>
      </c>
      <c r="F347">
        <v>1642.715593201908</v>
      </c>
      <c r="G347">
        <v>1749.3787520532931</v>
      </c>
      <c r="H347">
        <v>2347.2100794545299</v>
      </c>
      <c r="I347">
        <v>1680.030596477204</v>
      </c>
      <c r="J347">
        <v>1794.9350053888929</v>
      </c>
      <c r="K347">
        <v>1663.711328196368</v>
      </c>
      <c r="L347">
        <v>1898.1906043444719</v>
      </c>
      <c r="M347">
        <v>861.7837437701462</v>
      </c>
      <c r="N347">
        <v>1341.7109082579291</v>
      </c>
      <c r="O347">
        <v>1702.7052331939619</v>
      </c>
      <c r="P347">
        <v>1414.2529199388071</v>
      </c>
      <c r="Q347">
        <v>1716.2810194948649</v>
      </c>
      <c r="R347">
        <v>1598.558130543212</v>
      </c>
      <c r="S347">
        <v>1260.2183624259089</v>
      </c>
      <c r="T347">
        <v>1751.721881061309</v>
      </c>
      <c r="U347">
        <v>1456.0614169076459</v>
      </c>
      <c r="V347">
        <v>2074.1267379989672</v>
      </c>
      <c r="W347">
        <v>1745.993778828858</v>
      </c>
      <c r="X347">
        <v>1834.980047361315</v>
      </c>
      <c r="Y347">
        <v>1652.479503959119</v>
      </c>
      <c r="Z347">
        <v>1202.076877987791</v>
      </c>
      <c r="AA347">
        <v>1762.246521965898</v>
      </c>
      <c r="AB347">
        <v>1764.227109427489</v>
      </c>
      <c r="AC347">
        <v>1588.5258356596439</v>
      </c>
      <c r="AD347">
        <v>1252.76793790545</v>
      </c>
      <c r="AE347">
        <v>1554.6098076186711</v>
      </c>
      <c r="AF347">
        <v>1836.635103946312</v>
      </c>
      <c r="AG347">
        <v>1702.416668160012</v>
      </c>
      <c r="AH347">
        <v>1570.4773343405479</v>
      </c>
    </row>
    <row r="348" spans="1:34" x14ac:dyDescent="0.25">
      <c r="A348">
        <v>45006</v>
      </c>
      <c r="B348">
        <v>1032.43</v>
      </c>
      <c r="C348">
        <v>1669.9026947869579</v>
      </c>
      <c r="D348">
        <v>1682.1791537239089</v>
      </c>
      <c r="E348">
        <v>1669.7237895869559</v>
      </c>
      <c r="F348">
        <v>1643.1665964969079</v>
      </c>
      <c r="G348">
        <v>1748.191505934831</v>
      </c>
      <c r="H348">
        <v>2346.356268292298</v>
      </c>
      <c r="I348">
        <v>1681.113583616004</v>
      </c>
      <c r="J348">
        <v>1799.577357270279</v>
      </c>
      <c r="K348">
        <v>1657.1414631098551</v>
      </c>
      <c r="L348">
        <v>1901.4589624558189</v>
      </c>
      <c r="M348">
        <v>850.11104278929156</v>
      </c>
      <c r="N348">
        <v>1347.2335887341851</v>
      </c>
      <c r="O348">
        <v>1698.5699932022601</v>
      </c>
      <c r="P348">
        <v>1418.1838557331021</v>
      </c>
      <c r="Q348">
        <v>1719.254240055124</v>
      </c>
      <c r="R348">
        <v>1593.295474923586</v>
      </c>
      <c r="S348">
        <v>1265.828293642687</v>
      </c>
      <c r="T348">
        <v>1756.5676125047039</v>
      </c>
      <c r="U348">
        <v>1454.78330197795</v>
      </c>
      <c r="V348">
        <v>2067.7698364845292</v>
      </c>
      <c r="W348">
        <v>1739.7295315033721</v>
      </c>
      <c r="X348">
        <v>1833.5259642667691</v>
      </c>
      <c r="Y348">
        <v>1654.1478767129811</v>
      </c>
      <c r="Z348">
        <v>1191.374573111271</v>
      </c>
      <c r="AA348">
        <v>1763.819158498917</v>
      </c>
      <c r="AB348">
        <v>1763.5753743805139</v>
      </c>
      <c r="AC348">
        <v>1586.5098375461289</v>
      </c>
      <c r="AD348">
        <v>1249.9029011047121</v>
      </c>
      <c r="AE348">
        <v>1547.5269183756809</v>
      </c>
      <c r="AF348">
        <v>1835.8330869263109</v>
      </c>
      <c r="AG348">
        <v>1703.500264447908</v>
      </c>
      <c r="AH348">
        <v>1570.179217520169</v>
      </c>
    </row>
    <row r="349" spans="1:34" x14ac:dyDescent="0.25">
      <c r="A349">
        <v>45005</v>
      </c>
      <c r="B349">
        <v>1023.1</v>
      </c>
      <c r="C349">
        <v>1663.7751463914481</v>
      </c>
      <c r="D349">
        <v>1685.791576250456</v>
      </c>
      <c r="E349">
        <v>1662.8729994115031</v>
      </c>
      <c r="F349">
        <v>1631.276196455754</v>
      </c>
      <c r="G349">
        <v>1743.9987902868561</v>
      </c>
      <c r="H349">
        <v>2330.49113482851</v>
      </c>
      <c r="I349">
        <v>1682.2880139578549</v>
      </c>
      <c r="J349">
        <v>1797.8781386924079</v>
      </c>
      <c r="K349">
        <v>1651.034749081359</v>
      </c>
      <c r="L349">
        <v>1893.747304419787</v>
      </c>
      <c r="M349">
        <v>841.76447102991597</v>
      </c>
      <c r="N349">
        <v>1342.6476089759869</v>
      </c>
      <c r="O349">
        <v>1693.701839805507</v>
      </c>
      <c r="P349">
        <v>1413.1754464466751</v>
      </c>
      <c r="Q349">
        <v>1717.5958239557949</v>
      </c>
      <c r="R349">
        <v>1591.7617035009971</v>
      </c>
      <c r="S349">
        <v>1265.5021287167619</v>
      </c>
      <c r="T349">
        <v>1758.122071797656</v>
      </c>
      <c r="U349">
        <v>1447.9061549801629</v>
      </c>
      <c r="V349">
        <v>2061.942900787184</v>
      </c>
      <c r="W349">
        <v>1732.3320921360071</v>
      </c>
      <c r="X349">
        <v>1823.1744136614091</v>
      </c>
      <c r="Y349">
        <v>1650.7492675223209</v>
      </c>
      <c r="Z349">
        <v>1180.8766673625221</v>
      </c>
      <c r="AA349">
        <v>1756.04574891672</v>
      </c>
      <c r="AB349">
        <v>1759.5138358469439</v>
      </c>
      <c r="AC349">
        <v>1582.232117532699</v>
      </c>
      <c r="AD349">
        <v>1242.8319454346849</v>
      </c>
      <c r="AE349">
        <v>1539.5975387026549</v>
      </c>
      <c r="AF349">
        <v>1827.668719449342</v>
      </c>
      <c r="AG349">
        <v>1696.4448066432519</v>
      </c>
      <c r="AH349">
        <v>1566.2133130253669</v>
      </c>
    </row>
    <row r="350" spans="1:34" x14ac:dyDescent="0.25">
      <c r="A350">
        <v>45002</v>
      </c>
      <c r="B350">
        <v>1045.1400000000001</v>
      </c>
      <c r="C350">
        <v>1678.699405121916</v>
      </c>
      <c r="D350">
        <v>1705.174295376527</v>
      </c>
      <c r="E350">
        <v>1678.35362259147</v>
      </c>
      <c r="F350">
        <v>1649.9271827883599</v>
      </c>
      <c r="G350">
        <v>1759.9467717886901</v>
      </c>
      <c r="H350">
        <v>2352.1234861485518</v>
      </c>
      <c r="I350">
        <v>1683.0706640107589</v>
      </c>
      <c r="J350">
        <v>1804.178840405043</v>
      </c>
      <c r="K350">
        <v>1695.2350650195399</v>
      </c>
      <c r="L350">
        <v>1915.7397643706131</v>
      </c>
      <c r="M350">
        <v>870.62828447826928</v>
      </c>
      <c r="N350">
        <v>1353.8448291085001</v>
      </c>
      <c r="O350">
        <v>1706.8478269186819</v>
      </c>
      <c r="P350">
        <v>1429.046783293481</v>
      </c>
      <c r="Q350">
        <v>1734.0564193400151</v>
      </c>
      <c r="R350">
        <v>1608.6069662683719</v>
      </c>
      <c r="S350">
        <v>1270.6078824942811</v>
      </c>
      <c r="T350">
        <v>1762.2853442283449</v>
      </c>
      <c r="U350">
        <v>1461.9729071509751</v>
      </c>
      <c r="V350">
        <v>2075.4318034750709</v>
      </c>
      <c r="W350">
        <v>1752.5585940773331</v>
      </c>
      <c r="X350">
        <v>1830.142865588698</v>
      </c>
      <c r="Y350">
        <v>1661.7512202384701</v>
      </c>
      <c r="Z350">
        <v>1185.1480675233911</v>
      </c>
      <c r="AA350">
        <v>1770.248688334786</v>
      </c>
      <c r="AB350">
        <v>1776.3719038841959</v>
      </c>
      <c r="AC350">
        <v>1597.122227881079</v>
      </c>
      <c r="AD350">
        <v>1257.050582317383</v>
      </c>
      <c r="AE350">
        <v>1560.6458723088449</v>
      </c>
      <c r="AF350">
        <v>1846.720054288558</v>
      </c>
      <c r="AG350">
        <v>1712.6112546582431</v>
      </c>
      <c r="AH350">
        <v>1577.106032483362</v>
      </c>
    </row>
    <row r="351" spans="1:34" x14ac:dyDescent="0.25">
      <c r="A351">
        <v>45001</v>
      </c>
      <c r="B351">
        <v>1047.4000000000001</v>
      </c>
      <c r="C351">
        <v>1677.47652495496</v>
      </c>
      <c r="D351">
        <v>1710.8991679139499</v>
      </c>
      <c r="E351">
        <v>1664.1561243526601</v>
      </c>
      <c r="F351">
        <v>1646.729519765101</v>
      </c>
      <c r="G351">
        <v>1760.363647732891</v>
      </c>
      <c r="H351">
        <v>2352.1661689095372</v>
      </c>
      <c r="I351">
        <v>1673.2796156420659</v>
      </c>
      <c r="J351">
        <v>1808.0847562979579</v>
      </c>
      <c r="K351">
        <v>1695.3036322171749</v>
      </c>
      <c r="L351">
        <v>1902.3559695945301</v>
      </c>
      <c r="M351">
        <v>864.24354696894034</v>
      </c>
      <c r="N351">
        <v>1351.4854075095679</v>
      </c>
      <c r="O351">
        <v>1703.6884407071459</v>
      </c>
      <c r="P351">
        <v>1425.0960264405389</v>
      </c>
      <c r="Q351">
        <v>1732.5034632332449</v>
      </c>
      <c r="R351">
        <v>1606.8481199691851</v>
      </c>
      <c r="S351">
        <v>1272.9732600271279</v>
      </c>
      <c r="T351">
        <v>1781.269019310568</v>
      </c>
      <c r="U351">
        <v>1459.5650002957109</v>
      </c>
      <c r="V351">
        <v>2076.8027250442542</v>
      </c>
      <c r="W351">
        <v>1750.6831461881179</v>
      </c>
      <c r="X351">
        <v>1822.473790010124</v>
      </c>
      <c r="Y351">
        <v>1665.170968284684</v>
      </c>
      <c r="Z351">
        <v>1183.1165805536191</v>
      </c>
      <c r="AA351">
        <v>1771.0458609079899</v>
      </c>
      <c r="AB351">
        <v>1774.3888853436749</v>
      </c>
      <c r="AC351">
        <v>1594.238024620633</v>
      </c>
      <c r="AD351">
        <v>1252.115731301898</v>
      </c>
      <c r="AE351">
        <v>1562.3567078159899</v>
      </c>
      <c r="AF351">
        <v>1841.077831792262</v>
      </c>
      <c r="AG351">
        <v>1710.2307672947341</v>
      </c>
      <c r="AH351">
        <v>1578.84899167153</v>
      </c>
    </row>
    <row r="352" spans="1:34" x14ac:dyDescent="0.25">
      <c r="A352">
        <v>45000</v>
      </c>
      <c r="B352">
        <v>1062.19</v>
      </c>
      <c r="C352">
        <v>1691.6133457751971</v>
      </c>
      <c r="D352">
        <v>1732.1551198592001</v>
      </c>
      <c r="E352">
        <v>1681.4036056784671</v>
      </c>
      <c r="F352">
        <v>1661.2182819371551</v>
      </c>
      <c r="G352">
        <v>1778.3613428438071</v>
      </c>
      <c r="H352">
        <v>2370.1467606785282</v>
      </c>
      <c r="I352">
        <v>1690.892142828653</v>
      </c>
      <c r="J352">
        <v>1813.096593760569</v>
      </c>
      <c r="K352">
        <v>1727.389881422577</v>
      </c>
      <c r="L352">
        <v>1922.5018434003509</v>
      </c>
      <c r="M352">
        <v>879.2517324561644</v>
      </c>
      <c r="N352">
        <v>1363.6101920551951</v>
      </c>
      <c r="O352">
        <v>1718.1163815900529</v>
      </c>
      <c r="P352">
        <v>1442.308296529003</v>
      </c>
      <c r="Q352">
        <v>1742.5974580672189</v>
      </c>
      <c r="R352">
        <v>1619.9707914699441</v>
      </c>
      <c r="S352">
        <v>1275.593454041018</v>
      </c>
      <c r="T352">
        <v>1791.452957659963</v>
      </c>
      <c r="U352">
        <v>1474.4624809399861</v>
      </c>
      <c r="V352">
        <v>2090.4402142567278</v>
      </c>
      <c r="W352">
        <v>1764.992761990268</v>
      </c>
      <c r="X352">
        <v>1836.0852407341461</v>
      </c>
      <c r="Y352">
        <v>1676.9436199658189</v>
      </c>
      <c r="Z352">
        <v>1193.958924399808</v>
      </c>
      <c r="AA352">
        <v>1784.7963346129541</v>
      </c>
      <c r="AB352">
        <v>1788.529143488036</v>
      </c>
      <c r="AC352">
        <v>1609.5896473560081</v>
      </c>
      <c r="AD352">
        <v>1265.3552028317349</v>
      </c>
      <c r="AE352">
        <v>1579.2387795858151</v>
      </c>
      <c r="AF352">
        <v>1854.962667195311</v>
      </c>
      <c r="AG352">
        <v>1725.707199597306</v>
      </c>
      <c r="AH352">
        <v>1591.394152293007</v>
      </c>
    </row>
    <row r="353" spans="1:34" x14ac:dyDescent="0.25">
      <c r="A353">
        <v>44999</v>
      </c>
      <c r="B353">
        <v>1040.1300000000001</v>
      </c>
      <c r="C353">
        <v>1666.611932451591</v>
      </c>
      <c r="D353">
        <v>1708.488843239244</v>
      </c>
      <c r="E353">
        <v>1657.823124068414</v>
      </c>
      <c r="F353">
        <v>1629.9792290239329</v>
      </c>
      <c r="G353">
        <v>1747.797802439876</v>
      </c>
      <c r="H353">
        <v>2311.2639114977219</v>
      </c>
      <c r="I353">
        <v>1670.6606553482741</v>
      </c>
      <c r="J353">
        <v>1798.268814559257</v>
      </c>
      <c r="K353">
        <v>1694.4307101586689</v>
      </c>
      <c r="L353">
        <v>1904.809262424862</v>
      </c>
      <c r="M353">
        <v>856.84781314033069</v>
      </c>
      <c r="N353">
        <v>1351.5482290156999</v>
      </c>
      <c r="O353">
        <v>1699.059665552885</v>
      </c>
      <c r="P353">
        <v>1422.814426331558</v>
      </c>
      <c r="Q353">
        <v>1723.336740021417</v>
      </c>
      <c r="R353">
        <v>1596.052572407249</v>
      </c>
      <c r="S353">
        <v>1249.622124117544</v>
      </c>
      <c r="T353">
        <v>1763.379062625145</v>
      </c>
      <c r="U353">
        <v>1457.9698247557269</v>
      </c>
      <c r="V353">
        <v>2062.2614262122229</v>
      </c>
      <c r="W353">
        <v>1741.562346332953</v>
      </c>
      <c r="X353">
        <v>1809.3424823886519</v>
      </c>
      <c r="Y353">
        <v>1656.635139566888</v>
      </c>
      <c r="Z353">
        <v>1178.758549931385</v>
      </c>
      <c r="AA353">
        <v>1754.1721735980559</v>
      </c>
      <c r="AB353">
        <v>1768.1872780283591</v>
      </c>
      <c r="AC353">
        <v>1587.7725716488919</v>
      </c>
      <c r="AD353">
        <v>1248.5911553287649</v>
      </c>
      <c r="AE353">
        <v>1555.6099751707579</v>
      </c>
      <c r="AF353">
        <v>1824.8412399706449</v>
      </c>
      <c r="AG353">
        <v>1696.3154995308589</v>
      </c>
      <c r="AH353">
        <v>1573.207201622597</v>
      </c>
    </row>
    <row r="354" spans="1:34" x14ac:dyDescent="0.25">
      <c r="A354">
        <v>44998</v>
      </c>
      <c r="B354">
        <v>1052.8</v>
      </c>
      <c r="C354">
        <v>1681.604760534045</v>
      </c>
      <c r="D354">
        <v>1705.264909238801</v>
      </c>
      <c r="E354">
        <v>1671.0852044146279</v>
      </c>
      <c r="F354">
        <v>1652.8561565060061</v>
      </c>
      <c r="G354">
        <v>1757.278319214571</v>
      </c>
      <c r="H354">
        <v>2330.8117277223641</v>
      </c>
      <c r="I354">
        <v>1690.6483886500789</v>
      </c>
      <c r="J354">
        <v>1805.429740927272</v>
      </c>
      <c r="K354">
        <v>1726.8656017317901</v>
      </c>
      <c r="L354">
        <v>1919.4881454008189</v>
      </c>
      <c r="M354">
        <v>853.35163630273837</v>
      </c>
      <c r="N354">
        <v>1361.398398193812</v>
      </c>
      <c r="O354">
        <v>1715.4596073045341</v>
      </c>
      <c r="P354">
        <v>1440.645555876463</v>
      </c>
      <c r="Q354">
        <v>1733.967042669105</v>
      </c>
      <c r="R354">
        <v>1607.655300691755</v>
      </c>
      <c r="S354">
        <v>1248.488630853278</v>
      </c>
      <c r="T354">
        <v>1789.650720522083</v>
      </c>
      <c r="U354">
        <v>1471.90013901719</v>
      </c>
      <c r="V354">
        <v>2086.3786920511811</v>
      </c>
      <c r="W354">
        <v>1759.067662734544</v>
      </c>
      <c r="X354">
        <v>1817.5410375128131</v>
      </c>
      <c r="Y354">
        <v>1672.2007532203791</v>
      </c>
      <c r="Z354">
        <v>1182.9904892458189</v>
      </c>
      <c r="AA354">
        <v>1771.065405663114</v>
      </c>
      <c r="AB354">
        <v>1783.6961968496751</v>
      </c>
      <c r="AC354">
        <v>1602.5639504293861</v>
      </c>
      <c r="AD354">
        <v>1254.7324426326591</v>
      </c>
      <c r="AE354">
        <v>1566.809167373184</v>
      </c>
      <c r="AF354">
        <v>1844.1246849112811</v>
      </c>
      <c r="AG354">
        <v>1714.6791545960591</v>
      </c>
      <c r="AH354">
        <v>1583.132682833322</v>
      </c>
    </row>
    <row r="355" spans="1:34" x14ac:dyDescent="0.25">
      <c r="A355">
        <v>44995</v>
      </c>
      <c r="B355">
        <v>1053</v>
      </c>
      <c r="C355">
        <v>1689.460078052211</v>
      </c>
      <c r="D355">
        <v>1714.820616098893</v>
      </c>
      <c r="E355">
        <v>1673.1047462203901</v>
      </c>
      <c r="F355">
        <v>1654.966913365907</v>
      </c>
      <c r="G355">
        <v>1765.5473907904691</v>
      </c>
      <c r="H355">
        <v>2336.1419400300229</v>
      </c>
      <c r="I355">
        <v>1683.152653714601</v>
      </c>
      <c r="J355">
        <v>1816.255242981558</v>
      </c>
      <c r="K355">
        <v>1741.586718904063</v>
      </c>
      <c r="L355">
        <v>1928.295767494207</v>
      </c>
      <c r="M355">
        <v>884.15700930987327</v>
      </c>
      <c r="N355">
        <v>1364.8627200066519</v>
      </c>
      <c r="O355">
        <v>1725.3982142009099</v>
      </c>
      <c r="P355">
        <v>1451.2751578573891</v>
      </c>
      <c r="Q355">
        <v>1740.650118847308</v>
      </c>
      <c r="R355">
        <v>1615.3695685126961</v>
      </c>
      <c r="S355">
        <v>1266.250710069284</v>
      </c>
      <c r="T355">
        <v>1798.069335022788</v>
      </c>
      <c r="U355">
        <v>1479.5361885183779</v>
      </c>
      <c r="V355">
        <v>2100.0740600637369</v>
      </c>
      <c r="W355">
        <v>1767.285718525382</v>
      </c>
      <c r="X355">
        <v>1829.613874009736</v>
      </c>
      <c r="Y355">
        <v>1681.607139196243</v>
      </c>
      <c r="Z355">
        <v>1187.1362561000369</v>
      </c>
      <c r="AA355">
        <v>1778.13067217704</v>
      </c>
      <c r="AB355">
        <v>1793.648943042394</v>
      </c>
      <c r="AC355">
        <v>1609.267112357926</v>
      </c>
      <c r="AD355">
        <v>1264.2099443486741</v>
      </c>
      <c r="AE355">
        <v>1570.4718529977549</v>
      </c>
      <c r="AF355">
        <v>1850.9063741461409</v>
      </c>
      <c r="AG355">
        <v>1722.5336194992719</v>
      </c>
      <c r="AH355">
        <v>1592.027762694031</v>
      </c>
    </row>
    <row r="356" spans="1:34" x14ac:dyDescent="0.25">
      <c r="A356">
        <v>44994</v>
      </c>
      <c r="B356">
        <v>1055.95</v>
      </c>
      <c r="C356">
        <v>1694.615184929748</v>
      </c>
      <c r="D356">
        <v>1724.5208980177181</v>
      </c>
      <c r="E356">
        <v>1679.879007031557</v>
      </c>
      <c r="F356">
        <v>1665.3645062694579</v>
      </c>
      <c r="G356">
        <v>1774.309169306141</v>
      </c>
      <c r="H356">
        <v>2348.8059948002069</v>
      </c>
      <c r="I356">
        <v>1679.41845840418</v>
      </c>
      <c r="J356">
        <v>1813.996722127014</v>
      </c>
      <c r="K356">
        <v>1755.891275587298</v>
      </c>
      <c r="L356">
        <v>1918.638090938088</v>
      </c>
      <c r="M356">
        <v>865.41932318563158</v>
      </c>
      <c r="N356">
        <v>1363.6194547408311</v>
      </c>
      <c r="O356">
        <v>1725.322837551</v>
      </c>
      <c r="P356">
        <v>1450.5027387688349</v>
      </c>
      <c r="Q356">
        <v>1745.253271556825</v>
      </c>
      <c r="R356">
        <v>1622.470225660305</v>
      </c>
      <c r="S356">
        <v>1281.4739298261529</v>
      </c>
      <c r="T356">
        <v>1811.3578027539579</v>
      </c>
      <c r="U356">
        <v>1479.6714307746479</v>
      </c>
      <c r="V356">
        <v>2100.462285432865</v>
      </c>
      <c r="W356">
        <v>1772.104019900494</v>
      </c>
      <c r="X356">
        <v>1832.277122814761</v>
      </c>
      <c r="Y356">
        <v>1691.034933819122</v>
      </c>
      <c r="Z356">
        <v>1191.1927251536231</v>
      </c>
      <c r="AA356">
        <v>1788.0242097419739</v>
      </c>
      <c r="AB356">
        <v>1794.8472173237701</v>
      </c>
      <c r="AC356">
        <v>1612.2310797418161</v>
      </c>
      <c r="AD356">
        <v>1261.444530381885</v>
      </c>
      <c r="AE356">
        <v>1571.3714438410609</v>
      </c>
      <c r="AF356">
        <v>1855.8343128051399</v>
      </c>
      <c r="AG356">
        <v>1729.457807678516</v>
      </c>
      <c r="AH356">
        <v>1596.004720181488</v>
      </c>
    </row>
    <row r="357" spans="1:34" x14ac:dyDescent="0.25">
      <c r="A357">
        <v>44993</v>
      </c>
      <c r="B357">
        <v>1049.18</v>
      </c>
      <c r="C357">
        <v>1687.8924352740689</v>
      </c>
      <c r="D357">
        <v>1711.791861630096</v>
      </c>
      <c r="E357">
        <v>1675.120734894238</v>
      </c>
      <c r="F357">
        <v>1662.5105785832429</v>
      </c>
      <c r="G357">
        <v>1762.8372659390741</v>
      </c>
      <c r="H357">
        <v>2345.8045726590308</v>
      </c>
      <c r="I357">
        <v>1671.970850756328</v>
      </c>
      <c r="J357">
        <v>1799.442579245273</v>
      </c>
      <c r="K357">
        <v>1762.9968396049501</v>
      </c>
      <c r="L357">
        <v>1911.7299097214679</v>
      </c>
      <c r="M357">
        <v>810.1197039879097</v>
      </c>
      <c r="N357">
        <v>1362.6341496809939</v>
      </c>
      <c r="O357">
        <v>1715.783959809565</v>
      </c>
      <c r="P357">
        <v>1443.9307955510501</v>
      </c>
      <c r="Q357">
        <v>1739.5068613565859</v>
      </c>
      <c r="R357">
        <v>1614.2153311301331</v>
      </c>
      <c r="S357">
        <v>1286.3507476702971</v>
      </c>
      <c r="T357">
        <v>1812.4749098399629</v>
      </c>
      <c r="U357">
        <v>1469.9125357967371</v>
      </c>
      <c r="V357">
        <v>2090.5172646747419</v>
      </c>
      <c r="W357">
        <v>1769.031335223581</v>
      </c>
      <c r="X357">
        <v>1817.9282153012789</v>
      </c>
      <c r="Y357">
        <v>1687.1062340901969</v>
      </c>
      <c r="Z357">
        <v>1192.4924459985029</v>
      </c>
      <c r="AA357">
        <v>1783.6168799910261</v>
      </c>
      <c r="AB357">
        <v>1787.300144724858</v>
      </c>
      <c r="AC357">
        <v>1604.567594387431</v>
      </c>
      <c r="AD357">
        <v>1248.33820318468</v>
      </c>
      <c r="AE357">
        <v>1561.736733713909</v>
      </c>
      <c r="AF357">
        <v>1848.697434035342</v>
      </c>
      <c r="AG357">
        <v>1723.345501187865</v>
      </c>
      <c r="AH357">
        <v>1589.2166973206629</v>
      </c>
    </row>
    <row r="358" spans="1:34" x14ac:dyDescent="0.25">
      <c r="A358">
        <v>44992</v>
      </c>
      <c r="B358">
        <v>1037.8399999999999</v>
      </c>
      <c r="C358">
        <v>1681.007950252309</v>
      </c>
      <c r="D358">
        <v>1706.8495684845709</v>
      </c>
      <c r="E358">
        <v>1671.2913340982909</v>
      </c>
      <c r="F358">
        <v>1653.2213268505329</v>
      </c>
      <c r="G358">
        <v>1752.1923992641241</v>
      </c>
      <c r="H358">
        <v>2333.5792369977771</v>
      </c>
      <c r="I358">
        <v>1674.094083607479</v>
      </c>
      <c r="J358">
        <v>1794.5101639778229</v>
      </c>
      <c r="K358">
        <v>1751.914587379413</v>
      </c>
      <c r="L358">
        <v>1908.6720159700701</v>
      </c>
      <c r="M358">
        <v>811.14042122169337</v>
      </c>
      <c r="N358">
        <v>1359.617302729004</v>
      </c>
      <c r="O358">
        <v>1711.8637278172921</v>
      </c>
      <c r="P358">
        <v>1440.676092829566</v>
      </c>
      <c r="Q358">
        <v>1738.9771836962129</v>
      </c>
      <c r="R358">
        <v>1601.5124978840879</v>
      </c>
      <c r="S358">
        <v>1267.1289138919551</v>
      </c>
      <c r="T358">
        <v>1810.1049046191249</v>
      </c>
      <c r="U358">
        <v>1467.8480420188221</v>
      </c>
      <c r="V358">
        <v>2083.3208726751868</v>
      </c>
      <c r="W358">
        <v>1757.190494446721</v>
      </c>
      <c r="X358">
        <v>1813.1397219094561</v>
      </c>
      <c r="Y358">
        <v>1675.231914169131</v>
      </c>
      <c r="Z358">
        <v>1198.4449997045549</v>
      </c>
      <c r="AA358">
        <v>1773.9608142212419</v>
      </c>
      <c r="AB358">
        <v>1783.145319445445</v>
      </c>
      <c r="AC358">
        <v>1597.6180337514611</v>
      </c>
      <c r="AD358">
        <v>1248.0914145173961</v>
      </c>
      <c r="AE358">
        <v>1552.0996618621591</v>
      </c>
      <c r="AF358">
        <v>1837.193876653625</v>
      </c>
      <c r="AG358">
        <v>1713.4543389837179</v>
      </c>
      <c r="AH358">
        <v>1587.995014592979</v>
      </c>
    </row>
    <row r="359" spans="1:34" x14ac:dyDescent="0.25">
      <c r="A359">
        <v>44991</v>
      </c>
      <c r="B359">
        <v>1027.18</v>
      </c>
      <c r="C359">
        <v>1679.3216878909341</v>
      </c>
      <c r="D359">
        <v>1707.4003797629191</v>
      </c>
      <c r="E359">
        <v>1664.4971434929089</v>
      </c>
      <c r="F359">
        <v>1658.3951697149</v>
      </c>
      <c r="G359">
        <v>1747.705542869835</v>
      </c>
      <c r="H359">
        <v>2323.2249493316649</v>
      </c>
      <c r="I359">
        <v>1669.1628205412139</v>
      </c>
      <c r="J359">
        <v>1801.6446252589169</v>
      </c>
      <c r="K359">
        <v>1745.6615791527099</v>
      </c>
      <c r="L359">
        <v>1905.925242578609</v>
      </c>
      <c r="M359">
        <v>805.02004179918265</v>
      </c>
      <c r="N359">
        <v>1363.05718325721</v>
      </c>
      <c r="O359">
        <v>1715.796849401698</v>
      </c>
      <c r="P359">
        <v>1438.4969539428021</v>
      </c>
      <c r="Q359">
        <v>1734.424059473376</v>
      </c>
      <c r="R359">
        <v>1588.734932381587</v>
      </c>
      <c r="S359">
        <v>1258.5334457451891</v>
      </c>
      <c r="T359">
        <v>1795.938544155832</v>
      </c>
      <c r="U359">
        <v>1463.061854782585</v>
      </c>
      <c r="V359">
        <v>2084.6656967356289</v>
      </c>
      <c r="W359">
        <v>1753.1425491702071</v>
      </c>
      <c r="X359">
        <v>1809.1769444682391</v>
      </c>
      <c r="Y359">
        <v>1678.2180385018121</v>
      </c>
      <c r="Z359">
        <v>1194.4171063537631</v>
      </c>
      <c r="AA359">
        <v>1773.4358818491389</v>
      </c>
      <c r="AB359">
        <v>1783.690817825297</v>
      </c>
      <c r="AC359">
        <v>1591.496544378723</v>
      </c>
      <c r="AD359">
        <v>1246.2311288414301</v>
      </c>
      <c r="AE359">
        <v>1540.9322173126841</v>
      </c>
      <c r="AF359">
        <v>1832.2796042494219</v>
      </c>
      <c r="AG359">
        <v>1709.4010272250971</v>
      </c>
      <c r="AH359">
        <v>1591.4738251521819</v>
      </c>
    </row>
    <row r="360" spans="1:34" x14ac:dyDescent="0.25">
      <c r="A360">
        <v>44988</v>
      </c>
      <c r="B360">
        <v>1024.77</v>
      </c>
      <c r="C360">
        <v>1673.3742546777671</v>
      </c>
      <c r="D360">
        <v>1702.982219305738</v>
      </c>
      <c r="E360">
        <v>1672.453389720552</v>
      </c>
      <c r="F360">
        <v>1635.139283636649</v>
      </c>
      <c r="G360">
        <v>1743.195884053044</v>
      </c>
      <c r="H360">
        <v>2314.9072370718818</v>
      </c>
      <c r="I360">
        <v>1669.1197748602781</v>
      </c>
      <c r="J360">
        <v>1793.358472995528</v>
      </c>
      <c r="K360">
        <v>1740.159680475796</v>
      </c>
      <c r="L360">
        <v>1906.117801930061</v>
      </c>
      <c r="M360">
        <v>807.97148495423858</v>
      </c>
      <c r="N360">
        <v>1370.0964596581091</v>
      </c>
      <c r="O360">
        <v>1712.7819352046511</v>
      </c>
      <c r="P360">
        <v>1438.9229875615461</v>
      </c>
      <c r="Q360">
        <v>1726.980158554368</v>
      </c>
      <c r="R360">
        <v>1584.078253300022</v>
      </c>
      <c r="S360">
        <v>1243.4413304101481</v>
      </c>
      <c r="T360">
        <v>1789.376674842722</v>
      </c>
      <c r="U360">
        <v>1471.4423459939289</v>
      </c>
      <c r="V360">
        <v>2093.9457907009378</v>
      </c>
      <c r="W360">
        <v>1749.824142767643</v>
      </c>
      <c r="X360">
        <v>1803.4840966023951</v>
      </c>
      <c r="Y360">
        <v>1670.8182060984909</v>
      </c>
      <c r="Z360">
        <v>1197.5959934641619</v>
      </c>
      <c r="AA360">
        <v>1761.173957868114</v>
      </c>
      <c r="AB360">
        <v>1779.724064225393</v>
      </c>
      <c r="AC360">
        <v>1591.2373335734139</v>
      </c>
      <c r="AD360">
        <v>1251.6399809493259</v>
      </c>
      <c r="AE360">
        <v>1536.0497993861741</v>
      </c>
      <c r="AF360">
        <v>1824.3115131945931</v>
      </c>
      <c r="AG360">
        <v>1703.8012141244631</v>
      </c>
      <c r="AH360">
        <v>1586.0171397114</v>
      </c>
    </row>
    <row r="361" spans="1:34" x14ac:dyDescent="0.25">
      <c r="A361">
        <v>44987</v>
      </c>
      <c r="B361">
        <v>1037.6099999999999</v>
      </c>
      <c r="C361">
        <v>1682.238321132153</v>
      </c>
      <c r="D361">
        <v>1733.1250996283079</v>
      </c>
      <c r="E361">
        <v>1677.7673071029319</v>
      </c>
      <c r="F361">
        <v>1647.0378318529681</v>
      </c>
      <c r="G361">
        <v>1751.746498221476</v>
      </c>
      <c r="H361">
        <v>2326.0602601730989</v>
      </c>
      <c r="I361">
        <v>1677.593569640399</v>
      </c>
      <c r="J361">
        <v>1803.670884842446</v>
      </c>
      <c r="K361">
        <v>1743.2629760085231</v>
      </c>
      <c r="L361">
        <v>1915.6244113065361</v>
      </c>
      <c r="M361">
        <v>815.87592815182745</v>
      </c>
      <c r="N361">
        <v>1372.244420939056</v>
      </c>
      <c r="O361">
        <v>1720.111062733552</v>
      </c>
      <c r="P361">
        <v>1440.425294957678</v>
      </c>
      <c r="Q361">
        <v>1731.484907984659</v>
      </c>
      <c r="R361">
        <v>1596.833303541405</v>
      </c>
      <c r="S361">
        <v>1242.957603647332</v>
      </c>
      <c r="T361">
        <v>1790.8191035414211</v>
      </c>
      <c r="U361">
        <v>1488.749164308188</v>
      </c>
      <c r="V361">
        <v>2097.1569792602818</v>
      </c>
      <c r="W361">
        <v>1750.501233771221</v>
      </c>
      <c r="X361">
        <v>1807.6186528470989</v>
      </c>
      <c r="Y361">
        <v>1682.076591792948</v>
      </c>
      <c r="Z361">
        <v>1207.7663019786451</v>
      </c>
      <c r="AA361">
        <v>1771.760609795585</v>
      </c>
      <c r="AB361">
        <v>1786.3631910549309</v>
      </c>
      <c r="AC361">
        <v>1600.201658792347</v>
      </c>
      <c r="AD361">
        <v>1257.318934797192</v>
      </c>
      <c r="AE361">
        <v>1547.40390413573</v>
      </c>
      <c r="AF361">
        <v>1836.8460604629411</v>
      </c>
      <c r="AG361">
        <v>1712.0358156422551</v>
      </c>
      <c r="AH361">
        <v>1593.4403680564319</v>
      </c>
    </row>
    <row r="362" spans="1:34" x14ac:dyDescent="0.25">
      <c r="A362">
        <v>44986</v>
      </c>
      <c r="B362">
        <v>1040.55</v>
      </c>
      <c r="C362">
        <v>1685.3557095129279</v>
      </c>
      <c r="D362">
        <v>1747.816291761736</v>
      </c>
      <c r="E362">
        <v>1670.7790705305861</v>
      </c>
      <c r="F362">
        <v>1649.749672177144</v>
      </c>
      <c r="G362">
        <v>1758.040979301006</v>
      </c>
      <c r="H362">
        <v>2334.6115086591549</v>
      </c>
      <c r="I362">
        <v>1688.751902629298</v>
      </c>
      <c r="J362">
        <v>1794.583899454231</v>
      </c>
      <c r="K362">
        <v>1752.0594281139399</v>
      </c>
      <c r="L362">
        <v>1917.8675883138289</v>
      </c>
      <c r="M362">
        <v>821.81756615951713</v>
      </c>
      <c r="N362">
        <v>1366.7686350331419</v>
      </c>
      <c r="O362">
        <v>1719.9021900242719</v>
      </c>
      <c r="P362">
        <v>1429.3383069644219</v>
      </c>
      <c r="Q362">
        <v>1734.8542441867939</v>
      </c>
      <c r="R362">
        <v>1599.8331281179881</v>
      </c>
      <c r="S362">
        <v>1241.7054881057591</v>
      </c>
      <c r="T362">
        <v>1800.99870435307</v>
      </c>
      <c r="U362">
        <v>1490.4114183761039</v>
      </c>
      <c r="V362">
        <v>2101.425272671132</v>
      </c>
      <c r="W362">
        <v>1758.7080674869931</v>
      </c>
      <c r="X362">
        <v>1815.078804712037</v>
      </c>
      <c r="Y362">
        <v>1684.9544211832231</v>
      </c>
      <c r="Z362">
        <v>1220.715325639859</v>
      </c>
      <c r="AA362">
        <v>1776.776873486034</v>
      </c>
      <c r="AB362">
        <v>1787.0265738711639</v>
      </c>
      <c r="AC362">
        <v>1602.803029621502</v>
      </c>
      <c r="AD362">
        <v>1258.2506895660431</v>
      </c>
      <c r="AE362">
        <v>1552.5413484219921</v>
      </c>
      <c r="AF362">
        <v>1840.362335541256</v>
      </c>
      <c r="AG362">
        <v>1715.8286357446891</v>
      </c>
      <c r="AH362">
        <v>1595.421737860348</v>
      </c>
    </row>
    <row r="363" spans="1:34" x14ac:dyDescent="0.25">
      <c r="A363">
        <v>44985</v>
      </c>
      <c r="B363">
        <v>1024.68</v>
      </c>
      <c r="C363">
        <v>1668.6424497931289</v>
      </c>
      <c r="D363">
        <v>1730.180364011778</v>
      </c>
      <c r="E363">
        <v>1673.6825250686311</v>
      </c>
      <c r="F363">
        <v>1639.935465273805</v>
      </c>
      <c r="G363">
        <v>1739.1431786844009</v>
      </c>
      <c r="H363">
        <v>2304.314772265217</v>
      </c>
      <c r="I363">
        <v>1669.910592786297</v>
      </c>
      <c r="J363">
        <v>1787.2935595443521</v>
      </c>
      <c r="K363">
        <v>1715.631498773655</v>
      </c>
      <c r="L363">
        <v>1907.1243457918199</v>
      </c>
      <c r="M363">
        <v>805.75169109822014</v>
      </c>
      <c r="N363">
        <v>1355.8872157807559</v>
      </c>
      <c r="O363">
        <v>1708.404568925193</v>
      </c>
      <c r="P363">
        <v>1427.054210642932</v>
      </c>
      <c r="Q363">
        <v>1719.251516207232</v>
      </c>
      <c r="R363">
        <v>1576.983196483186</v>
      </c>
      <c r="S363">
        <v>1217.0965486010959</v>
      </c>
      <c r="T363">
        <v>1765.0687556882069</v>
      </c>
      <c r="U363">
        <v>1476.782581833065</v>
      </c>
      <c r="V363">
        <v>2078.1866596987379</v>
      </c>
      <c r="W363">
        <v>1730.787220046916</v>
      </c>
      <c r="X363">
        <v>1800.371319544003</v>
      </c>
      <c r="Y363">
        <v>1664.4517529056141</v>
      </c>
      <c r="Z363">
        <v>1217.1863099957691</v>
      </c>
      <c r="AA363">
        <v>1757.8238872180559</v>
      </c>
      <c r="AB363">
        <v>1771.9430364530119</v>
      </c>
      <c r="AC363">
        <v>1585.1708447458941</v>
      </c>
      <c r="AD363">
        <v>1249.8932400158069</v>
      </c>
      <c r="AE363">
        <v>1534.1914262042189</v>
      </c>
      <c r="AF363">
        <v>1818.6011730231171</v>
      </c>
      <c r="AG363">
        <v>1695.6352000547331</v>
      </c>
      <c r="AH363">
        <v>1584.926714125377</v>
      </c>
    </row>
    <row r="364" spans="1:34" x14ac:dyDescent="0.25">
      <c r="A364">
        <v>44984</v>
      </c>
      <c r="B364">
        <v>1021.25</v>
      </c>
      <c r="C364">
        <v>1667.120670835714</v>
      </c>
      <c r="D364">
        <v>1737.5332493570279</v>
      </c>
      <c r="E364">
        <v>1664.536760279173</v>
      </c>
      <c r="F364">
        <v>1636.086322757812</v>
      </c>
      <c r="G364">
        <v>1733.816841348515</v>
      </c>
      <c r="H364">
        <v>2298.8413426083098</v>
      </c>
      <c r="I364">
        <v>1675.947540292442</v>
      </c>
      <c r="J364">
        <v>1789.387764963928</v>
      </c>
      <c r="K364">
        <v>1720.036585212556</v>
      </c>
      <c r="L364">
        <v>1889.9446980709649</v>
      </c>
      <c r="M364">
        <v>815.81416949822028</v>
      </c>
      <c r="N364">
        <v>1350.7074579130631</v>
      </c>
      <c r="O364">
        <v>1708.7959075131739</v>
      </c>
      <c r="P364">
        <v>1417.9215962827409</v>
      </c>
      <c r="Q364">
        <v>1724.6364047814509</v>
      </c>
      <c r="R364">
        <v>1576.0625174810541</v>
      </c>
      <c r="S364">
        <v>1207.714601119907</v>
      </c>
      <c r="T364">
        <v>1766.2794436965639</v>
      </c>
      <c r="U364">
        <v>1454.6671459987949</v>
      </c>
      <c r="V364">
        <v>2073.1985803156958</v>
      </c>
      <c r="W364">
        <v>1733.44636424173</v>
      </c>
      <c r="X364">
        <v>1804.3676152800169</v>
      </c>
      <c r="Y364">
        <v>1666.684590280375</v>
      </c>
      <c r="Z364">
        <v>1227.5315107620099</v>
      </c>
      <c r="AA364">
        <v>1757.1146813793121</v>
      </c>
      <c r="AB364">
        <v>1772.0437230759071</v>
      </c>
      <c r="AC364">
        <v>1579.2022387681891</v>
      </c>
      <c r="AD364">
        <v>1250.963079989695</v>
      </c>
      <c r="AE364">
        <v>1532.8429472448811</v>
      </c>
      <c r="AF364">
        <v>1813.643152698736</v>
      </c>
      <c r="AG364">
        <v>1692.71284492159</v>
      </c>
      <c r="AH364">
        <v>1586.4851524231719</v>
      </c>
    </row>
    <row r="365" spans="1:34" x14ac:dyDescent="0.25">
      <c r="A365">
        <v>44981</v>
      </c>
      <c r="B365">
        <v>1039.56</v>
      </c>
      <c r="C365">
        <v>1687.2610924518401</v>
      </c>
      <c r="D365">
        <v>1762.917715141137</v>
      </c>
      <c r="E365">
        <v>1677.1003376359629</v>
      </c>
      <c r="F365">
        <v>1662.6240520673709</v>
      </c>
      <c r="G365">
        <v>1754.098273926453</v>
      </c>
      <c r="H365">
        <v>2328.0110253279358</v>
      </c>
      <c r="I365">
        <v>1674.446955273602</v>
      </c>
      <c r="J365">
        <v>1808.664872115309</v>
      </c>
      <c r="K365">
        <v>1737.455895228316</v>
      </c>
      <c r="L365">
        <v>1922.4982525213879</v>
      </c>
      <c r="M365">
        <v>844.54216139611935</v>
      </c>
      <c r="N365">
        <v>1368.8325908886829</v>
      </c>
      <c r="O365">
        <v>1722.1998814163301</v>
      </c>
      <c r="P365">
        <v>1437.307241259628</v>
      </c>
      <c r="Q365">
        <v>1748.601512267845</v>
      </c>
      <c r="R365">
        <v>1593.1248867432539</v>
      </c>
      <c r="S365">
        <v>1225.2568937987719</v>
      </c>
      <c r="T365">
        <v>1792.976706754032</v>
      </c>
      <c r="U365">
        <v>1473.2738713352039</v>
      </c>
      <c r="V365">
        <v>2116.0218533947332</v>
      </c>
      <c r="W365">
        <v>1750.6748397023391</v>
      </c>
      <c r="X365">
        <v>1824.930694242845</v>
      </c>
      <c r="Y365">
        <v>1685.382939462354</v>
      </c>
      <c r="Z365">
        <v>1207.036275574043</v>
      </c>
      <c r="AA365">
        <v>1780.693569944553</v>
      </c>
      <c r="AB365">
        <v>1793.433700174457</v>
      </c>
      <c r="AC365">
        <v>1595.384110636566</v>
      </c>
      <c r="AD365">
        <v>1262.038165634827</v>
      </c>
      <c r="AE365">
        <v>1552.7299640872261</v>
      </c>
      <c r="AF365">
        <v>1837.6815666220721</v>
      </c>
      <c r="AG365">
        <v>1716.0693218996571</v>
      </c>
      <c r="AH365">
        <v>1601.469261774695</v>
      </c>
    </row>
    <row r="366" spans="1:34" x14ac:dyDescent="0.25">
      <c r="A366">
        <v>44980</v>
      </c>
      <c r="B366">
        <v>1053.6600000000001</v>
      </c>
      <c r="C366">
        <v>1696.9875942877791</v>
      </c>
      <c r="D366">
        <v>1780.362550372138</v>
      </c>
      <c r="E366">
        <v>1678.5144032566941</v>
      </c>
      <c r="F366">
        <v>1673.155985324071</v>
      </c>
      <c r="G366">
        <v>1770.6951489287951</v>
      </c>
      <c r="H366">
        <v>2348.821163001167</v>
      </c>
      <c r="I366">
        <v>1668.5161320293689</v>
      </c>
      <c r="J366">
        <v>1812.986374117876</v>
      </c>
      <c r="K366">
        <v>1759.4638279498081</v>
      </c>
      <c r="L366">
        <v>1928.4119608215719</v>
      </c>
      <c r="M366">
        <v>837.67037395417935</v>
      </c>
      <c r="N366">
        <v>1377.214097963574</v>
      </c>
      <c r="O366">
        <v>1732.347304293113</v>
      </c>
      <c r="P366">
        <v>1456.068678322373</v>
      </c>
      <c r="Q366">
        <v>1762.7880970258391</v>
      </c>
      <c r="R366">
        <v>1607.312101631303</v>
      </c>
      <c r="S366">
        <v>1241.8265903651729</v>
      </c>
      <c r="T366">
        <v>1812.2579369888831</v>
      </c>
      <c r="U366">
        <v>1469.9765720545099</v>
      </c>
      <c r="V366">
        <v>2132.7248219946769</v>
      </c>
      <c r="W366">
        <v>1751.649180949672</v>
      </c>
      <c r="X366">
        <v>1830.681236579243</v>
      </c>
      <c r="Y366">
        <v>1696.8862513688939</v>
      </c>
      <c r="Z366">
        <v>1192.536173469053</v>
      </c>
      <c r="AA366">
        <v>1793.525330450972</v>
      </c>
      <c r="AB366">
        <v>1804.8333317384879</v>
      </c>
      <c r="AC366">
        <v>1602.2771600500159</v>
      </c>
      <c r="AD366">
        <v>1260.9130361172399</v>
      </c>
      <c r="AE366">
        <v>1566.36352817239</v>
      </c>
      <c r="AF366">
        <v>1854.227231020644</v>
      </c>
      <c r="AG366">
        <v>1728.320878560125</v>
      </c>
      <c r="AH366">
        <v>1604.81815183254</v>
      </c>
    </row>
    <row r="367" spans="1:34" x14ac:dyDescent="0.25">
      <c r="A367">
        <v>44979</v>
      </c>
      <c r="B367">
        <v>1054.28</v>
      </c>
      <c r="C367">
        <v>1699.773970487111</v>
      </c>
      <c r="D367">
        <v>1781.2285258654581</v>
      </c>
      <c r="E367">
        <v>1687.4316642706101</v>
      </c>
      <c r="F367">
        <v>1679.2552746586171</v>
      </c>
      <c r="G367">
        <v>1771.2313242869129</v>
      </c>
      <c r="H367">
        <v>2349.7764659395461</v>
      </c>
      <c r="I367">
        <v>1674.9137035618851</v>
      </c>
      <c r="J367">
        <v>1817.454037485558</v>
      </c>
      <c r="K367">
        <v>1743.220740336174</v>
      </c>
      <c r="L367">
        <v>1920.312372011487</v>
      </c>
      <c r="M367">
        <v>846.08191083566771</v>
      </c>
      <c r="N367">
        <v>1387.766000349757</v>
      </c>
      <c r="O367">
        <v>1731.5583927342341</v>
      </c>
      <c r="P367">
        <v>1456.3862775137791</v>
      </c>
      <c r="Q367">
        <v>1764.9730218819491</v>
      </c>
      <c r="R367">
        <v>1599.538276805351</v>
      </c>
      <c r="S367">
        <v>1261.0996022693721</v>
      </c>
      <c r="T367">
        <v>1812.8463968750959</v>
      </c>
      <c r="U367">
        <v>1478.2994929257241</v>
      </c>
      <c r="V367">
        <v>2130.3702581476959</v>
      </c>
      <c r="W367">
        <v>1756.207280767396</v>
      </c>
      <c r="X367">
        <v>1829.1481006777749</v>
      </c>
      <c r="Y367">
        <v>1701.7696741980481</v>
      </c>
      <c r="Z367">
        <v>1199.687512084962</v>
      </c>
      <c r="AA367">
        <v>1797.5096559400149</v>
      </c>
      <c r="AB367">
        <v>1803.2095531227051</v>
      </c>
      <c r="AC367">
        <v>1603.8408749269211</v>
      </c>
      <c r="AD367">
        <v>1269.9914517945761</v>
      </c>
      <c r="AE367">
        <v>1564.43542434088</v>
      </c>
      <c r="AF367">
        <v>1854.5025307893779</v>
      </c>
      <c r="AG367">
        <v>1727.322631388218</v>
      </c>
      <c r="AH367">
        <v>1613.2866350220429</v>
      </c>
    </row>
    <row r="368" spans="1:34" x14ac:dyDescent="0.25">
      <c r="A368">
        <v>44978</v>
      </c>
      <c r="B368">
        <v>1082.23</v>
      </c>
      <c r="C368">
        <v>1721.268887924401</v>
      </c>
      <c r="D368">
        <v>1799.4527995593101</v>
      </c>
      <c r="E368">
        <v>1694.364823389916</v>
      </c>
      <c r="F368">
        <v>1711.027511775148</v>
      </c>
      <c r="G368">
        <v>1803.007926478946</v>
      </c>
      <c r="H368">
        <v>2388.9362309483072</v>
      </c>
      <c r="I368">
        <v>1684.7508579954099</v>
      </c>
      <c r="J368">
        <v>1819.3114315826019</v>
      </c>
      <c r="K368">
        <v>1751.234720832819</v>
      </c>
      <c r="L368">
        <v>1956.851098479254</v>
      </c>
      <c r="M368">
        <v>856.00505946160627</v>
      </c>
      <c r="N368">
        <v>1401.481836734966</v>
      </c>
      <c r="O368">
        <v>1753.129812936568</v>
      </c>
      <c r="P368">
        <v>1479.314586121661</v>
      </c>
      <c r="Q368">
        <v>1772.8169474760771</v>
      </c>
      <c r="R368">
        <v>1622.4518325585079</v>
      </c>
      <c r="S368">
        <v>1287.877864925179</v>
      </c>
      <c r="T368">
        <v>1823.265665394666</v>
      </c>
      <c r="U368">
        <v>1496.8871070227351</v>
      </c>
      <c r="V368">
        <v>2174.7015896489829</v>
      </c>
      <c r="W368">
        <v>1772.590738808673</v>
      </c>
      <c r="X368">
        <v>1854.6304321200421</v>
      </c>
      <c r="Y368">
        <v>1725.071277664013</v>
      </c>
      <c r="Z368">
        <v>1194.008893647419</v>
      </c>
      <c r="AA368">
        <v>1824.9265334051261</v>
      </c>
      <c r="AB368">
        <v>1820.063730140087</v>
      </c>
      <c r="AC368">
        <v>1624.2189464447681</v>
      </c>
      <c r="AD368">
        <v>1277.5497487517939</v>
      </c>
      <c r="AE368">
        <v>1590.633701043344</v>
      </c>
      <c r="AF368">
        <v>1883.251600705782</v>
      </c>
      <c r="AG368">
        <v>1749.4521183781039</v>
      </c>
      <c r="AH368">
        <v>1630.0338705192951</v>
      </c>
    </row>
    <row r="369" spans="1:34" x14ac:dyDescent="0.25">
      <c r="A369">
        <v>44977</v>
      </c>
      <c r="B369">
        <v>1086.69</v>
      </c>
      <c r="C369">
        <v>1720.7876305850541</v>
      </c>
      <c r="D369">
        <v>1790.6153603855139</v>
      </c>
      <c r="E369">
        <v>1694.3077068388361</v>
      </c>
      <c r="F369">
        <v>1709.66686553198</v>
      </c>
      <c r="G369">
        <v>1810.972252529946</v>
      </c>
      <c r="H369">
        <v>2400.8146755851758</v>
      </c>
      <c r="I369">
        <v>1678.1595560548401</v>
      </c>
      <c r="J369">
        <v>1827.575023955643</v>
      </c>
      <c r="K369">
        <v>1742.0534816185559</v>
      </c>
      <c r="L369">
        <v>1953.1440060176899</v>
      </c>
      <c r="M369">
        <v>849.59438647915943</v>
      </c>
      <c r="N369">
        <v>1395.3586630890779</v>
      </c>
      <c r="O369">
        <v>1753.101665346745</v>
      </c>
      <c r="P369">
        <v>1484.1833684748401</v>
      </c>
      <c r="Q369">
        <v>1768.6105841506551</v>
      </c>
      <c r="R369">
        <v>1628.86418541134</v>
      </c>
      <c r="S369">
        <v>1298.3433278489249</v>
      </c>
      <c r="T369">
        <v>1833.469481308033</v>
      </c>
      <c r="U369">
        <v>1497.980959076303</v>
      </c>
      <c r="V369">
        <v>2169.546228586265</v>
      </c>
      <c r="W369">
        <v>1773.0710080807289</v>
      </c>
      <c r="X369">
        <v>1848.833187697129</v>
      </c>
      <c r="Y369">
        <v>1719.9738764104929</v>
      </c>
      <c r="Z369">
        <v>1184.0350633679841</v>
      </c>
      <c r="AA369">
        <v>1824.5687521751729</v>
      </c>
      <c r="AB369">
        <v>1818.736936687555</v>
      </c>
      <c r="AC369">
        <v>1626.975083159585</v>
      </c>
      <c r="AD369">
        <v>1271.405660015484</v>
      </c>
      <c r="AE369">
        <v>1597.9366431545161</v>
      </c>
      <c r="AF369">
        <v>1888.235316080036</v>
      </c>
      <c r="AG369">
        <v>1749.8632255056</v>
      </c>
      <c r="AH369">
        <v>1625.0262794129731</v>
      </c>
    </row>
    <row r="370" spans="1:34" x14ac:dyDescent="0.25">
      <c r="A370">
        <v>44974</v>
      </c>
      <c r="B370">
        <v>1059.31</v>
      </c>
      <c r="C370">
        <v>1693.0979410321411</v>
      </c>
      <c r="D370">
        <v>1761.9479566304749</v>
      </c>
      <c r="E370">
        <v>1682.793271829843</v>
      </c>
      <c r="F370">
        <v>1665.958714424658</v>
      </c>
      <c r="G370">
        <v>1778.0943303425599</v>
      </c>
      <c r="H370">
        <v>2351.1728759672451</v>
      </c>
      <c r="I370">
        <v>1661.841026749021</v>
      </c>
      <c r="J370">
        <v>1807.254613291002</v>
      </c>
      <c r="K370">
        <v>1714.611268821008</v>
      </c>
      <c r="L370">
        <v>1928.4246503008681</v>
      </c>
      <c r="M370">
        <v>830.67739789768655</v>
      </c>
      <c r="N370">
        <v>1383.3645401908841</v>
      </c>
      <c r="O370">
        <v>1730.2923577283329</v>
      </c>
      <c r="P370">
        <v>1465.985609907907</v>
      </c>
      <c r="Q370">
        <v>1745.842754450041</v>
      </c>
      <c r="R370">
        <v>1604.059338046427</v>
      </c>
      <c r="S370">
        <v>1271.1204937193049</v>
      </c>
      <c r="T370">
        <v>1803.1845957038081</v>
      </c>
      <c r="U370">
        <v>1475.531431230861</v>
      </c>
      <c r="V370">
        <v>2137.0094174323522</v>
      </c>
      <c r="W370">
        <v>1757.528524512777</v>
      </c>
      <c r="X370">
        <v>1826.3098996637809</v>
      </c>
      <c r="Y370">
        <v>1690.271402296491</v>
      </c>
      <c r="Z370">
        <v>1175.761869349531</v>
      </c>
      <c r="AA370">
        <v>1788.597390233622</v>
      </c>
      <c r="AB370">
        <v>1794.9742901397269</v>
      </c>
      <c r="AC370">
        <v>1605.398453172998</v>
      </c>
      <c r="AD370">
        <v>1258.771060477867</v>
      </c>
      <c r="AE370">
        <v>1568.5530010153809</v>
      </c>
      <c r="AF370">
        <v>1857.1386848008849</v>
      </c>
      <c r="AG370">
        <v>1719.528832481458</v>
      </c>
      <c r="AH370">
        <v>1601.9098031338251</v>
      </c>
    </row>
    <row r="371" spans="1:34" x14ac:dyDescent="0.25">
      <c r="A371">
        <v>44973</v>
      </c>
      <c r="B371">
        <v>1058.29</v>
      </c>
      <c r="C371">
        <v>1695.1533626358239</v>
      </c>
      <c r="D371">
        <v>1759.3176717171</v>
      </c>
      <c r="E371">
        <v>1694.1592674226531</v>
      </c>
      <c r="F371">
        <v>1660.131863065772</v>
      </c>
      <c r="G371">
        <v>1778.452697469246</v>
      </c>
      <c r="H371">
        <v>2352.6367583894539</v>
      </c>
      <c r="I371">
        <v>1648.4975985669439</v>
      </c>
      <c r="J371">
        <v>1813.289001243721</v>
      </c>
      <c r="K371">
        <v>1732.475967775785</v>
      </c>
      <c r="L371">
        <v>1940.3872572903581</v>
      </c>
      <c r="M371">
        <v>830.89887012921338</v>
      </c>
      <c r="N371">
        <v>1383.0826096051831</v>
      </c>
      <c r="O371">
        <v>1730.4278184548471</v>
      </c>
      <c r="P371">
        <v>1471.142501619943</v>
      </c>
      <c r="Q371">
        <v>1747.2132157323269</v>
      </c>
      <c r="R371">
        <v>1601.9564805417731</v>
      </c>
      <c r="S371">
        <v>1295.5547151026019</v>
      </c>
      <c r="T371">
        <v>1816.660110971806</v>
      </c>
      <c r="U371">
        <v>1483.149635948786</v>
      </c>
      <c r="V371">
        <v>2150.8908694555471</v>
      </c>
      <c r="W371">
        <v>1760.0930949586959</v>
      </c>
      <c r="X371">
        <v>1824.3510474689899</v>
      </c>
      <c r="Y371">
        <v>1694.860749551784</v>
      </c>
      <c r="Z371">
        <v>1176.0063850128699</v>
      </c>
      <c r="AA371">
        <v>1789.665280477233</v>
      </c>
      <c r="AB371">
        <v>1800.3701074194421</v>
      </c>
      <c r="AC371">
        <v>1606.4683890711799</v>
      </c>
      <c r="AD371">
        <v>1260.443603933338</v>
      </c>
      <c r="AE371">
        <v>1569.89180370854</v>
      </c>
      <c r="AF371">
        <v>1858.3548707653681</v>
      </c>
      <c r="AG371">
        <v>1719.8006836064551</v>
      </c>
      <c r="AH371">
        <v>1606.2900573622301</v>
      </c>
    </row>
    <row r="372" spans="1:34" x14ac:dyDescent="0.25">
      <c r="A372">
        <v>44972</v>
      </c>
      <c r="B372">
        <v>1048.2</v>
      </c>
      <c r="C372">
        <v>1682.5848251833741</v>
      </c>
      <c r="D372">
        <v>1747.4997783087119</v>
      </c>
      <c r="E372">
        <v>1684.1057447843571</v>
      </c>
      <c r="F372">
        <v>1650.1604135783</v>
      </c>
      <c r="G372">
        <v>1760.3131343643811</v>
      </c>
      <c r="H372">
        <v>2337.937489088823</v>
      </c>
      <c r="I372">
        <v>1636.1823207815869</v>
      </c>
      <c r="J372">
        <v>1810.3916063310639</v>
      </c>
      <c r="K372">
        <v>1684.324688146557</v>
      </c>
      <c r="L372">
        <v>1907.125376764433</v>
      </c>
      <c r="M372">
        <v>828.74964873910108</v>
      </c>
      <c r="N372">
        <v>1371.3947865341379</v>
      </c>
      <c r="O372">
        <v>1720.6145031697399</v>
      </c>
      <c r="P372">
        <v>1449.701892428704</v>
      </c>
      <c r="Q372">
        <v>1735.0860488079111</v>
      </c>
      <c r="R372">
        <v>1590.3981564495571</v>
      </c>
      <c r="S372">
        <v>1284.6541757361649</v>
      </c>
      <c r="T372">
        <v>1795.6168164029721</v>
      </c>
      <c r="U372">
        <v>1471.0547095863969</v>
      </c>
      <c r="V372">
        <v>2133.6230024970791</v>
      </c>
      <c r="W372">
        <v>1738.603182530662</v>
      </c>
      <c r="X372">
        <v>1815.967275118214</v>
      </c>
      <c r="Y372">
        <v>1687.2552358179751</v>
      </c>
      <c r="Z372">
        <v>1172.309114819371</v>
      </c>
      <c r="AA372">
        <v>1779.09025459912</v>
      </c>
      <c r="AB372">
        <v>1784.36448190737</v>
      </c>
      <c r="AC372">
        <v>1590.717202981398</v>
      </c>
      <c r="AD372">
        <v>1252.8932671245841</v>
      </c>
      <c r="AE372">
        <v>1556.481226768271</v>
      </c>
      <c r="AF372">
        <v>1842.4642324251679</v>
      </c>
      <c r="AG372">
        <v>1704.005856783077</v>
      </c>
      <c r="AH372">
        <v>1598.7448086518959</v>
      </c>
    </row>
    <row r="373" spans="1:34" x14ac:dyDescent="0.25">
      <c r="A373">
        <v>44971</v>
      </c>
      <c r="B373">
        <v>1038.6400000000001</v>
      </c>
      <c r="C373">
        <v>1669.801775018014</v>
      </c>
      <c r="D373">
        <v>1745.09446106887</v>
      </c>
      <c r="E373">
        <v>1671.72136864083</v>
      </c>
      <c r="F373">
        <v>1629.3217053181299</v>
      </c>
      <c r="G373">
        <v>1734.1725525539021</v>
      </c>
      <c r="H373">
        <v>2320.925057623811</v>
      </c>
      <c r="I373">
        <v>1632.134908304369</v>
      </c>
      <c r="J373">
        <v>1802.3784579168221</v>
      </c>
      <c r="K373">
        <v>1668.6683239002921</v>
      </c>
      <c r="L373">
        <v>1891.0553357985229</v>
      </c>
      <c r="M373">
        <v>813.20550969920123</v>
      </c>
      <c r="N373">
        <v>1368.7045076915181</v>
      </c>
      <c r="O373">
        <v>1708.803457153665</v>
      </c>
      <c r="P373">
        <v>1445.0025248867489</v>
      </c>
      <c r="Q373">
        <v>1731.3554923477179</v>
      </c>
      <c r="R373">
        <v>1582.9369683517921</v>
      </c>
      <c r="S373">
        <v>1267.9015059921351</v>
      </c>
      <c r="T373">
        <v>1779.7583024518169</v>
      </c>
      <c r="U373">
        <v>1462.6303150251949</v>
      </c>
      <c r="V373">
        <v>2114.1072283284452</v>
      </c>
      <c r="W373">
        <v>1725.9761548711961</v>
      </c>
      <c r="X373">
        <v>1797.845444899694</v>
      </c>
      <c r="Y373">
        <v>1672.477806828482</v>
      </c>
      <c r="Z373">
        <v>1174.765694428374</v>
      </c>
      <c r="AA373">
        <v>1762.2285224029299</v>
      </c>
      <c r="AB373">
        <v>1773.724716763636</v>
      </c>
      <c r="AC373">
        <v>1580.967667515901</v>
      </c>
      <c r="AD373">
        <v>1247.0541586642771</v>
      </c>
      <c r="AE373">
        <v>1545.4805412898811</v>
      </c>
      <c r="AF373">
        <v>1830.716951548344</v>
      </c>
      <c r="AG373">
        <v>1685.282046092464</v>
      </c>
      <c r="AH373">
        <v>1591.3332650788871</v>
      </c>
    </row>
    <row r="374" spans="1:34" x14ac:dyDescent="0.25">
      <c r="A374">
        <v>44970</v>
      </c>
      <c r="B374">
        <v>1043.7</v>
      </c>
      <c r="C374">
        <v>1665.9659453578629</v>
      </c>
      <c r="D374">
        <v>1742.88873230585</v>
      </c>
      <c r="E374">
        <v>1665.3143345434439</v>
      </c>
      <c r="F374">
        <v>1628.142575059228</v>
      </c>
      <c r="G374">
        <v>1723.169068769339</v>
      </c>
      <c r="H374">
        <v>2308.578896626912</v>
      </c>
      <c r="I374">
        <v>1629.061120362818</v>
      </c>
      <c r="J374">
        <v>1805.950386793844</v>
      </c>
      <c r="K374">
        <v>1664.5649388479389</v>
      </c>
      <c r="L374">
        <v>1884.066578159945</v>
      </c>
      <c r="M374">
        <v>813.47138488970131</v>
      </c>
      <c r="N374">
        <v>1365.6933779722131</v>
      </c>
      <c r="O374">
        <v>1707.0343155227531</v>
      </c>
      <c r="P374">
        <v>1439.7412136404421</v>
      </c>
      <c r="Q374">
        <v>1715.577635629923</v>
      </c>
      <c r="R374">
        <v>1582.0693794541221</v>
      </c>
      <c r="S374">
        <v>1272.072074671644</v>
      </c>
      <c r="T374">
        <v>1765.154033038863</v>
      </c>
      <c r="U374">
        <v>1457.9514851926219</v>
      </c>
      <c r="V374">
        <v>2108.181220939573</v>
      </c>
      <c r="W374">
        <v>1722.5993840268709</v>
      </c>
      <c r="X374">
        <v>1809.0068393717941</v>
      </c>
      <c r="Y374">
        <v>1668.634057134929</v>
      </c>
      <c r="Z374">
        <v>1166.712350223698</v>
      </c>
      <c r="AA374">
        <v>1759.2356799464801</v>
      </c>
      <c r="AB374">
        <v>1768.428651252907</v>
      </c>
      <c r="AC374">
        <v>1576.8311593923499</v>
      </c>
      <c r="AD374">
        <v>1243.1476632055001</v>
      </c>
      <c r="AE374">
        <v>1550.8567900381299</v>
      </c>
      <c r="AF374">
        <v>1825.63758947267</v>
      </c>
      <c r="AG374">
        <v>1679.629517748921</v>
      </c>
      <c r="AH374">
        <v>1588.8238539922011</v>
      </c>
    </row>
    <row r="375" spans="1:34" x14ac:dyDescent="0.25">
      <c r="A375">
        <v>44967</v>
      </c>
      <c r="B375">
        <v>1055.3</v>
      </c>
      <c r="C375">
        <v>1691.5376385143541</v>
      </c>
      <c r="D375">
        <v>1761.2365003627301</v>
      </c>
      <c r="E375">
        <v>1671.683267038758</v>
      </c>
      <c r="F375">
        <v>1667.8680547373019</v>
      </c>
      <c r="G375">
        <v>1754.5762045441779</v>
      </c>
      <c r="H375">
        <v>2348.1547645647038</v>
      </c>
      <c r="I375">
        <v>1641.3503340581619</v>
      </c>
      <c r="J375">
        <v>1835.2577238944939</v>
      </c>
      <c r="K375">
        <v>1675.765931507661</v>
      </c>
      <c r="L375">
        <v>1909.9281703465149</v>
      </c>
      <c r="M375">
        <v>809.99201420115196</v>
      </c>
      <c r="N375">
        <v>1377.2707322478529</v>
      </c>
      <c r="O375">
        <v>1732.6257486080069</v>
      </c>
      <c r="P375">
        <v>1458.2428468481321</v>
      </c>
      <c r="Q375">
        <v>1730.9971983000321</v>
      </c>
      <c r="R375">
        <v>1598.7573545941641</v>
      </c>
      <c r="S375">
        <v>1306.7728073853559</v>
      </c>
      <c r="T375">
        <v>1786.828391215736</v>
      </c>
      <c r="U375">
        <v>1486.37464294195</v>
      </c>
      <c r="V375">
        <v>2164.6086132077462</v>
      </c>
      <c r="W375">
        <v>1746.43457129634</v>
      </c>
      <c r="X375">
        <v>1820.3084093037071</v>
      </c>
      <c r="Y375">
        <v>1699.603901281781</v>
      </c>
      <c r="Z375">
        <v>1183.984021013536</v>
      </c>
      <c r="AA375">
        <v>1790.9343223044609</v>
      </c>
      <c r="AB375">
        <v>1793.0456092957791</v>
      </c>
      <c r="AC375">
        <v>1598.7192612281781</v>
      </c>
      <c r="AD375">
        <v>1251.8728642285009</v>
      </c>
      <c r="AE375">
        <v>1560.12123411269</v>
      </c>
      <c r="AF375">
        <v>1851.5142057732151</v>
      </c>
      <c r="AG375">
        <v>1709.5259539204101</v>
      </c>
      <c r="AH375">
        <v>1611.82898705818</v>
      </c>
    </row>
    <row r="376" spans="1:34" x14ac:dyDescent="0.25">
      <c r="A376">
        <v>44966</v>
      </c>
      <c r="B376">
        <v>1064.03</v>
      </c>
      <c r="C376">
        <v>1702.4368464466211</v>
      </c>
      <c r="D376">
        <v>1783.8151593487939</v>
      </c>
      <c r="E376">
        <v>1680.542032865513</v>
      </c>
      <c r="F376">
        <v>1685.5899579425461</v>
      </c>
      <c r="G376">
        <v>1764.1281444367471</v>
      </c>
      <c r="H376">
        <v>2366.2718483600961</v>
      </c>
      <c r="I376">
        <v>1648.2674581953379</v>
      </c>
      <c r="J376">
        <v>1842.2473924874539</v>
      </c>
      <c r="K376">
        <v>1698.839459229551</v>
      </c>
      <c r="L376">
        <v>1920.405979366358</v>
      </c>
      <c r="M376">
        <v>816.83972367270883</v>
      </c>
      <c r="N376">
        <v>1381.855763040923</v>
      </c>
      <c r="O376">
        <v>1746.6461833201099</v>
      </c>
      <c r="P376">
        <v>1460.8417943802649</v>
      </c>
      <c r="Q376">
        <v>1748.7817384399959</v>
      </c>
      <c r="R376">
        <v>1614.1167632461891</v>
      </c>
      <c r="S376">
        <v>1304.099369793975</v>
      </c>
      <c r="T376">
        <v>1793.527933196237</v>
      </c>
      <c r="U376">
        <v>1486.3831767564229</v>
      </c>
      <c r="V376">
        <v>2164.109586136899</v>
      </c>
      <c r="W376">
        <v>1752.940903115569</v>
      </c>
      <c r="X376">
        <v>1822.977789951964</v>
      </c>
      <c r="Y376">
        <v>1712.952852433416</v>
      </c>
      <c r="Z376">
        <v>1172.620117358598</v>
      </c>
      <c r="AA376">
        <v>1804.6885751224629</v>
      </c>
      <c r="AB376">
        <v>1806.2933137070479</v>
      </c>
      <c r="AC376">
        <v>1605.6442949061291</v>
      </c>
      <c r="AD376">
        <v>1254.049650781483</v>
      </c>
      <c r="AE376">
        <v>1570.190560555993</v>
      </c>
      <c r="AF376">
        <v>1864.6429933020979</v>
      </c>
      <c r="AG376">
        <v>1721.899403166072</v>
      </c>
      <c r="AH376">
        <v>1620.238311754815</v>
      </c>
    </row>
    <row r="377" spans="1:34" x14ac:dyDescent="0.25">
      <c r="A377">
        <v>44965</v>
      </c>
      <c r="B377">
        <v>1072.22</v>
      </c>
      <c r="C377">
        <v>1700.6568038511141</v>
      </c>
      <c r="D377">
        <v>1783.8524284654211</v>
      </c>
      <c r="E377">
        <v>1672.737191623138</v>
      </c>
      <c r="F377">
        <v>1689.195947470268</v>
      </c>
      <c r="G377">
        <v>1763.5711984602669</v>
      </c>
      <c r="H377">
        <v>2370.3097715722151</v>
      </c>
      <c r="I377">
        <v>1645.900830868896</v>
      </c>
      <c r="J377">
        <v>1856.010624179286</v>
      </c>
      <c r="K377">
        <v>1663.7975076775549</v>
      </c>
      <c r="L377">
        <v>1899.6616014377871</v>
      </c>
      <c r="M377">
        <v>826.40388530210976</v>
      </c>
      <c r="N377">
        <v>1378.640865328807</v>
      </c>
      <c r="O377">
        <v>1734.0870499152079</v>
      </c>
      <c r="P377">
        <v>1464.004969268846</v>
      </c>
      <c r="Q377">
        <v>1740.2659483204659</v>
      </c>
      <c r="R377">
        <v>1616.958945545279</v>
      </c>
      <c r="S377">
        <v>1300.7853809534911</v>
      </c>
      <c r="T377">
        <v>1796.6702825694999</v>
      </c>
      <c r="U377">
        <v>1483.98910412226</v>
      </c>
      <c r="V377">
        <v>2123.9019097289088</v>
      </c>
      <c r="W377">
        <v>1750.684281210386</v>
      </c>
      <c r="X377">
        <v>1828.038327619131</v>
      </c>
      <c r="Y377">
        <v>1710.763440555696</v>
      </c>
      <c r="Z377">
        <v>1178.907094466344</v>
      </c>
      <c r="AA377">
        <v>1806.3479562735549</v>
      </c>
      <c r="AB377">
        <v>1793.9212671256121</v>
      </c>
      <c r="AC377">
        <v>1605.5882329454021</v>
      </c>
      <c r="AD377">
        <v>1255.106080137783</v>
      </c>
      <c r="AE377">
        <v>1574.8779443337539</v>
      </c>
      <c r="AF377">
        <v>1867.522087382805</v>
      </c>
      <c r="AG377">
        <v>1715.9805945755211</v>
      </c>
      <c r="AH377">
        <v>1619.646090563904</v>
      </c>
    </row>
    <row r="378" spans="1:34" x14ac:dyDescent="0.25">
      <c r="A378">
        <v>44964</v>
      </c>
      <c r="B378">
        <v>1065.8399999999999</v>
      </c>
      <c r="C378">
        <v>1693.6867991223951</v>
      </c>
      <c r="D378">
        <v>1782.2122358135821</v>
      </c>
      <c r="E378">
        <v>1679.0524482151691</v>
      </c>
      <c r="F378">
        <v>1686.3649913272179</v>
      </c>
      <c r="G378">
        <v>1758.9733692451409</v>
      </c>
      <c r="H378">
        <v>2360.2093586387819</v>
      </c>
      <c r="I378">
        <v>1629.901072441889</v>
      </c>
      <c r="J378">
        <v>1841.135431969027</v>
      </c>
      <c r="K378">
        <v>1661.5170825159389</v>
      </c>
      <c r="L378">
        <v>1889.4507207335321</v>
      </c>
      <c r="M378">
        <v>802.44795500194391</v>
      </c>
      <c r="N378">
        <v>1375.2996027514439</v>
      </c>
      <c r="O378">
        <v>1723.102942746724</v>
      </c>
      <c r="P378">
        <v>1463.764601845583</v>
      </c>
      <c r="Q378">
        <v>1724.615450742185</v>
      </c>
      <c r="R378">
        <v>1614.8922264932801</v>
      </c>
      <c r="S378">
        <v>1289.911372658476</v>
      </c>
      <c r="T378">
        <v>1765.516467348687</v>
      </c>
      <c r="U378">
        <v>1485.398859854457</v>
      </c>
      <c r="V378">
        <v>2122.514471458047</v>
      </c>
      <c r="W378">
        <v>1749.1837718962461</v>
      </c>
      <c r="X378">
        <v>1820.1129019772559</v>
      </c>
      <c r="Y378">
        <v>1705.298366320611</v>
      </c>
      <c r="Z378">
        <v>1174.176231857628</v>
      </c>
      <c r="AA378">
        <v>1799.1481024855709</v>
      </c>
      <c r="AB378">
        <v>1782.842239433792</v>
      </c>
      <c r="AC378">
        <v>1602.9385366935931</v>
      </c>
      <c r="AD378">
        <v>1248.305575714222</v>
      </c>
      <c r="AE378">
        <v>1567.3861157855599</v>
      </c>
      <c r="AF378">
        <v>1864.8371792896451</v>
      </c>
      <c r="AG378">
        <v>1708.9482275017469</v>
      </c>
      <c r="AH378">
        <v>1610.7283270444179</v>
      </c>
    </row>
    <row r="379" spans="1:34" x14ac:dyDescent="0.25">
      <c r="A379">
        <v>44963</v>
      </c>
      <c r="B379">
        <v>1089.29</v>
      </c>
      <c r="C379">
        <v>1708.3917547494609</v>
      </c>
      <c r="D379">
        <v>1798.168828137271</v>
      </c>
      <c r="E379">
        <v>1683.5483055383031</v>
      </c>
      <c r="F379">
        <v>1707.6238066939261</v>
      </c>
      <c r="G379">
        <v>1789.8563369445851</v>
      </c>
      <c r="H379">
        <v>2380.1318338185529</v>
      </c>
      <c r="I379">
        <v>1636.9068901160811</v>
      </c>
      <c r="J379">
        <v>1840.744029520464</v>
      </c>
      <c r="K379">
        <v>1670.7953397444401</v>
      </c>
      <c r="L379">
        <v>1897.918190153295</v>
      </c>
      <c r="M379">
        <v>818.12371512074026</v>
      </c>
      <c r="N379">
        <v>1377.258481564606</v>
      </c>
      <c r="O379">
        <v>1742.548642026748</v>
      </c>
      <c r="P379">
        <v>1473.1220809481199</v>
      </c>
      <c r="Q379">
        <v>1738.029368346972</v>
      </c>
      <c r="R379">
        <v>1631.0297702679279</v>
      </c>
      <c r="S379">
        <v>1293.7566946972249</v>
      </c>
      <c r="T379">
        <v>1797.764998059622</v>
      </c>
      <c r="U379">
        <v>1504.067519579387</v>
      </c>
      <c r="V379">
        <v>2121.452931425451</v>
      </c>
      <c r="W379">
        <v>1767.370641601213</v>
      </c>
      <c r="X379">
        <v>1833.153610959145</v>
      </c>
      <c r="Y379">
        <v>1720.8688044012531</v>
      </c>
      <c r="Z379">
        <v>1161.0932057441109</v>
      </c>
      <c r="AA379">
        <v>1817.548798836443</v>
      </c>
      <c r="AB379">
        <v>1793.934228069767</v>
      </c>
      <c r="AC379">
        <v>1619.5110596538329</v>
      </c>
      <c r="AD379">
        <v>1250.3458535019629</v>
      </c>
      <c r="AE379">
        <v>1585.164938397533</v>
      </c>
      <c r="AF379">
        <v>1882.4471357301229</v>
      </c>
      <c r="AG379">
        <v>1726.3398250800019</v>
      </c>
      <c r="AH379">
        <v>1620.8895474530029</v>
      </c>
    </row>
    <row r="380" spans="1:34" x14ac:dyDescent="0.25">
      <c r="A380">
        <v>44960</v>
      </c>
      <c r="B380">
        <v>1077.1500000000001</v>
      </c>
      <c r="C380">
        <v>1705.701071621937</v>
      </c>
      <c r="D380">
        <v>1794.3935148153971</v>
      </c>
      <c r="E380">
        <v>1678.491621773831</v>
      </c>
      <c r="F380">
        <v>1701.6865098950209</v>
      </c>
      <c r="G380">
        <v>1788.515988702389</v>
      </c>
      <c r="H380">
        <v>2375.3216948403879</v>
      </c>
      <c r="I380">
        <v>1636.7625846848321</v>
      </c>
      <c r="J380">
        <v>1835.424819428584</v>
      </c>
      <c r="K380">
        <v>1659.5372762443351</v>
      </c>
      <c r="L380">
        <v>1904.797154873934</v>
      </c>
      <c r="M380">
        <v>831.65460813078028</v>
      </c>
      <c r="N380">
        <v>1371.9353623596489</v>
      </c>
      <c r="O380">
        <v>1739.588678700896</v>
      </c>
      <c r="P380">
        <v>1475.571025067148</v>
      </c>
      <c r="Q380">
        <v>1742.2956725938959</v>
      </c>
      <c r="R380">
        <v>1620.7547482453151</v>
      </c>
      <c r="S380">
        <v>1305.728697768124</v>
      </c>
      <c r="T380">
        <v>1793.399084600195</v>
      </c>
      <c r="U380">
        <v>1502.5136124764481</v>
      </c>
      <c r="V380">
        <v>2116.289922393215</v>
      </c>
      <c r="W380">
        <v>1755.084371148643</v>
      </c>
      <c r="X380">
        <v>1838.087254891941</v>
      </c>
      <c r="Y380">
        <v>1718.3867306622201</v>
      </c>
      <c r="Z380">
        <v>1160.7765220667679</v>
      </c>
      <c r="AA380">
        <v>1814.7183748198281</v>
      </c>
      <c r="AB380">
        <v>1792.3021661755399</v>
      </c>
      <c r="AC380">
        <v>1614.8116427137079</v>
      </c>
      <c r="AD380">
        <v>1250.364527934694</v>
      </c>
      <c r="AE380">
        <v>1578.649247539749</v>
      </c>
      <c r="AF380">
        <v>1877.7572097376701</v>
      </c>
      <c r="AG380">
        <v>1722.6871387129299</v>
      </c>
      <c r="AH380">
        <v>1620.6275636012481</v>
      </c>
    </row>
    <row r="381" spans="1:34" x14ac:dyDescent="0.25">
      <c r="A381">
        <v>44959</v>
      </c>
      <c r="B381">
        <v>1077.5899999999999</v>
      </c>
      <c r="C381">
        <v>1704.5212037861049</v>
      </c>
      <c r="D381">
        <v>1800.39575572034</v>
      </c>
      <c r="E381">
        <v>1681.7175127575399</v>
      </c>
      <c r="F381">
        <v>1698.745684508873</v>
      </c>
      <c r="G381">
        <v>1781.671677443054</v>
      </c>
      <c r="H381">
        <v>2380.4531735316259</v>
      </c>
      <c r="I381">
        <v>1642.912568026486</v>
      </c>
      <c r="J381">
        <v>1838.737250513901</v>
      </c>
      <c r="K381">
        <v>1654.0119413081379</v>
      </c>
      <c r="L381">
        <v>1904.1378321512509</v>
      </c>
      <c r="M381">
        <v>827.54740823328575</v>
      </c>
      <c r="N381">
        <v>1371.1039587421251</v>
      </c>
      <c r="O381">
        <v>1740.131264248773</v>
      </c>
      <c r="P381">
        <v>1467.9793023895311</v>
      </c>
      <c r="Q381">
        <v>1746.1947825663649</v>
      </c>
      <c r="R381">
        <v>1622.3540585156891</v>
      </c>
      <c r="S381">
        <v>1317.4946829996979</v>
      </c>
      <c r="T381">
        <v>1796.924283752639</v>
      </c>
      <c r="U381">
        <v>1493.6438202304309</v>
      </c>
      <c r="V381">
        <v>2118.611567169934</v>
      </c>
      <c r="W381">
        <v>1750.738740561108</v>
      </c>
      <c r="X381">
        <v>1836.4255696655209</v>
      </c>
      <c r="Y381">
        <v>1713.541096804232</v>
      </c>
      <c r="Z381">
        <v>1156.23501081111</v>
      </c>
      <c r="AA381">
        <v>1813.749493487745</v>
      </c>
      <c r="AB381">
        <v>1793.499716973354</v>
      </c>
      <c r="AC381">
        <v>1611.211125311863</v>
      </c>
      <c r="AD381">
        <v>1248.581781905923</v>
      </c>
      <c r="AE381">
        <v>1584.6276028510549</v>
      </c>
      <c r="AF381">
        <v>1873.8237126619749</v>
      </c>
      <c r="AG381">
        <v>1720.4744957810101</v>
      </c>
      <c r="AH381">
        <v>1620.9557681217959</v>
      </c>
    </row>
    <row r="382" spans="1:34" x14ac:dyDescent="0.25">
      <c r="A382">
        <v>44958</v>
      </c>
      <c r="B382">
        <v>1075.97</v>
      </c>
      <c r="C382">
        <v>1714.974430959501</v>
      </c>
      <c r="D382">
        <v>1804.738525462815</v>
      </c>
      <c r="E382">
        <v>1680.102276949048</v>
      </c>
      <c r="F382">
        <v>1714.6381918618661</v>
      </c>
      <c r="G382">
        <v>1794.1635849343591</v>
      </c>
      <c r="H382">
        <v>2386.1509121630161</v>
      </c>
      <c r="I382">
        <v>1657.5986991937521</v>
      </c>
      <c r="J382">
        <v>1848.7151668860849</v>
      </c>
      <c r="K382">
        <v>1669.448377454944</v>
      </c>
      <c r="L382">
        <v>1924.36632541518</v>
      </c>
      <c r="M382">
        <v>838.23036510465124</v>
      </c>
      <c r="N382">
        <v>1382.2556823188049</v>
      </c>
      <c r="O382">
        <v>1752.0713143936721</v>
      </c>
      <c r="P382">
        <v>1475.0971195831189</v>
      </c>
      <c r="Q382">
        <v>1751.9909874488931</v>
      </c>
      <c r="R382">
        <v>1617.4405022212461</v>
      </c>
      <c r="S382">
        <v>1323.647105397888</v>
      </c>
      <c r="T382">
        <v>1806.39697850791</v>
      </c>
      <c r="U382">
        <v>1506.96984500384</v>
      </c>
      <c r="V382">
        <v>2136.5019275843929</v>
      </c>
      <c r="W382">
        <v>1756.782829439657</v>
      </c>
      <c r="X382">
        <v>1841.7873213053131</v>
      </c>
      <c r="Y382">
        <v>1729.301892203807</v>
      </c>
      <c r="Z382">
        <v>1164.8556210724371</v>
      </c>
      <c r="AA382">
        <v>1825.7933995300509</v>
      </c>
      <c r="AB382">
        <v>1805.276255354549</v>
      </c>
      <c r="AC382">
        <v>1618.0148406657549</v>
      </c>
      <c r="AD382">
        <v>1257.175464087614</v>
      </c>
      <c r="AE382">
        <v>1584.515500404216</v>
      </c>
      <c r="AF382">
        <v>1880.1483188105619</v>
      </c>
      <c r="AG382">
        <v>1733.254183854071</v>
      </c>
      <c r="AH382">
        <v>1632.33009100748</v>
      </c>
    </row>
    <row r="383" spans="1:34" x14ac:dyDescent="0.25">
      <c r="A383">
        <v>44957</v>
      </c>
      <c r="B383">
        <v>1111.18</v>
      </c>
      <c r="C383">
        <v>1741.738247126485</v>
      </c>
      <c r="D383">
        <v>1839.0505992283511</v>
      </c>
      <c r="E383">
        <v>1698.765674186958</v>
      </c>
      <c r="F383">
        <v>1745.567578692868</v>
      </c>
      <c r="G383">
        <v>1829.0763152766151</v>
      </c>
      <c r="H383">
        <v>2430.237452803342</v>
      </c>
      <c r="I383">
        <v>1676.2448454510261</v>
      </c>
      <c r="J383">
        <v>1870.3400993563951</v>
      </c>
      <c r="K383">
        <v>1713.807673618305</v>
      </c>
      <c r="L383">
        <v>1934.4992602303851</v>
      </c>
      <c r="M383">
        <v>855.19025820686272</v>
      </c>
      <c r="N383">
        <v>1392.491897934739</v>
      </c>
      <c r="O383">
        <v>1771.6725236341781</v>
      </c>
      <c r="P383">
        <v>1502.406718432806</v>
      </c>
      <c r="Q383">
        <v>1777.8003538837961</v>
      </c>
      <c r="R383">
        <v>1641.2796054388291</v>
      </c>
      <c r="S383">
        <v>1364.668115273344</v>
      </c>
      <c r="T383">
        <v>1845.936430763383</v>
      </c>
      <c r="U383">
        <v>1521.9409472721311</v>
      </c>
      <c r="V383">
        <v>2165.5209165854831</v>
      </c>
      <c r="W383">
        <v>1790.804323507115</v>
      </c>
      <c r="X383">
        <v>1867.1356382364031</v>
      </c>
      <c r="Y383">
        <v>1757.189543255756</v>
      </c>
      <c r="Z383">
        <v>1176.069729902076</v>
      </c>
      <c r="AA383">
        <v>1858.071923057016</v>
      </c>
      <c r="AB383">
        <v>1828.9267240514639</v>
      </c>
      <c r="AC383">
        <v>1642.8625820992629</v>
      </c>
      <c r="AD383">
        <v>1270.371611210503</v>
      </c>
      <c r="AE383">
        <v>1616.1954784546151</v>
      </c>
      <c r="AF383">
        <v>1913.0582919921519</v>
      </c>
      <c r="AG383">
        <v>1763.4739167967859</v>
      </c>
      <c r="AH383">
        <v>1651.962700561347</v>
      </c>
    </row>
    <row r="384" spans="1:34" x14ac:dyDescent="0.25">
      <c r="A384">
        <v>44956</v>
      </c>
      <c r="B384">
        <v>1102.57</v>
      </c>
      <c r="C384">
        <v>1732.3158539549061</v>
      </c>
      <c r="D384">
        <v>1826.5705635378699</v>
      </c>
      <c r="E384">
        <v>1687.2259245606069</v>
      </c>
      <c r="F384">
        <v>1735.080047117707</v>
      </c>
      <c r="G384">
        <v>1821.3113378927869</v>
      </c>
      <c r="H384">
        <v>2413.7263240278198</v>
      </c>
      <c r="I384">
        <v>1670.823296085412</v>
      </c>
      <c r="J384">
        <v>1847.8954886601041</v>
      </c>
      <c r="K384">
        <v>1708.3651125159729</v>
      </c>
      <c r="L384">
        <v>1922.319260402573</v>
      </c>
      <c r="M384">
        <v>859.65615005713948</v>
      </c>
      <c r="N384">
        <v>1388.69694007312</v>
      </c>
      <c r="O384">
        <v>1770.9766668614341</v>
      </c>
      <c r="P384">
        <v>1482.3736463562229</v>
      </c>
      <c r="Q384">
        <v>1770.174119776927</v>
      </c>
      <c r="R384">
        <v>1628.059479112801</v>
      </c>
      <c r="S384">
        <v>1379.627460159882</v>
      </c>
      <c r="T384">
        <v>1836.854490138111</v>
      </c>
      <c r="U384">
        <v>1521.4370400117621</v>
      </c>
      <c r="V384">
        <v>2148.83389142326</v>
      </c>
      <c r="W384">
        <v>1776.436087732257</v>
      </c>
      <c r="X384">
        <v>1859.7569029769979</v>
      </c>
      <c r="Y384">
        <v>1744.7479908215239</v>
      </c>
      <c r="Z384">
        <v>1173.876357922255</v>
      </c>
      <c r="AA384">
        <v>1847.231828120742</v>
      </c>
      <c r="AB384">
        <v>1820.1745732451591</v>
      </c>
      <c r="AC384">
        <v>1632.5490783608341</v>
      </c>
      <c r="AD384">
        <v>1267.620929145301</v>
      </c>
      <c r="AE384">
        <v>1608.8242639833661</v>
      </c>
      <c r="AF384">
        <v>1899.9246193418401</v>
      </c>
      <c r="AG384">
        <v>1751.689789565324</v>
      </c>
      <c r="AH384">
        <v>1646.507405637753</v>
      </c>
    </row>
    <row r="385" spans="1:34" x14ac:dyDescent="0.25">
      <c r="A385">
        <v>44953</v>
      </c>
      <c r="B385">
        <v>1117.0999999999999</v>
      </c>
      <c r="C385">
        <v>1720.929636787359</v>
      </c>
      <c r="D385">
        <v>1802.732531352721</v>
      </c>
      <c r="E385">
        <v>1674.4937120463851</v>
      </c>
      <c r="F385">
        <v>1712.621912140899</v>
      </c>
      <c r="G385">
        <v>1826.9851795923389</v>
      </c>
      <c r="H385">
        <v>2407.2106447966789</v>
      </c>
      <c r="I385">
        <v>1655.1919020502439</v>
      </c>
      <c r="J385">
        <v>1845.9813742849001</v>
      </c>
      <c r="K385">
        <v>1701.2993680871521</v>
      </c>
      <c r="L385">
        <v>1919.9960475089149</v>
      </c>
      <c r="M385">
        <v>846.19577819301196</v>
      </c>
      <c r="N385">
        <v>1376.6078485721971</v>
      </c>
      <c r="O385">
        <v>1758.2459158348679</v>
      </c>
      <c r="P385">
        <v>1483.9778885302269</v>
      </c>
      <c r="Q385">
        <v>1741.888558375523</v>
      </c>
      <c r="R385">
        <v>1640.430913969441</v>
      </c>
      <c r="S385">
        <v>1380.5361023437081</v>
      </c>
      <c r="T385">
        <v>1824.378285864593</v>
      </c>
      <c r="U385">
        <v>1519.4635337873281</v>
      </c>
      <c r="V385">
        <v>2155.424739799219</v>
      </c>
      <c r="W385">
        <v>1769.743592184343</v>
      </c>
      <c r="X385">
        <v>1841.6641547480019</v>
      </c>
      <c r="Y385">
        <v>1727.4676490770801</v>
      </c>
      <c r="Z385">
        <v>1163.125691861663</v>
      </c>
      <c r="AA385">
        <v>1830.3334220293279</v>
      </c>
      <c r="AB385">
        <v>1808.559833018925</v>
      </c>
      <c r="AC385">
        <v>1633.0773845508761</v>
      </c>
      <c r="AD385">
        <v>1255.4292593632499</v>
      </c>
      <c r="AE385">
        <v>1623.5063958817759</v>
      </c>
      <c r="AF385">
        <v>1900.727409690714</v>
      </c>
      <c r="AG385">
        <v>1739.622179386361</v>
      </c>
      <c r="AH385">
        <v>1626.6891788060079</v>
      </c>
    </row>
    <row r="386" spans="1:34" x14ac:dyDescent="0.25">
      <c r="A386">
        <v>44945</v>
      </c>
      <c r="B386">
        <v>1108.08</v>
      </c>
      <c r="C386">
        <v>1708.8052526684339</v>
      </c>
      <c r="D386">
        <v>1790.861735197446</v>
      </c>
      <c r="E386">
        <v>1665.578051417948</v>
      </c>
      <c r="F386">
        <v>1707.2553055058149</v>
      </c>
      <c r="G386">
        <v>1807.786312786526</v>
      </c>
      <c r="H386">
        <v>2416.4147166009911</v>
      </c>
      <c r="I386">
        <v>1635.3005620730401</v>
      </c>
      <c r="J386">
        <v>1846.1482860243</v>
      </c>
      <c r="K386">
        <v>1676.3359302456381</v>
      </c>
      <c r="L386">
        <v>1908.4656745092209</v>
      </c>
      <c r="M386">
        <v>823.26072829648706</v>
      </c>
      <c r="N386">
        <v>1364.5384973539069</v>
      </c>
      <c r="O386">
        <v>1745.070638040703</v>
      </c>
      <c r="P386">
        <v>1467.3335185772271</v>
      </c>
      <c r="Q386">
        <v>1705.4644994481509</v>
      </c>
      <c r="R386">
        <v>1634.956498974944</v>
      </c>
      <c r="S386">
        <v>1365.7930567681019</v>
      </c>
      <c r="T386">
        <v>1822.562224211061</v>
      </c>
      <c r="U386">
        <v>1505.474391512528</v>
      </c>
      <c r="V386">
        <v>2149.5760938685999</v>
      </c>
      <c r="W386">
        <v>1757.7689241361641</v>
      </c>
      <c r="X386">
        <v>1822.3495974357579</v>
      </c>
      <c r="Y386">
        <v>1709.2684805172819</v>
      </c>
      <c r="Z386">
        <v>1154.3163359970631</v>
      </c>
      <c r="AA386">
        <v>1821.2792031819961</v>
      </c>
      <c r="AB386">
        <v>1791.55637494281</v>
      </c>
      <c r="AC386">
        <v>1619.8693822417949</v>
      </c>
      <c r="AD386">
        <v>1242.1369652713361</v>
      </c>
      <c r="AE386">
        <v>1613.961405699599</v>
      </c>
      <c r="AF386">
        <v>1891.311252104832</v>
      </c>
      <c r="AG386">
        <v>1730.9566652314561</v>
      </c>
      <c r="AH386">
        <v>1609.3854448343609</v>
      </c>
    </row>
    <row r="387" spans="1:34" x14ac:dyDescent="0.25">
      <c r="A387">
        <v>44944</v>
      </c>
      <c r="B387">
        <v>1098.28</v>
      </c>
      <c r="C387">
        <v>1697.45290205263</v>
      </c>
      <c r="D387">
        <v>1766.2871836055381</v>
      </c>
      <c r="E387">
        <v>1647.3145906815801</v>
      </c>
      <c r="F387">
        <v>1700.531633417181</v>
      </c>
      <c r="G387">
        <v>1794.453489186616</v>
      </c>
      <c r="H387">
        <v>2399.6490404726101</v>
      </c>
      <c r="I387">
        <v>1613.374401373379</v>
      </c>
      <c r="J387">
        <v>1832.1037954005931</v>
      </c>
      <c r="K387">
        <v>1674.281543832094</v>
      </c>
      <c r="L387">
        <v>1891.5014508889101</v>
      </c>
      <c r="M387">
        <v>810.98607734398149</v>
      </c>
      <c r="N387">
        <v>1358.404226325518</v>
      </c>
      <c r="O387">
        <v>1737.311637410603</v>
      </c>
      <c r="P387">
        <v>1454.135611687577</v>
      </c>
      <c r="Q387">
        <v>1687.2628541862859</v>
      </c>
      <c r="R387">
        <v>1629.9293602701889</v>
      </c>
      <c r="S387">
        <v>1336.8109910200531</v>
      </c>
      <c r="T387">
        <v>1824.722826195336</v>
      </c>
      <c r="U387">
        <v>1491.6539688751409</v>
      </c>
      <c r="V387">
        <v>2141.4111014485152</v>
      </c>
      <c r="W387">
        <v>1736.9943423923889</v>
      </c>
      <c r="X387">
        <v>1807.8300363629569</v>
      </c>
      <c r="Y387">
        <v>1701.69008324226</v>
      </c>
      <c r="Z387">
        <v>1140.6544268709349</v>
      </c>
      <c r="AA387">
        <v>1811.111628677945</v>
      </c>
      <c r="AB387">
        <v>1779.8854274215089</v>
      </c>
      <c r="AC387">
        <v>1606.207934158926</v>
      </c>
      <c r="AD387">
        <v>1231.168439910982</v>
      </c>
      <c r="AE387">
        <v>1607.7979787773049</v>
      </c>
      <c r="AF387">
        <v>1881.396810933662</v>
      </c>
      <c r="AG387">
        <v>1719.802634607606</v>
      </c>
      <c r="AH387">
        <v>1596.491015172996</v>
      </c>
    </row>
    <row r="388" spans="1:34" x14ac:dyDescent="0.25">
      <c r="A388">
        <v>44943</v>
      </c>
      <c r="B388">
        <v>1088.29</v>
      </c>
      <c r="C388">
        <v>1684.3130468387981</v>
      </c>
      <c r="D388">
        <v>1744.7589994311641</v>
      </c>
      <c r="E388">
        <v>1649.295836867801</v>
      </c>
      <c r="F388">
        <v>1673.818215971605</v>
      </c>
      <c r="G388">
        <v>1779.3776361098221</v>
      </c>
      <c r="H388">
        <v>2388.2238379210739</v>
      </c>
      <c r="I388">
        <v>1599.987066033302</v>
      </c>
      <c r="J388">
        <v>1824.06429150228</v>
      </c>
      <c r="K388">
        <v>1651.9459362993059</v>
      </c>
      <c r="L388">
        <v>1867.1490371179891</v>
      </c>
      <c r="M388">
        <v>808.50443931722339</v>
      </c>
      <c r="N388">
        <v>1356.700864372983</v>
      </c>
      <c r="O388">
        <v>1725.045916317878</v>
      </c>
      <c r="P388">
        <v>1450.2687455414989</v>
      </c>
      <c r="Q388">
        <v>1660.446169185419</v>
      </c>
      <c r="R388">
        <v>1623.7018528643771</v>
      </c>
      <c r="S388">
        <v>1327.927904950735</v>
      </c>
      <c r="T388">
        <v>1828.8521950208831</v>
      </c>
      <c r="U388">
        <v>1483.156154711123</v>
      </c>
      <c r="V388">
        <v>2120.1882948599869</v>
      </c>
      <c r="W388">
        <v>1725.4215169859169</v>
      </c>
      <c r="X388">
        <v>1803.704966986453</v>
      </c>
      <c r="Y388">
        <v>1688.338207696459</v>
      </c>
      <c r="Z388">
        <v>1132.5959759785051</v>
      </c>
      <c r="AA388">
        <v>1795.7759075904801</v>
      </c>
      <c r="AB388">
        <v>1761.9533558115411</v>
      </c>
      <c r="AC388">
        <v>1597.2324393008671</v>
      </c>
      <c r="AD388">
        <v>1228.4257536054961</v>
      </c>
      <c r="AE388">
        <v>1595.874345390451</v>
      </c>
      <c r="AF388">
        <v>1869.4922858098209</v>
      </c>
      <c r="AG388">
        <v>1704.2235406062209</v>
      </c>
      <c r="AH388">
        <v>1585.104243291207</v>
      </c>
    </row>
    <row r="389" spans="1:34" x14ac:dyDescent="0.25">
      <c r="A389">
        <v>44942</v>
      </c>
      <c r="B389">
        <v>1066.68</v>
      </c>
      <c r="C389">
        <v>1665.740113689895</v>
      </c>
      <c r="D389">
        <v>1730.7522965770941</v>
      </c>
      <c r="E389">
        <v>1638.6522260744789</v>
      </c>
      <c r="F389">
        <v>1649.8830057812111</v>
      </c>
      <c r="G389">
        <v>1758.7442889930951</v>
      </c>
      <c r="H389">
        <v>2353.1521606496881</v>
      </c>
      <c r="I389">
        <v>1573.841210822347</v>
      </c>
      <c r="J389">
        <v>1809.8164907737209</v>
      </c>
      <c r="K389">
        <v>1634.5433218305329</v>
      </c>
      <c r="L389">
        <v>1853.3079639329151</v>
      </c>
      <c r="M389">
        <v>809.00612805783362</v>
      </c>
      <c r="N389">
        <v>1348.9254864858749</v>
      </c>
      <c r="O389">
        <v>1703.303584861728</v>
      </c>
      <c r="P389">
        <v>1430.578001066008</v>
      </c>
      <c r="Q389">
        <v>1642.715990719254</v>
      </c>
      <c r="R389">
        <v>1606.88690079973</v>
      </c>
      <c r="S389">
        <v>1296.010834286169</v>
      </c>
      <c r="T389">
        <v>1790.5535556844529</v>
      </c>
      <c r="U389">
        <v>1476.2720414583021</v>
      </c>
      <c r="V389">
        <v>2100.3936046951449</v>
      </c>
      <c r="W389">
        <v>1709.0738581644109</v>
      </c>
      <c r="X389">
        <v>1791.8512258935559</v>
      </c>
      <c r="Y389">
        <v>1671.5444475745419</v>
      </c>
      <c r="Z389">
        <v>1126.7709904218459</v>
      </c>
      <c r="AA389">
        <v>1773.034993933489</v>
      </c>
      <c r="AB389">
        <v>1743.7839545297909</v>
      </c>
      <c r="AC389">
        <v>1580.8390748974721</v>
      </c>
      <c r="AD389">
        <v>1222.4982209822449</v>
      </c>
      <c r="AE389">
        <v>1575.877671505212</v>
      </c>
      <c r="AF389">
        <v>1845.1155336063521</v>
      </c>
      <c r="AG389">
        <v>1683.0708406167209</v>
      </c>
      <c r="AH389">
        <v>1572.1658584416871</v>
      </c>
    </row>
    <row r="390" spans="1:34" x14ac:dyDescent="0.25">
      <c r="A390">
        <v>44939</v>
      </c>
      <c r="B390">
        <v>1060.17</v>
      </c>
      <c r="C390">
        <v>1667.4826234634411</v>
      </c>
      <c r="D390">
        <v>1744.093000294092</v>
      </c>
      <c r="E390">
        <v>1650.3483562323131</v>
      </c>
      <c r="F390">
        <v>1658.119193680388</v>
      </c>
      <c r="G390">
        <v>1763.1057616103781</v>
      </c>
      <c r="H390">
        <v>2350.3351170227261</v>
      </c>
      <c r="I390">
        <v>1581.561865548246</v>
      </c>
      <c r="J390">
        <v>1815.333755675154</v>
      </c>
      <c r="K390">
        <v>1645.3040620506561</v>
      </c>
      <c r="L390">
        <v>1849.814616668117</v>
      </c>
      <c r="M390">
        <v>801.32192399236078</v>
      </c>
      <c r="N390">
        <v>1351.9819883706241</v>
      </c>
      <c r="O390">
        <v>1699.570576309326</v>
      </c>
      <c r="P390">
        <v>1436.3152364011571</v>
      </c>
      <c r="Q390">
        <v>1653.374797651885</v>
      </c>
      <c r="R390">
        <v>1599.2583991053029</v>
      </c>
      <c r="S390">
        <v>1305.3899414841151</v>
      </c>
      <c r="T390">
        <v>1773.9904148351709</v>
      </c>
      <c r="U390">
        <v>1481.23232640276</v>
      </c>
      <c r="V390">
        <v>2112.3592637403572</v>
      </c>
      <c r="W390">
        <v>1708.4477386928961</v>
      </c>
      <c r="X390">
        <v>1787.0314996117081</v>
      </c>
      <c r="Y390">
        <v>1669.0659982634411</v>
      </c>
      <c r="Z390">
        <v>1133.359694946633</v>
      </c>
      <c r="AA390">
        <v>1773.7509529482329</v>
      </c>
      <c r="AB390">
        <v>1747.6504778693361</v>
      </c>
      <c r="AC390">
        <v>1582.187942902581</v>
      </c>
      <c r="AD390">
        <v>1225.232778171855</v>
      </c>
      <c r="AE390">
        <v>1568.412517691017</v>
      </c>
      <c r="AF390">
        <v>1848.085902927912</v>
      </c>
      <c r="AG390">
        <v>1683.1127621931489</v>
      </c>
      <c r="AH390">
        <v>1576.196936152443</v>
      </c>
    </row>
    <row r="391" spans="1:34" x14ac:dyDescent="0.25">
      <c r="A391">
        <v>44938</v>
      </c>
      <c r="B391">
        <v>1056.3900000000001</v>
      </c>
      <c r="C391">
        <v>1668.1647761251061</v>
      </c>
      <c r="D391">
        <v>1745.786892893027</v>
      </c>
      <c r="E391">
        <v>1634.007493501176</v>
      </c>
      <c r="F391">
        <v>1661.465596132816</v>
      </c>
      <c r="G391">
        <v>1765.0707223162169</v>
      </c>
      <c r="H391">
        <v>2344.519251827579</v>
      </c>
      <c r="I391">
        <v>1575.5496190595809</v>
      </c>
      <c r="J391">
        <v>1822.8967026997491</v>
      </c>
      <c r="K391">
        <v>1653.7386452730871</v>
      </c>
      <c r="L391">
        <v>1846.648954360913</v>
      </c>
      <c r="M391">
        <v>808.24488048951321</v>
      </c>
      <c r="N391">
        <v>1342.918112487092</v>
      </c>
      <c r="O391">
        <v>1703.872801017877</v>
      </c>
      <c r="P391">
        <v>1439.313319484103</v>
      </c>
      <c r="Q391">
        <v>1652.659719090102</v>
      </c>
      <c r="R391">
        <v>1596.443484574695</v>
      </c>
      <c r="S391">
        <v>1284.3078512923209</v>
      </c>
      <c r="T391">
        <v>1775.0153085316349</v>
      </c>
      <c r="U391">
        <v>1481.389487286086</v>
      </c>
      <c r="V391">
        <v>2120.956571664371</v>
      </c>
      <c r="W391">
        <v>1712.362373441528</v>
      </c>
      <c r="X391">
        <v>1789.445652738701</v>
      </c>
      <c r="Y391">
        <v>1673.075899769867</v>
      </c>
      <c r="Z391">
        <v>1125.747886409084</v>
      </c>
      <c r="AA391">
        <v>1774.949695909595</v>
      </c>
      <c r="AB391">
        <v>1751.2730050445221</v>
      </c>
      <c r="AC391">
        <v>1582.289847208094</v>
      </c>
      <c r="AD391">
        <v>1218.966141213122</v>
      </c>
      <c r="AE391">
        <v>1563.7598274293621</v>
      </c>
      <c r="AF391">
        <v>1848.989943975143</v>
      </c>
      <c r="AG391">
        <v>1685.467593181042</v>
      </c>
      <c r="AH391">
        <v>1575.7157678604849</v>
      </c>
    </row>
    <row r="392" spans="1:34" x14ac:dyDescent="0.25">
      <c r="A392">
        <v>44937</v>
      </c>
      <c r="B392">
        <v>1055.76</v>
      </c>
      <c r="C392">
        <v>1666.787080182901</v>
      </c>
      <c r="D392">
        <v>1742.1028204581989</v>
      </c>
      <c r="E392">
        <v>1632.040173628769</v>
      </c>
      <c r="F392">
        <v>1672.991973289696</v>
      </c>
      <c r="G392">
        <v>1756.193621169067</v>
      </c>
      <c r="H392">
        <v>2342.1564748861838</v>
      </c>
      <c r="I392">
        <v>1564.325264755799</v>
      </c>
      <c r="J392">
        <v>1821.616965949423</v>
      </c>
      <c r="K392">
        <v>1620.3326338255199</v>
      </c>
      <c r="L392">
        <v>1837.680655645393</v>
      </c>
      <c r="M392">
        <v>807.12742483955503</v>
      </c>
      <c r="N392">
        <v>1329.0382402067751</v>
      </c>
      <c r="O392">
        <v>1704.963925427196</v>
      </c>
      <c r="P392">
        <v>1440.8305922953689</v>
      </c>
      <c r="Q392">
        <v>1646.1764843775759</v>
      </c>
      <c r="R392">
        <v>1595.365634973482</v>
      </c>
      <c r="S392">
        <v>1291.4831647593051</v>
      </c>
      <c r="T392">
        <v>1768.9279854027959</v>
      </c>
      <c r="U392">
        <v>1489.547678533977</v>
      </c>
      <c r="V392">
        <v>2096.8537320433738</v>
      </c>
      <c r="W392">
        <v>1711.438063881842</v>
      </c>
      <c r="X392">
        <v>1784.600636291294</v>
      </c>
      <c r="Y392">
        <v>1671.706854645947</v>
      </c>
      <c r="Z392">
        <v>1129.7812348411519</v>
      </c>
      <c r="AA392">
        <v>1776.8812875839501</v>
      </c>
      <c r="AB392">
        <v>1743.8202514806021</v>
      </c>
      <c r="AC392">
        <v>1581.785111207764</v>
      </c>
      <c r="AD392">
        <v>1213.667899810142</v>
      </c>
      <c r="AE392">
        <v>1561.630297493333</v>
      </c>
      <c r="AF392">
        <v>1847.8215035175269</v>
      </c>
      <c r="AG392">
        <v>1682.666818012912</v>
      </c>
      <c r="AH392">
        <v>1575.7894470020919</v>
      </c>
    </row>
    <row r="393" spans="1:34" x14ac:dyDescent="0.25">
      <c r="A393">
        <v>44936</v>
      </c>
      <c r="B393">
        <v>1053.3499999999999</v>
      </c>
      <c r="C393">
        <v>1662.156374336608</v>
      </c>
      <c r="D393">
        <v>1728.317398789907</v>
      </c>
      <c r="E393">
        <v>1633.4861325623131</v>
      </c>
      <c r="F393">
        <v>1667.138299341731</v>
      </c>
      <c r="G393">
        <v>1745.6834400176319</v>
      </c>
      <c r="H393">
        <v>2330.544075161818</v>
      </c>
      <c r="I393">
        <v>1561.752957732713</v>
      </c>
      <c r="J393">
        <v>1812.235460149579</v>
      </c>
      <c r="K393">
        <v>1612.6430143607729</v>
      </c>
      <c r="L393">
        <v>1837.105417144752</v>
      </c>
      <c r="M393">
        <v>809.04796800131635</v>
      </c>
      <c r="N393">
        <v>1333.117099043521</v>
      </c>
      <c r="O393">
        <v>1695.5784915561439</v>
      </c>
      <c r="P393">
        <v>1426.9902817922091</v>
      </c>
      <c r="Q393">
        <v>1642.0451344543001</v>
      </c>
      <c r="R393">
        <v>1595.789304251105</v>
      </c>
      <c r="S393">
        <v>1291.6345628386409</v>
      </c>
      <c r="T393">
        <v>1760.7873096960129</v>
      </c>
      <c r="U393">
        <v>1487.548301064533</v>
      </c>
      <c r="V393">
        <v>2097.7191978786268</v>
      </c>
      <c r="W393">
        <v>1717.044384301432</v>
      </c>
      <c r="X393">
        <v>1771.88184170776</v>
      </c>
      <c r="Y393">
        <v>1671.1385944955689</v>
      </c>
      <c r="Z393">
        <v>1126.9759657055779</v>
      </c>
      <c r="AA393">
        <v>1770.74590280694</v>
      </c>
      <c r="AB393">
        <v>1737.501333142744</v>
      </c>
      <c r="AC393">
        <v>1578.8681427428551</v>
      </c>
      <c r="AD393">
        <v>1215.3472674803461</v>
      </c>
      <c r="AE393">
        <v>1556.0058084802031</v>
      </c>
      <c r="AF393">
        <v>1840.488436558054</v>
      </c>
      <c r="AG393">
        <v>1676.0573029073721</v>
      </c>
      <c r="AH393">
        <v>1574.6208843683421</v>
      </c>
    </row>
    <row r="394" spans="1:34" x14ac:dyDescent="0.25">
      <c r="A394">
        <v>44935</v>
      </c>
      <c r="B394">
        <v>1054.21</v>
      </c>
      <c r="C394">
        <v>1657.268583538616</v>
      </c>
      <c r="D394">
        <v>1729.7639982470871</v>
      </c>
      <c r="E394">
        <v>1644.5902184742911</v>
      </c>
      <c r="F394">
        <v>1661.5116187956389</v>
      </c>
      <c r="G394">
        <v>1747.504430443425</v>
      </c>
      <c r="H394">
        <v>2327.7785306659689</v>
      </c>
      <c r="I394">
        <v>1556.6569807092419</v>
      </c>
      <c r="J394">
        <v>1814.908604370961</v>
      </c>
      <c r="K394">
        <v>1605.799617397952</v>
      </c>
      <c r="L394">
        <v>1840.3904533115251</v>
      </c>
      <c r="M394">
        <v>806.30790790422122</v>
      </c>
      <c r="N394">
        <v>1337.4286891952461</v>
      </c>
      <c r="O394">
        <v>1695.045518036806</v>
      </c>
      <c r="P394">
        <v>1424.903452517412</v>
      </c>
      <c r="Q394">
        <v>1643.148873735601</v>
      </c>
      <c r="R394">
        <v>1598.1058674115111</v>
      </c>
      <c r="S394">
        <v>1266.306733988469</v>
      </c>
      <c r="T394">
        <v>1749.0782438926919</v>
      </c>
      <c r="U394">
        <v>1487.400488749556</v>
      </c>
      <c r="V394">
        <v>2098.9297513777542</v>
      </c>
      <c r="W394">
        <v>1701.041057365029</v>
      </c>
      <c r="X394">
        <v>1749.2515370127539</v>
      </c>
      <c r="Y394">
        <v>1657.518934138184</v>
      </c>
      <c r="Z394">
        <v>1129.2312008882479</v>
      </c>
      <c r="AA394">
        <v>1760.6341264590631</v>
      </c>
      <c r="AB394">
        <v>1737.764656109335</v>
      </c>
      <c r="AC394">
        <v>1575.9025514499599</v>
      </c>
      <c r="AD394">
        <v>1218.641152140729</v>
      </c>
      <c r="AE394">
        <v>1559.143372562839</v>
      </c>
      <c r="AF394">
        <v>1836.658963554615</v>
      </c>
      <c r="AG394">
        <v>1669.196175730789</v>
      </c>
      <c r="AH394">
        <v>1570.251668567857</v>
      </c>
    </row>
    <row r="395" spans="1:34" x14ac:dyDescent="0.25">
      <c r="A395">
        <v>44932</v>
      </c>
      <c r="B395">
        <v>1051.44</v>
      </c>
      <c r="C395">
        <v>1659.121274442741</v>
      </c>
      <c r="D395">
        <v>1722.9904628644369</v>
      </c>
      <c r="E395">
        <v>1643.021889645182</v>
      </c>
      <c r="F395">
        <v>1665.866259380671</v>
      </c>
      <c r="G395">
        <v>1755.0955842202759</v>
      </c>
      <c r="H395">
        <v>2329.690778451984</v>
      </c>
      <c r="I395">
        <v>1573.5026455233431</v>
      </c>
      <c r="J395">
        <v>1819.562991399866</v>
      </c>
      <c r="K395">
        <v>1602.481425498695</v>
      </c>
      <c r="L395">
        <v>1823.884509459906</v>
      </c>
      <c r="M395">
        <v>792.56533407657605</v>
      </c>
      <c r="N395">
        <v>1341.6188366717679</v>
      </c>
      <c r="O395">
        <v>1695.338445233275</v>
      </c>
      <c r="P395">
        <v>1429.8736222366981</v>
      </c>
      <c r="Q395">
        <v>1643.394365752559</v>
      </c>
      <c r="R395">
        <v>1589.293991356712</v>
      </c>
      <c r="S395">
        <v>1287.741681507197</v>
      </c>
      <c r="T395">
        <v>1746.8623591434171</v>
      </c>
      <c r="U395">
        <v>1491.3006833008001</v>
      </c>
      <c r="V395">
        <v>2080.728677999688</v>
      </c>
      <c r="W395">
        <v>1705.3914707095521</v>
      </c>
      <c r="X395">
        <v>1756.119263955185</v>
      </c>
      <c r="Y395">
        <v>1662.7168627951089</v>
      </c>
      <c r="Z395">
        <v>1129.7545307931291</v>
      </c>
      <c r="AA395">
        <v>1764.73533107208</v>
      </c>
      <c r="AB395">
        <v>1735.349427949275</v>
      </c>
      <c r="AC395">
        <v>1578.791124741457</v>
      </c>
      <c r="AD395">
        <v>1217.1782944884601</v>
      </c>
      <c r="AE395">
        <v>1556.720970741964</v>
      </c>
      <c r="AF395">
        <v>1841.1007050534979</v>
      </c>
      <c r="AG395">
        <v>1672.3416972592811</v>
      </c>
      <c r="AH395">
        <v>1570.0525974887009</v>
      </c>
    </row>
    <row r="396" spans="1:34" x14ac:dyDescent="0.25">
      <c r="A396">
        <v>44931</v>
      </c>
      <c r="B396">
        <v>1055.82</v>
      </c>
      <c r="C396">
        <v>1669.6248312454691</v>
      </c>
      <c r="D396">
        <v>1729.700206991005</v>
      </c>
      <c r="E396">
        <v>1642.69982860764</v>
      </c>
      <c r="F396">
        <v>1679.4893748611059</v>
      </c>
      <c r="G396">
        <v>1772.912716406553</v>
      </c>
      <c r="H396">
        <v>2346.35951368518</v>
      </c>
      <c r="I396">
        <v>1575.734126959791</v>
      </c>
      <c r="J396">
        <v>1830.916901351756</v>
      </c>
      <c r="K396">
        <v>1611.6783198036501</v>
      </c>
      <c r="L396">
        <v>1835.0303000129979</v>
      </c>
      <c r="M396">
        <v>804.47537069565112</v>
      </c>
      <c r="N396">
        <v>1350.902554096579</v>
      </c>
      <c r="O396">
        <v>1703.8362812508281</v>
      </c>
      <c r="P396">
        <v>1436.1194638188949</v>
      </c>
      <c r="Q396">
        <v>1642.208771915002</v>
      </c>
      <c r="R396">
        <v>1582.5662324174559</v>
      </c>
      <c r="S396">
        <v>1318.9750952330021</v>
      </c>
      <c r="T396">
        <v>1775.862207897934</v>
      </c>
      <c r="U396">
        <v>1495.401014559149</v>
      </c>
      <c r="V396">
        <v>2084.2960631885821</v>
      </c>
      <c r="W396">
        <v>1716.811513295112</v>
      </c>
      <c r="X396">
        <v>1766.280903367006</v>
      </c>
      <c r="Y396">
        <v>1680.743556789713</v>
      </c>
      <c r="Z396">
        <v>1130.1610452969951</v>
      </c>
      <c r="AA396">
        <v>1780.9417740164811</v>
      </c>
      <c r="AB396">
        <v>1741.985004232959</v>
      </c>
      <c r="AC396">
        <v>1583.196985739371</v>
      </c>
      <c r="AD396">
        <v>1223.6498483499549</v>
      </c>
      <c r="AE396">
        <v>1556.3084387066531</v>
      </c>
      <c r="AF396">
        <v>1853.054108637054</v>
      </c>
      <c r="AG396">
        <v>1681.152682774788</v>
      </c>
      <c r="AH396">
        <v>1582.9402894505649</v>
      </c>
    </row>
    <row r="397" spans="1:34" x14ac:dyDescent="0.25">
      <c r="A397">
        <v>44930</v>
      </c>
      <c r="B397">
        <v>1046.3499999999999</v>
      </c>
      <c r="C397">
        <v>1667.737313750587</v>
      </c>
      <c r="D397">
        <v>1735.8698429258379</v>
      </c>
      <c r="E397">
        <v>1638.970613899879</v>
      </c>
      <c r="F397">
        <v>1680.4383402692699</v>
      </c>
      <c r="G397">
        <v>1774.5586975894601</v>
      </c>
      <c r="H397">
        <v>2346.9359932922098</v>
      </c>
      <c r="I397">
        <v>1569.2680955591679</v>
      </c>
      <c r="J397">
        <v>1836.9372854926071</v>
      </c>
      <c r="K397">
        <v>1615.050275493096</v>
      </c>
      <c r="L397">
        <v>1838.8246037165261</v>
      </c>
      <c r="M397">
        <v>803.90246575631772</v>
      </c>
      <c r="N397">
        <v>1335.8459899966549</v>
      </c>
      <c r="O397">
        <v>1702.6772123149069</v>
      </c>
      <c r="P397">
        <v>1428.71373817475</v>
      </c>
      <c r="Q397">
        <v>1632.445355119361</v>
      </c>
      <c r="R397">
        <v>1572.7708109476471</v>
      </c>
      <c r="S397">
        <v>1326.1787903505681</v>
      </c>
      <c r="T397">
        <v>1775.9121886425551</v>
      </c>
      <c r="U397">
        <v>1491.5100554636711</v>
      </c>
      <c r="V397">
        <v>2071.91108352726</v>
      </c>
      <c r="W397">
        <v>1715.096084433525</v>
      </c>
      <c r="X397">
        <v>1769.557275771695</v>
      </c>
      <c r="Y397">
        <v>1679.014067542528</v>
      </c>
      <c r="Z397">
        <v>1132.7800438280069</v>
      </c>
      <c r="AA397">
        <v>1781.649066675722</v>
      </c>
      <c r="AB397">
        <v>1740.0923407570281</v>
      </c>
      <c r="AC397">
        <v>1578.0460857524349</v>
      </c>
      <c r="AD397">
        <v>1217.4179038173579</v>
      </c>
      <c r="AE397">
        <v>1549.106947605889</v>
      </c>
      <c r="AF397">
        <v>1843.4473988703321</v>
      </c>
      <c r="AG397">
        <v>1679.759690483344</v>
      </c>
      <c r="AH397">
        <v>1584.943127237176</v>
      </c>
    </row>
    <row r="398" spans="1:34" x14ac:dyDescent="0.25">
      <c r="A398">
        <v>44929</v>
      </c>
      <c r="B398">
        <v>1043.9000000000001</v>
      </c>
      <c r="C398">
        <v>1666.5577828089499</v>
      </c>
      <c r="D398">
        <v>1743.4060316896141</v>
      </c>
      <c r="E398">
        <v>1638.648772550375</v>
      </c>
      <c r="F398">
        <v>1680.794427386011</v>
      </c>
      <c r="G398">
        <v>1754.6834117983981</v>
      </c>
      <c r="H398">
        <v>2351.323541547923</v>
      </c>
      <c r="I398">
        <v>1576.358152899378</v>
      </c>
      <c r="J398">
        <v>1845.514953594929</v>
      </c>
      <c r="K398">
        <v>1587.994370735767</v>
      </c>
      <c r="L398">
        <v>1840.8524571105279</v>
      </c>
      <c r="M398">
        <v>806.93720901073175</v>
      </c>
      <c r="N398">
        <v>1333.78031471482</v>
      </c>
      <c r="O398">
        <v>1704.0970885894731</v>
      </c>
      <c r="P398">
        <v>1429.638834500327</v>
      </c>
      <c r="Q398">
        <v>1635.9096231105409</v>
      </c>
      <c r="R398">
        <v>1572.8342272689031</v>
      </c>
      <c r="S398">
        <v>1330.773896101643</v>
      </c>
      <c r="T398">
        <v>1774.2151040167309</v>
      </c>
      <c r="U398">
        <v>1495.1460352862059</v>
      </c>
      <c r="V398">
        <v>2053.5898685402972</v>
      </c>
      <c r="W398">
        <v>1709.160159538337</v>
      </c>
      <c r="X398">
        <v>1763.3716846256</v>
      </c>
      <c r="Y398">
        <v>1672.26045316932</v>
      </c>
      <c r="Z398">
        <v>1138.9104800520349</v>
      </c>
      <c r="AA398">
        <v>1780.0502996371119</v>
      </c>
      <c r="AB398">
        <v>1738.9206561545509</v>
      </c>
      <c r="AC398">
        <v>1576.617333390888</v>
      </c>
      <c r="AD398">
        <v>1218.565358757078</v>
      </c>
      <c r="AE398">
        <v>1546.122055825168</v>
      </c>
      <c r="AF398">
        <v>1843.905338703958</v>
      </c>
      <c r="AG398">
        <v>1677.2335196130041</v>
      </c>
      <c r="AH398">
        <v>1584.574873373248</v>
      </c>
    </row>
    <row r="399" spans="1:34" x14ac:dyDescent="0.25">
      <c r="A399">
        <v>44925</v>
      </c>
      <c r="B399">
        <v>1007.09</v>
      </c>
      <c r="C399">
        <v>1631.5682248554281</v>
      </c>
      <c r="D399">
        <v>1702.8296002784541</v>
      </c>
      <c r="E399">
        <v>1627.640382761012</v>
      </c>
      <c r="F399">
        <v>1636.992974554887</v>
      </c>
      <c r="G399">
        <v>1708.2987279894221</v>
      </c>
      <c r="H399">
        <v>2299.082411581604</v>
      </c>
      <c r="I399">
        <v>1542.118611819292</v>
      </c>
      <c r="J399">
        <v>1810.6660836285751</v>
      </c>
      <c r="K399">
        <v>1556.2897710022551</v>
      </c>
      <c r="L399">
        <v>1809.975843868059</v>
      </c>
      <c r="M399">
        <v>782.99103693577558</v>
      </c>
      <c r="N399">
        <v>1323.0778039066149</v>
      </c>
      <c r="O399">
        <v>1671.0585797562101</v>
      </c>
      <c r="P399">
        <v>1405.038825465839</v>
      </c>
      <c r="Q399">
        <v>1599.87513541831</v>
      </c>
      <c r="R399">
        <v>1545.7828561658271</v>
      </c>
      <c r="S399">
        <v>1309.0593424720721</v>
      </c>
      <c r="T399">
        <v>1723.4220306756599</v>
      </c>
      <c r="U399">
        <v>1475.2034807293139</v>
      </c>
      <c r="V399">
        <v>2009.304931060756</v>
      </c>
      <c r="W399">
        <v>1689.7725450334219</v>
      </c>
      <c r="X399">
        <v>1716.7588178094641</v>
      </c>
      <c r="Y399">
        <v>1630.870428305577</v>
      </c>
      <c r="Z399">
        <v>1127.520261924642</v>
      </c>
      <c r="AA399">
        <v>1735.8540857503419</v>
      </c>
      <c r="AB399">
        <v>1704.395913116673</v>
      </c>
      <c r="AC399">
        <v>1550.064754135685</v>
      </c>
      <c r="AD399">
        <v>1204.7216728584931</v>
      </c>
      <c r="AE399">
        <v>1505.0490339726689</v>
      </c>
      <c r="AF399">
        <v>1808.3990948784101</v>
      </c>
      <c r="AG399">
        <v>1639.530391233797</v>
      </c>
      <c r="AH399">
        <v>1553.3717696478559</v>
      </c>
    </row>
    <row r="400" spans="1:34" x14ac:dyDescent="0.25">
      <c r="A400">
        <v>44924</v>
      </c>
      <c r="B400">
        <v>1009.29</v>
      </c>
      <c r="C400">
        <v>1628.413356789905</v>
      </c>
      <c r="D400">
        <v>1708.988906417828</v>
      </c>
      <c r="E400">
        <v>1614.4650535970659</v>
      </c>
      <c r="F400">
        <v>1638.2706364299049</v>
      </c>
      <c r="G400">
        <v>1705.35057950342</v>
      </c>
      <c r="H400">
        <v>2297.9695189924109</v>
      </c>
      <c r="I400">
        <v>1538.4709206514819</v>
      </c>
      <c r="J400">
        <v>1804.996691625995</v>
      </c>
      <c r="K400">
        <v>1545.396017136914</v>
      </c>
      <c r="L400">
        <v>1803.6925404976389</v>
      </c>
      <c r="M400">
        <v>786.53919455960352</v>
      </c>
      <c r="N400">
        <v>1309.7679886276551</v>
      </c>
      <c r="O400">
        <v>1673.0333658480679</v>
      </c>
      <c r="P400">
        <v>1396.409553705241</v>
      </c>
      <c r="Q400">
        <v>1598.7067026532941</v>
      </c>
      <c r="R400">
        <v>1540.27035351013</v>
      </c>
      <c r="S400">
        <v>1316.9093822542379</v>
      </c>
      <c r="T400">
        <v>1712.977933816798</v>
      </c>
      <c r="U400">
        <v>1476.8387898932119</v>
      </c>
      <c r="V400">
        <v>1998.1093678768229</v>
      </c>
      <c r="W400">
        <v>1686.010248729606</v>
      </c>
      <c r="X400">
        <v>1717.749386854701</v>
      </c>
      <c r="Y400">
        <v>1625.8505687812119</v>
      </c>
      <c r="Z400">
        <v>1111.965442749836</v>
      </c>
      <c r="AA400">
        <v>1734.527853240018</v>
      </c>
      <c r="AB400">
        <v>1701.259922935144</v>
      </c>
      <c r="AC400">
        <v>1546.4009143442879</v>
      </c>
      <c r="AD400">
        <v>1194.6791078944109</v>
      </c>
      <c r="AE400">
        <v>1508.396456926454</v>
      </c>
      <c r="AF400">
        <v>1804.187015878377</v>
      </c>
      <c r="AG400">
        <v>1635.0464027680871</v>
      </c>
      <c r="AH400">
        <v>1551.288127371085</v>
      </c>
    </row>
    <row r="401" spans="1:34" x14ac:dyDescent="0.25">
      <c r="A401">
        <v>44923</v>
      </c>
      <c r="B401">
        <v>1015.66</v>
      </c>
      <c r="C401">
        <v>1632.367707593188</v>
      </c>
      <c r="D401">
        <v>1710.1359014439499</v>
      </c>
      <c r="E401">
        <v>1605.818056986197</v>
      </c>
      <c r="F401">
        <v>1644.574164731474</v>
      </c>
      <c r="G401">
        <v>1714.4647115687089</v>
      </c>
      <c r="H401">
        <v>2312.8412370201499</v>
      </c>
      <c r="I401">
        <v>1537.501831802608</v>
      </c>
      <c r="J401">
        <v>1798.4368866201289</v>
      </c>
      <c r="K401">
        <v>1564.930958029727</v>
      </c>
      <c r="L401">
        <v>1821.062161176983</v>
      </c>
      <c r="M401">
        <v>789.16485471814894</v>
      </c>
      <c r="N401">
        <v>1310.2862862290899</v>
      </c>
      <c r="O401">
        <v>1679.415724685447</v>
      </c>
      <c r="P401">
        <v>1401.2087374848829</v>
      </c>
      <c r="Q401">
        <v>1603.758209294381</v>
      </c>
      <c r="R401">
        <v>1544.2355761241299</v>
      </c>
      <c r="S401">
        <v>1339.1292382982781</v>
      </c>
      <c r="T401">
        <v>1717.586688722042</v>
      </c>
      <c r="U401">
        <v>1471.6865990300701</v>
      </c>
      <c r="V401">
        <v>2015.5651884760421</v>
      </c>
      <c r="W401">
        <v>1689.6767994194411</v>
      </c>
      <c r="X401">
        <v>1716.753118652028</v>
      </c>
      <c r="Y401">
        <v>1624.4004196443859</v>
      </c>
      <c r="Z401">
        <v>1109.877359485168</v>
      </c>
      <c r="AA401">
        <v>1739.0323006760059</v>
      </c>
      <c r="AB401">
        <v>1708.436454898065</v>
      </c>
      <c r="AC401">
        <v>1548.46857293575</v>
      </c>
      <c r="AD401">
        <v>1193.7286911735071</v>
      </c>
      <c r="AE401">
        <v>1518.030381600712</v>
      </c>
      <c r="AF401">
        <v>1812.399280658153</v>
      </c>
      <c r="AG401">
        <v>1635.03137367105</v>
      </c>
      <c r="AH401">
        <v>1556.548421027305</v>
      </c>
    </row>
    <row r="402" spans="1:34" x14ac:dyDescent="0.25">
      <c r="A402">
        <v>44922</v>
      </c>
      <c r="B402">
        <v>1004.57</v>
      </c>
      <c r="C402">
        <v>1625.5472880576949</v>
      </c>
      <c r="D402">
        <v>1708.200572432097</v>
      </c>
      <c r="E402">
        <v>1609.9761229548119</v>
      </c>
      <c r="F402">
        <v>1636.569370382623</v>
      </c>
      <c r="G402">
        <v>1700.123752521491</v>
      </c>
      <c r="H402">
        <v>2311.284078567965</v>
      </c>
      <c r="I402">
        <v>1533.0313190793349</v>
      </c>
      <c r="J402">
        <v>1796.41677102832</v>
      </c>
      <c r="K402">
        <v>1550.0915431931151</v>
      </c>
      <c r="L402">
        <v>1814.076420730848</v>
      </c>
      <c r="M402">
        <v>765.96912953830747</v>
      </c>
      <c r="N402">
        <v>1305.3595201605201</v>
      </c>
      <c r="O402">
        <v>1668.8017859330839</v>
      </c>
      <c r="P402">
        <v>1385.4449499325469</v>
      </c>
      <c r="Q402">
        <v>1597.2612023631521</v>
      </c>
      <c r="R402">
        <v>1534.077887840484</v>
      </c>
      <c r="S402">
        <v>1359.8639355608759</v>
      </c>
      <c r="T402">
        <v>1725.655033868966</v>
      </c>
      <c r="U402">
        <v>1460.144495996293</v>
      </c>
      <c r="V402">
        <v>1994.085433699652</v>
      </c>
      <c r="W402">
        <v>1670.8996656389729</v>
      </c>
      <c r="X402">
        <v>1712.4843866413601</v>
      </c>
      <c r="Y402">
        <v>1622.6080870271139</v>
      </c>
      <c r="Z402">
        <v>1103.343199511866</v>
      </c>
      <c r="AA402">
        <v>1736.3962925596779</v>
      </c>
      <c r="AB402">
        <v>1699.3659332144091</v>
      </c>
      <c r="AC402">
        <v>1535.768233705048</v>
      </c>
      <c r="AD402">
        <v>1185.730858810593</v>
      </c>
      <c r="AE402">
        <v>1509.6113985803829</v>
      </c>
      <c r="AF402">
        <v>1803.666139865632</v>
      </c>
      <c r="AG402">
        <v>1626.2517207618489</v>
      </c>
      <c r="AH402">
        <v>1552.8622734668879</v>
      </c>
    </row>
    <row r="403" spans="1:34" x14ac:dyDescent="0.25">
      <c r="A403">
        <v>44921</v>
      </c>
      <c r="B403">
        <v>985.21</v>
      </c>
      <c r="C403">
        <v>1599.65531129173</v>
      </c>
      <c r="D403">
        <v>1672.5379271117049</v>
      </c>
      <c r="E403">
        <v>1579.0222715760749</v>
      </c>
      <c r="F403">
        <v>1598.877582096989</v>
      </c>
      <c r="G403">
        <v>1675.1568610938</v>
      </c>
      <c r="H403">
        <v>2254.4334667705771</v>
      </c>
      <c r="I403">
        <v>1517.801915372477</v>
      </c>
      <c r="J403">
        <v>1782.62526224473</v>
      </c>
      <c r="K403">
        <v>1526.848706378039</v>
      </c>
      <c r="L403">
        <v>1787.109328224911</v>
      </c>
      <c r="M403">
        <v>746.54585757339726</v>
      </c>
      <c r="N403">
        <v>1299.57174835261</v>
      </c>
      <c r="O403">
        <v>1649.8940480609231</v>
      </c>
      <c r="P403">
        <v>1380.475453629673</v>
      </c>
      <c r="Q403">
        <v>1572.115663271411</v>
      </c>
      <c r="R403">
        <v>1509.3266249940791</v>
      </c>
      <c r="S403">
        <v>1349.374713532869</v>
      </c>
      <c r="T403">
        <v>1685.12284682117</v>
      </c>
      <c r="U403">
        <v>1445.142566499961</v>
      </c>
      <c r="V403">
        <v>1955.902523065994</v>
      </c>
      <c r="W403">
        <v>1651.801134824673</v>
      </c>
      <c r="X403">
        <v>1697.3948286922889</v>
      </c>
      <c r="Y403">
        <v>1596.9026681771329</v>
      </c>
      <c r="Z403">
        <v>1075.161862144877</v>
      </c>
      <c r="AA403">
        <v>1702.7813391776599</v>
      </c>
      <c r="AB403">
        <v>1677.149653328024</v>
      </c>
      <c r="AC403">
        <v>1518.2497299715949</v>
      </c>
      <c r="AD403">
        <v>1168.208319870098</v>
      </c>
      <c r="AE403">
        <v>1487.228404229335</v>
      </c>
      <c r="AF403">
        <v>1773.7118108779371</v>
      </c>
      <c r="AG403">
        <v>1598.494518661169</v>
      </c>
      <c r="AH403">
        <v>1530.41785016738</v>
      </c>
    </row>
    <row r="404" spans="1:34" x14ac:dyDescent="0.25">
      <c r="A404">
        <v>44918</v>
      </c>
      <c r="B404">
        <v>1020.34</v>
      </c>
      <c r="C404">
        <v>1636.493795810763</v>
      </c>
      <c r="D404">
        <v>1736.3192517074469</v>
      </c>
      <c r="E404">
        <v>1612.343434688592</v>
      </c>
      <c r="F404">
        <v>1650.596672267709</v>
      </c>
      <c r="G404">
        <v>1721.7485721779631</v>
      </c>
      <c r="H404">
        <v>2304.3262339356929</v>
      </c>
      <c r="I404">
        <v>1538.6973694412929</v>
      </c>
      <c r="J404">
        <v>1808.2767960703879</v>
      </c>
      <c r="K404">
        <v>1537.429310538211</v>
      </c>
      <c r="L404">
        <v>1830.33120914804</v>
      </c>
      <c r="M404">
        <v>785.28792499964493</v>
      </c>
      <c r="N404">
        <v>1313.6298245059879</v>
      </c>
      <c r="O404">
        <v>1687.176415051817</v>
      </c>
      <c r="P404">
        <v>1406.223828423321</v>
      </c>
      <c r="Q404">
        <v>1609.665301752028</v>
      </c>
      <c r="R404">
        <v>1544.39098828327</v>
      </c>
      <c r="S404">
        <v>1387.255080514605</v>
      </c>
      <c r="T404">
        <v>1730.1480956570349</v>
      </c>
      <c r="U404">
        <v>1477.7581749878659</v>
      </c>
      <c r="V404">
        <v>2002.554212868615</v>
      </c>
      <c r="W404">
        <v>1673.7303462768559</v>
      </c>
      <c r="X404">
        <v>1735.0539009259539</v>
      </c>
      <c r="Y404">
        <v>1628.8482391193029</v>
      </c>
      <c r="Z404">
        <v>1106.808436299011</v>
      </c>
      <c r="AA404">
        <v>1746.465031585522</v>
      </c>
      <c r="AB404">
        <v>1711.167469001203</v>
      </c>
      <c r="AC404">
        <v>1548.723668376603</v>
      </c>
      <c r="AD404">
        <v>1194.51407318934</v>
      </c>
      <c r="AE404">
        <v>1526.1487751118891</v>
      </c>
      <c r="AF404">
        <v>1815.8976164533569</v>
      </c>
      <c r="AG404">
        <v>1636.824018154824</v>
      </c>
      <c r="AH404">
        <v>1562.878368542215</v>
      </c>
    </row>
    <row r="405" spans="1:34" x14ac:dyDescent="0.25">
      <c r="A405">
        <v>44917</v>
      </c>
      <c r="B405">
        <v>1022.61</v>
      </c>
      <c r="C405">
        <v>1639.9560638610269</v>
      </c>
      <c r="D405">
        <v>1753.9587287553079</v>
      </c>
      <c r="E405">
        <v>1608.3436393485861</v>
      </c>
      <c r="F405">
        <v>1654.5106256584891</v>
      </c>
      <c r="G405">
        <v>1720.680325013737</v>
      </c>
      <c r="H405">
        <v>2317.7486235494639</v>
      </c>
      <c r="I405">
        <v>1533.503690633785</v>
      </c>
      <c r="J405">
        <v>1807.694189770345</v>
      </c>
      <c r="K405">
        <v>1531.942432989902</v>
      </c>
      <c r="L405">
        <v>1842.77219606263</v>
      </c>
      <c r="M405">
        <v>780.74735871580526</v>
      </c>
      <c r="N405">
        <v>1303.2360760909571</v>
      </c>
      <c r="O405">
        <v>1693.334756879219</v>
      </c>
      <c r="P405">
        <v>1407.909050843213</v>
      </c>
      <c r="Q405">
        <v>1601.744332998192</v>
      </c>
      <c r="R405">
        <v>1545.790167740261</v>
      </c>
      <c r="S405">
        <v>1404.488730329022</v>
      </c>
      <c r="T405">
        <v>1755.1017733560011</v>
      </c>
      <c r="U405">
        <v>1480.5157609296809</v>
      </c>
      <c r="V405">
        <v>2001.9281766007671</v>
      </c>
      <c r="W405">
        <v>1680.802741373494</v>
      </c>
      <c r="X405">
        <v>1731.2572701623201</v>
      </c>
      <c r="Y405">
        <v>1634.4867101369359</v>
      </c>
      <c r="Z405">
        <v>1114.4150527255949</v>
      </c>
      <c r="AA405">
        <v>1753.811758663571</v>
      </c>
      <c r="AB405">
        <v>1711.815145843816</v>
      </c>
      <c r="AC405">
        <v>1550.507495461814</v>
      </c>
      <c r="AD405">
        <v>1190.3683652978989</v>
      </c>
      <c r="AE405">
        <v>1527.3611653191699</v>
      </c>
      <c r="AF405">
        <v>1818.8966067862491</v>
      </c>
      <c r="AG405">
        <v>1638.0584442918939</v>
      </c>
      <c r="AH405">
        <v>1569.1287072852101</v>
      </c>
    </row>
    <row r="406" spans="1:34" x14ac:dyDescent="0.25">
      <c r="A406">
        <v>44916</v>
      </c>
      <c r="B406">
        <v>1018.88</v>
      </c>
      <c r="C406">
        <v>1634.603150100028</v>
      </c>
      <c r="D406">
        <v>1744.6743820275699</v>
      </c>
      <c r="E406">
        <v>1605.500856484678</v>
      </c>
      <c r="F406">
        <v>1638.7982018112309</v>
      </c>
      <c r="G406">
        <v>1721.450048295015</v>
      </c>
      <c r="H406">
        <v>2308.315839727697</v>
      </c>
      <c r="I406">
        <v>1527.975180206156</v>
      </c>
      <c r="J406">
        <v>1811.1433336657799</v>
      </c>
      <c r="K406">
        <v>1520.8471763035941</v>
      </c>
      <c r="L406">
        <v>1848.421172628156</v>
      </c>
      <c r="M406">
        <v>788.89424689472366</v>
      </c>
      <c r="N406">
        <v>1295.035135313356</v>
      </c>
      <c r="O406">
        <v>1688.560323245126</v>
      </c>
      <c r="P406">
        <v>1400.1425272409861</v>
      </c>
      <c r="Q406">
        <v>1610.140885903621</v>
      </c>
      <c r="R406">
        <v>1532.419917286064</v>
      </c>
      <c r="S406">
        <v>1386.6645988738601</v>
      </c>
      <c r="T406">
        <v>1761.9350806001289</v>
      </c>
      <c r="U406">
        <v>1479.8388452224001</v>
      </c>
      <c r="V406">
        <v>2008.712811492469</v>
      </c>
      <c r="W406">
        <v>1667.7391366991651</v>
      </c>
      <c r="X406">
        <v>1728.724927166407</v>
      </c>
      <c r="Y406">
        <v>1630.4305149630011</v>
      </c>
      <c r="Z406">
        <v>1115.812564696952</v>
      </c>
      <c r="AA406">
        <v>1745.614015326403</v>
      </c>
      <c r="AB406">
        <v>1712.8028319563921</v>
      </c>
      <c r="AC406">
        <v>1543.173332137005</v>
      </c>
      <c r="AD406">
        <v>1188.727066071692</v>
      </c>
      <c r="AE406">
        <v>1523.0892202000491</v>
      </c>
      <c r="AF406">
        <v>1810.608096960455</v>
      </c>
      <c r="AG406">
        <v>1632.548536239615</v>
      </c>
      <c r="AH406">
        <v>1565.225508197668</v>
      </c>
    </row>
    <row r="407" spans="1:34" x14ac:dyDescent="0.25">
      <c r="A407">
        <v>44915</v>
      </c>
      <c r="B407">
        <v>1023.13</v>
      </c>
      <c r="C407">
        <v>1651.552765795092</v>
      </c>
      <c r="D407">
        <v>1757.2695517889219</v>
      </c>
      <c r="E407">
        <v>1623.5014607451669</v>
      </c>
      <c r="F407">
        <v>1668.3605309013831</v>
      </c>
      <c r="G407">
        <v>1741.735505759968</v>
      </c>
      <c r="H407">
        <v>2341.8015939805009</v>
      </c>
      <c r="I407">
        <v>1537.5954133991879</v>
      </c>
      <c r="J407">
        <v>1820.111778501863</v>
      </c>
      <c r="K407">
        <v>1538.5938752445111</v>
      </c>
      <c r="L407">
        <v>1852.9455426428131</v>
      </c>
      <c r="M407">
        <v>808.92113458828635</v>
      </c>
      <c r="N407">
        <v>1309.9254552824291</v>
      </c>
      <c r="O407">
        <v>1707.321690913526</v>
      </c>
      <c r="P407">
        <v>1405.554386438034</v>
      </c>
      <c r="Q407">
        <v>1625.995188575796</v>
      </c>
      <c r="R407">
        <v>1534.6391048933831</v>
      </c>
      <c r="S407">
        <v>1387.701605365995</v>
      </c>
      <c r="T407">
        <v>1784.5306395268919</v>
      </c>
      <c r="U407">
        <v>1480.638845476713</v>
      </c>
      <c r="V407">
        <v>2050.6965047338131</v>
      </c>
      <c r="W407">
        <v>1681.326773405995</v>
      </c>
      <c r="X407">
        <v>1726.7097203277231</v>
      </c>
      <c r="Y407">
        <v>1651.728169634594</v>
      </c>
      <c r="Z407">
        <v>1128.33200582059</v>
      </c>
      <c r="AA407">
        <v>1767.7508110198669</v>
      </c>
      <c r="AB407">
        <v>1729.4188232349429</v>
      </c>
      <c r="AC407">
        <v>1550.2606352890641</v>
      </c>
      <c r="AD407">
        <v>1204.692766427431</v>
      </c>
      <c r="AE407">
        <v>1524.836292422164</v>
      </c>
      <c r="AF407">
        <v>1823.825946047692</v>
      </c>
      <c r="AG407">
        <v>1652.2438421926761</v>
      </c>
      <c r="AH407">
        <v>1583.0475710223459</v>
      </c>
    </row>
    <row r="408" spans="1:34" x14ac:dyDescent="0.25">
      <c r="A408">
        <v>44914</v>
      </c>
      <c r="B408">
        <v>1038.4000000000001</v>
      </c>
      <c r="C408">
        <v>1680.7820306435719</v>
      </c>
      <c r="D408">
        <v>1786.118807691709</v>
      </c>
      <c r="E408">
        <v>1618.0285121677171</v>
      </c>
      <c r="F408">
        <v>1709.6912759628101</v>
      </c>
      <c r="G408">
        <v>1768.234414443785</v>
      </c>
      <c r="H408">
        <v>2378.087090488732</v>
      </c>
      <c r="I408">
        <v>1556.9227627167791</v>
      </c>
      <c r="J408">
        <v>1854.5060864021191</v>
      </c>
      <c r="K408">
        <v>1577.5638969238771</v>
      </c>
      <c r="L408">
        <v>1884.214803915761</v>
      </c>
      <c r="M408">
        <v>819.303116048981</v>
      </c>
      <c r="N408">
        <v>1323.673469549823</v>
      </c>
      <c r="O408">
        <v>1731.7714378592991</v>
      </c>
      <c r="P408">
        <v>1418.26009274291</v>
      </c>
      <c r="Q408">
        <v>1665.5380879530289</v>
      </c>
      <c r="R408">
        <v>1563.7791635758231</v>
      </c>
      <c r="S408">
        <v>1419.998928577812</v>
      </c>
      <c r="T408">
        <v>1814.872653025104</v>
      </c>
      <c r="U408">
        <v>1498.0922445825429</v>
      </c>
      <c r="V408">
        <v>2090.7576388287071</v>
      </c>
      <c r="W408">
        <v>1698.911921237428</v>
      </c>
      <c r="X408">
        <v>1757.0076359068639</v>
      </c>
      <c r="Y408">
        <v>1686.1922182398321</v>
      </c>
      <c r="Z408">
        <v>1147.2654727119491</v>
      </c>
      <c r="AA408">
        <v>1803.5464676417971</v>
      </c>
      <c r="AB408">
        <v>1762.410339329891</v>
      </c>
      <c r="AC408">
        <v>1570.9048223785819</v>
      </c>
      <c r="AD408">
        <v>1215.9975461586851</v>
      </c>
      <c r="AE408">
        <v>1540.3059445349941</v>
      </c>
      <c r="AF408">
        <v>1846.2016875175909</v>
      </c>
      <c r="AG408">
        <v>1683.53522741918</v>
      </c>
      <c r="AH408">
        <v>1615.1845675616271</v>
      </c>
    </row>
    <row r="409" spans="1:34" x14ac:dyDescent="0.25">
      <c r="A409">
        <v>44911</v>
      </c>
      <c r="B409">
        <v>1052.48</v>
      </c>
      <c r="C409">
        <v>1686.2468418817921</v>
      </c>
      <c r="D409">
        <v>1785.5863321443369</v>
      </c>
      <c r="E409">
        <v>1635.535216371389</v>
      </c>
      <c r="F409">
        <v>1721.662887534995</v>
      </c>
      <c r="G409">
        <v>1798.9421355903339</v>
      </c>
      <c r="H409">
        <v>2384.174950616351</v>
      </c>
      <c r="I409">
        <v>1561.785136198278</v>
      </c>
      <c r="J409">
        <v>1854.4065389189161</v>
      </c>
      <c r="K409">
        <v>1601.4081587593</v>
      </c>
      <c r="L409">
        <v>1893.055808188416</v>
      </c>
      <c r="M409">
        <v>819.74840720728344</v>
      </c>
      <c r="N409">
        <v>1330.968683365996</v>
      </c>
      <c r="O409">
        <v>1742.6573634902229</v>
      </c>
      <c r="P409">
        <v>1427.141270921687</v>
      </c>
      <c r="Q409">
        <v>1667.4086751860871</v>
      </c>
      <c r="R409">
        <v>1567.282291090057</v>
      </c>
      <c r="S409">
        <v>1424.2954733275949</v>
      </c>
      <c r="T409">
        <v>1791.3844950106879</v>
      </c>
      <c r="U409">
        <v>1499.316313156417</v>
      </c>
      <c r="V409">
        <v>2056.4481534847041</v>
      </c>
      <c r="W409">
        <v>1700.7149977716549</v>
      </c>
      <c r="X409">
        <v>1751.109057054824</v>
      </c>
      <c r="Y409">
        <v>1695.8521292442861</v>
      </c>
      <c r="Z409">
        <v>1143.317388233512</v>
      </c>
      <c r="AA409">
        <v>1808.987240459895</v>
      </c>
      <c r="AB409">
        <v>1767.1159618517361</v>
      </c>
      <c r="AC409">
        <v>1577.4657875599</v>
      </c>
      <c r="AD409">
        <v>1220.784857598381</v>
      </c>
      <c r="AE409">
        <v>1556.986418999852</v>
      </c>
      <c r="AF409">
        <v>1861.6668405330149</v>
      </c>
      <c r="AG409">
        <v>1688.026680486867</v>
      </c>
      <c r="AH409">
        <v>1615.414792363968</v>
      </c>
    </row>
    <row r="410" spans="1:34" x14ac:dyDescent="0.25">
      <c r="A410">
        <v>44910</v>
      </c>
      <c r="B410">
        <v>1055.32</v>
      </c>
      <c r="C410">
        <v>1684.4582857690609</v>
      </c>
      <c r="D410">
        <v>1790.64248957722</v>
      </c>
      <c r="E410">
        <v>1639.999126744463</v>
      </c>
      <c r="F410">
        <v>1724.5929904999909</v>
      </c>
      <c r="G410">
        <v>1793.378982037214</v>
      </c>
      <c r="H410">
        <v>2378.2892453334521</v>
      </c>
      <c r="I410">
        <v>1553.2129615516119</v>
      </c>
      <c r="J410">
        <v>1846.0735994069021</v>
      </c>
      <c r="K410">
        <v>1611.0787884424169</v>
      </c>
      <c r="L410">
        <v>1905.204253303913</v>
      </c>
      <c r="M410">
        <v>807.84071548891779</v>
      </c>
      <c r="N410">
        <v>1330.4252776147971</v>
      </c>
      <c r="O410">
        <v>1745.367888110645</v>
      </c>
      <c r="P410">
        <v>1425.377811335396</v>
      </c>
      <c r="Q410">
        <v>1648.0599445545449</v>
      </c>
      <c r="R410">
        <v>1573.325958391858</v>
      </c>
      <c r="S410">
        <v>1419.191756368507</v>
      </c>
      <c r="T410">
        <v>1756.8679784571571</v>
      </c>
      <c r="U410">
        <v>1500.004210813926</v>
      </c>
      <c r="V410">
        <v>2058.7529003945301</v>
      </c>
      <c r="W410">
        <v>1701.4698275219141</v>
      </c>
      <c r="X410">
        <v>1751.5132437798891</v>
      </c>
      <c r="Y410">
        <v>1696.5526502955249</v>
      </c>
      <c r="Z410">
        <v>1137.6587139935641</v>
      </c>
      <c r="AA410">
        <v>1807.1869189498691</v>
      </c>
      <c r="AB410">
        <v>1764.366019210835</v>
      </c>
      <c r="AC410">
        <v>1577.414093197101</v>
      </c>
      <c r="AD410">
        <v>1217.3211532457599</v>
      </c>
      <c r="AE410">
        <v>1555.526718036054</v>
      </c>
      <c r="AF410">
        <v>1856.642548663461</v>
      </c>
      <c r="AG410">
        <v>1683.513767879678</v>
      </c>
      <c r="AH410">
        <v>1617.9479557355889</v>
      </c>
    </row>
    <row r="411" spans="1:34" x14ac:dyDescent="0.25">
      <c r="A411">
        <v>44909</v>
      </c>
      <c r="B411">
        <v>1050.43</v>
      </c>
      <c r="C411">
        <v>1683.4507564855601</v>
      </c>
      <c r="D411">
        <v>1791.3921559219609</v>
      </c>
      <c r="E411">
        <v>1635.282584976585</v>
      </c>
      <c r="F411">
        <v>1721.2192137524969</v>
      </c>
      <c r="G411">
        <v>1785.240637538222</v>
      </c>
      <c r="H411">
        <v>2379.6283921046802</v>
      </c>
      <c r="I411">
        <v>1562.0423124619181</v>
      </c>
      <c r="J411">
        <v>1849.884802954856</v>
      </c>
      <c r="K411">
        <v>1612.6206791285069</v>
      </c>
      <c r="L411">
        <v>1906.3811964154891</v>
      </c>
      <c r="M411">
        <v>798.15035734722278</v>
      </c>
      <c r="N411">
        <v>1323.554441518304</v>
      </c>
      <c r="O411">
        <v>1741.199061360169</v>
      </c>
      <c r="P411">
        <v>1426.5542756279069</v>
      </c>
      <c r="Q411">
        <v>1645.9451405624141</v>
      </c>
      <c r="R411">
        <v>1558.7307223956691</v>
      </c>
      <c r="S411">
        <v>1429.168549896925</v>
      </c>
      <c r="T411">
        <v>1756.024780698438</v>
      </c>
      <c r="U411">
        <v>1496.788739241041</v>
      </c>
      <c r="V411">
        <v>2075.320879412026</v>
      </c>
      <c r="W411">
        <v>1701.6988708653389</v>
      </c>
      <c r="X411">
        <v>1754.486484678645</v>
      </c>
      <c r="Y411">
        <v>1699.64943488924</v>
      </c>
      <c r="Z411">
        <v>1140.9636331742111</v>
      </c>
      <c r="AA411">
        <v>1807.8746051223641</v>
      </c>
      <c r="AB411">
        <v>1764.642705703636</v>
      </c>
      <c r="AC411">
        <v>1573.5508575817521</v>
      </c>
      <c r="AD411">
        <v>1212.404190360603</v>
      </c>
      <c r="AE411">
        <v>1544.7846327672621</v>
      </c>
      <c r="AF411">
        <v>1855.055864009227</v>
      </c>
      <c r="AG411">
        <v>1682.1355671466811</v>
      </c>
      <c r="AH411">
        <v>1618.805547931189</v>
      </c>
    </row>
    <row r="412" spans="1:34" x14ac:dyDescent="0.25">
      <c r="A412">
        <v>44908</v>
      </c>
      <c r="B412">
        <v>1047.45</v>
      </c>
      <c r="C412">
        <v>1674.739852142885</v>
      </c>
      <c r="D412">
        <v>1776.8965866512201</v>
      </c>
      <c r="E412">
        <v>1636.771019270001</v>
      </c>
      <c r="F412">
        <v>1707.378780967173</v>
      </c>
      <c r="G412">
        <v>1768.546634494829</v>
      </c>
      <c r="H412">
        <v>2377.495884768075</v>
      </c>
      <c r="I412">
        <v>1544.5434561799691</v>
      </c>
      <c r="J412">
        <v>1834.4362005772709</v>
      </c>
      <c r="K412">
        <v>1600.525990753988</v>
      </c>
      <c r="L412">
        <v>1896.642878237674</v>
      </c>
      <c r="M412">
        <v>790.63069898021922</v>
      </c>
      <c r="N412">
        <v>1321.0920766855349</v>
      </c>
      <c r="O412">
        <v>1731.1002535361711</v>
      </c>
      <c r="P412">
        <v>1422.593735178943</v>
      </c>
      <c r="Q412">
        <v>1625.632660176017</v>
      </c>
      <c r="R412">
        <v>1557.6600965110269</v>
      </c>
      <c r="S412">
        <v>1412.9240436716559</v>
      </c>
      <c r="T412">
        <v>1737.4009249683129</v>
      </c>
      <c r="U412">
        <v>1489.4204617778089</v>
      </c>
      <c r="V412">
        <v>2079.4020292004589</v>
      </c>
      <c r="W412">
        <v>1700.092170440166</v>
      </c>
      <c r="X412">
        <v>1759.09204314062</v>
      </c>
      <c r="Y412">
        <v>1691.068878036552</v>
      </c>
      <c r="Z412">
        <v>1131.6917012430761</v>
      </c>
      <c r="AA412">
        <v>1798.8426174336901</v>
      </c>
      <c r="AB412">
        <v>1752.09984808482</v>
      </c>
      <c r="AC412">
        <v>1567.174963862848</v>
      </c>
      <c r="AD412">
        <v>1207.890048961506</v>
      </c>
      <c r="AE412">
        <v>1535.7941416214351</v>
      </c>
      <c r="AF412">
        <v>1851.253216889558</v>
      </c>
      <c r="AG412">
        <v>1673.321660067546</v>
      </c>
      <c r="AH412">
        <v>1607.8566613661869</v>
      </c>
    </row>
    <row r="413" spans="1:34" x14ac:dyDescent="0.25">
      <c r="A413">
        <v>44907</v>
      </c>
      <c r="B413">
        <v>1032.07</v>
      </c>
      <c r="C413">
        <v>1665.12372871453</v>
      </c>
      <c r="D413">
        <v>1762.492360496389</v>
      </c>
      <c r="E413">
        <v>1616.939120298149</v>
      </c>
      <c r="F413">
        <v>1695.9305849186951</v>
      </c>
      <c r="G413">
        <v>1752.4928656063289</v>
      </c>
      <c r="H413">
        <v>2329.2249297612721</v>
      </c>
      <c r="I413">
        <v>1537.5481937092279</v>
      </c>
      <c r="J413">
        <v>1820.6411029716139</v>
      </c>
      <c r="K413">
        <v>1582.339162030499</v>
      </c>
      <c r="L413">
        <v>1889.6618044237971</v>
      </c>
      <c r="M413">
        <v>789.92335610802638</v>
      </c>
      <c r="N413">
        <v>1319.2305752909001</v>
      </c>
      <c r="O413">
        <v>1726.015696402503</v>
      </c>
      <c r="P413">
        <v>1413.336679175392</v>
      </c>
      <c r="Q413">
        <v>1628.9558809629391</v>
      </c>
      <c r="R413">
        <v>1537.4324157029951</v>
      </c>
      <c r="S413">
        <v>1424.818780210114</v>
      </c>
      <c r="T413">
        <v>1725.1368678248939</v>
      </c>
      <c r="U413">
        <v>1486.9034234186081</v>
      </c>
      <c r="V413">
        <v>2079.4538603336109</v>
      </c>
      <c r="W413">
        <v>1700.8980285469941</v>
      </c>
      <c r="X413">
        <v>1763.549412715385</v>
      </c>
      <c r="Y413">
        <v>1684.8131849578931</v>
      </c>
      <c r="Z413">
        <v>1128.0087355806079</v>
      </c>
      <c r="AA413">
        <v>1785.9833191900329</v>
      </c>
      <c r="AB413">
        <v>1746.4457215254979</v>
      </c>
      <c r="AC413">
        <v>1558.085739625697</v>
      </c>
      <c r="AD413">
        <v>1203.217976278678</v>
      </c>
      <c r="AE413">
        <v>1520.3967148119059</v>
      </c>
      <c r="AF413">
        <v>1829.6200399461809</v>
      </c>
      <c r="AG413">
        <v>1664.9481097489941</v>
      </c>
      <c r="AH413">
        <v>1603.503848570354</v>
      </c>
    </row>
    <row r="414" spans="1:34" x14ac:dyDescent="0.25">
      <c r="A414">
        <v>44904</v>
      </c>
      <c r="B414">
        <v>1051.81</v>
      </c>
      <c r="C414">
        <v>1672.899413094852</v>
      </c>
      <c r="D414">
        <v>1779.0261374432041</v>
      </c>
      <c r="E414">
        <v>1621.34306399961</v>
      </c>
      <c r="F414">
        <v>1714.647540254246</v>
      </c>
      <c r="G414">
        <v>1755.8832380897329</v>
      </c>
      <c r="H414">
        <v>2375.3473694978811</v>
      </c>
      <c r="I414">
        <v>1543.5143952913829</v>
      </c>
      <c r="J414">
        <v>1812.2079506698749</v>
      </c>
      <c r="K414">
        <v>1599.2392465047581</v>
      </c>
      <c r="L414">
        <v>1908.8133814243081</v>
      </c>
      <c r="M414">
        <v>784.62510761307624</v>
      </c>
      <c r="N414">
        <v>1306.755190127571</v>
      </c>
      <c r="O414">
        <v>1727.318444691386</v>
      </c>
      <c r="P414">
        <v>1417.9841663135251</v>
      </c>
      <c r="Q414">
        <v>1624.5645931026511</v>
      </c>
      <c r="R414">
        <v>1549.3778087305641</v>
      </c>
      <c r="S414">
        <v>1466.6036390235961</v>
      </c>
      <c r="T414">
        <v>1742.4346423351881</v>
      </c>
      <c r="U414">
        <v>1481.7512424986589</v>
      </c>
      <c r="V414">
        <v>2045.4366821462761</v>
      </c>
      <c r="W414">
        <v>1699.004878433856</v>
      </c>
      <c r="X414">
        <v>1773.642396850654</v>
      </c>
      <c r="Y414">
        <v>1685.0279641321731</v>
      </c>
      <c r="Z414">
        <v>1140.4474580378401</v>
      </c>
      <c r="AA414">
        <v>1802.5263422498069</v>
      </c>
      <c r="AB414">
        <v>1745.565508819406</v>
      </c>
      <c r="AC414">
        <v>1561.1716321147851</v>
      </c>
      <c r="AD414">
        <v>1200.3746200484161</v>
      </c>
      <c r="AE414">
        <v>1538.080347709657</v>
      </c>
      <c r="AF414">
        <v>1844.5848003831691</v>
      </c>
      <c r="AG414">
        <v>1673.9997819932689</v>
      </c>
      <c r="AH414">
        <v>1605.2615664626801</v>
      </c>
    </row>
    <row r="415" spans="1:34" x14ac:dyDescent="0.25">
      <c r="A415">
        <v>44903</v>
      </c>
      <c r="B415">
        <v>1050.53</v>
      </c>
      <c r="C415">
        <v>1668.2567558093469</v>
      </c>
      <c r="D415">
        <v>1772.7749175544659</v>
      </c>
      <c r="E415">
        <v>1625.344552842485</v>
      </c>
      <c r="F415">
        <v>1714.219599423363</v>
      </c>
      <c r="G415">
        <v>1743.360545709352</v>
      </c>
      <c r="H415">
        <v>2381.105745753498</v>
      </c>
      <c r="I415">
        <v>1546.0042928523981</v>
      </c>
      <c r="J415">
        <v>1809.7484633003601</v>
      </c>
      <c r="K415">
        <v>1614.3512314416721</v>
      </c>
      <c r="L415">
        <v>1888.944510047007</v>
      </c>
      <c r="M415">
        <v>783.17792547903605</v>
      </c>
      <c r="N415">
        <v>1305.947061528552</v>
      </c>
      <c r="O415">
        <v>1721.4465575605709</v>
      </c>
      <c r="P415">
        <v>1400.7735913469401</v>
      </c>
      <c r="Q415">
        <v>1620.785079795588</v>
      </c>
      <c r="R415">
        <v>1545.646289961174</v>
      </c>
      <c r="S415">
        <v>1469.2354892469571</v>
      </c>
      <c r="T415">
        <v>1725.790179706315</v>
      </c>
      <c r="U415">
        <v>1475.3844806138391</v>
      </c>
      <c r="V415">
        <v>2054.653444549333</v>
      </c>
      <c r="W415">
        <v>1697.5706150066951</v>
      </c>
      <c r="X415">
        <v>1756.717259475188</v>
      </c>
      <c r="Y415">
        <v>1674.304885360692</v>
      </c>
      <c r="Z415">
        <v>1140.56662619183</v>
      </c>
      <c r="AA415">
        <v>1796.8628390139279</v>
      </c>
      <c r="AB415">
        <v>1742.568758178734</v>
      </c>
      <c r="AC415">
        <v>1554.8664636089241</v>
      </c>
      <c r="AD415">
        <v>1200.3430814151559</v>
      </c>
      <c r="AE415">
        <v>1534.7556523755941</v>
      </c>
      <c r="AF415">
        <v>1836.0610132775121</v>
      </c>
      <c r="AG415">
        <v>1666.951565409445</v>
      </c>
      <c r="AH415">
        <v>1604.803968025758</v>
      </c>
    </row>
    <row r="416" spans="1:34" x14ac:dyDescent="0.25">
      <c r="A416">
        <v>44902</v>
      </c>
      <c r="B416">
        <v>1041.02</v>
      </c>
      <c r="C416">
        <v>1645.090050090211</v>
      </c>
      <c r="D416">
        <v>1742.103775650286</v>
      </c>
      <c r="E416">
        <v>1612.056092488418</v>
      </c>
      <c r="F416">
        <v>1679.8150881216859</v>
      </c>
      <c r="G416">
        <v>1713.419508139752</v>
      </c>
      <c r="H416">
        <v>2322.0981396363259</v>
      </c>
      <c r="I416">
        <v>1525.3815783114369</v>
      </c>
      <c r="J416">
        <v>1801.6753744558571</v>
      </c>
      <c r="K416">
        <v>1615.867679360008</v>
      </c>
      <c r="L416">
        <v>1875.0269445381789</v>
      </c>
      <c r="M416">
        <v>755.18697621330614</v>
      </c>
      <c r="N416">
        <v>1299.7210530578971</v>
      </c>
      <c r="O416">
        <v>1713.247708817056</v>
      </c>
      <c r="P416">
        <v>1394.7614619780579</v>
      </c>
      <c r="Q416">
        <v>1602.4771283924431</v>
      </c>
      <c r="R416">
        <v>1513.9031312087779</v>
      </c>
      <c r="S416">
        <v>1438.688186987318</v>
      </c>
      <c r="T416">
        <v>1676.79001123167</v>
      </c>
      <c r="U416">
        <v>1466.5383841216351</v>
      </c>
      <c r="V416">
        <v>2059.4024442086038</v>
      </c>
      <c r="W416">
        <v>1680.6841879732301</v>
      </c>
      <c r="X416">
        <v>1752.076650638604</v>
      </c>
      <c r="Y416">
        <v>1643.5012195930599</v>
      </c>
      <c r="Z416">
        <v>1131.5902994390669</v>
      </c>
      <c r="AA416">
        <v>1762.6163966639831</v>
      </c>
      <c r="AB416">
        <v>1733.332956913348</v>
      </c>
      <c r="AC416">
        <v>1536.1740987558039</v>
      </c>
      <c r="AD416">
        <v>1187.622948426103</v>
      </c>
      <c r="AE416">
        <v>1517.982540663123</v>
      </c>
      <c r="AF416">
        <v>1809.229213499565</v>
      </c>
      <c r="AG416">
        <v>1643.2739137565011</v>
      </c>
      <c r="AH416">
        <v>1583.1462871839201</v>
      </c>
    </row>
    <row r="417" spans="1:34" x14ac:dyDescent="0.25">
      <c r="A417">
        <v>44901</v>
      </c>
      <c r="B417">
        <v>1048.69</v>
      </c>
      <c r="C417">
        <v>1671.02890874485</v>
      </c>
      <c r="D417">
        <v>1778.119544802611</v>
      </c>
      <c r="E417">
        <v>1626.2569026822489</v>
      </c>
      <c r="F417">
        <v>1723.479031450657</v>
      </c>
      <c r="G417">
        <v>1740.7010244916889</v>
      </c>
      <c r="H417">
        <v>2353.1797553201459</v>
      </c>
      <c r="I417">
        <v>1550.145211199711</v>
      </c>
      <c r="J417">
        <v>1805.5787688219309</v>
      </c>
      <c r="K417">
        <v>1626.3111177479709</v>
      </c>
      <c r="L417">
        <v>1894.8038807397079</v>
      </c>
      <c r="M417">
        <v>766.7653544778982</v>
      </c>
      <c r="N417">
        <v>1305.3548696172591</v>
      </c>
      <c r="O417">
        <v>1726.200172847085</v>
      </c>
      <c r="P417">
        <v>1415.2736258482171</v>
      </c>
      <c r="Q417">
        <v>1644.099248703795</v>
      </c>
      <c r="R417">
        <v>1526.6101551482261</v>
      </c>
      <c r="S417">
        <v>1480.092748005289</v>
      </c>
      <c r="T417">
        <v>1706.309542510339</v>
      </c>
      <c r="U417">
        <v>1484.886587607512</v>
      </c>
      <c r="V417">
        <v>2101.759656908876</v>
      </c>
      <c r="W417">
        <v>1699.5589767805609</v>
      </c>
      <c r="X417">
        <v>1778.049475706378</v>
      </c>
      <c r="Y417">
        <v>1676.8580881399009</v>
      </c>
      <c r="Z417">
        <v>1140.9408294148379</v>
      </c>
      <c r="AA417">
        <v>1798.154661141562</v>
      </c>
      <c r="AB417">
        <v>1754.2233632419909</v>
      </c>
      <c r="AC417">
        <v>1555.235951827769</v>
      </c>
      <c r="AD417">
        <v>1196.67289925464</v>
      </c>
      <c r="AE417">
        <v>1525.3919406121479</v>
      </c>
      <c r="AF417">
        <v>1823.0824986314731</v>
      </c>
      <c r="AG417">
        <v>1673.3491856778201</v>
      </c>
      <c r="AH417">
        <v>1612.9903246014569</v>
      </c>
    </row>
    <row r="418" spans="1:34" x14ac:dyDescent="0.25">
      <c r="A418">
        <v>44900</v>
      </c>
      <c r="B418">
        <v>1093.67</v>
      </c>
      <c r="C418">
        <v>1706.8140062689761</v>
      </c>
      <c r="D418">
        <v>1825.9207606966011</v>
      </c>
      <c r="E418">
        <v>1653.55581248148</v>
      </c>
      <c r="F418">
        <v>1778.8623319605931</v>
      </c>
      <c r="G418">
        <v>1790.5688451478229</v>
      </c>
      <c r="H418">
        <v>2412.2865434285809</v>
      </c>
      <c r="I418">
        <v>1605.017820826007</v>
      </c>
      <c r="J418">
        <v>1831.534327044129</v>
      </c>
      <c r="K418">
        <v>1675.2166212469549</v>
      </c>
      <c r="L418">
        <v>1908.1635861957741</v>
      </c>
      <c r="M418">
        <v>788.89877874606782</v>
      </c>
      <c r="N418">
        <v>1335.775197017889</v>
      </c>
      <c r="O418">
        <v>1735.243869072516</v>
      </c>
      <c r="P418">
        <v>1429.2302270574939</v>
      </c>
      <c r="Q418">
        <v>1686.2876164932011</v>
      </c>
      <c r="R418">
        <v>1574.4981695241349</v>
      </c>
      <c r="S418">
        <v>1539.098910038603</v>
      </c>
      <c r="T418">
        <v>1770.0740346317291</v>
      </c>
      <c r="U418">
        <v>1501.8814213834969</v>
      </c>
      <c r="V418">
        <v>2037.172905193743</v>
      </c>
      <c r="W418">
        <v>1702.5437849701721</v>
      </c>
      <c r="X418">
        <v>1804.891268025274</v>
      </c>
      <c r="Y418">
        <v>1719.647387953685</v>
      </c>
      <c r="Z418">
        <v>1162.2672450626619</v>
      </c>
      <c r="AA418">
        <v>1847.481715115634</v>
      </c>
      <c r="AB418">
        <v>1773.020154647483</v>
      </c>
      <c r="AC418">
        <v>1584.057420086519</v>
      </c>
      <c r="AD418">
        <v>1222.7683911101881</v>
      </c>
      <c r="AE418">
        <v>1570.3236991432229</v>
      </c>
      <c r="AF418">
        <v>1854.9322834262971</v>
      </c>
      <c r="AG418">
        <v>1706.8181623619839</v>
      </c>
      <c r="AH418">
        <v>1651.9264921232129</v>
      </c>
    </row>
    <row r="419" spans="1:34" x14ac:dyDescent="0.25">
      <c r="A419">
        <v>44897</v>
      </c>
      <c r="B419">
        <v>1080.01</v>
      </c>
      <c r="C419">
        <v>1693.173599249106</v>
      </c>
      <c r="D419">
        <v>1824.4286776042641</v>
      </c>
      <c r="E419">
        <v>1639.378114981612</v>
      </c>
      <c r="F419">
        <v>1771.898547464343</v>
      </c>
      <c r="G419">
        <v>1785.241601034915</v>
      </c>
      <c r="H419">
        <v>2369.4464460929839</v>
      </c>
      <c r="I419">
        <v>1605.4661949927399</v>
      </c>
      <c r="J419">
        <v>1823.6401899504549</v>
      </c>
      <c r="K419">
        <v>1651.5497428476881</v>
      </c>
      <c r="L419">
        <v>1902.13613315672</v>
      </c>
      <c r="M419">
        <v>765.3416296193393</v>
      </c>
      <c r="N419">
        <v>1333.9766479506391</v>
      </c>
      <c r="O419">
        <v>1713.242859909531</v>
      </c>
      <c r="P419">
        <v>1410.8770344177819</v>
      </c>
      <c r="Q419">
        <v>1672.8629741048501</v>
      </c>
      <c r="R419">
        <v>1549.446715025701</v>
      </c>
      <c r="S419">
        <v>1523.6033601326201</v>
      </c>
      <c r="T419">
        <v>1743.6327510239089</v>
      </c>
      <c r="U419">
        <v>1497.13917070707</v>
      </c>
      <c r="V419">
        <v>2044.715388527927</v>
      </c>
      <c r="W419">
        <v>1684.756586234048</v>
      </c>
      <c r="X419">
        <v>1804.866855054586</v>
      </c>
      <c r="Y419">
        <v>1705.39032383534</v>
      </c>
      <c r="Z419">
        <v>1160.7645568451819</v>
      </c>
      <c r="AA419">
        <v>1832.7403536201241</v>
      </c>
      <c r="AB419">
        <v>1759.0066842838521</v>
      </c>
      <c r="AC419">
        <v>1570.5522146482749</v>
      </c>
      <c r="AD419">
        <v>1214.366396524837</v>
      </c>
      <c r="AE419">
        <v>1554.735295973383</v>
      </c>
      <c r="AF419">
        <v>1838.842738278229</v>
      </c>
      <c r="AG419">
        <v>1694.344744762908</v>
      </c>
      <c r="AH419">
        <v>1638.5167036441251</v>
      </c>
    </row>
    <row r="420" spans="1:34" x14ac:dyDescent="0.25">
      <c r="A420">
        <v>44896</v>
      </c>
      <c r="B420">
        <v>1036.28</v>
      </c>
      <c r="C420">
        <v>1669.7049217221361</v>
      </c>
      <c r="D420">
        <v>1806.3867068977429</v>
      </c>
      <c r="E420">
        <v>1619.266762885879</v>
      </c>
      <c r="F420">
        <v>1740.740029310396</v>
      </c>
      <c r="G420">
        <v>1755.510229291265</v>
      </c>
      <c r="H420">
        <v>2322.483797880092</v>
      </c>
      <c r="I420">
        <v>1573.822403765718</v>
      </c>
      <c r="J420">
        <v>1821.080603780048</v>
      </c>
      <c r="K420">
        <v>1590.013426928283</v>
      </c>
      <c r="L420">
        <v>1893.904908823913</v>
      </c>
      <c r="M420">
        <v>748.31454711991364</v>
      </c>
      <c r="N420">
        <v>1326.4391611879889</v>
      </c>
      <c r="O420">
        <v>1691.618826251917</v>
      </c>
      <c r="P420">
        <v>1400.8659152689081</v>
      </c>
      <c r="Q420">
        <v>1656.0048087297771</v>
      </c>
      <c r="R420">
        <v>1516.1098265965311</v>
      </c>
      <c r="S420">
        <v>1490.264640304212</v>
      </c>
      <c r="T420">
        <v>1704.6934803314371</v>
      </c>
      <c r="U420">
        <v>1473.2745083615359</v>
      </c>
      <c r="V420">
        <v>2025.8594321934529</v>
      </c>
      <c r="W420">
        <v>1678.3139460354889</v>
      </c>
      <c r="X420">
        <v>1802.758434242098</v>
      </c>
      <c r="Y420">
        <v>1680.148952806401</v>
      </c>
      <c r="Z420">
        <v>1151.9546160535861</v>
      </c>
      <c r="AA420">
        <v>1804.30466841314</v>
      </c>
      <c r="AB420">
        <v>1739.194605180312</v>
      </c>
      <c r="AC420">
        <v>1548.251622977004</v>
      </c>
      <c r="AD420">
        <v>1202.574548283422</v>
      </c>
      <c r="AE420">
        <v>1509.9943751782421</v>
      </c>
      <c r="AF420">
        <v>1801.8375502201379</v>
      </c>
      <c r="AG420">
        <v>1673.927545846256</v>
      </c>
      <c r="AH420">
        <v>1621.10844665792</v>
      </c>
    </row>
    <row r="421" spans="1:34" x14ac:dyDescent="0.25">
      <c r="A421">
        <v>44895</v>
      </c>
      <c r="B421">
        <v>1048.42</v>
      </c>
      <c r="C421">
        <v>1653.6971426169571</v>
      </c>
      <c r="D421">
        <v>1766.423704733063</v>
      </c>
      <c r="E421">
        <v>1616.380832806168</v>
      </c>
      <c r="F421">
        <v>1712.2160894677311</v>
      </c>
      <c r="G421">
        <v>1753.7441284937181</v>
      </c>
      <c r="H421">
        <v>2324.5101485509149</v>
      </c>
      <c r="I421">
        <v>1571.5652769286601</v>
      </c>
      <c r="J421">
        <v>1810.5786045316479</v>
      </c>
      <c r="K421">
        <v>1584.1718217280591</v>
      </c>
      <c r="L421">
        <v>1863.5281606338101</v>
      </c>
      <c r="M421">
        <v>733.18519083457568</v>
      </c>
      <c r="N421">
        <v>1333.2584949342699</v>
      </c>
      <c r="O421">
        <v>1689.654903694626</v>
      </c>
      <c r="P421">
        <v>1390.758186586168</v>
      </c>
      <c r="Q421">
        <v>1636.4168682692441</v>
      </c>
      <c r="R421">
        <v>1505.2887422500939</v>
      </c>
      <c r="S421">
        <v>1474.111500040558</v>
      </c>
      <c r="T421">
        <v>1660.240011220234</v>
      </c>
      <c r="U421">
        <v>1459.0439184149311</v>
      </c>
      <c r="V421">
        <v>2002.2180622186211</v>
      </c>
      <c r="W421">
        <v>1663.5570400703971</v>
      </c>
      <c r="X421">
        <v>1776.9331600007361</v>
      </c>
      <c r="Y421">
        <v>1656.2529919328049</v>
      </c>
      <c r="Z421">
        <v>1147.8786190605661</v>
      </c>
      <c r="AA421">
        <v>1780.5928469733151</v>
      </c>
      <c r="AB421">
        <v>1726.767150363409</v>
      </c>
      <c r="AC421">
        <v>1537.959605492571</v>
      </c>
      <c r="AD421">
        <v>1200.6573938841659</v>
      </c>
      <c r="AE421">
        <v>1516.3310078820571</v>
      </c>
      <c r="AF421">
        <v>1805.8402076831269</v>
      </c>
      <c r="AG421">
        <v>1655.250508267565</v>
      </c>
      <c r="AH421">
        <v>1595.3786856733859</v>
      </c>
    </row>
    <row r="422" spans="1:34" x14ac:dyDescent="0.25">
      <c r="A422">
        <v>44894</v>
      </c>
      <c r="B422">
        <v>1032.1600000000001</v>
      </c>
      <c r="C422">
        <v>1634.0930918348531</v>
      </c>
      <c r="D422">
        <v>1731.0735295498321</v>
      </c>
      <c r="E422">
        <v>1578.434140129737</v>
      </c>
      <c r="F422">
        <v>1681.032868220778</v>
      </c>
      <c r="G422">
        <v>1731.2476799517131</v>
      </c>
      <c r="H422">
        <v>2300.7789271956549</v>
      </c>
      <c r="I422">
        <v>1546.6181027871651</v>
      </c>
      <c r="J422">
        <v>1798.0598060294269</v>
      </c>
      <c r="K422">
        <v>1560.3067879820071</v>
      </c>
      <c r="L422">
        <v>1845.765705524685</v>
      </c>
      <c r="M422">
        <v>729.46517938698662</v>
      </c>
      <c r="N422">
        <v>1313.1227670963401</v>
      </c>
      <c r="O422">
        <v>1671.1415116512819</v>
      </c>
      <c r="P422">
        <v>1377.4470446205</v>
      </c>
      <c r="Q422">
        <v>1626.5431628707011</v>
      </c>
      <c r="R422">
        <v>1492.432127003399</v>
      </c>
      <c r="S422">
        <v>1464.2198505043571</v>
      </c>
      <c r="T422">
        <v>1628.660628982155</v>
      </c>
      <c r="U422">
        <v>1450.1845926448091</v>
      </c>
      <c r="V422">
        <v>1968.0102968313299</v>
      </c>
      <c r="W422">
        <v>1661.5312316039081</v>
      </c>
      <c r="X422">
        <v>1760.1319087771469</v>
      </c>
      <c r="Y422">
        <v>1636.84321332891</v>
      </c>
      <c r="Z422">
        <v>1132.162088487612</v>
      </c>
      <c r="AA422">
        <v>1755.9850178993379</v>
      </c>
      <c r="AB422">
        <v>1709.68836196502</v>
      </c>
      <c r="AC422">
        <v>1525.520553274785</v>
      </c>
      <c r="AD422">
        <v>1182.5129854009731</v>
      </c>
      <c r="AE422">
        <v>1502.748538428745</v>
      </c>
      <c r="AF422">
        <v>1782.1405547861441</v>
      </c>
      <c r="AG422">
        <v>1637.153917774554</v>
      </c>
      <c r="AH422">
        <v>1575.4678516406541</v>
      </c>
    </row>
    <row r="423" spans="1:34" x14ac:dyDescent="0.25">
      <c r="A423">
        <v>44893</v>
      </c>
      <c r="B423">
        <v>1005.69</v>
      </c>
      <c r="C423">
        <v>1606.7206282796999</v>
      </c>
      <c r="D423">
        <v>1685.8430531709289</v>
      </c>
      <c r="E423">
        <v>1575.4578182442849</v>
      </c>
      <c r="F423">
        <v>1638.540778181595</v>
      </c>
      <c r="G423">
        <v>1708.4620836296101</v>
      </c>
      <c r="H423">
        <v>2259.3602533927501</v>
      </c>
      <c r="I423">
        <v>1527.0467411336081</v>
      </c>
      <c r="J423">
        <v>1774.374868257252</v>
      </c>
      <c r="K423">
        <v>1520.1595135911421</v>
      </c>
      <c r="L423">
        <v>1830.009835084496</v>
      </c>
      <c r="M423">
        <v>713.63152677756784</v>
      </c>
      <c r="N423">
        <v>1305.4182847841039</v>
      </c>
      <c r="O423">
        <v>1650.686938519332</v>
      </c>
      <c r="P423">
        <v>1354.6881712424049</v>
      </c>
      <c r="Q423">
        <v>1600.801917760786</v>
      </c>
      <c r="R423">
        <v>1485.5217927771371</v>
      </c>
      <c r="S423">
        <v>1434.7188818947</v>
      </c>
      <c r="T423">
        <v>1583.710403797236</v>
      </c>
      <c r="U423">
        <v>1424.910336939409</v>
      </c>
      <c r="V423">
        <v>1920.6717296930331</v>
      </c>
      <c r="W423">
        <v>1646.354389494823</v>
      </c>
      <c r="X423">
        <v>1731.269115503283</v>
      </c>
      <c r="Y423">
        <v>1607.103295719822</v>
      </c>
      <c r="Z423">
        <v>1122.05376825957</v>
      </c>
      <c r="AA423">
        <v>1719.072000383876</v>
      </c>
      <c r="AB423">
        <v>1683.9530001060921</v>
      </c>
      <c r="AC423">
        <v>1507.6265578761941</v>
      </c>
      <c r="AD423">
        <v>1173.168302808338</v>
      </c>
      <c r="AE423">
        <v>1481.5250790605201</v>
      </c>
      <c r="AF423">
        <v>1758.504503277717</v>
      </c>
      <c r="AG423">
        <v>1608.5526092541611</v>
      </c>
      <c r="AH423">
        <v>1546.7847763082041</v>
      </c>
    </row>
    <row r="424" spans="1:34" x14ac:dyDescent="0.25">
      <c r="A424">
        <v>44890</v>
      </c>
      <c r="B424">
        <v>971.46</v>
      </c>
      <c r="C424">
        <v>1557.9683120028169</v>
      </c>
      <c r="D424">
        <v>1619.2137428207079</v>
      </c>
      <c r="E424">
        <v>1563.028467453893</v>
      </c>
      <c r="F424">
        <v>1587.5688441869199</v>
      </c>
      <c r="G424">
        <v>1654.3108068581409</v>
      </c>
      <c r="H424">
        <v>2197.1373838151608</v>
      </c>
      <c r="I424">
        <v>1477.31924364528</v>
      </c>
      <c r="J424">
        <v>1716.9376461923221</v>
      </c>
      <c r="K424">
        <v>1468.8370191479989</v>
      </c>
      <c r="L424">
        <v>1797.3787689210451</v>
      </c>
      <c r="M424">
        <v>687.90204926107424</v>
      </c>
      <c r="N424">
        <v>1260.0729638427979</v>
      </c>
      <c r="O424">
        <v>1601.0424690969089</v>
      </c>
      <c r="P424">
        <v>1319.087012833804</v>
      </c>
      <c r="Q424">
        <v>1556.9073460277721</v>
      </c>
      <c r="R424">
        <v>1447.6586103118709</v>
      </c>
      <c r="S424">
        <v>1399.0243767260499</v>
      </c>
      <c r="T424">
        <v>1529.280733263543</v>
      </c>
      <c r="U424">
        <v>1383.976719210598</v>
      </c>
      <c r="V424">
        <v>1864.178989740044</v>
      </c>
      <c r="W424">
        <v>1607.057638377428</v>
      </c>
      <c r="X424">
        <v>1673.855478854972</v>
      </c>
      <c r="Y424">
        <v>1547.759182721959</v>
      </c>
      <c r="Z424">
        <v>1094.699750211649</v>
      </c>
      <c r="AA424">
        <v>1662.7842401669041</v>
      </c>
      <c r="AB424">
        <v>1635.4381709472991</v>
      </c>
      <c r="AC424">
        <v>1466.2322812568721</v>
      </c>
      <c r="AD424">
        <v>1141.0565655156549</v>
      </c>
      <c r="AE424">
        <v>1442.1577299614271</v>
      </c>
      <c r="AF424">
        <v>1713.4937051517591</v>
      </c>
      <c r="AG424">
        <v>1559.938902803382</v>
      </c>
      <c r="AH424">
        <v>1494.9163503723059</v>
      </c>
    </row>
    <row r="425" spans="1:34" x14ac:dyDescent="0.25">
      <c r="A425">
        <v>44889</v>
      </c>
      <c r="B425">
        <v>947.71</v>
      </c>
      <c r="C425">
        <v>1526.137188333282</v>
      </c>
      <c r="D425">
        <v>1583.146378191869</v>
      </c>
      <c r="E425">
        <v>1526.339738945275</v>
      </c>
      <c r="F425">
        <v>1546.0447428440571</v>
      </c>
      <c r="G425">
        <v>1611.4805954420719</v>
      </c>
      <c r="H425">
        <v>2146.4685089789959</v>
      </c>
      <c r="I425">
        <v>1453.151355612117</v>
      </c>
      <c r="J425">
        <v>1682.94905470819</v>
      </c>
      <c r="K425">
        <v>1441.7095632315441</v>
      </c>
      <c r="L425">
        <v>1748.215876772161</v>
      </c>
      <c r="M425">
        <v>662.7475815885648</v>
      </c>
      <c r="N425">
        <v>1234.6254528892341</v>
      </c>
      <c r="O425">
        <v>1569.6776089945031</v>
      </c>
      <c r="P425">
        <v>1313.8699214943981</v>
      </c>
      <c r="Q425">
        <v>1530.755572708872</v>
      </c>
      <c r="R425">
        <v>1415.3712232066521</v>
      </c>
      <c r="S425">
        <v>1365.8978719560689</v>
      </c>
      <c r="T425">
        <v>1475.08153251932</v>
      </c>
      <c r="U425">
        <v>1358.0025297763721</v>
      </c>
      <c r="V425">
        <v>1849.775889087103</v>
      </c>
      <c r="W425">
        <v>1585.5369626100801</v>
      </c>
      <c r="X425">
        <v>1667.352407836624</v>
      </c>
      <c r="Y425">
        <v>1513.954774054122</v>
      </c>
      <c r="Z425">
        <v>1073.779669352185</v>
      </c>
      <c r="AA425">
        <v>1625.7495713095309</v>
      </c>
      <c r="AB425">
        <v>1604.759918740581</v>
      </c>
      <c r="AC425">
        <v>1441.2374344099981</v>
      </c>
      <c r="AD425">
        <v>1115.014905303969</v>
      </c>
      <c r="AE425">
        <v>1413.8893919661939</v>
      </c>
      <c r="AF425">
        <v>1677.420212749269</v>
      </c>
      <c r="AG425">
        <v>1523.105432762889</v>
      </c>
      <c r="AH425">
        <v>1469.8313232622329</v>
      </c>
    </row>
    <row r="426" spans="1:34" x14ac:dyDescent="0.25">
      <c r="A426">
        <v>44888</v>
      </c>
      <c r="B426">
        <v>946</v>
      </c>
      <c r="C426">
        <v>1529.8836092735089</v>
      </c>
      <c r="D426">
        <v>1629.745881864063</v>
      </c>
      <c r="E426">
        <v>1533.375990896337</v>
      </c>
      <c r="F426">
        <v>1545.1733503836799</v>
      </c>
      <c r="G426">
        <v>1614.054744130417</v>
      </c>
      <c r="H426">
        <v>2132.3507374012538</v>
      </c>
      <c r="I426">
        <v>1457.979736567414</v>
      </c>
      <c r="J426">
        <v>1691.659931398141</v>
      </c>
      <c r="K426">
        <v>1452.4386103989771</v>
      </c>
      <c r="L426">
        <v>1750.6530015076239</v>
      </c>
      <c r="M426">
        <v>671.1299251927046</v>
      </c>
      <c r="N426">
        <v>1234.1361903942529</v>
      </c>
      <c r="O426">
        <v>1584.4494107417911</v>
      </c>
      <c r="P426">
        <v>1314.88337178954</v>
      </c>
      <c r="Q426">
        <v>1537.3127075655129</v>
      </c>
      <c r="R426">
        <v>1414.951684121253</v>
      </c>
      <c r="S426">
        <v>1374.247802516363</v>
      </c>
      <c r="T426">
        <v>1464.2395357876401</v>
      </c>
      <c r="U426">
        <v>1358.792452282062</v>
      </c>
      <c r="V426">
        <v>1842.9777056425669</v>
      </c>
      <c r="W426">
        <v>1582.3800275619999</v>
      </c>
      <c r="X426">
        <v>1680.702306830116</v>
      </c>
      <c r="Y426">
        <v>1521.4752229907861</v>
      </c>
      <c r="Z426">
        <v>1076.590416384242</v>
      </c>
      <c r="AA426">
        <v>1628.9439590593979</v>
      </c>
      <c r="AB426">
        <v>1613.335485449044</v>
      </c>
      <c r="AC426">
        <v>1441.6966823697451</v>
      </c>
      <c r="AD426">
        <v>1118.345337310511</v>
      </c>
      <c r="AE426">
        <v>1408.189091356176</v>
      </c>
      <c r="AF426">
        <v>1671.5957372020309</v>
      </c>
      <c r="AG426">
        <v>1524.1268942765239</v>
      </c>
      <c r="AH426">
        <v>1482.1790458154439</v>
      </c>
    </row>
    <row r="427" spans="1:34" x14ac:dyDescent="0.25">
      <c r="A427">
        <v>44887</v>
      </c>
      <c r="B427">
        <v>952.12</v>
      </c>
      <c r="C427">
        <v>1553.236949509534</v>
      </c>
      <c r="D427">
        <v>1655.838728197431</v>
      </c>
      <c r="E427">
        <v>1548.136682745441</v>
      </c>
      <c r="F427">
        <v>1578.7332513368681</v>
      </c>
      <c r="G427">
        <v>1627.3550230574931</v>
      </c>
      <c r="H427">
        <v>2170.3924654553839</v>
      </c>
      <c r="I427">
        <v>1486.188600729474</v>
      </c>
      <c r="J427">
        <v>1707.770382724884</v>
      </c>
      <c r="K427">
        <v>1473.6797296188979</v>
      </c>
      <c r="L427">
        <v>1766.966856965847</v>
      </c>
      <c r="M427">
        <v>676.96881882057619</v>
      </c>
      <c r="N427">
        <v>1245.036149539786</v>
      </c>
      <c r="O427">
        <v>1600.211096136062</v>
      </c>
      <c r="P427">
        <v>1326.5889388793371</v>
      </c>
      <c r="Q427">
        <v>1568.0396017225371</v>
      </c>
      <c r="R427">
        <v>1426.464133329255</v>
      </c>
      <c r="S427">
        <v>1415.9952920960261</v>
      </c>
      <c r="T427">
        <v>1508.7514702026201</v>
      </c>
      <c r="U427">
        <v>1382.500988272797</v>
      </c>
      <c r="V427">
        <v>1867.9189367997801</v>
      </c>
      <c r="W427">
        <v>1591.6989080607241</v>
      </c>
      <c r="X427">
        <v>1682.09907458722</v>
      </c>
      <c r="Y427">
        <v>1555.3403233014219</v>
      </c>
      <c r="Z427">
        <v>1084.5673783180989</v>
      </c>
      <c r="AA427">
        <v>1660.388249501056</v>
      </c>
      <c r="AB427">
        <v>1634.006870141528</v>
      </c>
      <c r="AC427">
        <v>1457.475077659612</v>
      </c>
      <c r="AD427">
        <v>1128.043020694498</v>
      </c>
      <c r="AE427">
        <v>1416.6319340353659</v>
      </c>
      <c r="AF427">
        <v>1689.603523904387</v>
      </c>
      <c r="AG427">
        <v>1549.7451654348311</v>
      </c>
      <c r="AH427">
        <v>1507.643791824639</v>
      </c>
    </row>
    <row r="428" spans="1:34" x14ac:dyDescent="0.25">
      <c r="A428">
        <v>44886</v>
      </c>
      <c r="B428">
        <v>960.65</v>
      </c>
      <c r="C428">
        <v>1540.601030297556</v>
      </c>
      <c r="D428">
        <v>1618.848116156511</v>
      </c>
      <c r="E428">
        <v>1547.1926522404931</v>
      </c>
      <c r="F428">
        <v>1560.8744571954071</v>
      </c>
      <c r="G428">
        <v>1623.0447629565961</v>
      </c>
      <c r="H428">
        <v>2148.944828564383</v>
      </c>
      <c r="I428">
        <v>1482.6590047243881</v>
      </c>
      <c r="J428">
        <v>1683.065237929959</v>
      </c>
      <c r="K428">
        <v>1414.2840100603939</v>
      </c>
      <c r="L428">
        <v>1758.2561535584059</v>
      </c>
      <c r="M428">
        <v>671.09499350423266</v>
      </c>
      <c r="N428">
        <v>1233.0164646622161</v>
      </c>
      <c r="O428">
        <v>1585.4024983987531</v>
      </c>
      <c r="P428">
        <v>1319.7028823101621</v>
      </c>
      <c r="Q428">
        <v>1558.1674306168891</v>
      </c>
      <c r="R428">
        <v>1417.844113098859</v>
      </c>
      <c r="S428">
        <v>1406.270208706494</v>
      </c>
      <c r="T428">
        <v>1521.3508759335771</v>
      </c>
      <c r="U428">
        <v>1385.53559713103</v>
      </c>
      <c r="V428">
        <v>1877.9906268220479</v>
      </c>
      <c r="W428">
        <v>1581.491771613436</v>
      </c>
      <c r="X428">
        <v>1668.654743060295</v>
      </c>
      <c r="Y428">
        <v>1543.2563534920789</v>
      </c>
      <c r="Z428">
        <v>1070.1078384676609</v>
      </c>
      <c r="AA428">
        <v>1645.5435633026059</v>
      </c>
      <c r="AB428">
        <v>1616.6833186891561</v>
      </c>
      <c r="AC428">
        <v>1452.3957325260369</v>
      </c>
      <c r="AD428">
        <v>1118.4877300769519</v>
      </c>
      <c r="AE428">
        <v>1419.661764542258</v>
      </c>
      <c r="AF428">
        <v>1686.1079488315961</v>
      </c>
      <c r="AG428">
        <v>1535.2253738332381</v>
      </c>
      <c r="AH428">
        <v>1490.5734409796551</v>
      </c>
    </row>
    <row r="429" spans="1:34" x14ac:dyDescent="0.25">
      <c r="A429">
        <v>44883</v>
      </c>
      <c r="B429">
        <v>969.33</v>
      </c>
      <c r="C429">
        <v>1521.297892542796</v>
      </c>
      <c r="D429">
        <v>1621.95886082979</v>
      </c>
      <c r="E429">
        <v>1523.2633312206669</v>
      </c>
      <c r="F429">
        <v>1533.855145678167</v>
      </c>
      <c r="G429">
        <v>1592.8850350182811</v>
      </c>
      <c r="H429">
        <v>2131.014662260267</v>
      </c>
      <c r="I429">
        <v>1476.410849145097</v>
      </c>
      <c r="J429">
        <v>1689.0437771348279</v>
      </c>
      <c r="K429">
        <v>1402.9196947000839</v>
      </c>
      <c r="L429">
        <v>1733.6592398365369</v>
      </c>
      <c r="M429">
        <v>648.22754837168713</v>
      </c>
      <c r="N429">
        <v>1213.7030331892311</v>
      </c>
      <c r="O429">
        <v>1571.305819991873</v>
      </c>
      <c r="P429">
        <v>1303.872989669092</v>
      </c>
      <c r="Q429">
        <v>1529.1085049884971</v>
      </c>
      <c r="R429">
        <v>1424.091697703625</v>
      </c>
      <c r="S429">
        <v>1388.5802504176211</v>
      </c>
      <c r="T429">
        <v>1495.4657756042459</v>
      </c>
      <c r="U429">
        <v>1366.2304004169021</v>
      </c>
      <c r="V429">
        <v>1851.3733523823339</v>
      </c>
      <c r="W429">
        <v>1564.482013979989</v>
      </c>
      <c r="X429">
        <v>1650.8303840012229</v>
      </c>
      <c r="Y429">
        <v>1513.326952319456</v>
      </c>
      <c r="Z429">
        <v>1048.2906038256269</v>
      </c>
      <c r="AA429">
        <v>1621.6736043343751</v>
      </c>
      <c r="AB429">
        <v>1600.629980888119</v>
      </c>
      <c r="AC429">
        <v>1440.325794316002</v>
      </c>
      <c r="AD429">
        <v>1097.144281598077</v>
      </c>
      <c r="AE429">
        <v>1426.817492405348</v>
      </c>
      <c r="AF429">
        <v>1678.93858536222</v>
      </c>
      <c r="AG429">
        <v>1509.9189822215751</v>
      </c>
      <c r="AH429">
        <v>1468.2757669355599</v>
      </c>
    </row>
    <row r="430" spans="1:34" x14ac:dyDescent="0.25">
      <c r="A430">
        <v>44882</v>
      </c>
      <c r="B430">
        <v>969.26</v>
      </c>
      <c r="C430">
        <v>1501.684589803675</v>
      </c>
      <c r="D430">
        <v>1596.5169777693759</v>
      </c>
      <c r="E430">
        <v>1514.8966047509259</v>
      </c>
      <c r="F430">
        <v>1502.2191396624889</v>
      </c>
      <c r="G430">
        <v>1556.507708679115</v>
      </c>
      <c r="H430">
        <v>2098.4843577963652</v>
      </c>
      <c r="I430">
        <v>1466.535184615989</v>
      </c>
      <c r="J430">
        <v>1654.987974534464</v>
      </c>
      <c r="K430">
        <v>1408.7114093473431</v>
      </c>
      <c r="L430">
        <v>1706.647958615983</v>
      </c>
      <c r="M430">
        <v>644.85139945593346</v>
      </c>
      <c r="N430">
        <v>1203.355252217149</v>
      </c>
      <c r="O430">
        <v>1561.747270793463</v>
      </c>
      <c r="P430">
        <v>1303.2367486481639</v>
      </c>
      <c r="Q430">
        <v>1509.31226838523</v>
      </c>
      <c r="R430">
        <v>1421.087956909369</v>
      </c>
      <c r="S430">
        <v>1361.3439533651569</v>
      </c>
      <c r="T430">
        <v>1435.8565429226469</v>
      </c>
      <c r="U430">
        <v>1356.7294680910579</v>
      </c>
      <c r="V430">
        <v>1818.937530303584</v>
      </c>
      <c r="W430">
        <v>1556.365551402748</v>
      </c>
      <c r="X430">
        <v>1639.6745680860331</v>
      </c>
      <c r="Y430">
        <v>1489.3139679451899</v>
      </c>
      <c r="Z430">
        <v>1049.5458998166221</v>
      </c>
      <c r="AA430">
        <v>1593.042138299563</v>
      </c>
      <c r="AB430">
        <v>1582.6927549305769</v>
      </c>
      <c r="AC430">
        <v>1431.1377084394071</v>
      </c>
      <c r="AD430">
        <v>1091.217703297322</v>
      </c>
      <c r="AE430">
        <v>1422.9418713458911</v>
      </c>
      <c r="AF430">
        <v>1665.8614064308611</v>
      </c>
      <c r="AG430">
        <v>1482.406629315348</v>
      </c>
      <c r="AH430">
        <v>1451.6511806140311</v>
      </c>
    </row>
    <row r="431" spans="1:34" x14ac:dyDescent="0.25">
      <c r="A431">
        <v>44881</v>
      </c>
      <c r="B431">
        <v>942.9</v>
      </c>
      <c r="C431">
        <v>1472.0972908310041</v>
      </c>
      <c r="D431">
        <v>1577.395247130323</v>
      </c>
      <c r="E431">
        <v>1491.798318132946</v>
      </c>
      <c r="F431">
        <v>1465.7458498424701</v>
      </c>
      <c r="G431">
        <v>1518.152010998248</v>
      </c>
      <c r="H431">
        <v>2056.4576976737831</v>
      </c>
      <c r="I431">
        <v>1451.5757074429091</v>
      </c>
      <c r="J431">
        <v>1630.51488370232</v>
      </c>
      <c r="K431">
        <v>1392.3548939117809</v>
      </c>
      <c r="L431">
        <v>1670.443876154053</v>
      </c>
      <c r="M431">
        <v>618.35564228204862</v>
      </c>
      <c r="N431">
        <v>1178.217869867744</v>
      </c>
      <c r="O431">
        <v>1529.050409105291</v>
      </c>
      <c r="P431">
        <v>1279.8879433108659</v>
      </c>
      <c r="Q431">
        <v>1466.165509980508</v>
      </c>
      <c r="R431">
        <v>1396.48058896673</v>
      </c>
      <c r="S431">
        <v>1338.8738604271109</v>
      </c>
      <c r="T431">
        <v>1396.460743050478</v>
      </c>
      <c r="U431">
        <v>1331.9111738776239</v>
      </c>
      <c r="V431">
        <v>1805.50495137493</v>
      </c>
      <c r="W431">
        <v>1536.833784469228</v>
      </c>
      <c r="X431">
        <v>1609.2909345881051</v>
      </c>
      <c r="Y431">
        <v>1462.04611512526</v>
      </c>
      <c r="Z431">
        <v>1027.1859567979491</v>
      </c>
      <c r="AA431">
        <v>1560.276618109699</v>
      </c>
      <c r="AB431">
        <v>1551.5702896013199</v>
      </c>
      <c r="AC431">
        <v>1407.141636309791</v>
      </c>
      <c r="AD431">
        <v>1066.6977568724801</v>
      </c>
      <c r="AE431">
        <v>1389.381156019263</v>
      </c>
      <c r="AF431">
        <v>1639.11783017837</v>
      </c>
      <c r="AG431">
        <v>1450.463619986238</v>
      </c>
      <c r="AH431">
        <v>1423.5939765781091</v>
      </c>
    </row>
    <row r="432" spans="1:34" x14ac:dyDescent="0.25">
      <c r="A432">
        <v>44880</v>
      </c>
      <c r="B432">
        <v>911.9</v>
      </c>
      <c r="C432">
        <v>1423.305068375761</v>
      </c>
      <c r="D432">
        <v>1517.5628728094771</v>
      </c>
      <c r="E432">
        <v>1436.118337073355</v>
      </c>
      <c r="F432">
        <v>1419.8190904596131</v>
      </c>
      <c r="G432">
        <v>1454.723014252826</v>
      </c>
      <c r="H432">
        <v>1983.6463916432599</v>
      </c>
      <c r="I432">
        <v>1415.508759419391</v>
      </c>
      <c r="J432">
        <v>1608.4423056102239</v>
      </c>
      <c r="K432">
        <v>1323.166730901308</v>
      </c>
      <c r="L432">
        <v>1616.5653782124821</v>
      </c>
      <c r="M432">
        <v>569.12439745296797</v>
      </c>
      <c r="N432">
        <v>1129.5598514699709</v>
      </c>
      <c r="O432">
        <v>1465.170463078565</v>
      </c>
      <c r="P432">
        <v>1231.385238625948</v>
      </c>
      <c r="Q432">
        <v>1421.257593237598</v>
      </c>
      <c r="R432">
        <v>1341.1280715938569</v>
      </c>
      <c r="S432">
        <v>1298.9317035896499</v>
      </c>
      <c r="T432">
        <v>1351.6996136926321</v>
      </c>
      <c r="U432">
        <v>1310.0824624170259</v>
      </c>
      <c r="V432">
        <v>1751.3771225651749</v>
      </c>
      <c r="W432">
        <v>1489.184421485749</v>
      </c>
      <c r="X432">
        <v>1567.814319469549</v>
      </c>
      <c r="Y432">
        <v>1412.776418786975</v>
      </c>
      <c r="Z432">
        <v>1000.1265030087239</v>
      </c>
      <c r="AA432">
        <v>1509.619644826304</v>
      </c>
      <c r="AB432">
        <v>1500.3091313182069</v>
      </c>
      <c r="AC432">
        <v>1362.7537149342829</v>
      </c>
      <c r="AD432">
        <v>1021.671745082713</v>
      </c>
      <c r="AE432">
        <v>1340.7527075356629</v>
      </c>
      <c r="AF432">
        <v>1593.3604981643909</v>
      </c>
      <c r="AG432">
        <v>1397.2042874830599</v>
      </c>
      <c r="AH432">
        <v>1377.8932212503969</v>
      </c>
    </row>
    <row r="433" spans="1:34" x14ac:dyDescent="0.25">
      <c r="A433">
        <v>44879</v>
      </c>
      <c r="B433">
        <v>941.04</v>
      </c>
      <c r="C433">
        <v>1480.108714635538</v>
      </c>
      <c r="D433">
        <v>1586.5379260119739</v>
      </c>
      <c r="E433">
        <v>1477.9196053400781</v>
      </c>
      <c r="F433">
        <v>1478.4373292638909</v>
      </c>
      <c r="G433">
        <v>1505.69615213525</v>
      </c>
      <c r="H433">
        <v>2045.093927342652</v>
      </c>
      <c r="I433">
        <v>1449.708868320391</v>
      </c>
      <c r="J433">
        <v>1656.2249315175311</v>
      </c>
      <c r="K433">
        <v>1410.4952607034811</v>
      </c>
      <c r="L433">
        <v>1682.15336491366</v>
      </c>
      <c r="M433">
        <v>611.6275814662813</v>
      </c>
      <c r="N433">
        <v>1185.5611717638401</v>
      </c>
      <c r="O433">
        <v>1528.658854269901</v>
      </c>
      <c r="P433">
        <v>1285.6215738389601</v>
      </c>
      <c r="Q433">
        <v>1480.243969410496</v>
      </c>
      <c r="R433">
        <v>1395.0559163740891</v>
      </c>
      <c r="S433">
        <v>1347.703523973455</v>
      </c>
      <c r="T433">
        <v>1410.0829924415109</v>
      </c>
      <c r="U433">
        <v>1357.46896708962</v>
      </c>
      <c r="V433">
        <v>1826.459611722044</v>
      </c>
      <c r="W433">
        <v>1551.1028562813799</v>
      </c>
      <c r="X433">
        <v>1630.44339436924</v>
      </c>
      <c r="Y433">
        <v>1469.981408717724</v>
      </c>
      <c r="Z433">
        <v>1027.0231154197211</v>
      </c>
      <c r="AA433">
        <v>1568.8138415729311</v>
      </c>
      <c r="AB433">
        <v>1563.598749055046</v>
      </c>
      <c r="AC433">
        <v>1414.309996662608</v>
      </c>
      <c r="AD433">
        <v>1066.102055262169</v>
      </c>
      <c r="AE433">
        <v>1385.6434403613771</v>
      </c>
      <c r="AF433">
        <v>1650.0452874332279</v>
      </c>
      <c r="AG433">
        <v>1450.4840101710779</v>
      </c>
      <c r="AH433">
        <v>1439.8429668418521</v>
      </c>
    </row>
    <row r="434" spans="1:34" x14ac:dyDescent="0.25">
      <c r="A434">
        <v>44876</v>
      </c>
      <c r="B434">
        <v>954.53</v>
      </c>
      <c r="C434">
        <v>1522.2132968790261</v>
      </c>
      <c r="D434">
        <v>1633.1289834420791</v>
      </c>
      <c r="E434">
        <v>1508.27032201885</v>
      </c>
      <c r="F434">
        <v>1531.755721295737</v>
      </c>
      <c r="G434">
        <v>1549.441217262912</v>
      </c>
      <c r="H434">
        <v>2089.3808522092909</v>
      </c>
      <c r="I434">
        <v>1493.0081166930891</v>
      </c>
      <c r="J434">
        <v>1705.5933722585289</v>
      </c>
      <c r="K434">
        <v>1467.655581754326</v>
      </c>
      <c r="L434">
        <v>1723.230342603277</v>
      </c>
      <c r="M434">
        <v>639.76394619067923</v>
      </c>
      <c r="N434">
        <v>1210.6140052082901</v>
      </c>
      <c r="O434">
        <v>1576.7191861102619</v>
      </c>
      <c r="P434">
        <v>1301.4644054565481</v>
      </c>
      <c r="Q434">
        <v>1533.6644114860519</v>
      </c>
      <c r="R434">
        <v>1419.143119939582</v>
      </c>
      <c r="S434">
        <v>1358.8209136753569</v>
      </c>
      <c r="T434">
        <v>1443.954015156474</v>
      </c>
      <c r="U434">
        <v>1386.638837321266</v>
      </c>
      <c r="V434">
        <v>1872.3094416456411</v>
      </c>
      <c r="W434">
        <v>1583.19979677181</v>
      </c>
      <c r="X434">
        <v>1678.8156441825131</v>
      </c>
      <c r="Y434">
        <v>1522.566048513238</v>
      </c>
      <c r="Z434">
        <v>1050.6825489371879</v>
      </c>
      <c r="AA434">
        <v>1617.2822053253849</v>
      </c>
      <c r="AB434">
        <v>1613.205023983935</v>
      </c>
      <c r="AC434">
        <v>1443.706863267774</v>
      </c>
      <c r="AD434">
        <v>1092.3153450419929</v>
      </c>
      <c r="AE434">
        <v>1409.207325352111</v>
      </c>
      <c r="AF434">
        <v>1687.626489756932</v>
      </c>
      <c r="AG434">
        <v>1495.1002435463661</v>
      </c>
      <c r="AH434">
        <v>1483.856599968319</v>
      </c>
    </row>
    <row r="435" spans="1:34" x14ac:dyDescent="0.25">
      <c r="A435">
        <v>44875</v>
      </c>
      <c r="B435">
        <v>947.24</v>
      </c>
      <c r="C435">
        <v>1537.8157583026839</v>
      </c>
      <c r="D435">
        <v>1667.0575024626639</v>
      </c>
      <c r="E435">
        <v>1497.7207695770651</v>
      </c>
      <c r="F435">
        <v>1560.8658372165171</v>
      </c>
      <c r="G435">
        <v>1569.599196081052</v>
      </c>
      <c r="H435">
        <v>2111.8727702712849</v>
      </c>
      <c r="I435">
        <v>1490.6805968512499</v>
      </c>
      <c r="J435">
        <v>1715.581330952999</v>
      </c>
      <c r="K435">
        <v>1492.0079329487121</v>
      </c>
      <c r="L435">
        <v>1727.8072141673199</v>
      </c>
      <c r="M435">
        <v>645.53162158939358</v>
      </c>
      <c r="N435">
        <v>1207.720349796085</v>
      </c>
      <c r="O435">
        <v>1590.605977556723</v>
      </c>
      <c r="P435">
        <v>1319.1179075572279</v>
      </c>
      <c r="Q435">
        <v>1559.36797894904</v>
      </c>
      <c r="R435">
        <v>1409.801998923554</v>
      </c>
      <c r="S435">
        <v>1386.5452105433189</v>
      </c>
      <c r="T435">
        <v>1462.1178429914919</v>
      </c>
      <c r="U435">
        <v>1391.2013178793729</v>
      </c>
      <c r="V435">
        <v>1895.7851519863091</v>
      </c>
      <c r="W435">
        <v>1586.191158082439</v>
      </c>
      <c r="X435">
        <v>1688.9327922503369</v>
      </c>
      <c r="Y435">
        <v>1546.7011051779141</v>
      </c>
      <c r="Z435">
        <v>1060.1603478336581</v>
      </c>
      <c r="AA435">
        <v>1641.403660761526</v>
      </c>
      <c r="AB435">
        <v>1630.0870500778101</v>
      </c>
      <c r="AC435">
        <v>1447.684122199882</v>
      </c>
      <c r="AD435">
        <v>1092.961434911241</v>
      </c>
      <c r="AE435">
        <v>1394.5325036118411</v>
      </c>
      <c r="AF435">
        <v>1698.6762296424929</v>
      </c>
      <c r="AG435">
        <v>1520.1495261660771</v>
      </c>
      <c r="AH435">
        <v>1495.7203665595059</v>
      </c>
    </row>
    <row r="436" spans="1:34" x14ac:dyDescent="0.25">
      <c r="A436">
        <v>44874</v>
      </c>
      <c r="B436">
        <v>985.59</v>
      </c>
      <c r="C436">
        <v>1591.455830288581</v>
      </c>
      <c r="D436">
        <v>1713.1541431645171</v>
      </c>
      <c r="E436">
        <v>1545.5905225342981</v>
      </c>
      <c r="F436">
        <v>1619.4437966314979</v>
      </c>
      <c r="G436">
        <v>1619.9584161018449</v>
      </c>
      <c r="H436">
        <v>2174.181244872088</v>
      </c>
      <c r="I436">
        <v>1537.4075621790109</v>
      </c>
      <c r="J436">
        <v>1767.4648709487039</v>
      </c>
      <c r="K436">
        <v>1579.1817930714569</v>
      </c>
      <c r="L436">
        <v>1784.812355047093</v>
      </c>
      <c r="M436">
        <v>669.1983413541908</v>
      </c>
      <c r="N436">
        <v>1253.557402654129</v>
      </c>
      <c r="O436">
        <v>1658.57325524867</v>
      </c>
      <c r="P436">
        <v>1359.824257852611</v>
      </c>
      <c r="Q436">
        <v>1614.531269050417</v>
      </c>
      <c r="R436">
        <v>1466.7622099740911</v>
      </c>
      <c r="S436">
        <v>1440.623036039822</v>
      </c>
      <c r="T436">
        <v>1528.041002961618</v>
      </c>
      <c r="U436">
        <v>1434.6251000185771</v>
      </c>
      <c r="V436">
        <v>1948.36159950412</v>
      </c>
      <c r="W436">
        <v>1634.8855456756421</v>
      </c>
      <c r="X436">
        <v>1736.2392210476189</v>
      </c>
      <c r="Y436">
        <v>1600.5391011440081</v>
      </c>
      <c r="Z436">
        <v>1087.873302496017</v>
      </c>
      <c r="AA436">
        <v>1697.614799218695</v>
      </c>
      <c r="AB436">
        <v>1692.046541572734</v>
      </c>
      <c r="AC436">
        <v>1495.887249684165</v>
      </c>
      <c r="AD436">
        <v>1130.145310460513</v>
      </c>
      <c r="AE436">
        <v>1440.2897302574791</v>
      </c>
      <c r="AF436">
        <v>1752.906544566709</v>
      </c>
      <c r="AG436">
        <v>1576.9837238353921</v>
      </c>
      <c r="AH436">
        <v>1546.7731933957341</v>
      </c>
    </row>
    <row r="437" spans="1:34" x14ac:dyDescent="0.25">
      <c r="A437">
        <v>44873</v>
      </c>
      <c r="B437">
        <v>981.65</v>
      </c>
      <c r="C437">
        <v>1587.663029263249</v>
      </c>
      <c r="D437">
        <v>1701.9254107324291</v>
      </c>
      <c r="E437">
        <v>1532.4131108513479</v>
      </c>
      <c r="F437">
        <v>1616.755469949479</v>
      </c>
      <c r="G437">
        <v>1612.912536534255</v>
      </c>
      <c r="H437">
        <v>2174.8345066967909</v>
      </c>
      <c r="I437">
        <v>1529.2080108773971</v>
      </c>
      <c r="J437">
        <v>1762.9507880053111</v>
      </c>
      <c r="K437">
        <v>1575.9781690481479</v>
      </c>
      <c r="L437">
        <v>1774.4316344691199</v>
      </c>
      <c r="M437">
        <v>654.62802317512751</v>
      </c>
      <c r="N437">
        <v>1246.3556656629489</v>
      </c>
      <c r="O437">
        <v>1650.7408176929191</v>
      </c>
      <c r="P437">
        <v>1355.560732753924</v>
      </c>
      <c r="Q437">
        <v>1621.328623510469</v>
      </c>
      <c r="R437">
        <v>1461.315870455232</v>
      </c>
      <c r="S437">
        <v>1438.29791038754</v>
      </c>
      <c r="T437">
        <v>1525.175220093807</v>
      </c>
      <c r="U437">
        <v>1441.2005994760441</v>
      </c>
      <c r="V437">
        <v>1961.5916543029421</v>
      </c>
      <c r="W437">
        <v>1630.2317985042409</v>
      </c>
      <c r="X437">
        <v>1723.422509916059</v>
      </c>
      <c r="Y437">
        <v>1597.374397023066</v>
      </c>
      <c r="Z437">
        <v>1084.3853460358141</v>
      </c>
      <c r="AA437">
        <v>1693.769105496036</v>
      </c>
      <c r="AB437">
        <v>1690.00759713517</v>
      </c>
      <c r="AC437">
        <v>1492.944905419188</v>
      </c>
      <c r="AD437">
        <v>1121.2461104060551</v>
      </c>
      <c r="AE437">
        <v>1433.0758567109201</v>
      </c>
      <c r="AF437">
        <v>1754.529945643269</v>
      </c>
      <c r="AG437">
        <v>1572.145427064861</v>
      </c>
      <c r="AH437">
        <v>1541.851714000433</v>
      </c>
    </row>
    <row r="438" spans="1:34" x14ac:dyDescent="0.25">
      <c r="A438">
        <v>44872</v>
      </c>
      <c r="B438">
        <v>975.19</v>
      </c>
      <c r="C438">
        <v>1590.5407387425309</v>
      </c>
      <c r="D438">
        <v>1709.335106719011</v>
      </c>
      <c r="E438">
        <v>1525.718675845103</v>
      </c>
      <c r="F438">
        <v>1632.1355295548949</v>
      </c>
      <c r="G438">
        <v>1606.362610087346</v>
      </c>
      <c r="H438">
        <v>2161.2122478062479</v>
      </c>
      <c r="I438">
        <v>1519.7724201722569</v>
      </c>
      <c r="J438">
        <v>1761.0546076090791</v>
      </c>
      <c r="K438">
        <v>1558.7873721549561</v>
      </c>
      <c r="L438">
        <v>1765.486713650243</v>
      </c>
      <c r="M438">
        <v>668.94636554850536</v>
      </c>
      <c r="N438">
        <v>1240.551262527681</v>
      </c>
      <c r="O438">
        <v>1652.2220728009261</v>
      </c>
      <c r="P438">
        <v>1358.6677392506419</v>
      </c>
      <c r="Q438">
        <v>1621.2801738747789</v>
      </c>
      <c r="R438">
        <v>1449.536624113937</v>
      </c>
      <c r="S438">
        <v>1459.869940237</v>
      </c>
      <c r="T438">
        <v>1555.730409798691</v>
      </c>
      <c r="U438">
        <v>1439.8857732804611</v>
      </c>
      <c r="V438">
        <v>1980.826809965346</v>
      </c>
      <c r="W438">
        <v>1640.854039065428</v>
      </c>
      <c r="X438">
        <v>1720.9087634383191</v>
      </c>
      <c r="Y438">
        <v>1606.197039033113</v>
      </c>
      <c r="Z438">
        <v>1080.988149976864</v>
      </c>
      <c r="AA438">
        <v>1701.9410387410951</v>
      </c>
      <c r="AB438">
        <v>1688.9327470579831</v>
      </c>
      <c r="AC438">
        <v>1490.5381897721311</v>
      </c>
      <c r="AD438">
        <v>1120.3165068273011</v>
      </c>
      <c r="AE438">
        <v>1416.625812606321</v>
      </c>
      <c r="AF438">
        <v>1750.585227025716</v>
      </c>
      <c r="AG438">
        <v>1578.6088682865791</v>
      </c>
      <c r="AH438">
        <v>1546.748050852761</v>
      </c>
    </row>
    <row r="439" spans="1:34" x14ac:dyDescent="0.25">
      <c r="A439">
        <v>44869</v>
      </c>
      <c r="B439">
        <v>997.15</v>
      </c>
      <c r="C439">
        <v>1633.640847449758</v>
      </c>
      <c r="D439">
        <v>1768.3618136906291</v>
      </c>
      <c r="E439">
        <v>1546.7537230430239</v>
      </c>
      <c r="F439">
        <v>1683.178749512176</v>
      </c>
      <c r="G439">
        <v>1654.5296690186681</v>
      </c>
      <c r="H439">
        <v>2215.5345626292742</v>
      </c>
      <c r="I439">
        <v>1557.1320695529021</v>
      </c>
      <c r="J439">
        <v>1793.5437139809701</v>
      </c>
      <c r="K439">
        <v>1591.4899095101621</v>
      </c>
      <c r="L439">
        <v>1830.172688546221</v>
      </c>
      <c r="M439">
        <v>714.99830009965035</v>
      </c>
      <c r="N439">
        <v>1274.7399957994121</v>
      </c>
      <c r="O439">
        <v>1698.9343721084231</v>
      </c>
      <c r="P439">
        <v>1385.219994576639</v>
      </c>
      <c r="Q439">
        <v>1661.683106493985</v>
      </c>
      <c r="R439">
        <v>1481.91680265625</v>
      </c>
      <c r="S439">
        <v>1495.335609988299</v>
      </c>
      <c r="T439">
        <v>1614.7099062133841</v>
      </c>
      <c r="U439">
        <v>1481.6396595002279</v>
      </c>
      <c r="V439">
        <v>2024.2150846741699</v>
      </c>
      <c r="W439">
        <v>1674.0325708158309</v>
      </c>
      <c r="X439">
        <v>1760.193063286318</v>
      </c>
      <c r="Y439">
        <v>1651.7590087020201</v>
      </c>
      <c r="Z439">
        <v>1106.785163937576</v>
      </c>
      <c r="AA439">
        <v>1750.945318569914</v>
      </c>
      <c r="AB439">
        <v>1731.9473385349499</v>
      </c>
      <c r="AC439">
        <v>1526.379801234905</v>
      </c>
      <c r="AD439">
        <v>1153.327986303296</v>
      </c>
      <c r="AE439">
        <v>1440.8953909261711</v>
      </c>
      <c r="AF439">
        <v>1792.3754293552131</v>
      </c>
      <c r="AG439">
        <v>1626.315961124847</v>
      </c>
      <c r="AH439">
        <v>1588.086685780228</v>
      </c>
    </row>
    <row r="440" spans="1:34" x14ac:dyDescent="0.25">
      <c r="A440">
        <v>44868</v>
      </c>
      <c r="B440">
        <v>1019.81</v>
      </c>
      <c r="C440">
        <v>1667.524165175694</v>
      </c>
      <c r="D440">
        <v>1827.340948680197</v>
      </c>
      <c r="E440">
        <v>1579.9945707881359</v>
      </c>
      <c r="F440">
        <v>1732.751391937453</v>
      </c>
      <c r="G440">
        <v>1701.225336146623</v>
      </c>
      <c r="H440">
        <v>2265.612902753935</v>
      </c>
      <c r="I440">
        <v>1578.0563421447059</v>
      </c>
      <c r="J440">
        <v>1823.1987498176429</v>
      </c>
      <c r="K440">
        <v>1633.797164993905</v>
      </c>
      <c r="L440">
        <v>1866.6090771496929</v>
      </c>
      <c r="M440">
        <v>743.09012633927159</v>
      </c>
      <c r="N440">
        <v>1297.3262279867261</v>
      </c>
      <c r="O440">
        <v>1726.3262658044839</v>
      </c>
      <c r="P440">
        <v>1412.3146096161031</v>
      </c>
      <c r="Q440">
        <v>1690.914939363377</v>
      </c>
      <c r="R440">
        <v>1497.2524804691129</v>
      </c>
      <c r="S440">
        <v>1530.509751397944</v>
      </c>
      <c r="T440">
        <v>1654.697545488078</v>
      </c>
      <c r="U440">
        <v>1504.0640691219739</v>
      </c>
      <c r="V440">
        <v>2045.5468331368211</v>
      </c>
      <c r="W440">
        <v>1688.348841875305</v>
      </c>
      <c r="X440">
        <v>1783.304930380139</v>
      </c>
      <c r="Y440">
        <v>1691.446287939159</v>
      </c>
      <c r="Z440">
        <v>1127.8457093952429</v>
      </c>
      <c r="AA440">
        <v>1794.1599042356811</v>
      </c>
      <c r="AB440">
        <v>1762.125032587124</v>
      </c>
      <c r="AC440">
        <v>1548.837181147431</v>
      </c>
      <c r="AD440">
        <v>1178.3771039042081</v>
      </c>
      <c r="AE440">
        <v>1461.9272784692639</v>
      </c>
      <c r="AF440">
        <v>1828.590171600132</v>
      </c>
      <c r="AG440">
        <v>1662.145800651087</v>
      </c>
      <c r="AH440">
        <v>1620.433521966698</v>
      </c>
    </row>
    <row r="441" spans="1:34" x14ac:dyDescent="0.25">
      <c r="A441">
        <v>44867</v>
      </c>
      <c r="B441">
        <v>1023.19</v>
      </c>
      <c r="C441">
        <v>1674.0771426620161</v>
      </c>
      <c r="D441">
        <v>1818.441884703481</v>
      </c>
      <c r="E441">
        <v>1590.118556761113</v>
      </c>
      <c r="F441">
        <v>1740.9248871943071</v>
      </c>
      <c r="G441">
        <v>1714.806187696086</v>
      </c>
      <c r="H441">
        <v>2275.9337740702499</v>
      </c>
      <c r="I441">
        <v>1579.106115536287</v>
      </c>
      <c r="J441">
        <v>1826.7815463993829</v>
      </c>
      <c r="K441">
        <v>1648.8734425190751</v>
      </c>
      <c r="L441">
        <v>1891.7309541906429</v>
      </c>
      <c r="M441">
        <v>753.56149032751568</v>
      </c>
      <c r="N441">
        <v>1311.7111469863089</v>
      </c>
      <c r="O441">
        <v>1731.9840320005901</v>
      </c>
      <c r="P441">
        <v>1417.955953200003</v>
      </c>
      <c r="Q441">
        <v>1696.8034378335881</v>
      </c>
      <c r="R441">
        <v>1503.9257980578709</v>
      </c>
      <c r="S441">
        <v>1522.0355272201309</v>
      </c>
      <c r="T441">
        <v>1670.4463575998509</v>
      </c>
      <c r="U441">
        <v>1509.2559263523169</v>
      </c>
      <c r="V441">
        <v>2060.1250842850691</v>
      </c>
      <c r="W441">
        <v>1690.4162386536821</v>
      </c>
      <c r="X441">
        <v>1784.0593889387931</v>
      </c>
      <c r="Y441">
        <v>1693.8189314073561</v>
      </c>
      <c r="Z441">
        <v>1130.1105511493611</v>
      </c>
      <c r="AA441">
        <v>1799.268547273409</v>
      </c>
      <c r="AB441">
        <v>1771.064654834591</v>
      </c>
      <c r="AC441">
        <v>1554.349774349407</v>
      </c>
      <c r="AD441">
        <v>1188.567744176115</v>
      </c>
      <c r="AE441">
        <v>1463.057831165582</v>
      </c>
      <c r="AF441">
        <v>1833.6287212272</v>
      </c>
      <c r="AG441">
        <v>1667.5740521812161</v>
      </c>
      <c r="AH441">
        <v>1629.5448235716401</v>
      </c>
    </row>
    <row r="442" spans="1:34" x14ac:dyDescent="0.25">
      <c r="A442">
        <v>44866</v>
      </c>
      <c r="B442">
        <v>1033.75</v>
      </c>
      <c r="C442">
        <v>1677.2807748701409</v>
      </c>
      <c r="D442">
        <v>1827.707156348953</v>
      </c>
      <c r="E442">
        <v>1586.7651720159199</v>
      </c>
      <c r="F442">
        <v>1743.4244758071311</v>
      </c>
      <c r="G442">
        <v>1726.91930917025</v>
      </c>
      <c r="H442">
        <v>2280.7060955152269</v>
      </c>
      <c r="I442">
        <v>1579.027073717381</v>
      </c>
      <c r="J442">
        <v>1830.3946809982469</v>
      </c>
      <c r="K442">
        <v>1612.6330352814921</v>
      </c>
      <c r="L442">
        <v>1902.6873135701351</v>
      </c>
      <c r="M442">
        <v>757.43097699667226</v>
      </c>
      <c r="N442">
        <v>1316.4608479555509</v>
      </c>
      <c r="O442">
        <v>1743.7954784545909</v>
      </c>
      <c r="P442">
        <v>1421.973624897405</v>
      </c>
      <c r="Q442">
        <v>1696.4292588563681</v>
      </c>
      <c r="R442">
        <v>1513.2938713540741</v>
      </c>
      <c r="S442">
        <v>1513.543002090531</v>
      </c>
      <c r="T442">
        <v>1663.8649020647381</v>
      </c>
      <c r="U442">
        <v>1513.6164476226179</v>
      </c>
      <c r="V442">
        <v>2069.4490242397692</v>
      </c>
      <c r="W442">
        <v>1693.4229077582411</v>
      </c>
      <c r="X442">
        <v>1788.442940384313</v>
      </c>
      <c r="Y442">
        <v>1697.071769027199</v>
      </c>
      <c r="Z442">
        <v>1129.045828075715</v>
      </c>
      <c r="AA442">
        <v>1801.9255802824721</v>
      </c>
      <c r="AB442">
        <v>1773.497456563586</v>
      </c>
      <c r="AC442">
        <v>1559.953383465745</v>
      </c>
      <c r="AD442">
        <v>1190.6292905929281</v>
      </c>
      <c r="AE442">
        <v>1474.172997211338</v>
      </c>
      <c r="AF442">
        <v>1840.0544238128141</v>
      </c>
      <c r="AG442">
        <v>1667.2712869272209</v>
      </c>
      <c r="AH442">
        <v>1633.8052684981899</v>
      </c>
    </row>
    <row r="443" spans="1:34" x14ac:dyDescent="0.25">
      <c r="A443">
        <v>44865</v>
      </c>
      <c r="B443">
        <v>1027.94</v>
      </c>
      <c r="C443">
        <v>1674.5143743383101</v>
      </c>
      <c r="D443">
        <v>1839.478431829772</v>
      </c>
      <c r="E443">
        <v>1611.998089164626</v>
      </c>
      <c r="F443">
        <v>1737.1709422163019</v>
      </c>
      <c r="G443">
        <v>1728.6746825108389</v>
      </c>
      <c r="H443">
        <v>2269.5021616104832</v>
      </c>
      <c r="I443">
        <v>1577.756162814316</v>
      </c>
      <c r="J443">
        <v>1837.07368289022</v>
      </c>
      <c r="K443">
        <v>1612.245088290229</v>
      </c>
      <c r="L443">
        <v>1888.7945598314179</v>
      </c>
      <c r="M443">
        <v>765.52307243228665</v>
      </c>
      <c r="N443">
        <v>1319.3991318079379</v>
      </c>
      <c r="O443">
        <v>1740.085201531853</v>
      </c>
      <c r="P443">
        <v>1428.2566250725299</v>
      </c>
      <c r="Q443">
        <v>1694.953857150002</v>
      </c>
      <c r="R443">
        <v>1505.838346528092</v>
      </c>
      <c r="S443">
        <v>1492.2510763842661</v>
      </c>
      <c r="T443">
        <v>1673.6806380551841</v>
      </c>
      <c r="U443">
        <v>1508.113111307242</v>
      </c>
      <c r="V443">
        <v>2075.969929547985</v>
      </c>
      <c r="W443">
        <v>1690.319666552901</v>
      </c>
      <c r="X443">
        <v>1786.578359463477</v>
      </c>
      <c r="Y443">
        <v>1688.1417068364719</v>
      </c>
      <c r="Z443">
        <v>1131.6019618158989</v>
      </c>
      <c r="AA443">
        <v>1796.058244445903</v>
      </c>
      <c r="AB443">
        <v>1772.0945339198261</v>
      </c>
      <c r="AC443">
        <v>1557.479349694778</v>
      </c>
      <c r="AD443">
        <v>1197.93085229759</v>
      </c>
      <c r="AE443">
        <v>1466.626707133119</v>
      </c>
      <c r="AF443">
        <v>1834.6766970824001</v>
      </c>
      <c r="AG443">
        <v>1663.671044477815</v>
      </c>
      <c r="AH443">
        <v>1633.7508089631519</v>
      </c>
    </row>
    <row r="444" spans="1:34" x14ac:dyDescent="0.25">
      <c r="A444">
        <v>44862</v>
      </c>
      <c r="B444">
        <v>1027.3599999999999</v>
      </c>
      <c r="C444">
        <v>1683.885254320395</v>
      </c>
      <c r="D444">
        <v>1866.3898420933369</v>
      </c>
      <c r="E444">
        <v>1588.9477695284611</v>
      </c>
      <c r="F444">
        <v>1751.954175079999</v>
      </c>
      <c r="G444">
        <v>1734.0278023448409</v>
      </c>
      <c r="H444">
        <v>2268.4010988440068</v>
      </c>
      <c r="I444">
        <v>1589.955554682407</v>
      </c>
      <c r="J444">
        <v>1837.9331447761031</v>
      </c>
      <c r="K444">
        <v>1643.3212584876601</v>
      </c>
      <c r="L444">
        <v>1888.431988354718</v>
      </c>
      <c r="M444">
        <v>772.69541734949973</v>
      </c>
      <c r="N444">
        <v>1330.01907935858</v>
      </c>
      <c r="O444">
        <v>1746.723929113843</v>
      </c>
      <c r="P444">
        <v>1435.484968002248</v>
      </c>
      <c r="Q444">
        <v>1704.100290601305</v>
      </c>
      <c r="R444">
        <v>1498.2497678938239</v>
      </c>
      <c r="S444">
        <v>1517.798273532168</v>
      </c>
      <c r="T444">
        <v>1712.560434873692</v>
      </c>
      <c r="U444">
        <v>1517.9639862969759</v>
      </c>
      <c r="V444">
        <v>2059.4668691091902</v>
      </c>
      <c r="W444">
        <v>1698.828001173099</v>
      </c>
      <c r="X444">
        <v>1793.911000307691</v>
      </c>
      <c r="Y444">
        <v>1702.5060622953349</v>
      </c>
      <c r="Z444">
        <v>1141.6164647638541</v>
      </c>
      <c r="AA444">
        <v>1810.115064098849</v>
      </c>
      <c r="AB444">
        <v>1778.438186685579</v>
      </c>
      <c r="AC444">
        <v>1562.32397475778</v>
      </c>
      <c r="AD444">
        <v>1202.6619349532721</v>
      </c>
      <c r="AE444">
        <v>1464.3673080953499</v>
      </c>
      <c r="AF444">
        <v>1840.7686515153571</v>
      </c>
      <c r="AG444">
        <v>1672.7418671786829</v>
      </c>
      <c r="AH444">
        <v>1646.4570348063539</v>
      </c>
    </row>
    <row r="445" spans="1:34" x14ac:dyDescent="0.25">
      <c r="A445">
        <v>44861</v>
      </c>
      <c r="B445">
        <v>1028.01</v>
      </c>
      <c r="C445">
        <v>1684.12635054614</v>
      </c>
      <c r="D445">
        <v>1862.2651781150059</v>
      </c>
      <c r="E445">
        <v>1588.6947888742441</v>
      </c>
      <c r="F445">
        <v>1742.9572378891221</v>
      </c>
      <c r="G445">
        <v>1727.8856989905621</v>
      </c>
      <c r="H445">
        <v>2259.236452920079</v>
      </c>
      <c r="I445">
        <v>1592.951233588959</v>
      </c>
      <c r="J445">
        <v>1831.429981132444</v>
      </c>
      <c r="K445">
        <v>1659.9602157512479</v>
      </c>
      <c r="L445">
        <v>1894.637615315404</v>
      </c>
      <c r="M445">
        <v>768.77134499455008</v>
      </c>
      <c r="N445">
        <v>1330.1904106704769</v>
      </c>
      <c r="O445">
        <v>1746.7701512566721</v>
      </c>
      <c r="P445">
        <v>1438.3044474788071</v>
      </c>
      <c r="Q445">
        <v>1701.911371886594</v>
      </c>
      <c r="R445">
        <v>1503.4388491375871</v>
      </c>
      <c r="S445">
        <v>1533.019805863941</v>
      </c>
      <c r="T445">
        <v>1734.0126663680469</v>
      </c>
      <c r="U445">
        <v>1525.5263922641209</v>
      </c>
      <c r="V445">
        <v>2058.6478807780632</v>
      </c>
      <c r="W445">
        <v>1704.005809844494</v>
      </c>
      <c r="X445">
        <v>1796.8782273523771</v>
      </c>
      <c r="Y445">
        <v>1704.2564699936879</v>
      </c>
      <c r="Z445">
        <v>1143.219077722317</v>
      </c>
      <c r="AA445">
        <v>1808.5390372802319</v>
      </c>
      <c r="AB445">
        <v>1779.102291847493</v>
      </c>
      <c r="AC445">
        <v>1566.2337559278981</v>
      </c>
      <c r="AD445">
        <v>1202.1783781175341</v>
      </c>
      <c r="AE445">
        <v>1461.9666059188619</v>
      </c>
      <c r="AF445">
        <v>1843.1196255764471</v>
      </c>
      <c r="AG445">
        <v>1671.377805368405</v>
      </c>
      <c r="AH445">
        <v>1647.649167600654</v>
      </c>
    </row>
    <row r="446" spans="1:34" x14ac:dyDescent="0.25">
      <c r="A446">
        <v>44860</v>
      </c>
      <c r="B446">
        <v>993.36</v>
      </c>
      <c r="C446">
        <v>1643.919451912019</v>
      </c>
      <c r="D446">
        <v>1815.2580669533149</v>
      </c>
      <c r="E446">
        <v>1554.608539003802</v>
      </c>
      <c r="F446">
        <v>1693.656414200085</v>
      </c>
      <c r="G446">
        <v>1683.086686094289</v>
      </c>
      <c r="H446">
        <v>2194.711786344697</v>
      </c>
      <c r="I446">
        <v>1570.9194569828319</v>
      </c>
      <c r="J446">
        <v>1798.8793178043479</v>
      </c>
      <c r="K446">
        <v>1601.5226282180661</v>
      </c>
      <c r="L446">
        <v>1843.068273440563</v>
      </c>
      <c r="M446">
        <v>750.75061983116791</v>
      </c>
      <c r="N446">
        <v>1301.2158499256429</v>
      </c>
      <c r="O446">
        <v>1714.9072556393421</v>
      </c>
      <c r="P446">
        <v>1423.1269484194411</v>
      </c>
      <c r="Q446">
        <v>1670.424952303699</v>
      </c>
      <c r="R446">
        <v>1445.8597236150081</v>
      </c>
      <c r="S446">
        <v>1504.357539639574</v>
      </c>
      <c r="T446">
        <v>1702.587774144225</v>
      </c>
      <c r="U446">
        <v>1488.1701390459859</v>
      </c>
      <c r="V446">
        <v>2016.134411516723</v>
      </c>
      <c r="W446">
        <v>1669.0041761178741</v>
      </c>
      <c r="X446">
        <v>1772.6760005773119</v>
      </c>
      <c r="Y446">
        <v>1657.1827177095331</v>
      </c>
      <c r="Z446">
        <v>1120.693303853144</v>
      </c>
      <c r="AA446">
        <v>1762.3195806398201</v>
      </c>
      <c r="AB446">
        <v>1741.7633544782591</v>
      </c>
      <c r="AC446">
        <v>1528.832529163049</v>
      </c>
      <c r="AD446">
        <v>1176.3137795297471</v>
      </c>
      <c r="AE446">
        <v>1422.21795339337</v>
      </c>
      <c r="AF446">
        <v>1798.2002058596281</v>
      </c>
      <c r="AG446">
        <v>1629.689075116115</v>
      </c>
      <c r="AH446">
        <v>1611.188988384996</v>
      </c>
    </row>
    <row r="447" spans="1:34" x14ac:dyDescent="0.25">
      <c r="A447">
        <v>44859</v>
      </c>
      <c r="B447">
        <v>997.7</v>
      </c>
      <c r="C447">
        <v>1656.1599574855941</v>
      </c>
      <c r="D447">
        <v>1833.2910024461339</v>
      </c>
      <c r="E447">
        <v>1561.274098997279</v>
      </c>
      <c r="F447">
        <v>1720.079218335585</v>
      </c>
      <c r="G447">
        <v>1700.6534730104711</v>
      </c>
      <c r="H447">
        <v>2213.8245184859438</v>
      </c>
      <c r="I447">
        <v>1588.2702553988929</v>
      </c>
      <c r="J447">
        <v>1805.835865907547</v>
      </c>
      <c r="K447">
        <v>1626.9875000595689</v>
      </c>
      <c r="L447">
        <v>1852.374988921342</v>
      </c>
      <c r="M447">
        <v>770.49170727719252</v>
      </c>
      <c r="N447">
        <v>1309.233720047484</v>
      </c>
      <c r="O447">
        <v>1719.3740480221541</v>
      </c>
      <c r="P447">
        <v>1435.1080057828219</v>
      </c>
      <c r="Q447">
        <v>1667.8002293426271</v>
      </c>
      <c r="R447">
        <v>1447.314284352419</v>
      </c>
      <c r="S447">
        <v>1490.403252748343</v>
      </c>
      <c r="T447">
        <v>1723.6591660133449</v>
      </c>
      <c r="U447">
        <v>1496.2484864305361</v>
      </c>
      <c r="V447">
        <v>2024.7609981324649</v>
      </c>
      <c r="W447">
        <v>1674.9609924367151</v>
      </c>
      <c r="X447">
        <v>1776.784057247278</v>
      </c>
      <c r="Y447">
        <v>1671.134518945358</v>
      </c>
      <c r="Z447">
        <v>1127.796803004778</v>
      </c>
      <c r="AA447">
        <v>1779.5981897130209</v>
      </c>
      <c r="AB447">
        <v>1747.8625559070581</v>
      </c>
      <c r="AC447">
        <v>1537.560934491368</v>
      </c>
      <c r="AD447">
        <v>1186.533273266788</v>
      </c>
      <c r="AE447">
        <v>1421.0204559000019</v>
      </c>
      <c r="AF447">
        <v>1810.033543930107</v>
      </c>
      <c r="AG447">
        <v>1645.6478510813561</v>
      </c>
      <c r="AH447">
        <v>1621.475112571748</v>
      </c>
    </row>
    <row r="448" spans="1:34" x14ac:dyDescent="0.25">
      <c r="A448">
        <v>44858</v>
      </c>
      <c r="B448">
        <v>986.15</v>
      </c>
      <c r="C448">
        <v>1667.225386204195</v>
      </c>
      <c r="D448">
        <v>1831.0252541589839</v>
      </c>
      <c r="E448">
        <v>1535.3640923955811</v>
      </c>
      <c r="F448">
        <v>1746.1713272151319</v>
      </c>
      <c r="G448">
        <v>1729.134092001781</v>
      </c>
      <c r="H448">
        <v>2232.4583430463699</v>
      </c>
      <c r="I448">
        <v>1594.721080584462</v>
      </c>
      <c r="J448">
        <v>1818.206530281376</v>
      </c>
      <c r="K448">
        <v>1627.6556803448241</v>
      </c>
      <c r="L448">
        <v>1860.400281388291</v>
      </c>
      <c r="M448">
        <v>790.14671592648529</v>
      </c>
      <c r="N448">
        <v>1310.4087134271961</v>
      </c>
      <c r="O448">
        <v>1718.732345355603</v>
      </c>
      <c r="P448">
        <v>1431.3808287679201</v>
      </c>
      <c r="Q448">
        <v>1693.8897340574831</v>
      </c>
      <c r="R448">
        <v>1431.6767263888739</v>
      </c>
      <c r="S448">
        <v>1523.665211766182</v>
      </c>
      <c r="T448">
        <v>1720.641803908283</v>
      </c>
      <c r="U448">
        <v>1493.6838259251369</v>
      </c>
      <c r="V448">
        <v>2043.2658730595119</v>
      </c>
      <c r="W448">
        <v>1684.2754123449649</v>
      </c>
      <c r="X448">
        <v>1785.9466283490469</v>
      </c>
      <c r="Y448">
        <v>1690.140966599186</v>
      </c>
      <c r="Z448">
        <v>1143.716082725673</v>
      </c>
      <c r="AA448">
        <v>1797.6952844189091</v>
      </c>
      <c r="AB448">
        <v>1758.158030105925</v>
      </c>
      <c r="AC448">
        <v>1538.0174780384621</v>
      </c>
      <c r="AD448">
        <v>1191.078852192386</v>
      </c>
      <c r="AE448">
        <v>1400.493431223267</v>
      </c>
      <c r="AF448">
        <v>1813.343036721411</v>
      </c>
      <c r="AG448">
        <v>1660.063358858763</v>
      </c>
      <c r="AH448">
        <v>1636.7704955478309</v>
      </c>
    </row>
    <row r="449" spans="1:34" x14ac:dyDescent="0.25">
      <c r="A449">
        <v>44855</v>
      </c>
      <c r="B449">
        <v>1019.82</v>
      </c>
      <c r="C449">
        <v>1714.8071360842559</v>
      </c>
      <c r="D449">
        <v>1885.8720267045189</v>
      </c>
      <c r="E449">
        <v>1560.820313253291</v>
      </c>
      <c r="F449">
        <v>1807.948789885138</v>
      </c>
      <c r="G449">
        <v>1787.6855805896789</v>
      </c>
      <c r="H449">
        <v>2295.8005064835611</v>
      </c>
      <c r="I449">
        <v>1642.005943651882</v>
      </c>
      <c r="J449">
        <v>1857.4774754986599</v>
      </c>
      <c r="K449">
        <v>1711.798061219778</v>
      </c>
      <c r="L449">
        <v>1906.4399104445711</v>
      </c>
      <c r="M449">
        <v>827.59624758065627</v>
      </c>
      <c r="N449">
        <v>1336.3001952772979</v>
      </c>
      <c r="O449">
        <v>1758.6579346459639</v>
      </c>
      <c r="P449">
        <v>1471.9158962306531</v>
      </c>
      <c r="Q449">
        <v>1740.816278362923</v>
      </c>
      <c r="R449">
        <v>1464.721185455847</v>
      </c>
      <c r="S449">
        <v>1569.2243316296911</v>
      </c>
      <c r="T449">
        <v>1777.9614165027269</v>
      </c>
      <c r="U449">
        <v>1520.588503108228</v>
      </c>
      <c r="V449">
        <v>2103.428151073877</v>
      </c>
      <c r="W449">
        <v>1728.070806294859</v>
      </c>
      <c r="X449">
        <v>1828.593179351486</v>
      </c>
      <c r="Y449">
        <v>1742.297627788985</v>
      </c>
      <c r="Z449">
        <v>1170.714726740729</v>
      </c>
      <c r="AA449">
        <v>1853.633651731586</v>
      </c>
      <c r="AB449">
        <v>1806.209985375408</v>
      </c>
      <c r="AC449">
        <v>1576.968290648781</v>
      </c>
      <c r="AD449">
        <v>1219.720342481176</v>
      </c>
      <c r="AE449">
        <v>1444.442306901962</v>
      </c>
      <c r="AF449">
        <v>1854.4637209879791</v>
      </c>
      <c r="AG449">
        <v>1708.100109666058</v>
      </c>
      <c r="AH449">
        <v>1687.465564829859</v>
      </c>
    </row>
    <row r="450" spans="1:34" x14ac:dyDescent="0.25">
      <c r="A450">
        <v>44854</v>
      </c>
      <c r="B450">
        <v>1058.45</v>
      </c>
      <c r="C450">
        <v>1760.0757269924441</v>
      </c>
      <c r="D450">
        <v>1954.466721750126</v>
      </c>
      <c r="E450">
        <v>1595.7105424768149</v>
      </c>
      <c r="F450">
        <v>1856.9380806085669</v>
      </c>
      <c r="G450">
        <v>1841.4567952638779</v>
      </c>
      <c r="H450">
        <v>2353.6887046326751</v>
      </c>
      <c r="I450">
        <v>1682.418859003747</v>
      </c>
      <c r="J450">
        <v>1873.083379470236</v>
      </c>
      <c r="K450">
        <v>1777.112581802696</v>
      </c>
      <c r="L450">
        <v>1960.93136091013</v>
      </c>
      <c r="M450">
        <v>857.58250853834011</v>
      </c>
      <c r="N450">
        <v>1371.632067049384</v>
      </c>
      <c r="O450">
        <v>1817.2063080111559</v>
      </c>
      <c r="P450">
        <v>1507.9853269662119</v>
      </c>
      <c r="Q450">
        <v>1782.3612089263229</v>
      </c>
      <c r="R450">
        <v>1496.5274628072971</v>
      </c>
      <c r="S450">
        <v>1601.150141056768</v>
      </c>
      <c r="T450">
        <v>1828.232916841609</v>
      </c>
      <c r="U450">
        <v>1560.5643281073239</v>
      </c>
      <c r="V450">
        <v>2159.461680395179</v>
      </c>
      <c r="W450">
        <v>1766.211358536244</v>
      </c>
      <c r="X450">
        <v>1873.8275713767789</v>
      </c>
      <c r="Y450">
        <v>1791.313829602555</v>
      </c>
      <c r="Z450">
        <v>1200.5905993215949</v>
      </c>
      <c r="AA450">
        <v>1903.9782859921761</v>
      </c>
      <c r="AB450">
        <v>1853.6999069352451</v>
      </c>
      <c r="AC450">
        <v>1615.568601805335</v>
      </c>
      <c r="AD450">
        <v>1252.586427948522</v>
      </c>
      <c r="AE450">
        <v>1487.565110145312</v>
      </c>
      <c r="AF450">
        <v>1900.5759902951049</v>
      </c>
      <c r="AG450">
        <v>1755.9605759164151</v>
      </c>
      <c r="AH450">
        <v>1729.9321451265221</v>
      </c>
    </row>
    <row r="451" spans="1:34" x14ac:dyDescent="0.25">
      <c r="A451">
        <v>44853</v>
      </c>
      <c r="B451">
        <v>1060.07</v>
      </c>
      <c r="C451">
        <v>1770.31998554298</v>
      </c>
      <c r="D451">
        <v>1964.7040184212681</v>
      </c>
      <c r="E451">
        <v>1602.481797446319</v>
      </c>
      <c r="F451">
        <v>1875.368259655399</v>
      </c>
      <c r="G451">
        <v>1857.239650363945</v>
      </c>
      <c r="H451">
        <v>2369.116862991415</v>
      </c>
      <c r="I451">
        <v>1694.9501088469581</v>
      </c>
      <c r="J451">
        <v>1895.6425122009091</v>
      </c>
      <c r="K451">
        <v>1790.234137350652</v>
      </c>
      <c r="L451">
        <v>1958.7883547469669</v>
      </c>
      <c r="M451">
        <v>867.12140619917523</v>
      </c>
      <c r="N451">
        <v>1381.7129889054099</v>
      </c>
      <c r="O451">
        <v>1829.964196759965</v>
      </c>
      <c r="P451">
        <v>1511.8817952686011</v>
      </c>
      <c r="Q451">
        <v>1779.008013547598</v>
      </c>
      <c r="R451">
        <v>1497.6747617024839</v>
      </c>
      <c r="S451">
        <v>1622.722616830865</v>
      </c>
      <c r="T451">
        <v>1838.501641612035</v>
      </c>
      <c r="U451">
        <v>1566.179921476039</v>
      </c>
      <c r="V451">
        <v>2163.2424830862051</v>
      </c>
      <c r="W451">
        <v>1766.647486392387</v>
      </c>
      <c r="X451">
        <v>1875.279949531996</v>
      </c>
      <c r="Y451">
        <v>1806.1379214353551</v>
      </c>
      <c r="Z451">
        <v>1200.2085526283081</v>
      </c>
      <c r="AA451">
        <v>1918.2627755501981</v>
      </c>
      <c r="AB451">
        <v>1862.107410424002</v>
      </c>
      <c r="AC451">
        <v>1620.743997860362</v>
      </c>
      <c r="AD451">
        <v>1259.731474841099</v>
      </c>
      <c r="AE451">
        <v>1489.053977164835</v>
      </c>
      <c r="AF451">
        <v>1911.4993636681211</v>
      </c>
      <c r="AG451">
        <v>1765.788146770213</v>
      </c>
      <c r="AH451">
        <v>1741.3579163321201</v>
      </c>
    </row>
    <row r="452" spans="1:34" x14ac:dyDescent="0.25">
      <c r="A452">
        <v>44852</v>
      </c>
      <c r="B452">
        <v>1063.6600000000001</v>
      </c>
      <c r="C452">
        <v>1774.6066159788641</v>
      </c>
      <c r="D452">
        <v>1976.6365507623759</v>
      </c>
      <c r="E452">
        <v>1597.295712348448</v>
      </c>
      <c r="F452">
        <v>1878.4089966198269</v>
      </c>
      <c r="G452">
        <v>1868.2186001273019</v>
      </c>
      <c r="H452">
        <v>2375.1897935862771</v>
      </c>
      <c r="I452">
        <v>1696.4843435114369</v>
      </c>
      <c r="J452">
        <v>1887.73249532351</v>
      </c>
      <c r="K452">
        <v>1777.859328046286</v>
      </c>
      <c r="L452">
        <v>1963.281229237519</v>
      </c>
      <c r="M452">
        <v>864.5425741128289</v>
      </c>
      <c r="N452">
        <v>1385.53426533109</v>
      </c>
      <c r="O452">
        <v>1833.206416177778</v>
      </c>
      <c r="P452">
        <v>1522.7009634013609</v>
      </c>
      <c r="Q452">
        <v>1782.807129523226</v>
      </c>
      <c r="R452">
        <v>1501.393763239653</v>
      </c>
      <c r="S452">
        <v>1649.0541166842911</v>
      </c>
      <c r="T452">
        <v>1859.22151420356</v>
      </c>
      <c r="U452">
        <v>1580.1539431231431</v>
      </c>
      <c r="V452">
        <v>2172.1143433602178</v>
      </c>
      <c r="W452">
        <v>1769.1423302497881</v>
      </c>
      <c r="X452">
        <v>1873.289030610576</v>
      </c>
      <c r="Y452">
        <v>1809.1994678396979</v>
      </c>
      <c r="Z452">
        <v>1205.776053550007</v>
      </c>
      <c r="AA452">
        <v>1923.4478739961</v>
      </c>
      <c r="AB452">
        <v>1862.604180978467</v>
      </c>
      <c r="AC452">
        <v>1628.152451363457</v>
      </c>
      <c r="AD452">
        <v>1261.1841308893629</v>
      </c>
      <c r="AE452">
        <v>1490.5243479549849</v>
      </c>
      <c r="AF452">
        <v>1913.8499105435601</v>
      </c>
      <c r="AG452">
        <v>1769.519033284615</v>
      </c>
      <c r="AH452">
        <v>1747.501119585296</v>
      </c>
    </row>
    <row r="453" spans="1:34" x14ac:dyDescent="0.25">
      <c r="A453">
        <v>44851</v>
      </c>
      <c r="B453">
        <v>1051.58</v>
      </c>
      <c r="C453">
        <v>1764.6886457045809</v>
      </c>
      <c r="D453">
        <v>1973.740662077782</v>
      </c>
      <c r="E453">
        <v>1580.3973165450629</v>
      </c>
      <c r="F453">
        <v>1860.3368518291129</v>
      </c>
      <c r="G453">
        <v>1857.9476249587831</v>
      </c>
      <c r="H453">
        <v>2368.914588665782</v>
      </c>
      <c r="I453">
        <v>1691.40486987126</v>
      </c>
      <c r="J453">
        <v>1890.989430876753</v>
      </c>
      <c r="K453">
        <v>1780.857487973195</v>
      </c>
      <c r="L453">
        <v>1937.2701795797129</v>
      </c>
      <c r="M453">
        <v>859.12696736986709</v>
      </c>
      <c r="N453">
        <v>1371.498644890652</v>
      </c>
      <c r="O453">
        <v>1830.2006667224689</v>
      </c>
      <c r="P453">
        <v>1517.1166556853721</v>
      </c>
      <c r="Q453">
        <v>1771.8393223776261</v>
      </c>
      <c r="R453">
        <v>1496.4306113970461</v>
      </c>
      <c r="S453">
        <v>1633.9989625541091</v>
      </c>
      <c r="T453">
        <v>1859.371002712496</v>
      </c>
      <c r="U453">
        <v>1567.608756609904</v>
      </c>
      <c r="V453">
        <v>2170.814727507091</v>
      </c>
      <c r="W453">
        <v>1759.602741682563</v>
      </c>
      <c r="X453">
        <v>1865.625665164901</v>
      </c>
      <c r="Y453">
        <v>1793.641282975593</v>
      </c>
      <c r="Z453">
        <v>1197.3421211856989</v>
      </c>
      <c r="AA453">
        <v>1910.885951023412</v>
      </c>
      <c r="AB453">
        <v>1857.1429140919729</v>
      </c>
      <c r="AC453">
        <v>1620.0546490957549</v>
      </c>
      <c r="AD453">
        <v>1249.8847737522531</v>
      </c>
      <c r="AE453">
        <v>1476.6381173905279</v>
      </c>
      <c r="AF453">
        <v>1908.492345979882</v>
      </c>
      <c r="AG453">
        <v>1759.032929094408</v>
      </c>
      <c r="AH453">
        <v>1736.4471635349109</v>
      </c>
    </row>
    <row r="454" spans="1:34" x14ac:dyDescent="0.25">
      <c r="A454">
        <v>44848</v>
      </c>
      <c r="B454">
        <v>1061.8499999999999</v>
      </c>
      <c r="C454">
        <v>1766.9044918973229</v>
      </c>
      <c r="D454">
        <v>1977.5009311383501</v>
      </c>
      <c r="E454">
        <v>1580.4760065481059</v>
      </c>
      <c r="F454">
        <v>1871.379268498395</v>
      </c>
      <c r="G454">
        <v>1861.0933704307899</v>
      </c>
      <c r="H454">
        <v>2373.9743282362879</v>
      </c>
      <c r="I454">
        <v>1698.8282184521199</v>
      </c>
      <c r="J454">
        <v>1886.67286916737</v>
      </c>
      <c r="K454">
        <v>1764.0899360017061</v>
      </c>
      <c r="L454">
        <v>1945.654353367323</v>
      </c>
      <c r="M454">
        <v>861.98180248278118</v>
      </c>
      <c r="N454">
        <v>1366.639077445825</v>
      </c>
      <c r="O454">
        <v>1827.420366489536</v>
      </c>
      <c r="P454">
        <v>1523.8197515367301</v>
      </c>
      <c r="Q454">
        <v>1776.0873637560589</v>
      </c>
      <c r="R454">
        <v>1500.4830247079151</v>
      </c>
      <c r="S454">
        <v>1645.147382703216</v>
      </c>
      <c r="T454">
        <v>1876.2121278100419</v>
      </c>
      <c r="U454">
        <v>1567.9632292638289</v>
      </c>
      <c r="V454">
        <v>2156.3349029810979</v>
      </c>
      <c r="W454">
        <v>1759.1508877536519</v>
      </c>
      <c r="X454">
        <v>1868.3104808895571</v>
      </c>
      <c r="Y454">
        <v>1788.695409985407</v>
      </c>
      <c r="Z454">
        <v>1203.192396276293</v>
      </c>
      <c r="AA454">
        <v>1915.373162963589</v>
      </c>
      <c r="AB454">
        <v>1854.6418563001109</v>
      </c>
      <c r="AC454">
        <v>1623.1838135792841</v>
      </c>
      <c r="AD454">
        <v>1249.8510766907759</v>
      </c>
      <c r="AE454">
        <v>1487.5907921494579</v>
      </c>
      <c r="AF454">
        <v>1903.662206074632</v>
      </c>
      <c r="AG454">
        <v>1761.8188313817359</v>
      </c>
      <c r="AH454">
        <v>1740.4114511956941</v>
      </c>
    </row>
    <row r="455" spans="1:34" x14ac:dyDescent="0.25">
      <c r="A455">
        <v>44847</v>
      </c>
      <c r="B455">
        <v>1050.99</v>
      </c>
      <c r="C455">
        <v>1750.316556092539</v>
      </c>
      <c r="D455">
        <v>1926.3052317964471</v>
      </c>
      <c r="E455">
        <v>1568.3744022471251</v>
      </c>
      <c r="F455">
        <v>1856.5138609613471</v>
      </c>
      <c r="G455">
        <v>1848.1543557466609</v>
      </c>
      <c r="H455">
        <v>2352.5422752432828</v>
      </c>
      <c r="I455">
        <v>1684.7974714163779</v>
      </c>
      <c r="J455">
        <v>1873.2428048847721</v>
      </c>
      <c r="K455">
        <v>1744.6756725706571</v>
      </c>
      <c r="L455">
        <v>1924.138114007184</v>
      </c>
      <c r="M455">
        <v>850.53373189584056</v>
      </c>
      <c r="N455">
        <v>1359.03197459936</v>
      </c>
      <c r="O455">
        <v>1808.6340930155859</v>
      </c>
      <c r="P455">
        <v>1518.366587263708</v>
      </c>
      <c r="Q455">
        <v>1761.9934085903919</v>
      </c>
      <c r="R455">
        <v>1481.413547333198</v>
      </c>
      <c r="S455">
        <v>1635.9665303121969</v>
      </c>
      <c r="T455">
        <v>1866.250000260043</v>
      </c>
      <c r="U455">
        <v>1557.2918223178849</v>
      </c>
      <c r="V455">
        <v>2135.8225646886981</v>
      </c>
      <c r="W455">
        <v>1751.865040307187</v>
      </c>
      <c r="X455">
        <v>1844.757652009074</v>
      </c>
      <c r="Y455">
        <v>1767.559587764988</v>
      </c>
      <c r="Z455">
        <v>1186.375931355291</v>
      </c>
      <c r="AA455">
        <v>1895.527514400143</v>
      </c>
      <c r="AB455">
        <v>1837.393803088876</v>
      </c>
      <c r="AC455">
        <v>1611.348970515704</v>
      </c>
      <c r="AD455">
        <v>1238.67804848475</v>
      </c>
      <c r="AE455">
        <v>1473.572861950523</v>
      </c>
      <c r="AF455">
        <v>1886.0466348394041</v>
      </c>
      <c r="AG455">
        <v>1744.421068737453</v>
      </c>
      <c r="AH455">
        <v>1724.8342016640111</v>
      </c>
    </row>
    <row r="456" spans="1:34" x14ac:dyDescent="0.25">
      <c r="A456">
        <v>44846</v>
      </c>
      <c r="B456">
        <v>1034.81</v>
      </c>
      <c r="C456">
        <v>1746.5385879873279</v>
      </c>
      <c r="D456">
        <v>1905.670342606099</v>
      </c>
      <c r="E456">
        <v>1568.926267422529</v>
      </c>
      <c r="F456">
        <v>1856.0861834883469</v>
      </c>
      <c r="G456">
        <v>1843.000795659108</v>
      </c>
      <c r="H456">
        <v>2346.8794952825119</v>
      </c>
      <c r="I456">
        <v>1692.610825110052</v>
      </c>
      <c r="J456">
        <v>1875.5464113261669</v>
      </c>
      <c r="K456">
        <v>1752.131810100411</v>
      </c>
      <c r="L456">
        <v>1909.331320352582</v>
      </c>
      <c r="M456">
        <v>843.93580152090453</v>
      </c>
      <c r="N456">
        <v>1350.5203837578731</v>
      </c>
      <c r="O456">
        <v>1803.4767732645021</v>
      </c>
      <c r="P456">
        <v>1514.269389994867</v>
      </c>
      <c r="Q456">
        <v>1759.587498682924</v>
      </c>
      <c r="R456">
        <v>1464.859359967267</v>
      </c>
      <c r="S456">
        <v>1647.6775769210039</v>
      </c>
      <c r="T456">
        <v>1867.058311955675</v>
      </c>
      <c r="U456">
        <v>1557.009287228926</v>
      </c>
      <c r="V456">
        <v>2125.6546467976018</v>
      </c>
      <c r="W456">
        <v>1738.703768950438</v>
      </c>
      <c r="X456">
        <v>1850.052271892358</v>
      </c>
      <c r="Y456">
        <v>1761.5937131238029</v>
      </c>
      <c r="Z456">
        <v>1194.385166579556</v>
      </c>
      <c r="AA456">
        <v>1892.784959277916</v>
      </c>
      <c r="AB456">
        <v>1834.056229754573</v>
      </c>
      <c r="AC456">
        <v>1604.690339894609</v>
      </c>
      <c r="AD456">
        <v>1235.605744430721</v>
      </c>
      <c r="AE456">
        <v>1457.796233314732</v>
      </c>
      <c r="AF456">
        <v>1877.5381886907469</v>
      </c>
      <c r="AG456">
        <v>1740.4902491486901</v>
      </c>
      <c r="AH456">
        <v>1724.9894821878991</v>
      </c>
    </row>
    <row r="457" spans="1:34" x14ac:dyDescent="0.25">
      <c r="A457">
        <v>44845</v>
      </c>
      <c r="B457">
        <v>1006.2</v>
      </c>
      <c r="C457">
        <v>1725.81963128096</v>
      </c>
      <c r="D457">
        <v>1867.512234549366</v>
      </c>
      <c r="E457">
        <v>1558.988288933584</v>
      </c>
      <c r="F457">
        <v>1839.7341782265521</v>
      </c>
      <c r="G457">
        <v>1806.5562513230329</v>
      </c>
      <c r="H457">
        <v>2319.7056735001738</v>
      </c>
      <c r="I457">
        <v>1678.998870677503</v>
      </c>
      <c r="J457">
        <v>1869.657455369188</v>
      </c>
      <c r="K457">
        <v>1725.04083341004</v>
      </c>
      <c r="L457">
        <v>1893.112596695674</v>
      </c>
      <c r="M457">
        <v>836.78138603686943</v>
      </c>
      <c r="N457">
        <v>1335.9973221773621</v>
      </c>
      <c r="O457">
        <v>1773.832469297542</v>
      </c>
      <c r="P457">
        <v>1500.141121741005</v>
      </c>
      <c r="Q457">
        <v>1748.404549703987</v>
      </c>
      <c r="R457">
        <v>1421.51937634303</v>
      </c>
      <c r="S457">
        <v>1636.0183271151129</v>
      </c>
      <c r="T457">
        <v>1830.2513884113471</v>
      </c>
      <c r="U457">
        <v>1540.662144188422</v>
      </c>
      <c r="V457">
        <v>2080.4854154248719</v>
      </c>
      <c r="W457">
        <v>1722.5312624754361</v>
      </c>
      <c r="X457">
        <v>1832.8594454049439</v>
      </c>
      <c r="Y457">
        <v>1744.8196893024731</v>
      </c>
      <c r="Z457">
        <v>1167.3148402976501</v>
      </c>
      <c r="AA457">
        <v>1872.49301636511</v>
      </c>
      <c r="AB457">
        <v>1813.211559347935</v>
      </c>
      <c r="AC457">
        <v>1580.5035409721529</v>
      </c>
      <c r="AD457">
        <v>1220.6111502849051</v>
      </c>
      <c r="AE457">
        <v>1422.1360444957299</v>
      </c>
      <c r="AF457">
        <v>1847.1883326014849</v>
      </c>
      <c r="AG457">
        <v>1722.1320257845921</v>
      </c>
      <c r="AH457">
        <v>1708.3638666030949</v>
      </c>
    </row>
    <row r="458" spans="1:34" x14ac:dyDescent="0.25">
      <c r="A458">
        <v>44844</v>
      </c>
      <c r="B458">
        <v>1042.48</v>
      </c>
      <c r="C458">
        <v>1770.5335978904261</v>
      </c>
      <c r="D458">
        <v>1915.5146077361419</v>
      </c>
      <c r="E458">
        <v>1587.660888220325</v>
      </c>
      <c r="F458">
        <v>1894.552679615842</v>
      </c>
      <c r="G458">
        <v>1867.7425925579671</v>
      </c>
      <c r="H458">
        <v>2378.903645480968</v>
      </c>
      <c r="I458">
        <v>1720.5331061149409</v>
      </c>
      <c r="J458">
        <v>1897.1873752318349</v>
      </c>
      <c r="K458">
        <v>1779.1705646913431</v>
      </c>
      <c r="L458">
        <v>1926.5613996047939</v>
      </c>
      <c r="M458">
        <v>881.16027154248684</v>
      </c>
      <c r="N458">
        <v>1368.9110537701581</v>
      </c>
      <c r="O458">
        <v>1809.057660099505</v>
      </c>
      <c r="P458">
        <v>1539.636251806003</v>
      </c>
      <c r="Q458">
        <v>1794.8270481790371</v>
      </c>
      <c r="R458">
        <v>1472.2245283479569</v>
      </c>
      <c r="S458">
        <v>1673.4798724204809</v>
      </c>
      <c r="T458">
        <v>1868.5590448100061</v>
      </c>
      <c r="U458">
        <v>1576.938402361513</v>
      </c>
      <c r="V458">
        <v>2119.795013421046</v>
      </c>
      <c r="W458">
        <v>1759.0266998439779</v>
      </c>
      <c r="X458">
        <v>1871.0434760587309</v>
      </c>
      <c r="Y458">
        <v>1793.64635841785</v>
      </c>
      <c r="Z458">
        <v>1210.1079054517479</v>
      </c>
      <c r="AA458">
        <v>1922.435884814271</v>
      </c>
      <c r="AB458">
        <v>1851.865191054465</v>
      </c>
      <c r="AC458">
        <v>1623.9194494552189</v>
      </c>
      <c r="AD458">
        <v>1257.6397854192021</v>
      </c>
      <c r="AE458">
        <v>1462.474140580546</v>
      </c>
      <c r="AF458">
        <v>1892.7554769854371</v>
      </c>
      <c r="AG458">
        <v>1767.6043927706351</v>
      </c>
      <c r="AH458">
        <v>1752.4278358251941</v>
      </c>
    </row>
    <row r="459" spans="1:34" x14ac:dyDescent="0.25">
      <c r="A459">
        <v>44841</v>
      </c>
      <c r="B459">
        <v>1035.9100000000001</v>
      </c>
      <c r="C459">
        <v>1760.295343615328</v>
      </c>
      <c r="D459">
        <v>1885.146980276621</v>
      </c>
      <c r="E459">
        <v>1575.42286032734</v>
      </c>
      <c r="F459">
        <v>1890.235908913854</v>
      </c>
      <c r="G459">
        <v>1835.1068834990731</v>
      </c>
      <c r="H459">
        <v>2361.7627316806102</v>
      </c>
      <c r="I459">
        <v>1693.551843132188</v>
      </c>
      <c r="J459">
        <v>1892.652171113069</v>
      </c>
      <c r="K459">
        <v>1740.5165237137819</v>
      </c>
      <c r="L459">
        <v>1912.3821755079371</v>
      </c>
      <c r="M459">
        <v>882.86952410483286</v>
      </c>
      <c r="N459">
        <v>1345.3295028568591</v>
      </c>
      <c r="O459">
        <v>1789.563588320794</v>
      </c>
      <c r="P459">
        <v>1542.5484574797831</v>
      </c>
      <c r="Q459">
        <v>1782.938282603051</v>
      </c>
      <c r="R459">
        <v>1479.9480277183829</v>
      </c>
      <c r="S459">
        <v>1671.662001478566</v>
      </c>
      <c r="T459">
        <v>1850.323722015612</v>
      </c>
      <c r="U459">
        <v>1570.429727388087</v>
      </c>
      <c r="V459">
        <v>2086.927375089449</v>
      </c>
      <c r="W459">
        <v>1755.9667552960241</v>
      </c>
      <c r="X459">
        <v>1868.120556648908</v>
      </c>
      <c r="Y459">
        <v>1787.584099604263</v>
      </c>
      <c r="Z459">
        <v>1206.7908707807089</v>
      </c>
      <c r="AA459">
        <v>1913.887808542778</v>
      </c>
      <c r="AB459">
        <v>1834.2767404687791</v>
      </c>
      <c r="AC459">
        <v>1617.9688771335971</v>
      </c>
      <c r="AD459">
        <v>1245.862160816595</v>
      </c>
      <c r="AE459">
        <v>1453.8253387306791</v>
      </c>
      <c r="AF459">
        <v>1876.4873101544911</v>
      </c>
      <c r="AG459">
        <v>1753.76718825634</v>
      </c>
      <c r="AH459">
        <v>1748.6063651565121</v>
      </c>
    </row>
    <row r="460" spans="1:34" x14ac:dyDescent="0.25">
      <c r="A460">
        <v>44840</v>
      </c>
      <c r="B460">
        <v>1074.52</v>
      </c>
      <c r="C460">
        <v>1805.0281701686699</v>
      </c>
      <c r="D460">
        <v>1938.703503465737</v>
      </c>
      <c r="E460">
        <v>1619.1352283136639</v>
      </c>
      <c r="F460">
        <v>1937.818122055616</v>
      </c>
      <c r="G460">
        <v>1890.7650526511809</v>
      </c>
      <c r="H460">
        <v>2418.723452205541</v>
      </c>
      <c r="I460">
        <v>1740.6641415244831</v>
      </c>
      <c r="J460">
        <v>1933.902982800359</v>
      </c>
      <c r="K460">
        <v>1754.750437226731</v>
      </c>
      <c r="L460">
        <v>1958.8792583453389</v>
      </c>
      <c r="M460">
        <v>937.43064619059498</v>
      </c>
      <c r="N460">
        <v>1388.402944345899</v>
      </c>
      <c r="O460">
        <v>1836.4021746375479</v>
      </c>
      <c r="P460">
        <v>1561.6780761216389</v>
      </c>
      <c r="Q460">
        <v>1840.842706923888</v>
      </c>
      <c r="R460">
        <v>1525.10503267219</v>
      </c>
      <c r="S460">
        <v>1722.545353028886</v>
      </c>
      <c r="T460">
        <v>1900.294452859099</v>
      </c>
      <c r="U460">
        <v>1607.2342504482119</v>
      </c>
      <c r="V460">
        <v>2158.043633324975</v>
      </c>
      <c r="W460">
        <v>1778.972867798944</v>
      </c>
      <c r="X460">
        <v>1907.5873153879991</v>
      </c>
      <c r="Y460">
        <v>1833.7195845797789</v>
      </c>
      <c r="Z460">
        <v>1235.311216387996</v>
      </c>
      <c r="AA460">
        <v>1962.0193371917239</v>
      </c>
      <c r="AB460">
        <v>1881.289136703067</v>
      </c>
      <c r="AC460">
        <v>1654.6096947336021</v>
      </c>
      <c r="AD460">
        <v>1288.349054686337</v>
      </c>
      <c r="AE460">
        <v>1499.0967471243471</v>
      </c>
      <c r="AF460">
        <v>1917.941676556532</v>
      </c>
      <c r="AG460">
        <v>1798.6809573409239</v>
      </c>
      <c r="AH460">
        <v>1794.6754892682909</v>
      </c>
    </row>
    <row r="461" spans="1:34" x14ac:dyDescent="0.25">
      <c r="A461">
        <v>44839</v>
      </c>
      <c r="B461">
        <v>1104.26</v>
      </c>
      <c r="C461">
        <v>1836.6704666316209</v>
      </c>
      <c r="D461">
        <v>1987.6398943277891</v>
      </c>
      <c r="E461">
        <v>1646.863530787758</v>
      </c>
      <c r="F461">
        <v>1970.1297454502289</v>
      </c>
      <c r="G461">
        <v>1930.075941697379</v>
      </c>
      <c r="H461">
        <v>2463.5803900629089</v>
      </c>
      <c r="I461">
        <v>1756.990830688798</v>
      </c>
      <c r="J461">
        <v>1965.02867637745</v>
      </c>
      <c r="K461">
        <v>1781.388573244999</v>
      </c>
      <c r="L461">
        <v>1991.6766750303791</v>
      </c>
      <c r="M461">
        <v>962.3919540829877</v>
      </c>
      <c r="N461">
        <v>1413.9628503687941</v>
      </c>
      <c r="O461">
        <v>1873.1228038843251</v>
      </c>
      <c r="P461">
        <v>1585.8824845992519</v>
      </c>
      <c r="Q461">
        <v>1870.4827429612781</v>
      </c>
      <c r="R461">
        <v>1550.4232973395719</v>
      </c>
      <c r="S461">
        <v>1763.802661724568</v>
      </c>
      <c r="T461">
        <v>1936.889917908044</v>
      </c>
      <c r="U461">
        <v>1639.4006535464509</v>
      </c>
      <c r="V461">
        <v>2205.412585785547</v>
      </c>
      <c r="W461">
        <v>1798.928189726098</v>
      </c>
      <c r="X461">
        <v>1925.682557756347</v>
      </c>
      <c r="Y461">
        <v>1869.621189665226</v>
      </c>
      <c r="Z461">
        <v>1257.1721378826819</v>
      </c>
      <c r="AA461">
        <v>1996.994312790302</v>
      </c>
      <c r="AB461">
        <v>1914.764991239012</v>
      </c>
      <c r="AC461">
        <v>1680.839431164668</v>
      </c>
      <c r="AD461">
        <v>1313.275186259325</v>
      </c>
      <c r="AE461">
        <v>1529.1013960433261</v>
      </c>
      <c r="AF461">
        <v>1952.601283288416</v>
      </c>
      <c r="AG461">
        <v>1831.8201416897491</v>
      </c>
      <c r="AH461">
        <v>1823.5229181358141</v>
      </c>
    </row>
    <row r="462" spans="1:34" x14ac:dyDescent="0.25">
      <c r="A462">
        <v>44838</v>
      </c>
      <c r="B462">
        <v>1078.1400000000001</v>
      </c>
      <c r="C462">
        <v>1807.754082725831</v>
      </c>
      <c r="D462">
        <v>1955.3248516485751</v>
      </c>
      <c r="E462">
        <v>1621.696356414619</v>
      </c>
      <c r="F462">
        <v>1932.3868571504911</v>
      </c>
      <c r="G462">
        <v>1892.6412760239859</v>
      </c>
      <c r="H462">
        <v>2424.708137543822</v>
      </c>
      <c r="I462">
        <v>1732.866346764524</v>
      </c>
      <c r="J462">
        <v>1943.2677624946391</v>
      </c>
      <c r="K462">
        <v>1737.74202036764</v>
      </c>
      <c r="L462">
        <v>1965.30213598671</v>
      </c>
      <c r="M462">
        <v>936.67610827682608</v>
      </c>
      <c r="N462">
        <v>1391.357119390977</v>
      </c>
      <c r="O462">
        <v>1848.722844899967</v>
      </c>
      <c r="P462">
        <v>1554.025111454908</v>
      </c>
      <c r="Q462">
        <v>1849.9927563728979</v>
      </c>
      <c r="R462">
        <v>1528.3392495459309</v>
      </c>
      <c r="S462">
        <v>1745.4722957351239</v>
      </c>
      <c r="T462">
        <v>1908.46967721133</v>
      </c>
      <c r="U462">
        <v>1612.0407086813011</v>
      </c>
      <c r="V462">
        <v>2155.14550385858</v>
      </c>
      <c r="W462">
        <v>1781.2616630148741</v>
      </c>
      <c r="X462">
        <v>1908.3690229046611</v>
      </c>
      <c r="Y462">
        <v>1837.3082760967779</v>
      </c>
      <c r="Z462">
        <v>1237.583380196269</v>
      </c>
      <c r="AA462">
        <v>1964.3558120757241</v>
      </c>
      <c r="AB462">
        <v>1887.6934010354521</v>
      </c>
      <c r="AC462">
        <v>1654.999598199302</v>
      </c>
      <c r="AD462">
        <v>1290.269284066585</v>
      </c>
      <c r="AE462">
        <v>1507.3989551875229</v>
      </c>
      <c r="AF462">
        <v>1920.5456783486291</v>
      </c>
      <c r="AG462">
        <v>1797.0487639814489</v>
      </c>
      <c r="AH462">
        <v>1801.241049233608</v>
      </c>
    </row>
    <row r="463" spans="1:34" x14ac:dyDescent="0.25">
      <c r="A463">
        <v>44837</v>
      </c>
      <c r="B463">
        <v>1086.44</v>
      </c>
      <c r="C463">
        <v>1821.9956585981049</v>
      </c>
      <c r="D463">
        <v>1972.743235084881</v>
      </c>
      <c r="E463">
        <v>1633.1642694763991</v>
      </c>
      <c r="F463">
        <v>1948.50111966227</v>
      </c>
      <c r="G463">
        <v>1904.621511999369</v>
      </c>
      <c r="H463">
        <v>2447.3127343831852</v>
      </c>
      <c r="I463">
        <v>1734.9419952594189</v>
      </c>
      <c r="J463">
        <v>1959.140681398846</v>
      </c>
      <c r="K463">
        <v>1739.1837335442051</v>
      </c>
      <c r="L463">
        <v>1991.046618764721</v>
      </c>
      <c r="M463">
        <v>922.95958152617663</v>
      </c>
      <c r="N463">
        <v>1400.979497503653</v>
      </c>
      <c r="O463">
        <v>1861.9004753306181</v>
      </c>
      <c r="P463">
        <v>1571.6715562322861</v>
      </c>
      <c r="Q463">
        <v>1866.1732412796489</v>
      </c>
      <c r="R463">
        <v>1542.143395720545</v>
      </c>
      <c r="S463">
        <v>1779.0059464611879</v>
      </c>
      <c r="T463">
        <v>1926.6140456147741</v>
      </c>
      <c r="U463">
        <v>1617.525070496496</v>
      </c>
      <c r="V463">
        <v>2186.841170809309</v>
      </c>
      <c r="W463">
        <v>1781.9018255001299</v>
      </c>
      <c r="X463">
        <v>1923.9320424307591</v>
      </c>
      <c r="Y463">
        <v>1854.8197128859931</v>
      </c>
      <c r="Z463">
        <v>1251.9477141657451</v>
      </c>
      <c r="AA463">
        <v>1982.4629462452431</v>
      </c>
      <c r="AB463">
        <v>1903.475379971509</v>
      </c>
      <c r="AC463">
        <v>1663.84986891365</v>
      </c>
      <c r="AD463">
        <v>1296.0324194295299</v>
      </c>
      <c r="AE463">
        <v>1515.19352165953</v>
      </c>
      <c r="AF463">
        <v>1934.808004528139</v>
      </c>
      <c r="AG463">
        <v>1813.37161346929</v>
      </c>
      <c r="AH463">
        <v>1814.135224318401</v>
      </c>
    </row>
    <row r="464" spans="1:34" x14ac:dyDescent="0.25">
      <c r="A464">
        <v>44834</v>
      </c>
      <c r="B464">
        <v>1132.1099999999999</v>
      </c>
      <c r="C464">
        <v>1867.3696079885169</v>
      </c>
      <c r="D464">
        <v>2030.6424261449461</v>
      </c>
      <c r="E464">
        <v>1690.109823570755</v>
      </c>
      <c r="F464">
        <v>1998.2607829825461</v>
      </c>
      <c r="G464">
        <v>1962.8095429638449</v>
      </c>
      <c r="H464">
        <v>2501.7277778749999</v>
      </c>
      <c r="I464">
        <v>1781.066901087341</v>
      </c>
      <c r="J464">
        <v>2000.0489723702681</v>
      </c>
      <c r="K464">
        <v>1807.034710395066</v>
      </c>
      <c r="L464">
        <v>2029.574106386794</v>
      </c>
      <c r="M464">
        <v>953.93759844237832</v>
      </c>
      <c r="N464">
        <v>1441.6503507466409</v>
      </c>
      <c r="O464">
        <v>1911.5536955746529</v>
      </c>
      <c r="P464">
        <v>1607.266013516316</v>
      </c>
      <c r="Q464">
        <v>1897.5275599291949</v>
      </c>
      <c r="R464">
        <v>1583.628469783152</v>
      </c>
      <c r="S464">
        <v>1813.856177829146</v>
      </c>
      <c r="T464">
        <v>1981.6782788240801</v>
      </c>
      <c r="U464">
        <v>1658.7319231342681</v>
      </c>
      <c r="V464">
        <v>2256.1792998515211</v>
      </c>
      <c r="W464">
        <v>1814.716416212086</v>
      </c>
      <c r="X464">
        <v>1954.133755856868</v>
      </c>
      <c r="Y464">
        <v>1904.6986762736231</v>
      </c>
      <c r="Z464">
        <v>1282.7038063836651</v>
      </c>
      <c r="AA464">
        <v>2031.1024661163549</v>
      </c>
      <c r="AB464">
        <v>1949.4780622876101</v>
      </c>
      <c r="AC464">
        <v>1705.0693040232561</v>
      </c>
      <c r="AD464">
        <v>1334.7570956093459</v>
      </c>
      <c r="AE464">
        <v>1555.1350957520251</v>
      </c>
      <c r="AF464">
        <v>1984.2160208341741</v>
      </c>
      <c r="AG464">
        <v>1862.2790913062549</v>
      </c>
      <c r="AH464">
        <v>1854.6019703903439</v>
      </c>
    </row>
    <row r="465" spans="1:34" x14ac:dyDescent="0.25">
      <c r="A465">
        <v>44833</v>
      </c>
      <c r="B465">
        <v>1126.07</v>
      </c>
      <c r="C465">
        <v>1868.6142866020571</v>
      </c>
      <c r="D465">
        <v>2031.710219692553</v>
      </c>
      <c r="E465">
        <v>1686.6895110277251</v>
      </c>
      <c r="F465">
        <v>1998.500020776049</v>
      </c>
      <c r="G465">
        <v>1959.888811764306</v>
      </c>
      <c r="H465">
        <v>2493.807968400271</v>
      </c>
      <c r="I465">
        <v>1767.042865979332</v>
      </c>
      <c r="J465">
        <v>1986.918960034614</v>
      </c>
      <c r="K465">
        <v>1797.126651038519</v>
      </c>
      <c r="L465">
        <v>2035.990604292728</v>
      </c>
      <c r="M465">
        <v>975.03762808828299</v>
      </c>
      <c r="N465">
        <v>1439.864513452047</v>
      </c>
      <c r="O465">
        <v>1908.6265525098729</v>
      </c>
      <c r="P465">
        <v>1614.738495393256</v>
      </c>
      <c r="Q465">
        <v>1913.0163952034641</v>
      </c>
      <c r="R465">
        <v>1573.6663901341919</v>
      </c>
      <c r="S465">
        <v>1808.142559812791</v>
      </c>
      <c r="T465">
        <v>1987.4945869326409</v>
      </c>
      <c r="U465">
        <v>1645.607409760215</v>
      </c>
      <c r="V465">
        <v>2247.918108412026</v>
      </c>
      <c r="W465">
        <v>1815.4066415149209</v>
      </c>
      <c r="X465">
        <v>1971.5207833007551</v>
      </c>
      <c r="Y465">
        <v>1917.0618552473529</v>
      </c>
      <c r="Z465">
        <v>1283.941117277901</v>
      </c>
      <c r="AA465">
        <v>2035.920106399414</v>
      </c>
      <c r="AB465">
        <v>1949.1057942174191</v>
      </c>
      <c r="AC465">
        <v>1699.348979455518</v>
      </c>
      <c r="AD465">
        <v>1338.4866727511301</v>
      </c>
      <c r="AE465">
        <v>1550.2468275519229</v>
      </c>
      <c r="AF465">
        <v>1973.501365714596</v>
      </c>
      <c r="AG465">
        <v>1863.216910537928</v>
      </c>
      <c r="AH465">
        <v>1862.714860918484</v>
      </c>
    </row>
    <row r="466" spans="1:34" x14ac:dyDescent="0.25">
      <c r="A466">
        <v>44832</v>
      </c>
      <c r="B466">
        <v>1143.6199999999999</v>
      </c>
      <c r="C466">
        <v>1882.657332490769</v>
      </c>
      <c r="D466">
        <v>2059.4307633341991</v>
      </c>
      <c r="E466">
        <v>1707.0304951722439</v>
      </c>
      <c r="F466">
        <v>2015.2861310020601</v>
      </c>
      <c r="G466">
        <v>1984.990894804255</v>
      </c>
      <c r="H466">
        <v>2509.3523670202298</v>
      </c>
      <c r="I466">
        <v>1775.859810861135</v>
      </c>
      <c r="J466">
        <v>1985.8776414343019</v>
      </c>
      <c r="K466">
        <v>1826.319428393115</v>
      </c>
      <c r="L466">
        <v>2050.9488199199618</v>
      </c>
      <c r="M466">
        <v>976.3755718732782</v>
      </c>
      <c r="N466">
        <v>1458.7496099889261</v>
      </c>
      <c r="O466">
        <v>1927.922761433877</v>
      </c>
      <c r="P466">
        <v>1627.929450890962</v>
      </c>
      <c r="Q466">
        <v>1921.926434548692</v>
      </c>
      <c r="R466">
        <v>1581.6055499009269</v>
      </c>
      <c r="S466">
        <v>1819.214277205456</v>
      </c>
      <c r="T466">
        <v>2002.298128607333</v>
      </c>
      <c r="U466">
        <v>1655.1369555004301</v>
      </c>
      <c r="V466">
        <v>2283.3805681858898</v>
      </c>
      <c r="W466">
        <v>1822.71110735498</v>
      </c>
      <c r="X466">
        <v>1974.782474168803</v>
      </c>
      <c r="Y466">
        <v>1933.9085823892899</v>
      </c>
      <c r="Z466">
        <v>1290.377700676002</v>
      </c>
      <c r="AA466">
        <v>2051.320559888462</v>
      </c>
      <c r="AB466">
        <v>1964.313548359635</v>
      </c>
      <c r="AC466">
        <v>1710.253811104888</v>
      </c>
      <c r="AD466">
        <v>1350.9217528097349</v>
      </c>
      <c r="AE466">
        <v>1561.82342303209</v>
      </c>
      <c r="AF466">
        <v>1992.5498030521319</v>
      </c>
      <c r="AG466">
        <v>1880.963777705465</v>
      </c>
      <c r="AH466">
        <v>1870.83846133879</v>
      </c>
    </row>
    <row r="467" spans="1:34" x14ac:dyDescent="0.25">
      <c r="A467">
        <v>44831</v>
      </c>
      <c r="B467">
        <v>1166.54</v>
      </c>
      <c r="C467">
        <v>1899.948577069599</v>
      </c>
      <c r="D467">
        <v>2088.9244201525821</v>
      </c>
      <c r="E467">
        <v>1747.036219704424</v>
      </c>
      <c r="F467">
        <v>2029.4949661637911</v>
      </c>
      <c r="G467">
        <v>2001.1297451228261</v>
      </c>
      <c r="H467">
        <v>2511.1818921883919</v>
      </c>
      <c r="I467">
        <v>1796.5882108888679</v>
      </c>
      <c r="J467">
        <v>2009.3663016425139</v>
      </c>
      <c r="K467">
        <v>1843.1468926431869</v>
      </c>
      <c r="L467">
        <v>2071.410671721891</v>
      </c>
      <c r="M467">
        <v>995.25521964915401</v>
      </c>
      <c r="N467">
        <v>1472.921155948007</v>
      </c>
      <c r="O467">
        <v>1949.314660859804</v>
      </c>
      <c r="P467">
        <v>1640.47531789241</v>
      </c>
      <c r="Q467">
        <v>1930.0209185245851</v>
      </c>
      <c r="R467">
        <v>1589.8682814538611</v>
      </c>
      <c r="S467">
        <v>1837.7640102929729</v>
      </c>
      <c r="T467">
        <v>2016.3996103601539</v>
      </c>
      <c r="U467">
        <v>1685.44609063914</v>
      </c>
      <c r="V467">
        <v>2303.660504769512</v>
      </c>
      <c r="W467">
        <v>1843.6650430679981</v>
      </c>
      <c r="X467">
        <v>1983.737176333321</v>
      </c>
      <c r="Y467">
        <v>1959.437516728718</v>
      </c>
      <c r="Z467">
        <v>1304.485458233703</v>
      </c>
      <c r="AA467">
        <v>2067.49847842399</v>
      </c>
      <c r="AB467">
        <v>1982.243740252015</v>
      </c>
      <c r="AC467">
        <v>1728.395332638564</v>
      </c>
      <c r="AD467">
        <v>1369.9526541312191</v>
      </c>
      <c r="AE467">
        <v>1585.9048733258639</v>
      </c>
      <c r="AF467">
        <v>2008.2265535152831</v>
      </c>
      <c r="AG467">
        <v>1899.100509841915</v>
      </c>
      <c r="AH467">
        <v>1887.2046826482831</v>
      </c>
    </row>
    <row r="468" spans="1:34" x14ac:dyDescent="0.25">
      <c r="A468">
        <v>44830</v>
      </c>
      <c r="B468">
        <v>1174.3499999999999</v>
      </c>
      <c r="C468">
        <v>1903.00187788066</v>
      </c>
      <c r="D468">
        <v>2098.6468061389519</v>
      </c>
      <c r="E468">
        <v>1754.563692258552</v>
      </c>
      <c r="F468">
        <v>2039.984463897867</v>
      </c>
      <c r="G468">
        <v>2014.1039635588049</v>
      </c>
      <c r="H468">
        <v>2507.5922810445509</v>
      </c>
      <c r="I468">
        <v>1791.499243894398</v>
      </c>
      <c r="J468">
        <v>2002.208904920594</v>
      </c>
      <c r="K468">
        <v>1868.4817602563919</v>
      </c>
      <c r="L468">
        <v>2069.4514276335581</v>
      </c>
      <c r="M468">
        <v>995.2325749680457</v>
      </c>
      <c r="N468">
        <v>1471.2651135016611</v>
      </c>
      <c r="O468">
        <v>1954.9345388401159</v>
      </c>
      <c r="P468">
        <v>1644.528776697395</v>
      </c>
      <c r="Q468">
        <v>1927.8457847107479</v>
      </c>
      <c r="R468">
        <v>1581.775920242028</v>
      </c>
      <c r="S468">
        <v>1830.069660874716</v>
      </c>
      <c r="T468">
        <v>2020.6605327729719</v>
      </c>
      <c r="U468">
        <v>1695.5561577564979</v>
      </c>
      <c r="V468">
        <v>2319.490837545829</v>
      </c>
      <c r="W468">
        <v>1846.7965720119309</v>
      </c>
      <c r="X468">
        <v>1981.8132836030329</v>
      </c>
      <c r="Y468">
        <v>1961.184275777601</v>
      </c>
      <c r="Z468">
        <v>1308.4400677800311</v>
      </c>
      <c r="AA468">
        <v>2071.044242866019</v>
      </c>
      <c r="AB468">
        <v>1985.868360712022</v>
      </c>
      <c r="AC468">
        <v>1730.715278076116</v>
      </c>
      <c r="AD468">
        <v>1371.2669212607759</v>
      </c>
      <c r="AE468">
        <v>1589.473574281875</v>
      </c>
      <c r="AF468">
        <v>2013.303344272711</v>
      </c>
      <c r="AG468">
        <v>1902.2505121982431</v>
      </c>
      <c r="AH468">
        <v>1889.114574871998</v>
      </c>
    </row>
    <row r="469" spans="1:34" x14ac:dyDescent="0.25">
      <c r="A469">
        <v>44827</v>
      </c>
      <c r="B469">
        <v>1203.28</v>
      </c>
      <c r="C469">
        <v>1936.642859066174</v>
      </c>
      <c r="D469">
        <v>2141.9801372327711</v>
      </c>
      <c r="E469">
        <v>1769.0254600208671</v>
      </c>
      <c r="F469">
        <v>2077.8088092515409</v>
      </c>
      <c r="G469">
        <v>2049.519563100615</v>
      </c>
      <c r="H469">
        <v>2555.4150378556501</v>
      </c>
      <c r="I469">
        <v>1826.99360113383</v>
      </c>
      <c r="J469">
        <v>2034.4559509322651</v>
      </c>
      <c r="K469">
        <v>1912.818370816846</v>
      </c>
      <c r="L469">
        <v>2108.364590643861</v>
      </c>
      <c r="M469">
        <v>1026.88664899282</v>
      </c>
      <c r="N469">
        <v>1492.2413994304541</v>
      </c>
      <c r="O469">
        <v>1987.6149382558331</v>
      </c>
      <c r="P469">
        <v>1662.874497269418</v>
      </c>
      <c r="Q469">
        <v>1957.739248095952</v>
      </c>
      <c r="R469">
        <v>1611.716685329679</v>
      </c>
      <c r="S469">
        <v>1872.680289348757</v>
      </c>
      <c r="T469">
        <v>2063.7966138211191</v>
      </c>
      <c r="U469">
        <v>1728.5671159960821</v>
      </c>
      <c r="V469">
        <v>2365.9262498824291</v>
      </c>
      <c r="W469">
        <v>1875.2978748887831</v>
      </c>
      <c r="X469">
        <v>2009.591031001753</v>
      </c>
      <c r="Y469">
        <v>1995.874822597026</v>
      </c>
      <c r="Z469">
        <v>1323.356457130561</v>
      </c>
      <c r="AA469">
        <v>2108.997057423499</v>
      </c>
      <c r="AB469">
        <v>2020.6272750583209</v>
      </c>
      <c r="AC469">
        <v>1760.406884414401</v>
      </c>
      <c r="AD469">
        <v>1392.3042915021761</v>
      </c>
      <c r="AE469">
        <v>1614.20874867987</v>
      </c>
      <c r="AF469">
        <v>2048.5114653800952</v>
      </c>
      <c r="AG469">
        <v>1936.921771467735</v>
      </c>
      <c r="AH469">
        <v>1922.041137869536</v>
      </c>
    </row>
    <row r="470" spans="1:34" x14ac:dyDescent="0.25">
      <c r="A470">
        <v>44826</v>
      </c>
      <c r="B470">
        <v>1214.7</v>
      </c>
      <c r="C470">
        <v>1941.2992370720799</v>
      </c>
      <c r="D470">
        <v>2163.597536801798</v>
      </c>
      <c r="E470">
        <v>1718.2202354495209</v>
      </c>
      <c r="F470">
        <v>2087.1827047674992</v>
      </c>
      <c r="G470">
        <v>2054.605996693796</v>
      </c>
      <c r="H470">
        <v>2568.4323180979868</v>
      </c>
      <c r="I470">
        <v>1820.9467440223559</v>
      </c>
      <c r="J470">
        <v>2048.256909437589</v>
      </c>
      <c r="K470">
        <v>1898.03249804351</v>
      </c>
      <c r="L470">
        <v>2117.5896902135451</v>
      </c>
      <c r="M470">
        <v>1031.3153975426301</v>
      </c>
      <c r="N470">
        <v>1495.05046832682</v>
      </c>
      <c r="O470">
        <v>1992.2195193077191</v>
      </c>
      <c r="P470">
        <v>1662.13082936203</v>
      </c>
      <c r="Q470">
        <v>1967.9350359230559</v>
      </c>
      <c r="R470">
        <v>1623.178290514235</v>
      </c>
      <c r="S470">
        <v>1879.4661478967089</v>
      </c>
      <c r="T470">
        <v>2073.0746335296872</v>
      </c>
      <c r="U470">
        <v>1722.0493615170151</v>
      </c>
      <c r="V470">
        <v>2374.6459666199189</v>
      </c>
      <c r="W470">
        <v>1873.7000577210531</v>
      </c>
      <c r="X470">
        <v>2011.9398814886561</v>
      </c>
      <c r="Y470">
        <v>2000.652574744201</v>
      </c>
      <c r="Z470">
        <v>1320.948293514233</v>
      </c>
      <c r="AA470">
        <v>2117.2316518273092</v>
      </c>
      <c r="AB470">
        <v>2026.8956906737001</v>
      </c>
      <c r="AC470">
        <v>1761.1933057310609</v>
      </c>
      <c r="AD470">
        <v>1386.371045916085</v>
      </c>
      <c r="AE470">
        <v>1621.731165562567</v>
      </c>
      <c r="AF470">
        <v>2054.9163055238819</v>
      </c>
      <c r="AG470">
        <v>1940.369495241873</v>
      </c>
      <c r="AH470">
        <v>1926.7355664842989</v>
      </c>
    </row>
    <row r="471" spans="1:34" x14ac:dyDescent="0.25">
      <c r="A471">
        <v>44825</v>
      </c>
      <c r="B471">
        <v>1210.55</v>
      </c>
      <c r="C471">
        <v>1931.739466958345</v>
      </c>
      <c r="D471">
        <v>2158.0915714840148</v>
      </c>
      <c r="E471">
        <v>1712.258034127271</v>
      </c>
      <c r="F471">
        <v>2074.9738549175981</v>
      </c>
      <c r="G471">
        <v>2047.019418767851</v>
      </c>
      <c r="H471">
        <v>2545.5207435579418</v>
      </c>
      <c r="I471">
        <v>1818.663479559352</v>
      </c>
      <c r="J471">
        <v>2043.9242119208609</v>
      </c>
      <c r="K471">
        <v>1904.560766280493</v>
      </c>
      <c r="L471">
        <v>2105.2631094180078</v>
      </c>
      <c r="M471">
        <v>1038.4928784186591</v>
      </c>
      <c r="N471">
        <v>1479.1852134981309</v>
      </c>
      <c r="O471">
        <v>1981.9250769304749</v>
      </c>
      <c r="P471">
        <v>1648.7254288598181</v>
      </c>
      <c r="Q471">
        <v>1956.872804105662</v>
      </c>
      <c r="R471">
        <v>1623.5676226570131</v>
      </c>
      <c r="S471">
        <v>1883.4713645824861</v>
      </c>
      <c r="T471">
        <v>2061.9341292257031</v>
      </c>
      <c r="U471">
        <v>1710.843409146843</v>
      </c>
      <c r="V471">
        <v>2356.9109676585981</v>
      </c>
      <c r="W471">
        <v>1864.0448045518631</v>
      </c>
      <c r="X471">
        <v>2004.838228162904</v>
      </c>
      <c r="Y471">
        <v>1990.7712793528081</v>
      </c>
      <c r="Z471">
        <v>1312.071689969408</v>
      </c>
      <c r="AA471">
        <v>2105.6339205401209</v>
      </c>
      <c r="AB471">
        <v>2018.349144842585</v>
      </c>
      <c r="AC471">
        <v>1753.978593253076</v>
      </c>
      <c r="AD471">
        <v>1378.6465516784051</v>
      </c>
      <c r="AE471">
        <v>1619.9388467293891</v>
      </c>
      <c r="AF471">
        <v>2044.7444427741091</v>
      </c>
      <c r="AG471">
        <v>1927.4225447928959</v>
      </c>
      <c r="AH471">
        <v>1919.985934328128</v>
      </c>
    </row>
    <row r="472" spans="1:34" x14ac:dyDescent="0.25">
      <c r="A472">
        <v>44824</v>
      </c>
      <c r="B472">
        <v>1218.93</v>
      </c>
      <c r="C472">
        <v>1933.2909175536779</v>
      </c>
      <c r="D472">
        <v>2170.985427365782</v>
      </c>
      <c r="E472">
        <v>1713.91921660299</v>
      </c>
      <c r="F472">
        <v>2075.86225538998</v>
      </c>
      <c r="G472">
        <v>2046.6679258831059</v>
      </c>
      <c r="H472">
        <v>2551.3241871323321</v>
      </c>
      <c r="I472">
        <v>1828.167653183224</v>
      </c>
      <c r="J472">
        <v>2043.0398990832341</v>
      </c>
      <c r="K472">
        <v>1893.8006983621001</v>
      </c>
      <c r="L472">
        <v>2101.4216698704849</v>
      </c>
      <c r="M472">
        <v>1053.471124312116</v>
      </c>
      <c r="N472">
        <v>1480.204189713656</v>
      </c>
      <c r="O472">
        <v>1984.3805002080139</v>
      </c>
      <c r="P472">
        <v>1656.7623220865989</v>
      </c>
      <c r="Q472">
        <v>1945.596785476735</v>
      </c>
      <c r="R472">
        <v>1635.011943778946</v>
      </c>
      <c r="S472">
        <v>1888.401340128429</v>
      </c>
      <c r="T472">
        <v>2068.5424686731449</v>
      </c>
      <c r="U472">
        <v>1711.8596661987749</v>
      </c>
      <c r="V472">
        <v>2372.0822976995942</v>
      </c>
      <c r="W472">
        <v>1862.536935176717</v>
      </c>
      <c r="X472">
        <v>2007.0615466939921</v>
      </c>
      <c r="Y472">
        <v>1985.22562666263</v>
      </c>
      <c r="Z472">
        <v>1319.423041964917</v>
      </c>
      <c r="AA472">
        <v>2106.4577984438552</v>
      </c>
      <c r="AB472">
        <v>2015.9418031681571</v>
      </c>
      <c r="AC472">
        <v>1758.87983848149</v>
      </c>
      <c r="AD472">
        <v>1384.2699241083101</v>
      </c>
      <c r="AE472">
        <v>1628.179647528425</v>
      </c>
      <c r="AF472">
        <v>2049.6279403871299</v>
      </c>
      <c r="AG472">
        <v>1930.3222189447481</v>
      </c>
      <c r="AH472">
        <v>1917.7123678497551</v>
      </c>
    </row>
    <row r="473" spans="1:34" x14ac:dyDescent="0.25">
      <c r="A473">
        <v>44823</v>
      </c>
      <c r="B473">
        <v>1205.43</v>
      </c>
      <c r="C473">
        <v>1923.000943279967</v>
      </c>
      <c r="D473">
        <v>2154.9462373805991</v>
      </c>
      <c r="E473">
        <v>1703.629046181703</v>
      </c>
      <c r="F473">
        <v>2063.6641703986961</v>
      </c>
      <c r="G473">
        <v>2032.619033911566</v>
      </c>
      <c r="H473">
        <v>2524.9961732863899</v>
      </c>
      <c r="I473">
        <v>1816.9596695157011</v>
      </c>
      <c r="J473">
        <v>2029.4959416998081</v>
      </c>
      <c r="K473">
        <v>1881.5597442536271</v>
      </c>
      <c r="L473">
        <v>2091.063506962706</v>
      </c>
      <c r="M473">
        <v>1033.2368337882961</v>
      </c>
      <c r="N473">
        <v>1480.388969663172</v>
      </c>
      <c r="O473">
        <v>1971.5641294046141</v>
      </c>
      <c r="P473">
        <v>1644.930551737719</v>
      </c>
      <c r="Q473">
        <v>1936.003467698745</v>
      </c>
      <c r="R473">
        <v>1624.9237932597</v>
      </c>
      <c r="S473">
        <v>1865.476414145209</v>
      </c>
      <c r="T473">
        <v>2057.082756718833</v>
      </c>
      <c r="U473">
        <v>1712.2289298022349</v>
      </c>
      <c r="V473">
        <v>2367.3762902828921</v>
      </c>
      <c r="W473">
        <v>1857.0953922976421</v>
      </c>
      <c r="X473">
        <v>2006.7295711234051</v>
      </c>
      <c r="Y473">
        <v>1977.04599580543</v>
      </c>
      <c r="Z473">
        <v>1321.414239429369</v>
      </c>
      <c r="AA473">
        <v>2094.299930890656</v>
      </c>
      <c r="AB473">
        <v>2004.67548372081</v>
      </c>
      <c r="AC473">
        <v>1751.0900691353211</v>
      </c>
      <c r="AD473">
        <v>1378.766714456581</v>
      </c>
      <c r="AE473">
        <v>1615.35562690488</v>
      </c>
      <c r="AF473">
        <v>2033.6260409469669</v>
      </c>
      <c r="AG473">
        <v>1921.138652270811</v>
      </c>
      <c r="AH473">
        <v>1909.368594430106</v>
      </c>
    </row>
    <row r="474" spans="1:34" x14ac:dyDescent="0.25">
      <c r="A474">
        <v>44820</v>
      </c>
      <c r="B474">
        <v>1234.03</v>
      </c>
      <c r="C474">
        <v>1953.1365677959491</v>
      </c>
      <c r="D474">
        <v>2191.2188580650309</v>
      </c>
      <c r="E474">
        <v>1737.0018226528421</v>
      </c>
      <c r="F474">
        <v>2097.7920403943622</v>
      </c>
      <c r="G474">
        <v>2082.6527816804542</v>
      </c>
      <c r="H474">
        <v>2570.2812345794041</v>
      </c>
      <c r="I474">
        <v>1846.7457714836351</v>
      </c>
      <c r="J474">
        <v>2058.6653204898489</v>
      </c>
      <c r="K474">
        <v>1930.0221034917599</v>
      </c>
      <c r="L474">
        <v>2123.299705070337</v>
      </c>
      <c r="M474">
        <v>1056.931939511262</v>
      </c>
      <c r="N474">
        <v>1514.964313683369</v>
      </c>
      <c r="O474">
        <v>2005.5950268614749</v>
      </c>
      <c r="P474">
        <v>1665.0128736453939</v>
      </c>
      <c r="Q474">
        <v>1959.1439756407649</v>
      </c>
      <c r="R474">
        <v>1644.8058133015129</v>
      </c>
      <c r="S474">
        <v>1886.641674210664</v>
      </c>
      <c r="T474">
        <v>2100.4905180956521</v>
      </c>
      <c r="U474">
        <v>1730.1182633699291</v>
      </c>
      <c r="V474">
        <v>2404.1404173036531</v>
      </c>
      <c r="W474">
        <v>1889.5083049332679</v>
      </c>
      <c r="X474">
        <v>2017.6588758078781</v>
      </c>
      <c r="Y474">
        <v>2005.094638194365</v>
      </c>
      <c r="Z474">
        <v>1339.8762739433751</v>
      </c>
      <c r="AA474">
        <v>2125.9861358381891</v>
      </c>
      <c r="AB474">
        <v>2036.7817275985431</v>
      </c>
      <c r="AC474">
        <v>1776.981526365267</v>
      </c>
      <c r="AD474">
        <v>1407.1653341428239</v>
      </c>
      <c r="AE474">
        <v>1637.0230461506569</v>
      </c>
      <c r="AF474">
        <v>2068.1456241483361</v>
      </c>
      <c r="AG474">
        <v>1953.9197345900241</v>
      </c>
      <c r="AH474">
        <v>1935.7140060966819</v>
      </c>
    </row>
    <row r="475" spans="1:34" x14ac:dyDescent="0.25">
      <c r="A475">
        <v>44819</v>
      </c>
      <c r="B475">
        <v>1245.6600000000001</v>
      </c>
      <c r="C475">
        <v>1968.071279469538</v>
      </c>
      <c r="D475">
        <v>2214.8758350309608</v>
      </c>
      <c r="E475">
        <v>1738.731080756005</v>
      </c>
      <c r="F475">
        <v>2114.9477266373078</v>
      </c>
      <c r="G475">
        <v>2102.629326031009</v>
      </c>
      <c r="H475">
        <v>2596.8106020089981</v>
      </c>
      <c r="I475">
        <v>1858.1765472065731</v>
      </c>
      <c r="J475">
        <v>2075.5237778915471</v>
      </c>
      <c r="K475">
        <v>1952.6252414822659</v>
      </c>
      <c r="L475">
        <v>2144.4099729472209</v>
      </c>
      <c r="M475">
        <v>1071.136374410446</v>
      </c>
      <c r="N475">
        <v>1525.7474420347501</v>
      </c>
      <c r="O475">
        <v>2019.086493807526</v>
      </c>
      <c r="P475">
        <v>1670.635147887449</v>
      </c>
      <c r="Q475">
        <v>1963.7948056546679</v>
      </c>
      <c r="R475">
        <v>1655.1593642106759</v>
      </c>
      <c r="S475">
        <v>1912.1233476245759</v>
      </c>
      <c r="T475">
        <v>2127.803481620278</v>
      </c>
      <c r="U475">
        <v>1747.299249485282</v>
      </c>
      <c r="V475">
        <v>2430.9178195827089</v>
      </c>
      <c r="W475">
        <v>1903.259612729923</v>
      </c>
      <c r="X475">
        <v>2024.1631422951809</v>
      </c>
      <c r="Y475">
        <v>2019.00527875953</v>
      </c>
      <c r="Z475">
        <v>1343.7979962272891</v>
      </c>
      <c r="AA475">
        <v>2143.546963147463</v>
      </c>
      <c r="AB475">
        <v>2051.3839463093459</v>
      </c>
      <c r="AC475">
        <v>1789.8077146161729</v>
      </c>
      <c r="AD475">
        <v>1415.8426818234329</v>
      </c>
      <c r="AE475">
        <v>1649.4934307002011</v>
      </c>
      <c r="AF475">
        <v>2085.8338877805891</v>
      </c>
      <c r="AG475">
        <v>1969.6613868369179</v>
      </c>
      <c r="AH475">
        <v>1948.7916496917901</v>
      </c>
    </row>
    <row r="476" spans="1:34" x14ac:dyDescent="0.25">
      <c r="A476">
        <v>44818</v>
      </c>
      <c r="B476">
        <v>1240.77</v>
      </c>
      <c r="C476">
        <v>1966.9300654162971</v>
      </c>
      <c r="D476">
        <v>2212.1613943227462</v>
      </c>
      <c r="E476">
        <v>1736.376923444333</v>
      </c>
      <c r="F476">
        <v>2115.7884061595551</v>
      </c>
      <c r="G476">
        <v>2084.688688738112</v>
      </c>
      <c r="H476">
        <v>2602.6996708224551</v>
      </c>
      <c r="I476">
        <v>1856.147155372206</v>
      </c>
      <c r="J476">
        <v>2068.6940088922888</v>
      </c>
      <c r="K476">
        <v>1959.1444507340659</v>
      </c>
      <c r="L476">
        <v>2144.0299458970048</v>
      </c>
      <c r="M476">
        <v>1070.546788691988</v>
      </c>
      <c r="N476">
        <v>1515.5059427135679</v>
      </c>
      <c r="O476">
        <v>2012.850830613163</v>
      </c>
      <c r="P476">
        <v>1671.019104243391</v>
      </c>
      <c r="Q476">
        <v>1963.4717788304149</v>
      </c>
      <c r="R476">
        <v>1655.747541690851</v>
      </c>
      <c r="S476">
        <v>1918.2381451474159</v>
      </c>
      <c r="T476">
        <v>2132.814897536156</v>
      </c>
      <c r="U476">
        <v>1744.887998357169</v>
      </c>
      <c r="V476">
        <v>2428.7257706262922</v>
      </c>
      <c r="W476">
        <v>1899.810498633527</v>
      </c>
      <c r="X476">
        <v>2023.6383719534199</v>
      </c>
      <c r="Y476">
        <v>2019.6176437286119</v>
      </c>
      <c r="Z476">
        <v>1338.8328386106659</v>
      </c>
      <c r="AA476">
        <v>2145.142445302652</v>
      </c>
      <c r="AB476">
        <v>2048.635431275824</v>
      </c>
      <c r="AC476">
        <v>1786.7716452891</v>
      </c>
      <c r="AD476">
        <v>1410.0870676830559</v>
      </c>
      <c r="AE476">
        <v>1646.038187662931</v>
      </c>
      <c r="AF476">
        <v>2085.061851423236</v>
      </c>
      <c r="AG476">
        <v>1966.998410023928</v>
      </c>
      <c r="AH476">
        <v>1949.318810800371</v>
      </c>
    </row>
    <row r="477" spans="1:34" x14ac:dyDescent="0.25">
      <c r="A477">
        <v>44817</v>
      </c>
      <c r="B477">
        <v>1248.4000000000001</v>
      </c>
      <c r="C477">
        <v>1969.4345567147391</v>
      </c>
      <c r="D477">
        <v>2218.6241152233852</v>
      </c>
      <c r="E477">
        <v>1741.9923791626879</v>
      </c>
      <c r="F477">
        <v>2117.3534884286182</v>
      </c>
      <c r="G477">
        <v>2085.5012972191948</v>
      </c>
      <c r="H477">
        <v>2593.4303755943229</v>
      </c>
      <c r="I477">
        <v>1859.6032331024489</v>
      </c>
      <c r="J477">
        <v>2080.0026150823842</v>
      </c>
      <c r="K477">
        <v>1955.545399857019</v>
      </c>
      <c r="L477">
        <v>2150.0679905879142</v>
      </c>
      <c r="M477">
        <v>1076.157427873969</v>
      </c>
      <c r="N477">
        <v>1522.008298373762</v>
      </c>
      <c r="O477">
        <v>2021.2740541842461</v>
      </c>
      <c r="P477">
        <v>1674.8238574961281</v>
      </c>
      <c r="Q477">
        <v>1967.3243068278109</v>
      </c>
      <c r="R477">
        <v>1660.034693410204</v>
      </c>
      <c r="S477">
        <v>1902.7280959651509</v>
      </c>
      <c r="T477">
        <v>2122.4746448710362</v>
      </c>
      <c r="U477">
        <v>1751.395433557135</v>
      </c>
      <c r="V477">
        <v>2430.7414181747909</v>
      </c>
      <c r="W477">
        <v>1907.739670764824</v>
      </c>
      <c r="X477">
        <v>2023.6117431984931</v>
      </c>
      <c r="Y477">
        <v>2021.607595929722</v>
      </c>
      <c r="Z477">
        <v>1344.7858603048351</v>
      </c>
      <c r="AA477">
        <v>2144.094735319336</v>
      </c>
      <c r="AB477">
        <v>2054.5206384013509</v>
      </c>
      <c r="AC477">
        <v>1791.655261185002</v>
      </c>
      <c r="AD477">
        <v>1416.1377973272211</v>
      </c>
      <c r="AE477">
        <v>1656.3895673123909</v>
      </c>
      <c r="AF477">
        <v>2081.6311904553709</v>
      </c>
      <c r="AG477">
        <v>1968.467855369812</v>
      </c>
      <c r="AH477">
        <v>1954.7900708471</v>
      </c>
    </row>
    <row r="478" spans="1:34" x14ac:dyDescent="0.25">
      <c r="A478">
        <v>44816</v>
      </c>
      <c r="B478">
        <v>1249.6199999999999</v>
      </c>
      <c r="C478">
        <v>1969.9832110456809</v>
      </c>
      <c r="D478">
        <v>2222.8497922832339</v>
      </c>
      <c r="E478">
        <v>1745.917548717943</v>
      </c>
      <c r="F478">
        <v>2118.065077268202</v>
      </c>
      <c r="G478">
        <v>2086.3751987304058</v>
      </c>
      <c r="H478">
        <v>2594.4177593732502</v>
      </c>
      <c r="I478">
        <v>1862.032550841592</v>
      </c>
      <c r="J478">
        <v>2075.7222013791679</v>
      </c>
      <c r="K478">
        <v>1941.6774984159831</v>
      </c>
      <c r="L478">
        <v>2155.9384234314921</v>
      </c>
      <c r="M478">
        <v>1076.695248080003</v>
      </c>
      <c r="N478">
        <v>1520.7815358081889</v>
      </c>
      <c r="O478">
        <v>2021.638768620461</v>
      </c>
      <c r="P478">
        <v>1671.614079547895</v>
      </c>
      <c r="Q478">
        <v>1971.2967497817069</v>
      </c>
      <c r="R478">
        <v>1661.3297820455521</v>
      </c>
      <c r="S478">
        <v>1899.3975035648821</v>
      </c>
      <c r="T478">
        <v>2124.8514935587918</v>
      </c>
      <c r="U478">
        <v>1748.232805843197</v>
      </c>
      <c r="V478">
        <v>2418.9923971995022</v>
      </c>
      <c r="W478">
        <v>1905.992899853723</v>
      </c>
      <c r="X478">
        <v>2034.214206420731</v>
      </c>
      <c r="Y478">
        <v>2022.2140513449799</v>
      </c>
      <c r="Z478">
        <v>1349.6917994895059</v>
      </c>
      <c r="AA478">
        <v>2146.0210558636381</v>
      </c>
      <c r="AB478">
        <v>2053.2090489796678</v>
      </c>
      <c r="AC478">
        <v>1790.802883202721</v>
      </c>
      <c r="AD478">
        <v>1417.4292360807001</v>
      </c>
      <c r="AE478">
        <v>1655.9523297500421</v>
      </c>
      <c r="AF478">
        <v>2080.561815588494</v>
      </c>
      <c r="AG478">
        <v>1966.285710164505</v>
      </c>
      <c r="AH478">
        <v>1959.0458656818939</v>
      </c>
    </row>
    <row r="479" spans="1:34" x14ac:dyDescent="0.25">
      <c r="A479">
        <v>44813</v>
      </c>
      <c r="B479">
        <v>1248.78</v>
      </c>
      <c r="C479">
        <v>1966.3194423365339</v>
      </c>
      <c r="D479">
        <v>2200.2950436778528</v>
      </c>
      <c r="E479">
        <v>1751.055241579078</v>
      </c>
      <c r="F479">
        <v>2115.0394209033898</v>
      </c>
      <c r="G479">
        <v>2086.6067239429708</v>
      </c>
      <c r="H479">
        <v>2599.0508585043949</v>
      </c>
      <c r="I479">
        <v>1854.8739468784599</v>
      </c>
      <c r="J479">
        <v>2073.0442641714558</v>
      </c>
      <c r="K479">
        <v>1922.681978569095</v>
      </c>
      <c r="L479">
        <v>2153.5131550743249</v>
      </c>
      <c r="M479">
        <v>1071.8178610316349</v>
      </c>
      <c r="N479">
        <v>1514.5080661470649</v>
      </c>
      <c r="O479">
        <v>2022.723361164798</v>
      </c>
      <c r="P479">
        <v>1670.2421724037949</v>
      </c>
      <c r="Q479">
        <v>1954.196938086181</v>
      </c>
      <c r="R479">
        <v>1671.7119774316909</v>
      </c>
      <c r="S479">
        <v>1892.8161941752551</v>
      </c>
      <c r="T479">
        <v>2127.0566159797372</v>
      </c>
      <c r="U479">
        <v>1739.377918138691</v>
      </c>
      <c r="V479">
        <v>2423.239371811911</v>
      </c>
      <c r="W479">
        <v>1903.268565054562</v>
      </c>
      <c r="X479">
        <v>2030.4287250868811</v>
      </c>
      <c r="Y479">
        <v>2016.617731935346</v>
      </c>
      <c r="Z479">
        <v>1338.119456255348</v>
      </c>
      <c r="AA479">
        <v>2142.5252214087609</v>
      </c>
      <c r="AB479">
        <v>2047.1862039510811</v>
      </c>
      <c r="AC479">
        <v>1789.896226301224</v>
      </c>
      <c r="AD479">
        <v>1411.9790221354051</v>
      </c>
      <c r="AE479">
        <v>1656.377087434686</v>
      </c>
      <c r="AF479">
        <v>2079.000574202822</v>
      </c>
      <c r="AG479">
        <v>1965.644692205077</v>
      </c>
      <c r="AH479">
        <v>1950.756892843616</v>
      </c>
    </row>
    <row r="480" spans="1:34" x14ac:dyDescent="0.25">
      <c r="A480">
        <v>44812</v>
      </c>
      <c r="B480">
        <v>1234.5999999999999</v>
      </c>
      <c r="C480">
        <v>1957.4494114343349</v>
      </c>
      <c r="D480">
        <v>2194.310895605453</v>
      </c>
      <c r="E480">
        <v>1736.468748663706</v>
      </c>
      <c r="F480">
        <v>2107.7209995014618</v>
      </c>
      <c r="G480">
        <v>2070.908906995805</v>
      </c>
      <c r="H480">
        <v>2586.1768981354621</v>
      </c>
      <c r="I480">
        <v>1851.5871456086641</v>
      </c>
      <c r="J480">
        <v>2066.2219265765848</v>
      </c>
      <c r="K480">
        <v>1889.871531345126</v>
      </c>
      <c r="L480">
        <v>2150.9348204791681</v>
      </c>
      <c r="M480">
        <v>1047.6438783052761</v>
      </c>
      <c r="N480">
        <v>1495.023241703223</v>
      </c>
      <c r="O480">
        <v>2015.5381982902759</v>
      </c>
      <c r="P480">
        <v>1664.1367142725819</v>
      </c>
      <c r="Q480">
        <v>1946.8607702005049</v>
      </c>
      <c r="R480">
        <v>1667.4551488577099</v>
      </c>
      <c r="S480">
        <v>1888.42224405965</v>
      </c>
      <c r="T480">
        <v>2102.7675341242771</v>
      </c>
      <c r="U480">
        <v>1731.5648947103821</v>
      </c>
      <c r="V480">
        <v>2399.681410252163</v>
      </c>
      <c r="W480">
        <v>1899.797156264789</v>
      </c>
      <c r="X480">
        <v>2027.653035213058</v>
      </c>
      <c r="Y480">
        <v>2010.463125888994</v>
      </c>
      <c r="Z480">
        <v>1344.959550610826</v>
      </c>
      <c r="AA480">
        <v>2134.3241281750529</v>
      </c>
      <c r="AB480">
        <v>2036.702135741614</v>
      </c>
      <c r="AC480">
        <v>1783.603228073451</v>
      </c>
      <c r="AD480">
        <v>1398.0278232180331</v>
      </c>
      <c r="AE480">
        <v>1645.8221307768929</v>
      </c>
      <c r="AF480">
        <v>2062.1823075140519</v>
      </c>
      <c r="AG480">
        <v>1957.6858597624871</v>
      </c>
      <c r="AH480">
        <v>1945.0118304394041</v>
      </c>
    </row>
    <row r="481" spans="1:34" x14ac:dyDescent="0.25">
      <c r="A481">
        <v>44811</v>
      </c>
      <c r="B481">
        <v>1243.17</v>
      </c>
      <c r="C481">
        <v>1966.9733730655439</v>
      </c>
      <c r="D481">
        <v>2189.302180855424</v>
      </c>
      <c r="E481">
        <v>1739.5339169690169</v>
      </c>
      <c r="F481">
        <v>2118.9264299170618</v>
      </c>
      <c r="G481">
        <v>2084.7332541678002</v>
      </c>
      <c r="H481">
        <v>2599.0130237645549</v>
      </c>
      <c r="I481">
        <v>1862.1684539240371</v>
      </c>
      <c r="J481">
        <v>2072.8579922408949</v>
      </c>
      <c r="K481">
        <v>1902.4957953382741</v>
      </c>
      <c r="L481">
        <v>2155.8392587642911</v>
      </c>
      <c r="M481">
        <v>1059.5681157394561</v>
      </c>
      <c r="N481">
        <v>1499.933357810261</v>
      </c>
      <c r="O481">
        <v>2016.0547415040439</v>
      </c>
      <c r="P481">
        <v>1669.9548419774819</v>
      </c>
      <c r="Q481">
        <v>1961.346288915332</v>
      </c>
      <c r="R481">
        <v>1680.9299744355851</v>
      </c>
      <c r="S481">
        <v>1899.911645906853</v>
      </c>
      <c r="T481">
        <v>2118.8010031876711</v>
      </c>
      <c r="U481">
        <v>1743.2890618730059</v>
      </c>
      <c r="V481">
        <v>2400.9760975269692</v>
      </c>
      <c r="W481">
        <v>1909.5871817369109</v>
      </c>
      <c r="X481">
        <v>2034.168751251018</v>
      </c>
      <c r="Y481">
        <v>2021.628163795777</v>
      </c>
      <c r="Z481">
        <v>1359.262874024477</v>
      </c>
      <c r="AA481">
        <v>2144.8020158444751</v>
      </c>
      <c r="AB481">
        <v>2043.283098166241</v>
      </c>
      <c r="AC481">
        <v>1794.570939859831</v>
      </c>
      <c r="AD481">
        <v>1406.3106867545389</v>
      </c>
      <c r="AE481">
        <v>1655.952465704115</v>
      </c>
      <c r="AF481">
        <v>2071.6917393967951</v>
      </c>
      <c r="AG481">
        <v>1967.2865471487021</v>
      </c>
      <c r="AH481">
        <v>1954.389113781981</v>
      </c>
    </row>
    <row r="482" spans="1:34" x14ac:dyDescent="0.25">
      <c r="A482">
        <v>44810</v>
      </c>
      <c r="B482">
        <v>1277.4000000000001</v>
      </c>
      <c r="C482">
        <v>1993.593549741877</v>
      </c>
      <c r="D482">
        <v>2223.2944137017148</v>
      </c>
      <c r="E482">
        <v>1759.4685585972179</v>
      </c>
      <c r="F482">
        <v>2148.6001814851038</v>
      </c>
      <c r="G482">
        <v>2117.279123155155</v>
      </c>
      <c r="H482">
        <v>2642.315822628198</v>
      </c>
      <c r="I482">
        <v>1875.9062863725851</v>
      </c>
      <c r="J482">
        <v>2090.28754051956</v>
      </c>
      <c r="K482">
        <v>1960.308383788579</v>
      </c>
      <c r="L482">
        <v>2191.4838167560169</v>
      </c>
      <c r="M482">
        <v>1092.1160846622929</v>
      </c>
      <c r="N482">
        <v>1519.940298621792</v>
      </c>
      <c r="O482">
        <v>2046.537687677177</v>
      </c>
      <c r="P482">
        <v>1690.8797511984019</v>
      </c>
      <c r="Q482">
        <v>1973.814868928408</v>
      </c>
      <c r="R482">
        <v>1703.5135795892299</v>
      </c>
      <c r="S482">
        <v>1928.357684612308</v>
      </c>
      <c r="T482">
        <v>2133.764620281956</v>
      </c>
      <c r="U482">
        <v>1766.830211495587</v>
      </c>
      <c r="V482">
        <v>2442.4332398342531</v>
      </c>
      <c r="W482">
        <v>1930.7677240838</v>
      </c>
      <c r="X482">
        <v>2059.7670612247998</v>
      </c>
      <c r="Y482">
        <v>2046.193340639082</v>
      </c>
      <c r="Z482">
        <v>1379.8605765060131</v>
      </c>
      <c r="AA482">
        <v>2173.6356862260141</v>
      </c>
      <c r="AB482">
        <v>2071.397812062904</v>
      </c>
      <c r="AC482">
        <v>1816.9740074901649</v>
      </c>
      <c r="AD482">
        <v>1429.2250920829049</v>
      </c>
      <c r="AE482">
        <v>1683.471534158343</v>
      </c>
      <c r="AF482">
        <v>2104.23556913933</v>
      </c>
      <c r="AG482">
        <v>1993.6249388866399</v>
      </c>
      <c r="AH482">
        <v>1978.3169111379441</v>
      </c>
    </row>
    <row r="483" spans="1:34" x14ac:dyDescent="0.25">
      <c r="A483">
        <v>44809</v>
      </c>
      <c r="B483">
        <v>1277.3499999999999</v>
      </c>
      <c r="C483">
        <v>1995.01837612905</v>
      </c>
      <c r="D483">
        <v>2221.2940980500571</v>
      </c>
      <c r="E483">
        <v>1764.7917094900449</v>
      </c>
      <c r="F483">
        <v>2147.6270703693749</v>
      </c>
      <c r="G483">
        <v>2122.008319106199</v>
      </c>
      <c r="H483">
        <v>2645.304368560548</v>
      </c>
      <c r="I483">
        <v>1871.4121034848549</v>
      </c>
      <c r="J483">
        <v>2089.3617050957</v>
      </c>
      <c r="K483">
        <v>1974.1916850919699</v>
      </c>
      <c r="L483">
        <v>2198.5385357830919</v>
      </c>
      <c r="M483">
        <v>1094.2916142554161</v>
      </c>
      <c r="N483">
        <v>1522.2730928589081</v>
      </c>
      <c r="O483">
        <v>2057.287884981401</v>
      </c>
      <c r="P483">
        <v>1687.05361813126</v>
      </c>
      <c r="Q483">
        <v>1974.9019088689811</v>
      </c>
      <c r="R483">
        <v>1700.7021639384941</v>
      </c>
      <c r="S483">
        <v>1936.657235757486</v>
      </c>
      <c r="T483">
        <v>2143.7495610454848</v>
      </c>
      <c r="U483">
        <v>1768.687007186867</v>
      </c>
      <c r="V483">
        <v>2451.6674664226839</v>
      </c>
      <c r="W483">
        <v>1925.418011039121</v>
      </c>
      <c r="X483">
        <v>2059.3494176625832</v>
      </c>
      <c r="Y483">
        <v>2045.2615134375519</v>
      </c>
      <c r="Z483">
        <v>1378.2551134069349</v>
      </c>
      <c r="AA483">
        <v>2174.2246806378598</v>
      </c>
      <c r="AB483">
        <v>2077.7468665841502</v>
      </c>
      <c r="AC483">
        <v>1815.1974037214791</v>
      </c>
      <c r="AD483">
        <v>1431.090786125269</v>
      </c>
      <c r="AE483">
        <v>1684.264321715367</v>
      </c>
      <c r="AF483">
        <v>2103.5491910156111</v>
      </c>
      <c r="AG483">
        <v>1993.5497226997561</v>
      </c>
      <c r="AH483">
        <v>1982.3815861240071</v>
      </c>
    </row>
    <row r="484" spans="1:34" x14ac:dyDescent="0.25">
      <c r="A484">
        <v>44804</v>
      </c>
      <c r="B484">
        <v>1280.51</v>
      </c>
      <c r="C484">
        <v>1995.3448337251621</v>
      </c>
      <c r="D484">
        <v>2219.7487095221281</v>
      </c>
      <c r="E484">
        <v>1757.025773586101</v>
      </c>
      <c r="F484">
        <v>2147.8205549308609</v>
      </c>
      <c r="G484">
        <v>2129.8975458218301</v>
      </c>
      <c r="H484">
        <v>2653.1926398716778</v>
      </c>
      <c r="I484">
        <v>1877.3633849297639</v>
      </c>
      <c r="J484">
        <v>2093.5884612556388</v>
      </c>
      <c r="K484">
        <v>1971.1263260795729</v>
      </c>
      <c r="L484">
        <v>2198.1580182637799</v>
      </c>
      <c r="M484">
        <v>1096.004123335742</v>
      </c>
      <c r="N484">
        <v>1520.869956249725</v>
      </c>
      <c r="O484">
        <v>2054.4733843189529</v>
      </c>
      <c r="P484">
        <v>1689.605971492746</v>
      </c>
      <c r="Q484">
        <v>1970.707106818649</v>
      </c>
      <c r="R484">
        <v>1703.922825600132</v>
      </c>
      <c r="S484">
        <v>1944.3388024452699</v>
      </c>
      <c r="T484">
        <v>2097.9705014218339</v>
      </c>
      <c r="U484">
        <v>1775.1011049780941</v>
      </c>
      <c r="V484">
        <v>2458.3605133403012</v>
      </c>
      <c r="W484">
        <v>1923.799961737906</v>
      </c>
      <c r="X484">
        <v>2057.3205215444391</v>
      </c>
      <c r="Y484">
        <v>2049.617384296796</v>
      </c>
      <c r="Z484">
        <v>1382.027229819651</v>
      </c>
      <c r="AA484">
        <v>2173.7241424686272</v>
      </c>
      <c r="AB484">
        <v>2076.6840130784321</v>
      </c>
      <c r="AC484">
        <v>1818.9428228623019</v>
      </c>
      <c r="AD484">
        <v>1430.5874345193979</v>
      </c>
      <c r="AE484">
        <v>1687.1884375513739</v>
      </c>
      <c r="AF484">
        <v>2103.0420713531748</v>
      </c>
      <c r="AG484">
        <v>1991.6802122048191</v>
      </c>
      <c r="AH484">
        <v>1985.043147403956</v>
      </c>
    </row>
    <row r="485" spans="1:34" x14ac:dyDescent="0.25">
      <c r="A485">
        <v>44803</v>
      </c>
      <c r="B485">
        <v>1279.3900000000001</v>
      </c>
      <c r="C485">
        <v>1991.739471476993</v>
      </c>
      <c r="D485">
        <v>2216.72594303917</v>
      </c>
      <c r="E485">
        <v>1736.5963535621911</v>
      </c>
      <c r="F485">
        <v>2137.4739548679231</v>
      </c>
      <c r="G485">
        <v>2125.2920264916129</v>
      </c>
      <c r="H485">
        <v>2654.642924652941</v>
      </c>
      <c r="I485">
        <v>1869.5585684486241</v>
      </c>
      <c r="J485">
        <v>2091.641635917591</v>
      </c>
      <c r="K485">
        <v>1983.609995434402</v>
      </c>
      <c r="L485">
        <v>2193.6926910750039</v>
      </c>
      <c r="M485">
        <v>1100.4697104236991</v>
      </c>
      <c r="N485">
        <v>1515.6366238916071</v>
      </c>
      <c r="O485">
        <v>2055.9932487377</v>
      </c>
      <c r="P485">
        <v>1685.1655877487981</v>
      </c>
      <c r="Q485">
        <v>1975.279747937881</v>
      </c>
      <c r="R485">
        <v>1706.2335271636259</v>
      </c>
      <c r="S485">
        <v>1942.0614178636499</v>
      </c>
      <c r="T485">
        <v>2096.8090823108992</v>
      </c>
      <c r="U485">
        <v>1775.9959420982659</v>
      </c>
      <c r="V485">
        <v>2418.383508904913</v>
      </c>
      <c r="W485">
        <v>1914.7420557643659</v>
      </c>
      <c r="X485">
        <v>2060.4903908700471</v>
      </c>
      <c r="Y485">
        <v>2042.40411017679</v>
      </c>
      <c r="Z485">
        <v>1381.9496343815831</v>
      </c>
      <c r="AA485">
        <v>2168.6104461174391</v>
      </c>
      <c r="AB485">
        <v>2075.8163690051729</v>
      </c>
      <c r="AC485">
        <v>1816.0897598238851</v>
      </c>
      <c r="AD485">
        <v>1426.403864662524</v>
      </c>
      <c r="AE485">
        <v>1687.8395801381939</v>
      </c>
      <c r="AF485">
        <v>2101.220278894767</v>
      </c>
      <c r="AG485">
        <v>1985.861260584169</v>
      </c>
      <c r="AH485">
        <v>1982.3176439642759</v>
      </c>
    </row>
    <row r="486" spans="1:34" x14ac:dyDescent="0.25">
      <c r="A486">
        <v>44802</v>
      </c>
      <c r="B486">
        <v>1270.8</v>
      </c>
      <c r="C486">
        <v>1991.6541803327009</v>
      </c>
      <c r="D486">
        <v>2224.5683477733901</v>
      </c>
      <c r="E486">
        <v>1732.7376528117829</v>
      </c>
      <c r="F486">
        <v>2135.9892625381149</v>
      </c>
      <c r="G486">
        <v>2131.2954855485318</v>
      </c>
      <c r="H486">
        <v>2666.0629025221961</v>
      </c>
      <c r="I486">
        <v>1868.15757711533</v>
      </c>
      <c r="J486">
        <v>2090.744620424779</v>
      </c>
      <c r="K486">
        <v>1990.3604248802701</v>
      </c>
      <c r="L486">
        <v>2191.9735118708099</v>
      </c>
      <c r="M486">
        <v>1099.976139549181</v>
      </c>
      <c r="N486">
        <v>1512.830438256723</v>
      </c>
      <c r="O486">
        <v>2049.099032220091</v>
      </c>
      <c r="P486">
        <v>1683.031433852934</v>
      </c>
      <c r="Q486">
        <v>1966.0988990675839</v>
      </c>
      <c r="R486">
        <v>1700.2721741950061</v>
      </c>
      <c r="S486">
        <v>1948.0010863393161</v>
      </c>
      <c r="T486">
        <v>2102.5547155940658</v>
      </c>
      <c r="U486">
        <v>1769.6444029748391</v>
      </c>
      <c r="V486">
        <v>2419.032206338426</v>
      </c>
      <c r="W486">
        <v>1922.6559901903231</v>
      </c>
      <c r="X486">
        <v>2058.5006815291149</v>
      </c>
      <c r="Y486">
        <v>2045.097305205333</v>
      </c>
      <c r="Z486">
        <v>1382.761690405325</v>
      </c>
      <c r="AA486">
        <v>2171.2833699041739</v>
      </c>
      <c r="AB486">
        <v>2071.8199231750068</v>
      </c>
      <c r="AC486">
        <v>1814.820887217207</v>
      </c>
      <c r="AD486">
        <v>1424.7597189554861</v>
      </c>
      <c r="AE486">
        <v>1678.2318120525661</v>
      </c>
      <c r="AF486">
        <v>2103.7251720195941</v>
      </c>
      <c r="AG486">
        <v>1987.8237281566601</v>
      </c>
      <c r="AH486">
        <v>1980.054817462536</v>
      </c>
    </row>
    <row r="487" spans="1:34" x14ac:dyDescent="0.25">
      <c r="A487">
        <v>44799</v>
      </c>
      <c r="B487">
        <v>1282.57</v>
      </c>
      <c r="C487">
        <v>2005.613688100367</v>
      </c>
      <c r="D487">
        <v>2240.3079391920019</v>
      </c>
      <c r="E487">
        <v>1736.301628160282</v>
      </c>
      <c r="F487">
        <v>2154.5871982184171</v>
      </c>
      <c r="G487">
        <v>2152.8001451254599</v>
      </c>
      <c r="H487">
        <v>2691.0421928830119</v>
      </c>
      <c r="I487">
        <v>1881.8462703185201</v>
      </c>
      <c r="J487">
        <v>2097.4979833528269</v>
      </c>
      <c r="K487">
        <v>1960.185806638445</v>
      </c>
      <c r="L487">
        <v>2219.8057602044378</v>
      </c>
      <c r="M487">
        <v>1116.8532865717659</v>
      </c>
      <c r="N487">
        <v>1510.6862306434471</v>
      </c>
      <c r="O487">
        <v>2054.1421265710442</v>
      </c>
      <c r="P487">
        <v>1691.8263299994101</v>
      </c>
      <c r="Q487">
        <v>1982.169937888397</v>
      </c>
      <c r="R487">
        <v>1717.2036392988859</v>
      </c>
      <c r="S487">
        <v>1966.645844004167</v>
      </c>
      <c r="T487">
        <v>2124.1838199531448</v>
      </c>
      <c r="U487">
        <v>1781.635462675076</v>
      </c>
      <c r="V487">
        <v>2441.97886302707</v>
      </c>
      <c r="W487">
        <v>1922.176258493269</v>
      </c>
      <c r="X487">
        <v>2074.875537348034</v>
      </c>
      <c r="Y487">
        <v>2064.7011651430471</v>
      </c>
      <c r="Z487">
        <v>1395.6835140644951</v>
      </c>
      <c r="AA487">
        <v>2190.9102877528248</v>
      </c>
      <c r="AB487">
        <v>2079.8357307791198</v>
      </c>
      <c r="AC487">
        <v>1826.4696572204321</v>
      </c>
      <c r="AD487">
        <v>1431.036142723578</v>
      </c>
      <c r="AE487">
        <v>1686.880072439252</v>
      </c>
      <c r="AF487">
        <v>2112.9784301723798</v>
      </c>
      <c r="AG487">
        <v>2002.8624686270821</v>
      </c>
      <c r="AH487">
        <v>1995.8446865348069</v>
      </c>
    </row>
    <row r="488" spans="1:34" x14ac:dyDescent="0.25">
      <c r="A488">
        <v>44798</v>
      </c>
      <c r="B488">
        <v>1288.8800000000001</v>
      </c>
      <c r="C488">
        <v>2014.2028817474049</v>
      </c>
      <c r="D488">
        <v>2245.7133781763332</v>
      </c>
      <c r="E488">
        <v>1736.0941496336029</v>
      </c>
      <c r="F488">
        <v>2159.8412667363509</v>
      </c>
      <c r="G488">
        <v>2161.0509736574049</v>
      </c>
      <c r="H488">
        <v>2713.6068198473999</v>
      </c>
      <c r="I488">
        <v>1897.8602851038861</v>
      </c>
      <c r="J488">
        <v>2091.2544090176289</v>
      </c>
      <c r="K488">
        <v>1983.7165759677221</v>
      </c>
      <c r="L488">
        <v>2222.3375106622088</v>
      </c>
      <c r="M488">
        <v>1119.3934347995259</v>
      </c>
      <c r="N488">
        <v>1522.4930243008509</v>
      </c>
      <c r="O488">
        <v>2065.5280048115501</v>
      </c>
      <c r="P488">
        <v>1695.7378858586819</v>
      </c>
      <c r="Q488">
        <v>1989.051581403615</v>
      </c>
      <c r="R488">
        <v>1719.705404744883</v>
      </c>
      <c r="S488">
        <v>1960.761667464443</v>
      </c>
      <c r="T488">
        <v>2141.6617565083588</v>
      </c>
      <c r="U488">
        <v>1790.414540259929</v>
      </c>
      <c r="V488">
        <v>2450.9769855153781</v>
      </c>
      <c r="W488">
        <v>1930.271541318519</v>
      </c>
      <c r="X488">
        <v>2074.8316042388292</v>
      </c>
      <c r="Y488">
        <v>2079.5520242494008</v>
      </c>
      <c r="Z488">
        <v>1396.483130027186</v>
      </c>
      <c r="AA488">
        <v>2201.4089113994701</v>
      </c>
      <c r="AB488">
        <v>2087.3927659107139</v>
      </c>
      <c r="AC488">
        <v>1833.5794501015091</v>
      </c>
      <c r="AD488">
        <v>1436.557750177928</v>
      </c>
      <c r="AE488">
        <v>1690.4326584632979</v>
      </c>
      <c r="AF488">
        <v>2121.339342675959</v>
      </c>
      <c r="AG488">
        <v>2010.832503800003</v>
      </c>
      <c r="AH488">
        <v>2005.8026922786819</v>
      </c>
    </row>
    <row r="489" spans="1:34" x14ac:dyDescent="0.25">
      <c r="A489">
        <v>44797</v>
      </c>
      <c r="B489">
        <v>1277.1600000000001</v>
      </c>
      <c r="C489">
        <v>2008.117235090436</v>
      </c>
      <c r="D489">
        <v>2230.533215347908</v>
      </c>
      <c r="E489">
        <v>1732.6195579285591</v>
      </c>
      <c r="F489">
        <v>2153.759648005826</v>
      </c>
      <c r="G489">
        <v>2163.318779018598</v>
      </c>
      <c r="H489">
        <v>2710.373233774872</v>
      </c>
      <c r="I489">
        <v>1898.6196065265181</v>
      </c>
      <c r="J489">
        <v>2082.3452362294001</v>
      </c>
      <c r="K489">
        <v>1993.190289902509</v>
      </c>
      <c r="L489">
        <v>2227.1971693412161</v>
      </c>
      <c r="M489">
        <v>1118.848601773733</v>
      </c>
      <c r="N489">
        <v>1514.7492085279671</v>
      </c>
      <c r="O489">
        <v>2048.8734608337659</v>
      </c>
      <c r="P489">
        <v>1696.6276063877351</v>
      </c>
      <c r="Q489">
        <v>1981.9869848641749</v>
      </c>
      <c r="R489">
        <v>1711.0012635289199</v>
      </c>
      <c r="S489">
        <v>1936.337143202004</v>
      </c>
      <c r="T489">
        <v>2125.0328346049969</v>
      </c>
      <c r="U489">
        <v>1782.0240969547119</v>
      </c>
      <c r="V489">
        <v>2427.546025938032</v>
      </c>
      <c r="W489">
        <v>1926.3778063755649</v>
      </c>
      <c r="X489">
        <v>2073.1818832923968</v>
      </c>
      <c r="Y489">
        <v>2075.1390712612888</v>
      </c>
      <c r="Z489">
        <v>1397.1922500476189</v>
      </c>
      <c r="AA489">
        <v>2195.0561983041348</v>
      </c>
      <c r="AB489">
        <v>2078.6153875868331</v>
      </c>
      <c r="AC489">
        <v>1829.453949194565</v>
      </c>
      <c r="AD489">
        <v>1432.9246161648141</v>
      </c>
      <c r="AE489">
        <v>1679.6860212765559</v>
      </c>
      <c r="AF489">
        <v>2114.5594899101829</v>
      </c>
      <c r="AG489">
        <v>2005.038296555839</v>
      </c>
      <c r="AH489">
        <v>2000.331080177353</v>
      </c>
    </row>
    <row r="490" spans="1:34" x14ac:dyDescent="0.25">
      <c r="A490">
        <v>44796</v>
      </c>
      <c r="B490">
        <v>1270.81</v>
      </c>
      <c r="C490">
        <v>2000.180425040191</v>
      </c>
      <c r="D490">
        <v>2224.1189320183798</v>
      </c>
      <c r="E490">
        <v>1727.348210110322</v>
      </c>
      <c r="F490">
        <v>2145.6472769729248</v>
      </c>
      <c r="G490">
        <v>2146.6745150750271</v>
      </c>
      <c r="H490">
        <v>2702.1587091817441</v>
      </c>
      <c r="I490">
        <v>1902.1685894819429</v>
      </c>
      <c r="J490">
        <v>2065.0519870493081</v>
      </c>
      <c r="K490">
        <v>1977.3523295960131</v>
      </c>
      <c r="L490">
        <v>2219.105769193784</v>
      </c>
      <c r="M490">
        <v>1111.892561393224</v>
      </c>
      <c r="N490">
        <v>1507.6932882288929</v>
      </c>
      <c r="O490">
        <v>2032.4439698829281</v>
      </c>
      <c r="P490">
        <v>1690.8438430833619</v>
      </c>
      <c r="Q490">
        <v>1974.4243600812929</v>
      </c>
      <c r="R490">
        <v>1707.180183800413</v>
      </c>
      <c r="S490">
        <v>1924.23552458068</v>
      </c>
      <c r="T490">
        <v>2127.94889929691</v>
      </c>
      <c r="U490">
        <v>1772.589873650081</v>
      </c>
      <c r="V490">
        <v>2413.199777564801</v>
      </c>
      <c r="W490">
        <v>1919.751813663705</v>
      </c>
      <c r="X490">
        <v>2066.492884555671</v>
      </c>
      <c r="Y490">
        <v>2070.216116468499</v>
      </c>
      <c r="Z490">
        <v>1389.054200462152</v>
      </c>
      <c r="AA490">
        <v>2188.7166587261709</v>
      </c>
      <c r="AB490">
        <v>2065.2123429551361</v>
      </c>
      <c r="AC490">
        <v>1823.025916730888</v>
      </c>
      <c r="AD490">
        <v>1425.9147993367169</v>
      </c>
      <c r="AE490">
        <v>1675.264425066232</v>
      </c>
      <c r="AF490">
        <v>2107.8795859016982</v>
      </c>
      <c r="AG490">
        <v>1998.097306065247</v>
      </c>
      <c r="AH490">
        <v>1990.3288969701271</v>
      </c>
    </row>
    <row r="491" spans="1:34" x14ac:dyDescent="0.25">
      <c r="A491">
        <v>44795</v>
      </c>
      <c r="B491">
        <v>1260.43</v>
      </c>
      <c r="C491">
        <v>1981.485710839512</v>
      </c>
      <c r="D491">
        <v>2202.719124787011</v>
      </c>
      <c r="E491">
        <v>1726.1075594606159</v>
      </c>
      <c r="F491">
        <v>2117.9578927512071</v>
      </c>
      <c r="G491">
        <v>2122.9674865285801</v>
      </c>
      <c r="H491">
        <v>2674.2609752615772</v>
      </c>
      <c r="I491">
        <v>1894.919265566891</v>
      </c>
      <c r="J491">
        <v>2045.3410358339729</v>
      </c>
      <c r="K491">
        <v>1922.89956065976</v>
      </c>
      <c r="L491">
        <v>2202.8053633973159</v>
      </c>
      <c r="M491">
        <v>1104.703807579167</v>
      </c>
      <c r="N491">
        <v>1487.314836168762</v>
      </c>
      <c r="O491">
        <v>2023.0772865768861</v>
      </c>
      <c r="P491">
        <v>1684.376299405317</v>
      </c>
      <c r="Q491">
        <v>1959.0341020026469</v>
      </c>
      <c r="R491">
        <v>1701.221447624906</v>
      </c>
      <c r="S491">
        <v>1904.94631314302</v>
      </c>
      <c r="T491">
        <v>2107.8632734364992</v>
      </c>
      <c r="U491">
        <v>1762.706568430712</v>
      </c>
      <c r="V491">
        <v>2390.9924049923111</v>
      </c>
      <c r="W491">
        <v>1902.990810110651</v>
      </c>
      <c r="X491">
        <v>2051.1034714539142</v>
      </c>
      <c r="Y491">
        <v>2044.6202349082509</v>
      </c>
      <c r="Z491">
        <v>1393.165036562694</v>
      </c>
      <c r="AA491">
        <v>2163.981570909224</v>
      </c>
      <c r="AB491">
        <v>2046.5084746040161</v>
      </c>
      <c r="AC491">
        <v>1812.2269641517059</v>
      </c>
      <c r="AD491">
        <v>1416.7446852055559</v>
      </c>
      <c r="AE491">
        <v>1664.2433503743041</v>
      </c>
      <c r="AF491">
        <v>2094.2694577194252</v>
      </c>
      <c r="AG491">
        <v>1980.314344220172</v>
      </c>
      <c r="AH491">
        <v>1967.285950023544</v>
      </c>
    </row>
    <row r="492" spans="1:34" x14ac:dyDescent="0.25">
      <c r="A492">
        <v>44792</v>
      </c>
      <c r="B492">
        <v>1269.18</v>
      </c>
      <c r="C492">
        <v>1990.014574996695</v>
      </c>
      <c r="D492">
        <v>2200.4813224021259</v>
      </c>
      <c r="E492">
        <v>1720.8823060679119</v>
      </c>
      <c r="F492">
        <v>2133.7457866138911</v>
      </c>
      <c r="G492">
        <v>2121.3931445824592</v>
      </c>
      <c r="H492">
        <v>2681.6917922343059</v>
      </c>
      <c r="I492">
        <v>1902.689742518425</v>
      </c>
      <c r="J492">
        <v>2051.4695324838399</v>
      </c>
      <c r="K492">
        <v>1922.6793412752929</v>
      </c>
      <c r="L492">
        <v>2214.1079909804512</v>
      </c>
      <c r="M492">
        <v>1114.1886743499749</v>
      </c>
      <c r="N492">
        <v>1484.754504581163</v>
      </c>
      <c r="O492">
        <v>2028.281108717234</v>
      </c>
      <c r="P492">
        <v>1693.290703462387</v>
      </c>
      <c r="Q492">
        <v>1972.0843649179481</v>
      </c>
      <c r="R492">
        <v>1709.8829066785941</v>
      </c>
      <c r="S492">
        <v>1910.193409526639</v>
      </c>
      <c r="T492">
        <v>2118.5651586727072</v>
      </c>
      <c r="U492">
        <v>1763.554126411369</v>
      </c>
      <c r="V492">
        <v>2408.8180951945869</v>
      </c>
      <c r="W492">
        <v>1915.645200687311</v>
      </c>
      <c r="X492">
        <v>2057.2570098416809</v>
      </c>
      <c r="Y492">
        <v>2058.1370272190202</v>
      </c>
      <c r="Z492">
        <v>1396.1006811769</v>
      </c>
      <c r="AA492">
        <v>2175.383785263783</v>
      </c>
      <c r="AB492">
        <v>2054.731094440815</v>
      </c>
      <c r="AC492">
        <v>1818.7440610691749</v>
      </c>
      <c r="AD492">
        <v>1417.6875891787299</v>
      </c>
      <c r="AE492">
        <v>1668.179817670396</v>
      </c>
      <c r="AF492">
        <v>2099.9766624715649</v>
      </c>
      <c r="AG492">
        <v>1988.590100276288</v>
      </c>
      <c r="AH492">
        <v>1978.009773051102</v>
      </c>
    </row>
    <row r="493" spans="1:34" x14ac:dyDescent="0.25">
      <c r="A493">
        <v>44791</v>
      </c>
      <c r="B493">
        <v>1273.6600000000001</v>
      </c>
      <c r="C493">
        <v>1996.041897119482</v>
      </c>
      <c r="D493">
        <v>2213.1727390665378</v>
      </c>
      <c r="E493">
        <v>1726.961427608768</v>
      </c>
      <c r="F493">
        <v>2139.316555240729</v>
      </c>
      <c r="G493">
        <v>2121.2128241535179</v>
      </c>
      <c r="H493">
        <v>2685.4538784198139</v>
      </c>
      <c r="I493">
        <v>1917.6084882788759</v>
      </c>
      <c r="J493">
        <v>2052.1252406949729</v>
      </c>
      <c r="K493">
        <v>1910.3081623007299</v>
      </c>
      <c r="L493">
        <v>2229.1430513742998</v>
      </c>
      <c r="M493">
        <v>1117.704467167164</v>
      </c>
      <c r="N493">
        <v>1491.939679868427</v>
      </c>
      <c r="O493">
        <v>2039.078521355829</v>
      </c>
      <c r="P493">
        <v>1695.14164021176</v>
      </c>
      <c r="Q493">
        <v>1979.952121088797</v>
      </c>
      <c r="R493">
        <v>1715.088305005597</v>
      </c>
      <c r="S493">
        <v>1915.7061588195979</v>
      </c>
      <c r="T493">
        <v>2129.8906439116408</v>
      </c>
      <c r="U493">
        <v>1771.912642627108</v>
      </c>
      <c r="V493">
        <v>2428.516830166262</v>
      </c>
      <c r="W493">
        <v>1921.9495038816201</v>
      </c>
      <c r="X493">
        <v>2063.4012081306628</v>
      </c>
      <c r="Y493">
        <v>2062.1881113186819</v>
      </c>
      <c r="Z493">
        <v>1400.231758363461</v>
      </c>
      <c r="AA493">
        <v>2181.001534069329</v>
      </c>
      <c r="AB493">
        <v>2061.8977588993371</v>
      </c>
      <c r="AC493">
        <v>1824.7596109777321</v>
      </c>
      <c r="AD493">
        <v>1423.214797858205</v>
      </c>
      <c r="AE493">
        <v>1671.699586450577</v>
      </c>
      <c r="AF493">
        <v>2102.1350528570588</v>
      </c>
      <c r="AG493">
        <v>1995.4701328797451</v>
      </c>
      <c r="AH493">
        <v>1985.3472574309751</v>
      </c>
    </row>
    <row r="494" spans="1:34" x14ac:dyDescent="0.25">
      <c r="A494">
        <v>44790</v>
      </c>
      <c r="B494">
        <v>1275.28</v>
      </c>
      <c r="C494">
        <v>2001.0305652487691</v>
      </c>
      <c r="D494">
        <v>2234.2192165893489</v>
      </c>
      <c r="E494">
        <v>1728.2769950393119</v>
      </c>
      <c r="F494">
        <v>2147.7453715042971</v>
      </c>
      <c r="G494">
        <v>2137.5052331087122</v>
      </c>
      <c r="H494">
        <v>2667.3576383895502</v>
      </c>
      <c r="I494">
        <v>1926.93443519225</v>
      </c>
      <c r="J494">
        <v>2064.078011375123</v>
      </c>
      <c r="K494">
        <v>1912.502294631129</v>
      </c>
      <c r="L494">
        <v>2243.255529191671</v>
      </c>
      <c r="M494">
        <v>1119.9431031668189</v>
      </c>
      <c r="N494">
        <v>1492.2386443456121</v>
      </c>
      <c r="O494">
        <v>2042.860829852292</v>
      </c>
      <c r="P494">
        <v>1698.458261380212</v>
      </c>
      <c r="Q494">
        <v>1987.162398749095</v>
      </c>
      <c r="R494">
        <v>1720.526314910473</v>
      </c>
      <c r="S494">
        <v>1910.3594551816971</v>
      </c>
      <c r="T494">
        <v>2134.4108046334341</v>
      </c>
      <c r="U494">
        <v>1774.35724534016</v>
      </c>
      <c r="V494">
        <v>2432.763661757986</v>
      </c>
      <c r="W494">
        <v>1931.463815281764</v>
      </c>
      <c r="X494">
        <v>2067.7346250711689</v>
      </c>
      <c r="Y494">
        <v>2070.7134091463599</v>
      </c>
      <c r="Z494">
        <v>1400.7596416049009</v>
      </c>
      <c r="AA494">
        <v>2185.2118638016732</v>
      </c>
      <c r="AB494">
        <v>2068.7633116804932</v>
      </c>
      <c r="AC494">
        <v>1831.473181282257</v>
      </c>
      <c r="AD494">
        <v>1424.146279132937</v>
      </c>
      <c r="AE494">
        <v>1672.125926489977</v>
      </c>
      <c r="AF494">
        <v>2103.7322808598242</v>
      </c>
      <c r="AG494">
        <v>2001.275181428598</v>
      </c>
      <c r="AH494">
        <v>1991.706191243544</v>
      </c>
    </row>
    <row r="495" spans="1:34" x14ac:dyDescent="0.25">
      <c r="A495">
        <v>44789</v>
      </c>
      <c r="B495">
        <v>1274.69</v>
      </c>
      <c r="C495">
        <v>2003.4446316554561</v>
      </c>
      <c r="D495">
        <v>2250.1784887967451</v>
      </c>
      <c r="E495">
        <v>1738.995911898912</v>
      </c>
      <c r="F495">
        <v>2145.4596864653809</v>
      </c>
      <c r="G495">
        <v>2140.4912076528872</v>
      </c>
      <c r="H495">
        <v>2667.6417588294471</v>
      </c>
      <c r="I495">
        <v>1934.316557946767</v>
      </c>
      <c r="J495">
        <v>2053.452799062597</v>
      </c>
      <c r="K495">
        <v>1925.138812723269</v>
      </c>
      <c r="L495">
        <v>2250.210620014589</v>
      </c>
      <c r="M495">
        <v>1126.1026279217281</v>
      </c>
      <c r="N495">
        <v>1492.4730821456751</v>
      </c>
      <c r="O495">
        <v>2049.5190115442442</v>
      </c>
      <c r="P495">
        <v>1693.1265724437801</v>
      </c>
      <c r="Q495">
        <v>1997.5596493572791</v>
      </c>
      <c r="R495">
        <v>1719.7585967138059</v>
      </c>
      <c r="S495">
        <v>1907.75784443733</v>
      </c>
      <c r="T495">
        <v>2141.433593487699</v>
      </c>
      <c r="U495">
        <v>1779.8399922127351</v>
      </c>
      <c r="V495">
        <v>2435.078769796432</v>
      </c>
      <c r="W495">
        <v>1935.2083376843891</v>
      </c>
      <c r="X495">
        <v>2070.0130027231321</v>
      </c>
      <c r="Y495">
        <v>2073.067655405117</v>
      </c>
      <c r="Z495">
        <v>1398.371927433677</v>
      </c>
      <c r="AA495">
        <v>2186.6289583712041</v>
      </c>
      <c r="AB495">
        <v>2073.7737668711238</v>
      </c>
      <c r="AC495">
        <v>1833.400176854936</v>
      </c>
      <c r="AD495">
        <v>1426.66795864187</v>
      </c>
      <c r="AE495">
        <v>1673.5562645442069</v>
      </c>
      <c r="AF495">
        <v>2106.4405226923182</v>
      </c>
      <c r="AG495">
        <v>2001.092968059965</v>
      </c>
      <c r="AH495">
        <v>1996.7626115972489</v>
      </c>
    </row>
    <row r="496" spans="1:34" x14ac:dyDescent="0.25">
      <c r="A496">
        <v>44788</v>
      </c>
      <c r="B496">
        <v>1274.2</v>
      </c>
      <c r="C496">
        <v>2002.2439266693659</v>
      </c>
      <c r="D496">
        <v>2257.5020072613829</v>
      </c>
      <c r="E496">
        <v>1739.226491913651</v>
      </c>
      <c r="F496">
        <v>2144.3571272958479</v>
      </c>
      <c r="G496">
        <v>2145.024695639439</v>
      </c>
      <c r="H496">
        <v>2661.7860144884889</v>
      </c>
      <c r="I496">
        <v>1935.652791724486</v>
      </c>
      <c r="J496">
        <v>2053.0143770479349</v>
      </c>
      <c r="K496">
        <v>1927.473094781084</v>
      </c>
      <c r="L496">
        <v>2237.3741857496661</v>
      </c>
      <c r="M496">
        <v>1131.5143816051509</v>
      </c>
      <c r="N496">
        <v>1493.358529071455</v>
      </c>
      <c r="O496">
        <v>2048.6008356141451</v>
      </c>
      <c r="P496">
        <v>1691.961033638092</v>
      </c>
      <c r="Q496">
        <v>1991.395121581922</v>
      </c>
      <c r="R496">
        <v>1722.8526002827559</v>
      </c>
      <c r="S496">
        <v>1909.413229752899</v>
      </c>
      <c r="T496">
        <v>2133.1224086459411</v>
      </c>
      <c r="U496">
        <v>1784.016986921019</v>
      </c>
      <c r="V496">
        <v>2438.9757313639989</v>
      </c>
      <c r="W496">
        <v>1932.516633241825</v>
      </c>
      <c r="X496">
        <v>2065.832314694856</v>
      </c>
      <c r="Y496">
        <v>2069.27120859568</v>
      </c>
      <c r="Z496">
        <v>1405.0762586996329</v>
      </c>
      <c r="AA496">
        <v>2183.7263510210282</v>
      </c>
      <c r="AB496">
        <v>2071.1622672590661</v>
      </c>
      <c r="AC496">
        <v>1835.010578941658</v>
      </c>
      <c r="AD496">
        <v>1429.7553196025669</v>
      </c>
      <c r="AE496">
        <v>1674.2516310085739</v>
      </c>
      <c r="AF496">
        <v>2104.784628453403</v>
      </c>
      <c r="AG496">
        <v>1997.543488919177</v>
      </c>
      <c r="AH496">
        <v>1997.9572062593029</v>
      </c>
    </row>
    <row r="497" spans="1:34" x14ac:dyDescent="0.25">
      <c r="A497">
        <v>44785</v>
      </c>
      <c r="B497">
        <v>1262.33</v>
      </c>
      <c r="C497">
        <v>1998.1501164925489</v>
      </c>
      <c r="D497">
        <v>2242.712304726093</v>
      </c>
      <c r="E497">
        <v>1738.075716804399</v>
      </c>
      <c r="F497">
        <v>2143.8383858069869</v>
      </c>
      <c r="G497">
        <v>2144.8743195013071</v>
      </c>
      <c r="H497">
        <v>2659.670430282416</v>
      </c>
      <c r="I497">
        <v>1924.2281249384821</v>
      </c>
      <c r="J497">
        <v>2044.487472343028</v>
      </c>
      <c r="K497">
        <v>1935.3123284586529</v>
      </c>
      <c r="L497">
        <v>2245.8602968631958</v>
      </c>
      <c r="M497">
        <v>1130.668984583572</v>
      </c>
      <c r="N497">
        <v>1488.717677632095</v>
      </c>
      <c r="O497">
        <v>2040.236283060917</v>
      </c>
      <c r="P497">
        <v>1692.488847039938</v>
      </c>
      <c r="Q497">
        <v>1991.107938767356</v>
      </c>
      <c r="R497">
        <v>1709.904278519208</v>
      </c>
      <c r="S497">
        <v>1898.461802453641</v>
      </c>
      <c r="T497">
        <v>2133.9742047341788</v>
      </c>
      <c r="U497">
        <v>1773.377476843031</v>
      </c>
      <c r="V497">
        <v>2440.5076789503501</v>
      </c>
      <c r="W497">
        <v>1922.7938624904259</v>
      </c>
      <c r="X497">
        <v>2061.9733705386661</v>
      </c>
      <c r="Y497">
        <v>2065.5138567480658</v>
      </c>
      <c r="Z497">
        <v>1399.0608801559131</v>
      </c>
      <c r="AA497">
        <v>2180.7478081631511</v>
      </c>
      <c r="AB497">
        <v>2068.7597351137711</v>
      </c>
      <c r="AC497">
        <v>1826.769809393852</v>
      </c>
      <c r="AD497">
        <v>1426.169500355835</v>
      </c>
      <c r="AE497">
        <v>1661.0103777269219</v>
      </c>
      <c r="AF497">
        <v>2095.33082659819</v>
      </c>
      <c r="AG497">
        <v>1993.333408241373</v>
      </c>
      <c r="AH497">
        <v>1997.7114150617731</v>
      </c>
    </row>
    <row r="498" spans="1:34" x14ac:dyDescent="0.25">
      <c r="A498">
        <v>44784</v>
      </c>
      <c r="B498">
        <v>1252.07</v>
      </c>
      <c r="C498">
        <v>1991.2344659267239</v>
      </c>
      <c r="D498">
        <v>2225.2910621969372</v>
      </c>
      <c r="E498">
        <v>1725.2486811280089</v>
      </c>
      <c r="F498">
        <v>2138.3029543496168</v>
      </c>
      <c r="G498">
        <v>2119.234890275728</v>
      </c>
      <c r="H498">
        <v>2631.6996076060782</v>
      </c>
      <c r="I498">
        <v>1916.3276559424189</v>
      </c>
      <c r="J498">
        <v>2042.6672955366989</v>
      </c>
      <c r="K498">
        <v>1934.605417084661</v>
      </c>
      <c r="L498">
        <v>2250.8401341732429</v>
      </c>
      <c r="M498">
        <v>1131.6397164341261</v>
      </c>
      <c r="N498">
        <v>1489.561875828158</v>
      </c>
      <c r="O498">
        <v>2031.925987621373</v>
      </c>
      <c r="P498">
        <v>1695.278097981311</v>
      </c>
      <c r="Q498">
        <v>1990.6756401084031</v>
      </c>
      <c r="R498">
        <v>1707.099187808866</v>
      </c>
      <c r="S498">
        <v>1891.1061432897391</v>
      </c>
      <c r="T498">
        <v>2109.7554750752179</v>
      </c>
      <c r="U498">
        <v>1765.550031464297</v>
      </c>
      <c r="V498">
        <v>2423.622790977126</v>
      </c>
      <c r="W498">
        <v>1917.3236789651239</v>
      </c>
      <c r="X498">
        <v>2060.2048965792251</v>
      </c>
      <c r="Y498">
        <v>2060.9454569159539</v>
      </c>
      <c r="Z498">
        <v>1398.3190554318639</v>
      </c>
      <c r="AA498">
        <v>2170.9334462949109</v>
      </c>
      <c r="AB498">
        <v>2064.8795497328551</v>
      </c>
      <c r="AC498">
        <v>1820.3391118862321</v>
      </c>
      <c r="AD498">
        <v>1424.6639996228789</v>
      </c>
      <c r="AE498">
        <v>1653.1171991132719</v>
      </c>
      <c r="AF498">
        <v>2080.4017758063251</v>
      </c>
      <c r="AG498">
        <v>1985.3944215556389</v>
      </c>
      <c r="AH498">
        <v>1995.849188115832</v>
      </c>
    </row>
    <row r="499" spans="1:34" x14ac:dyDescent="0.25">
      <c r="A499">
        <v>44783</v>
      </c>
      <c r="B499">
        <v>1256.5</v>
      </c>
      <c r="C499">
        <v>2000.1947862859249</v>
      </c>
      <c r="D499">
        <v>2227.587082884751</v>
      </c>
      <c r="E499">
        <v>1732.4897412375919</v>
      </c>
      <c r="F499">
        <v>2151.4313022078841</v>
      </c>
      <c r="G499">
        <v>2126.101603303166</v>
      </c>
      <c r="H499">
        <v>2647.4252603702148</v>
      </c>
      <c r="I499">
        <v>1921.831713781949</v>
      </c>
      <c r="J499">
        <v>2046.132466480195</v>
      </c>
      <c r="K499">
        <v>1938.4365439885401</v>
      </c>
      <c r="L499">
        <v>2257.2031978109171</v>
      </c>
      <c r="M499">
        <v>1144.8726582891879</v>
      </c>
      <c r="N499">
        <v>1500.0051433530541</v>
      </c>
      <c r="O499">
        <v>2046.313737921043</v>
      </c>
      <c r="P499">
        <v>1701.7080649629911</v>
      </c>
      <c r="Q499">
        <v>1994.0762706755211</v>
      </c>
      <c r="R499">
        <v>1712.0205377096311</v>
      </c>
      <c r="S499">
        <v>1917.7508200814259</v>
      </c>
      <c r="T499">
        <v>2125.6890323190069</v>
      </c>
      <c r="U499">
        <v>1761.884177836057</v>
      </c>
      <c r="V499">
        <v>2420.490632214603</v>
      </c>
      <c r="W499">
        <v>1922.3684590969749</v>
      </c>
      <c r="X499">
        <v>2064.3634519659749</v>
      </c>
      <c r="Y499">
        <v>2073.2580721557142</v>
      </c>
      <c r="Z499">
        <v>1405.933608265166</v>
      </c>
      <c r="AA499">
        <v>2183.2972047456301</v>
      </c>
      <c r="AB499">
        <v>2071.6817475133439</v>
      </c>
      <c r="AC499">
        <v>1823.903272985579</v>
      </c>
      <c r="AD499">
        <v>1434.6241904133369</v>
      </c>
      <c r="AE499">
        <v>1655.8122453602459</v>
      </c>
      <c r="AF499">
        <v>2088.7983344568829</v>
      </c>
      <c r="AG499">
        <v>1997.712161927554</v>
      </c>
      <c r="AH499">
        <v>2002.41380536563</v>
      </c>
    </row>
    <row r="500" spans="1:34" x14ac:dyDescent="0.25">
      <c r="A500">
        <v>44782</v>
      </c>
      <c r="B500">
        <v>1258.8499999999999</v>
      </c>
      <c r="C500">
        <v>1996.0799480812011</v>
      </c>
      <c r="D500">
        <v>2227.0029821784992</v>
      </c>
      <c r="E500">
        <v>1730.079371740836</v>
      </c>
      <c r="F500">
        <v>2134.1173893328319</v>
      </c>
      <c r="G500">
        <v>2110.4463979398879</v>
      </c>
      <c r="H500">
        <v>2652.1970672155062</v>
      </c>
      <c r="I500">
        <v>1924.0698948441161</v>
      </c>
      <c r="J500">
        <v>2047.618150740484</v>
      </c>
      <c r="K500">
        <v>1923.554262583918</v>
      </c>
      <c r="L500">
        <v>2246.9454590184891</v>
      </c>
      <c r="M500">
        <v>1132.982202193951</v>
      </c>
      <c r="N500">
        <v>1504.3031218128399</v>
      </c>
      <c r="O500">
        <v>2045.068729927506</v>
      </c>
      <c r="P500">
        <v>1693.5181274616029</v>
      </c>
      <c r="Q500">
        <v>1986.9740302577691</v>
      </c>
      <c r="R500">
        <v>1711.03673199389</v>
      </c>
      <c r="S500">
        <v>1925.571246448598</v>
      </c>
      <c r="T500">
        <v>2130.0588727890649</v>
      </c>
      <c r="U500">
        <v>1763.435465391379</v>
      </c>
      <c r="V500">
        <v>2435.9151012189918</v>
      </c>
      <c r="W500">
        <v>1927.281854399946</v>
      </c>
      <c r="X500">
        <v>2059.5068394711261</v>
      </c>
      <c r="Y500">
        <v>2068.2482478575089</v>
      </c>
      <c r="Z500">
        <v>1403.407070372783</v>
      </c>
      <c r="AA500">
        <v>2177.0904549387892</v>
      </c>
      <c r="AB500">
        <v>2068.4282091272648</v>
      </c>
      <c r="AC500">
        <v>1822.1669938099581</v>
      </c>
      <c r="AD500">
        <v>1432.8143504557411</v>
      </c>
      <c r="AE500">
        <v>1655.3295448741731</v>
      </c>
      <c r="AF500">
        <v>2089.8113479528402</v>
      </c>
      <c r="AG500">
        <v>1991.382279556321</v>
      </c>
      <c r="AH500">
        <v>1997.637134295047</v>
      </c>
    </row>
    <row r="501" spans="1:34" x14ac:dyDescent="0.25">
      <c r="A501">
        <v>44781</v>
      </c>
      <c r="B501">
        <v>1256.75</v>
      </c>
      <c r="C501">
        <v>1987.6371301761569</v>
      </c>
      <c r="D501">
        <v>2216.691421161976</v>
      </c>
      <c r="E501">
        <v>1723.095239527953</v>
      </c>
      <c r="F501">
        <v>2125.6860761397852</v>
      </c>
      <c r="G501">
        <v>2102.8091700911518</v>
      </c>
      <c r="H501">
        <v>2649.4896230397198</v>
      </c>
      <c r="I501">
        <v>1891.705392726547</v>
      </c>
      <c r="J501">
        <v>2040.562260096033</v>
      </c>
      <c r="K501">
        <v>1905.8889564141591</v>
      </c>
      <c r="L501">
        <v>2237.4814878596189</v>
      </c>
      <c r="M501">
        <v>1128.311417846563</v>
      </c>
      <c r="N501">
        <v>1501.008993510457</v>
      </c>
      <c r="O501">
        <v>2034.7340654663069</v>
      </c>
      <c r="P501">
        <v>1692.289701264446</v>
      </c>
      <c r="Q501">
        <v>1973.2823093427739</v>
      </c>
      <c r="R501">
        <v>1708.0243343799541</v>
      </c>
      <c r="S501">
        <v>1911.110460046478</v>
      </c>
      <c r="T501">
        <v>2107.6276394756042</v>
      </c>
      <c r="U501">
        <v>1756.2331587751551</v>
      </c>
      <c r="V501">
        <v>2446.7716263319121</v>
      </c>
      <c r="W501">
        <v>1924.7742803315271</v>
      </c>
      <c r="X501">
        <v>2054.9215514396801</v>
      </c>
      <c r="Y501">
        <v>2057.407524463536</v>
      </c>
      <c r="Z501">
        <v>1392.7327772846199</v>
      </c>
      <c r="AA501">
        <v>2167.9800064552119</v>
      </c>
      <c r="AB501">
        <v>2058.7376230608111</v>
      </c>
      <c r="AC501">
        <v>1815.029482288074</v>
      </c>
      <c r="AD501">
        <v>1427.027594722739</v>
      </c>
      <c r="AE501">
        <v>1653.5088464605631</v>
      </c>
      <c r="AF501">
        <v>2087.8801766643701</v>
      </c>
      <c r="AG501">
        <v>1986.080188405268</v>
      </c>
      <c r="AH501">
        <v>1981.9982840508451</v>
      </c>
    </row>
    <row r="502" spans="1:34" x14ac:dyDescent="0.25">
      <c r="A502">
        <v>44778</v>
      </c>
      <c r="B502">
        <v>1252.74</v>
      </c>
      <c r="C502">
        <v>1978.832784041402</v>
      </c>
      <c r="D502">
        <v>2197.2443282878162</v>
      </c>
      <c r="E502">
        <v>1721.7754614975031</v>
      </c>
      <c r="F502">
        <v>2119.2926330914238</v>
      </c>
      <c r="G502">
        <v>2109.987854285765</v>
      </c>
      <c r="H502">
        <v>2644.3270718868071</v>
      </c>
      <c r="I502">
        <v>1890.2548679912179</v>
      </c>
      <c r="J502">
        <v>2035.2702561029971</v>
      </c>
      <c r="K502">
        <v>1886.9519414930589</v>
      </c>
      <c r="L502">
        <v>2225.9335496236999</v>
      </c>
      <c r="M502">
        <v>1133.376444587853</v>
      </c>
      <c r="N502">
        <v>1486.2110940847349</v>
      </c>
      <c r="O502">
        <v>2024.8561592002179</v>
      </c>
      <c r="P502">
        <v>1680.94598651704</v>
      </c>
      <c r="Q502">
        <v>1962.2081404704429</v>
      </c>
      <c r="R502">
        <v>1701.9484087097401</v>
      </c>
      <c r="S502">
        <v>1918.2789725054411</v>
      </c>
      <c r="T502">
        <v>2091.4345352600062</v>
      </c>
      <c r="U502">
        <v>1753.0146190688461</v>
      </c>
      <c r="V502">
        <v>2396.8155001791602</v>
      </c>
      <c r="W502">
        <v>1912.3871061922</v>
      </c>
      <c r="X502">
        <v>2054.201417776012</v>
      </c>
      <c r="Y502">
        <v>2043.4929324450541</v>
      </c>
      <c r="Z502">
        <v>1385.3309333031791</v>
      </c>
      <c r="AA502">
        <v>2159.2480985061989</v>
      </c>
      <c r="AB502">
        <v>2045.3073966771631</v>
      </c>
      <c r="AC502">
        <v>1809.5232900031449</v>
      </c>
      <c r="AD502">
        <v>1420.2840054914179</v>
      </c>
      <c r="AE502">
        <v>1650.291600761911</v>
      </c>
      <c r="AF502">
        <v>2082.332522280039</v>
      </c>
      <c r="AG502">
        <v>1977.0734557858809</v>
      </c>
      <c r="AH502">
        <v>1971.132368201839</v>
      </c>
    </row>
    <row r="503" spans="1:34" x14ac:dyDescent="0.25">
      <c r="A503">
        <v>44777</v>
      </c>
      <c r="B503">
        <v>1254.1500000000001</v>
      </c>
      <c r="C503">
        <v>1971.553556261621</v>
      </c>
      <c r="D503">
        <v>2195.9282478970208</v>
      </c>
      <c r="E503">
        <v>1716.308514145102</v>
      </c>
      <c r="F503">
        <v>2106.8482499263951</v>
      </c>
      <c r="G503">
        <v>2101.8287180328221</v>
      </c>
      <c r="H503">
        <v>2614.274105196193</v>
      </c>
      <c r="I503">
        <v>1895.022128636391</v>
      </c>
      <c r="J503">
        <v>2037.1047712927109</v>
      </c>
      <c r="K503">
        <v>1866.1185726407159</v>
      </c>
      <c r="L503">
        <v>2223.326672926014</v>
      </c>
      <c r="M503">
        <v>1126.348009352505</v>
      </c>
      <c r="N503">
        <v>1474.772128828178</v>
      </c>
      <c r="O503">
        <v>2024.3882972344879</v>
      </c>
      <c r="P503">
        <v>1680.2466707531439</v>
      </c>
      <c r="Q503">
        <v>1964.4589606534751</v>
      </c>
      <c r="R503">
        <v>1703.469623762639</v>
      </c>
      <c r="S503">
        <v>1910.3171175661739</v>
      </c>
      <c r="T503">
        <v>2092.9332397403518</v>
      </c>
      <c r="U503">
        <v>1755.940996586643</v>
      </c>
      <c r="V503">
        <v>2395.464503281491</v>
      </c>
      <c r="W503">
        <v>1901.5133240232551</v>
      </c>
      <c r="X503">
        <v>2052.5758544791952</v>
      </c>
      <c r="Y503">
        <v>2028.495475383495</v>
      </c>
      <c r="Z503">
        <v>1389.5806668747509</v>
      </c>
      <c r="AA503">
        <v>2146.2526654970879</v>
      </c>
      <c r="AB503">
        <v>2043.532321017911</v>
      </c>
      <c r="AC503">
        <v>1808.1501883360479</v>
      </c>
      <c r="AD503">
        <v>1414.1962789279221</v>
      </c>
      <c r="AE503">
        <v>1653.4248188187539</v>
      </c>
      <c r="AF503">
        <v>2073.832850298656</v>
      </c>
      <c r="AG503">
        <v>1970.326572903653</v>
      </c>
      <c r="AH503">
        <v>1962.6102869182359</v>
      </c>
    </row>
    <row r="504" spans="1:34" x14ac:dyDescent="0.25">
      <c r="A504">
        <v>44776</v>
      </c>
      <c r="B504">
        <v>1249.76</v>
      </c>
      <c r="C504">
        <v>1968.454930511668</v>
      </c>
      <c r="D504">
        <v>2179.440518760412</v>
      </c>
      <c r="E504">
        <v>1721.5177921139921</v>
      </c>
      <c r="F504">
        <v>2099.3291820407062</v>
      </c>
      <c r="G504">
        <v>2112.8650875234671</v>
      </c>
      <c r="H504">
        <v>2613.9549560975279</v>
      </c>
      <c r="I504">
        <v>1894.3560338838331</v>
      </c>
      <c r="J504">
        <v>2029.7129289147999</v>
      </c>
      <c r="K504">
        <v>1866.2314323331491</v>
      </c>
      <c r="L504">
        <v>2214.9689034801868</v>
      </c>
      <c r="M504">
        <v>1125.7475115771319</v>
      </c>
      <c r="N504">
        <v>1486.0172511792789</v>
      </c>
      <c r="O504">
        <v>2023.9277384231671</v>
      </c>
      <c r="P504">
        <v>1674.9528078395069</v>
      </c>
      <c r="Q504">
        <v>1960.0564819176741</v>
      </c>
      <c r="R504">
        <v>1700.636388316861</v>
      </c>
      <c r="S504">
        <v>1905.905604653608</v>
      </c>
      <c r="T504">
        <v>2089.0777479755639</v>
      </c>
      <c r="U504">
        <v>1752.457387236823</v>
      </c>
      <c r="V504">
        <v>2400.9148095071469</v>
      </c>
      <c r="W504">
        <v>1898.5054934328041</v>
      </c>
      <c r="X504">
        <v>2045.117560001265</v>
      </c>
      <c r="Y504">
        <v>2023.57807942572</v>
      </c>
      <c r="Z504">
        <v>1389.383644702451</v>
      </c>
      <c r="AA504">
        <v>2140.4510617776941</v>
      </c>
      <c r="AB504">
        <v>2040.681598762759</v>
      </c>
      <c r="AC504">
        <v>1806.4432546678111</v>
      </c>
      <c r="AD504">
        <v>1419.3721433002049</v>
      </c>
      <c r="AE504">
        <v>1653.499354900187</v>
      </c>
      <c r="AF504">
        <v>2075.154600489745</v>
      </c>
      <c r="AG504">
        <v>1968.4806627713699</v>
      </c>
      <c r="AH504">
        <v>1955.6922713212359</v>
      </c>
    </row>
    <row r="505" spans="1:34" x14ac:dyDescent="0.25">
      <c r="A505">
        <v>44775</v>
      </c>
      <c r="B505">
        <v>1241.6199999999999</v>
      </c>
      <c r="C505">
        <v>1957.0593215345671</v>
      </c>
      <c r="D505">
        <v>2164.151360447685</v>
      </c>
      <c r="E505">
        <v>1713.8216586109411</v>
      </c>
      <c r="F505">
        <v>2090.1923165825178</v>
      </c>
      <c r="G505">
        <v>2106.8776095390422</v>
      </c>
      <c r="H505">
        <v>2597.347919199221</v>
      </c>
      <c r="I505">
        <v>1891.503620981252</v>
      </c>
      <c r="J505">
        <v>2019.115669229046</v>
      </c>
      <c r="K505">
        <v>1857.978547029388</v>
      </c>
      <c r="L505">
        <v>2212.7200887160011</v>
      </c>
      <c r="M505">
        <v>1120.4345127299359</v>
      </c>
      <c r="N505">
        <v>1469.6689942800499</v>
      </c>
      <c r="O505">
        <v>2012.6476392547841</v>
      </c>
      <c r="P505">
        <v>1672.5623177189179</v>
      </c>
      <c r="Q505">
        <v>1953.4516199439779</v>
      </c>
      <c r="R505">
        <v>1695.932003191738</v>
      </c>
      <c r="S505">
        <v>1888.351032476259</v>
      </c>
      <c r="T505">
        <v>2046.156015112683</v>
      </c>
      <c r="U505">
        <v>1743.3058878636409</v>
      </c>
      <c r="V505">
        <v>2365.083444137751</v>
      </c>
      <c r="W505">
        <v>1874.783049455121</v>
      </c>
      <c r="X505">
        <v>2029.214983071694</v>
      </c>
      <c r="Y505">
        <v>2014.0659856417781</v>
      </c>
      <c r="Z505">
        <v>1390.5787552161601</v>
      </c>
      <c r="AA505">
        <v>2126.7173081359952</v>
      </c>
      <c r="AB505">
        <v>2030.0444411457349</v>
      </c>
      <c r="AC505">
        <v>1797.85235751802</v>
      </c>
      <c r="AD505">
        <v>1410.6564881185509</v>
      </c>
      <c r="AE505">
        <v>1648.8313356925639</v>
      </c>
      <c r="AF505">
        <v>2064.7664493151769</v>
      </c>
      <c r="AG505">
        <v>1955.6286686240981</v>
      </c>
      <c r="AH505">
        <v>1944.4701544109309</v>
      </c>
    </row>
    <row r="506" spans="1:34" x14ac:dyDescent="0.25">
      <c r="A506">
        <v>44774</v>
      </c>
      <c r="B506">
        <v>1231.3499999999999</v>
      </c>
      <c r="C506">
        <v>1945.9272805333881</v>
      </c>
      <c r="D506">
        <v>2152.1759624805291</v>
      </c>
      <c r="E506">
        <v>1707.5978882648919</v>
      </c>
      <c r="F506">
        <v>2068.9326139501268</v>
      </c>
      <c r="G506">
        <v>2105.6529354011282</v>
      </c>
      <c r="H506">
        <v>2592.2227313373251</v>
      </c>
      <c r="I506">
        <v>1868.6648960981379</v>
      </c>
      <c r="J506">
        <v>2006.736001938667</v>
      </c>
      <c r="K506">
        <v>1848.353833757159</v>
      </c>
      <c r="L506">
        <v>2200.6433890138528</v>
      </c>
      <c r="M506">
        <v>1109.467105149113</v>
      </c>
      <c r="N506">
        <v>1468.7447691152991</v>
      </c>
      <c r="O506">
        <v>2003.258115183181</v>
      </c>
      <c r="P506">
        <v>1663.7486522292329</v>
      </c>
      <c r="Q506">
        <v>1942.5945886338279</v>
      </c>
      <c r="R506">
        <v>1692.4723133889299</v>
      </c>
      <c r="S506">
        <v>1880.7383690756319</v>
      </c>
      <c r="T506">
        <v>2040.2526886799969</v>
      </c>
      <c r="U506">
        <v>1728.4945876614099</v>
      </c>
      <c r="V506">
        <v>2358.6581008404391</v>
      </c>
      <c r="W506">
        <v>1870.3002663466959</v>
      </c>
      <c r="X506">
        <v>2023.101308010479</v>
      </c>
      <c r="Y506">
        <v>1997.7714646442271</v>
      </c>
      <c r="Z506">
        <v>1383.998309039888</v>
      </c>
      <c r="AA506">
        <v>2112.6867501263168</v>
      </c>
      <c r="AB506">
        <v>2019.7337213577209</v>
      </c>
      <c r="AC506">
        <v>1789.0737912112941</v>
      </c>
      <c r="AD506">
        <v>1405.458388831921</v>
      </c>
      <c r="AE506">
        <v>1641.6479000574029</v>
      </c>
      <c r="AF506">
        <v>2061.694901129717</v>
      </c>
      <c r="AG506">
        <v>1942.832915935076</v>
      </c>
      <c r="AH506">
        <v>1930.650617391289</v>
      </c>
    </row>
    <row r="507" spans="1:34" x14ac:dyDescent="0.25">
      <c r="A507">
        <v>44771</v>
      </c>
      <c r="B507">
        <v>1206.33</v>
      </c>
      <c r="C507">
        <v>1929.6812738588981</v>
      </c>
      <c r="D507">
        <v>2141.2308716208222</v>
      </c>
      <c r="E507">
        <v>1715.149929708221</v>
      </c>
      <c r="F507">
        <v>2048.9748525093692</v>
      </c>
      <c r="G507">
        <v>2092.8564001862292</v>
      </c>
      <c r="H507">
        <v>2543.4955131908282</v>
      </c>
      <c r="I507">
        <v>1858.8621985408361</v>
      </c>
      <c r="J507">
        <v>1992.215168465553</v>
      </c>
      <c r="K507">
        <v>1831.4242922381411</v>
      </c>
      <c r="L507">
        <v>2191.8413351240629</v>
      </c>
      <c r="M507">
        <v>1090.280579588353</v>
      </c>
      <c r="N507">
        <v>1464.47235294808</v>
      </c>
      <c r="O507">
        <v>1990.0250514761649</v>
      </c>
      <c r="P507">
        <v>1651.1989830854541</v>
      </c>
      <c r="Q507">
        <v>1935.108881593248</v>
      </c>
      <c r="R507">
        <v>1675.6816288628361</v>
      </c>
      <c r="S507">
        <v>1858.1813304945661</v>
      </c>
      <c r="T507">
        <v>2011.620018989908</v>
      </c>
      <c r="U507">
        <v>1717.5169437135789</v>
      </c>
      <c r="V507">
        <v>2341.4063238073099</v>
      </c>
      <c r="W507">
        <v>1861.9584356957209</v>
      </c>
      <c r="X507">
        <v>2013.80675050434</v>
      </c>
      <c r="Y507">
        <v>1979.4230024479839</v>
      </c>
      <c r="Z507">
        <v>1382.48882771333</v>
      </c>
      <c r="AA507">
        <v>2090.089112985158</v>
      </c>
      <c r="AB507">
        <v>2007.4381031826881</v>
      </c>
      <c r="AC507">
        <v>1776.865799704502</v>
      </c>
      <c r="AD507">
        <v>1400.23748315081</v>
      </c>
      <c r="AE507">
        <v>1620.4959172852871</v>
      </c>
      <c r="AF507">
        <v>2038.9169268203079</v>
      </c>
      <c r="AG507">
        <v>1925.5859751105279</v>
      </c>
      <c r="AH507">
        <v>1919.203241025496</v>
      </c>
    </row>
    <row r="508" spans="1:34" x14ac:dyDescent="0.25">
      <c r="A508">
        <v>44770</v>
      </c>
      <c r="B508">
        <v>1208.1199999999999</v>
      </c>
      <c r="C508">
        <v>1929.846401441069</v>
      </c>
      <c r="D508">
        <v>2153.1439896127508</v>
      </c>
      <c r="E508">
        <v>1694.8918056253019</v>
      </c>
      <c r="F508">
        <v>2049.8632092309658</v>
      </c>
      <c r="G508">
        <v>2094.496245818224</v>
      </c>
      <c r="H508">
        <v>2533.6425477723228</v>
      </c>
      <c r="I508">
        <v>1855.607188017691</v>
      </c>
      <c r="J508">
        <v>1987.180496318651</v>
      </c>
      <c r="K508">
        <v>1841.901956996426</v>
      </c>
      <c r="L508">
        <v>2187.70137448789</v>
      </c>
      <c r="M508">
        <v>1092.997847901564</v>
      </c>
      <c r="N508">
        <v>1466.1315039649969</v>
      </c>
      <c r="O508">
        <v>1998.073058026408</v>
      </c>
      <c r="P508">
        <v>1647.524712735159</v>
      </c>
      <c r="Q508">
        <v>1936.1822864533931</v>
      </c>
      <c r="R508">
        <v>1675.344815149102</v>
      </c>
      <c r="S508">
        <v>1862.1861060692579</v>
      </c>
      <c r="T508">
        <v>2010.4212863071739</v>
      </c>
      <c r="U508">
        <v>1717.588642918839</v>
      </c>
      <c r="V508">
        <v>2359.2010440248851</v>
      </c>
      <c r="W508">
        <v>1861.8162820069081</v>
      </c>
      <c r="X508">
        <v>2008.564590532392</v>
      </c>
      <c r="Y508">
        <v>1980.704775349428</v>
      </c>
      <c r="Z508">
        <v>1382.66386532448</v>
      </c>
      <c r="AA508">
        <v>2089.4047644319148</v>
      </c>
      <c r="AB508">
        <v>2011.392572577751</v>
      </c>
      <c r="AC508">
        <v>1776.0266469947239</v>
      </c>
      <c r="AD508">
        <v>1398.5549646471279</v>
      </c>
      <c r="AE508">
        <v>1620.4075932619089</v>
      </c>
      <c r="AF508">
        <v>2040.272019039619</v>
      </c>
      <c r="AG508">
        <v>1925.318432963425</v>
      </c>
      <c r="AH508">
        <v>1919.266963652861</v>
      </c>
    </row>
    <row r="509" spans="1:34" x14ac:dyDescent="0.25">
      <c r="A509">
        <v>44769</v>
      </c>
      <c r="B509">
        <v>1191.04</v>
      </c>
      <c r="C509">
        <v>1914.168417758219</v>
      </c>
      <c r="D509">
        <v>2142.9265986467649</v>
      </c>
      <c r="E509">
        <v>1697.374046152119</v>
      </c>
      <c r="F509">
        <v>2027.4768520189591</v>
      </c>
      <c r="G509">
        <v>2056.6724033548339</v>
      </c>
      <c r="H509">
        <v>2513.8262802125569</v>
      </c>
      <c r="I509">
        <v>1849.5136360183481</v>
      </c>
      <c r="J509">
        <v>1975.381040887627</v>
      </c>
      <c r="K509">
        <v>1818.3497004552789</v>
      </c>
      <c r="L509">
        <v>2175.153813046034</v>
      </c>
      <c r="M509">
        <v>1084.4329222794929</v>
      </c>
      <c r="N509">
        <v>1455.9093604731941</v>
      </c>
      <c r="O509">
        <v>1987.5659401668031</v>
      </c>
      <c r="P509">
        <v>1633.7350081783529</v>
      </c>
      <c r="Q509">
        <v>1923.115475830456</v>
      </c>
      <c r="R509">
        <v>1658.818236549419</v>
      </c>
      <c r="S509">
        <v>1832.5154686845649</v>
      </c>
      <c r="T509">
        <v>1986.0558551200961</v>
      </c>
      <c r="U509">
        <v>1707.295296078091</v>
      </c>
      <c r="V509">
        <v>2347.1639339491899</v>
      </c>
      <c r="W509">
        <v>1849.3337973157761</v>
      </c>
      <c r="X509">
        <v>1989.363833576062</v>
      </c>
      <c r="Y509">
        <v>1965.8857284401111</v>
      </c>
      <c r="Z509">
        <v>1376.1261479522159</v>
      </c>
      <c r="AA509">
        <v>2070.244537793747</v>
      </c>
      <c r="AB509">
        <v>1998.426781041424</v>
      </c>
      <c r="AC509">
        <v>1760.8650294279871</v>
      </c>
      <c r="AD509">
        <v>1391.4019841186621</v>
      </c>
      <c r="AE509">
        <v>1605.269311339385</v>
      </c>
      <c r="AF509">
        <v>2026.6405005639319</v>
      </c>
      <c r="AG509">
        <v>1909.9548787808189</v>
      </c>
      <c r="AH509">
        <v>1902.20809315419</v>
      </c>
    </row>
    <row r="510" spans="1:34" x14ac:dyDescent="0.25">
      <c r="A510">
        <v>44768</v>
      </c>
      <c r="B510">
        <v>1185.07</v>
      </c>
      <c r="C510">
        <v>1907.7073413305191</v>
      </c>
      <c r="D510">
        <v>2139.398172003383</v>
      </c>
      <c r="E510">
        <v>1666.3564229623171</v>
      </c>
      <c r="F510">
        <v>2015.618028351111</v>
      </c>
      <c r="G510">
        <v>2050.1358230226701</v>
      </c>
      <c r="H510">
        <v>2498.975077386332</v>
      </c>
      <c r="I510">
        <v>1844.6003997672599</v>
      </c>
      <c r="J510">
        <v>1967.091897218816</v>
      </c>
      <c r="K510">
        <v>1825.394394323675</v>
      </c>
      <c r="L510">
        <v>2175.160562682554</v>
      </c>
      <c r="M510">
        <v>1080.719300515749</v>
      </c>
      <c r="N510">
        <v>1448.693511424279</v>
      </c>
      <c r="O510">
        <v>1978.438893081172</v>
      </c>
      <c r="P510">
        <v>1632.8697588093621</v>
      </c>
      <c r="Q510">
        <v>1919.9916046014109</v>
      </c>
      <c r="R510">
        <v>1655.460941239256</v>
      </c>
      <c r="S510">
        <v>1830.847165233695</v>
      </c>
      <c r="T510">
        <v>1999.3436263067631</v>
      </c>
      <c r="U510">
        <v>1705.253083804645</v>
      </c>
      <c r="V510">
        <v>2328.0805779757661</v>
      </c>
      <c r="W510">
        <v>1841.6087036894689</v>
      </c>
      <c r="X510">
        <v>1983.702977405236</v>
      </c>
      <c r="Y510">
        <v>1960.9430488252031</v>
      </c>
      <c r="Z510">
        <v>1368.7547538288211</v>
      </c>
      <c r="AA510">
        <v>2063.0327817949742</v>
      </c>
      <c r="AB510">
        <v>1992.693085121937</v>
      </c>
      <c r="AC510">
        <v>1756.9248852141491</v>
      </c>
      <c r="AD510">
        <v>1381.403653466065</v>
      </c>
      <c r="AE510">
        <v>1600.8581963939989</v>
      </c>
      <c r="AF510">
        <v>2016.373632737512</v>
      </c>
      <c r="AG510">
        <v>1902.136407179725</v>
      </c>
      <c r="AH510">
        <v>1898.7298360842699</v>
      </c>
    </row>
    <row r="511" spans="1:34" x14ac:dyDescent="0.25">
      <c r="A511">
        <v>44767</v>
      </c>
      <c r="B511">
        <v>1188.5</v>
      </c>
      <c r="C511">
        <v>1913.029101930093</v>
      </c>
      <c r="D511">
        <v>2146.6497117554341</v>
      </c>
      <c r="E511">
        <v>1672.7263049707301</v>
      </c>
      <c r="F511">
        <v>2020.2270859091791</v>
      </c>
      <c r="G511">
        <v>2058.9657046377129</v>
      </c>
      <c r="H511">
        <v>2508.2753236983058</v>
      </c>
      <c r="I511">
        <v>1832.9566050391129</v>
      </c>
      <c r="J511">
        <v>1973.761598930362</v>
      </c>
      <c r="K511">
        <v>1812.2119929364021</v>
      </c>
      <c r="L511">
        <v>2181.7475010321382</v>
      </c>
      <c r="M511">
        <v>1086.5025609606</v>
      </c>
      <c r="N511">
        <v>1456.394291791411</v>
      </c>
      <c r="O511">
        <v>1986.058448040744</v>
      </c>
      <c r="P511">
        <v>1635.783849186123</v>
      </c>
      <c r="Q511">
        <v>1931.8231562679121</v>
      </c>
      <c r="R511">
        <v>1656.4003586082531</v>
      </c>
      <c r="S511">
        <v>1831.1543912167081</v>
      </c>
      <c r="T511">
        <v>2024.9294823438199</v>
      </c>
      <c r="U511">
        <v>1710.976766986897</v>
      </c>
      <c r="V511">
        <v>2365.855560182782</v>
      </c>
      <c r="W511">
        <v>1844.2051425592661</v>
      </c>
      <c r="X511">
        <v>1988.12955365784</v>
      </c>
      <c r="Y511">
        <v>1961.9908836181321</v>
      </c>
      <c r="Z511">
        <v>1366.8411747286441</v>
      </c>
      <c r="AA511">
        <v>2068.543577986421</v>
      </c>
      <c r="AB511">
        <v>2001.170233396831</v>
      </c>
      <c r="AC511">
        <v>1759.0220062259</v>
      </c>
      <c r="AD511">
        <v>1386.3446238416259</v>
      </c>
      <c r="AE511">
        <v>1599.614882609987</v>
      </c>
      <c r="AF511">
        <v>2022.5094028401959</v>
      </c>
      <c r="AG511">
        <v>1907.69480297938</v>
      </c>
      <c r="AH511">
        <v>1904.2266198132111</v>
      </c>
    </row>
    <row r="512" spans="1:34" x14ac:dyDescent="0.25">
      <c r="A512">
        <v>44764</v>
      </c>
      <c r="B512">
        <v>1194.76</v>
      </c>
      <c r="C512">
        <v>1922.208415881182</v>
      </c>
      <c r="D512">
        <v>2164.0100971568372</v>
      </c>
      <c r="E512">
        <v>1686.900812715166</v>
      </c>
      <c r="F512">
        <v>2027.883131378685</v>
      </c>
      <c r="G512">
        <v>2062.7453181085002</v>
      </c>
      <c r="H512">
        <v>2517.1749166929922</v>
      </c>
      <c r="I512">
        <v>1844.201275259428</v>
      </c>
      <c r="J512">
        <v>1983.826277731227</v>
      </c>
      <c r="K512">
        <v>1838.52660269747</v>
      </c>
      <c r="L512">
        <v>2195.2124413265728</v>
      </c>
      <c r="M512">
        <v>1095.929889865899</v>
      </c>
      <c r="N512">
        <v>1463.4097019924279</v>
      </c>
      <c r="O512">
        <v>1993.067865638604</v>
      </c>
      <c r="P512">
        <v>1637.778754427675</v>
      </c>
      <c r="Q512">
        <v>1944.0319197642259</v>
      </c>
      <c r="R512">
        <v>1666.0378941791271</v>
      </c>
      <c r="S512">
        <v>1852.0889020699699</v>
      </c>
      <c r="T512">
        <v>2043.8564848585861</v>
      </c>
      <c r="U512">
        <v>1710.664201947832</v>
      </c>
      <c r="V512">
        <v>2374.3347583269319</v>
      </c>
      <c r="W512">
        <v>1852.200495828245</v>
      </c>
      <c r="X512">
        <v>1995.8031234963539</v>
      </c>
      <c r="Y512">
        <v>1969.8670298178599</v>
      </c>
      <c r="Z512">
        <v>1384.720479263372</v>
      </c>
      <c r="AA512">
        <v>2078.0195537209611</v>
      </c>
      <c r="AB512">
        <v>2012.63197946113</v>
      </c>
      <c r="AC512">
        <v>1764.535217615879</v>
      </c>
      <c r="AD512">
        <v>1397.370821761222</v>
      </c>
      <c r="AE512">
        <v>1607.171584154627</v>
      </c>
      <c r="AF512">
        <v>2029.2434101533199</v>
      </c>
      <c r="AG512">
        <v>1916.127557577252</v>
      </c>
      <c r="AH512">
        <v>1915.557309192207</v>
      </c>
    </row>
    <row r="513" spans="1:34" x14ac:dyDescent="0.25">
      <c r="A513">
        <v>44763</v>
      </c>
      <c r="B513">
        <v>1198.47</v>
      </c>
      <c r="C513">
        <v>1925.413115698829</v>
      </c>
      <c r="D513">
        <v>2164.1642952114039</v>
      </c>
      <c r="E513">
        <v>1689.603079427688</v>
      </c>
      <c r="F513">
        <v>2034.260906708407</v>
      </c>
      <c r="G513">
        <v>2053.8932002425481</v>
      </c>
      <c r="H513">
        <v>2528.1991682155949</v>
      </c>
      <c r="I513">
        <v>1843.8350075843421</v>
      </c>
      <c r="J513">
        <v>1980.0544868130439</v>
      </c>
      <c r="K513">
        <v>1851.123136467271</v>
      </c>
      <c r="L513">
        <v>2198.3166179212799</v>
      </c>
      <c r="M513">
        <v>1087.4586785864431</v>
      </c>
      <c r="N513">
        <v>1465.841647337169</v>
      </c>
      <c r="O513">
        <v>1994.2223781228399</v>
      </c>
      <c r="P513">
        <v>1642.0138934000511</v>
      </c>
      <c r="Q513">
        <v>1941.179242836364</v>
      </c>
      <c r="R513">
        <v>1669.964754159857</v>
      </c>
      <c r="S513">
        <v>1866.90520568225</v>
      </c>
      <c r="T513">
        <v>2049.0101262868161</v>
      </c>
      <c r="U513">
        <v>1703.9172659717331</v>
      </c>
      <c r="V513">
        <v>2390.0304025600349</v>
      </c>
      <c r="W513">
        <v>1858.835544701185</v>
      </c>
      <c r="X513">
        <v>2007.646287282915</v>
      </c>
      <c r="Y513">
        <v>1971.120343451769</v>
      </c>
      <c r="Z513">
        <v>1388.143150780196</v>
      </c>
      <c r="AA513">
        <v>2083.9630554815039</v>
      </c>
      <c r="AB513">
        <v>2014.435824123248</v>
      </c>
      <c r="AC513">
        <v>1764.848065620673</v>
      </c>
      <c r="AD513">
        <v>1397.640052393313</v>
      </c>
      <c r="AE513">
        <v>1606.609941853673</v>
      </c>
      <c r="AF513">
        <v>2033.064909747734</v>
      </c>
      <c r="AG513">
        <v>1921.783740763286</v>
      </c>
      <c r="AH513">
        <v>1916.414420564086</v>
      </c>
    </row>
    <row r="514" spans="1:34" x14ac:dyDescent="0.25">
      <c r="A514">
        <v>44762</v>
      </c>
      <c r="B514">
        <v>1194.1400000000001</v>
      </c>
      <c r="C514">
        <v>1928.295093570903</v>
      </c>
      <c r="D514">
        <v>2156.18676983463</v>
      </c>
      <c r="E514">
        <v>1690.441252363921</v>
      </c>
      <c r="F514">
        <v>2039.4476823989289</v>
      </c>
      <c r="G514">
        <v>2053.52309044408</v>
      </c>
      <c r="H514">
        <v>2541.6571204618749</v>
      </c>
      <c r="I514">
        <v>1845.0974965988271</v>
      </c>
      <c r="J514">
        <v>1973.701562942525</v>
      </c>
      <c r="K514">
        <v>1864.758244020094</v>
      </c>
      <c r="L514">
        <v>2200.1471472273879</v>
      </c>
      <c r="M514">
        <v>1090.329890725196</v>
      </c>
      <c r="N514">
        <v>1472.403272688164</v>
      </c>
      <c r="O514">
        <v>1995.9963952594451</v>
      </c>
      <c r="P514">
        <v>1645.3209110545599</v>
      </c>
      <c r="Q514">
        <v>1940.3397723539069</v>
      </c>
      <c r="R514">
        <v>1663.210926680325</v>
      </c>
      <c r="S514">
        <v>1885.9063481038399</v>
      </c>
      <c r="T514">
        <v>2042.108311672197</v>
      </c>
      <c r="U514">
        <v>1713.7026877087369</v>
      </c>
      <c r="V514">
        <v>2410.2177276495941</v>
      </c>
      <c r="W514">
        <v>1862.073786209784</v>
      </c>
      <c r="X514">
        <v>1997.2082750565989</v>
      </c>
      <c r="Y514">
        <v>1975.595707214474</v>
      </c>
      <c r="Z514">
        <v>1389.499148119452</v>
      </c>
      <c r="AA514">
        <v>2087.4506144299071</v>
      </c>
      <c r="AB514">
        <v>2016.798506175842</v>
      </c>
      <c r="AC514">
        <v>1766.5786086033311</v>
      </c>
      <c r="AD514">
        <v>1401.3768608182729</v>
      </c>
      <c r="AE514">
        <v>1598.469568507179</v>
      </c>
      <c r="AF514">
        <v>2032.6781933629491</v>
      </c>
      <c r="AG514">
        <v>1927.962386474602</v>
      </c>
      <c r="AH514">
        <v>1918.862155082456</v>
      </c>
    </row>
    <row r="515" spans="1:34" x14ac:dyDescent="0.25">
      <c r="A515">
        <v>44761</v>
      </c>
      <c r="B515">
        <v>1178.33</v>
      </c>
      <c r="C515">
        <v>1910.3491779838801</v>
      </c>
      <c r="D515">
        <v>2114.085092850818</v>
      </c>
      <c r="E515">
        <v>1683.865642596671</v>
      </c>
      <c r="F515">
        <v>2015.8270738851561</v>
      </c>
      <c r="G515">
        <v>2038.7579140025271</v>
      </c>
      <c r="H515">
        <v>2512.5414661924851</v>
      </c>
      <c r="I515">
        <v>1827.8491842661911</v>
      </c>
      <c r="J515">
        <v>1964.4793505187699</v>
      </c>
      <c r="K515">
        <v>1848.9925121673471</v>
      </c>
      <c r="L515">
        <v>2175.08750145162</v>
      </c>
      <c r="M515">
        <v>1082.742937794646</v>
      </c>
      <c r="N515">
        <v>1462.336193414865</v>
      </c>
      <c r="O515">
        <v>1980.7800161728351</v>
      </c>
      <c r="P515">
        <v>1627.9042334034791</v>
      </c>
      <c r="Q515">
        <v>1928.177530298424</v>
      </c>
      <c r="R515">
        <v>1645.912370440092</v>
      </c>
      <c r="S515">
        <v>1862.363030543074</v>
      </c>
      <c r="T515">
        <v>2034.369963007895</v>
      </c>
      <c r="U515">
        <v>1706.7725757890551</v>
      </c>
      <c r="V515">
        <v>2383.4850711493709</v>
      </c>
      <c r="W515">
        <v>1838.5106578998179</v>
      </c>
      <c r="X515">
        <v>1979.3219425808099</v>
      </c>
      <c r="Y515">
        <v>1956.704277885696</v>
      </c>
      <c r="Z515">
        <v>1379.139025359781</v>
      </c>
      <c r="AA515">
        <v>2065.2542593109688</v>
      </c>
      <c r="AB515">
        <v>2001.4064713958701</v>
      </c>
      <c r="AC515">
        <v>1750.708095921862</v>
      </c>
      <c r="AD515">
        <v>1392.313054699139</v>
      </c>
      <c r="AE515">
        <v>1583.28360111751</v>
      </c>
      <c r="AF515">
        <v>2013.4874323366239</v>
      </c>
      <c r="AG515">
        <v>1908.7752246871451</v>
      </c>
      <c r="AH515">
        <v>1902.4512122193721</v>
      </c>
    </row>
    <row r="516" spans="1:34" x14ac:dyDescent="0.25">
      <c r="A516">
        <v>44760</v>
      </c>
      <c r="B516">
        <v>1176.49</v>
      </c>
      <c r="C516">
        <v>1907.505410932642</v>
      </c>
      <c r="D516">
        <v>2102.3148390068868</v>
      </c>
      <c r="E516">
        <v>1686.3801554413531</v>
      </c>
      <c r="F516">
        <v>2012.300566938995</v>
      </c>
      <c r="G516">
        <v>2030.593301073611</v>
      </c>
      <c r="H516">
        <v>2520.9883051174188</v>
      </c>
      <c r="I516">
        <v>1821.684069080545</v>
      </c>
      <c r="J516">
        <v>1959.077951757662</v>
      </c>
      <c r="K516">
        <v>1815.157484410651</v>
      </c>
      <c r="L516">
        <v>2158.971773838447</v>
      </c>
      <c r="M516">
        <v>1083.699087918797</v>
      </c>
      <c r="N516">
        <v>1451.260915963845</v>
      </c>
      <c r="O516">
        <v>1977.3103830851931</v>
      </c>
      <c r="P516">
        <v>1629.2338834863949</v>
      </c>
      <c r="Q516">
        <v>1926.498984425454</v>
      </c>
      <c r="R516">
        <v>1642.681037547444</v>
      </c>
      <c r="S516">
        <v>1881.1648026671551</v>
      </c>
      <c r="T516">
        <v>2039.620134209013</v>
      </c>
      <c r="U516">
        <v>1706.7460434348479</v>
      </c>
      <c r="V516">
        <v>2387.3065347821512</v>
      </c>
      <c r="W516">
        <v>1836.958356136975</v>
      </c>
      <c r="X516">
        <v>1979.9164319794991</v>
      </c>
      <c r="Y516">
        <v>1952.309843782391</v>
      </c>
      <c r="Z516">
        <v>1379.0126882285831</v>
      </c>
      <c r="AA516">
        <v>2064.4362540914558</v>
      </c>
      <c r="AB516">
        <v>1994.2395803089801</v>
      </c>
      <c r="AC516">
        <v>1748.3661804122501</v>
      </c>
      <c r="AD516">
        <v>1388.3578279352589</v>
      </c>
      <c r="AE516">
        <v>1581.3304153750969</v>
      </c>
      <c r="AF516">
        <v>2008.947639260836</v>
      </c>
      <c r="AG516">
        <v>1909.576029425873</v>
      </c>
      <c r="AH516">
        <v>1896.580551913974</v>
      </c>
    </row>
    <row r="517" spans="1:34" x14ac:dyDescent="0.25">
      <c r="A517">
        <v>44757</v>
      </c>
      <c r="B517">
        <v>1179.25</v>
      </c>
      <c r="C517">
        <v>1902.58927890116</v>
      </c>
      <c r="D517">
        <v>2093.8748821022932</v>
      </c>
      <c r="E517">
        <v>1683.3346748880931</v>
      </c>
      <c r="F517">
        <v>2011.6958582997499</v>
      </c>
      <c r="G517">
        <v>2023.8341234808331</v>
      </c>
      <c r="H517">
        <v>2515.6044420986668</v>
      </c>
      <c r="I517">
        <v>1815.4950049634699</v>
      </c>
      <c r="J517">
        <v>1952.6960058111749</v>
      </c>
      <c r="K517">
        <v>1801.960723817806</v>
      </c>
      <c r="L517">
        <v>2166.7360320293019</v>
      </c>
      <c r="M517">
        <v>1081.91838128171</v>
      </c>
      <c r="N517">
        <v>1452.9851624330161</v>
      </c>
      <c r="O517">
        <v>1971.0334271520389</v>
      </c>
      <c r="P517">
        <v>1624.8949997398031</v>
      </c>
      <c r="Q517">
        <v>1920.014831129605</v>
      </c>
      <c r="R517">
        <v>1645.791274695187</v>
      </c>
      <c r="S517">
        <v>1874.7019142542081</v>
      </c>
      <c r="T517">
        <v>2051.0263213811359</v>
      </c>
      <c r="U517">
        <v>1688.969283168941</v>
      </c>
      <c r="V517">
        <v>2368.1749821562689</v>
      </c>
      <c r="W517">
        <v>1829.503999025354</v>
      </c>
      <c r="X517">
        <v>1975.99580127135</v>
      </c>
      <c r="Y517">
        <v>1942.453576643047</v>
      </c>
      <c r="Z517">
        <v>1374.065569797669</v>
      </c>
      <c r="AA517">
        <v>2060.222561042307</v>
      </c>
      <c r="AB517">
        <v>1987.671081062942</v>
      </c>
      <c r="AC517">
        <v>1741.848561518847</v>
      </c>
      <c r="AD517">
        <v>1387.1140441774751</v>
      </c>
      <c r="AE517">
        <v>1582.320889773928</v>
      </c>
      <c r="AF517">
        <v>2007.3295178706601</v>
      </c>
      <c r="AG517">
        <v>1903.3294636771391</v>
      </c>
      <c r="AH517">
        <v>1890.700423774877</v>
      </c>
    </row>
    <row r="518" spans="1:34" x14ac:dyDescent="0.25">
      <c r="A518">
        <v>44756</v>
      </c>
      <c r="B518">
        <v>1182.17</v>
      </c>
      <c r="C518">
        <v>1899.5458690359981</v>
      </c>
      <c r="D518">
        <v>2106.3926665477952</v>
      </c>
      <c r="E518">
        <v>1693.701581804861</v>
      </c>
      <c r="F518">
        <v>2005.4662677530589</v>
      </c>
      <c r="G518">
        <v>2029.5141224999811</v>
      </c>
      <c r="H518">
        <v>2522.7510065625738</v>
      </c>
      <c r="I518">
        <v>1814.943279727737</v>
      </c>
      <c r="J518">
        <v>1954.096658275357</v>
      </c>
      <c r="K518">
        <v>1808.4375657566391</v>
      </c>
      <c r="L518">
        <v>2172.3001596735862</v>
      </c>
      <c r="M518">
        <v>1064.153074102114</v>
      </c>
      <c r="N518">
        <v>1444.945619412335</v>
      </c>
      <c r="O518">
        <v>1968.963017772181</v>
      </c>
      <c r="P518">
        <v>1614.446257012125</v>
      </c>
      <c r="Q518">
        <v>1921.6226218940169</v>
      </c>
      <c r="R518">
        <v>1647.020660390245</v>
      </c>
      <c r="S518">
        <v>1854.119553877307</v>
      </c>
      <c r="T518">
        <v>2027.124688451928</v>
      </c>
      <c r="U518">
        <v>1683.789639871856</v>
      </c>
      <c r="V518">
        <v>2370.092754840703</v>
      </c>
      <c r="W518">
        <v>1825.516944408367</v>
      </c>
      <c r="X518">
        <v>1971.6123033386041</v>
      </c>
      <c r="Y518">
        <v>1936.133549165583</v>
      </c>
      <c r="Z518">
        <v>1378.072122880887</v>
      </c>
      <c r="AA518">
        <v>2055.368250448515</v>
      </c>
      <c r="AB518">
        <v>1988.9769785200499</v>
      </c>
      <c r="AC518">
        <v>1739.194378670624</v>
      </c>
      <c r="AD518">
        <v>1382.317011950116</v>
      </c>
      <c r="AE518">
        <v>1584.2575264273471</v>
      </c>
      <c r="AF518">
        <v>2010.4854637362339</v>
      </c>
      <c r="AG518">
        <v>1899.146825933738</v>
      </c>
      <c r="AH518">
        <v>1885.2057035624709</v>
      </c>
    </row>
    <row r="519" spans="1:34" x14ac:dyDescent="0.25">
      <c r="A519">
        <v>44755</v>
      </c>
      <c r="B519">
        <v>1173.92</v>
      </c>
      <c r="C519">
        <v>1890.3004572428749</v>
      </c>
      <c r="D519">
        <v>2101.7106453549022</v>
      </c>
      <c r="E519">
        <v>1692.817637050046</v>
      </c>
      <c r="F519">
        <v>1999.810987158234</v>
      </c>
      <c r="G519">
        <v>2014.377351387634</v>
      </c>
      <c r="H519">
        <v>2475.7364340854128</v>
      </c>
      <c r="I519">
        <v>1810.626454298269</v>
      </c>
      <c r="J519">
        <v>1945.5299247059911</v>
      </c>
      <c r="K519">
        <v>1796.1882331884869</v>
      </c>
      <c r="L519">
        <v>2161.4705557144671</v>
      </c>
      <c r="M519">
        <v>1059.632346467781</v>
      </c>
      <c r="N519">
        <v>1438.2382918461481</v>
      </c>
      <c r="O519">
        <v>1955.988045197073</v>
      </c>
      <c r="P519">
        <v>1629.8313439108331</v>
      </c>
      <c r="Q519">
        <v>1899.9016854915919</v>
      </c>
      <c r="R519">
        <v>1642.3127064327839</v>
      </c>
      <c r="S519">
        <v>1811.7067959927269</v>
      </c>
      <c r="T519">
        <v>2023.9426040120079</v>
      </c>
      <c r="U519">
        <v>1677.37350643166</v>
      </c>
      <c r="V519">
        <v>2376.2125071248101</v>
      </c>
      <c r="W519">
        <v>1825.2753399154251</v>
      </c>
      <c r="X519">
        <v>1969.056474976064</v>
      </c>
      <c r="Y519">
        <v>1929.8371888897409</v>
      </c>
      <c r="Z519">
        <v>1376.1586986611501</v>
      </c>
      <c r="AA519">
        <v>2043.12157870435</v>
      </c>
      <c r="AB519">
        <v>1976.3349613240171</v>
      </c>
      <c r="AC519">
        <v>1737.011380626411</v>
      </c>
      <c r="AD519">
        <v>1378.0236307141261</v>
      </c>
      <c r="AE519">
        <v>1576.6706702044139</v>
      </c>
      <c r="AF519">
        <v>1995.9501367274941</v>
      </c>
      <c r="AG519">
        <v>1891.4278683740281</v>
      </c>
      <c r="AH519">
        <v>1876.7524685947819</v>
      </c>
    </row>
    <row r="520" spans="1:34" x14ac:dyDescent="0.25">
      <c r="A520">
        <v>44754</v>
      </c>
      <c r="B520">
        <v>1174.82</v>
      </c>
      <c r="C520">
        <v>1884.240376342517</v>
      </c>
      <c r="D520">
        <v>2096.6539664697361</v>
      </c>
      <c r="E520">
        <v>1683.940147974846</v>
      </c>
      <c r="F520">
        <v>1998.061779470436</v>
      </c>
      <c r="G520">
        <v>2011.7504365260829</v>
      </c>
      <c r="H520">
        <v>2466.7823364561418</v>
      </c>
      <c r="I520">
        <v>1803.943698538535</v>
      </c>
      <c r="J520">
        <v>1932.9130433592879</v>
      </c>
      <c r="K520">
        <v>1809.7222710585461</v>
      </c>
      <c r="L520">
        <v>2151.9182284882631</v>
      </c>
      <c r="M520">
        <v>1059.06059928017</v>
      </c>
      <c r="N520">
        <v>1439.852836332673</v>
      </c>
      <c r="O520">
        <v>1952.963647231858</v>
      </c>
      <c r="P520">
        <v>1626.1703234200779</v>
      </c>
      <c r="Q520">
        <v>1890.233464787533</v>
      </c>
      <c r="R520">
        <v>1627.339298345514</v>
      </c>
      <c r="S520">
        <v>1802.453349154034</v>
      </c>
      <c r="T520">
        <v>2020.84900302337</v>
      </c>
      <c r="U520">
        <v>1667.672621673692</v>
      </c>
      <c r="V520">
        <v>2368.827261155493</v>
      </c>
      <c r="W520">
        <v>1812.915737956298</v>
      </c>
      <c r="X520">
        <v>1963.084018486735</v>
      </c>
      <c r="Y520">
        <v>1922.0679318472851</v>
      </c>
      <c r="Z520">
        <v>1368.3289722292111</v>
      </c>
      <c r="AA520">
        <v>2037.612354567716</v>
      </c>
      <c r="AB520">
        <v>1970.833909195569</v>
      </c>
      <c r="AC520">
        <v>1727.611287707314</v>
      </c>
      <c r="AD520">
        <v>1375.499230393151</v>
      </c>
      <c r="AE520">
        <v>1576.439390628155</v>
      </c>
      <c r="AF520">
        <v>1993.6250450578391</v>
      </c>
      <c r="AG520">
        <v>1885.793200362262</v>
      </c>
      <c r="AH520">
        <v>1867.7251846825991</v>
      </c>
    </row>
    <row r="521" spans="1:34" x14ac:dyDescent="0.25">
      <c r="A521">
        <v>44753</v>
      </c>
      <c r="B521">
        <v>1155.29</v>
      </c>
      <c r="C521">
        <v>1858.9103481937921</v>
      </c>
      <c r="D521">
        <v>2066.4342705578251</v>
      </c>
      <c r="E521">
        <v>1668.752163374706</v>
      </c>
      <c r="F521">
        <v>1964.2193209788379</v>
      </c>
      <c r="G521">
        <v>1960.735421324008</v>
      </c>
      <c r="H521">
        <v>2438.6123973580261</v>
      </c>
      <c r="I521">
        <v>1784.689723181714</v>
      </c>
      <c r="J521">
        <v>1914.568019436367</v>
      </c>
      <c r="K521">
        <v>1770.4340629454609</v>
      </c>
      <c r="L521">
        <v>2133.4000815245549</v>
      </c>
      <c r="M521">
        <v>1044.2912597424779</v>
      </c>
      <c r="N521">
        <v>1413.3345332971901</v>
      </c>
      <c r="O521">
        <v>1921.188185235055</v>
      </c>
      <c r="P521">
        <v>1606.717367730439</v>
      </c>
      <c r="Q521">
        <v>1876.5653110109361</v>
      </c>
      <c r="R521">
        <v>1616.8047896279011</v>
      </c>
      <c r="S521">
        <v>1785.7672045019799</v>
      </c>
      <c r="T521">
        <v>2007.4504722117599</v>
      </c>
      <c r="U521">
        <v>1648.3091086034269</v>
      </c>
      <c r="V521">
        <v>2309.2711323492949</v>
      </c>
      <c r="W521">
        <v>1787.394604583028</v>
      </c>
      <c r="X521">
        <v>1941.544061919383</v>
      </c>
      <c r="Y521">
        <v>1894.059077453343</v>
      </c>
      <c r="Z521">
        <v>1357.033163503864</v>
      </c>
      <c r="AA521">
        <v>2009.6482938516649</v>
      </c>
      <c r="AB521">
        <v>1944.136271259913</v>
      </c>
      <c r="AC521">
        <v>1705.924241051895</v>
      </c>
      <c r="AD521">
        <v>1356.653150342443</v>
      </c>
      <c r="AE521">
        <v>1559.440076967787</v>
      </c>
      <c r="AF521">
        <v>1969.2207091509711</v>
      </c>
      <c r="AG521">
        <v>1855.370658573275</v>
      </c>
      <c r="AH521">
        <v>1846.139785379012</v>
      </c>
    </row>
    <row r="522" spans="1:34" x14ac:dyDescent="0.25">
      <c r="A522">
        <v>44750</v>
      </c>
      <c r="B522">
        <v>1171.31</v>
      </c>
      <c r="C522">
        <v>1866.584741035839</v>
      </c>
      <c r="D522">
        <v>2082.545915307845</v>
      </c>
      <c r="E522">
        <v>1678.225241441449</v>
      </c>
      <c r="F522">
        <v>1968.573758519377</v>
      </c>
      <c r="G522">
        <v>1954.734412292823</v>
      </c>
      <c r="H522">
        <v>2457.0938921897241</v>
      </c>
      <c r="I522">
        <v>1793.8971052979871</v>
      </c>
      <c r="J522">
        <v>1916.853237077803</v>
      </c>
      <c r="K522">
        <v>1784.0490607957031</v>
      </c>
      <c r="L522">
        <v>2147.2211283676252</v>
      </c>
      <c r="M522">
        <v>1052.8079224534599</v>
      </c>
      <c r="N522">
        <v>1423.542675321261</v>
      </c>
      <c r="O522">
        <v>1922.6991017118769</v>
      </c>
      <c r="P522">
        <v>1608.0590950843559</v>
      </c>
      <c r="Q522">
        <v>1878.1877006107809</v>
      </c>
      <c r="R522">
        <v>1634.7286892901111</v>
      </c>
      <c r="S522">
        <v>1802.3919167847471</v>
      </c>
      <c r="T522">
        <v>2023.1647462447741</v>
      </c>
      <c r="U522">
        <v>1641.704743764871</v>
      </c>
      <c r="V522">
        <v>2337.808496136578</v>
      </c>
      <c r="W522">
        <v>1794.1840011479569</v>
      </c>
      <c r="X522">
        <v>1951.817185737764</v>
      </c>
      <c r="Y522">
        <v>1903.8010732560631</v>
      </c>
      <c r="Z522">
        <v>1351.5558323194721</v>
      </c>
      <c r="AA522">
        <v>2019.9099768368881</v>
      </c>
      <c r="AB522">
        <v>1950.24905589987</v>
      </c>
      <c r="AC522">
        <v>1710.4615364080871</v>
      </c>
      <c r="AD522">
        <v>1362.8908489976759</v>
      </c>
      <c r="AE522">
        <v>1574.8836134917401</v>
      </c>
      <c r="AF522">
        <v>1979.7108331284569</v>
      </c>
      <c r="AG522">
        <v>1861.0227240609031</v>
      </c>
      <c r="AH522">
        <v>1853.5631729037</v>
      </c>
    </row>
    <row r="523" spans="1:34" x14ac:dyDescent="0.25">
      <c r="A523">
        <v>44749</v>
      </c>
      <c r="B523">
        <v>1166.48</v>
      </c>
      <c r="C523">
        <v>1847.079209728211</v>
      </c>
      <c r="D523">
        <v>2062.8552754621569</v>
      </c>
      <c r="E523">
        <v>1671.9392449884649</v>
      </c>
      <c r="F523">
        <v>1938.7407726214269</v>
      </c>
      <c r="G523">
        <v>1924.168558488054</v>
      </c>
      <c r="H523">
        <v>2425.2227302421579</v>
      </c>
      <c r="I523">
        <v>1783.7326504983021</v>
      </c>
      <c r="J523">
        <v>1899.5263598201079</v>
      </c>
      <c r="K523">
        <v>1756.3833087984631</v>
      </c>
      <c r="L523">
        <v>2129.8945243468902</v>
      </c>
      <c r="M523">
        <v>1027.8821893288241</v>
      </c>
      <c r="N523">
        <v>1410.391980018426</v>
      </c>
      <c r="O523">
        <v>1906.99527784673</v>
      </c>
      <c r="P523">
        <v>1596.8359326129571</v>
      </c>
      <c r="Q523">
        <v>1865.286371097096</v>
      </c>
      <c r="R523">
        <v>1636.679182063642</v>
      </c>
      <c r="S523">
        <v>1775.2914548097431</v>
      </c>
      <c r="T523">
        <v>1993.513202299479</v>
      </c>
      <c r="U523">
        <v>1629.211634551458</v>
      </c>
      <c r="V523">
        <v>2337.8280704354988</v>
      </c>
      <c r="W523">
        <v>1785.561356971682</v>
      </c>
      <c r="X523">
        <v>1930.807374495274</v>
      </c>
      <c r="Y523">
        <v>1878.680156251213</v>
      </c>
      <c r="Z523">
        <v>1338.691012987344</v>
      </c>
      <c r="AA523">
        <v>1992.7320830393001</v>
      </c>
      <c r="AB523">
        <v>1934.728766770688</v>
      </c>
      <c r="AC523">
        <v>1700.6115545070861</v>
      </c>
      <c r="AD523">
        <v>1348.203999039021</v>
      </c>
      <c r="AE523">
        <v>1568.3205598180839</v>
      </c>
      <c r="AF523">
        <v>1962.637769097284</v>
      </c>
      <c r="AG523">
        <v>1837.162186445511</v>
      </c>
      <c r="AH523">
        <v>1835.74514091588</v>
      </c>
    </row>
    <row r="524" spans="1:34" x14ac:dyDescent="0.25">
      <c r="A524">
        <v>44748</v>
      </c>
      <c r="B524">
        <v>1149.6099999999999</v>
      </c>
      <c r="C524">
        <v>1839.6545372461569</v>
      </c>
      <c r="D524">
        <v>2043.528189337753</v>
      </c>
      <c r="E524">
        <v>1657.125214963429</v>
      </c>
      <c r="F524">
        <v>1931.018787167719</v>
      </c>
      <c r="G524">
        <v>1926.061596175098</v>
      </c>
      <c r="H524">
        <v>2415.307254714668</v>
      </c>
      <c r="I524">
        <v>1756.6529439455439</v>
      </c>
      <c r="J524">
        <v>1892.2142900032729</v>
      </c>
      <c r="K524">
        <v>1769.519620908261</v>
      </c>
      <c r="L524">
        <v>2122.801081753827</v>
      </c>
      <c r="M524">
        <v>1025.2305220964331</v>
      </c>
      <c r="N524">
        <v>1401.5924410964419</v>
      </c>
      <c r="O524">
        <v>1899.484449387304</v>
      </c>
      <c r="P524">
        <v>1593.8399125676931</v>
      </c>
      <c r="Q524">
        <v>1858.7706519205981</v>
      </c>
      <c r="R524">
        <v>1633.054068385474</v>
      </c>
      <c r="S524">
        <v>1750.234447538174</v>
      </c>
      <c r="T524">
        <v>1984.2569377282371</v>
      </c>
      <c r="U524">
        <v>1617.37940868235</v>
      </c>
      <c r="V524">
        <v>2350.662749643689</v>
      </c>
      <c r="W524">
        <v>1779.76752392959</v>
      </c>
      <c r="X524">
        <v>1923.6686091083341</v>
      </c>
      <c r="Y524">
        <v>1869.414888666581</v>
      </c>
      <c r="Z524">
        <v>1343.419090249278</v>
      </c>
      <c r="AA524">
        <v>1983.132349085904</v>
      </c>
      <c r="AB524">
        <v>1931.1071525227769</v>
      </c>
      <c r="AC524">
        <v>1693.0174425414421</v>
      </c>
      <c r="AD524">
        <v>1342.885755036624</v>
      </c>
      <c r="AE524">
        <v>1553.8295496879271</v>
      </c>
      <c r="AF524">
        <v>1951.6700298482531</v>
      </c>
      <c r="AG524">
        <v>1831.460571740844</v>
      </c>
      <c r="AH524">
        <v>1829.1439317428481</v>
      </c>
    </row>
    <row r="525" spans="1:34" x14ac:dyDescent="0.25">
      <c r="A525">
        <v>44747</v>
      </c>
      <c r="B525">
        <v>1181.29</v>
      </c>
      <c r="C525">
        <v>1861.273184093978</v>
      </c>
      <c r="D525">
        <v>2066.6831014560039</v>
      </c>
      <c r="E525">
        <v>1690.5656666187169</v>
      </c>
      <c r="F525">
        <v>1952.5484542946631</v>
      </c>
      <c r="G525">
        <v>1953.1990532989259</v>
      </c>
      <c r="H525">
        <v>2450.6926585823971</v>
      </c>
      <c r="I525">
        <v>1774.189250909724</v>
      </c>
      <c r="J525">
        <v>1908.8871779713461</v>
      </c>
      <c r="K525">
        <v>1823.0867713035179</v>
      </c>
      <c r="L525">
        <v>2167.354387169225</v>
      </c>
      <c r="M525">
        <v>1039.9012118750729</v>
      </c>
      <c r="N525">
        <v>1419.4820421526699</v>
      </c>
      <c r="O525">
        <v>1918.0310585460859</v>
      </c>
      <c r="P525">
        <v>1619.466629278465</v>
      </c>
      <c r="Q525">
        <v>1873.544618112712</v>
      </c>
      <c r="R525">
        <v>1648.0448316344509</v>
      </c>
      <c r="S525">
        <v>1761.26332504888</v>
      </c>
      <c r="T525">
        <v>1996.1062841581011</v>
      </c>
      <c r="U525">
        <v>1629.0125522129299</v>
      </c>
      <c r="V525">
        <v>2368.8625915130742</v>
      </c>
      <c r="W525">
        <v>1810.6722954395871</v>
      </c>
      <c r="X525">
        <v>1939.3955948439329</v>
      </c>
      <c r="Y525">
        <v>1891.417331593469</v>
      </c>
      <c r="Z525">
        <v>1356.5695678517061</v>
      </c>
      <c r="AA525">
        <v>2005.2812756854671</v>
      </c>
      <c r="AB525">
        <v>1954.577704576446</v>
      </c>
      <c r="AC525">
        <v>1713.289729348782</v>
      </c>
      <c r="AD525">
        <v>1361.310733648701</v>
      </c>
      <c r="AE525">
        <v>1580.344086199028</v>
      </c>
      <c r="AF525">
        <v>1976.858426217429</v>
      </c>
      <c r="AG525">
        <v>1855.244997548629</v>
      </c>
      <c r="AH525">
        <v>1846.205631065108</v>
      </c>
    </row>
    <row r="526" spans="1:34" x14ac:dyDescent="0.25">
      <c r="A526">
        <v>44746</v>
      </c>
      <c r="B526">
        <v>1195.53</v>
      </c>
      <c r="C526">
        <v>1878.2762562738201</v>
      </c>
      <c r="D526">
        <v>2097.241088817324</v>
      </c>
      <c r="E526">
        <v>1706.8800338368089</v>
      </c>
      <c r="F526">
        <v>1968.8742321045829</v>
      </c>
      <c r="G526">
        <v>1977.783421186753</v>
      </c>
      <c r="H526">
        <v>2463.8758873877891</v>
      </c>
      <c r="I526">
        <v>1795.2057665633761</v>
      </c>
      <c r="J526">
        <v>1923.5549175492879</v>
      </c>
      <c r="K526">
        <v>1842.0280882940681</v>
      </c>
      <c r="L526">
        <v>2203.5664792334342</v>
      </c>
      <c r="M526">
        <v>1050.32109872713</v>
      </c>
      <c r="N526">
        <v>1446.636891790173</v>
      </c>
      <c r="O526">
        <v>1936.7351398386479</v>
      </c>
      <c r="P526">
        <v>1633.2091971234549</v>
      </c>
      <c r="Q526">
        <v>1889.0931691889009</v>
      </c>
      <c r="R526">
        <v>1639.402965690542</v>
      </c>
      <c r="S526">
        <v>1791.165699892174</v>
      </c>
      <c r="T526">
        <v>2000.607159065969</v>
      </c>
      <c r="U526">
        <v>1649.2131912683431</v>
      </c>
      <c r="V526">
        <v>2436.5205664360469</v>
      </c>
      <c r="W526">
        <v>1822.3941449499671</v>
      </c>
      <c r="X526">
        <v>1953.6578032980501</v>
      </c>
      <c r="Y526">
        <v>1912.2418120486891</v>
      </c>
      <c r="Z526">
        <v>1357.025478886625</v>
      </c>
      <c r="AA526">
        <v>2022.625564083165</v>
      </c>
      <c r="AB526">
        <v>1977.246289756351</v>
      </c>
      <c r="AC526">
        <v>1724.699373294527</v>
      </c>
      <c r="AD526">
        <v>1377.2076078045061</v>
      </c>
      <c r="AE526">
        <v>1588.7623689667671</v>
      </c>
      <c r="AF526">
        <v>1994.617294661693</v>
      </c>
      <c r="AG526">
        <v>1874.4319596378291</v>
      </c>
      <c r="AH526">
        <v>1861.664352755635</v>
      </c>
    </row>
    <row r="527" spans="1:34" x14ac:dyDescent="0.25">
      <c r="A527">
        <v>44743</v>
      </c>
      <c r="B527">
        <v>1198.9000000000001</v>
      </c>
      <c r="C527">
        <v>1874.6485567973659</v>
      </c>
      <c r="D527">
        <v>2096.0192129295242</v>
      </c>
      <c r="E527">
        <v>1705.4980638711741</v>
      </c>
      <c r="F527">
        <v>1964.2441883118461</v>
      </c>
      <c r="G527">
        <v>1983.0893015613581</v>
      </c>
      <c r="H527">
        <v>2440.8092576992758</v>
      </c>
      <c r="I527">
        <v>1795.585024300424</v>
      </c>
      <c r="J527">
        <v>1919.044923698802</v>
      </c>
      <c r="K527">
        <v>1840.037392225697</v>
      </c>
      <c r="L527">
        <v>2206.0787220871371</v>
      </c>
      <c r="M527">
        <v>1047.22528554103</v>
      </c>
      <c r="N527">
        <v>1447.607664205445</v>
      </c>
      <c r="O527">
        <v>1934.7966250080451</v>
      </c>
      <c r="P527">
        <v>1627.5384235671329</v>
      </c>
      <c r="Q527">
        <v>1885.0777684251459</v>
      </c>
      <c r="R527">
        <v>1631.550002750671</v>
      </c>
      <c r="S527">
        <v>1792.2164584505831</v>
      </c>
      <c r="T527">
        <v>2001.099514419489</v>
      </c>
      <c r="U527">
        <v>1645.3911238960129</v>
      </c>
      <c r="V527">
        <v>2469.5130656814122</v>
      </c>
      <c r="W527">
        <v>1817.3257277200571</v>
      </c>
      <c r="X527">
        <v>1944.2524821089501</v>
      </c>
      <c r="Y527">
        <v>1910.767760184317</v>
      </c>
      <c r="Z527">
        <v>1359.750507753042</v>
      </c>
      <c r="AA527">
        <v>2016.501407504318</v>
      </c>
      <c r="AB527">
        <v>1977.3953602184069</v>
      </c>
      <c r="AC527">
        <v>1720.8151426370109</v>
      </c>
      <c r="AD527">
        <v>1377.3159748707051</v>
      </c>
      <c r="AE527">
        <v>1588.343823177581</v>
      </c>
      <c r="AF527">
        <v>1991.3810426081691</v>
      </c>
      <c r="AG527">
        <v>1873.0509796454669</v>
      </c>
      <c r="AH527">
        <v>1855.1453495493649</v>
      </c>
    </row>
    <row r="528" spans="1:34" x14ac:dyDescent="0.25">
      <c r="A528">
        <v>44742</v>
      </c>
      <c r="B528">
        <v>1197.5999999999999</v>
      </c>
      <c r="C528">
        <v>1871.3624137670499</v>
      </c>
      <c r="D528">
        <v>2110.965751030385</v>
      </c>
      <c r="E528">
        <v>1705.0874943263179</v>
      </c>
      <c r="F528">
        <v>1957.2534468056581</v>
      </c>
      <c r="G528">
        <v>1985.3529132014889</v>
      </c>
      <c r="H528">
        <v>2405.2738461214271</v>
      </c>
      <c r="I528">
        <v>1794.25887802238</v>
      </c>
      <c r="J528">
        <v>1907.9756410293719</v>
      </c>
      <c r="K528">
        <v>1830.471146749459</v>
      </c>
      <c r="L528">
        <v>2219.0772662036752</v>
      </c>
      <c r="M528">
        <v>1050.5870262503511</v>
      </c>
      <c r="N528">
        <v>1460.8823959400049</v>
      </c>
      <c r="O528">
        <v>1941.0449469084631</v>
      </c>
      <c r="P528">
        <v>1624.3651993102901</v>
      </c>
      <c r="Q528">
        <v>1883.690540209195</v>
      </c>
      <c r="R528">
        <v>1624.7562873167569</v>
      </c>
      <c r="S528">
        <v>1796.15627061809</v>
      </c>
      <c r="T528">
        <v>1993.05887512049</v>
      </c>
      <c r="U528">
        <v>1647.665819587791</v>
      </c>
      <c r="V528">
        <v>2488.948899968188</v>
      </c>
      <c r="W528">
        <v>1813.081627153595</v>
      </c>
      <c r="X528">
        <v>1943.545549614917</v>
      </c>
      <c r="Y528">
        <v>1906.9722560514999</v>
      </c>
      <c r="Z528">
        <v>1356.763068297566</v>
      </c>
      <c r="AA528">
        <v>2008.4168986944969</v>
      </c>
      <c r="AB528">
        <v>1979.0157107155419</v>
      </c>
      <c r="AC528">
        <v>1718.558007654304</v>
      </c>
      <c r="AD528">
        <v>1382.7465518493641</v>
      </c>
      <c r="AE528">
        <v>1589.375811558795</v>
      </c>
      <c r="AF528">
        <v>1980.6994035114869</v>
      </c>
      <c r="AG528">
        <v>1868.9326527233991</v>
      </c>
      <c r="AH528">
        <v>1855.7620213170901</v>
      </c>
    </row>
    <row r="529" spans="1:34" x14ac:dyDescent="0.25">
      <c r="A529">
        <v>44741</v>
      </c>
      <c r="B529">
        <v>1218.0899999999999</v>
      </c>
      <c r="C529">
        <v>1893.756811522906</v>
      </c>
      <c r="D529">
        <v>2125.5603909718529</v>
      </c>
      <c r="E529">
        <v>1718.715373067269</v>
      </c>
      <c r="F529">
        <v>1983.5564936009339</v>
      </c>
      <c r="G529">
        <v>2002.5045911125021</v>
      </c>
      <c r="H529">
        <v>2439.8834441713429</v>
      </c>
      <c r="I529">
        <v>1815.649605964855</v>
      </c>
      <c r="J529">
        <v>1926.9993878195351</v>
      </c>
      <c r="K529">
        <v>1859.404025959873</v>
      </c>
      <c r="L529">
        <v>2230.0508210160228</v>
      </c>
      <c r="M529">
        <v>1068.151083448801</v>
      </c>
      <c r="N529">
        <v>1463.955394319202</v>
      </c>
      <c r="O529">
        <v>1962.975003452771</v>
      </c>
      <c r="P529">
        <v>1633.564505572456</v>
      </c>
      <c r="Q529">
        <v>1900.4476648279219</v>
      </c>
      <c r="R529">
        <v>1641.775412505056</v>
      </c>
      <c r="S529">
        <v>1839.7011027242081</v>
      </c>
      <c r="T529">
        <v>2025.02869773976</v>
      </c>
      <c r="U529">
        <v>1663.8689200875831</v>
      </c>
      <c r="V529">
        <v>2499.020307674934</v>
      </c>
      <c r="W529">
        <v>1839.996840535202</v>
      </c>
      <c r="X529">
        <v>1958.240939260746</v>
      </c>
      <c r="Y529">
        <v>1940.784886204345</v>
      </c>
      <c r="Z529">
        <v>1374.3479467860441</v>
      </c>
      <c r="AA529">
        <v>2037.25843625985</v>
      </c>
      <c r="AB529">
        <v>1997.962561149166</v>
      </c>
      <c r="AC529">
        <v>1736.373749261074</v>
      </c>
      <c r="AD529">
        <v>1393.8283337477551</v>
      </c>
      <c r="AE529">
        <v>1606.467306978587</v>
      </c>
      <c r="AF529">
        <v>2000.2888439248879</v>
      </c>
      <c r="AG529">
        <v>1891.033941269704</v>
      </c>
      <c r="AH529">
        <v>1880.472214840767</v>
      </c>
    </row>
    <row r="530" spans="1:34" x14ac:dyDescent="0.25">
      <c r="A530">
        <v>44740</v>
      </c>
      <c r="B530">
        <v>1218.0999999999999</v>
      </c>
      <c r="C530">
        <v>1897.3455818115649</v>
      </c>
      <c r="D530">
        <v>2139.1965161517001</v>
      </c>
      <c r="E530">
        <v>1725.022954784112</v>
      </c>
      <c r="F530">
        <v>1991.2076553760589</v>
      </c>
      <c r="G530">
        <v>1994.210983286604</v>
      </c>
      <c r="H530">
        <v>2437.9835624220659</v>
      </c>
      <c r="I530">
        <v>1815.09416869541</v>
      </c>
      <c r="J530">
        <v>1946.9018971321391</v>
      </c>
      <c r="K530">
        <v>1879.727576833091</v>
      </c>
      <c r="L530">
        <v>2230.403777315651</v>
      </c>
      <c r="M530">
        <v>1075.520768746884</v>
      </c>
      <c r="N530">
        <v>1464.887767537221</v>
      </c>
      <c r="O530">
        <v>1968.00667937516</v>
      </c>
      <c r="P530">
        <v>1635.423798848582</v>
      </c>
      <c r="Q530">
        <v>1912.0297903503081</v>
      </c>
      <c r="R530">
        <v>1643.4794556518989</v>
      </c>
      <c r="S530">
        <v>1860.6600117263911</v>
      </c>
      <c r="T530">
        <v>2029.4886377717919</v>
      </c>
      <c r="U530">
        <v>1659.17232367613</v>
      </c>
      <c r="V530">
        <v>2465.295831540343</v>
      </c>
      <c r="W530">
        <v>1831.50874753057</v>
      </c>
      <c r="X530">
        <v>1951.6979080294759</v>
      </c>
      <c r="Y530">
        <v>1949.6990234304851</v>
      </c>
      <c r="Z530">
        <v>1363.8547956057309</v>
      </c>
      <c r="AA530">
        <v>2042.9042668275049</v>
      </c>
      <c r="AB530">
        <v>2005.239027739231</v>
      </c>
      <c r="AC530">
        <v>1733.6203381418809</v>
      </c>
      <c r="AD530">
        <v>1394.448542524503</v>
      </c>
      <c r="AE530">
        <v>1608.2003039600411</v>
      </c>
      <c r="AF530">
        <v>2003.787110065181</v>
      </c>
      <c r="AG530">
        <v>1893.215745001045</v>
      </c>
      <c r="AH530">
        <v>1885.777646439868</v>
      </c>
    </row>
    <row r="531" spans="1:34" x14ac:dyDescent="0.25">
      <c r="A531">
        <v>44739</v>
      </c>
      <c r="B531">
        <v>1202.82</v>
      </c>
      <c r="C531">
        <v>1883.195679659086</v>
      </c>
      <c r="D531">
        <v>2116.5926131933711</v>
      </c>
      <c r="E531">
        <v>1717.7810376749819</v>
      </c>
      <c r="F531">
        <v>1966.56698193242</v>
      </c>
      <c r="G531">
        <v>1976.7181835670749</v>
      </c>
      <c r="H531">
        <v>2439.7501594051432</v>
      </c>
      <c r="I531">
        <v>1802.7146843568039</v>
      </c>
      <c r="J531">
        <v>1933.6272233316899</v>
      </c>
      <c r="K531">
        <v>1859.361292025598</v>
      </c>
      <c r="L531">
        <v>2213.7725081541362</v>
      </c>
      <c r="M531">
        <v>1073.4596482135339</v>
      </c>
      <c r="N531">
        <v>1460.291767889556</v>
      </c>
      <c r="O531">
        <v>1960.5389518159909</v>
      </c>
      <c r="P531">
        <v>1612.0965844787229</v>
      </c>
      <c r="Q531">
        <v>1905.349888875611</v>
      </c>
      <c r="R531">
        <v>1614.5757646523259</v>
      </c>
      <c r="S531">
        <v>1856.819327054272</v>
      </c>
      <c r="T531">
        <v>2032.267218324668</v>
      </c>
      <c r="U531">
        <v>1642.7695498367909</v>
      </c>
      <c r="V531">
        <v>2491.9616088900061</v>
      </c>
      <c r="W531">
        <v>1822.1143191387389</v>
      </c>
      <c r="X531">
        <v>1936.735342231111</v>
      </c>
      <c r="Y531">
        <v>1927.074490856696</v>
      </c>
      <c r="Z531">
        <v>1356.156485781017</v>
      </c>
      <c r="AA531">
        <v>2026.1090285277101</v>
      </c>
      <c r="AB531">
        <v>1997.2790377742499</v>
      </c>
      <c r="AC531">
        <v>1714.7017869299191</v>
      </c>
      <c r="AD531">
        <v>1389.33445931305</v>
      </c>
      <c r="AE531">
        <v>1587.2914003453941</v>
      </c>
      <c r="AF531">
        <v>1993.4756604212751</v>
      </c>
      <c r="AG531">
        <v>1881.4731866296181</v>
      </c>
      <c r="AH531">
        <v>1868.1346519515971</v>
      </c>
    </row>
    <row r="532" spans="1:34" x14ac:dyDescent="0.25">
      <c r="A532">
        <v>44736</v>
      </c>
      <c r="B532">
        <v>1185.48</v>
      </c>
      <c r="C532">
        <v>1863.7717919842139</v>
      </c>
      <c r="D532">
        <v>2105.2734052530168</v>
      </c>
      <c r="E532">
        <v>1695.703546727088</v>
      </c>
      <c r="F532">
        <v>1947.8826287675649</v>
      </c>
      <c r="G532">
        <v>1949.6354470733979</v>
      </c>
      <c r="H532">
        <v>2392.068660876067</v>
      </c>
      <c r="I532">
        <v>1787.817701755419</v>
      </c>
      <c r="J532">
        <v>1921.0483907572391</v>
      </c>
      <c r="K532">
        <v>1832.5024743869831</v>
      </c>
      <c r="L532">
        <v>2194.2422092772831</v>
      </c>
      <c r="M532">
        <v>1037.508107545272</v>
      </c>
      <c r="N532">
        <v>1448.1347921754541</v>
      </c>
      <c r="O532">
        <v>1953.6296671456259</v>
      </c>
      <c r="P532">
        <v>1590.192702525294</v>
      </c>
      <c r="Q532">
        <v>1887.749243350366</v>
      </c>
      <c r="R532">
        <v>1606.8466676086821</v>
      </c>
      <c r="S532">
        <v>1844.84132277962</v>
      </c>
      <c r="T532">
        <v>2003.011772124423</v>
      </c>
      <c r="U532">
        <v>1617.081790959171</v>
      </c>
      <c r="V532">
        <v>2467.4161934343369</v>
      </c>
      <c r="W532">
        <v>1805.8248754187709</v>
      </c>
      <c r="X532">
        <v>1923.058600896127</v>
      </c>
      <c r="Y532">
        <v>1907.6866649633571</v>
      </c>
      <c r="Z532">
        <v>1351.2807066517969</v>
      </c>
      <c r="AA532">
        <v>2003.5260966413821</v>
      </c>
      <c r="AB532">
        <v>1982.3019337487931</v>
      </c>
      <c r="AC532">
        <v>1696.5027082385091</v>
      </c>
      <c r="AD532">
        <v>1372.0381402229909</v>
      </c>
      <c r="AE532">
        <v>1574.8988241556001</v>
      </c>
      <c r="AF532">
        <v>1970.830832788261</v>
      </c>
      <c r="AG532">
        <v>1860.589572407393</v>
      </c>
      <c r="AH532">
        <v>1850.8989213042869</v>
      </c>
    </row>
    <row r="533" spans="1:34" x14ac:dyDescent="0.25">
      <c r="A533">
        <v>44735</v>
      </c>
      <c r="B533">
        <v>1188.8800000000001</v>
      </c>
      <c r="C533">
        <v>1860.6419824587699</v>
      </c>
      <c r="D533">
        <v>2091.3074435985259</v>
      </c>
      <c r="E533">
        <v>1694.140946419983</v>
      </c>
      <c r="F533">
        <v>1943.685492837315</v>
      </c>
      <c r="G533">
        <v>1951.228039988858</v>
      </c>
      <c r="H533">
        <v>2389.631167011396</v>
      </c>
      <c r="I533">
        <v>1764.2952266538309</v>
      </c>
      <c r="J533">
        <v>1920.1703640166079</v>
      </c>
      <c r="K533">
        <v>1845.5500750448041</v>
      </c>
      <c r="L533">
        <v>2198.986617533265</v>
      </c>
      <c r="M533">
        <v>1034.2145165395541</v>
      </c>
      <c r="N533">
        <v>1454.6795650935881</v>
      </c>
      <c r="O533">
        <v>1947.5313508112531</v>
      </c>
      <c r="P533">
        <v>1590.703795325484</v>
      </c>
      <c r="Q533">
        <v>1881.126680950304</v>
      </c>
      <c r="R533">
        <v>1608.205942452362</v>
      </c>
      <c r="S533">
        <v>1831.1153936381199</v>
      </c>
      <c r="T533">
        <v>1990.399397785618</v>
      </c>
      <c r="U533">
        <v>1609.3890641447499</v>
      </c>
      <c r="V533">
        <v>2493.87213265731</v>
      </c>
      <c r="W533">
        <v>1805.187229573349</v>
      </c>
      <c r="X533">
        <v>1919.393093649385</v>
      </c>
      <c r="Y533">
        <v>1902.9830799650599</v>
      </c>
      <c r="Z533">
        <v>1348.9660705331869</v>
      </c>
      <c r="AA533">
        <v>1998.196541095092</v>
      </c>
      <c r="AB533">
        <v>1982.3563138992481</v>
      </c>
      <c r="AC533">
        <v>1692.798062779565</v>
      </c>
      <c r="AD533">
        <v>1373.22676015355</v>
      </c>
      <c r="AE533">
        <v>1579.081272819994</v>
      </c>
      <c r="AF533">
        <v>1971.5574084955369</v>
      </c>
      <c r="AG533">
        <v>1855.832168543348</v>
      </c>
      <c r="AH533">
        <v>1846.665487371368</v>
      </c>
    </row>
    <row r="534" spans="1:34" x14ac:dyDescent="0.25">
      <c r="A534">
        <v>44734</v>
      </c>
      <c r="B534">
        <v>1169.27</v>
      </c>
      <c r="C534">
        <v>1835.102226974157</v>
      </c>
      <c r="D534">
        <v>2050.393071804875</v>
      </c>
      <c r="E534">
        <v>1681.11189147503</v>
      </c>
      <c r="F534">
        <v>1912.062268234821</v>
      </c>
      <c r="G534">
        <v>1910.7107262559921</v>
      </c>
      <c r="H534">
        <v>2374.1399321095269</v>
      </c>
      <c r="I534">
        <v>1752.0809260713811</v>
      </c>
      <c r="J534">
        <v>1890.1528838280769</v>
      </c>
      <c r="K534">
        <v>1778.2624614374431</v>
      </c>
      <c r="L534">
        <v>2152.9722263323201</v>
      </c>
      <c r="M534">
        <v>1010.8701588442329</v>
      </c>
      <c r="N534">
        <v>1419.786182520055</v>
      </c>
      <c r="O534">
        <v>1920.4471839002681</v>
      </c>
      <c r="P534">
        <v>1576.041361221673</v>
      </c>
      <c r="Q534">
        <v>1864.60361065146</v>
      </c>
      <c r="R534">
        <v>1591.687935244569</v>
      </c>
      <c r="S534">
        <v>1814.8395276090421</v>
      </c>
      <c r="T534">
        <v>1968.5638964333341</v>
      </c>
      <c r="U534">
        <v>1590.1939111203801</v>
      </c>
      <c r="V534">
        <v>2439.1148914221822</v>
      </c>
      <c r="W534">
        <v>1769.3954806421871</v>
      </c>
      <c r="X534">
        <v>1905.895514305412</v>
      </c>
      <c r="Y534">
        <v>1880.830875853972</v>
      </c>
      <c r="Z534">
        <v>1334.940916120285</v>
      </c>
      <c r="AA534">
        <v>1974.3082907923331</v>
      </c>
      <c r="AB534">
        <v>1949.3082377908049</v>
      </c>
      <c r="AC534">
        <v>1670.5313681787279</v>
      </c>
      <c r="AD534">
        <v>1348.776371237328</v>
      </c>
      <c r="AE534">
        <v>1558.10143823402</v>
      </c>
      <c r="AF534">
        <v>1942.278291454486</v>
      </c>
      <c r="AG534">
        <v>1826.6753212414619</v>
      </c>
      <c r="AH534">
        <v>1826.0837893938419</v>
      </c>
    </row>
    <row r="535" spans="1:34" x14ac:dyDescent="0.25">
      <c r="A535">
        <v>44733</v>
      </c>
      <c r="B535">
        <v>1172.47</v>
      </c>
      <c r="C535">
        <v>1818.5854355487029</v>
      </c>
      <c r="D535">
        <v>2061.5757707495159</v>
      </c>
      <c r="E535">
        <v>1685.1795043206989</v>
      </c>
      <c r="F535">
        <v>1880.0411997673359</v>
      </c>
      <c r="G535">
        <v>1896.902360158334</v>
      </c>
      <c r="H535">
        <v>2316.299774598825</v>
      </c>
      <c r="I535">
        <v>1718.7111249338341</v>
      </c>
      <c r="J535">
        <v>1891.461310199958</v>
      </c>
      <c r="K535">
        <v>1803.6675460970121</v>
      </c>
      <c r="L535">
        <v>2184.0875197525038</v>
      </c>
      <c r="M535">
        <v>982.97873042714446</v>
      </c>
      <c r="N535">
        <v>1445.26471377608</v>
      </c>
      <c r="O535">
        <v>1913.3281020694101</v>
      </c>
      <c r="P535">
        <v>1564.429653803601</v>
      </c>
      <c r="Q535">
        <v>1839.4865842674751</v>
      </c>
      <c r="R535">
        <v>1570.508218178566</v>
      </c>
      <c r="S535">
        <v>1806.2770049322889</v>
      </c>
      <c r="T535">
        <v>1944.2796674089129</v>
      </c>
      <c r="U535">
        <v>1588.504189420215</v>
      </c>
      <c r="V535">
        <v>2489.9451541553858</v>
      </c>
      <c r="W535">
        <v>1762.921306585441</v>
      </c>
      <c r="X535">
        <v>1887.5872053216649</v>
      </c>
      <c r="Y535">
        <v>1849.201415310986</v>
      </c>
      <c r="Z535">
        <v>1325.724360117458</v>
      </c>
      <c r="AA535">
        <v>1943.4585773035701</v>
      </c>
      <c r="AB535">
        <v>1950.6817000419339</v>
      </c>
      <c r="AC535">
        <v>1657.2091960316329</v>
      </c>
      <c r="AD535">
        <v>1351.512904151381</v>
      </c>
      <c r="AE535">
        <v>1558.600548325112</v>
      </c>
      <c r="AF535">
        <v>1935.595343517861</v>
      </c>
      <c r="AG535">
        <v>1810.65928826035</v>
      </c>
      <c r="AH535">
        <v>1802.183421397403</v>
      </c>
    </row>
    <row r="536" spans="1:34" x14ac:dyDescent="0.25">
      <c r="A536">
        <v>44732</v>
      </c>
      <c r="B536">
        <v>1180.4000000000001</v>
      </c>
      <c r="C536">
        <v>1841.623448589444</v>
      </c>
      <c r="D536">
        <v>2094.869336132916</v>
      </c>
      <c r="E536">
        <v>1686.8207642557049</v>
      </c>
      <c r="F536">
        <v>1910.2531488930049</v>
      </c>
      <c r="G536">
        <v>1907.865048515539</v>
      </c>
      <c r="H536">
        <v>2310.7336951451248</v>
      </c>
      <c r="I536">
        <v>1738.240244482914</v>
      </c>
      <c r="J536">
        <v>1916.446605001802</v>
      </c>
      <c r="K536">
        <v>1856.814604397061</v>
      </c>
      <c r="L536">
        <v>2233.2831690275261</v>
      </c>
      <c r="M536">
        <v>995.52234954831965</v>
      </c>
      <c r="N536">
        <v>1474.0890571329951</v>
      </c>
      <c r="O536">
        <v>1940.611410785672</v>
      </c>
      <c r="P536">
        <v>1572.0339129281849</v>
      </c>
      <c r="Q536">
        <v>1856.160135136688</v>
      </c>
      <c r="R536">
        <v>1575.136594437728</v>
      </c>
      <c r="S536">
        <v>1826.9259057273141</v>
      </c>
      <c r="T536">
        <v>1984.278983230585</v>
      </c>
      <c r="U536">
        <v>1594.761767419388</v>
      </c>
      <c r="V536">
        <v>2540.355552144561</v>
      </c>
      <c r="W536">
        <v>1807.096095856685</v>
      </c>
      <c r="X536">
        <v>1891.849062523271</v>
      </c>
      <c r="Y536">
        <v>1887.083927829686</v>
      </c>
      <c r="Z536">
        <v>1329.1571642941601</v>
      </c>
      <c r="AA536">
        <v>1968.6660379704581</v>
      </c>
      <c r="AB536">
        <v>1981.5735936322189</v>
      </c>
      <c r="AC536">
        <v>1671.837965799348</v>
      </c>
      <c r="AD536">
        <v>1367.0496210570609</v>
      </c>
      <c r="AE536">
        <v>1562.1888298411029</v>
      </c>
      <c r="AF536">
        <v>1952.8966913051729</v>
      </c>
      <c r="AG536">
        <v>1834.6744380720479</v>
      </c>
      <c r="AH536">
        <v>1829.4048873917311</v>
      </c>
    </row>
    <row r="537" spans="1:34" x14ac:dyDescent="0.25">
      <c r="A537">
        <v>44729</v>
      </c>
      <c r="B537">
        <v>1217.3</v>
      </c>
      <c r="C537">
        <v>1886.770510605736</v>
      </c>
      <c r="D537">
        <v>2157.086602841875</v>
      </c>
      <c r="E537">
        <v>1718.5130870325911</v>
      </c>
      <c r="F537">
        <v>1962.3756559510659</v>
      </c>
      <c r="G537">
        <v>1953.995272300245</v>
      </c>
      <c r="H537">
        <v>2365.321403142982</v>
      </c>
      <c r="I537">
        <v>1770.9990418634809</v>
      </c>
      <c r="J537">
        <v>1959.588723110995</v>
      </c>
      <c r="K537">
        <v>1945.084866253213</v>
      </c>
      <c r="L537">
        <v>2264.707243651309</v>
      </c>
      <c r="M537">
        <v>1034.0957054869129</v>
      </c>
      <c r="N537">
        <v>1510.732876900182</v>
      </c>
      <c r="O537">
        <v>1988.690168156731</v>
      </c>
      <c r="P537">
        <v>1615.3247804400421</v>
      </c>
      <c r="Q537">
        <v>1898.5395894498199</v>
      </c>
      <c r="R537">
        <v>1596.6119167585709</v>
      </c>
      <c r="S537">
        <v>1867.084855270406</v>
      </c>
      <c r="T537">
        <v>2056.8421642545782</v>
      </c>
      <c r="U537">
        <v>1631.3049451627669</v>
      </c>
      <c r="V537">
        <v>2517.1674395133391</v>
      </c>
      <c r="W537">
        <v>1845.2397058162289</v>
      </c>
      <c r="X537">
        <v>1948.452112685469</v>
      </c>
      <c r="Y537">
        <v>1938.3421650813659</v>
      </c>
      <c r="Z537">
        <v>1346.6977537955499</v>
      </c>
      <c r="AA537">
        <v>2022.7796117610301</v>
      </c>
      <c r="AB537">
        <v>2024.6223390113339</v>
      </c>
      <c r="AC537">
        <v>1706.76945013825</v>
      </c>
      <c r="AD537">
        <v>1399.143509249154</v>
      </c>
      <c r="AE537">
        <v>1597.7281127319311</v>
      </c>
      <c r="AF537">
        <v>1989.11152267223</v>
      </c>
      <c r="AG537">
        <v>1881.33119614868</v>
      </c>
      <c r="AH537">
        <v>1878.5199229339601</v>
      </c>
    </row>
    <row r="538" spans="1:34" x14ac:dyDescent="0.25">
      <c r="A538">
        <v>44728</v>
      </c>
      <c r="B538">
        <v>1236.6300000000001</v>
      </c>
      <c r="C538">
        <v>1923.0193331739631</v>
      </c>
      <c r="D538">
        <v>2178.7569976219202</v>
      </c>
      <c r="E538">
        <v>1725.2034774812</v>
      </c>
      <c r="F538">
        <v>2005.5802225635</v>
      </c>
      <c r="G538">
        <v>1981.435963885667</v>
      </c>
      <c r="H538">
        <v>2424.9620153317819</v>
      </c>
      <c r="I538">
        <v>1803.518926734085</v>
      </c>
      <c r="J538">
        <v>1993.436543507539</v>
      </c>
      <c r="K538">
        <v>1970.2207447359619</v>
      </c>
      <c r="L538">
        <v>2283.60758630704</v>
      </c>
      <c r="M538">
        <v>1075.3291074147901</v>
      </c>
      <c r="N538">
        <v>1514.527597300844</v>
      </c>
      <c r="O538">
        <v>2017.0940194203131</v>
      </c>
      <c r="P538">
        <v>1650.594135052731</v>
      </c>
      <c r="Q538">
        <v>1936.5420954269421</v>
      </c>
      <c r="R538">
        <v>1627.8474969871811</v>
      </c>
      <c r="S538">
        <v>1914.861420885594</v>
      </c>
      <c r="T538">
        <v>2115.512051372596</v>
      </c>
      <c r="U538">
        <v>1658.3100902541951</v>
      </c>
      <c r="V538">
        <v>2536.1631198754112</v>
      </c>
      <c r="W538">
        <v>1866.067743681112</v>
      </c>
      <c r="X538">
        <v>1992.70320076743</v>
      </c>
      <c r="Y538">
        <v>1986.7593688360159</v>
      </c>
      <c r="Z538">
        <v>1371.5697802763291</v>
      </c>
      <c r="AA538">
        <v>2070.111347981594</v>
      </c>
      <c r="AB538">
        <v>2054.2354086644359</v>
      </c>
      <c r="AC538">
        <v>1735.624058482606</v>
      </c>
      <c r="AD538">
        <v>1416.3707706066959</v>
      </c>
      <c r="AE538">
        <v>1615.725403981643</v>
      </c>
      <c r="AF538">
        <v>2011.3274706371039</v>
      </c>
      <c r="AG538">
        <v>1917.3076725027281</v>
      </c>
      <c r="AH538">
        <v>1924.1054664350791</v>
      </c>
    </row>
    <row r="539" spans="1:34" x14ac:dyDescent="0.25">
      <c r="A539">
        <v>44727</v>
      </c>
      <c r="B539">
        <v>1213.93</v>
      </c>
      <c r="C539">
        <v>1916.7294593192</v>
      </c>
      <c r="D539">
        <v>2146.142979587411</v>
      </c>
      <c r="E539">
        <v>1720.638577752379</v>
      </c>
      <c r="F539">
        <v>2014.6028019367579</v>
      </c>
      <c r="G539">
        <v>1973.040308685124</v>
      </c>
      <c r="H539">
        <v>2434.8834043632119</v>
      </c>
      <c r="I539">
        <v>1788.487326702528</v>
      </c>
      <c r="J539">
        <v>1994.1073503154969</v>
      </c>
      <c r="K539">
        <v>1955.900541397064</v>
      </c>
      <c r="L539">
        <v>2266.7489859935658</v>
      </c>
      <c r="M539">
        <v>1052.7320127497389</v>
      </c>
      <c r="N539">
        <v>1490.755797564666</v>
      </c>
      <c r="O539">
        <v>2001.8650120828729</v>
      </c>
      <c r="P539">
        <v>1637.502282958252</v>
      </c>
      <c r="Q539">
        <v>1939.266763327571</v>
      </c>
      <c r="R539">
        <v>1614.5698586701251</v>
      </c>
      <c r="S539">
        <v>1920.7424635993391</v>
      </c>
      <c r="T539">
        <v>2110.5397849579031</v>
      </c>
      <c r="U539">
        <v>1649.9718009762321</v>
      </c>
      <c r="V539">
        <v>2512.2276557177988</v>
      </c>
      <c r="W539">
        <v>1854.0391642647</v>
      </c>
      <c r="X539">
        <v>1979.3917781431121</v>
      </c>
      <c r="Y539">
        <v>1981.947013949849</v>
      </c>
      <c r="Z539">
        <v>1372.819436197349</v>
      </c>
      <c r="AA539">
        <v>2069.7284330020302</v>
      </c>
      <c r="AB539">
        <v>2045.202840570053</v>
      </c>
      <c r="AC539">
        <v>1724.007343962222</v>
      </c>
      <c r="AD539">
        <v>1401.265806589013</v>
      </c>
      <c r="AE539">
        <v>1594.069384701485</v>
      </c>
      <c r="AF539">
        <v>1998.2835913213551</v>
      </c>
      <c r="AG539">
        <v>1911.5743592014201</v>
      </c>
      <c r="AH539">
        <v>1922.4182134741541</v>
      </c>
    </row>
    <row r="540" spans="1:34" x14ac:dyDescent="0.25">
      <c r="A540">
        <v>44726</v>
      </c>
      <c r="B540">
        <v>1230.31</v>
      </c>
      <c r="C540">
        <v>1948.31491354064</v>
      </c>
      <c r="D540">
        <v>2155.2840009973379</v>
      </c>
      <c r="E540">
        <v>1708.125096159948</v>
      </c>
      <c r="F540">
        <v>2053.6784693555269</v>
      </c>
      <c r="G540">
        <v>1990.5557459920001</v>
      </c>
      <c r="H540">
        <v>2486.1268313544342</v>
      </c>
      <c r="I540">
        <v>1810.3630459804169</v>
      </c>
      <c r="J540">
        <v>2019.3639291086431</v>
      </c>
      <c r="K540">
        <v>1982.1921238195071</v>
      </c>
      <c r="L540">
        <v>2290.6751970886889</v>
      </c>
      <c r="M540">
        <v>1089.031326072105</v>
      </c>
      <c r="N540">
        <v>1514.3673208712071</v>
      </c>
      <c r="O540">
        <v>2029.6634927876089</v>
      </c>
      <c r="P540">
        <v>1663.9109769032809</v>
      </c>
      <c r="Q540">
        <v>1977.8246933472119</v>
      </c>
      <c r="R540">
        <v>1638.025638205788</v>
      </c>
      <c r="S540">
        <v>1962.79365544758</v>
      </c>
      <c r="T540">
        <v>2152.2540158500669</v>
      </c>
      <c r="U540">
        <v>1680.109651484184</v>
      </c>
      <c r="V540">
        <v>2515.4838244636539</v>
      </c>
      <c r="W540">
        <v>1884.4331466508829</v>
      </c>
      <c r="X540">
        <v>2021.4446667742791</v>
      </c>
      <c r="Y540">
        <v>2019.6583970495501</v>
      </c>
      <c r="Z540">
        <v>1379.494124089699</v>
      </c>
      <c r="AA540">
        <v>2109.2751620727531</v>
      </c>
      <c r="AB540">
        <v>2072.8039093967791</v>
      </c>
      <c r="AC540">
        <v>1749.820346838653</v>
      </c>
      <c r="AD540">
        <v>1418.581245007181</v>
      </c>
      <c r="AE540">
        <v>1609.394926454057</v>
      </c>
      <c r="AF540">
        <v>2020.4984615205169</v>
      </c>
      <c r="AG540">
        <v>1943.0869607211559</v>
      </c>
      <c r="AH540">
        <v>1960.63031968006</v>
      </c>
    </row>
    <row r="541" spans="1:34" x14ac:dyDescent="0.25">
      <c r="A541">
        <v>44725</v>
      </c>
      <c r="B541">
        <v>1227.04</v>
      </c>
      <c r="C541">
        <v>1957.422353942191</v>
      </c>
      <c r="D541">
        <v>2175.4574041464139</v>
      </c>
      <c r="E541">
        <v>1692.4194484372631</v>
      </c>
      <c r="F541">
        <v>2066.899458513662</v>
      </c>
      <c r="G541">
        <v>1981.580146347723</v>
      </c>
      <c r="H541">
        <v>2512.7157690166091</v>
      </c>
      <c r="I541">
        <v>1810.5775586859099</v>
      </c>
      <c r="J541">
        <v>2027.402378374522</v>
      </c>
      <c r="K541">
        <v>1953.228705743044</v>
      </c>
      <c r="L541">
        <v>2299.6228233990209</v>
      </c>
      <c r="M541">
        <v>1103.44959917765</v>
      </c>
      <c r="N541">
        <v>1500.538709520313</v>
      </c>
      <c r="O541">
        <v>2030.9425824746361</v>
      </c>
      <c r="P541">
        <v>1675.3015584030011</v>
      </c>
      <c r="Q541">
        <v>1997.501458482004</v>
      </c>
      <c r="R541">
        <v>1642.918574901202</v>
      </c>
      <c r="S541">
        <v>1983.8799289539929</v>
      </c>
      <c r="T541">
        <v>2176.7766862231811</v>
      </c>
      <c r="U541">
        <v>1691.961066036994</v>
      </c>
      <c r="V541">
        <v>2498.6572535215232</v>
      </c>
      <c r="W541">
        <v>1891.1797222490011</v>
      </c>
      <c r="X541">
        <v>2034.876924921004</v>
      </c>
      <c r="Y541">
        <v>2033.0091694143939</v>
      </c>
      <c r="Z541">
        <v>1383.732049771023</v>
      </c>
      <c r="AA541">
        <v>2125.72990078468</v>
      </c>
      <c r="AB541">
        <v>2075.9806969414749</v>
      </c>
      <c r="AC541">
        <v>1755.6380976306559</v>
      </c>
      <c r="AD541">
        <v>1414.766425635723</v>
      </c>
      <c r="AE541">
        <v>1605.704868308138</v>
      </c>
      <c r="AF541">
        <v>2019.0845685703071</v>
      </c>
      <c r="AG541">
        <v>1953.038846634699</v>
      </c>
      <c r="AH541">
        <v>1975.552711851293</v>
      </c>
    </row>
    <row r="542" spans="1:34" x14ac:dyDescent="0.25">
      <c r="A542">
        <v>44722</v>
      </c>
      <c r="B542">
        <v>1284.08</v>
      </c>
      <c r="C542">
        <v>2010.92540935277</v>
      </c>
      <c r="D542">
        <v>2219.3993316879</v>
      </c>
      <c r="E542">
        <v>1736.343222571076</v>
      </c>
      <c r="F542">
        <v>2123.7186984469058</v>
      </c>
      <c r="G542">
        <v>2042.292575681251</v>
      </c>
      <c r="H542">
        <v>2581.8556330407769</v>
      </c>
      <c r="I542">
        <v>1858.6858894121519</v>
      </c>
      <c r="J542">
        <v>2073.6675579062749</v>
      </c>
      <c r="K542">
        <v>2033.8783889790841</v>
      </c>
      <c r="L542">
        <v>2349.5068812233671</v>
      </c>
      <c r="M542">
        <v>1141.337224767356</v>
      </c>
      <c r="N542">
        <v>1527.681916431065</v>
      </c>
      <c r="O542">
        <v>2088.7184749307639</v>
      </c>
      <c r="P542">
        <v>1718.0461983462681</v>
      </c>
      <c r="Q542">
        <v>2055.4819753919001</v>
      </c>
      <c r="R542">
        <v>1693.4605169809779</v>
      </c>
      <c r="S542">
        <v>2025.5352224271589</v>
      </c>
      <c r="T542">
        <v>2234.980535040735</v>
      </c>
      <c r="U542">
        <v>1748.0738516042741</v>
      </c>
      <c r="V542">
        <v>2566.9277650482131</v>
      </c>
      <c r="W542">
        <v>1947.2957077042699</v>
      </c>
      <c r="X542">
        <v>2087.2035972154708</v>
      </c>
      <c r="Y542">
        <v>2087.3334414385231</v>
      </c>
      <c r="Z542">
        <v>1420.5311821723681</v>
      </c>
      <c r="AA542">
        <v>2182.0794601803968</v>
      </c>
      <c r="AB542">
        <v>2134.1867350246962</v>
      </c>
      <c r="AC542">
        <v>1807.962873280984</v>
      </c>
      <c r="AD542">
        <v>1448.929052320902</v>
      </c>
      <c r="AE542">
        <v>1653.3197130319111</v>
      </c>
      <c r="AF542">
        <v>2070.0862283888082</v>
      </c>
      <c r="AG542">
        <v>2009.8482778284381</v>
      </c>
      <c r="AH542">
        <v>2027.6046304643969</v>
      </c>
    </row>
    <row r="543" spans="1:34" x14ac:dyDescent="0.25">
      <c r="A543">
        <v>44721</v>
      </c>
      <c r="B543">
        <v>1307.8</v>
      </c>
      <c r="C543">
        <v>2032.077118836414</v>
      </c>
      <c r="D543">
        <v>2239.4940659219742</v>
      </c>
      <c r="E543">
        <v>1760.4623319324489</v>
      </c>
      <c r="F543">
        <v>2140.9196988568929</v>
      </c>
      <c r="G543">
        <v>2060.560280777494</v>
      </c>
      <c r="H543">
        <v>2608.9832913870782</v>
      </c>
      <c r="I543">
        <v>1884.6668596384379</v>
      </c>
      <c r="J543">
        <v>2095.9139805485729</v>
      </c>
      <c r="K543">
        <v>2090.299418301548</v>
      </c>
      <c r="L543">
        <v>2385.3350390025921</v>
      </c>
      <c r="M543">
        <v>1160.3758991531779</v>
      </c>
      <c r="N543">
        <v>1562.951212898123</v>
      </c>
      <c r="O543">
        <v>2113.56367040347</v>
      </c>
      <c r="P543">
        <v>1728.0922668574431</v>
      </c>
      <c r="Q543">
        <v>2067.6322632101742</v>
      </c>
      <c r="R543">
        <v>1705.0161284287719</v>
      </c>
      <c r="S543">
        <v>2041.374760527827</v>
      </c>
      <c r="T543">
        <v>2253.0772465037771</v>
      </c>
      <c r="U543">
        <v>1767.8020118861259</v>
      </c>
      <c r="V543">
        <v>2624.5167155433928</v>
      </c>
      <c r="W543">
        <v>1977.4707420294069</v>
      </c>
      <c r="X543">
        <v>2096.9172560160191</v>
      </c>
      <c r="Y543">
        <v>2105.6501417091922</v>
      </c>
      <c r="Z543">
        <v>1432.939804069907</v>
      </c>
      <c r="AA543">
        <v>2200.371688639385</v>
      </c>
      <c r="AB543">
        <v>2162.2727680014041</v>
      </c>
      <c r="AC543">
        <v>1826.56392187494</v>
      </c>
      <c r="AD543">
        <v>1473.8595144054691</v>
      </c>
      <c r="AE543">
        <v>1671.876844969519</v>
      </c>
      <c r="AF543">
        <v>2095.337272772394</v>
      </c>
      <c r="AG543">
        <v>2034.2048281463669</v>
      </c>
      <c r="AH543">
        <v>2043.803603115502</v>
      </c>
    </row>
    <row r="544" spans="1:34" x14ac:dyDescent="0.25">
      <c r="A544">
        <v>44720</v>
      </c>
      <c r="B544">
        <v>1307.9100000000001</v>
      </c>
      <c r="C544">
        <v>2029.2966010760649</v>
      </c>
      <c r="D544">
        <v>2244.034800001074</v>
      </c>
      <c r="E544">
        <v>1773.278502273595</v>
      </c>
      <c r="F544">
        <v>2136.105635245417</v>
      </c>
      <c r="G544">
        <v>2043.9634668214539</v>
      </c>
      <c r="H544">
        <v>2604.9613228148341</v>
      </c>
      <c r="I544">
        <v>1873.2918085201211</v>
      </c>
      <c r="J544">
        <v>2095.527075034252</v>
      </c>
      <c r="K544">
        <v>2083.9554315237192</v>
      </c>
      <c r="L544">
        <v>2386.666713208936</v>
      </c>
      <c r="M544">
        <v>1168.1050254676729</v>
      </c>
      <c r="N544">
        <v>1561.8369773235411</v>
      </c>
      <c r="O544">
        <v>2110.2753093355068</v>
      </c>
      <c r="P544">
        <v>1724.567376768478</v>
      </c>
      <c r="Q544">
        <v>2069.3423197668531</v>
      </c>
      <c r="R544">
        <v>1708.8596554400469</v>
      </c>
      <c r="S544">
        <v>2039.0537783679761</v>
      </c>
      <c r="T544">
        <v>2216.954859599979</v>
      </c>
      <c r="U544">
        <v>1773.207935500395</v>
      </c>
      <c r="V544">
        <v>2622.2899938484161</v>
      </c>
      <c r="W544">
        <v>1976.8008813861079</v>
      </c>
      <c r="X544">
        <v>2097.0222256714069</v>
      </c>
      <c r="Y544">
        <v>2102.4453962984398</v>
      </c>
      <c r="Z544">
        <v>1428.348431720053</v>
      </c>
      <c r="AA544">
        <v>2195.1905568894072</v>
      </c>
      <c r="AB544">
        <v>2160.8916241664592</v>
      </c>
      <c r="AC544">
        <v>1825.0412526144271</v>
      </c>
      <c r="AD544">
        <v>1476.0015371399891</v>
      </c>
      <c r="AE544">
        <v>1670.34579622757</v>
      </c>
      <c r="AF544">
        <v>2091.0946491460941</v>
      </c>
      <c r="AG544">
        <v>2029.9013450903881</v>
      </c>
      <c r="AH544">
        <v>2043.1391718953</v>
      </c>
    </row>
    <row r="545" spans="1:34" x14ac:dyDescent="0.25">
      <c r="A545">
        <v>44719</v>
      </c>
      <c r="B545">
        <v>1291.3499999999999</v>
      </c>
      <c r="C545">
        <v>2008.5826273088151</v>
      </c>
      <c r="D545">
        <v>2220.0761574695639</v>
      </c>
      <c r="E545">
        <v>1764.5137167507601</v>
      </c>
      <c r="F545">
        <v>2106.7998522730982</v>
      </c>
      <c r="G545">
        <v>2004.371114909138</v>
      </c>
      <c r="H545">
        <v>2575.928724555567</v>
      </c>
      <c r="I545">
        <v>1851.9855114910411</v>
      </c>
      <c r="J545">
        <v>2077.643193601918</v>
      </c>
      <c r="K545">
        <v>2076.7469349346788</v>
      </c>
      <c r="L545">
        <v>2374.3292843456011</v>
      </c>
      <c r="M545">
        <v>1144.9032286954989</v>
      </c>
      <c r="N545">
        <v>1548.5568577013969</v>
      </c>
      <c r="O545">
        <v>2089.6713534480969</v>
      </c>
      <c r="P545">
        <v>1708.977923047381</v>
      </c>
      <c r="Q545">
        <v>2059.0000943340742</v>
      </c>
      <c r="R545">
        <v>1680.77723422792</v>
      </c>
      <c r="S545">
        <v>2021.4739451089631</v>
      </c>
      <c r="T545">
        <v>2195.3619303601049</v>
      </c>
      <c r="U545">
        <v>1754.5691769081179</v>
      </c>
      <c r="V545">
        <v>2629.591966398767</v>
      </c>
      <c r="W545">
        <v>1962.5695001099659</v>
      </c>
      <c r="X545">
        <v>2074.068111782271</v>
      </c>
      <c r="Y545">
        <v>2081.2003467541931</v>
      </c>
      <c r="Z545">
        <v>1420.469656950241</v>
      </c>
      <c r="AA545">
        <v>2170.144226459106</v>
      </c>
      <c r="AB545">
        <v>2147.4188206557542</v>
      </c>
      <c r="AC545">
        <v>1802.934095444833</v>
      </c>
      <c r="AD545">
        <v>1462.3858376145499</v>
      </c>
      <c r="AE545">
        <v>1656.1581356221529</v>
      </c>
      <c r="AF545">
        <v>2067.1344923278862</v>
      </c>
      <c r="AG545">
        <v>2008.8406797111361</v>
      </c>
      <c r="AH545">
        <v>2023.5463389615261</v>
      </c>
    </row>
    <row r="546" spans="1:34" x14ac:dyDescent="0.25">
      <c r="A546">
        <v>44718</v>
      </c>
      <c r="B546">
        <v>1290.01</v>
      </c>
      <c r="C546">
        <v>2013.2418883005521</v>
      </c>
      <c r="D546">
        <v>2223.138411142585</v>
      </c>
      <c r="E546">
        <v>1714.2298226989849</v>
      </c>
      <c r="F546">
        <v>2125.3620597910599</v>
      </c>
      <c r="G546">
        <v>2004.197969076658</v>
      </c>
      <c r="H546">
        <v>2585.3192288372529</v>
      </c>
      <c r="I546">
        <v>1862.43133373212</v>
      </c>
      <c r="J546">
        <v>2079.6546234767989</v>
      </c>
      <c r="K546">
        <v>2062.248520565076</v>
      </c>
      <c r="L546">
        <v>2343.4639939830272</v>
      </c>
      <c r="M546">
        <v>1150.8143481907609</v>
      </c>
      <c r="N546">
        <v>1526.0319568301529</v>
      </c>
      <c r="O546">
        <v>2089.064939105745</v>
      </c>
      <c r="P546">
        <v>1712.251813751225</v>
      </c>
      <c r="Q546">
        <v>2070.3887590217419</v>
      </c>
      <c r="R546">
        <v>1688.9756297670201</v>
      </c>
      <c r="S546">
        <v>2029.5892596076151</v>
      </c>
      <c r="T546">
        <v>2214.1650043773352</v>
      </c>
      <c r="U546">
        <v>1746.2489881970009</v>
      </c>
      <c r="V546">
        <v>2596.078356280404</v>
      </c>
      <c r="W546">
        <v>1958.830586801437</v>
      </c>
      <c r="X546">
        <v>2089.010054849412</v>
      </c>
      <c r="Y546">
        <v>2097.667475789744</v>
      </c>
      <c r="Z546">
        <v>1418.919386254262</v>
      </c>
      <c r="AA546">
        <v>2185.3648180101482</v>
      </c>
      <c r="AB546">
        <v>2143.2351223497358</v>
      </c>
      <c r="AC546">
        <v>1803.9935326832499</v>
      </c>
      <c r="AD546">
        <v>1446.7286378739909</v>
      </c>
      <c r="AE546">
        <v>1655.224844055238</v>
      </c>
      <c r="AF546">
        <v>2061.972284689512</v>
      </c>
      <c r="AG546">
        <v>2009.318528347977</v>
      </c>
      <c r="AH546">
        <v>2037.945498774201</v>
      </c>
    </row>
    <row r="547" spans="1:34" x14ac:dyDescent="0.25">
      <c r="A547">
        <v>44715</v>
      </c>
      <c r="B547">
        <v>1287.98</v>
      </c>
      <c r="C547">
        <v>2020.7098259522261</v>
      </c>
      <c r="D547">
        <v>2228.467793309957</v>
      </c>
      <c r="E547">
        <v>1735.389761667165</v>
      </c>
      <c r="F547">
        <v>2144.678908432259</v>
      </c>
      <c r="G547">
        <v>2020.2477669784421</v>
      </c>
      <c r="H547">
        <v>2582.1556359127098</v>
      </c>
      <c r="I547">
        <v>1880.27126630257</v>
      </c>
      <c r="J547">
        <v>2087.2088942542018</v>
      </c>
      <c r="K547">
        <v>2031.3205203739369</v>
      </c>
      <c r="L547">
        <v>2352.1829282586418</v>
      </c>
      <c r="M547">
        <v>1151.3657330308811</v>
      </c>
      <c r="N547">
        <v>1502.0454082556121</v>
      </c>
      <c r="O547">
        <v>2088.059988921455</v>
      </c>
      <c r="P547">
        <v>1719.8148827940829</v>
      </c>
      <c r="Q547">
        <v>2072.4314369381782</v>
      </c>
      <c r="R547">
        <v>1696.5769529887889</v>
      </c>
      <c r="S547">
        <v>2048.0022553052072</v>
      </c>
      <c r="T547">
        <v>2235.0802644721371</v>
      </c>
      <c r="U547">
        <v>1752.81035535151</v>
      </c>
      <c r="V547">
        <v>2614.8607266560271</v>
      </c>
      <c r="W547">
        <v>1959.281058626274</v>
      </c>
      <c r="X547">
        <v>2096.3157650606659</v>
      </c>
      <c r="Y547">
        <v>2113.62507393653</v>
      </c>
      <c r="Z547">
        <v>1425.891920606168</v>
      </c>
      <c r="AA547">
        <v>2198.6267403798311</v>
      </c>
      <c r="AB547">
        <v>2143.7844111690451</v>
      </c>
      <c r="AC547">
        <v>1812.0732813743509</v>
      </c>
      <c r="AD547">
        <v>1441.7631281223221</v>
      </c>
      <c r="AE547">
        <v>1649.061777530457</v>
      </c>
      <c r="AF547">
        <v>2064.795908349724</v>
      </c>
      <c r="AG547">
        <v>2017.6904330282689</v>
      </c>
      <c r="AH547">
        <v>2048.422818780195</v>
      </c>
    </row>
    <row r="548" spans="1:34" x14ac:dyDescent="0.25">
      <c r="A548">
        <v>44714</v>
      </c>
      <c r="B548">
        <v>1288.6199999999999</v>
      </c>
      <c r="C548">
        <v>2024.3494377022989</v>
      </c>
      <c r="D548">
        <v>2222.9718394699712</v>
      </c>
      <c r="E548">
        <v>1735.36792369254</v>
      </c>
      <c r="F548">
        <v>2148.6822445016869</v>
      </c>
      <c r="G548">
        <v>2031.123249316048</v>
      </c>
      <c r="H548">
        <v>2593.5308916941381</v>
      </c>
      <c r="I548">
        <v>1877.360539988056</v>
      </c>
      <c r="J548">
        <v>2088.759307598451</v>
      </c>
      <c r="K548">
        <v>2035.3647884729769</v>
      </c>
      <c r="L548">
        <v>2355.6908899421619</v>
      </c>
      <c r="M548">
        <v>1154.5574609227999</v>
      </c>
      <c r="N548">
        <v>1500.7590874123671</v>
      </c>
      <c r="O548">
        <v>2089.3862134339588</v>
      </c>
      <c r="P548">
        <v>1726.6717959510349</v>
      </c>
      <c r="Q548">
        <v>2078.352533316584</v>
      </c>
      <c r="R548">
        <v>1703.9555446019649</v>
      </c>
      <c r="S548">
        <v>2056.405487398772</v>
      </c>
      <c r="T548">
        <v>2230.4970605752001</v>
      </c>
      <c r="U548">
        <v>1755.722925474611</v>
      </c>
      <c r="V548">
        <v>2597.4662715478412</v>
      </c>
      <c r="W548">
        <v>1962.878382229075</v>
      </c>
      <c r="X548">
        <v>2098.9354572767652</v>
      </c>
      <c r="Y548">
        <v>2120.3479709480739</v>
      </c>
      <c r="Z548">
        <v>1424.1233396442019</v>
      </c>
      <c r="AA548">
        <v>2203.4817006574758</v>
      </c>
      <c r="AB548">
        <v>2145.364160625149</v>
      </c>
      <c r="AC548">
        <v>1817.0117393374351</v>
      </c>
      <c r="AD548">
        <v>1441.5520911003041</v>
      </c>
      <c r="AE548">
        <v>1648.9138082020711</v>
      </c>
      <c r="AF548">
        <v>2065.3469058692222</v>
      </c>
      <c r="AG548">
        <v>2021.1188736637289</v>
      </c>
      <c r="AH548">
        <v>2054.2441559702911</v>
      </c>
    </row>
    <row r="549" spans="1:34" x14ac:dyDescent="0.25">
      <c r="A549">
        <v>44713</v>
      </c>
      <c r="B549">
        <v>1299.52</v>
      </c>
      <c r="C549">
        <v>2035.33864443275</v>
      </c>
      <c r="D549">
        <v>2211.0171613610951</v>
      </c>
      <c r="E549">
        <v>1718.351345534265</v>
      </c>
      <c r="F549">
        <v>2174.15977718354</v>
      </c>
      <c r="G549">
        <v>2023.7592510330201</v>
      </c>
      <c r="H549">
        <v>2602.8398337797671</v>
      </c>
      <c r="I549">
        <v>1891.6988739481139</v>
      </c>
      <c r="J549">
        <v>2113.0591121620391</v>
      </c>
      <c r="K549">
        <v>2081.3463047256118</v>
      </c>
      <c r="L549">
        <v>2338.5820185423422</v>
      </c>
      <c r="M549">
        <v>1164.857766973417</v>
      </c>
      <c r="N549">
        <v>1511.787625811764</v>
      </c>
      <c r="O549">
        <v>2091.5147141450011</v>
      </c>
      <c r="P549">
        <v>1722.426193857305</v>
      </c>
      <c r="Q549">
        <v>2094.240504454317</v>
      </c>
      <c r="R549">
        <v>1715.5608822691661</v>
      </c>
      <c r="S549">
        <v>2060.7636126522762</v>
      </c>
      <c r="T549">
        <v>2241.778735474657</v>
      </c>
      <c r="U549">
        <v>1763.9248106155831</v>
      </c>
      <c r="V549">
        <v>2595.383895452851</v>
      </c>
      <c r="W549">
        <v>1975.9086902164711</v>
      </c>
      <c r="X549">
        <v>2103.885381464514</v>
      </c>
      <c r="Y549">
        <v>2133.6999098647611</v>
      </c>
      <c r="Z549">
        <v>1431.7610112616519</v>
      </c>
      <c r="AA549">
        <v>2217.5053919000679</v>
      </c>
      <c r="AB549">
        <v>2156.6111454071038</v>
      </c>
      <c r="AC549">
        <v>1823.9088322823809</v>
      </c>
      <c r="AD549">
        <v>1447.5104420546991</v>
      </c>
      <c r="AE549">
        <v>1656.961966712227</v>
      </c>
      <c r="AF549">
        <v>2071.75757429644</v>
      </c>
      <c r="AG549">
        <v>2027.584623838281</v>
      </c>
      <c r="AH549">
        <v>2072.455711218347</v>
      </c>
    </row>
    <row r="550" spans="1:34" x14ac:dyDescent="0.25">
      <c r="A550">
        <v>44712</v>
      </c>
      <c r="B550">
        <v>1292.68</v>
      </c>
      <c r="C550">
        <v>2036.0584042839489</v>
      </c>
      <c r="D550">
        <v>2214.8283469194671</v>
      </c>
      <c r="E550">
        <v>1717.9420659447819</v>
      </c>
      <c r="F550">
        <v>2181.7864103137258</v>
      </c>
      <c r="G550">
        <v>2026.1218534869349</v>
      </c>
      <c r="H550">
        <v>2610.6646294661182</v>
      </c>
      <c r="I550">
        <v>1896.9747967586929</v>
      </c>
      <c r="J550">
        <v>2111.8316041684111</v>
      </c>
      <c r="K550">
        <v>2061.3296183191001</v>
      </c>
      <c r="L550">
        <v>2343.765594807553</v>
      </c>
      <c r="M550">
        <v>1161.2707326563821</v>
      </c>
      <c r="N550">
        <v>1494.4384769638091</v>
      </c>
      <c r="O550">
        <v>2091.4131159761</v>
      </c>
      <c r="P550">
        <v>1723.6376451817021</v>
      </c>
      <c r="Q550">
        <v>2080.4880043824219</v>
      </c>
      <c r="R550">
        <v>1719.8520197683699</v>
      </c>
      <c r="S550">
        <v>2058.8166230879829</v>
      </c>
      <c r="T550">
        <v>2253.234588351871</v>
      </c>
      <c r="U550">
        <v>1772.964360763805</v>
      </c>
      <c r="V550">
        <v>2545.0814521058919</v>
      </c>
      <c r="W550">
        <v>1964.4584642982029</v>
      </c>
      <c r="X550">
        <v>2106.9980330283288</v>
      </c>
      <c r="Y550">
        <v>2139.0037028820971</v>
      </c>
      <c r="Z550">
        <v>1436.4635386452339</v>
      </c>
      <c r="AA550">
        <v>2223.7526284116038</v>
      </c>
      <c r="AB550">
        <v>2147.906559719067</v>
      </c>
      <c r="AC550">
        <v>1825.8940373247649</v>
      </c>
      <c r="AD550">
        <v>1440.6295236366941</v>
      </c>
      <c r="AE550">
        <v>1653.152543071091</v>
      </c>
      <c r="AF550">
        <v>2068.8120551494872</v>
      </c>
      <c r="AG550">
        <v>2026.296987356046</v>
      </c>
      <c r="AH550">
        <v>2077.5708757086991</v>
      </c>
    </row>
    <row r="551" spans="1:34" x14ac:dyDescent="0.25">
      <c r="A551">
        <v>44711</v>
      </c>
      <c r="B551">
        <v>1293.92</v>
      </c>
      <c r="C551">
        <v>2037.884851796983</v>
      </c>
      <c r="D551">
        <v>2225.186148680295</v>
      </c>
      <c r="E551">
        <v>1718.95614430864</v>
      </c>
      <c r="F551">
        <v>2190.2966768674969</v>
      </c>
      <c r="G551">
        <v>2032.419895611223</v>
      </c>
      <c r="H551">
        <v>2621.4264200610778</v>
      </c>
      <c r="I551">
        <v>1900.899682814661</v>
      </c>
      <c r="J551">
        <v>2107.088482906307</v>
      </c>
      <c r="K551">
        <v>2016.542663422804</v>
      </c>
      <c r="L551">
        <v>2348.384600595497</v>
      </c>
      <c r="M551">
        <v>1164.293225767685</v>
      </c>
      <c r="N551">
        <v>1475.5478759785649</v>
      </c>
      <c r="O551">
        <v>2077.5894199198851</v>
      </c>
      <c r="P551">
        <v>1725.2673455724801</v>
      </c>
      <c r="Q551">
        <v>2095.3724499940731</v>
      </c>
      <c r="R551">
        <v>1725.142142293299</v>
      </c>
      <c r="S551">
        <v>2082.8917036433559</v>
      </c>
      <c r="T551">
        <v>2269.4543480496231</v>
      </c>
      <c r="U551">
        <v>1784.256368642662</v>
      </c>
      <c r="V551">
        <v>2536.604951705538</v>
      </c>
      <c r="W551">
        <v>1957.8411453715951</v>
      </c>
      <c r="X551">
        <v>2113.778926031112</v>
      </c>
      <c r="Y551">
        <v>2136.619194642135</v>
      </c>
      <c r="Z551">
        <v>1441.275170869907</v>
      </c>
      <c r="AA551">
        <v>2230.1366382417768</v>
      </c>
      <c r="AB551">
        <v>2141.55913401102</v>
      </c>
      <c r="AC551">
        <v>1829.7957642704621</v>
      </c>
      <c r="AD551">
        <v>1434.8245034379379</v>
      </c>
      <c r="AE551">
        <v>1651.946277228059</v>
      </c>
      <c r="AF551">
        <v>2069.1426066389499</v>
      </c>
      <c r="AG551">
        <v>2028.001405115217</v>
      </c>
      <c r="AH551">
        <v>2080.6224947051328</v>
      </c>
    </row>
    <row r="552" spans="1:34" x14ac:dyDescent="0.25">
      <c r="A552">
        <v>44708</v>
      </c>
      <c r="B552">
        <v>1285.45</v>
      </c>
      <c r="C552">
        <v>2025.3545784631849</v>
      </c>
      <c r="D552">
        <v>2219.74755912505</v>
      </c>
      <c r="E552">
        <v>1702.0823578264831</v>
      </c>
      <c r="F552">
        <v>2178.6925253228042</v>
      </c>
      <c r="G552">
        <v>2023.594493554373</v>
      </c>
      <c r="H552">
        <v>2614.903005735177</v>
      </c>
      <c r="I552">
        <v>1895.3464386413641</v>
      </c>
      <c r="J552">
        <v>2104.130526800011</v>
      </c>
      <c r="K552">
        <v>1962.4729950508549</v>
      </c>
      <c r="L552">
        <v>2325.4324970894172</v>
      </c>
      <c r="M552">
        <v>1138.701491871014</v>
      </c>
      <c r="N552">
        <v>1457.15902894704</v>
      </c>
      <c r="O552">
        <v>2069.971582534456</v>
      </c>
      <c r="P552">
        <v>1719.4182621622649</v>
      </c>
      <c r="Q552">
        <v>2076.2050727298738</v>
      </c>
      <c r="R552">
        <v>1719.8289694971129</v>
      </c>
      <c r="S552">
        <v>2081.5502774047309</v>
      </c>
      <c r="T552">
        <v>2264.508886270828</v>
      </c>
      <c r="U552">
        <v>1771.975790173768</v>
      </c>
      <c r="V552">
        <v>2528.5936413962881</v>
      </c>
      <c r="W552">
        <v>1952.863224039487</v>
      </c>
      <c r="X552">
        <v>2112.0308534175201</v>
      </c>
      <c r="Y552">
        <v>2113.2220757616851</v>
      </c>
      <c r="Z552">
        <v>1432.95403798964</v>
      </c>
      <c r="AA552">
        <v>2217.7474705696209</v>
      </c>
      <c r="AB552">
        <v>2125.691709236663</v>
      </c>
      <c r="AC552">
        <v>1822.533871200224</v>
      </c>
      <c r="AD552">
        <v>1417.296738106937</v>
      </c>
      <c r="AE552">
        <v>1646.7363211065381</v>
      </c>
      <c r="AF552">
        <v>2062.4924718453949</v>
      </c>
      <c r="AG552">
        <v>2018.0002169946879</v>
      </c>
      <c r="AH552">
        <v>2061.7432080037179</v>
      </c>
    </row>
    <row r="553" spans="1:34" x14ac:dyDescent="0.25">
      <c r="A553">
        <v>44707</v>
      </c>
      <c r="B553">
        <v>1268.57</v>
      </c>
      <c r="C553">
        <v>2016.9204856889639</v>
      </c>
      <c r="D553">
        <v>2185.2955190392358</v>
      </c>
      <c r="E553">
        <v>1696.109003412213</v>
      </c>
      <c r="F553">
        <v>2168.834334687775</v>
      </c>
      <c r="G553">
        <v>2018.9999256907349</v>
      </c>
      <c r="H553">
        <v>2603.8748797667931</v>
      </c>
      <c r="I553">
        <v>1877.403758319002</v>
      </c>
      <c r="J553">
        <v>2091.2329187853779</v>
      </c>
      <c r="K553">
        <v>1960.3169440363961</v>
      </c>
      <c r="L553">
        <v>2316.015585548851</v>
      </c>
      <c r="M553">
        <v>1125.984687343941</v>
      </c>
      <c r="N553">
        <v>1451.577852878534</v>
      </c>
      <c r="O553">
        <v>2066.4458977738132</v>
      </c>
      <c r="P553">
        <v>1709.2850442858121</v>
      </c>
      <c r="Q553">
        <v>2072.8008096688218</v>
      </c>
      <c r="R553">
        <v>1712.077571306573</v>
      </c>
      <c r="S553">
        <v>2078.4590306010609</v>
      </c>
      <c r="T553">
        <v>2240.4095487890049</v>
      </c>
      <c r="U553">
        <v>1752.2688543218169</v>
      </c>
      <c r="V553">
        <v>2506.33978388688</v>
      </c>
      <c r="W553">
        <v>1950.226047827297</v>
      </c>
      <c r="X553">
        <v>2106.3291878673472</v>
      </c>
      <c r="Y553">
        <v>2112.319683642686</v>
      </c>
      <c r="Z553">
        <v>1434.0151478685771</v>
      </c>
      <c r="AA553">
        <v>2209.019134703472</v>
      </c>
      <c r="AB553">
        <v>2118.8164780563529</v>
      </c>
      <c r="AC553">
        <v>1811.9413310976331</v>
      </c>
      <c r="AD553">
        <v>1411.547829873623</v>
      </c>
      <c r="AE553">
        <v>1631.66308672684</v>
      </c>
      <c r="AF553">
        <v>2053.905788135296</v>
      </c>
      <c r="AG553">
        <v>2009.486490935273</v>
      </c>
      <c r="AH553">
        <v>2054.2860738390718</v>
      </c>
    </row>
    <row r="554" spans="1:34" x14ac:dyDescent="0.25">
      <c r="A554">
        <v>44706</v>
      </c>
      <c r="B554">
        <v>1268.43</v>
      </c>
      <c r="C554">
        <v>2008.9412148083279</v>
      </c>
      <c r="D554">
        <v>2154.3943576041761</v>
      </c>
      <c r="E554">
        <v>1702.357636270779</v>
      </c>
      <c r="F554">
        <v>2164.4894111340932</v>
      </c>
      <c r="G554">
        <v>2010.159494680719</v>
      </c>
      <c r="H554">
        <v>2590.5820141214131</v>
      </c>
      <c r="I554">
        <v>1863.5623118845899</v>
      </c>
      <c r="J554">
        <v>2084.1600107516711</v>
      </c>
      <c r="K554">
        <v>1967.666557615061</v>
      </c>
      <c r="L554">
        <v>2275.2384862294311</v>
      </c>
      <c r="M554">
        <v>1122.3164591440629</v>
      </c>
      <c r="N554">
        <v>1449.744862645168</v>
      </c>
      <c r="O554">
        <v>2054.8684280051498</v>
      </c>
      <c r="P554">
        <v>1705.8275986502811</v>
      </c>
      <c r="Q554">
        <v>2048.3519040819419</v>
      </c>
      <c r="R554">
        <v>1718.642962642514</v>
      </c>
      <c r="S554">
        <v>2074.9880794088808</v>
      </c>
      <c r="T554">
        <v>2234.1031190740359</v>
      </c>
      <c r="U554">
        <v>1737.0861045435261</v>
      </c>
      <c r="V554">
        <v>2500.3425772659771</v>
      </c>
      <c r="W554">
        <v>1934.6198470133129</v>
      </c>
      <c r="X554">
        <v>2098.850419253391</v>
      </c>
      <c r="Y554">
        <v>2110.3577158901271</v>
      </c>
      <c r="Z554">
        <v>1427.868563017013</v>
      </c>
      <c r="AA554">
        <v>2202.452579712879</v>
      </c>
      <c r="AB554">
        <v>2104.2855117454869</v>
      </c>
      <c r="AC554">
        <v>1804.4953333306221</v>
      </c>
      <c r="AD554">
        <v>1409.545709894312</v>
      </c>
      <c r="AE554">
        <v>1633.8586604029649</v>
      </c>
      <c r="AF554">
        <v>2051.5852223247289</v>
      </c>
      <c r="AG554">
        <v>2001.135978119303</v>
      </c>
      <c r="AH554">
        <v>2042.68702254185</v>
      </c>
    </row>
    <row r="555" spans="1:34" x14ac:dyDescent="0.25">
      <c r="A555">
        <v>44705</v>
      </c>
      <c r="B555">
        <v>1233.3800000000001</v>
      </c>
      <c r="C555">
        <v>1978.7567009639999</v>
      </c>
      <c r="D555">
        <v>2116.905040141316</v>
      </c>
      <c r="E555">
        <v>1669.059692630668</v>
      </c>
      <c r="F555">
        <v>2131.0757874650408</v>
      </c>
      <c r="G555">
        <v>1978.5347285758701</v>
      </c>
      <c r="H555">
        <v>2561.8736331737118</v>
      </c>
      <c r="I555">
        <v>1836.6826764089849</v>
      </c>
      <c r="J555">
        <v>2046.468026341556</v>
      </c>
      <c r="K555">
        <v>1925.556852855547</v>
      </c>
      <c r="L555">
        <v>2251.964716580082</v>
      </c>
      <c r="M555">
        <v>1081.314065072303</v>
      </c>
      <c r="N555">
        <v>1421.7433457454399</v>
      </c>
      <c r="O555">
        <v>2022.8029341266911</v>
      </c>
      <c r="P555">
        <v>1680.540184484596</v>
      </c>
      <c r="Q555">
        <v>2029.902691034277</v>
      </c>
      <c r="R555">
        <v>1689.122277562534</v>
      </c>
      <c r="S555">
        <v>2053.0774557572181</v>
      </c>
      <c r="T555">
        <v>2208.4850871505041</v>
      </c>
      <c r="U555">
        <v>1713.01875620135</v>
      </c>
      <c r="V555">
        <v>2446.9170215554282</v>
      </c>
      <c r="W555">
        <v>1880.392007708261</v>
      </c>
      <c r="X555">
        <v>2084.5715356001119</v>
      </c>
      <c r="Y555">
        <v>2080.444675937063</v>
      </c>
      <c r="Z555">
        <v>1411.3450038160249</v>
      </c>
      <c r="AA555">
        <v>2173.461200482318</v>
      </c>
      <c r="AB555">
        <v>2072.8446841441169</v>
      </c>
      <c r="AC555">
        <v>1772.560901174809</v>
      </c>
      <c r="AD555">
        <v>1380.421110631574</v>
      </c>
      <c r="AE555">
        <v>1604.745462975513</v>
      </c>
      <c r="AF555">
        <v>2012.157871060024</v>
      </c>
      <c r="AG555">
        <v>1967.688527588678</v>
      </c>
      <c r="AH555">
        <v>2020.195495935068</v>
      </c>
    </row>
    <row r="556" spans="1:34" x14ac:dyDescent="0.25">
      <c r="A556">
        <v>44704</v>
      </c>
      <c r="B556">
        <v>1218.81</v>
      </c>
      <c r="C556">
        <v>1977.779152148833</v>
      </c>
      <c r="D556">
        <v>2112.6568274121059</v>
      </c>
      <c r="E556">
        <v>1667.3716403190319</v>
      </c>
      <c r="F556">
        <v>2128.0930349652322</v>
      </c>
      <c r="G556">
        <v>1968.8058017416711</v>
      </c>
      <c r="H556">
        <v>2545.7759200012251</v>
      </c>
      <c r="I556">
        <v>1834.4873700350231</v>
      </c>
      <c r="J556">
        <v>2055.9922401369072</v>
      </c>
      <c r="K556">
        <v>1933.8816084508469</v>
      </c>
      <c r="L556">
        <v>2255.9655057309178</v>
      </c>
      <c r="M556">
        <v>1099.2638745279021</v>
      </c>
      <c r="N556">
        <v>1418.2034146352721</v>
      </c>
      <c r="O556">
        <v>2019.814877246454</v>
      </c>
      <c r="P556">
        <v>1672.145266113243</v>
      </c>
      <c r="Q556">
        <v>2041.0203417603859</v>
      </c>
      <c r="R556">
        <v>1674.065499228027</v>
      </c>
      <c r="S556">
        <v>2052.8409455302499</v>
      </c>
      <c r="T556">
        <v>2235.5283680285929</v>
      </c>
      <c r="U556">
        <v>1711.8916703889399</v>
      </c>
      <c r="V556">
        <v>2417.2045357926781</v>
      </c>
      <c r="W556">
        <v>1875.8872222251789</v>
      </c>
      <c r="X556">
        <v>2095.1796552324208</v>
      </c>
      <c r="Y556">
        <v>2082.8779564996039</v>
      </c>
      <c r="Z556">
        <v>1402.380217479475</v>
      </c>
      <c r="AA556">
        <v>2173.6716556003989</v>
      </c>
      <c r="AB556">
        <v>2075.173068387166</v>
      </c>
      <c r="AC556">
        <v>1765.3766450416001</v>
      </c>
      <c r="AD556">
        <v>1380.725506455866</v>
      </c>
      <c r="AE556">
        <v>1590.5073702033169</v>
      </c>
      <c r="AF556">
        <v>2001.166229591855</v>
      </c>
      <c r="AG556">
        <v>1962.894305586568</v>
      </c>
      <c r="AH556">
        <v>2029.6256570608921</v>
      </c>
    </row>
    <row r="557" spans="1:34" x14ac:dyDescent="0.25">
      <c r="A557">
        <v>44701</v>
      </c>
      <c r="B557">
        <v>1240.71</v>
      </c>
      <c r="C557">
        <v>1992.8009330395189</v>
      </c>
      <c r="D557">
        <v>2130.9326639287979</v>
      </c>
      <c r="E557">
        <v>1660.870356339969</v>
      </c>
      <c r="F557">
        <v>2148.2293870610688</v>
      </c>
      <c r="G557">
        <v>1984.1500155373781</v>
      </c>
      <c r="H557">
        <v>2582.773629091263</v>
      </c>
      <c r="I557">
        <v>1850.8005259493009</v>
      </c>
      <c r="J557">
        <v>2074.831511732189</v>
      </c>
      <c r="K557">
        <v>1931.091126765054</v>
      </c>
      <c r="L557">
        <v>2262.270172249539</v>
      </c>
      <c r="M557">
        <v>1120.1347371140489</v>
      </c>
      <c r="N557">
        <v>1426.3740481671921</v>
      </c>
      <c r="O557">
        <v>2029.4829081958319</v>
      </c>
      <c r="P557">
        <v>1686.0238971023621</v>
      </c>
      <c r="Q557">
        <v>2052.276225699648</v>
      </c>
      <c r="R557">
        <v>1692.3944066339359</v>
      </c>
      <c r="S557">
        <v>2081.254473487928</v>
      </c>
      <c r="T557">
        <v>2249.9579246732019</v>
      </c>
      <c r="U557">
        <v>1724.6977707981471</v>
      </c>
      <c r="V557">
        <v>2396.0894583514259</v>
      </c>
      <c r="W557">
        <v>1885.454391857596</v>
      </c>
      <c r="X557">
        <v>2108.0201982356111</v>
      </c>
      <c r="Y557">
        <v>2101.4912479051068</v>
      </c>
      <c r="Z557">
        <v>1393.405900002934</v>
      </c>
      <c r="AA557">
        <v>2194.738626808939</v>
      </c>
      <c r="AB557">
        <v>2082.8783561669388</v>
      </c>
      <c r="AC557">
        <v>1779.728225718459</v>
      </c>
      <c r="AD557">
        <v>1385.7348065889221</v>
      </c>
      <c r="AE557">
        <v>1609.5262380538229</v>
      </c>
      <c r="AF557">
        <v>2018.0120979593571</v>
      </c>
      <c r="AG557">
        <v>1975.508561540096</v>
      </c>
      <c r="AH557">
        <v>2045.738691315692</v>
      </c>
    </row>
    <row r="558" spans="1:34" x14ac:dyDescent="0.25">
      <c r="A558">
        <v>44700</v>
      </c>
      <c r="B558">
        <v>1241.6400000000001</v>
      </c>
      <c r="C558">
        <v>1989.8249524286059</v>
      </c>
      <c r="D558">
        <v>2132.405310523679</v>
      </c>
      <c r="E558">
        <v>1671.863820903691</v>
      </c>
      <c r="F558">
        <v>2140.0262853182958</v>
      </c>
      <c r="G558">
        <v>1972.0269503548279</v>
      </c>
      <c r="H558">
        <v>2581.2331387197341</v>
      </c>
      <c r="I558">
        <v>1838.8061528137</v>
      </c>
      <c r="J558">
        <v>2072.098910512299</v>
      </c>
      <c r="K558">
        <v>1935.812623465089</v>
      </c>
      <c r="L558">
        <v>2256.5664072367208</v>
      </c>
      <c r="M558">
        <v>1124.068920079503</v>
      </c>
      <c r="N558">
        <v>1425.3397082594111</v>
      </c>
      <c r="O558">
        <v>2026.924967657513</v>
      </c>
      <c r="P558">
        <v>1685.098964283073</v>
      </c>
      <c r="Q558">
        <v>2050.2365260460529</v>
      </c>
      <c r="R558">
        <v>1697.740208406469</v>
      </c>
      <c r="S558">
        <v>2087.2099536034962</v>
      </c>
      <c r="T558">
        <v>2249.6010334357538</v>
      </c>
      <c r="U558">
        <v>1724.5844037265481</v>
      </c>
      <c r="V558">
        <v>2413.0906547630138</v>
      </c>
      <c r="W558">
        <v>1889.569508902287</v>
      </c>
      <c r="X558">
        <v>2111.3694470132332</v>
      </c>
      <c r="Y558">
        <v>2089.571813030841</v>
      </c>
      <c r="Z558">
        <v>1382.3343236549699</v>
      </c>
      <c r="AA558">
        <v>2188.9630966397872</v>
      </c>
      <c r="AB558">
        <v>2082.2678762408791</v>
      </c>
      <c r="AC558">
        <v>1779.0067060815929</v>
      </c>
      <c r="AD558">
        <v>1385.3559828472271</v>
      </c>
      <c r="AE558">
        <v>1610.3460540507599</v>
      </c>
      <c r="AF558">
        <v>2012.9043062341141</v>
      </c>
      <c r="AG558">
        <v>1972.19510897239</v>
      </c>
      <c r="AH558">
        <v>2043.6722367128241</v>
      </c>
    </row>
    <row r="559" spans="1:34" x14ac:dyDescent="0.25">
      <c r="A559">
        <v>44699</v>
      </c>
      <c r="B559">
        <v>1240.76</v>
      </c>
      <c r="C559">
        <v>1993.920323887613</v>
      </c>
      <c r="D559">
        <v>2135.190907080173</v>
      </c>
      <c r="E559">
        <v>1672.3024066443411</v>
      </c>
      <c r="F559">
        <v>2147.5603594743889</v>
      </c>
      <c r="G559">
        <v>1967.546200836073</v>
      </c>
      <c r="H559">
        <v>2577.5831684510372</v>
      </c>
      <c r="I559">
        <v>1859.238030586366</v>
      </c>
      <c r="J559">
        <v>2076.1122205196298</v>
      </c>
      <c r="K559">
        <v>1902.6623369537419</v>
      </c>
      <c r="L559">
        <v>2266.9439677278838</v>
      </c>
      <c r="M559">
        <v>1135.752628307335</v>
      </c>
      <c r="N559">
        <v>1418.9238517742881</v>
      </c>
      <c r="O559">
        <v>2029.146729888038</v>
      </c>
      <c r="P559">
        <v>1695.9772511304191</v>
      </c>
      <c r="Q559">
        <v>2058.161738515812</v>
      </c>
      <c r="R559">
        <v>1696.127916312407</v>
      </c>
      <c r="S559">
        <v>2079.0533012907172</v>
      </c>
      <c r="T559">
        <v>2251.742269742937</v>
      </c>
      <c r="U559">
        <v>1733.292735222592</v>
      </c>
      <c r="V559">
        <v>2415.9665888284908</v>
      </c>
      <c r="W559">
        <v>1884.520963488729</v>
      </c>
      <c r="X559">
        <v>2127.6940548746188</v>
      </c>
      <c r="Y559">
        <v>2096.8750533409202</v>
      </c>
      <c r="Z559">
        <v>1394.573064529912</v>
      </c>
      <c r="AA559">
        <v>2194.7507595434699</v>
      </c>
      <c r="AB559">
        <v>2083.447364944695</v>
      </c>
      <c r="AC559">
        <v>1783.045549896412</v>
      </c>
      <c r="AD559">
        <v>1388.1231908562229</v>
      </c>
      <c r="AE559">
        <v>1609.817689262557</v>
      </c>
      <c r="AF559">
        <v>2010.0681934353861</v>
      </c>
      <c r="AG559">
        <v>1975.738760656981</v>
      </c>
      <c r="AH559">
        <v>2052.2641103639389</v>
      </c>
    </row>
    <row r="560" spans="1:34" x14ac:dyDescent="0.25">
      <c r="A560">
        <v>44698</v>
      </c>
      <c r="B560">
        <v>1228.3699999999999</v>
      </c>
      <c r="C560">
        <v>1990.8657902535481</v>
      </c>
      <c r="D560">
        <v>2114.5691050521518</v>
      </c>
      <c r="E560">
        <v>1675.2839581858279</v>
      </c>
      <c r="F560">
        <v>2145.386851772002</v>
      </c>
      <c r="G560">
        <v>1944.7276674714269</v>
      </c>
      <c r="H560">
        <v>2563.444958577044</v>
      </c>
      <c r="I560">
        <v>1858.953958953156</v>
      </c>
      <c r="J560">
        <v>2084.620731342533</v>
      </c>
      <c r="K560">
        <v>1913.527790707237</v>
      </c>
      <c r="L560">
        <v>2286.2319344413668</v>
      </c>
      <c r="M560">
        <v>1140.426759949122</v>
      </c>
      <c r="N560">
        <v>1421.611595740653</v>
      </c>
      <c r="O560">
        <v>2013.5491311840201</v>
      </c>
      <c r="P560">
        <v>1694.327935683126</v>
      </c>
      <c r="Q560">
        <v>2058.310014248581</v>
      </c>
      <c r="R560">
        <v>1686.999754198338</v>
      </c>
      <c r="S560">
        <v>2065.4044756275362</v>
      </c>
      <c r="T560">
        <v>2249.8780311454389</v>
      </c>
      <c r="U560">
        <v>1727.422849877164</v>
      </c>
      <c r="V560">
        <v>2404.304271168638</v>
      </c>
      <c r="W560">
        <v>1884.710935084805</v>
      </c>
      <c r="X560">
        <v>2124.140015452736</v>
      </c>
      <c r="Y560">
        <v>2099.2694479620541</v>
      </c>
      <c r="Z560">
        <v>1397.8359067141171</v>
      </c>
      <c r="AA560">
        <v>2190.9377354888838</v>
      </c>
      <c r="AB560">
        <v>2082.066461211497</v>
      </c>
      <c r="AC560">
        <v>1776.937418169925</v>
      </c>
      <c r="AD560">
        <v>1391.423680958145</v>
      </c>
      <c r="AE560">
        <v>1599.0383796123581</v>
      </c>
      <c r="AF560">
        <v>1998.5436880628431</v>
      </c>
      <c r="AG560">
        <v>1970.46183202563</v>
      </c>
      <c r="AH560">
        <v>2056.5488992673181</v>
      </c>
    </row>
    <row r="561" spans="1:34" x14ac:dyDescent="0.25">
      <c r="A561">
        <v>44697</v>
      </c>
      <c r="B561">
        <v>1171.95</v>
      </c>
      <c r="C561">
        <v>1937.934160096414</v>
      </c>
      <c r="D561">
        <v>2063.3774652121378</v>
      </c>
      <c r="E561">
        <v>1620.074375973576</v>
      </c>
      <c r="F561">
        <v>2092.8013186875551</v>
      </c>
      <c r="G561">
        <v>1884.403156645993</v>
      </c>
      <c r="H561">
        <v>2493.3685924760161</v>
      </c>
      <c r="I561">
        <v>1803.7918401372831</v>
      </c>
      <c r="J561">
        <v>2047.527555804568</v>
      </c>
      <c r="K561">
        <v>1825.4596865637841</v>
      </c>
      <c r="L561">
        <v>2234.0528546977239</v>
      </c>
      <c r="M561">
        <v>1095.3357042877151</v>
      </c>
      <c r="N561">
        <v>1372.4131965463141</v>
      </c>
      <c r="O561">
        <v>1956.6051742836869</v>
      </c>
      <c r="P561">
        <v>1648.188575788475</v>
      </c>
      <c r="Q561">
        <v>2009.420564712862</v>
      </c>
      <c r="R561">
        <v>1631.562105471635</v>
      </c>
      <c r="S561">
        <v>1997.5452396634271</v>
      </c>
      <c r="T561">
        <v>2203.6425276753998</v>
      </c>
      <c r="U561">
        <v>1684.1539722751011</v>
      </c>
      <c r="V561">
        <v>2344.5727428592818</v>
      </c>
      <c r="W561">
        <v>1839.4622092999671</v>
      </c>
      <c r="X561">
        <v>2065.241794738412</v>
      </c>
      <c r="Y561">
        <v>2045.866896459187</v>
      </c>
      <c r="Z561">
        <v>1378.1454959770649</v>
      </c>
      <c r="AA561">
        <v>2134.9788877110409</v>
      </c>
      <c r="AB561">
        <v>2027.45717141006</v>
      </c>
      <c r="AC561">
        <v>1726.9386374228311</v>
      </c>
      <c r="AD561">
        <v>1348.804809907127</v>
      </c>
      <c r="AE561">
        <v>1540.607694244484</v>
      </c>
      <c r="AF561">
        <v>1946.485328886871</v>
      </c>
      <c r="AG561">
        <v>1913.4246625943961</v>
      </c>
      <c r="AH561">
        <v>2008.085785442009</v>
      </c>
    </row>
    <row r="562" spans="1:34" x14ac:dyDescent="0.25">
      <c r="A562">
        <v>44694</v>
      </c>
      <c r="B562">
        <v>1182.77</v>
      </c>
      <c r="C562">
        <v>1933.6347805267269</v>
      </c>
      <c r="D562">
        <v>2073.274999099232</v>
      </c>
      <c r="E562">
        <v>1646.0882935233101</v>
      </c>
      <c r="F562">
        <v>2090.1387768867862</v>
      </c>
      <c r="G562">
        <v>1900.110112490825</v>
      </c>
      <c r="H562">
        <v>2461.08206517385</v>
      </c>
      <c r="I562">
        <v>1790.0601733328781</v>
      </c>
      <c r="J562">
        <v>2046.0736866192481</v>
      </c>
      <c r="K562">
        <v>1775.9583611281771</v>
      </c>
      <c r="L562">
        <v>2242.3159383249872</v>
      </c>
      <c r="M562">
        <v>1090.467068661025</v>
      </c>
      <c r="N562">
        <v>1364.5626912921421</v>
      </c>
      <c r="O562">
        <v>1955.2039185698441</v>
      </c>
      <c r="P562">
        <v>1644.4053743861191</v>
      </c>
      <c r="Q562">
        <v>2001.335716838295</v>
      </c>
      <c r="R562">
        <v>1627.6317821956941</v>
      </c>
      <c r="S562">
        <v>1992.4351743572181</v>
      </c>
      <c r="T562">
        <v>2207.7894179410619</v>
      </c>
      <c r="U562">
        <v>1684.8458131566069</v>
      </c>
      <c r="V562">
        <v>2389.264990899027</v>
      </c>
      <c r="W562">
        <v>1851.2421405561199</v>
      </c>
      <c r="X562">
        <v>2059.2920762599101</v>
      </c>
      <c r="Y562">
        <v>2037.1019282059569</v>
      </c>
      <c r="Z562">
        <v>1377.984608081485</v>
      </c>
      <c r="AA562">
        <v>2126.8895357923689</v>
      </c>
      <c r="AB562">
        <v>2023.9571501657231</v>
      </c>
      <c r="AC562">
        <v>1727.836723053998</v>
      </c>
      <c r="AD562">
        <v>1348.3426977319209</v>
      </c>
      <c r="AE562">
        <v>1544.5051700421261</v>
      </c>
      <c r="AF562">
        <v>1952.517648473317</v>
      </c>
      <c r="AG562">
        <v>1912.35965307576</v>
      </c>
      <c r="AH562">
        <v>1994.4485507710251</v>
      </c>
    </row>
    <row r="563" spans="1:34" x14ac:dyDescent="0.25">
      <c r="A563">
        <v>44693</v>
      </c>
      <c r="B563">
        <v>1238.8399999999999</v>
      </c>
      <c r="C563">
        <v>1984.5088304124499</v>
      </c>
      <c r="D563">
        <v>2133.76079128833</v>
      </c>
      <c r="E563">
        <v>1691.4412589160941</v>
      </c>
      <c r="F563">
        <v>2144.688341349181</v>
      </c>
      <c r="G563">
        <v>1965.373403475415</v>
      </c>
      <c r="H563">
        <v>2512.6424253068981</v>
      </c>
      <c r="I563">
        <v>1836.185068074469</v>
      </c>
      <c r="J563">
        <v>2094.436562950968</v>
      </c>
      <c r="K563">
        <v>1817.3291845447479</v>
      </c>
      <c r="L563">
        <v>2298.2349987285729</v>
      </c>
      <c r="M563">
        <v>1143.332437425315</v>
      </c>
      <c r="N563">
        <v>1407.9755213848539</v>
      </c>
      <c r="O563">
        <v>2009.960228130572</v>
      </c>
      <c r="P563">
        <v>1690.0799520069691</v>
      </c>
      <c r="Q563">
        <v>2050.8588632554561</v>
      </c>
      <c r="R563">
        <v>1676.9963202689421</v>
      </c>
      <c r="S563">
        <v>2049.392517305504</v>
      </c>
      <c r="T563">
        <v>2262.0667595129689</v>
      </c>
      <c r="U563">
        <v>1726.8384528185679</v>
      </c>
      <c r="V563">
        <v>2458.291598547868</v>
      </c>
      <c r="W563">
        <v>1897.5039064598091</v>
      </c>
      <c r="X563">
        <v>2121.1207437898579</v>
      </c>
      <c r="Y563">
        <v>2086.6293573819489</v>
      </c>
      <c r="Z563">
        <v>1403.9194993633539</v>
      </c>
      <c r="AA563">
        <v>2180.6050482869159</v>
      </c>
      <c r="AB563">
        <v>2076.2232602451272</v>
      </c>
      <c r="AC563">
        <v>1775.7901832600501</v>
      </c>
      <c r="AD563">
        <v>1390.259533023325</v>
      </c>
      <c r="AE563">
        <v>1593.953289013943</v>
      </c>
      <c r="AF563">
        <v>2002.7341666920629</v>
      </c>
      <c r="AG563">
        <v>1964.0702552780931</v>
      </c>
      <c r="AH563">
        <v>2044.959489355844</v>
      </c>
    </row>
    <row r="564" spans="1:34" x14ac:dyDescent="0.25">
      <c r="A564">
        <v>44692</v>
      </c>
      <c r="B564">
        <v>1301.53</v>
      </c>
      <c r="C564">
        <v>2034.613060044265</v>
      </c>
      <c r="D564">
        <v>2193.094810913276</v>
      </c>
      <c r="E564">
        <v>1750.923398278708</v>
      </c>
      <c r="F564">
        <v>2198.317758974174</v>
      </c>
      <c r="G564">
        <v>2020.754955655724</v>
      </c>
      <c r="H564">
        <v>2565.121218607675</v>
      </c>
      <c r="I564">
        <v>1885.288404707572</v>
      </c>
      <c r="J564">
        <v>2137.3864921664172</v>
      </c>
      <c r="K564">
        <v>1896.965598773807</v>
      </c>
      <c r="L564">
        <v>2343.6784597339588</v>
      </c>
      <c r="M564">
        <v>1193.5146219350829</v>
      </c>
      <c r="N564">
        <v>1453.1449202161409</v>
      </c>
      <c r="O564">
        <v>2061.8094938998079</v>
      </c>
      <c r="P564">
        <v>1732.02539592874</v>
      </c>
      <c r="Q564">
        <v>2092.2578966729111</v>
      </c>
      <c r="R564">
        <v>1727.954576356582</v>
      </c>
      <c r="S564">
        <v>2101.2154436332262</v>
      </c>
      <c r="T564">
        <v>2307.947262727525</v>
      </c>
      <c r="U564">
        <v>1766.9336657532949</v>
      </c>
      <c r="V564">
        <v>2513.4005682009301</v>
      </c>
      <c r="W564">
        <v>1945.99905463716</v>
      </c>
      <c r="X564">
        <v>2167.4056389616808</v>
      </c>
      <c r="Y564">
        <v>2140.3866706292438</v>
      </c>
      <c r="Z564">
        <v>1439.160997971082</v>
      </c>
      <c r="AA564">
        <v>2233.043732544033</v>
      </c>
      <c r="AB564">
        <v>2126.5071894328198</v>
      </c>
      <c r="AC564">
        <v>1822.781348677895</v>
      </c>
      <c r="AD564">
        <v>1436.4570901825689</v>
      </c>
      <c r="AE564">
        <v>1646.771593941972</v>
      </c>
      <c r="AF564">
        <v>2054.2288343398091</v>
      </c>
      <c r="AG564">
        <v>2016.4825750767111</v>
      </c>
      <c r="AH564">
        <v>2091.6866626794081</v>
      </c>
    </row>
    <row r="565" spans="1:34" x14ac:dyDescent="0.25">
      <c r="A565">
        <v>44691</v>
      </c>
      <c r="B565">
        <v>1293.56</v>
      </c>
      <c r="C565">
        <v>2021.657165167115</v>
      </c>
      <c r="D565">
        <v>2184.27374777254</v>
      </c>
      <c r="E565">
        <v>1750.2528198725381</v>
      </c>
      <c r="F565">
        <v>2174.9540071249689</v>
      </c>
      <c r="G565">
        <v>1998.1271763883669</v>
      </c>
      <c r="H565">
        <v>2549.966315770856</v>
      </c>
      <c r="I565">
        <v>1872.664062704112</v>
      </c>
      <c r="J565">
        <v>2127.868543577807</v>
      </c>
      <c r="K565">
        <v>1886.5142229342059</v>
      </c>
      <c r="L565">
        <v>2342.2236010841061</v>
      </c>
      <c r="M565">
        <v>1187.0799987685571</v>
      </c>
      <c r="N565">
        <v>1438.1005110041131</v>
      </c>
      <c r="O565">
        <v>2047.1395680309249</v>
      </c>
      <c r="P565">
        <v>1723.39714220269</v>
      </c>
      <c r="Q565">
        <v>2083.1751740491059</v>
      </c>
      <c r="R565">
        <v>1722.663593822851</v>
      </c>
      <c r="S565">
        <v>2101.6428141465231</v>
      </c>
      <c r="T565">
        <v>2307.573540680703</v>
      </c>
      <c r="U565">
        <v>1759.55172681883</v>
      </c>
      <c r="V565">
        <v>2525.453939166337</v>
      </c>
      <c r="W565">
        <v>1938.160358290796</v>
      </c>
      <c r="X565">
        <v>2159.3556913611478</v>
      </c>
      <c r="Y565">
        <v>2117.6248439202241</v>
      </c>
      <c r="Z565">
        <v>1431.6907397511809</v>
      </c>
      <c r="AA565">
        <v>2215.5254152586958</v>
      </c>
      <c r="AB565">
        <v>2117.7414749384579</v>
      </c>
      <c r="AC565">
        <v>1813.4610596338739</v>
      </c>
      <c r="AD565">
        <v>1427.1385678390311</v>
      </c>
      <c r="AE565">
        <v>1638.378195318646</v>
      </c>
      <c r="AF565">
        <v>2043.343442418824</v>
      </c>
      <c r="AG565">
        <v>2004.8387595622869</v>
      </c>
      <c r="AH565">
        <v>2075.8172060437332</v>
      </c>
    </row>
    <row r="566" spans="1:34" x14ac:dyDescent="0.25">
      <c r="A566">
        <v>44690</v>
      </c>
      <c r="B566">
        <v>1269.6199999999999</v>
      </c>
      <c r="C566">
        <v>2003.9054975909421</v>
      </c>
      <c r="D566">
        <v>2162.7816198978899</v>
      </c>
      <c r="E566">
        <v>1729.307692488806</v>
      </c>
      <c r="F566">
        <v>2151.837709388948</v>
      </c>
      <c r="G566">
        <v>1984.457956351373</v>
      </c>
      <c r="H566">
        <v>2531.9845048070479</v>
      </c>
      <c r="I566">
        <v>1845.001575295425</v>
      </c>
      <c r="J566">
        <v>2093.944376555316</v>
      </c>
      <c r="K566">
        <v>1842.644862085496</v>
      </c>
      <c r="L566">
        <v>2322.6220996185361</v>
      </c>
      <c r="M566">
        <v>1158.0965868411181</v>
      </c>
      <c r="N566">
        <v>1420.7053944456779</v>
      </c>
      <c r="O566">
        <v>2038.978298583628</v>
      </c>
      <c r="P566">
        <v>1726.1750517568039</v>
      </c>
      <c r="Q566">
        <v>2067.113959098026</v>
      </c>
      <c r="R566">
        <v>1702.0295766237721</v>
      </c>
      <c r="S566">
        <v>2097.306866726537</v>
      </c>
      <c r="T566">
        <v>2294.5231061214749</v>
      </c>
      <c r="U566">
        <v>1741.1234919325379</v>
      </c>
      <c r="V566">
        <v>2481.0200071883251</v>
      </c>
      <c r="W566">
        <v>1922.0531298278761</v>
      </c>
      <c r="X566">
        <v>2150.0759097559771</v>
      </c>
      <c r="Y566">
        <v>2104.867790699599</v>
      </c>
      <c r="Z566">
        <v>1418.2291947376109</v>
      </c>
      <c r="AA566">
        <v>2199.038064512788</v>
      </c>
      <c r="AB566">
        <v>2096.0210899194722</v>
      </c>
      <c r="AC566">
        <v>1797.794857676286</v>
      </c>
      <c r="AD566">
        <v>1407.516474012225</v>
      </c>
      <c r="AE566">
        <v>1610.2931059434561</v>
      </c>
      <c r="AF566">
        <v>2030.192096976501</v>
      </c>
      <c r="AG566">
        <v>1987.469678923846</v>
      </c>
      <c r="AH566">
        <v>2056.72243043656</v>
      </c>
    </row>
    <row r="567" spans="1:34" x14ac:dyDescent="0.25">
      <c r="A567">
        <v>44687</v>
      </c>
      <c r="B567">
        <v>1329.26</v>
      </c>
      <c r="C567">
        <v>2066.069155566227</v>
      </c>
      <c r="D567">
        <v>2233.876053677262</v>
      </c>
      <c r="E567">
        <v>1806.76641442354</v>
      </c>
      <c r="F567">
        <v>2212.2019642215669</v>
      </c>
      <c r="G567">
        <v>2046.1152015031359</v>
      </c>
      <c r="H567">
        <v>2603.2412875400501</v>
      </c>
      <c r="I567">
        <v>1904.2501436793841</v>
      </c>
      <c r="J567">
        <v>2155.8587007332849</v>
      </c>
      <c r="K567">
        <v>1917.6545878014349</v>
      </c>
      <c r="L567">
        <v>2390.2806646126928</v>
      </c>
      <c r="M567">
        <v>1210.3994015753231</v>
      </c>
      <c r="N567">
        <v>1478.255281420428</v>
      </c>
      <c r="O567">
        <v>2106.8989410230538</v>
      </c>
      <c r="P567">
        <v>1769.183067506413</v>
      </c>
      <c r="Q567">
        <v>2119.0897994657012</v>
      </c>
      <c r="R567">
        <v>1760.656026761264</v>
      </c>
      <c r="S567">
        <v>2157.5588156829481</v>
      </c>
      <c r="T567">
        <v>2352.0925157945121</v>
      </c>
      <c r="U567">
        <v>1787.6289457859541</v>
      </c>
      <c r="V567">
        <v>2556.3407435743079</v>
      </c>
      <c r="W567">
        <v>1973.4284372903171</v>
      </c>
      <c r="X567">
        <v>2216.5031048222522</v>
      </c>
      <c r="Y567">
        <v>2179.60313825497</v>
      </c>
      <c r="Z567">
        <v>1460.5004376366339</v>
      </c>
      <c r="AA567">
        <v>2266.268548660606</v>
      </c>
      <c r="AB567">
        <v>2160.3786060574698</v>
      </c>
      <c r="AC567">
        <v>1850.4095128974991</v>
      </c>
      <c r="AD567">
        <v>1463.4545477255781</v>
      </c>
      <c r="AE567">
        <v>1659.7655056523299</v>
      </c>
      <c r="AF567">
        <v>2090.1281599945351</v>
      </c>
      <c r="AG567">
        <v>2052.6778888016761</v>
      </c>
      <c r="AH567">
        <v>2118.412471379725</v>
      </c>
    </row>
    <row r="568" spans="1:34" x14ac:dyDescent="0.25">
      <c r="A568">
        <v>44686</v>
      </c>
      <c r="B568">
        <v>1360.68</v>
      </c>
      <c r="C568">
        <v>2098.7335910482329</v>
      </c>
      <c r="D568">
        <v>2282.601112452397</v>
      </c>
      <c r="E568">
        <v>1805.065063169116</v>
      </c>
      <c r="F568">
        <v>2247.1411212731391</v>
      </c>
      <c r="G568">
        <v>2088.6020991140172</v>
      </c>
      <c r="H568">
        <v>2660.6166558792479</v>
      </c>
      <c r="I568">
        <v>1932.177270417106</v>
      </c>
      <c r="J568">
        <v>2180.085712198525</v>
      </c>
      <c r="K568">
        <v>1973.0305789927791</v>
      </c>
      <c r="L568">
        <v>2450.1441953505619</v>
      </c>
      <c r="M568">
        <v>1242.2805483287959</v>
      </c>
      <c r="N568">
        <v>1501.4190648891899</v>
      </c>
      <c r="O568">
        <v>2141.4207350778761</v>
      </c>
      <c r="P568">
        <v>1788.344622409141</v>
      </c>
      <c r="Q568">
        <v>2145.555489862661</v>
      </c>
      <c r="R568">
        <v>1786.6080033631631</v>
      </c>
      <c r="S568">
        <v>2198.9312685789778</v>
      </c>
      <c r="T568">
        <v>2362.5236901122071</v>
      </c>
      <c r="U568">
        <v>1816.943368183327</v>
      </c>
      <c r="V568">
        <v>2537.724428753857</v>
      </c>
      <c r="W568">
        <v>1988.7051681059349</v>
      </c>
      <c r="X568">
        <v>2248.5582194605508</v>
      </c>
      <c r="Y568">
        <v>2221.8421437925622</v>
      </c>
      <c r="Z568">
        <v>1480.6187871521861</v>
      </c>
      <c r="AA568">
        <v>2305.548053590509</v>
      </c>
      <c r="AB568">
        <v>2192.0406351517072</v>
      </c>
      <c r="AC568">
        <v>1876.102274519694</v>
      </c>
      <c r="AD568">
        <v>1484.1950362719799</v>
      </c>
      <c r="AE568">
        <v>1687.90013912636</v>
      </c>
      <c r="AF568">
        <v>2121.5730621794828</v>
      </c>
      <c r="AG568">
        <v>2083.675412730579</v>
      </c>
      <c r="AH568">
        <v>2153.9380758162811</v>
      </c>
    </row>
    <row r="569" spans="1:34" x14ac:dyDescent="0.25">
      <c r="A569">
        <v>44685</v>
      </c>
      <c r="B569">
        <v>1348.68</v>
      </c>
      <c r="C569">
        <v>2107.8440585968519</v>
      </c>
      <c r="D569">
        <v>2292.3364814724828</v>
      </c>
      <c r="E569">
        <v>1805.188072676129</v>
      </c>
      <c r="F569">
        <v>2257.1330914251048</v>
      </c>
      <c r="G569">
        <v>2088.3944403001592</v>
      </c>
      <c r="H569">
        <v>2670.0303807358291</v>
      </c>
      <c r="I569">
        <v>1934.8914758436661</v>
      </c>
      <c r="J569">
        <v>2177.1122865920638</v>
      </c>
      <c r="K569">
        <v>1963.7189495425059</v>
      </c>
      <c r="L569">
        <v>2466.312280636575</v>
      </c>
      <c r="M569">
        <v>1251.491861364404</v>
      </c>
      <c r="N569">
        <v>1500.8516386900301</v>
      </c>
      <c r="O569">
        <v>2155.1932625595632</v>
      </c>
      <c r="P569">
        <v>1798.2055800040339</v>
      </c>
      <c r="Q569">
        <v>2144.2850631564102</v>
      </c>
      <c r="R569">
        <v>1785.715675614194</v>
      </c>
      <c r="S569">
        <v>2210.7959739480898</v>
      </c>
      <c r="T569">
        <v>2376.8468704327129</v>
      </c>
      <c r="U569">
        <v>1829.618208687732</v>
      </c>
      <c r="V569">
        <v>2576.411531278362</v>
      </c>
      <c r="W569">
        <v>1989.2121413043451</v>
      </c>
      <c r="X569">
        <v>2265.1114825518621</v>
      </c>
      <c r="Y569">
        <v>2238.984264904379</v>
      </c>
      <c r="Z569">
        <v>1497.246191136674</v>
      </c>
      <c r="AA569">
        <v>2318.6505606377</v>
      </c>
      <c r="AB569">
        <v>2199.2003006651871</v>
      </c>
      <c r="AC569">
        <v>1880.5802870058051</v>
      </c>
      <c r="AD569">
        <v>1489.7240233815301</v>
      </c>
      <c r="AE569">
        <v>1677.40857672928</v>
      </c>
      <c r="AF569">
        <v>2126.820440250272</v>
      </c>
      <c r="AG569">
        <v>2098.386043122418</v>
      </c>
      <c r="AH569">
        <v>2161.6008460649618</v>
      </c>
    </row>
    <row r="570" spans="1:34" x14ac:dyDescent="0.25">
      <c r="A570">
        <v>44680</v>
      </c>
      <c r="B570">
        <v>1366.8</v>
      </c>
      <c r="C570">
        <v>2116.4779035910678</v>
      </c>
      <c r="D570">
        <v>2301.4980232975759</v>
      </c>
      <c r="E570">
        <v>1795.664000464466</v>
      </c>
      <c r="F570">
        <v>2278.4298391182929</v>
      </c>
      <c r="G570">
        <v>2104.5535451027099</v>
      </c>
      <c r="H570">
        <v>2700.8030108219159</v>
      </c>
      <c r="I570">
        <v>1925.9834230126401</v>
      </c>
      <c r="J570">
        <v>2178.3934569448629</v>
      </c>
      <c r="K570">
        <v>1951.238887614953</v>
      </c>
      <c r="L570">
        <v>2479.8526020188542</v>
      </c>
      <c r="M570">
        <v>1262.518654510282</v>
      </c>
      <c r="N570">
        <v>1485.605941359132</v>
      </c>
      <c r="O570">
        <v>2174.1704000515178</v>
      </c>
      <c r="P570">
        <v>1806.5763784203059</v>
      </c>
      <c r="Q570">
        <v>2143.0117169019941</v>
      </c>
      <c r="R570">
        <v>1799.629822660042</v>
      </c>
      <c r="S570">
        <v>2217.5209388775479</v>
      </c>
      <c r="T570">
        <v>2402.2966333403192</v>
      </c>
      <c r="U570">
        <v>1845.879063074746</v>
      </c>
      <c r="V570">
        <v>2567.5318508472101</v>
      </c>
      <c r="W570">
        <v>1982.512947279748</v>
      </c>
      <c r="X570">
        <v>2249.8357056170539</v>
      </c>
      <c r="Y570">
        <v>2245.3133134868381</v>
      </c>
      <c r="Z570">
        <v>1502.625912074672</v>
      </c>
      <c r="AA570">
        <v>2332.0947008553549</v>
      </c>
      <c r="AB570">
        <v>2204.6569913670842</v>
      </c>
      <c r="AC570">
        <v>1888.351396168722</v>
      </c>
      <c r="AD570">
        <v>1485.747731715483</v>
      </c>
      <c r="AE570">
        <v>1687.830543391337</v>
      </c>
      <c r="AF570">
        <v>2140.953205991766</v>
      </c>
      <c r="AG570">
        <v>2102.927023507053</v>
      </c>
      <c r="AH570">
        <v>2171.5474054253318</v>
      </c>
    </row>
    <row r="571" spans="1:34" x14ac:dyDescent="0.25">
      <c r="A571">
        <v>44679</v>
      </c>
      <c r="B571">
        <v>1350.99</v>
      </c>
      <c r="C571">
        <v>2099.1166976043778</v>
      </c>
      <c r="D571">
        <v>2270.8748583991528</v>
      </c>
      <c r="E571">
        <v>1760.8644897663</v>
      </c>
      <c r="F571">
        <v>2257.1191082352279</v>
      </c>
      <c r="G571">
        <v>2084.4206688763188</v>
      </c>
      <c r="H571">
        <v>2685.7263322108879</v>
      </c>
      <c r="I571">
        <v>1898.9692226441939</v>
      </c>
      <c r="J571">
        <v>2163.4679893643902</v>
      </c>
      <c r="K571">
        <v>1920.4390723394231</v>
      </c>
      <c r="L571">
        <v>2454.5087208769378</v>
      </c>
      <c r="M571">
        <v>1252.8286844520901</v>
      </c>
      <c r="N571">
        <v>1469.8384348448719</v>
      </c>
      <c r="O571">
        <v>2152.1897832484301</v>
      </c>
      <c r="P571">
        <v>1793.6822413319071</v>
      </c>
      <c r="Q571">
        <v>2128.612271601266</v>
      </c>
      <c r="R571">
        <v>1787.78845005571</v>
      </c>
      <c r="S571">
        <v>2213.9606948321398</v>
      </c>
      <c r="T571">
        <v>2391.28939960448</v>
      </c>
      <c r="U571">
        <v>1840.3319896144351</v>
      </c>
      <c r="V571">
        <v>2500.681471956636</v>
      </c>
      <c r="W571">
        <v>1969.1391540814441</v>
      </c>
      <c r="X571">
        <v>2236.3991238290032</v>
      </c>
      <c r="Y571">
        <v>2232.7126189535538</v>
      </c>
      <c r="Z571">
        <v>1481.610489954521</v>
      </c>
      <c r="AA571">
        <v>2315.9008893060081</v>
      </c>
      <c r="AB571">
        <v>2181.127181513029</v>
      </c>
      <c r="AC571">
        <v>1874.9853510150369</v>
      </c>
      <c r="AD571">
        <v>1467.3450292147579</v>
      </c>
      <c r="AE571">
        <v>1675.3836848170499</v>
      </c>
      <c r="AF571">
        <v>2121.754715498404</v>
      </c>
      <c r="AG571">
        <v>2082.772746430076</v>
      </c>
      <c r="AH571">
        <v>2157.333527029863</v>
      </c>
    </row>
    <row r="572" spans="1:34" x14ac:dyDescent="0.25">
      <c r="A572">
        <v>44678</v>
      </c>
      <c r="B572">
        <v>1353.77</v>
      </c>
      <c r="C572">
        <v>2092.9363883589208</v>
      </c>
      <c r="D572">
        <v>2248.9074833566892</v>
      </c>
      <c r="E572">
        <v>1763.3210334275579</v>
      </c>
      <c r="F572">
        <v>2252.6711593194759</v>
      </c>
      <c r="G572">
        <v>2064.7082149311</v>
      </c>
      <c r="H572">
        <v>2685.9006884185051</v>
      </c>
      <c r="I572">
        <v>1892.0614911149501</v>
      </c>
      <c r="J572">
        <v>2163.4342367458671</v>
      </c>
      <c r="K572">
        <v>1904.520641850816</v>
      </c>
      <c r="L572">
        <v>2460.4110173355002</v>
      </c>
      <c r="M572">
        <v>1239.967517212084</v>
      </c>
      <c r="N572">
        <v>1466.7202719159579</v>
      </c>
      <c r="O572">
        <v>2143.1072612643979</v>
      </c>
      <c r="P572">
        <v>1788.6944610902649</v>
      </c>
      <c r="Q572">
        <v>2119.4523716913559</v>
      </c>
      <c r="R572">
        <v>1784.8957034935529</v>
      </c>
      <c r="S572">
        <v>2210.4270046163711</v>
      </c>
      <c r="T572">
        <v>2388.8716639904928</v>
      </c>
      <c r="U572">
        <v>1840.847119165956</v>
      </c>
      <c r="V572">
        <v>2485.5336152268369</v>
      </c>
      <c r="W572">
        <v>1958.8161090166429</v>
      </c>
      <c r="X572">
        <v>2231.1790639893138</v>
      </c>
      <c r="Y572">
        <v>2225.099443953085</v>
      </c>
      <c r="Z572">
        <v>1465.130850706495</v>
      </c>
      <c r="AA572">
        <v>2310.3958530697018</v>
      </c>
      <c r="AB572">
        <v>2173.8976994726522</v>
      </c>
      <c r="AC572">
        <v>1869.0124642630251</v>
      </c>
      <c r="AD572">
        <v>1459.9184197147131</v>
      </c>
      <c r="AE572">
        <v>1676.85661737442</v>
      </c>
      <c r="AF572">
        <v>2121.536245692268</v>
      </c>
      <c r="AG572">
        <v>2075.4922116153998</v>
      </c>
      <c r="AH572">
        <v>2148.4462805561102</v>
      </c>
    </row>
    <row r="573" spans="1:34" x14ac:dyDescent="0.25">
      <c r="A573">
        <v>44677</v>
      </c>
      <c r="B573">
        <v>1341.34</v>
      </c>
      <c r="C573">
        <v>2071.6482885249288</v>
      </c>
      <c r="D573">
        <v>2228.1984072469322</v>
      </c>
      <c r="E573">
        <v>1751.3147279102179</v>
      </c>
      <c r="F573">
        <v>2214.9645334003362</v>
      </c>
      <c r="G573">
        <v>2040.3194142321081</v>
      </c>
      <c r="H573">
        <v>2663.7410001701278</v>
      </c>
      <c r="I573">
        <v>1867.9634446150469</v>
      </c>
      <c r="J573">
        <v>2155.4792266722729</v>
      </c>
      <c r="K573">
        <v>1895.5354824510589</v>
      </c>
      <c r="L573">
        <v>2445.5093345875162</v>
      </c>
      <c r="M573">
        <v>1206.8061239740889</v>
      </c>
      <c r="N573">
        <v>1454.6047247608451</v>
      </c>
      <c r="O573">
        <v>2124.3211195508839</v>
      </c>
      <c r="P573">
        <v>1781.211539584272</v>
      </c>
      <c r="Q573">
        <v>2109.167521150745</v>
      </c>
      <c r="R573">
        <v>1782.2552370873509</v>
      </c>
      <c r="S573">
        <v>2180.543739328542</v>
      </c>
      <c r="T573">
        <v>2369.483843569471</v>
      </c>
      <c r="U573">
        <v>1821.513492297039</v>
      </c>
      <c r="V573">
        <v>2429.5543923947548</v>
      </c>
      <c r="W573">
        <v>1942.2486912384111</v>
      </c>
      <c r="X573">
        <v>2203.4063128221642</v>
      </c>
      <c r="Y573">
        <v>2198.2407385122128</v>
      </c>
      <c r="Z573">
        <v>1468.360892791063</v>
      </c>
      <c r="AA573">
        <v>2281.441863136401</v>
      </c>
      <c r="AB573">
        <v>2157.5793480815018</v>
      </c>
      <c r="AC573">
        <v>1854.955303089783</v>
      </c>
      <c r="AD573">
        <v>1446.5523327630031</v>
      </c>
      <c r="AE573">
        <v>1669.9397213776861</v>
      </c>
      <c r="AF573">
        <v>2110.5845517078328</v>
      </c>
      <c r="AG573">
        <v>2049.10601445053</v>
      </c>
      <c r="AH573">
        <v>2125.6014298298101</v>
      </c>
    </row>
    <row r="574" spans="1:34" x14ac:dyDescent="0.25">
      <c r="A574">
        <v>44676</v>
      </c>
      <c r="B574">
        <v>1310.92</v>
      </c>
      <c r="C574">
        <v>2045.3711732407451</v>
      </c>
      <c r="D574">
        <v>2209.4219139318889</v>
      </c>
      <c r="E574">
        <v>1737.3608123942599</v>
      </c>
      <c r="F574">
        <v>2175.9474552052461</v>
      </c>
      <c r="G574">
        <v>2022.5841903179939</v>
      </c>
      <c r="H574">
        <v>2629.5290422980029</v>
      </c>
      <c r="I574">
        <v>1844.8619336893901</v>
      </c>
      <c r="J574">
        <v>2139.7433290308741</v>
      </c>
      <c r="K574">
        <v>1835.106190364962</v>
      </c>
      <c r="L574">
        <v>2417.8513057762771</v>
      </c>
      <c r="M574">
        <v>1162.551996132664</v>
      </c>
      <c r="N574">
        <v>1421.323473083655</v>
      </c>
      <c r="O574">
        <v>2095.62882587377</v>
      </c>
      <c r="P574">
        <v>1775.4052264247021</v>
      </c>
      <c r="Q574">
        <v>2090.5012365320999</v>
      </c>
      <c r="R574">
        <v>1761.1331539263269</v>
      </c>
      <c r="S574">
        <v>2171.6041805336872</v>
      </c>
      <c r="T574">
        <v>2356.360180054663</v>
      </c>
      <c r="U574">
        <v>1803.3608511430209</v>
      </c>
      <c r="V574">
        <v>2458.6067595770628</v>
      </c>
      <c r="W574">
        <v>1920.579415720315</v>
      </c>
      <c r="X574">
        <v>2179.9486375470201</v>
      </c>
      <c r="Y574">
        <v>2165.126139632092</v>
      </c>
      <c r="Z574">
        <v>1455.8968999661261</v>
      </c>
      <c r="AA574">
        <v>2250.0667523118468</v>
      </c>
      <c r="AB574">
        <v>2134.5578670838759</v>
      </c>
      <c r="AC574">
        <v>1836.9548448484711</v>
      </c>
      <c r="AD574">
        <v>1418.322030744074</v>
      </c>
      <c r="AE574">
        <v>1637.899432477185</v>
      </c>
      <c r="AF574">
        <v>2087.2768986785159</v>
      </c>
      <c r="AG574">
        <v>2021.0984981709209</v>
      </c>
      <c r="AH574">
        <v>2100.3734718287351</v>
      </c>
    </row>
    <row r="575" spans="1:34" x14ac:dyDescent="0.25">
      <c r="A575">
        <v>44673</v>
      </c>
      <c r="B575">
        <v>1379.23</v>
      </c>
      <c r="C575">
        <v>2094.0900618682099</v>
      </c>
      <c r="D575">
        <v>2267.0591771445302</v>
      </c>
      <c r="E575">
        <v>1805.4775459733651</v>
      </c>
      <c r="F575">
        <v>2222.7151917962519</v>
      </c>
      <c r="G575">
        <v>2076.275781337662</v>
      </c>
      <c r="H575">
        <v>2698.6407784146541</v>
      </c>
      <c r="I575">
        <v>1883.1809169617979</v>
      </c>
      <c r="J575">
        <v>2178.5763042118419</v>
      </c>
      <c r="K575">
        <v>1914.1916130371189</v>
      </c>
      <c r="L575">
        <v>2470.5324361384619</v>
      </c>
      <c r="M575">
        <v>1194.1852040866449</v>
      </c>
      <c r="N575">
        <v>1471.894028802526</v>
      </c>
      <c r="O575">
        <v>2160.0280057666841</v>
      </c>
      <c r="P575">
        <v>1819.924103100057</v>
      </c>
      <c r="Q575">
        <v>2131.566451907795</v>
      </c>
      <c r="R575">
        <v>1814.538279483244</v>
      </c>
      <c r="S575">
        <v>2212.275663025217</v>
      </c>
      <c r="T575">
        <v>2403.8989950986361</v>
      </c>
      <c r="U575">
        <v>1833.170976453041</v>
      </c>
      <c r="V575">
        <v>2517.347206396576</v>
      </c>
      <c r="W575">
        <v>1969.411205809768</v>
      </c>
      <c r="X575">
        <v>2216.015272202847</v>
      </c>
      <c r="Y575">
        <v>2209.1056012915951</v>
      </c>
      <c r="Z575">
        <v>1501.3129771518111</v>
      </c>
      <c r="AA575">
        <v>2298.3742927779231</v>
      </c>
      <c r="AB575">
        <v>2189.053427700494</v>
      </c>
      <c r="AC575">
        <v>1881.4223360435381</v>
      </c>
      <c r="AD575">
        <v>1466.138281042666</v>
      </c>
      <c r="AE575">
        <v>1697.7506306755649</v>
      </c>
      <c r="AF575">
        <v>2144.987964528023</v>
      </c>
      <c r="AG575">
        <v>2077.029556827069</v>
      </c>
      <c r="AH575">
        <v>2135.9600824959848</v>
      </c>
    </row>
    <row r="576" spans="1:34" x14ac:dyDescent="0.25">
      <c r="A576">
        <v>44672</v>
      </c>
      <c r="B576">
        <v>1370.21</v>
      </c>
      <c r="C576">
        <v>2097.4879236815559</v>
      </c>
      <c r="D576">
        <v>2274.4032403721039</v>
      </c>
      <c r="E576">
        <v>1826.8961464743029</v>
      </c>
      <c r="F576">
        <v>2218.2473231409522</v>
      </c>
      <c r="G576">
        <v>2075.7642861798722</v>
      </c>
      <c r="H576">
        <v>2709.8414716995198</v>
      </c>
      <c r="I576">
        <v>1910.6248923494229</v>
      </c>
      <c r="J576">
        <v>2201.095424819373</v>
      </c>
      <c r="K576">
        <v>1949.9302873910431</v>
      </c>
      <c r="L576">
        <v>2502.5783909303482</v>
      </c>
      <c r="M576">
        <v>1183.456207793527</v>
      </c>
      <c r="N576">
        <v>1475.5903921719751</v>
      </c>
      <c r="O576">
        <v>2175.8166271777341</v>
      </c>
      <c r="P576">
        <v>1838.1702327430071</v>
      </c>
      <c r="Q576">
        <v>2115.885636700084</v>
      </c>
      <c r="R576">
        <v>1798.3567220612531</v>
      </c>
      <c r="S576">
        <v>2215.344195299213</v>
      </c>
      <c r="T576">
        <v>2398.9136087271449</v>
      </c>
      <c r="U576">
        <v>1830.2749287527699</v>
      </c>
      <c r="V576">
        <v>2572.0665044057441</v>
      </c>
      <c r="W576">
        <v>1967.2372021037579</v>
      </c>
      <c r="X576">
        <v>2218.7094374077219</v>
      </c>
      <c r="Y576">
        <v>2203.679113542923</v>
      </c>
      <c r="Z576">
        <v>1503.181833323345</v>
      </c>
      <c r="AA576">
        <v>2297.3379400473</v>
      </c>
      <c r="AB576">
        <v>2204.958290357366</v>
      </c>
      <c r="AC576">
        <v>1882.2893253357349</v>
      </c>
      <c r="AD576">
        <v>1468.848412832969</v>
      </c>
      <c r="AE576">
        <v>1691.334374844809</v>
      </c>
      <c r="AF576">
        <v>2158.8455985115338</v>
      </c>
      <c r="AG576">
        <v>2086.2137035033152</v>
      </c>
      <c r="AH576">
        <v>2129.5685090090528</v>
      </c>
    </row>
    <row r="577" spans="1:34" x14ac:dyDescent="0.25">
      <c r="A577">
        <v>44671</v>
      </c>
      <c r="B577">
        <v>1384.72</v>
      </c>
      <c r="C577">
        <v>2131.85686391232</v>
      </c>
      <c r="D577">
        <v>2311.2840205337288</v>
      </c>
      <c r="E577">
        <v>1807.497223217109</v>
      </c>
      <c r="F577">
        <v>2266.4840339150801</v>
      </c>
      <c r="G577">
        <v>2114.5264688985872</v>
      </c>
      <c r="H577">
        <v>2725.4632949146521</v>
      </c>
      <c r="I577">
        <v>1959.322149148072</v>
      </c>
      <c r="J577">
        <v>2233.060245800456</v>
      </c>
      <c r="K577">
        <v>2032.2604166876849</v>
      </c>
      <c r="L577">
        <v>2509.2436329231659</v>
      </c>
      <c r="M577">
        <v>1211.601921938324</v>
      </c>
      <c r="N577">
        <v>1513.6109878573441</v>
      </c>
      <c r="O577">
        <v>2217.5624358363129</v>
      </c>
      <c r="P577">
        <v>1854.224633988402</v>
      </c>
      <c r="Q577">
        <v>2163.4464542918672</v>
      </c>
      <c r="R577">
        <v>1804.535483288234</v>
      </c>
      <c r="S577">
        <v>2222.568334020782</v>
      </c>
      <c r="T577">
        <v>2422.9023203222519</v>
      </c>
      <c r="U577">
        <v>1853.436394234257</v>
      </c>
      <c r="V577">
        <v>2602.9083107595402</v>
      </c>
      <c r="W577">
        <v>1987.524231008482</v>
      </c>
      <c r="X577">
        <v>2269.4789979459451</v>
      </c>
      <c r="Y577">
        <v>2250.9056611442329</v>
      </c>
      <c r="Z577">
        <v>1513.824464108807</v>
      </c>
      <c r="AA577">
        <v>2337.624159969268</v>
      </c>
      <c r="AB577">
        <v>2246.2310873583801</v>
      </c>
      <c r="AC577">
        <v>1904.1322750277141</v>
      </c>
      <c r="AD577">
        <v>1490.084002799334</v>
      </c>
      <c r="AE577">
        <v>1701.9684728449149</v>
      </c>
      <c r="AF577">
        <v>2167.0607413413441</v>
      </c>
      <c r="AG577">
        <v>2118.8079563917699</v>
      </c>
      <c r="AH577">
        <v>2181.3666036230379</v>
      </c>
    </row>
    <row r="578" spans="1:34" x14ac:dyDescent="0.25">
      <c r="A578">
        <v>44670</v>
      </c>
      <c r="B578">
        <v>1406.45</v>
      </c>
      <c r="C578">
        <v>2165.8750445070209</v>
      </c>
      <c r="D578">
        <v>2346.607843704277</v>
      </c>
      <c r="E578">
        <v>1831.3650424336699</v>
      </c>
      <c r="F578">
        <v>2306.6825656312658</v>
      </c>
      <c r="G578">
        <v>2156.8007849734299</v>
      </c>
      <c r="H578">
        <v>2752.5669521750392</v>
      </c>
      <c r="I578">
        <v>1987.4234357266</v>
      </c>
      <c r="J578">
        <v>2263.2353199914169</v>
      </c>
      <c r="K578">
        <v>2102.2026217721068</v>
      </c>
      <c r="L578">
        <v>2552.6261221532118</v>
      </c>
      <c r="M578">
        <v>1246.995084006749</v>
      </c>
      <c r="N578">
        <v>1543.986708969926</v>
      </c>
      <c r="O578">
        <v>2265.1232209497962</v>
      </c>
      <c r="P578">
        <v>1871.606852858682</v>
      </c>
      <c r="Q578">
        <v>2191.4190616316878</v>
      </c>
      <c r="R578">
        <v>1820.054393018562</v>
      </c>
      <c r="S578">
        <v>2273.9569899292501</v>
      </c>
      <c r="T578">
        <v>2455.3599009448922</v>
      </c>
      <c r="U578">
        <v>1887.936711042244</v>
      </c>
      <c r="V578">
        <v>2611.215248603582</v>
      </c>
      <c r="W578">
        <v>2020.671306982734</v>
      </c>
      <c r="X578">
        <v>2298.4163875609761</v>
      </c>
      <c r="Y578">
        <v>2288.8399358262591</v>
      </c>
      <c r="Z578">
        <v>1539.5572499391481</v>
      </c>
      <c r="AA578">
        <v>2373.6952265142791</v>
      </c>
      <c r="AB578">
        <v>2285.2044244726558</v>
      </c>
      <c r="AC578">
        <v>1931.3414607637581</v>
      </c>
      <c r="AD578">
        <v>1519.5788137807131</v>
      </c>
      <c r="AE578">
        <v>1717.2011221874161</v>
      </c>
      <c r="AF578">
        <v>2193.3536980744921</v>
      </c>
      <c r="AG578">
        <v>2149.57497871245</v>
      </c>
      <c r="AH578">
        <v>2224.7868681845898</v>
      </c>
    </row>
    <row r="579" spans="1:34" x14ac:dyDescent="0.25">
      <c r="A579">
        <v>44669</v>
      </c>
      <c r="B579">
        <v>1432.6</v>
      </c>
      <c r="C579">
        <v>2200.5966934982962</v>
      </c>
      <c r="D579">
        <v>2353.7047453526388</v>
      </c>
      <c r="E579">
        <v>1860.274578392419</v>
      </c>
      <c r="F579">
        <v>2351.982870866485</v>
      </c>
      <c r="G579">
        <v>2198.079008539009</v>
      </c>
      <c r="H579">
        <v>2810.0801833334999</v>
      </c>
      <c r="I579">
        <v>2027.649386158668</v>
      </c>
      <c r="J579">
        <v>2282.4447980702571</v>
      </c>
      <c r="K579">
        <v>2112.8500510869671</v>
      </c>
      <c r="L579">
        <v>2586.701907174634</v>
      </c>
      <c r="M579">
        <v>1282.008698898906</v>
      </c>
      <c r="N579">
        <v>1570.0527464746799</v>
      </c>
      <c r="O579">
        <v>2284.1521881532458</v>
      </c>
      <c r="P579">
        <v>1898.8820148307091</v>
      </c>
      <c r="Q579">
        <v>2230.2457341658969</v>
      </c>
      <c r="R579">
        <v>1847.0733747108691</v>
      </c>
      <c r="S579">
        <v>2330.559551986883</v>
      </c>
      <c r="T579">
        <v>2486.078852527286</v>
      </c>
      <c r="U579">
        <v>1919.6128287307331</v>
      </c>
      <c r="V579">
        <v>2641.2662558059478</v>
      </c>
      <c r="W579">
        <v>2037.237585512815</v>
      </c>
      <c r="X579">
        <v>2332.978604656375</v>
      </c>
      <c r="Y579">
        <v>2334.1487672179401</v>
      </c>
      <c r="Z579">
        <v>1561.796881164885</v>
      </c>
      <c r="AA579">
        <v>2417.1807358631281</v>
      </c>
      <c r="AB579">
        <v>2310.4671892318061</v>
      </c>
      <c r="AC579">
        <v>1960.479566219673</v>
      </c>
      <c r="AD579">
        <v>1547.2041483397741</v>
      </c>
      <c r="AE579">
        <v>1734.47538137119</v>
      </c>
      <c r="AF579">
        <v>2213.9348477389699</v>
      </c>
      <c r="AG579">
        <v>2184.4630083472048</v>
      </c>
      <c r="AH579">
        <v>2268.347870495692</v>
      </c>
    </row>
    <row r="580" spans="1:34" x14ac:dyDescent="0.25">
      <c r="A580">
        <v>44666</v>
      </c>
      <c r="B580">
        <v>1458.56</v>
      </c>
      <c r="C580">
        <v>2236.108960786944</v>
      </c>
      <c r="D580">
        <v>2373.8780315243898</v>
      </c>
      <c r="E580">
        <v>1868.6973883591641</v>
      </c>
      <c r="F580">
        <v>2401.7915200868651</v>
      </c>
      <c r="G580">
        <v>2227.4467690163369</v>
      </c>
      <c r="H580">
        <v>2870.6849445652242</v>
      </c>
      <c r="I580">
        <v>2044.5970604365821</v>
      </c>
      <c r="J580">
        <v>2311.2009401802288</v>
      </c>
      <c r="K580">
        <v>2150.6824857346619</v>
      </c>
      <c r="L580">
        <v>2591.167393494477</v>
      </c>
      <c r="M580">
        <v>1316.903582393054</v>
      </c>
      <c r="N580">
        <v>1575.342901176394</v>
      </c>
      <c r="O580">
        <v>2301.6233034975421</v>
      </c>
      <c r="P580">
        <v>1909.7152351651739</v>
      </c>
      <c r="Q580">
        <v>2269.173145204616</v>
      </c>
      <c r="R580">
        <v>1875.4654176500801</v>
      </c>
      <c r="S580">
        <v>2378.7497987518341</v>
      </c>
      <c r="T580">
        <v>2526.564013706517</v>
      </c>
      <c r="U580">
        <v>1953.846921377999</v>
      </c>
      <c r="V580">
        <v>2612.5808040817828</v>
      </c>
      <c r="W580">
        <v>2074.9794287709478</v>
      </c>
      <c r="X580">
        <v>2381.490505658835</v>
      </c>
      <c r="Y580">
        <v>2387.5084830069118</v>
      </c>
      <c r="Z580">
        <v>1585.560903931558</v>
      </c>
      <c r="AA580">
        <v>2467.4116439978511</v>
      </c>
      <c r="AB580">
        <v>2332.2745818821372</v>
      </c>
      <c r="AC580">
        <v>1987.918667305519</v>
      </c>
      <c r="AD580">
        <v>1563.642532752765</v>
      </c>
      <c r="AE580">
        <v>1750.5801786648251</v>
      </c>
      <c r="AF580">
        <v>2230.6429897649059</v>
      </c>
      <c r="AG580">
        <v>2218.6981333059039</v>
      </c>
      <c r="AH580">
        <v>2316.6823974659651</v>
      </c>
    </row>
    <row r="581" spans="1:34" x14ac:dyDescent="0.25">
      <c r="A581">
        <v>44665</v>
      </c>
      <c r="B581">
        <v>1472.12</v>
      </c>
      <c r="C581">
        <v>2246.3327448351979</v>
      </c>
      <c r="D581">
        <v>2386.5622031721718</v>
      </c>
      <c r="E581">
        <v>1816.2234962013831</v>
      </c>
      <c r="F581">
        <v>2427.730208820476</v>
      </c>
      <c r="G581">
        <v>2243.00103205912</v>
      </c>
      <c r="H581">
        <v>2893.6513680258231</v>
      </c>
      <c r="I581">
        <v>2032.2354205276761</v>
      </c>
      <c r="J581">
        <v>2327.095174427262</v>
      </c>
      <c r="K581">
        <v>2155.9874031754512</v>
      </c>
      <c r="L581">
        <v>2566.728652385571</v>
      </c>
      <c r="M581">
        <v>1339.090622965319</v>
      </c>
      <c r="N581">
        <v>1580.1789299755001</v>
      </c>
      <c r="O581">
        <v>2301.9401835225399</v>
      </c>
      <c r="P581">
        <v>1906.6464710145949</v>
      </c>
      <c r="Q581">
        <v>2279.3978851964598</v>
      </c>
      <c r="R581">
        <v>1888.659672705553</v>
      </c>
      <c r="S581">
        <v>2382.0781235654672</v>
      </c>
      <c r="T581">
        <v>2546.5628534988969</v>
      </c>
      <c r="U581">
        <v>1957.726508846011</v>
      </c>
      <c r="V581">
        <v>2583.9381758392528</v>
      </c>
      <c r="W581">
        <v>2081.3619100329479</v>
      </c>
      <c r="X581">
        <v>2401.3938993710999</v>
      </c>
      <c r="Y581">
        <v>2400.3782955388219</v>
      </c>
      <c r="Z581">
        <v>1592.6031305165161</v>
      </c>
      <c r="AA581">
        <v>2486.6408143153672</v>
      </c>
      <c r="AB581">
        <v>2333.406849504338</v>
      </c>
      <c r="AC581">
        <v>1992.865666615467</v>
      </c>
      <c r="AD581">
        <v>1564.3342494602609</v>
      </c>
      <c r="AE581">
        <v>1754.7334213329859</v>
      </c>
      <c r="AF581">
        <v>2239.7776320372182</v>
      </c>
      <c r="AG581">
        <v>2224.8727151537319</v>
      </c>
      <c r="AH581">
        <v>2332.3384678953812</v>
      </c>
    </row>
    <row r="582" spans="1:34" x14ac:dyDescent="0.25">
      <c r="A582">
        <v>44664</v>
      </c>
      <c r="B582">
        <v>1477.2</v>
      </c>
      <c r="C582">
        <v>2246.917339588636</v>
      </c>
      <c r="D582">
        <v>2368.0705326165771</v>
      </c>
      <c r="E582">
        <v>1817.880990029689</v>
      </c>
      <c r="F582">
        <v>2438.1364258425529</v>
      </c>
      <c r="G582">
        <v>2249.4471716027429</v>
      </c>
      <c r="H582">
        <v>2904.244233178862</v>
      </c>
      <c r="I582">
        <v>2027.443618477648</v>
      </c>
      <c r="J582">
        <v>2330.6046907706868</v>
      </c>
      <c r="K582">
        <v>2117.690276798809</v>
      </c>
      <c r="L582">
        <v>2549.4603045683011</v>
      </c>
      <c r="M582">
        <v>1343.1462959580949</v>
      </c>
      <c r="N582">
        <v>1565.890930456733</v>
      </c>
      <c r="O582">
        <v>2279.656899785683</v>
      </c>
      <c r="P582">
        <v>1906.708782189568</v>
      </c>
      <c r="Q582">
        <v>2273.373491581805</v>
      </c>
      <c r="R582">
        <v>1896.66389656207</v>
      </c>
      <c r="S582">
        <v>2405.3158142807151</v>
      </c>
      <c r="T582">
        <v>2544.462861037669</v>
      </c>
      <c r="U582">
        <v>1960.3883769207739</v>
      </c>
      <c r="V582">
        <v>2568.0396932751182</v>
      </c>
      <c r="W582">
        <v>2086.340336253566</v>
      </c>
      <c r="X582">
        <v>2404.3401579317492</v>
      </c>
      <c r="Y582">
        <v>2410.4575771927671</v>
      </c>
      <c r="Z582">
        <v>1587.925272064203</v>
      </c>
      <c r="AA582">
        <v>2494.4008707643529</v>
      </c>
      <c r="AB582">
        <v>2318.6198224654809</v>
      </c>
      <c r="AC582">
        <v>1996.4025343477481</v>
      </c>
      <c r="AD582">
        <v>1558.6205038250589</v>
      </c>
      <c r="AE582">
        <v>1754.3164321980701</v>
      </c>
      <c r="AF582">
        <v>2237.8258345597292</v>
      </c>
      <c r="AG582">
        <v>2226.852580408176</v>
      </c>
      <c r="AH582">
        <v>2332.8447124082368</v>
      </c>
    </row>
    <row r="583" spans="1:34" x14ac:dyDescent="0.25">
      <c r="A583">
        <v>44663</v>
      </c>
      <c r="B583">
        <v>1455.25</v>
      </c>
      <c r="C583">
        <v>2228.9246967249142</v>
      </c>
      <c r="D583">
        <v>2336.670262678671</v>
      </c>
      <c r="E583">
        <v>1791.961375837926</v>
      </c>
      <c r="F583">
        <v>2414.2950529135792</v>
      </c>
      <c r="G583">
        <v>2219.6473477939921</v>
      </c>
      <c r="H583">
        <v>2886.5378429511261</v>
      </c>
      <c r="I583">
        <v>1993.202503746895</v>
      </c>
      <c r="J583">
        <v>2314.3521237101841</v>
      </c>
      <c r="K583">
        <v>2094.4080860534041</v>
      </c>
      <c r="L583">
        <v>2543.292423524525</v>
      </c>
      <c r="M583">
        <v>1340.993008484736</v>
      </c>
      <c r="N583">
        <v>1550.3783835110421</v>
      </c>
      <c r="O583">
        <v>2262.4960016737982</v>
      </c>
      <c r="P583">
        <v>1884.301011575898</v>
      </c>
      <c r="Q583">
        <v>2256.7482283448348</v>
      </c>
      <c r="R583">
        <v>1889.083457052822</v>
      </c>
      <c r="S583">
        <v>2382.2049651932348</v>
      </c>
      <c r="T583">
        <v>2532.6848917777938</v>
      </c>
      <c r="U583">
        <v>1947.1684116694601</v>
      </c>
      <c r="V583">
        <v>2539.8185354677821</v>
      </c>
      <c r="W583">
        <v>2060.9765710128881</v>
      </c>
      <c r="X583">
        <v>2388.4325015332729</v>
      </c>
      <c r="Y583">
        <v>2395.694721652208</v>
      </c>
      <c r="Z583">
        <v>1579.613288722549</v>
      </c>
      <c r="AA583">
        <v>2475.466715492686</v>
      </c>
      <c r="AB583">
        <v>2301.416569829647</v>
      </c>
      <c r="AC583">
        <v>1976.9790480638339</v>
      </c>
      <c r="AD583">
        <v>1546.1350187117359</v>
      </c>
      <c r="AE583">
        <v>1742.370557303261</v>
      </c>
      <c r="AF583">
        <v>2216.5286401995481</v>
      </c>
      <c r="AG583">
        <v>2205.9288429738021</v>
      </c>
      <c r="AH583">
        <v>2318.7118284567468</v>
      </c>
    </row>
    <row r="584" spans="1:34" x14ac:dyDescent="0.25">
      <c r="A584">
        <v>44659</v>
      </c>
      <c r="B584">
        <v>1482</v>
      </c>
      <c r="C584">
        <v>2261.344898072643</v>
      </c>
      <c r="D584">
        <v>2374.2623439878039</v>
      </c>
      <c r="E584">
        <v>1830.1116692838091</v>
      </c>
      <c r="F584">
        <v>2454.2971814739958</v>
      </c>
      <c r="G584">
        <v>2236.7704926142301</v>
      </c>
      <c r="H584">
        <v>2920.830042405014</v>
      </c>
      <c r="I584">
        <v>2020.319589066336</v>
      </c>
      <c r="J584">
        <v>2345.291050026316</v>
      </c>
      <c r="K584">
        <v>2166.4507297784298</v>
      </c>
      <c r="L584">
        <v>2561.094823995224</v>
      </c>
      <c r="M584">
        <v>1345.0535521987431</v>
      </c>
      <c r="N584">
        <v>1580.5068195298579</v>
      </c>
      <c r="O584">
        <v>2291.6843318466731</v>
      </c>
      <c r="P584">
        <v>1907.438597159022</v>
      </c>
      <c r="Q584">
        <v>2300.886195922606</v>
      </c>
      <c r="R584">
        <v>1906.163384628582</v>
      </c>
      <c r="S584">
        <v>2406.1521885087541</v>
      </c>
      <c r="T584">
        <v>2576.9019221809958</v>
      </c>
      <c r="U584">
        <v>1972.1827458131411</v>
      </c>
      <c r="V584">
        <v>2513.5542683697431</v>
      </c>
      <c r="W584">
        <v>2092.996126546584</v>
      </c>
      <c r="X584">
        <v>2422.6764965371999</v>
      </c>
      <c r="Y584">
        <v>2436.986752402448</v>
      </c>
      <c r="Z584">
        <v>1606.89762761212</v>
      </c>
      <c r="AA584">
        <v>2514.1164112634151</v>
      </c>
      <c r="AB584">
        <v>2333.5657508950749</v>
      </c>
      <c r="AC584">
        <v>2000.4375288619381</v>
      </c>
      <c r="AD584">
        <v>1571.0269915121801</v>
      </c>
      <c r="AE584">
        <v>1755.6377220821209</v>
      </c>
      <c r="AF584">
        <v>2241.3348021488441</v>
      </c>
      <c r="AG584">
        <v>2237.1949282551491</v>
      </c>
      <c r="AH584">
        <v>2358.374615775178</v>
      </c>
    </row>
    <row r="585" spans="1:34" x14ac:dyDescent="0.25">
      <c r="A585">
        <v>44658</v>
      </c>
      <c r="B585">
        <v>1502.35</v>
      </c>
      <c r="C585">
        <v>2282.6116151991978</v>
      </c>
      <c r="D585">
        <v>2403.4084568745939</v>
      </c>
      <c r="E585">
        <v>1855.415676363592</v>
      </c>
      <c r="F585">
        <v>2477.005855077151</v>
      </c>
      <c r="G585">
        <v>2269.6791196619979</v>
      </c>
      <c r="H585">
        <v>2943.9415421805388</v>
      </c>
      <c r="I585">
        <v>2053.902846689874</v>
      </c>
      <c r="J585">
        <v>2363.624011170908</v>
      </c>
      <c r="K585">
        <v>2212.112117246274</v>
      </c>
      <c r="L585">
        <v>2566.0925135877642</v>
      </c>
      <c r="M585">
        <v>1357.373804373432</v>
      </c>
      <c r="N585">
        <v>1604.896344775465</v>
      </c>
      <c r="O585">
        <v>2308.6515487166612</v>
      </c>
      <c r="P585">
        <v>1932.898890694549</v>
      </c>
      <c r="Q585">
        <v>2323.0469084320889</v>
      </c>
      <c r="R585">
        <v>1920.5635083803079</v>
      </c>
      <c r="S585">
        <v>2443.931900426393</v>
      </c>
      <c r="T585">
        <v>2604.0081313800388</v>
      </c>
      <c r="U585">
        <v>1988.427183526861</v>
      </c>
      <c r="V585">
        <v>2538.6228979686439</v>
      </c>
      <c r="W585">
        <v>2116.1212991075549</v>
      </c>
      <c r="X585">
        <v>2430.3175144648048</v>
      </c>
      <c r="Y585">
        <v>2458.3827397247378</v>
      </c>
      <c r="Z585">
        <v>1616.0239588176889</v>
      </c>
      <c r="AA585">
        <v>2535.909158713227</v>
      </c>
      <c r="AB585">
        <v>2354.2797261313531</v>
      </c>
      <c r="AC585">
        <v>2022.486701099255</v>
      </c>
      <c r="AD585">
        <v>1589.478113967823</v>
      </c>
      <c r="AE585">
        <v>1767.35562861525</v>
      </c>
      <c r="AF585">
        <v>2260.1418656259698</v>
      </c>
      <c r="AG585">
        <v>2260.9873685491939</v>
      </c>
      <c r="AH585">
        <v>2379.4236008757421</v>
      </c>
    </row>
    <row r="586" spans="1:34" x14ac:dyDescent="0.25">
      <c r="A586">
        <v>44657</v>
      </c>
      <c r="B586">
        <v>1522.9</v>
      </c>
      <c r="C586">
        <v>2297.784696385595</v>
      </c>
      <c r="D586">
        <v>2421.71676641873</v>
      </c>
      <c r="E586">
        <v>1863.826782127047</v>
      </c>
      <c r="F586">
        <v>2497.7001693389179</v>
      </c>
      <c r="G586">
        <v>2293.159849165937</v>
      </c>
      <c r="H586">
        <v>2963.9493310988969</v>
      </c>
      <c r="I586">
        <v>2069.8942779674799</v>
      </c>
      <c r="J586">
        <v>2376.790062507886</v>
      </c>
      <c r="K586">
        <v>2220.0288226600719</v>
      </c>
      <c r="L586">
        <v>2575.9289731836761</v>
      </c>
      <c r="M586">
        <v>1374.549530676072</v>
      </c>
      <c r="N586">
        <v>1613.6308250936299</v>
      </c>
      <c r="O586">
        <v>2321.479319505303</v>
      </c>
      <c r="P586">
        <v>1948.5213924125139</v>
      </c>
      <c r="Q586">
        <v>2333.9132479164941</v>
      </c>
      <c r="R586">
        <v>1926.70953781505</v>
      </c>
      <c r="S586">
        <v>2458.030664409187</v>
      </c>
      <c r="T586">
        <v>2610.4109288179861</v>
      </c>
      <c r="U586">
        <v>2000.601509861498</v>
      </c>
      <c r="V586">
        <v>2580.559725967682</v>
      </c>
      <c r="W586">
        <v>2133.4118006182748</v>
      </c>
      <c r="X586">
        <v>2440.0406933932609</v>
      </c>
      <c r="Y586">
        <v>2475.2003804475221</v>
      </c>
      <c r="Z586">
        <v>1635.5353676853081</v>
      </c>
      <c r="AA586">
        <v>2552.932681534237</v>
      </c>
      <c r="AB586">
        <v>2368.0344524374232</v>
      </c>
      <c r="AC586">
        <v>2036.2672444643449</v>
      </c>
      <c r="AD586">
        <v>1602.435392396533</v>
      </c>
      <c r="AE586">
        <v>1779.278882873981</v>
      </c>
      <c r="AF586">
        <v>2273.4638696720908</v>
      </c>
      <c r="AG586">
        <v>2277.9291884923682</v>
      </c>
      <c r="AH586">
        <v>2394.0813113654949</v>
      </c>
    </row>
    <row r="587" spans="1:34" x14ac:dyDescent="0.25">
      <c r="A587">
        <v>44656</v>
      </c>
      <c r="B587">
        <v>1520.03</v>
      </c>
      <c r="C587">
        <v>2307.493289890775</v>
      </c>
      <c r="D587">
        <v>2438.508212988479</v>
      </c>
      <c r="E587">
        <v>1870.0353148011779</v>
      </c>
      <c r="F587">
        <v>2522.6789231273278</v>
      </c>
      <c r="G587">
        <v>2316.412014210202</v>
      </c>
      <c r="H587">
        <v>2968.104922857518</v>
      </c>
      <c r="I587">
        <v>2074.9178371307962</v>
      </c>
      <c r="J587">
        <v>2384.1716947827072</v>
      </c>
      <c r="K587">
        <v>2239.7685580563329</v>
      </c>
      <c r="L587">
        <v>2567.8449774943178</v>
      </c>
      <c r="M587">
        <v>1393.6683967350129</v>
      </c>
      <c r="N587">
        <v>1605.2065082332219</v>
      </c>
      <c r="O587">
        <v>2335.9303519225741</v>
      </c>
      <c r="P587">
        <v>1956.859276281288</v>
      </c>
      <c r="Q587">
        <v>2327.3029542542622</v>
      </c>
      <c r="R587">
        <v>1917.878049491974</v>
      </c>
      <c r="S587">
        <v>2460.1722061139239</v>
      </c>
      <c r="T587">
        <v>2610.7132498064079</v>
      </c>
      <c r="U587">
        <v>2003.7082393084211</v>
      </c>
      <c r="V587">
        <v>2594.0903414099262</v>
      </c>
      <c r="W587">
        <v>2152.2080671618428</v>
      </c>
      <c r="X587">
        <v>2435.765008376281</v>
      </c>
      <c r="Y587">
        <v>2494.2500806683129</v>
      </c>
      <c r="Z587">
        <v>1641.7085980853419</v>
      </c>
      <c r="AA587">
        <v>2567.40051448329</v>
      </c>
      <c r="AB587">
        <v>2374.486250058038</v>
      </c>
      <c r="AC587">
        <v>2042.447367117418</v>
      </c>
      <c r="AD587">
        <v>1605.5435118034179</v>
      </c>
      <c r="AE587">
        <v>1769.7002163233799</v>
      </c>
      <c r="AF587">
        <v>2279.6139888853668</v>
      </c>
      <c r="AG587">
        <v>2289.4352876340172</v>
      </c>
      <c r="AH587">
        <v>2406.0563337527419</v>
      </c>
    </row>
    <row r="588" spans="1:34" x14ac:dyDescent="0.25">
      <c r="A588">
        <v>44655</v>
      </c>
      <c r="B588">
        <v>1524.7</v>
      </c>
      <c r="C588">
        <v>2307.8759526871549</v>
      </c>
      <c r="D588">
        <v>2446.2980847051781</v>
      </c>
      <c r="E588">
        <v>1863.21034814214</v>
      </c>
      <c r="F588">
        <v>2524.938948594639</v>
      </c>
      <c r="G588">
        <v>2324.5661478455831</v>
      </c>
      <c r="H588">
        <v>2978.0597898503429</v>
      </c>
      <c r="I588">
        <v>2058.5901184091172</v>
      </c>
      <c r="J588">
        <v>2381.8345708310658</v>
      </c>
      <c r="K588">
        <v>2229.999337107286</v>
      </c>
      <c r="L588">
        <v>2567.9178743893481</v>
      </c>
      <c r="M588">
        <v>1391.831852935255</v>
      </c>
      <c r="N588">
        <v>1597.528795039123</v>
      </c>
      <c r="O588">
        <v>2335.423999325772</v>
      </c>
      <c r="P588">
        <v>1955.981737944516</v>
      </c>
      <c r="Q588">
        <v>2326.2130164048631</v>
      </c>
      <c r="R588">
        <v>1925.2146983834321</v>
      </c>
      <c r="S588">
        <v>2456.6262952229622</v>
      </c>
      <c r="T588">
        <v>2611.770921837227</v>
      </c>
      <c r="U588">
        <v>2004.270611798755</v>
      </c>
      <c r="V588">
        <v>2570.016496690263</v>
      </c>
      <c r="W588">
        <v>2149.4144050368618</v>
      </c>
      <c r="X588">
        <v>2439.0958382223521</v>
      </c>
      <c r="Y588">
        <v>2495.3910722439819</v>
      </c>
      <c r="Z588">
        <v>1646.194027441124</v>
      </c>
      <c r="AA588">
        <v>2570.5297704044142</v>
      </c>
      <c r="AB588">
        <v>2370.932311723604</v>
      </c>
      <c r="AC588">
        <v>2042.8192695624241</v>
      </c>
      <c r="AD588">
        <v>1601.993089639155</v>
      </c>
      <c r="AE588">
        <v>1769.8733016481799</v>
      </c>
      <c r="AF588">
        <v>2283.474574516973</v>
      </c>
      <c r="AG588">
        <v>2286.6166660618169</v>
      </c>
      <c r="AH588">
        <v>2408.063536250947</v>
      </c>
    </row>
    <row r="589" spans="1:34" x14ac:dyDescent="0.25">
      <c r="A589">
        <v>44652</v>
      </c>
      <c r="B589">
        <v>1516.44</v>
      </c>
      <c r="C589">
        <v>2301.795208081156</v>
      </c>
      <c r="D589">
        <v>2441.9629719877448</v>
      </c>
      <c r="E589">
        <v>1848.904552383721</v>
      </c>
      <c r="F589">
        <v>2524.368893450805</v>
      </c>
      <c r="G589">
        <v>2308.281296990976</v>
      </c>
      <c r="H589">
        <v>2933.2688821722559</v>
      </c>
      <c r="I589">
        <v>2052.9473272419582</v>
      </c>
      <c r="J589">
        <v>2375.1372663424459</v>
      </c>
      <c r="K589">
        <v>2207.880447382247</v>
      </c>
      <c r="L589">
        <v>2568.5571657199812</v>
      </c>
      <c r="M589">
        <v>1386.897177574047</v>
      </c>
      <c r="N589">
        <v>1586.4629674844259</v>
      </c>
      <c r="O589">
        <v>2342.6593278776008</v>
      </c>
      <c r="P589">
        <v>1965.5709320252961</v>
      </c>
      <c r="Q589">
        <v>2323.3347027788659</v>
      </c>
      <c r="R589">
        <v>1923.403377374523</v>
      </c>
      <c r="S589">
        <v>2448.023936632002</v>
      </c>
      <c r="T589">
        <v>2609.9051484108322</v>
      </c>
      <c r="U589">
        <v>1998.9570133984571</v>
      </c>
      <c r="V589">
        <v>2585.879943247865</v>
      </c>
      <c r="W589">
        <v>2152.9435623271252</v>
      </c>
      <c r="X589">
        <v>2426.9287674503198</v>
      </c>
      <c r="Y589">
        <v>2487.2853948001311</v>
      </c>
      <c r="Z589">
        <v>1654.341624424052</v>
      </c>
      <c r="AA589">
        <v>2559.697662955818</v>
      </c>
      <c r="AB589">
        <v>2370.4596590113579</v>
      </c>
      <c r="AC589">
        <v>2041.0500705075999</v>
      </c>
      <c r="AD589">
        <v>1596.0793949574879</v>
      </c>
      <c r="AE589">
        <v>1762.996752618184</v>
      </c>
      <c r="AF589">
        <v>2276.940579334042</v>
      </c>
      <c r="AG589">
        <v>2282.7493167972711</v>
      </c>
      <c r="AH589">
        <v>2400.0304163225651</v>
      </c>
    </row>
    <row r="590" spans="1:34" x14ac:dyDescent="0.25">
      <c r="A590">
        <v>44651</v>
      </c>
      <c r="B590">
        <v>1492.15</v>
      </c>
      <c r="C590">
        <v>2294.734914560634</v>
      </c>
      <c r="D590">
        <v>2418.96600813542</v>
      </c>
      <c r="E590">
        <v>1843.948918437573</v>
      </c>
      <c r="F590">
        <v>2509.0183979846988</v>
      </c>
      <c r="G590">
        <v>2308.0422850112468</v>
      </c>
      <c r="H590">
        <v>2919.8979302883799</v>
      </c>
      <c r="I590">
        <v>2054.5285618653979</v>
      </c>
      <c r="J590">
        <v>2376.5328011233478</v>
      </c>
      <c r="K590">
        <v>2239.274961844988</v>
      </c>
      <c r="L590">
        <v>2563.5289200782349</v>
      </c>
      <c r="M590">
        <v>1382.409584767908</v>
      </c>
      <c r="N590">
        <v>1582.1891105936079</v>
      </c>
      <c r="O590">
        <v>2331.1220540974032</v>
      </c>
      <c r="P590">
        <v>1957.5753258372549</v>
      </c>
      <c r="Q590">
        <v>2322.7573407528771</v>
      </c>
      <c r="R590">
        <v>1908.364399714492</v>
      </c>
      <c r="S590">
        <v>2431.1816134863211</v>
      </c>
      <c r="T590">
        <v>2606.5851340558402</v>
      </c>
      <c r="U590">
        <v>1992.7323690108101</v>
      </c>
      <c r="V590">
        <v>2572.0011136823218</v>
      </c>
      <c r="W590">
        <v>2158.8660580000128</v>
      </c>
      <c r="X590">
        <v>2423.5301351278149</v>
      </c>
      <c r="Y590">
        <v>2478.7197982078069</v>
      </c>
      <c r="Z590">
        <v>1656.4837294702199</v>
      </c>
      <c r="AA590">
        <v>2548.329016239727</v>
      </c>
      <c r="AB590">
        <v>2368.4899521451221</v>
      </c>
      <c r="AC590">
        <v>2036.041010571508</v>
      </c>
      <c r="AD590">
        <v>1593.082806507731</v>
      </c>
      <c r="AE590">
        <v>1746.255991020583</v>
      </c>
      <c r="AF590">
        <v>2266.1749793436311</v>
      </c>
      <c r="AG590">
        <v>2275.0051023247502</v>
      </c>
      <c r="AH590">
        <v>2396.6646089436281</v>
      </c>
    </row>
    <row r="591" spans="1:34" x14ac:dyDescent="0.25">
      <c r="A591">
        <v>44650</v>
      </c>
      <c r="B591">
        <v>1490.51</v>
      </c>
      <c r="C591">
        <v>2301.645572074061</v>
      </c>
      <c r="D591">
        <v>2429.0398801563952</v>
      </c>
      <c r="E591">
        <v>1847.8495262623251</v>
      </c>
      <c r="F591">
        <v>2519.8376376632541</v>
      </c>
      <c r="G591">
        <v>2278.9871671007859</v>
      </c>
      <c r="H591">
        <v>2929.5210140732038</v>
      </c>
      <c r="I591">
        <v>2057.744164982862</v>
      </c>
      <c r="J591">
        <v>2376.463306751325</v>
      </c>
      <c r="K591">
        <v>2272.3672695141672</v>
      </c>
      <c r="L591">
        <v>2564.0140823348811</v>
      </c>
      <c r="M591">
        <v>1385.3388765385021</v>
      </c>
      <c r="N591">
        <v>1588.6821099326451</v>
      </c>
      <c r="O591">
        <v>2333.597129222172</v>
      </c>
      <c r="P591">
        <v>1959.598340944015</v>
      </c>
      <c r="Q591">
        <v>2326.1564313499939</v>
      </c>
      <c r="R591">
        <v>1908.956376328392</v>
      </c>
      <c r="S591">
        <v>2441.3314657383462</v>
      </c>
      <c r="T591">
        <v>2624.1388431283608</v>
      </c>
      <c r="U591">
        <v>1990.558277664479</v>
      </c>
      <c r="V591">
        <v>2590.0864222272698</v>
      </c>
      <c r="W591">
        <v>2168.7021728653699</v>
      </c>
      <c r="X591">
        <v>2439.4528320231329</v>
      </c>
      <c r="Y591">
        <v>2488.9561148946309</v>
      </c>
      <c r="Z591">
        <v>1663.408922528793</v>
      </c>
      <c r="AA591">
        <v>2559.7245723208612</v>
      </c>
      <c r="AB591">
        <v>2374.799931261995</v>
      </c>
      <c r="AC591">
        <v>2035.0295498401911</v>
      </c>
      <c r="AD591">
        <v>1598.495855878228</v>
      </c>
      <c r="AE591">
        <v>1741.0137946322241</v>
      </c>
      <c r="AF591">
        <v>2269.834985040754</v>
      </c>
      <c r="AG591">
        <v>2280.043392716369</v>
      </c>
      <c r="AH591">
        <v>2408.5743944035262</v>
      </c>
    </row>
    <row r="592" spans="1:34" x14ac:dyDescent="0.25">
      <c r="A592">
        <v>44649</v>
      </c>
      <c r="B592">
        <v>1497.76</v>
      </c>
      <c r="C592">
        <v>2319.0493625459949</v>
      </c>
      <c r="D592">
        <v>2452.0973617545251</v>
      </c>
      <c r="E592">
        <v>1839.1649773877871</v>
      </c>
      <c r="F592">
        <v>2548.5478146759851</v>
      </c>
      <c r="G592">
        <v>2288.1353998430468</v>
      </c>
      <c r="H592">
        <v>2941.5455326023389</v>
      </c>
      <c r="I592">
        <v>2064.209551500247</v>
      </c>
      <c r="J592">
        <v>2383.717892291168</v>
      </c>
      <c r="K592">
        <v>2306.5240390241888</v>
      </c>
      <c r="L592">
        <v>2557.4869651318481</v>
      </c>
      <c r="M592">
        <v>1410.1195308000581</v>
      </c>
      <c r="N592">
        <v>1606.8879726872119</v>
      </c>
      <c r="O592">
        <v>2363.0596100878201</v>
      </c>
      <c r="P592">
        <v>1978.860537159456</v>
      </c>
      <c r="Q592">
        <v>2348.5804234374</v>
      </c>
      <c r="R592">
        <v>1905.480402628486</v>
      </c>
      <c r="S592">
        <v>2471.2061093302491</v>
      </c>
      <c r="T592">
        <v>2643.025783638037</v>
      </c>
      <c r="U592">
        <v>2001.207473247438</v>
      </c>
      <c r="V592">
        <v>2584.3472105098049</v>
      </c>
      <c r="W592">
        <v>2186.3063660314838</v>
      </c>
      <c r="X592">
        <v>2457.9328133612512</v>
      </c>
      <c r="Y592">
        <v>2509.2936932350522</v>
      </c>
      <c r="Z592">
        <v>1670.7086772062571</v>
      </c>
      <c r="AA592">
        <v>2581.5876849805559</v>
      </c>
      <c r="AB592">
        <v>2393.1742949860732</v>
      </c>
      <c r="AC592">
        <v>2044.3150360331081</v>
      </c>
      <c r="AD592">
        <v>1611.755439153643</v>
      </c>
      <c r="AE592">
        <v>1738.9225099814771</v>
      </c>
      <c r="AF592">
        <v>2280.201032826812</v>
      </c>
      <c r="AG592">
        <v>2297.5967699484499</v>
      </c>
      <c r="AH592">
        <v>2431.6465449277639</v>
      </c>
    </row>
    <row r="593" spans="1:34" x14ac:dyDescent="0.25">
      <c r="A593">
        <v>44648</v>
      </c>
      <c r="B593">
        <v>1483.18</v>
      </c>
      <c r="C593">
        <v>2303.9432763548461</v>
      </c>
      <c r="D593">
        <v>2442.036741304727</v>
      </c>
      <c r="E593">
        <v>1821.105575043664</v>
      </c>
      <c r="F593">
        <v>2527.0903990144102</v>
      </c>
      <c r="G593">
        <v>2273.005250485186</v>
      </c>
      <c r="H593">
        <v>2926.3641616572559</v>
      </c>
      <c r="I593">
        <v>2033.7469651047261</v>
      </c>
      <c r="J593">
        <v>2368.5373129391792</v>
      </c>
      <c r="K593">
        <v>2289.1366106749761</v>
      </c>
      <c r="L593">
        <v>2530.8497685350289</v>
      </c>
      <c r="M593">
        <v>1394.397649403498</v>
      </c>
      <c r="N593">
        <v>1600.314834872466</v>
      </c>
      <c r="O593">
        <v>2347.3896587990789</v>
      </c>
      <c r="P593">
        <v>1963.100420986503</v>
      </c>
      <c r="Q593">
        <v>2338.4248725044072</v>
      </c>
      <c r="R593">
        <v>1898.6873467795731</v>
      </c>
      <c r="S593">
        <v>2482.8754560001539</v>
      </c>
      <c r="T593">
        <v>2644.4104495960578</v>
      </c>
      <c r="U593">
        <v>1991.909158785093</v>
      </c>
      <c r="V593">
        <v>2582.4222626141941</v>
      </c>
      <c r="W593">
        <v>2159.2181248158672</v>
      </c>
      <c r="X593">
        <v>2441.5588050355982</v>
      </c>
      <c r="Y593">
        <v>2490.1509552206999</v>
      </c>
      <c r="Z593">
        <v>1666.9583095266339</v>
      </c>
      <c r="AA593">
        <v>2565.251722652054</v>
      </c>
      <c r="AB593">
        <v>2378.6292169560661</v>
      </c>
      <c r="AC593">
        <v>2028.6270525774471</v>
      </c>
      <c r="AD593">
        <v>1602.074860642688</v>
      </c>
      <c r="AE593">
        <v>1729.0451568213321</v>
      </c>
      <c r="AF593">
        <v>2267.089259650495</v>
      </c>
      <c r="AG593">
        <v>2281.5944622393472</v>
      </c>
      <c r="AH593">
        <v>2415.8466085610198</v>
      </c>
    </row>
    <row r="594" spans="1:34" x14ac:dyDescent="0.25">
      <c r="A594">
        <v>44645</v>
      </c>
      <c r="B594">
        <v>1498.5</v>
      </c>
      <c r="C594">
        <v>2313.142855849715</v>
      </c>
      <c r="D594">
        <v>2430.582063858506</v>
      </c>
      <c r="E594">
        <v>1837.8338536636679</v>
      </c>
      <c r="F594">
        <v>2550.8151900720691</v>
      </c>
      <c r="G594">
        <v>2282.2157149167292</v>
      </c>
      <c r="H594">
        <v>2945.9899218990108</v>
      </c>
      <c r="I594">
        <v>2036.5373386942961</v>
      </c>
      <c r="J594">
        <v>2362.748297667843</v>
      </c>
      <c r="K594">
        <v>2278.177294617486</v>
      </c>
      <c r="L594">
        <v>2510.471605731329</v>
      </c>
      <c r="M594">
        <v>1403.8275955220049</v>
      </c>
      <c r="N594">
        <v>1605.5217941968151</v>
      </c>
      <c r="O594">
        <v>2348.8525244809689</v>
      </c>
      <c r="P594">
        <v>1971.9915461280279</v>
      </c>
      <c r="Q594">
        <v>2353.1970827043301</v>
      </c>
      <c r="R594">
        <v>1913.2616489025791</v>
      </c>
      <c r="S594">
        <v>2490.493045372019</v>
      </c>
      <c r="T594">
        <v>2648.1734131231728</v>
      </c>
      <c r="U594">
        <v>1996.6435057845861</v>
      </c>
      <c r="V594">
        <v>2524.7750691713841</v>
      </c>
      <c r="W594">
        <v>2165.2734695690551</v>
      </c>
      <c r="X594">
        <v>2450.508600843229</v>
      </c>
      <c r="Y594">
        <v>2508.0360765998212</v>
      </c>
      <c r="Z594">
        <v>1670.6290628753011</v>
      </c>
      <c r="AA594">
        <v>2581.6328751470928</v>
      </c>
      <c r="AB594">
        <v>2374.2731222236298</v>
      </c>
      <c r="AC594">
        <v>2036.846544122825</v>
      </c>
      <c r="AD594">
        <v>1609.585744489018</v>
      </c>
      <c r="AE594">
        <v>1734.582554018765</v>
      </c>
      <c r="AF594">
        <v>2273.3209435410881</v>
      </c>
      <c r="AG594">
        <v>2289.6445970335699</v>
      </c>
      <c r="AH594">
        <v>2428.1163636093388</v>
      </c>
    </row>
    <row r="595" spans="1:34" x14ac:dyDescent="0.25">
      <c r="A595">
        <v>44644</v>
      </c>
      <c r="B595">
        <v>1498.26</v>
      </c>
      <c r="C595">
        <v>2307.477216844854</v>
      </c>
      <c r="D595">
        <v>2407.0941965254719</v>
      </c>
      <c r="E595">
        <v>1847.7327942622201</v>
      </c>
      <c r="F595">
        <v>2542.627488959633</v>
      </c>
      <c r="G595">
        <v>2272.1318971057599</v>
      </c>
      <c r="H595">
        <v>2952.8484160821581</v>
      </c>
      <c r="I595">
        <v>2029.332167026138</v>
      </c>
      <c r="J595">
        <v>2350.0215213296069</v>
      </c>
      <c r="K595">
        <v>2290.1859947373782</v>
      </c>
      <c r="L595">
        <v>2476.2300618203658</v>
      </c>
      <c r="M595">
        <v>1402.5806168572799</v>
      </c>
      <c r="N595">
        <v>1605.084575499217</v>
      </c>
      <c r="O595">
        <v>2343.9165073266131</v>
      </c>
      <c r="P595">
        <v>1955.609550943105</v>
      </c>
      <c r="Q595">
        <v>2352.5673924429871</v>
      </c>
      <c r="R595">
        <v>1916.8015092572</v>
      </c>
      <c r="S595">
        <v>2480.5702284283561</v>
      </c>
      <c r="T595">
        <v>2640.14263409145</v>
      </c>
      <c r="U595">
        <v>1992.324323773131</v>
      </c>
      <c r="V595">
        <v>2508.123950574713</v>
      </c>
      <c r="W595">
        <v>2167.0752232347349</v>
      </c>
      <c r="X595">
        <v>2447.5978582195949</v>
      </c>
      <c r="Y595">
        <v>2499.0153075294929</v>
      </c>
      <c r="Z595">
        <v>1658.1008605143529</v>
      </c>
      <c r="AA595">
        <v>2575.1169978548678</v>
      </c>
      <c r="AB595">
        <v>2366.9705098221561</v>
      </c>
      <c r="AC595">
        <v>2032.6473157502271</v>
      </c>
      <c r="AD595">
        <v>1607.812976732225</v>
      </c>
      <c r="AE595">
        <v>1735.845979243355</v>
      </c>
      <c r="AF595">
        <v>2269.840546446992</v>
      </c>
      <c r="AG595">
        <v>2284.0739681424689</v>
      </c>
      <c r="AH595">
        <v>2420.4372333995429</v>
      </c>
    </row>
    <row r="596" spans="1:34" x14ac:dyDescent="0.25">
      <c r="A596">
        <v>44643</v>
      </c>
      <c r="B596">
        <v>1502.34</v>
      </c>
      <c r="C596">
        <v>2299.9698729093861</v>
      </c>
      <c r="D596">
        <v>2397.9219113188628</v>
      </c>
      <c r="E596">
        <v>1835.233248192704</v>
      </c>
      <c r="F596">
        <v>2531.7654397830729</v>
      </c>
      <c r="G596">
        <v>2266.1812153079568</v>
      </c>
      <c r="H596">
        <v>2959.4855191265419</v>
      </c>
      <c r="I596">
        <v>2023.1971582389281</v>
      </c>
      <c r="J596">
        <v>2336.816737958874</v>
      </c>
      <c r="K596">
        <v>2278.61755638671</v>
      </c>
      <c r="L596">
        <v>2469.7997567251118</v>
      </c>
      <c r="M596">
        <v>1392.957898271281</v>
      </c>
      <c r="N596">
        <v>1599.7184353245509</v>
      </c>
      <c r="O596">
        <v>2328.4586684366668</v>
      </c>
      <c r="P596">
        <v>1953.7304208778371</v>
      </c>
      <c r="Q596">
        <v>2350.4028624343441</v>
      </c>
      <c r="R596">
        <v>1921.1705673772069</v>
      </c>
      <c r="S596">
        <v>2460.7453504555742</v>
      </c>
      <c r="T596">
        <v>2642.8439001099209</v>
      </c>
      <c r="U596">
        <v>1989.6587043886871</v>
      </c>
      <c r="V596">
        <v>2493.634205663855</v>
      </c>
      <c r="W596">
        <v>2152.468262298733</v>
      </c>
      <c r="X596">
        <v>2425.9374107592221</v>
      </c>
      <c r="Y596">
        <v>2491.3639549562399</v>
      </c>
      <c r="Z596">
        <v>1650.8327036971571</v>
      </c>
      <c r="AA596">
        <v>2567.22404634947</v>
      </c>
      <c r="AB596">
        <v>2356.4302127649262</v>
      </c>
      <c r="AC596">
        <v>2028.9660195898241</v>
      </c>
      <c r="AD596">
        <v>1600.0214590056121</v>
      </c>
      <c r="AE596">
        <v>1741.1806338397389</v>
      </c>
      <c r="AF596">
        <v>2263.7327480317072</v>
      </c>
      <c r="AG596">
        <v>2274.6339610780578</v>
      </c>
      <c r="AH596">
        <v>2412.6455323455089</v>
      </c>
    </row>
    <row r="597" spans="1:34" x14ac:dyDescent="0.25">
      <c r="A597">
        <v>44642</v>
      </c>
      <c r="B597">
        <v>1503.78</v>
      </c>
      <c r="C597">
        <v>2299.504177744162</v>
      </c>
      <c r="D597">
        <v>2375.0390854755692</v>
      </c>
      <c r="E597">
        <v>1802.369694028773</v>
      </c>
      <c r="F597">
        <v>2534.446057012266</v>
      </c>
      <c r="G597">
        <v>2267.05298994036</v>
      </c>
      <c r="H597">
        <v>2960.1534386729159</v>
      </c>
      <c r="I597">
        <v>2022.5549001650411</v>
      </c>
      <c r="J597">
        <v>2332.7931593271119</v>
      </c>
      <c r="K597">
        <v>2298.5344612580611</v>
      </c>
      <c r="L597">
        <v>2468.467448522289</v>
      </c>
      <c r="M597">
        <v>1393.026797453156</v>
      </c>
      <c r="N597">
        <v>1600.03828553006</v>
      </c>
      <c r="O597">
        <v>2316.2676934529532</v>
      </c>
      <c r="P597">
        <v>1953.525915572191</v>
      </c>
      <c r="Q597">
        <v>2353.789855866306</v>
      </c>
      <c r="R597">
        <v>1921.013006743919</v>
      </c>
      <c r="S597">
        <v>2446.850081933138</v>
      </c>
      <c r="T597">
        <v>2654.8710368269112</v>
      </c>
      <c r="U597">
        <v>1988.6908164870799</v>
      </c>
      <c r="V597">
        <v>2474.3217701667381</v>
      </c>
      <c r="W597">
        <v>2147.6848207906592</v>
      </c>
      <c r="X597">
        <v>2423.8759059065501</v>
      </c>
      <c r="Y597">
        <v>2497.9508482146798</v>
      </c>
      <c r="Z597">
        <v>1654.218597829333</v>
      </c>
      <c r="AA597">
        <v>2569.2009979408649</v>
      </c>
      <c r="AB597">
        <v>2353.117225322781</v>
      </c>
      <c r="AC597">
        <v>2027.8691155407021</v>
      </c>
      <c r="AD597">
        <v>1596.0508255052109</v>
      </c>
      <c r="AE597">
        <v>1744.6639908734519</v>
      </c>
      <c r="AF597">
        <v>2259.0064086123002</v>
      </c>
      <c r="AG597">
        <v>2272.428073818352</v>
      </c>
      <c r="AH597">
        <v>2415.540772922147</v>
      </c>
    </row>
    <row r="598" spans="1:34" x14ac:dyDescent="0.25">
      <c r="A598">
        <v>44641</v>
      </c>
      <c r="B598">
        <v>1494.95</v>
      </c>
      <c r="C598">
        <v>2295.006531223717</v>
      </c>
      <c r="D598">
        <v>2379.0300348248411</v>
      </c>
      <c r="E598">
        <v>1797.238500240737</v>
      </c>
      <c r="F598">
        <v>2536.4441832285838</v>
      </c>
      <c r="G598">
        <v>2267.6427824302868</v>
      </c>
      <c r="H598">
        <v>2952.77578479164</v>
      </c>
      <c r="I598">
        <v>2033.7831157096589</v>
      </c>
      <c r="J598">
        <v>2336.5350106976848</v>
      </c>
      <c r="K598">
        <v>2270.2206288000739</v>
      </c>
      <c r="L598">
        <v>2471.6753095363538</v>
      </c>
      <c r="M598">
        <v>1400.720877092785</v>
      </c>
      <c r="N598">
        <v>1593.810568934068</v>
      </c>
      <c r="O598">
        <v>2302.8821691739481</v>
      </c>
      <c r="P598">
        <v>1954.892395339939</v>
      </c>
      <c r="Q598">
        <v>2340.5825189207799</v>
      </c>
      <c r="R598">
        <v>1907.883046337528</v>
      </c>
      <c r="S598">
        <v>2438.0547014068329</v>
      </c>
      <c r="T598">
        <v>2638.3116795051069</v>
      </c>
      <c r="U598">
        <v>1984.753180655093</v>
      </c>
      <c r="V598">
        <v>2470.5799954777872</v>
      </c>
      <c r="W598">
        <v>2143.751338827085</v>
      </c>
      <c r="X598">
        <v>2420.7299597197798</v>
      </c>
      <c r="Y598">
        <v>2493.80425999521</v>
      </c>
      <c r="Z598">
        <v>1649.3837545046449</v>
      </c>
      <c r="AA598">
        <v>2566.0441112339072</v>
      </c>
      <c r="AB598">
        <v>2343.4784118450439</v>
      </c>
      <c r="AC598">
        <v>2024.665547700266</v>
      </c>
      <c r="AD598">
        <v>1593.3888166230479</v>
      </c>
      <c r="AE598">
        <v>1740.0871005157669</v>
      </c>
      <c r="AF598">
        <v>2253.6991305113252</v>
      </c>
      <c r="AG598">
        <v>2267.6661393074792</v>
      </c>
      <c r="AH598">
        <v>2411.7163250138569</v>
      </c>
    </row>
    <row r="599" spans="1:34" x14ac:dyDescent="0.25">
      <c r="A599">
        <v>44638</v>
      </c>
      <c r="B599">
        <v>1469.1</v>
      </c>
      <c r="C599">
        <v>2282.941686499832</v>
      </c>
      <c r="D599">
        <v>2358.8294671247259</v>
      </c>
      <c r="E599">
        <v>1751.395607434956</v>
      </c>
      <c r="F599">
        <v>2509.059002515974</v>
      </c>
      <c r="G599">
        <v>2255.7908188695092</v>
      </c>
      <c r="H599">
        <v>2946.4902429733079</v>
      </c>
      <c r="I599">
        <v>2033.481855592564</v>
      </c>
      <c r="J599">
        <v>2322.447407771625</v>
      </c>
      <c r="K599">
        <v>2272.9246888742509</v>
      </c>
      <c r="L599">
        <v>2469.724824369353</v>
      </c>
      <c r="M599">
        <v>1408.977201528156</v>
      </c>
      <c r="N599">
        <v>1588.802698761461</v>
      </c>
      <c r="O599">
        <v>2296.268476731826</v>
      </c>
      <c r="P599">
        <v>1956.2446235836701</v>
      </c>
      <c r="Q599">
        <v>2338.7205537345349</v>
      </c>
      <c r="R599">
        <v>1905.789935341784</v>
      </c>
      <c r="S599">
        <v>2428.40718988039</v>
      </c>
      <c r="T599">
        <v>2626.0416810171209</v>
      </c>
      <c r="U599">
        <v>1967.1188576243819</v>
      </c>
      <c r="V599">
        <v>2453.8766856747461</v>
      </c>
      <c r="W599">
        <v>2140.8574853229288</v>
      </c>
      <c r="X599">
        <v>2407.552835632287</v>
      </c>
      <c r="Y599">
        <v>2474.6576908074321</v>
      </c>
      <c r="Z599">
        <v>1640.2200881352401</v>
      </c>
      <c r="AA599">
        <v>2547.4894992316058</v>
      </c>
      <c r="AB599">
        <v>2337.4343353548502</v>
      </c>
      <c r="AC599">
        <v>2018.729164204799</v>
      </c>
      <c r="AD599">
        <v>1584.355402003566</v>
      </c>
      <c r="AE599">
        <v>1725.688908251981</v>
      </c>
      <c r="AF599">
        <v>2239.9791720223661</v>
      </c>
      <c r="AG599">
        <v>2256.010464865949</v>
      </c>
      <c r="AH599">
        <v>2400.3223882728912</v>
      </c>
    </row>
    <row r="600" spans="1:34" x14ac:dyDescent="0.25">
      <c r="A600">
        <v>44637</v>
      </c>
      <c r="B600">
        <v>1461.34</v>
      </c>
      <c r="C600">
        <v>2279.4848064058851</v>
      </c>
      <c r="D600">
        <v>2360.9525890173568</v>
      </c>
      <c r="E600">
        <v>1751.690332060818</v>
      </c>
      <c r="F600">
        <v>2505.3186882817572</v>
      </c>
      <c r="G600">
        <v>2245.8988632165651</v>
      </c>
      <c r="H600">
        <v>2942.5161352538098</v>
      </c>
      <c r="I600">
        <v>2022.8181470919119</v>
      </c>
      <c r="J600">
        <v>2327.8977685451018</v>
      </c>
      <c r="K600">
        <v>2254.3890176002451</v>
      </c>
      <c r="L600">
        <v>2466.0389862305042</v>
      </c>
      <c r="M600">
        <v>1411.872759945812</v>
      </c>
      <c r="N600">
        <v>1585.421811952777</v>
      </c>
      <c r="O600">
        <v>2288.734031102374</v>
      </c>
      <c r="P600">
        <v>1953.706471139644</v>
      </c>
      <c r="Q600">
        <v>2335.791831236776</v>
      </c>
      <c r="R600">
        <v>1903.4146748987389</v>
      </c>
      <c r="S600">
        <v>2421.120697163512</v>
      </c>
      <c r="T600">
        <v>2601.5636032064899</v>
      </c>
      <c r="U600">
        <v>1970.9485644220899</v>
      </c>
      <c r="V600">
        <v>2465.4452868414951</v>
      </c>
      <c r="W600">
        <v>2144.0293314407882</v>
      </c>
      <c r="X600">
        <v>2407.785906681901</v>
      </c>
      <c r="Y600">
        <v>2469.540933956157</v>
      </c>
      <c r="Z600">
        <v>1641.4270493591389</v>
      </c>
      <c r="AA600">
        <v>2542.5632880556832</v>
      </c>
      <c r="AB600">
        <v>2333.8230171690029</v>
      </c>
      <c r="AC600">
        <v>2016.998399700431</v>
      </c>
      <c r="AD600">
        <v>1583.933337613094</v>
      </c>
      <c r="AE600">
        <v>1720.0199895547819</v>
      </c>
      <c r="AF600">
        <v>2236.830020041582</v>
      </c>
      <c r="AG600">
        <v>2252.077061609953</v>
      </c>
      <c r="AH600">
        <v>2397.478861751566</v>
      </c>
    </row>
    <row r="601" spans="1:34" x14ac:dyDescent="0.25">
      <c r="A601">
        <v>44636</v>
      </c>
      <c r="B601">
        <v>1459.33</v>
      </c>
      <c r="C601">
        <v>2273.432678598957</v>
      </c>
      <c r="D601">
        <v>2330.5052714491521</v>
      </c>
      <c r="E601">
        <v>1744.987661570568</v>
      </c>
      <c r="F601">
        <v>2490.3033321196472</v>
      </c>
      <c r="G601">
        <v>2236.3279417689801</v>
      </c>
      <c r="H601">
        <v>2939.963448123036</v>
      </c>
      <c r="I601">
        <v>1997.2606920546859</v>
      </c>
      <c r="J601">
        <v>2326.7788009877818</v>
      </c>
      <c r="K601">
        <v>2271.147376144826</v>
      </c>
      <c r="L601">
        <v>2452.1519521939372</v>
      </c>
      <c r="M601">
        <v>1404.3932522018699</v>
      </c>
      <c r="N601">
        <v>1590.9710484925661</v>
      </c>
      <c r="O601">
        <v>2296.8483472580901</v>
      </c>
      <c r="P601">
        <v>1951.6593426393169</v>
      </c>
      <c r="Q601">
        <v>2329.491877077513</v>
      </c>
      <c r="R601">
        <v>1900.511538018452</v>
      </c>
      <c r="S601">
        <v>2415.3915655931269</v>
      </c>
      <c r="T601">
        <v>2602.53960150578</v>
      </c>
      <c r="U601">
        <v>1963.696756618695</v>
      </c>
      <c r="V601">
        <v>2469.3517343497092</v>
      </c>
      <c r="W601">
        <v>2139.817813737212</v>
      </c>
      <c r="X601">
        <v>2394.636782517327</v>
      </c>
      <c r="Y601">
        <v>2461.8111274210692</v>
      </c>
      <c r="Z601">
        <v>1639.0378956338559</v>
      </c>
      <c r="AA601">
        <v>2532.292890077706</v>
      </c>
      <c r="AB601">
        <v>2335.317484975712</v>
      </c>
      <c r="AC601">
        <v>2009.9606885096609</v>
      </c>
      <c r="AD601">
        <v>1583.0081135820319</v>
      </c>
      <c r="AE601">
        <v>1718.9027055944359</v>
      </c>
      <c r="AF601">
        <v>2234.6548951768909</v>
      </c>
      <c r="AG601">
        <v>2247.0963917273621</v>
      </c>
      <c r="AH601">
        <v>2387.8386171620009</v>
      </c>
    </row>
    <row r="602" spans="1:34" x14ac:dyDescent="0.25">
      <c r="A602">
        <v>44635</v>
      </c>
      <c r="B602">
        <v>1452.74</v>
      </c>
      <c r="C602">
        <v>2264.307076223326</v>
      </c>
      <c r="D602">
        <v>2311.187625887299</v>
      </c>
      <c r="E602">
        <v>1733.209559644652</v>
      </c>
      <c r="F602">
        <v>2480.2926959525939</v>
      </c>
      <c r="G602">
        <v>2238.2593762881579</v>
      </c>
      <c r="H602">
        <v>2931.5374313235152</v>
      </c>
      <c r="I602">
        <v>1982.3488923028531</v>
      </c>
      <c r="J602">
        <v>2310.614769306047</v>
      </c>
      <c r="K602">
        <v>2280.9601904398301</v>
      </c>
      <c r="L602">
        <v>2441.541514035473</v>
      </c>
      <c r="M602">
        <v>1398.240976501321</v>
      </c>
      <c r="N602">
        <v>1586.668072902693</v>
      </c>
      <c r="O602">
        <v>2284.038534187293</v>
      </c>
      <c r="P602">
        <v>1947.1757542054529</v>
      </c>
      <c r="Q602">
        <v>2325.7171528468111</v>
      </c>
      <c r="R602">
        <v>1897.1014278797879</v>
      </c>
      <c r="S602">
        <v>2402.353102885872</v>
      </c>
      <c r="T602">
        <v>2589.601582988008</v>
      </c>
      <c r="U602">
        <v>1962.470276042392</v>
      </c>
      <c r="V602">
        <v>2460.870222915752</v>
      </c>
      <c r="W602">
        <v>2126.2628048396409</v>
      </c>
      <c r="X602">
        <v>2385.172029855496</v>
      </c>
      <c r="Y602">
        <v>2447.7833201796811</v>
      </c>
      <c r="Z602">
        <v>1628.4674649888079</v>
      </c>
      <c r="AA602">
        <v>2520.6294238085002</v>
      </c>
      <c r="AB602">
        <v>2326.931569271886</v>
      </c>
      <c r="AC602">
        <v>2004.431704819272</v>
      </c>
      <c r="AD602">
        <v>1575.793988498112</v>
      </c>
      <c r="AE602">
        <v>1715.6150381237651</v>
      </c>
      <c r="AF602">
        <v>2230.777287932332</v>
      </c>
      <c r="AG602">
        <v>2238.037305661574</v>
      </c>
      <c r="AH602">
        <v>2375.3797223858628</v>
      </c>
    </row>
    <row r="603" spans="1:34" x14ac:dyDescent="0.25">
      <c r="A603">
        <v>44634</v>
      </c>
      <c r="B603">
        <v>1446.25</v>
      </c>
      <c r="C603">
        <v>2255.4531496915988</v>
      </c>
      <c r="D603">
        <v>2312.027543601087</v>
      </c>
      <c r="E603">
        <v>1729.8788115310331</v>
      </c>
      <c r="F603">
        <v>2466.3686478608588</v>
      </c>
      <c r="G603">
        <v>2216.6383738823629</v>
      </c>
      <c r="H603">
        <v>2921.8071420369529</v>
      </c>
      <c r="I603">
        <v>1991.430151902239</v>
      </c>
      <c r="J603">
        <v>2299.9961122543418</v>
      </c>
      <c r="K603">
        <v>2245.740921651407</v>
      </c>
      <c r="L603">
        <v>2441.1950591502259</v>
      </c>
      <c r="M603">
        <v>1399.6766719347049</v>
      </c>
      <c r="N603">
        <v>1579.621861381383</v>
      </c>
      <c r="O603">
        <v>2287.3540320081588</v>
      </c>
      <c r="P603">
        <v>1935.2185064613079</v>
      </c>
      <c r="Q603">
        <v>2334.653011457081</v>
      </c>
      <c r="R603">
        <v>1887.656908120907</v>
      </c>
      <c r="S603">
        <v>2398.349538423759</v>
      </c>
      <c r="T603">
        <v>2592.7112991209492</v>
      </c>
      <c r="U603">
        <v>1957.8497818499141</v>
      </c>
      <c r="V603">
        <v>2446.4599728536482</v>
      </c>
      <c r="W603">
        <v>2121.0656274850562</v>
      </c>
      <c r="X603">
        <v>2386.0850838899919</v>
      </c>
      <c r="Y603">
        <v>2421.9801746020462</v>
      </c>
      <c r="Z603">
        <v>1623.00723938633</v>
      </c>
      <c r="AA603">
        <v>2507.3603293273031</v>
      </c>
      <c r="AB603">
        <v>2323.7272936733489</v>
      </c>
      <c r="AC603">
        <v>1997.061833692386</v>
      </c>
      <c r="AD603">
        <v>1571.535525527614</v>
      </c>
      <c r="AE603">
        <v>1711.8140776606899</v>
      </c>
      <c r="AF603">
        <v>2221.2568645716328</v>
      </c>
      <c r="AG603">
        <v>2227.4800984213011</v>
      </c>
      <c r="AH603">
        <v>2367.970808108138</v>
      </c>
    </row>
    <row r="604" spans="1:34" x14ac:dyDescent="0.25">
      <c r="A604">
        <v>44631</v>
      </c>
      <c r="B604">
        <v>1466.54</v>
      </c>
      <c r="C604">
        <v>2273.5515512980901</v>
      </c>
      <c r="D604">
        <v>2342.1079971324589</v>
      </c>
      <c r="E604">
        <v>1743.034795037069</v>
      </c>
      <c r="F604">
        <v>2477.2320357083681</v>
      </c>
      <c r="G604">
        <v>2243.410266948586</v>
      </c>
      <c r="H604">
        <v>2949.070763192678</v>
      </c>
      <c r="I604">
        <v>2017.668426543099</v>
      </c>
      <c r="J604">
        <v>2326.2624142654558</v>
      </c>
      <c r="K604">
        <v>2316.1698125632938</v>
      </c>
      <c r="L604">
        <v>2450.0837562125662</v>
      </c>
      <c r="M604">
        <v>1386.535093503823</v>
      </c>
      <c r="N604">
        <v>1614.0090197528391</v>
      </c>
      <c r="O604">
        <v>2321.9127513073572</v>
      </c>
      <c r="P604">
        <v>1951.537215778842</v>
      </c>
      <c r="Q604">
        <v>2362.2700792845822</v>
      </c>
      <c r="R604">
        <v>1884.404201256491</v>
      </c>
      <c r="S604">
        <v>2409.8007731658008</v>
      </c>
      <c r="T604">
        <v>2623.4935337723509</v>
      </c>
      <c r="U604">
        <v>1977.554502759436</v>
      </c>
      <c r="V604">
        <v>2457.4036956324799</v>
      </c>
      <c r="W604">
        <v>2153.8256106603658</v>
      </c>
      <c r="X604">
        <v>2377.9522804811531</v>
      </c>
      <c r="Y604">
        <v>2432.1335008087799</v>
      </c>
      <c r="Z604">
        <v>1633.150668819681</v>
      </c>
      <c r="AA604">
        <v>2520.4894175769909</v>
      </c>
      <c r="AB604">
        <v>2354.5569783076071</v>
      </c>
      <c r="AC604">
        <v>2014.5166879126109</v>
      </c>
      <c r="AD604">
        <v>1586.8278878285389</v>
      </c>
      <c r="AE604">
        <v>1728.515197913717</v>
      </c>
      <c r="AF604">
        <v>2238.7176498220811</v>
      </c>
      <c r="AG604">
        <v>2244.3015315418038</v>
      </c>
      <c r="AH604">
        <v>2387.8608974396948</v>
      </c>
    </row>
    <row r="605" spans="1:34" x14ac:dyDescent="0.25">
      <c r="A605">
        <v>44630</v>
      </c>
      <c r="B605">
        <v>1479.08</v>
      </c>
      <c r="C605">
        <v>2281.2709316991031</v>
      </c>
      <c r="D605">
        <v>2347.886617008463</v>
      </c>
      <c r="E605">
        <v>1747.143104368585</v>
      </c>
      <c r="F605">
        <v>2489.1019576099611</v>
      </c>
      <c r="G605">
        <v>2266.2966707292721</v>
      </c>
      <c r="H605">
        <v>2970.4031131196271</v>
      </c>
      <c r="I605">
        <v>2023.387870405373</v>
      </c>
      <c r="J605">
        <v>2333.986299609694</v>
      </c>
      <c r="K605">
        <v>2382.8029572357768</v>
      </c>
      <c r="L605">
        <v>2443.6856445062122</v>
      </c>
      <c r="M605">
        <v>1392.3601003780079</v>
      </c>
      <c r="N605">
        <v>1630.497876424675</v>
      </c>
      <c r="O605">
        <v>2315.762587620728</v>
      </c>
      <c r="P605">
        <v>1941.7581819754041</v>
      </c>
      <c r="Q605">
        <v>2375.9904594114578</v>
      </c>
      <c r="R605">
        <v>1881.882199302368</v>
      </c>
      <c r="S605">
        <v>2424.292342896777</v>
      </c>
      <c r="T605">
        <v>2639.0964443944172</v>
      </c>
      <c r="U605">
        <v>1984.451060345516</v>
      </c>
      <c r="V605">
        <v>2469.102932207456</v>
      </c>
      <c r="W605">
        <v>2155.938693543826</v>
      </c>
      <c r="X605">
        <v>2360.4080572401649</v>
      </c>
      <c r="Y605">
        <v>2437.692253883562</v>
      </c>
      <c r="Z605">
        <v>1651.055022954557</v>
      </c>
      <c r="AA605">
        <v>2528.6676965422589</v>
      </c>
      <c r="AB605">
        <v>2364.0678346900868</v>
      </c>
      <c r="AC605">
        <v>2017.2695748232561</v>
      </c>
      <c r="AD605">
        <v>1599.427399931154</v>
      </c>
      <c r="AE605">
        <v>1737.5256046678389</v>
      </c>
      <c r="AF605">
        <v>2248.9763424784419</v>
      </c>
      <c r="AG605">
        <v>2250.90660845704</v>
      </c>
      <c r="AH605">
        <v>2395.333197475718</v>
      </c>
    </row>
    <row r="606" spans="1:34" x14ac:dyDescent="0.25">
      <c r="A606">
        <v>44629</v>
      </c>
      <c r="B606">
        <v>1473.74</v>
      </c>
      <c r="C606">
        <v>2271.1701324897881</v>
      </c>
      <c r="D606">
        <v>2329.301556666459</v>
      </c>
      <c r="E606">
        <v>1733.5846283565111</v>
      </c>
      <c r="F606">
        <v>2474.846064242694</v>
      </c>
      <c r="G606">
        <v>2256.6990839075202</v>
      </c>
      <c r="H606">
        <v>2958.2659799623352</v>
      </c>
      <c r="I606">
        <v>2015.6998267621759</v>
      </c>
      <c r="J606">
        <v>2325.2228676890172</v>
      </c>
      <c r="K606">
        <v>2410.8501884248849</v>
      </c>
      <c r="L606">
        <v>2423.8048875703821</v>
      </c>
      <c r="M606">
        <v>1372.805915532231</v>
      </c>
      <c r="N606">
        <v>1635.741007127054</v>
      </c>
      <c r="O606">
        <v>2323.1072384867161</v>
      </c>
      <c r="P606">
        <v>1926.8493097382641</v>
      </c>
      <c r="Q606">
        <v>2365.0526455825561</v>
      </c>
      <c r="R606">
        <v>1877.7699352731281</v>
      </c>
      <c r="S606">
        <v>2390.7703439595539</v>
      </c>
      <c r="T606">
        <v>2638.136787515145</v>
      </c>
      <c r="U606">
        <v>1979.400709994622</v>
      </c>
      <c r="V606">
        <v>2409.4286695794449</v>
      </c>
      <c r="W606">
        <v>2156.2033822571302</v>
      </c>
      <c r="X606">
        <v>2337.9107610647038</v>
      </c>
      <c r="Y606">
        <v>2420.6317264356771</v>
      </c>
      <c r="Z606">
        <v>1651.1244605679869</v>
      </c>
      <c r="AA606">
        <v>2513.0516107331491</v>
      </c>
      <c r="AB606">
        <v>2358.814393974013</v>
      </c>
      <c r="AC606">
        <v>2011.060948690417</v>
      </c>
      <c r="AD606">
        <v>1595.2248832749981</v>
      </c>
      <c r="AE606">
        <v>1734.720371317545</v>
      </c>
      <c r="AF606">
        <v>2243.0996879124982</v>
      </c>
      <c r="AG606">
        <v>2241.3711889939091</v>
      </c>
      <c r="AH606">
        <v>2381.7031521499921</v>
      </c>
    </row>
    <row r="607" spans="1:34" x14ac:dyDescent="0.25">
      <c r="A607">
        <v>44628</v>
      </c>
      <c r="B607">
        <v>1473.71</v>
      </c>
      <c r="C607">
        <v>2267.1761811780748</v>
      </c>
      <c r="D607">
        <v>2337.4197552045412</v>
      </c>
      <c r="E607">
        <v>1735.315890709202</v>
      </c>
      <c r="F607">
        <v>2481.3812986049052</v>
      </c>
      <c r="G607">
        <v>2263.7563142022482</v>
      </c>
      <c r="H607">
        <v>2967.3918006343101</v>
      </c>
      <c r="I607">
        <v>2018.966382024397</v>
      </c>
      <c r="J607">
        <v>2312.1372486828018</v>
      </c>
      <c r="K607">
        <v>2342.265079029999</v>
      </c>
      <c r="L607">
        <v>2435.1846217051761</v>
      </c>
      <c r="M607">
        <v>1375.650817710793</v>
      </c>
      <c r="N607">
        <v>1628.6648901497781</v>
      </c>
      <c r="O607">
        <v>2311.035865866887</v>
      </c>
      <c r="P607">
        <v>1921.694036300072</v>
      </c>
      <c r="Q607">
        <v>2343.6000498536978</v>
      </c>
      <c r="R607">
        <v>1876.965747592461</v>
      </c>
      <c r="S607">
        <v>2366.0339771121699</v>
      </c>
      <c r="T607">
        <v>2620.7510034336069</v>
      </c>
      <c r="U607">
        <v>1978.385655429468</v>
      </c>
      <c r="V607">
        <v>2402.7686262909042</v>
      </c>
      <c r="W607">
        <v>2123.5559648304529</v>
      </c>
      <c r="X607">
        <v>2342.3715673588331</v>
      </c>
      <c r="Y607">
        <v>2422.2838797080422</v>
      </c>
      <c r="Z607">
        <v>1649.3077188772361</v>
      </c>
      <c r="AA607">
        <v>2515.8544776165231</v>
      </c>
      <c r="AB607">
        <v>2341.3983742774481</v>
      </c>
      <c r="AC607">
        <v>2005.1929901356409</v>
      </c>
      <c r="AD607">
        <v>1592.8269842226871</v>
      </c>
      <c r="AE607">
        <v>1738.74299776775</v>
      </c>
      <c r="AF607">
        <v>2236.4668695857522</v>
      </c>
      <c r="AG607">
        <v>2237.9008669448699</v>
      </c>
      <c r="AH607">
        <v>2377.4589606828922</v>
      </c>
    </row>
    <row r="608" spans="1:34" x14ac:dyDescent="0.25">
      <c r="A608">
        <v>44627</v>
      </c>
      <c r="B608">
        <v>1499.05</v>
      </c>
      <c r="C608">
        <v>2280.3743642443851</v>
      </c>
      <c r="D608">
        <v>2360.5036111584209</v>
      </c>
      <c r="E608">
        <v>1745.970311664375</v>
      </c>
      <c r="F608">
        <v>2503.814153173626</v>
      </c>
      <c r="G608">
        <v>2288.12904872014</v>
      </c>
      <c r="H608">
        <v>2977.286968163055</v>
      </c>
      <c r="I608">
        <v>2010.9755100306261</v>
      </c>
      <c r="J608">
        <v>2317.131725648514</v>
      </c>
      <c r="K608">
        <v>2332.2538733466558</v>
      </c>
      <c r="L608">
        <v>2468.847807204585</v>
      </c>
      <c r="M608">
        <v>1358.820935024241</v>
      </c>
      <c r="N608">
        <v>1642.424359195109</v>
      </c>
      <c r="O608">
        <v>2317.6529655935501</v>
      </c>
      <c r="P608">
        <v>1932.1554315982171</v>
      </c>
      <c r="Q608">
        <v>2362.185781829472</v>
      </c>
      <c r="R608">
        <v>1887.5492029192051</v>
      </c>
      <c r="S608">
        <v>2365.1870595668961</v>
      </c>
      <c r="T608">
        <v>2650.4998072382218</v>
      </c>
      <c r="U608">
        <v>1989.3357830657239</v>
      </c>
      <c r="V608">
        <v>2424.4388274481339</v>
      </c>
      <c r="W608">
        <v>2158.351511367508</v>
      </c>
      <c r="X608">
        <v>2350.2305055140951</v>
      </c>
      <c r="Y608">
        <v>2436.501557623867</v>
      </c>
      <c r="Z608">
        <v>1635.7960008681639</v>
      </c>
      <c r="AA608">
        <v>2532.2726857064658</v>
      </c>
      <c r="AB608">
        <v>2352.758571473968</v>
      </c>
      <c r="AC608">
        <v>2019.58162944376</v>
      </c>
      <c r="AD608">
        <v>1593.268548635486</v>
      </c>
      <c r="AE608">
        <v>1748.508981005589</v>
      </c>
      <c r="AF608">
        <v>2255.2996945101181</v>
      </c>
      <c r="AG608">
        <v>2254.9735032852218</v>
      </c>
      <c r="AH608">
        <v>2384.3772481806009</v>
      </c>
    </row>
    <row r="609" spans="1:34" x14ac:dyDescent="0.25">
      <c r="A609">
        <v>44624</v>
      </c>
      <c r="B609">
        <v>1505.33</v>
      </c>
      <c r="C609">
        <v>2269.969421315845</v>
      </c>
      <c r="D609">
        <v>2355.0402545781958</v>
      </c>
      <c r="E609">
        <v>1752.0929386039229</v>
      </c>
      <c r="F609">
        <v>2506.781259914836</v>
      </c>
      <c r="G609">
        <v>2301.3842100220331</v>
      </c>
      <c r="H609">
        <v>2988.5898066524678</v>
      </c>
      <c r="I609">
        <v>1992.4713810230301</v>
      </c>
      <c r="J609">
        <v>2301.5406934632101</v>
      </c>
      <c r="K609">
        <v>2244.497855551951</v>
      </c>
      <c r="L609">
        <v>2469.3732874466659</v>
      </c>
      <c r="M609">
        <v>1373.422098852725</v>
      </c>
      <c r="N609">
        <v>1619.943167663027</v>
      </c>
      <c r="O609">
        <v>2284.2795745129902</v>
      </c>
      <c r="P609">
        <v>1921.9935135417061</v>
      </c>
      <c r="Q609">
        <v>2335.6164759707071</v>
      </c>
      <c r="R609">
        <v>1898.0522544825219</v>
      </c>
      <c r="S609">
        <v>2372.188719793719</v>
      </c>
      <c r="T609">
        <v>2628.1530409631241</v>
      </c>
      <c r="U609">
        <v>1975.561633018955</v>
      </c>
      <c r="V609">
        <v>2427.3191777048351</v>
      </c>
      <c r="W609">
        <v>2139.2261604271389</v>
      </c>
      <c r="X609">
        <v>2326.951930528206</v>
      </c>
      <c r="Y609">
        <v>2423.5681825230722</v>
      </c>
      <c r="Z609">
        <v>1634.0079748458299</v>
      </c>
      <c r="AA609">
        <v>2526.8885171329312</v>
      </c>
      <c r="AB609">
        <v>2324.538366606921</v>
      </c>
      <c r="AC609">
        <v>2013.5361863275091</v>
      </c>
      <c r="AD609">
        <v>1587.86396447779</v>
      </c>
      <c r="AE609">
        <v>1755.71621342358</v>
      </c>
      <c r="AF609">
        <v>2251.4168332250142</v>
      </c>
      <c r="AG609">
        <v>2249.1415954513582</v>
      </c>
      <c r="AH609">
        <v>2363.9423987229902</v>
      </c>
    </row>
    <row r="610" spans="1:34" x14ac:dyDescent="0.25">
      <c r="A610">
        <v>44623</v>
      </c>
      <c r="B610">
        <v>1505</v>
      </c>
      <c r="C610">
        <v>2262.7348046369661</v>
      </c>
      <c r="D610">
        <v>2352.137421208789</v>
      </c>
      <c r="E610">
        <v>1744.7620220911731</v>
      </c>
      <c r="F610">
        <v>2497.8545418252979</v>
      </c>
      <c r="G610">
        <v>2297.8362228621249</v>
      </c>
      <c r="H610">
        <v>2973.17779053502</v>
      </c>
      <c r="I610">
        <v>1984.7796591579081</v>
      </c>
      <c r="J610">
        <v>2292.537416220106</v>
      </c>
      <c r="K610">
        <v>2255.3798557947289</v>
      </c>
      <c r="L610">
        <v>2466.0840706303802</v>
      </c>
      <c r="M610">
        <v>1364.021783057442</v>
      </c>
      <c r="N610">
        <v>1623.8621865714661</v>
      </c>
      <c r="O610">
        <v>2286.091349752654</v>
      </c>
      <c r="P610">
        <v>1911.3039093661439</v>
      </c>
      <c r="Q610">
        <v>2332.4777226800111</v>
      </c>
      <c r="R610">
        <v>1897.4893957341351</v>
      </c>
      <c r="S610">
        <v>2370.3167779396522</v>
      </c>
      <c r="T610">
        <v>2646.692690784173</v>
      </c>
      <c r="U610">
        <v>1971.13607270892</v>
      </c>
      <c r="V610">
        <v>2434.5585102173318</v>
      </c>
      <c r="W610">
        <v>2127.258484046622</v>
      </c>
      <c r="X610">
        <v>2315.2588812884592</v>
      </c>
      <c r="Y610">
        <v>2399.9278743610389</v>
      </c>
      <c r="Z610">
        <v>1634.732159019283</v>
      </c>
      <c r="AA610">
        <v>2514.5421566305949</v>
      </c>
      <c r="AB610">
        <v>2324.1822274807341</v>
      </c>
      <c r="AC610">
        <v>2007.461808213227</v>
      </c>
      <c r="AD610">
        <v>1586.44651085597</v>
      </c>
      <c r="AE610">
        <v>1757.0184829078589</v>
      </c>
      <c r="AF610">
        <v>2251.0315742485759</v>
      </c>
      <c r="AG610">
        <v>2241.716153712026</v>
      </c>
      <c r="AH610">
        <v>2352.5286546991852</v>
      </c>
    </row>
    <row r="611" spans="1:34" x14ac:dyDescent="0.25">
      <c r="A611">
        <v>44622</v>
      </c>
      <c r="B611">
        <v>1485.52</v>
      </c>
      <c r="C611">
        <v>2244.1242357527422</v>
      </c>
      <c r="D611">
        <v>2333.6055357233131</v>
      </c>
      <c r="E611">
        <v>1744.9631261219879</v>
      </c>
      <c r="F611">
        <v>2489.6701348841939</v>
      </c>
      <c r="G611">
        <v>2286.1059495868431</v>
      </c>
      <c r="H611">
        <v>2954.7798675369918</v>
      </c>
      <c r="I611">
        <v>1971.685230305425</v>
      </c>
      <c r="J611">
        <v>2267.4280958485451</v>
      </c>
      <c r="K611">
        <v>2223.3699981191112</v>
      </c>
      <c r="L611">
        <v>2431.4504769529231</v>
      </c>
      <c r="M611">
        <v>1357.597384068783</v>
      </c>
      <c r="N611">
        <v>1604.6076207485639</v>
      </c>
      <c r="O611">
        <v>2266.3485822806579</v>
      </c>
      <c r="P611">
        <v>1897.4366197081131</v>
      </c>
      <c r="Q611">
        <v>2296.954950810647</v>
      </c>
      <c r="R611">
        <v>1885.2260938403199</v>
      </c>
      <c r="S611">
        <v>2356.3303565458159</v>
      </c>
      <c r="T611">
        <v>2607.5445522967898</v>
      </c>
      <c r="U611">
        <v>1943.008248117457</v>
      </c>
      <c r="V611">
        <v>2408.5364829095101</v>
      </c>
      <c r="W611">
        <v>2075.8904389483741</v>
      </c>
      <c r="X611">
        <v>2301.9422033024948</v>
      </c>
      <c r="Y611">
        <v>2386.1134306409858</v>
      </c>
      <c r="Z611">
        <v>1635.165231617457</v>
      </c>
      <c r="AA611">
        <v>2500.0159644089058</v>
      </c>
      <c r="AB611">
        <v>2296.587632249928</v>
      </c>
      <c r="AC611">
        <v>1984.5743230618029</v>
      </c>
      <c r="AD611">
        <v>1577.3004454385041</v>
      </c>
      <c r="AE611">
        <v>1744.0247213802791</v>
      </c>
      <c r="AF611">
        <v>2235.6239618316058</v>
      </c>
      <c r="AG611">
        <v>2223.440108655102</v>
      </c>
      <c r="AH611">
        <v>2331.328129494786</v>
      </c>
    </row>
    <row r="612" spans="1:34" x14ac:dyDescent="0.25">
      <c r="A612">
        <v>44621</v>
      </c>
      <c r="B612">
        <v>1498.78</v>
      </c>
      <c r="C612">
        <v>2245.7558422052189</v>
      </c>
      <c r="D612">
        <v>2329.580611860521</v>
      </c>
      <c r="E612">
        <v>1750.0803969269059</v>
      </c>
      <c r="F612">
        <v>2492.8783716777662</v>
      </c>
      <c r="G612">
        <v>2286.060453366435</v>
      </c>
      <c r="H612">
        <v>2963.6257673062159</v>
      </c>
      <c r="I612">
        <v>1977.143496311249</v>
      </c>
      <c r="J612">
        <v>2266.324944639583</v>
      </c>
      <c r="K612">
        <v>2175.2518023210791</v>
      </c>
      <c r="L612">
        <v>2438.4055204810752</v>
      </c>
      <c r="M612">
        <v>1355.6490024973709</v>
      </c>
      <c r="N612">
        <v>1603.4156340915731</v>
      </c>
      <c r="O612">
        <v>2261.5704680884969</v>
      </c>
      <c r="P612">
        <v>1891.1219795399879</v>
      </c>
      <c r="Q612">
        <v>2293.3908588655859</v>
      </c>
      <c r="R612">
        <v>1907.140709726222</v>
      </c>
      <c r="S612">
        <v>2373.9540309708859</v>
      </c>
      <c r="T612">
        <v>2600.6930474504411</v>
      </c>
      <c r="U612">
        <v>1939.573440463691</v>
      </c>
      <c r="V612">
        <v>2365.3728261567808</v>
      </c>
      <c r="W612">
        <v>2077.4481527264561</v>
      </c>
      <c r="X612">
        <v>2310.853067195696</v>
      </c>
      <c r="Y612">
        <v>2395.3570461926211</v>
      </c>
      <c r="Z612">
        <v>1639.6414481002389</v>
      </c>
      <c r="AA612">
        <v>2505.9061141046641</v>
      </c>
      <c r="AB612">
        <v>2286.6989988733312</v>
      </c>
      <c r="AC612">
        <v>1988.857379443695</v>
      </c>
      <c r="AD612">
        <v>1578.1346765296521</v>
      </c>
      <c r="AE612">
        <v>1755.8191412979029</v>
      </c>
      <c r="AF612">
        <v>2239.328233322944</v>
      </c>
      <c r="AG612">
        <v>2225.7359467064471</v>
      </c>
      <c r="AH612">
        <v>2330.016848705041</v>
      </c>
    </row>
    <row r="613" spans="1:34" x14ac:dyDescent="0.25">
      <c r="A613">
        <v>44620</v>
      </c>
      <c r="B613">
        <v>1490.13</v>
      </c>
      <c r="C613">
        <v>2237.7908504196271</v>
      </c>
      <c r="D613">
        <v>2329.1043029058442</v>
      </c>
      <c r="E613">
        <v>1729.1421111044151</v>
      </c>
      <c r="F613">
        <v>2472.3927346627452</v>
      </c>
      <c r="G613">
        <v>2277.5827318064621</v>
      </c>
      <c r="H613">
        <v>2956.550116505593</v>
      </c>
      <c r="I613">
        <v>1979.468537231566</v>
      </c>
      <c r="J613">
        <v>2252.243136908543</v>
      </c>
      <c r="K613">
        <v>2181.4259216038549</v>
      </c>
      <c r="L613">
        <v>2437.1474470848962</v>
      </c>
      <c r="M613">
        <v>1349.6924077766489</v>
      </c>
      <c r="N613">
        <v>1604.7594089719739</v>
      </c>
      <c r="O613">
        <v>2262.674303356695</v>
      </c>
      <c r="P613">
        <v>1875.6023599064231</v>
      </c>
      <c r="Q613">
        <v>2290.4944303143948</v>
      </c>
      <c r="R613">
        <v>1907.5561580205949</v>
      </c>
      <c r="S613">
        <v>2379.4260697440059</v>
      </c>
      <c r="T613">
        <v>2594.4729016626538</v>
      </c>
      <c r="U613">
        <v>1932.969108662177</v>
      </c>
      <c r="V613">
        <v>2336.707922324093</v>
      </c>
      <c r="W613">
        <v>2067.9420326152749</v>
      </c>
      <c r="X613">
        <v>2300.3138146822262</v>
      </c>
      <c r="Y613">
        <v>2386.7165114097902</v>
      </c>
      <c r="Z613">
        <v>1635.2712479880349</v>
      </c>
      <c r="AA613">
        <v>2494.599879327629</v>
      </c>
      <c r="AB613">
        <v>2282.4293826071689</v>
      </c>
      <c r="AC613">
        <v>1982.7415994928749</v>
      </c>
      <c r="AD613">
        <v>1573.2853288036099</v>
      </c>
      <c r="AE613">
        <v>1755.557411189159</v>
      </c>
      <c r="AF613">
        <v>2233.524039037673</v>
      </c>
      <c r="AG613">
        <v>2216.0679317696049</v>
      </c>
      <c r="AH613">
        <v>2321.7988072381299</v>
      </c>
    </row>
    <row r="614" spans="1:34" x14ac:dyDescent="0.25">
      <c r="A614">
        <v>44617</v>
      </c>
      <c r="B614">
        <v>1498.89</v>
      </c>
      <c r="C614">
        <v>2233.0132873470411</v>
      </c>
      <c r="D614">
        <v>2327.639898386803</v>
      </c>
      <c r="E614">
        <v>1720.445997521254</v>
      </c>
      <c r="F614">
        <v>2477.3106099650699</v>
      </c>
      <c r="G614">
        <v>2292.7601668075031</v>
      </c>
      <c r="H614">
        <v>2962.3748089965679</v>
      </c>
      <c r="I614">
        <v>1985.155280599083</v>
      </c>
      <c r="J614">
        <v>2253.351802579461</v>
      </c>
      <c r="K614">
        <v>2167.1895259463722</v>
      </c>
      <c r="L614">
        <v>2427.376976583897</v>
      </c>
      <c r="M614">
        <v>1348.2841690081</v>
      </c>
      <c r="N614">
        <v>1606.1680184147881</v>
      </c>
      <c r="O614">
        <v>2248.212628341153</v>
      </c>
      <c r="P614">
        <v>1864.307444341488</v>
      </c>
      <c r="Q614">
        <v>2261.3028995086838</v>
      </c>
      <c r="R614">
        <v>1918.191916348424</v>
      </c>
      <c r="S614">
        <v>2349.177252857633</v>
      </c>
      <c r="T614">
        <v>2539.6614427447971</v>
      </c>
      <c r="U614">
        <v>1933.3578481708309</v>
      </c>
      <c r="V614">
        <v>2324.1110676383332</v>
      </c>
      <c r="W614">
        <v>2058.5279293471299</v>
      </c>
      <c r="X614">
        <v>2294.595278473254</v>
      </c>
      <c r="Y614">
        <v>2385.3238463078101</v>
      </c>
      <c r="Z614">
        <v>1619.7775557728769</v>
      </c>
      <c r="AA614">
        <v>2491.4137134935381</v>
      </c>
      <c r="AB614">
        <v>2267.658439399414</v>
      </c>
      <c r="AC614">
        <v>1984.1070692951439</v>
      </c>
      <c r="AD614">
        <v>1568.81490893828</v>
      </c>
      <c r="AE614">
        <v>1762.2169159185009</v>
      </c>
      <c r="AF614">
        <v>2235.0873768418819</v>
      </c>
      <c r="AG614">
        <v>2208.549069626029</v>
      </c>
      <c r="AH614">
        <v>2315.3459050184392</v>
      </c>
    </row>
    <row r="615" spans="1:34" x14ac:dyDescent="0.25">
      <c r="A615">
        <v>44616</v>
      </c>
      <c r="B615">
        <v>1494.85</v>
      </c>
      <c r="C615">
        <v>2223.3903716880241</v>
      </c>
      <c r="D615">
        <v>2331.9919478246002</v>
      </c>
      <c r="E615">
        <v>1718.9239587341331</v>
      </c>
      <c r="F615">
        <v>2468.706626547721</v>
      </c>
      <c r="G615">
        <v>2285.515933839029</v>
      </c>
      <c r="H615">
        <v>2940.2490061638041</v>
      </c>
      <c r="I615">
        <v>1969.183552121144</v>
      </c>
      <c r="J615">
        <v>2247.846025885181</v>
      </c>
      <c r="K615">
        <v>2173.000838637181</v>
      </c>
      <c r="L615">
        <v>2414.4986316505451</v>
      </c>
      <c r="M615">
        <v>1332.925454037354</v>
      </c>
      <c r="N615">
        <v>1606.5937114918161</v>
      </c>
      <c r="O615">
        <v>2234.0230070864691</v>
      </c>
      <c r="P615">
        <v>1855.209398729701</v>
      </c>
      <c r="Q615">
        <v>2245.437596594184</v>
      </c>
      <c r="R615">
        <v>1911.106938359696</v>
      </c>
      <c r="S615">
        <v>2326.0447453201059</v>
      </c>
      <c r="T615">
        <v>2530.048704464612</v>
      </c>
      <c r="U615">
        <v>1923.108434505511</v>
      </c>
      <c r="V615">
        <v>2324.1011750234402</v>
      </c>
      <c r="W615">
        <v>2054.133499787225</v>
      </c>
      <c r="X615">
        <v>2282.913104440363</v>
      </c>
      <c r="Y615">
        <v>2375.8022387140868</v>
      </c>
      <c r="Z615">
        <v>1612.2449229246611</v>
      </c>
      <c r="AA615">
        <v>2480.405282413808</v>
      </c>
      <c r="AB615">
        <v>2257.694631181294</v>
      </c>
      <c r="AC615">
        <v>1975.530098269742</v>
      </c>
      <c r="AD615">
        <v>1563.67588604143</v>
      </c>
      <c r="AE615">
        <v>1760.123368292886</v>
      </c>
      <c r="AF615">
        <v>2227.6083153246918</v>
      </c>
      <c r="AG615">
        <v>2198.0942469967858</v>
      </c>
      <c r="AH615">
        <v>2304.6060943333491</v>
      </c>
    </row>
    <row r="616" spans="1:34" x14ac:dyDescent="0.25">
      <c r="A616">
        <v>44615</v>
      </c>
      <c r="B616">
        <v>1512.3</v>
      </c>
      <c r="C616">
        <v>2238.025442274065</v>
      </c>
      <c r="D616">
        <v>2334.4633466573118</v>
      </c>
      <c r="E616">
        <v>1713.7358109162219</v>
      </c>
      <c r="F616">
        <v>2496.6118990750119</v>
      </c>
      <c r="G616">
        <v>2304.639974125244</v>
      </c>
      <c r="H616">
        <v>2951.638561184699</v>
      </c>
      <c r="I616">
        <v>1987.4741021767929</v>
      </c>
      <c r="J616">
        <v>2260.1489433419988</v>
      </c>
      <c r="K616">
        <v>2110.839943664645</v>
      </c>
      <c r="L616">
        <v>2406.195640641196</v>
      </c>
      <c r="M616">
        <v>1360.7924111461009</v>
      </c>
      <c r="N616">
        <v>1600.652680448329</v>
      </c>
      <c r="O616">
        <v>2229.815750892511</v>
      </c>
      <c r="P616">
        <v>1866.092196497073</v>
      </c>
      <c r="Q616">
        <v>2259.117555585487</v>
      </c>
      <c r="R616">
        <v>1924.5272174367419</v>
      </c>
      <c r="S616">
        <v>2354.6710323506109</v>
      </c>
      <c r="T616">
        <v>2547.5483115822649</v>
      </c>
      <c r="U616">
        <v>1934.149963083501</v>
      </c>
      <c r="V616">
        <v>2344.9837718759541</v>
      </c>
      <c r="W616">
        <v>2077.2420018439789</v>
      </c>
      <c r="X616">
        <v>2307.400449882894</v>
      </c>
      <c r="Y616">
        <v>2405.5118376398591</v>
      </c>
      <c r="Z616">
        <v>1624.9453482803769</v>
      </c>
      <c r="AA616">
        <v>2504.3226482282771</v>
      </c>
      <c r="AB616">
        <v>2256.060094577876</v>
      </c>
      <c r="AC616">
        <v>1990.8408108537781</v>
      </c>
      <c r="AD616">
        <v>1569.501825376125</v>
      </c>
      <c r="AE616">
        <v>1770.714314258415</v>
      </c>
      <c r="AF616">
        <v>2234.2152896362741</v>
      </c>
      <c r="AG616">
        <v>2213.8034099014699</v>
      </c>
      <c r="AH616">
        <v>2322.529596204346</v>
      </c>
    </row>
    <row r="617" spans="1:34" x14ac:dyDescent="0.25">
      <c r="A617">
        <v>44614</v>
      </c>
      <c r="B617">
        <v>1503.47</v>
      </c>
      <c r="C617">
        <v>2224.549271946416</v>
      </c>
      <c r="D617">
        <v>2304.2609610383311</v>
      </c>
      <c r="E617">
        <v>1706.497568787928</v>
      </c>
      <c r="F617">
        <v>2483.055118895702</v>
      </c>
      <c r="G617">
        <v>2285.6117142571352</v>
      </c>
      <c r="H617">
        <v>2945.613847797114</v>
      </c>
      <c r="I617">
        <v>1976.1588168047761</v>
      </c>
      <c r="J617">
        <v>2240.1447798138129</v>
      </c>
      <c r="K617">
        <v>2050.672695664407</v>
      </c>
      <c r="L617">
        <v>2399.4612933850158</v>
      </c>
      <c r="M617">
        <v>1350.545672781449</v>
      </c>
      <c r="N617">
        <v>1587.091698700877</v>
      </c>
      <c r="O617">
        <v>2211.0752501664301</v>
      </c>
      <c r="P617">
        <v>1865.1981238848241</v>
      </c>
      <c r="Q617">
        <v>2243.3617800716529</v>
      </c>
      <c r="R617">
        <v>1923.163312148047</v>
      </c>
      <c r="S617">
        <v>2336.5929355178619</v>
      </c>
      <c r="T617">
        <v>2542.5389555390311</v>
      </c>
      <c r="U617">
        <v>1923.95458947206</v>
      </c>
      <c r="V617">
        <v>2320.4195880787061</v>
      </c>
      <c r="W617">
        <v>2061.5298081348201</v>
      </c>
      <c r="X617">
        <v>2300.0959611984999</v>
      </c>
      <c r="Y617">
        <v>2390.3519892533091</v>
      </c>
      <c r="Z617">
        <v>1617.020926914056</v>
      </c>
      <c r="AA617">
        <v>2491.639834435362</v>
      </c>
      <c r="AB617">
        <v>2234.4263913624768</v>
      </c>
      <c r="AC617">
        <v>1982.190201141796</v>
      </c>
      <c r="AD617">
        <v>1558.86661329757</v>
      </c>
      <c r="AE617">
        <v>1766.4801100499139</v>
      </c>
      <c r="AF617">
        <v>2219.6810454274109</v>
      </c>
      <c r="AG617">
        <v>2201.691352798618</v>
      </c>
      <c r="AH617">
        <v>2307.0234940531918</v>
      </c>
    </row>
    <row r="618" spans="1:34" x14ac:dyDescent="0.25">
      <c r="A618">
        <v>44613</v>
      </c>
      <c r="B618">
        <v>1510.84</v>
      </c>
      <c r="C618">
        <v>2231.5746714404249</v>
      </c>
      <c r="D618">
        <v>2293.5134667144789</v>
      </c>
      <c r="E618">
        <v>1716.2165726691539</v>
      </c>
      <c r="F618">
        <v>2504.538921988627</v>
      </c>
      <c r="G618">
        <v>2304.4029866376518</v>
      </c>
      <c r="H618">
        <v>2963.352159219739</v>
      </c>
      <c r="I618">
        <v>1976.3625631459579</v>
      </c>
      <c r="J618">
        <v>2232.9749642940742</v>
      </c>
      <c r="K618">
        <v>2023.1048582073579</v>
      </c>
      <c r="L618">
        <v>2413.8189141345269</v>
      </c>
      <c r="M618">
        <v>1348.102051116025</v>
      </c>
      <c r="N618">
        <v>1583.588838116221</v>
      </c>
      <c r="O618">
        <v>2201.3394579473461</v>
      </c>
      <c r="P618">
        <v>1872.099755601726</v>
      </c>
      <c r="Q618">
        <v>2251.1543287569548</v>
      </c>
      <c r="R618">
        <v>1919.5692726140851</v>
      </c>
      <c r="S618">
        <v>2334.1060998884891</v>
      </c>
      <c r="T618">
        <v>2553.9053703474729</v>
      </c>
      <c r="U618">
        <v>1929.2262900457649</v>
      </c>
      <c r="V618">
        <v>2332.9195056899771</v>
      </c>
      <c r="W618">
        <v>2066.2076062323458</v>
      </c>
      <c r="X618">
        <v>2304.552463430357</v>
      </c>
      <c r="Y618">
        <v>2407.0094183524452</v>
      </c>
      <c r="Z618">
        <v>1616.1456457692891</v>
      </c>
      <c r="AA618">
        <v>2506.431091087632</v>
      </c>
      <c r="AB618">
        <v>2231.5592704074488</v>
      </c>
      <c r="AC618">
        <v>1986.404929250926</v>
      </c>
      <c r="AD618">
        <v>1558.1418404172939</v>
      </c>
      <c r="AE618">
        <v>1767.9882179593189</v>
      </c>
      <c r="AF618">
        <v>2226.216206426755</v>
      </c>
      <c r="AG618">
        <v>2211.184979531115</v>
      </c>
      <c r="AH618">
        <v>2312.437141980552</v>
      </c>
    </row>
    <row r="619" spans="1:34" x14ac:dyDescent="0.25">
      <c r="A619">
        <v>44610</v>
      </c>
      <c r="B619">
        <v>1504.84</v>
      </c>
      <c r="C619">
        <v>2215.4167648071152</v>
      </c>
      <c r="D619">
        <v>2283.8253790474109</v>
      </c>
      <c r="E619">
        <v>1711.5253069735641</v>
      </c>
      <c r="F619">
        <v>2478.4910786349978</v>
      </c>
      <c r="G619">
        <v>2294.0729596758351</v>
      </c>
      <c r="H619">
        <v>2932.903546519864</v>
      </c>
      <c r="I619">
        <v>1945.9705409680121</v>
      </c>
      <c r="J619">
        <v>2221.5351455513328</v>
      </c>
      <c r="K619">
        <v>2009.017734870924</v>
      </c>
      <c r="L619">
        <v>2398.8665196909769</v>
      </c>
      <c r="M619">
        <v>1341.6327188065529</v>
      </c>
      <c r="N619">
        <v>1573.7155150699259</v>
      </c>
      <c r="O619">
        <v>2187.623918505064</v>
      </c>
      <c r="P619">
        <v>1859.52329286647</v>
      </c>
      <c r="Q619">
        <v>2238.8151259164488</v>
      </c>
      <c r="R619">
        <v>1919.573777943056</v>
      </c>
      <c r="S619">
        <v>2317.0937112109691</v>
      </c>
      <c r="T619">
        <v>2548.8021293225711</v>
      </c>
      <c r="U619">
        <v>1921.929316666909</v>
      </c>
      <c r="V619">
        <v>2317.691055469762</v>
      </c>
      <c r="W619">
        <v>2056.6512349568989</v>
      </c>
      <c r="X619">
        <v>2283.7207127767829</v>
      </c>
      <c r="Y619">
        <v>2387.28614407857</v>
      </c>
      <c r="Z619">
        <v>1592.462115396326</v>
      </c>
      <c r="AA619">
        <v>2484.6208368961979</v>
      </c>
      <c r="AB619">
        <v>2218.2744796822749</v>
      </c>
      <c r="AC619">
        <v>1976.856937715751</v>
      </c>
      <c r="AD619">
        <v>1546.7237369955819</v>
      </c>
      <c r="AE619">
        <v>1767.1178529437641</v>
      </c>
      <c r="AF619">
        <v>2215.6515149992251</v>
      </c>
      <c r="AG619">
        <v>2194.981720495542</v>
      </c>
      <c r="AH619">
        <v>2291.7243997796172</v>
      </c>
    </row>
    <row r="620" spans="1:34" x14ac:dyDescent="0.25">
      <c r="A620">
        <v>44609</v>
      </c>
      <c r="B620">
        <v>1507.99</v>
      </c>
      <c r="C620">
        <v>2203.6227074873168</v>
      </c>
      <c r="D620">
        <v>2276.9011738065728</v>
      </c>
      <c r="E620">
        <v>1708.682692789421</v>
      </c>
      <c r="F620">
        <v>2459.2900164057669</v>
      </c>
      <c r="G620">
        <v>2285.189158366215</v>
      </c>
      <c r="H620">
        <v>2910.9627505891831</v>
      </c>
      <c r="I620">
        <v>1926.2355297032509</v>
      </c>
      <c r="J620">
        <v>2208.4547298345469</v>
      </c>
      <c r="K620">
        <v>2015.823401479113</v>
      </c>
      <c r="L620">
        <v>2387.7933223304731</v>
      </c>
      <c r="M620">
        <v>1313.4019539690819</v>
      </c>
      <c r="N620">
        <v>1577.0591361067791</v>
      </c>
      <c r="O620">
        <v>2181.478164687097</v>
      </c>
      <c r="P620">
        <v>1849.921846310782</v>
      </c>
      <c r="Q620">
        <v>2225.6780950224211</v>
      </c>
      <c r="R620">
        <v>1926.870829227151</v>
      </c>
      <c r="S620">
        <v>2290.9358284240652</v>
      </c>
      <c r="T620">
        <v>2530.62507446169</v>
      </c>
      <c r="U620">
        <v>1921.034505088468</v>
      </c>
      <c r="V620">
        <v>2300.7413923723152</v>
      </c>
      <c r="W620">
        <v>2043.319081582443</v>
      </c>
      <c r="X620">
        <v>2275.6315543035321</v>
      </c>
      <c r="Y620">
        <v>2374.062606238886</v>
      </c>
      <c r="Z620">
        <v>1561.0982709827631</v>
      </c>
      <c r="AA620">
        <v>2468.4689131580062</v>
      </c>
      <c r="AB620">
        <v>2209.332719931534</v>
      </c>
      <c r="AC620">
        <v>1971.5214573545711</v>
      </c>
      <c r="AD620">
        <v>1534.4215784460489</v>
      </c>
      <c r="AE620">
        <v>1773.082398986453</v>
      </c>
      <c r="AF620">
        <v>2204.808025895376</v>
      </c>
      <c r="AG620">
        <v>2182.265934044281</v>
      </c>
      <c r="AH620">
        <v>2278.218302275086</v>
      </c>
    </row>
    <row r="621" spans="1:34" x14ac:dyDescent="0.25">
      <c r="A621">
        <v>44608</v>
      </c>
      <c r="B621">
        <v>1492.1</v>
      </c>
      <c r="C621">
        <v>2195.405550751866</v>
      </c>
      <c r="D621">
        <v>2267.6234501700942</v>
      </c>
      <c r="E621">
        <v>1710.238037588575</v>
      </c>
      <c r="F621">
        <v>2452.280338344649</v>
      </c>
      <c r="G621">
        <v>2281.2661297333052</v>
      </c>
      <c r="H621">
        <v>2910.5245921449591</v>
      </c>
      <c r="I621">
        <v>1921.034400552418</v>
      </c>
      <c r="J621">
        <v>2187.8093570252058</v>
      </c>
      <c r="K621">
        <v>2014.7174659102841</v>
      </c>
      <c r="L621">
        <v>2377.8616195392842</v>
      </c>
      <c r="M621">
        <v>1265.8365493946039</v>
      </c>
      <c r="N621">
        <v>1574.3474299461341</v>
      </c>
      <c r="O621">
        <v>2172.315706948641</v>
      </c>
      <c r="P621">
        <v>1827.0828721369089</v>
      </c>
      <c r="Q621">
        <v>2218.6098226747499</v>
      </c>
      <c r="R621">
        <v>1921.338090800572</v>
      </c>
      <c r="S621">
        <v>2273.5705484562968</v>
      </c>
      <c r="T621">
        <v>2520.2155326755651</v>
      </c>
      <c r="U621">
        <v>1912.1846034904761</v>
      </c>
      <c r="V621">
        <v>2287.0743378713291</v>
      </c>
      <c r="W621">
        <v>2021.802535736216</v>
      </c>
      <c r="X621">
        <v>2277.5561889926062</v>
      </c>
      <c r="Y621">
        <v>2370.2099146162459</v>
      </c>
      <c r="Z621">
        <v>1558.7441849140839</v>
      </c>
      <c r="AA621">
        <v>2463.6640570314771</v>
      </c>
      <c r="AB621">
        <v>2199.1783321295011</v>
      </c>
      <c r="AC621">
        <v>1959.9288799604781</v>
      </c>
      <c r="AD621">
        <v>1522.454010578293</v>
      </c>
      <c r="AE621">
        <v>1760.660209979548</v>
      </c>
      <c r="AF621">
        <v>2199.546208200682</v>
      </c>
      <c r="AG621">
        <v>2174.8290357196611</v>
      </c>
      <c r="AH621">
        <v>2268.2890191526699</v>
      </c>
    </row>
    <row r="622" spans="1:34" x14ac:dyDescent="0.25">
      <c r="A622">
        <v>44607</v>
      </c>
      <c r="B622">
        <v>1492.75</v>
      </c>
      <c r="C622">
        <v>2182.6021151950122</v>
      </c>
      <c r="D622">
        <v>2257.675782263319</v>
      </c>
      <c r="E622">
        <v>1691.5305799814951</v>
      </c>
      <c r="F622">
        <v>2420.6890719196508</v>
      </c>
      <c r="G622">
        <v>2276.8755684208022</v>
      </c>
      <c r="H622">
        <v>2897.844781902792</v>
      </c>
      <c r="I622">
        <v>1908.6763272024759</v>
      </c>
      <c r="J622">
        <v>2167.16298770803</v>
      </c>
      <c r="K622">
        <v>2025.683454538361</v>
      </c>
      <c r="L622">
        <v>2371.01419706557</v>
      </c>
      <c r="M622">
        <v>1257.4789553013879</v>
      </c>
      <c r="N622">
        <v>1575.909747620027</v>
      </c>
      <c r="O622">
        <v>2166.3550703413398</v>
      </c>
      <c r="P622">
        <v>1823.774712703012</v>
      </c>
      <c r="Q622">
        <v>2214.5195704938242</v>
      </c>
      <c r="R622">
        <v>1925.306605005833</v>
      </c>
      <c r="S622">
        <v>2255.6292647558821</v>
      </c>
      <c r="T622">
        <v>2513.6905137019821</v>
      </c>
      <c r="U622">
        <v>1905.885076875817</v>
      </c>
      <c r="V622">
        <v>2277.0275379080508</v>
      </c>
      <c r="W622">
        <v>2011.899064195514</v>
      </c>
      <c r="X622">
        <v>2269.3375960760209</v>
      </c>
      <c r="Y622">
        <v>2345.2904519537369</v>
      </c>
      <c r="Z622">
        <v>1550.767209722178</v>
      </c>
      <c r="AA622">
        <v>2442.2937997236759</v>
      </c>
      <c r="AB622">
        <v>2192.5574728847582</v>
      </c>
      <c r="AC622">
        <v>1955.464509799092</v>
      </c>
      <c r="AD622">
        <v>1516.6891308847289</v>
      </c>
      <c r="AE622">
        <v>1767.3180722557711</v>
      </c>
      <c r="AF622">
        <v>2191.45630765131</v>
      </c>
      <c r="AG622">
        <v>2159.0437980725519</v>
      </c>
      <c r="AH622">
        <v>2253.8527752311952</v>
      </c>
    </row>
    <row r="623" spans="1:34" x14ac:dyDescent="0.25">
      <c r="A623">
        <v>44606</v>
      </c>
      <c r="B623">
        <v>1471.96</v>
      </c>
      <c r="C623">
        <v>2177.0269072890301</v>
      </c>
      <c r="D623">
        <v>2246.1661893977662</v>
      </c>
      <c r="E623">
        <v>1691.232222090965</v>
      </c>
      <c r="F623">
        <v>2408.5428932762129</v>
      </c>
      <c r="G623">
        <v>2269.5139779837891</v>
      </c>
      <c r="H623">
        <v>2889.5214707495188</v>
      </c>
      <c r="I623">
        <v>1911.6080981364389</v>
      </c>
      <c r="J623">
        <v>2160.783937162189</v>
      </c>
      <c r="K623">
        <v>2041.055152544357</v>
      </c>
      <c r="L623">
        <v>2364.4729041749561</v>
      </c>
      <c r="M623">
        <v>1258.0764219163909</v>
      </c>
      <c r="N623">
        <v>1573.615428267889</v>
      </c>
      <c r="O623">
        <v>2162.1963307875121</v>
      </c>
      <c r="P623">
        <v>1811.5632975724841</v>
      </c>
      <c r="Q623">
        <v>2211.1497634518828</v>
      </c>
      <c r="R623">
        <v>1912.6633830249691</v>
      </c>
      <c r="S623">
        <v>2247.63756163673</v>
      </c>
      <c r="T623">
        <v>2514.2804636063911</v>
      </c>
      <c r="U623">
        <v>1902.56811596439</v>
      </c>
      <c r="V623">
        <v>2276.411536641669</v>
      </c>
      <c r="W623">
        <v>2012.8606650303479</v>
      </c>
      <c r="X623">
        <v>2256.451446364536</v>
      </c>
      <c r="Y623">
        <v>2343.394612381197</v>
      </c>
      <c r="Z623">
        <v>1543.2856567443789</v>
      </c>
      <c r="AA623">
        <v>2434.6884549475571</v>
      </c>
      <c r="AB623">
        <v>2190.210800121808</v>
      </c>
      <c r="AC623">
        <v>1949.5169457117379</v>
      </c>
      <c r="AD623">
        <v>1514.180410047232</v>
      </c>
      <c r="AE623">
        <v>1752.0419349835231</v>
      </c>
      <c r="AF623">
        <v>2183.1237086035062</v>
      </c>
      <c r="AG623">
        <v>2154.1908518547662</v>
      </c>
      <c r="AH623">
        <v>2250.072861119907</v>
      </c>
    </row>
    <row r="624" spans="1:34" x14ac:dyDescent="0.25">
      <c r="A624">
        <v>44603</v>
      </c>
      <c r="B624">
        <v>1501.71</v>
      </c>
      <c r="C624">
        <v>2186.1829296151532</v>
      </c>
      <c r="D624">
        <v>2250.1870049864301</v>
      </c>
      <c r="E624">
        <v>1705.093050317274</v>
      </c>
      <c r="F624">
        <v>2420.0805881447491</v>
      </c>
      <c r="G624">
        <v>2280.2004019850528</v>
      </c>
      <c r="H624">
        <v>2919.5898002430072</v>
      </c>
      <c r="I624">
        <v>1923.4784234730239</v>
      </c>
      <c r="J624">
        <v>2168.2294805036172</v>
      </c>
      <c r="K624">
        <v>2014.3472706200871</v>
      </c>
      <c r="L624">
        <v>2361.9652207967501</v>
      </c>
      <c r="M624">
        <v>1252.97109273967</v>
      </c>
      <c r="N624">
        <v>1553.830273807117</v>
      </c>
      <c r="O624">
        <v>2176.049705081185</v>
      </c>
      <c r="P624">
        <v>1820.7788165824461</v>
      </c>
      <c r="Q624">
        <v>2221.1215053713408</v>
      </c>
      <c r="R624">
        <v>1948.964261829859</v>
      </c>
      <c r="S624">
        <v>2253.032471685588</v>
      </c>
      <c r="T624">
        <v>2527.2885659358381</v>
      </c>
      <c r="U624">
        <v>1909.4027747137311</v>
      </c>
      <c r="V624">
        <v>2234.4117456289869</v>
      </c>
      <c r="W624">
        <v>1999.424960226745</v>
      </c>
      <c r="X624">
        <v>2267.2008560763938</v>
      </c>
      <c r="Y624">
        <v>2356.5371695329709</v>
      </c>
      <c r="Z624">
        <v>1561.8537810290929</v>
      </c>
      <c r="AA624">
        <v>2448.7993121319628</v>
      </c>
      <c r="AB624">
        <v>2192.2363379557669</v>
      </c>
      <c r="AC624">
        <v>1961.085686366361</v>
      </c>
      <c r="AD624">
        <v>1511.1649798429621</v>
      </c>
      <c r="AE624">
        <v>1772.1836086980479</v>
      </c>
      <c r="AF624">
        <v>2195.9126152812282</v>
      </c>
      <c r="AG624">
        <v>2159.8476879881432</v>
      </c>
      <c r="AH624">
        <v>2259.6989416418269</v>
      </c>
    </row>
    <row r="625" spans="1:34" x14ac:dyDescent="0.25">
      <c r="A625">
        <v>44602</v>
      </c>
      <c r="B625">
        <v>1506.79</v>
      </c>
      <c r="C625">
        <v>2184.8741942890988</v>
      </c>
      <c r="D625">
        <v>2247.564895458268</v>
      </c>
      <c r="E625">
        <v>1706.28066754989</v>
      </c>
      <c r="F625">
        <v>2428.5093165696749</v>
      </c>
      <c r="G625">
        <v>2267.7010770287052</v>
      </c>
      <c r="H625">
        <v>2904.5805639847708</v>
      </c>
      <c r="I625">
        <v>1924.9652221168481</v>
      </c>
      <c r="J625">
        <v>2153.6673753108221</v>
      </c>
      <c r="K625">
        <v>2005.921476885286</v>
      </c>
      <c r="L625">
        <v>2369.020092505888</v>
      </c>
      <c r="M625">
        <v>1257.0258958610721</v>
      </c>
      <c r="N625">
        <v>1554.9239972775831</v>
      </c>
      <c r="O625">
        <v>2167.7117462968499</v>
      </c>
      <c r="P625">
        <v>1824.2110190556591</v>
      </c>
      <c r="Q625">
        <v>2208.798914930238</v>
      </c>
      <c r="R625">
        <v>1946.034489215974</v>
      </c>
      <c r="S625">
        <v>2256.9132278031011</v>
      </c>
      <c r="T625">
        <v>2529.6453916178971</v>
      </c>
      <c r="U625">
        <v>1906.5266137423041</v>
      </c>
      <c r="V625">
        <v>2237.1624338144761</v>
      </c>
      <c r="W625">
        <v>2001.6376226009711</v>
      </c>
      <c r="X625">
        <v>2262.253021397371</v>
      </c>
      <c r="Y625">
        <v>2360.4735919612449</v>
      </c>
      <c r="Z625">
        <v>1561.230552343053</v>
      </c>
      <c r="AA625">
        <v>2450.085757639436</v>
      </c>
      <c r="AB625">
        <v>2184.2784623668758</v>
      </c>
      <c r="AC625">
        <v>1959.5319555890931</v>
      </c>
      <c r="AD625">
        <v>1512.5490862769529</v>
      </c>
      <c r="AE625">
        <v>1774.5138617420851</v>
      </c>
      <c r="AF625">
        <v>2194.3331660976842</v>
      </c>
      <c r="AG625">
        <v>2156.2935815610372</v>
      </c>
      <c r="AH625">
        <v>2260.3744343097478</v>
      </c>
    </row>
    <row r="626" spans="1:34" x14ac:dyDescent="0.25">
      <c r="A626">
        <v>44601</v>
      </c>
      <c r="B626">
        <v>1505.38</v>
      </c>
      <c r="C626">
        <v>2180.292698326341</v>
      </c>
      <c r="D626">
        <v>2241.9949404355202</v>
      </c>
      <c r="E626">
        <v>1706.197815528172</v>
      </c>
      <c r="F626">
        <v>2418.3102944662369</v>
      </c>
      <c r="G626">
        <v>2257.5583795883099</v>
      </c>
      <c r="H626">
        <v>2906.4684446104402</v>
      </c>
      <c r="I626">
        <v>1915.9013960774651</v>
      </c>
      <c r="J626">
        <v>2143.089855896993</v>
      </c>
      <c r="K626">
        <v>1989.521059179981</v>
      </c>
      <c r="L626">
        <v>2364.1917202672539</v>
      </c>
      <c r="M626">
        <v>1261.8028265181099</v>
      </c>
      <c r="N626">
        <v>1544.048534551479</v>
      </c>
      <c r="O626">
        <v>2152.8012342433922</v>
      </c>
      <c r="P626">
        <v>1824.4814764533121</v>
      </c>
      <c r="Q626">
        <v>2209.7161541286118</v>
      </c>
      <c r="R626">
        <v>1941.628257617753</v>
      </c>
      <c r="S626">
        <v>2271.790545511969</v>
      </c>
      <c r="T626">
        <v>2534.4947860671491</v>
      </c>
      <c r="U626">
        <v>1903.551857646059</v>
      </c>
      <c r="V626">
        <v>2236.1903050856872</v>
      </c>
      <c r="W626">
        <v>2005.0645154287311</v>
      </c>
      <c r="X626">
        <v>2263.121778840039</v>
      </c>
      <c r="Y626">
        <v>2355.2528752589301</v>
      </c>
      <c r="Z626">
        <v>1563.4757486280751</v>
      </c>
      <c r="AA626">
        <v>2446.2166600106002</v>
      </c>
      <c r="AB626">
        <v>2175.749024097373</v>
      </c>
      <c r="AC626">
        <v>1956.4581893820539</v>
      </c>
      <c r="AD626">
        <v>1509.666540483558</v>
      </c>
      <c r="AE626">
        <v>1771.664197045312</v>
      </c>
      <c r="AF626">
        <v>2189.674843044229</v>
      </c>
      <c r="AG626">
        <v>2152.3517313094098</v>
      </c>
      <c r="AH626">
        <v>2254.9597852522838</v>
      </c>
    </row>
    <row r="627" spans="1:34" x14ac:dyDescent="0.25">
      <c r="A627">
        <v>44600</v>
      </c>
      <c r="B627">
        <v>1500.99</v>
      </c>
      <c r="C627">
        <v>2171.1457526523141</v>
      </c>
      <c r="D627">
        <v>2231.6046859602111</v>
      </c>
      <c r="E627">
        <v>1696.7410834923321</v>
      </c>
      <c r="F627">
        <v>2402.801338735097</v>
      </c>
      <c r="G627">
        <v>2253.5998139675962</v>
      </c>
      <c r="H627">
        <v>2894.0581276056992</v>
      </c>
      <c r="I627">
        <v>1909.8879959816179</v>
      </c>
      <c r="J627">
        <v>2145.9202094948819</v>
      </c>
      <c r="K627">
        <v>1994.4663082468619</v>
      </c>
      <c r="L627">
        <v>2364.270182264715</v>
      </c>
      <c r="M627">
        <v>1252.3068943021781</v>
      </c>
      <c r="N627">
        <v>1535.1816244196509</v>
      </c>
      <c r="O627">
        <v>2139.857912968941</v>
      </c>
      <c r="P627">
        <v>1822.930219073997</v>
      </c>
      <c r="Q627">
        <v>2197.068042983884</v>
      </c>
      <c r="R627">
        <v>1942.511759991806</v>
      </c>
      <c r="S627">
        <v>2269.9269084548641</v>
      </c>
      <c r="T627">
        <v>2492.383683711565</v>
      </c>
      <c r="U627">
        <v>1902.1759621102831</v>
      </c>
      <c r="V627">
        <v>2236.102374505143</v>
      </c>
      <c r="W627">
        <v>1997.0072833543441</v>
      </c>
      <c r="X627">
        <v>2255.7891302096859</v>
      </c>
      <c r="Y627">
        <v>2345.2399378527971</v>
      </c>
      <c r="Z627">
        <v>1553.946560749484</v>
      </c>
      <c r="AA627">
        <v>2432.6293743723322</v>
      </c>
      <c r="AB627">
        <v>2169.543855358444</v>
      </c>
      <c r="AC627">
        <v>1953.6575430030259</v>
      </c>
      <c r="AD627">
        <v>1500.425293810943</v>
      </c>
      <c r="AE627">
        <v>1771.8227054073079</v>
      </c>
      <c r="AF627">
        <v>2179.612525474859</v>
      </c>
      <c r="AG627">
        <v>2138.1703546291951</v>
      </c>
      <c r="AH627">
        <v>2250.2693644830429</v>
      </c>
    </row>
    <row r="628" spans="1:34" x14ac:dyDescent="0.25">
      <c r="A628">
        <v>44599</v>
      </c>
      <c r="B628">
        <v>1497.66</v>
      </c>
      <c r="C628">
        <v>2161.9854715919118</v>
      </c>
      <c r="D628">
        <v>2224.7163221944979</v>
      </c>
      <c r="E628">
        <v>1682.9317292877149</v>
      </c>
      <c r="F628">
        <v>2407.090351236523</v>
      </c>
      <c r="G628">
        <v>2230.285655587812</v>
      </c>
      <c r="H628">
        <v>2893.1277934812938</v>
      </c>
      <c r="I628">
        <v>1894.1890111522021</v>
      </c>
      <c r="J628">
        <v>2129.5477317085351</v>
      </c>
      <c r="K628">
        <v>2001.1297974672709</v>
      </c>
      <c r="L628">
        <v>2339.7416726260658</v>
      </c>
      <c r="M628">
        <v>1229.814318409645</v>
      </c>
      <c r="N628">
        <v>1526.234755161033</v>
      </c>
      <c r="O628">
        <v>2125.388536022157</v>
      </c>
      <c r="P628">
        <v>1817.691697383302</v>
      </c>
      <c r="Q628">
        <v>2173.895398578471</v>
      </c>
      <c r="R628">
        <v>1936.4985471817861</v>
      </c>
      <c r="S628">
        <v>2278.1945496063881</v>
      </c>
      <c r="T628">
        <v>2432.0514128930408</v>
      </c>
      <c r="U628">
        <v>1897.6883650747491</v>
      </c>
      <c r="V628">
        <v>2189.4647118394628</v>
      </c>
      <c r="W628">
        <v>1982.4521264874249</v>
      </c>
      <c r="X628">
        <v>2242.161820526374</v>
      </c>
      <c r="Y628">
        <v>2346.6844602991619</v>
      </c>
      <c r="Z628">
        <v>1543.9922764164751</v>
      </c>
      <c r="AA628">
        <v>2428.8563130474022</v>
      </c>
      <c r="AB628">
        <v>2151.4407537643278</v>
      </c>
      <c r="AC628">
        <v>1943.761920914955</v>
      </c>
      <c r="AD628">
        <v>1487.5240293658869</v>
      </c>
      <c r="AE628">
        <v>1764.277318672599</v>
      </c>
      <c r="AF628">
        <v>2173.6650992477021</v>
      </c>
      <c r="AG628">
        <v>2128.9116891135659</v>
      </c>
      <c r="AH628">
        <v>2239.4534787239231</v>
      </c>
    </row>
    <row r="629" spans="1:34" x14ac:dyDescent="0.25">
      <c r="A629">
        <v>44589</v>
      </c>
      <c r="B629">
        <v>1478.96</v>
      </c>
      <c r="C629">
        <v>2131.8041823796948</v>
      </c>
      <c r="D629">
        <v>2174.5885375305429</v>
      </c>
      <c r="E629">
        <v>1682.099528536671</v>
      </c>
      <c r="F629">
        <v>2378.643134197785</v>
      </c>
      <c r="G629">
        <v>2212.0910304298</v>
      </c>
      <c r="H629">
        <v>2857.1085190594531</v>
      </c>
      <c r="I629">
        <v>1865.095811305172</v>
      </c>
      <c r="J629">
        <v>2088.206927406035</v>
      </c>
      <c r="K629">
        <v>1945.7803815807829</v>
      </c>
      <c r="L629">
        <v>2325.8306954157702</v>
      </c>
      <c r="M629">
        <v>1168.712283450664</v>
      </c>
      <c r="N629">
        <v>1487.8383229076901</v>
      </c>
      <c r="O629">
        <v>2100.24090754706</v>
      </c>
      <c r="P629">
        <v>1787.440971708508</v>
      </c>
      <c r="Q629">
        <v>2140.9803403781661</v>
      </c>
      <c r="R629">
        <v>1933.8420263474609</v>
      </c>
      <c r="S629">
        <v>2265.2953170370929</v>
      </c>
      <c r="T629">
        <v>2403.0621271860741</v>
      </c>
      <c r="U629">
        <v>1869.155530648449</v>
      </c>
      <c r="V629">
        <v>2146.2935600155911</v>
      </c>
      <c r="W629">
        <v>1933.153506575866</v>
      </c>
      <c r="X629">
        <v>2210.59963533466</v>
      </c>
      <c r="Y629">
        <v>2318.8682675307959</v>
      </c>
      <c r="Z629">
        <v>1519.797034846127</v>
      </c>
      <c r="AA629">
        <v>2398.6111013211198</v>
      </c>
      <c r="AB629">
        <v>2118.529501232797</v>
      </c>
      <c r="AC629">
        <v>1918.4725675498471</v>
      </c>
      <c r="AD629">
        <v>1452.8027991078529</v>
      </c>
      <c r="AE629">
        <v>1746.20953065354</v>
      </c>
      <c r="AF629">
        <v>2154.5577033171321</v>
      </c>
      <c r="AG629">
        <v>2100.9825517930958</v>
      </c>
      <c r="AH629">
        <v>2200.0977141324879</v>
      </c>
    </row>
    <row r="630" spans="1:34" x14ac:dyDescent="0.25">
      <c r="A630">
        <v>44588</v>
      </c>
      <c r="B630">
        <v>1470.76</v>
      </c>
      <c r="C630">
        <v>2124.2116633727151</v>
      </c>
      <c r="D630">
        <v>2144.0076544106159</v>
      </c>
      <c r="E630">
        <v>1647.1283519810149</v>
      </c>
      <c r="F630">
        <v>2365.631880795157</v>
      </c>
      <c r="G630">
        <v>2207.1810844998799</v>
      </c>
      <c r="H630">
        <v>2838.8833842589461</v>
      </c>
      <c r="I630">
        <v>1850.9187690236911</v>
      </c>
      <c r="J630">
        <v>2088.1531372974941</v>
      </c>
      <c r="K630">
        <v>1987.7636689006599</v>
      </c>
      <c r="L630">
        <v>2311.2559468070731</v>
      </c>
      <c r="M630">
        <v>1154.4408117472481</v>
      </c>
      <c r="N630">
        <v>1482.0581044248249</v>
      </c>
      <c r="O630">
        <v>2093.9677535117162</v>
      </c>
      <c r="P630">
        <v>1765.025325860481</v>
      </c>
      <c r="Q630">
        <v>2136.593823625989</v>
      </c>
      <c r="R630">
        <v>1920.953323288054</v>
      </c>
      <c r="S630">
        <v>2264.8133896142508</v>
      </c>
      <c r="T630">
        <v>2401.8283695884461</v>
      </c>
      <c r="U630">
        <v>1874.9389010887151</v>
      </c>
      <c r="V630">
        <v>2137.4886475382468</v>
      </c>
      <c r="W630">
        <v>1922.396432312273</v>
      </c>
      <c r="X630">
        <v>2202.1410286572141</v>
      </c>
      <c r="Y630">
        <v>2319.3025729390702</v>
      </c>
      <c r="Z630">
        <v>1513.976578759002</v>
      </c>
      <c r="AA630">
        <v>2389.7344400108709</v>
      </c>
      <c r="AB630">
        <v>2117.579745060842</v>
      </c>
      <c r="AC630">
        <v>1909.252587807124</v>
      </c>
      <c r="AD630">
        <v>1440.802107393876</v>
      </c>
      <c r="AE630">
        <v>1741.230268932894</v>
      </c>
      <c r="AF630">
        <v>2143.2975711188401</v>
      </c>
      <c r="AG630">
        <v>2092.9006186085439</v>
      </c>
      <c r="AH630">
        <v>2194.4610244370979</v>
      </c>
    </row>
    <row r="631" spans="1:34" x14ac:dyDescent="0.25">
      <c r="A631">
        <v>44587</v>
      </c>
      <c r="B631">
        <v>1481.58</v>
      </c>
      <c r="C631">
        <v>2133.652477188632</v>
      </c>
      <c r="D631">
        <v>2145.875621339555</v>
      </c>
      <c r="E631">
        <v>1644.529652346394</v>
      </c>
      <c r="F631">
        <v>2384.7249626975699</v>
      </c>
      <c r="G631">
        <v>2230.0080594470701</v>
      </c>
      <c r="H631">
        <v>2816.5235788166942</v>
      </c>
      <c r="I631">
        <v>1865.9138722754119</v>
      </c>
      <c r="J631">
        <v>2100.917622945477</v>
      </c>
      <c r="K631">
        <v>1986.425249644592</v>
      </c>
      <c r="L631">
        <v>2311.2081552893801</v>
      </c>
      <c r="M631">
        <v>1158.186653559781</v>
      </c>
      <c r="N631">
        <v>1480.3917621118251</v>
      </c>
      <c r="O631">
        <v>2097.5939958958802</v>
      </c>
      <c r="P631">
        <v>1773.4621420236299</v>
      </c>
      <c r="Q631">
        <v>2147.2375405951389</v>
      </c>
      <c r="R631">
        <v>1927.8682281417609</v>
      </c>
      <c r="S631">
        <v>2277.6822820914331</v>
      </c>
      <c r="T631">
        <v>2418.6435759960182</v>
      </c>
      <c r="U631">
        <v>1881.965490654703</v>
      </c>
      <c r="V631">
        <v>2146.608332974592</v>
      </c>
      <c r="W631">
        <v>1938.8068280803359</v>
      </c>
      <c r="X631">
        <v>2214.377945713376</v>
      </c>
      <c r="Y631">
        <v>2340.070035200461</v>
      </c>
      <c r="Z631">
        <v>1519.745586755716</v>
      </c>
      <c r="AA631">
        <v>2401.6152051562322</v>
      </c>
      <c r="AB631">
        <v>2123.9203416781511</v>
      </c>
      <c r="AC631">
        <v>1920.62366425348</v>
      </c>
      <c r="AD631">
        <v>1441.8526457225421</v>
      </c>
      <c r="AE631">
        <v>1744.8849862760001</v>
      </c>
      <c r="AF631">
        <v>2143.9386068835129</v>
      </c>
      <c r="AG631">
        <v>2103.461575963699</v>
      </c>
      <c r="AH631">
        <v>2207.732440767737</v>
      </c>
    </row>
    <row r="632" spans="1:34" x14ac:dyDescent="0.25">
      <c r="A632">
        <v>44586</v>
      </c>
      <c r="B632">
        <v>1479.58</v>
      </c>
      <c r="C632">
        <v>2143.3566026055269</v>
      </c>
      <c r="D632">
        <v>2151.9319751950702</v>
      </c>
      <c r="E632">
        <v>1630.6147516673061</v>
      </c>
      <c r="F632">
        <v>2404.661957117713</v>
      </c>
      <c r="G632">
        <v>2240.1882398501898</v>
      </c>
      <c r="H632">
        <v>2831.3922470710968</v>
      </c>
      <c r="I632">
        <v>1878.314446599358</v>
      </c>
      <c r="J632">
        <v>2110.819372746229</v>
      </c>
      <c r="K632">
        <v>1985.9065775586359</v>
      </c>
      <c r="L632">
        <v>2322.4478132648528</v>
      </c>
      <c r="M632">
        <v>1159.8697278710249</v>
      </c>
      <c r="N632">
        <v>1489.403061208707</v>
      </c>
      <c r="O632">
        <v>2106.5836638758979</v>
      </c>
      <c r="P632">
        <v>1784.7437872620151</v>
      </c>
      <c r="Q632">
        <v>2159.5967807555162</v>
      </c>
      <c r="R632">
        <v>1912.48947894922</v>
      </c>
      <c r="S632">
        <v>2282.833011971326</v>
      </c>
      <c r="T632">
        <v>2431.4447738537792</v>
      </c>
      <c r="U632">
        <v>1879.719272801914</v>
      </c>
      <c r="V632">
        <v>2155.05081488514</v>
      </c>
      <c r="W632">
        <v>1954.594130118295</v>
      </c>
      <c r="X632">
        <v>2226.75026779676</v>
      </c>
      <c r="Y632">
        <v>2352.1371315922138</v>
      </c>
      <c r="Z632">
        <v>1531.970874123112</v>
      </c>
      <c r="AA632">
        <v>2416.089113344186</v>
      </c>
      <c r="AB632">
        <v>2133.0917253474449</v>
      </c>
      <c r="AC632">
        <v>1923.416673352222</v>
      </c>
      <c r="AD632">
        <v>1446.553195997401</v>
      </c>
      <c r="AE632">
        <v>1736.6102470260839</v>
      </c>
      <c r="AF632">
        <v>2141.1027299646262</v>
      </c>
      <c r="AG632">
        <v>2115.6058814892008</v>
      </c>
      <c r="AH632">
        <v>2223.233767885426</v>
      </c>
    </row>
    <row r="633" spans="1:34" x14ac:dyDescent="0.25">
      <c r="A633">
        <v>44585</v>
      </c>
      <c r="B633">
        <v>1439.71</v>
      </c>
      <c r="C633">
        <v>2133.9363463945401</v>
      </c>
      <c r="D633">
        <v>2136.5245365470951</v>
      </c>
      <c r="E633">
        <v>1625.4735998629981</v>
      </c>
      <c r="F633">
        <v>2397.281022466329</v>
      </c>
      <c r="G633">
        <v>2197.385300754856</v>
      </c>
      <c r="H633">
        <v>2821.1605705006291</v>
      </c>
      <c r="I633">
        <v>1866.282850487403</v>
      </c>
      <c r="J633">
        <v>2106.8902153052009</v>
      </c>
      <c r="K633">
        <v>1983.229953084267</v>
      </c>
      <c r="L633">
        <v>2323.7885334972862</v>
      </c>
      <c r="M633">
        <v>1155.5756541547839</v>
      </c>
      <c r="N633">
        <v>1487.122383382075</v>
      </c>
      <c r="O633">
        <v>2104.7869184908882</v>
      </c>
      <c r="P633">
        <v>1780.091358079801</v>
      </c>
      <c r="Q633">
        <v>2158.0474684773321</v>
      </c>
      <c r="R633">
        <v>1882.399080843195</v>
      </c>
      <c r="S633">
        <v>2271.247508982523</v>
      </c>
      <c r="T633">
        <v>2413.127174057247</v>
      </c>
      <c r="U633">
        <v>1877.7659366907351</v>
      </c>
      <c r="V633">
        <v>2141.5786591877009</v>
      </c>
      <c r="W633">
        <v>1943.444948994601</v>
      </c>
      <c r="X633">
        <v>2216.61304677929</v>
      </c>
      <c r="Y633">
        <v>2339.342217760483</v>
      </c>
      <c r="Z633">
        <v>1532.616675405081</v>
      </c>
      <c r="AA633">
        <v>2405.1648126082359</v>
      </c>
      <c r="AB633">
        <v>2130.3727782475612</v>
      </c>
      <c r="AC633">
        <v>1907.3989898269299</v>
      </c>
      <c r="AD633">
        <v>1444.0516516301491</v>
      </c>
      <c r="AE633">
        <v>1707.826837226509</v>
      </c>
      <c r="AF633">
        <v>2121.841820023164</v>
      </c>
      <c r="AG633">
        <v>2106.7623048828968</v>
      </c>
      <c r="AH633">
        <v>2220.3855626819568</v>
      </c>
    </row>
    <row r="634" spans="1:34" x14ac:dyDescent="0.25">
      <c r="A634">
        <v>44582</v>
      </c>
      <c r="B634">
        <v>1472.89</v>
      </c>
      <c r="C634">
        <v>2177.600426684754</v>
      </c>
      <c r="D634">
        <v>2190.0916262849319</v>
      </c>
      <c r="E634">
        <v>1653.630385144585</v>
      </c>
      <c r="F634">
        <v>2447.1717307381559</v>
      </c>
      <c r="G634">
        <v>2245.9971365874512</v>
      </c>
      <c r="H634">
        <v>2887.0972677081859</v>
      </c>
      <c r="I634">
        <v>1909.7918405513869</v>
      </c>
      <c r="J634">
        <v>2136.4042518259239</v>
      </c>
      <c r="K634">
        <v>2010.917553507388</v>
      </c>
      <c r="L634">
        <v>2369.1635996768091</v>
      </c>
      <c r="M634">
        <v>1185.3809150321881</v>
      </c>
      <c r="N634">
        <v>1514.225920295466</v>
      </c>
      <c r="O634">
        <v>2152.713619861433</v>
      </c>
      <c r="P634">
        <v>1803.3206653134359</v>
      </c>
      <c r="Q634">
        <v>2205.6461035906859</v>
      </c>
      <c r="R634">
        <v>1894.752553295503</v>
      </c>
      <c r="S634">
        <v>2318.1952162555758</v>
      </c>
      <c r="T634">
        <v>2469.8722779544032</v>
      </c>
      <c r="U634">
        <v>1917.3076580493159</v>
      </c>
      <c r="V634">
        <v>2198.5258588551692</v>
      </c>
      <c r="W634">
        <v>1981.8764286868379</v>
      </c>
      <c r="X634">
        <v>2259.104841222565</v>
      </c>
      <c r="Y634">
        <v>2394.6980160246089</v>
      </c>
      <c r="Z634">
        <v>1556.2575331082719</v>
      </c>
      <c r="AA634">
        <v>2458.7103127695218</v>
      </c>
      <c r="AB634">
        <v>2173.5426741031401</v>
      </c>
      <c r="AC634">
        <v>1939.1033216250521</v>
      </c>
      <c r="AD634">
        <v>1471.1421241730091</v>
      </c>
      <c r="AE634">
        <v>1724.15725436554</v>
      </c>
      <c r="AF634">
        <v>2159.1611475751079</v>
      </c>
      <c r="AG634">
        <v>2149.235506648211</v>
      </c>
      <c r="AH634">
        <v>2271.7269599798051</v>
      </c>
    </row>
    <row r="635" spans="1:34" x14ac:dyDescent="0.25">
      <c r="A635">
        <v>44581</v>
      </c>
      <c r="B635">
        <v>1465.3</v>
      </c>
      <c r="C635">
        <v>2172.7400167006172</v>
      </c>
      <c r="D635">
        <v>2178.654378227518</v>
      </c>
      <c r="E635">
        <v>1645.585366407357</v>
      </c>
      <c r="F635">
        <v>2426.7233204358299</v>
      </c>
      <c r="G635">
        <v>2263.1925650914868</v>
      </c>
      <c r="H635">
        <v>2892.666047986294</v>
      </c>
      <c r="I635">
        <v>1905.6846646926469</v>
      </c>
      <c r="J635">
        <v>2135.2968433850051</v>
      </c>
      <c r="K635">
        <v>1996.5028307177711</v>
      </c>
      <c r="L635">
        <v>2377.6380195210809</v>
      </c>
      <c r="M635">
        <v>1191.1071202307451</v>
      </c>
      <c r="N635">
        <v>1518.146635094944</v>
      </c>
      <c r="O635">
        <v>2145.2064541448981</v>
      </c>
      <c r="P635">
        <v>1809.6027549592461</v>
      </c>
      <c r="Q635">
        <v>2199.4879131550688</v>
      </c>
      <c r="R635">
        <v>1879.0591422132691</v>
      </c>
      <c r="S635">
        <v>2317.2061157428329</v>
      </c>
      <c r="T635">
        <v>2472.9407220985859</v>
      </c>
      <c r="U635">
        <v>1912.9370322930729</v>
      </c>
      <c r="V635">
        <v>2196.7796329725188</v>
      </c>
      <c r="W635">
        <v>1984.515964425244</v>
      </c>
      <c r="X635">
        <v>2257.85819023352</v>
      </c>
      <c r="Y635">
        <v>2390.0706485199021</v>
      </c>
      <c r="Z635">
        <v>1547.326117777671</v>
      </c>
      <c r="AA635">
        <v>2451.2960737515382</v>
      </c>
      <c r="AB635">
        <v>2168.7526718756039</v>
      </c>
      <c r="AC635">
        <v>1937.2606866865419</v>
      </c>
      <c r="AD635">
        <v>1470.835328878678</v>
      </c>
      <c r="AE635">
        <v>1716.4994592956859</v>
      </c>
      <c r="AF635">
        <v>2161.9467072842081</v>
      </c>
      <c r="AG635">
        <v>2142.7799685857149</v>
      </c>
      <c r="AH635">
        <v>2265.1441096785879</v>
      </c>
    </row>
    <row r="636" spans="1:34" x14ac:dyDescent="0.25">
      <c r="A636">
        <v>44580</v>
      </c>
      <c r="B636">
        <v>1442.79</v>
      </c>
      <c r="C636">
        <v>2138.2102221471259</v>
      </c>
      <c r="D636">
        <v>2147.4676466561982</v>
      </c>
      <c r="E636">
        <v>1640.1160091486529</v>
      </c>
      <c r="F636">
        <v>2382.543164292068</v>
      </c>
      <c r="G636">
        <v>2221.2640669117741</v>
      </c>
      <c r="H636">
        <v>2859.5675716263499</v>
      </c>
      <c r="I636">
        <v>1856.956050305165</v>
      </c>
      <c r="J636">
        <v>2107.4425414213788</v>
      </c>
      <c r="K636">
        <v>1971.265548454383</v>
      </c>
      <c r="L636">
        <v>2363.938046938657</v>
      </c>
      <c r="M636">
        <v>1170.3590027862349</v>
      </c>
      <c r="N636">
        <v>1495.495666943073</v>
      </c>
      <c r="O636">
        <v>2116.102864131276</v>
      </c>
      <c r="P636">
        <v>1792.4477198516281</v>
      </c>
      <c r="Q636">
        <v>2160.8464872904901</v>
      </c>
      <c r="R636">
        <v>1864.4991172879879</v>
      </c>
      <c r="S636">
        <v>2294.643571624817</v>
      </c>
      <c r="T636">
        <v>2442.9375615763079</v>
      </c>
      <c r="U636">
        <v>1894.258120195457</v>
      </c>
      <c r="V636">
        <v>2155.4427894650998</v>
      </c>
      <c r="W636">
        <v>1943.8221067942379</v>
      </c>
      <c r="X636">
        <v>2212.3107404399821</v>
      </c>
      <c r="Y636">
        <v>2333.9276869177911</v>
      </c>
      <c r="Z636">
        <v>1534.805835704658</v>
      </c>
      <c r="AA636">
        <v>2407.0691645858869</v>
      </c>
      <c r="AB636">
        <v>2138.6271240805181</v>
      </c>
      <c r="AC636">
        <v>1910.325190100695</v>
      </c>
      <c r="AD636">
        <v>1453.403903848659</v>
      </c>
      <c r="AE636">
        <v>1703.3573836457099</v>
      </c>
      <c r="AF636">
        <v>2144.7189630455491</v>
      </c>
      <c r="AG636">
        <v>2107.071690872714</v>
      </c>
      <c r="AH636">
        <v>2220.7938005140859</v>
      </c>
    </row>
    <row r="637" spans="1:34" x14ac:dyDescent="0.25">
      <c r="A637">
        <v>44579</v>
      </c>
      <c r="B637">
        <v>1438.94</v>
      </c>
      <c r="C637">
        <v>2140.0404813312039</v>
      </c>
      <c r="D637">
        <v>2148.3355106194449</v>
      </c>
      <c r="E637">
        <v>1649.117763083078</v>
      </c>
      <c r="F637">
        <v>2402.1544216049369</v>
      </c>
      <c r="G637">
        <v>2172.32938384922</v>
      </c>
      <c r="H637">
        <v>2829.772274787842</v>
      </c>
      <c r="I637">
        <v>1832.517481693839</v>
      </c>
      <c r="J637">
        <v>2112.8050604991131</v>
      </c>
      <c r="K637">
        <v>1972.167389001763</v>
      </c>
      <c r="L637">
        <v>2369.968300589996</v>
      </c>
      <c r="M637">
        <v>1181.6591335378459</v>
      </c>
      <c r="N637">
        <v>1489.1712380589311</v>
      </c>
      <c r="O637">
        <v>2108.0823605310529</v>
      </c>
      <c r="P637">
        <v>1789.66880738692</v>
      </c>
      <c r="Q637">
        <v>2162.283423950284</v>
      </c>
      <c r="R637">
        <v>1869.2839380263219</v>
      </c>
      <c r="S637">
        <v>2278.315866276138</v>
      </c>
      <c r="T637">
        <v>2441.9615910998718</v>
      </c>
      <c r="U637">
        <v>1894.4986681642531</v>
      </c>
      <c r="V637">
        <v>2159.6150923124969</v>
      </c>
      <c r="W637">
        <v>1946.3105922032889</v>
      </c>
      <c r="X637">
        <v>2224.829356849194</v>
      </c>
      <c r="Y637">
        <v>2345.899630489424</v>
      </c>
      <c r="Z637">
        <v>1549.569042533325</v>
      </c>
      <c r="AA637">
        <v>2413.361267764009</v>
      </c>
      <c r="AB637">
        <v>2138.285835360437</v>
      </c>
      <c r="AC637">
        <v>1903.785489424245</v>
      </c>
      <c r="AD637">
        <v>1457.952730644726</v>
      </c>
      <c r="AE637">
        <v>1702.0423839491091</v>
      </c>
      <c r="AF637">
        <v>2133.7248276787582</v>
      </c>
      <c r="AG637">
        <v>2108.2850472982718</v>
      </c>
      <c r="AH637">
        <v>2229.859848099522</v>
      </c>
    </row>
    <row r="638" spans="1:34" x14ac:dyDescent="0.25">
      <c r="A638">
        <v>44578</v>
      </c>
      <c r="B638">
        <v>1452.84</v>
      </c>
      <c r="C638">
        <v>2171.0944988337519</v>
      </c>
      <c r="D638">
        <v>2184.7386937727301</v>
      </c>
      <c r="E638">
        <v>1662.7136731450689</v>
      </c>
      <c r="F638">
        <v>2446.2965923281231</v>
      </c>
      <c r="G638">
        <v>2203.1513307180799</v>
      </c>
      <c r="H638">
        <v>2882.972688590562</v>
      </c>
      <c r="I638">
        <v>1855.138939116496</v>
      </c>
      <c r="J638">
        <v>2141.8073334104802</v>
      </c>
      <c r="K638">
        <v>1972.201319530963</v>
      </c>
      <c r="L638">
        <v>2380.34362409288</v>
      </c>
      <c r="M638">
        <v>1197.2137666367071</v>
      </c>
      <c r="N638">
        <v>1516.383522687662</v>
      </c>
      <c r="O638">
        <v>2119.542508260346</v>
      </c>
      <c r="P638">
        <v>1800.5446147266209</v>
      </c>
      <c r="Q638">
        <v>2209.8561155241559</v>
      </c>
      <c r="R638">
        <v>1883.251015920104</v>
      </c>
      <c r="S638">
        <v>2294.759434246957</v>
      </c>
      <c r="T638">
        <v>2481.0243557646659</v>
      </c>
      <c r="U638">
        <v>1914.202237674197</v>
      </c>
      <c r="V638">
        <v>2184.783591691275</v>
      </c>
      <c r="W638">
        <v>1974.504777965607</v>
      </c>
      <c r="X638">
        <v>2269.341746786582</v>
      </c>
      <c r="Y638">
        <v>2386.830861920977</v>
      </c>
      <c r="Z638">
        <v>1564.0437028021961</v>
      </c>
      <c r="AA638">
        <v>2456.3281848071192</v>
      </c>
      <c r="AB638">
        <v>2161.000384472673</v>
      </c>
      <c r="AC638">
        <v>1923.703642404419</v>
      </c>
      <c r="AD638">
        <v>1477.7266021769619</v>
      </c>
      <c r="AE638">
        <v>1704.5781100739621</v>
      </c>
      <c r="AF638">
        <v>2154.3919454795991</v>
      </c>
      <c r="AG638">
        <v>2138.9563490217829</v>
      </c>
      <c r="AH638">
        <v>2269.8673089270892</v>
      </c>
    </row>
    <row r="639" spans="1:34" x14ac:dyDescent="0.25">
      <c r="A639">
        <v>44575</v>
      </c>
      <c r="B639">
        <v>1496.02</v>
      </c>
      <c r="C639">
        <v>2214.1768871383802</v>
      </c>
      <c r="D639">
        <v>2227.8633337885299</v>
      </c>
      <c r="E639">
        <v>1698.6477673833731</v>
      </c>
      <c r="F639">
        <v>2490.9204733897941</v>
      </c>
      <c r="G639">
        <v>2268.4464808246062</v>
      </c>
      <c r="H639">
        <v>2952.6066000771898</v>
      </c>
      <c r="I639">
        <v>1913.300568681509</v>
      </c>
      <c r="J639">
        <v>2170.468461632488</v>
      </c>
      <c r="K639">
        <v>1983.4410939835529</v>
      </c>
      <c r="L639">
        <v>2419.8375390827541</v>
      </c>
      <c r="M639">
        <v>1229.4368544400711</v>
      </c>
      <c r="N639">
        <v>1552.706159935233</v>
      </c>
      <c r="O639">
        <v>2167.8492886215008</v>
      </c>
      <c r="P639">
        <v>1833.2770659920379</v>
      </c>
      <c r="Q639">
        <v>2252.9467096712301</v>
      </c>
      <c r="R639">
        <v>1905.209283802136</v>
      </c>
      <c r="S639">
        <v>2344.3898746679511</v>
      </c>
      <c r="T639">
        <v>2523.498149417378</v>
      </c>
      <c r="U639">
        <v>1934.8107460086851</v>
      </c>
      <c r="V639">
        <v>2233.6203995874348</v>
      </c>
      <c r="W639">
        <v>2013.8560174058789</v>
      </c>
      <c r="X639">
        <v>2325.7274231714</v>
      </c>
      <c r="Y639">
        <v>2434.647122153156</v>
      </c>
      <c r="Z639">
        <v>1607.876398038894</v>
      </c>
      <c r="AA639">
        <v>2506.6458169845369</v>
      </c>
      <c r="AB639">
        <v>2200.2275231469562</v>
      </c>
      <c r="AC639">
        <v>1958.4911530080899</v>
      </c>
      <c r="AD639">
        <v>1514.749568284994</v>
      </c>
      <c r="AE639">
        <v>1726.267709104123</v>
      </c>
      <c r="AF639">
        <v>2194.2066586370938</v>
      </c>
      <c r="AG639">
        <v>2187.6069461364</v>
      </c>
      <c r="AH639">
        <v>2311.4678150318709</v>
      </c>
    </row>
    <row r="640" spans="1:34" x14ac:dyDescent="0.25">
      <c r="A640">
        <v>44574</v>
      </c>
      <c r="B640">
        <v>1496.05</v>
      </c>
      <c r="C640">
        <v>2214.8153652704741</v>
      </c>
      <c r="D640">
        <v>2217.7538558716801</v>
      </c>
      <c r="E640">
        <v>1701.1239616442149</v>
      </c>
      <c r="F640">
        <v>2493.03679664431</v>
      </c>
      <c r="G640">
        <v>2241.3558333647002</v>
      </c>
      <c r="H640">
        <v>2964.1821063965622</v>
      </c>
      <c r="I640">
        <v>1920.224428987367</v>
      </c>
      <c r="J640">
        <v>2160.3243345148799</v>
      </c>
      <c r="K640">
        <v>1990.401327962664</v>
      </c>
      <c r="L640">
        <v>2412.7957449462519</v>
      </c>
      <c r="M640">
        <v>1230.882104952108</v>
      </c>
      <c r="N640">
        <v>1548.351800924147</v>
      </c>
      <c r="O640">
        <v>2172.5497561110001</v>
      </c>
      <c r="P640">
        <v>1826.493290231502</v>
      </c>
      <c r="Q640">
        <v>2261.5008054295472</v>
      </c>
      <c r="R640">
        <v>1908.4271125878161</v>
      </c>
      <c r="S640">
        <v>2366.883643916693</v>
      </c>
      <c r="T640">
        <v>2530.9764175162868</v>
      </c>
      <c r="U640">
        <v>1939.105192835847</v>
      </c>
      <c r="V640">
        <v>2222.535077995391</v>
      </c>
      <c r="W640">
        <v>2024.7594669507509</v>
      </c>
      <c r="X640">
        <v>2320.9849627248332</v>
      </c>
      <c r="Y640">
        <v>2430.719898777314</v>
      </c>
      <c r="Z640">
        <v>1601.75606002575</v>
      </c>
      <c r="AA640">
        <v>2507.9082048527212</v>
      </c>
      <c r="AB640">
        <v>2201.280264699838</v>
      </c>
      <c r="AC640">
        <v>1958.91397870328</v>
      </c>
      <c r="AD640">
        <v>1512.303505429986</v>
      </c>
      <c r="AE640">
        <v>1728.6026811954659</v>
      </c>
      <c r="AF640">
        <v>2188.1586955161988</v>
      </c>
      <c r="AG640">
        <v>2189.8303912740871</v>
      </c>
      <c r="AH640">
        <v>2313.5104230023462</v>
      </c>
    </row>
    <row r="641" spans="1:34" x14ac:dyDescent="0.25">
      <c r="A641">
        <v>44573</v>
      </c>
      <c r="B641">
        <v>1510.51</v>
      </c>
      <c r="C641">
        <v>2245.3362240220258</v>
      </c>
      <c r="D641">
        <v>2247.6771907171378</v>
      </c>
      <c r="E641">
        <v>1699.5493009906861</v>
      </c>
      <c r="F641">
        <v>2539.2135982042018</v>
      </c>
      <c r="G641">
        <v>2282.8491705947658</v>
      </c>
      <c r="H641">
        <v>2992.3796724551771</v>
      </c>
      <c r="I641">
        <v>1942.657893394191</v>
      </c>
      <c r="J641">
        <v>2174.844303389777</v>
      </c>
      <c r="K641">
        <v>2025.467954008376</v>
      </c>
      <c r="L641">
        <v>2424.3387828319701</v>
      </c>
      <c r="M641">
        <v>1237.2655560558651</v>
      </c>
      <c r="N641">
        <v>1572.9734423075811</v>
      </c>
      <c r="O641">
        <v>2199.358329775569</v>
      </c>
      <c r="P641">
        <v>1855.74128814191</v>
      </c>
      <c r="Q641">
        <v>2296.2759095515662</v>
      </c>
      <c r="R641">
        <v>1905.667543904189</v>
      </c>
      <c r="S641">
        <v>2423.396215500265</v>
      </c>
      <c r="T641">
        <v>2541.0948951878008</v>
      </c>
      <c r="U641">
        <v>1959.714487043196</v>
      </c>
      <c r="V641">
        <v>2271.5043250254398</v>
      </c>
      <c r="W641">
        <v>2048.6866789187461</v>
      </c>
      <c r="X641">
        <v>2363.4979036710579</v>
      </c>
      <c r="Y641">
        <v>2476.744323318057</v>
      </c>
      <c r="Z641">
        <v>1627.3413391137101</v>
      </c>
      <c r="AA641">
        <v>2548.345507877305</v>
      </c>
      <c r="AB641">
        <v>2228.8790950178809</v>
      </c>
      <c r="AC641">
        <v>1978.3249771428909</v>
      </c>
      <c r="AD641">
        <v>1529.2054237171701</v>
      </c>
      <c r="AE641">
        <v>1728.0427982798551</v>
      </c>
      <c r="AF641">
        <v>2204.272175474513</v>
      </c>
      <c r="AG641">
        <v>2221.228985648268</v>
      </c>
      <c r="AH641">
        <v>2353.9568591645848</v>
      </c>
    </row>
    <row r="642" spans="1:34" x14ac:dyDescent="0.25">
      <c r="A642">
        <v>44572</v>
      </c>
      <c r="B642">
        <v>1492.31</v>
      </c>
      <c r="C642">
        <v>2257.2203642493459</v>
      </c>
      <c r="D642">
        <v>2267.2918963153129</v>
      </c>
      <c r="E642">
        <v>1697.4350481789261</v>
      </c>
      <c r="F642">
        <v>2583.4765754279538</v>
      </c>
      <c r="G642">
        <v>2298.268110312777</v>
      </c>
      <c r="H642">
        <v>2976.159547378993</v>
      </c>
      <c r="I642">
        <v>1957.007268890683</v>
      </c>
      <c r="J642">
        <v>2195.1736002872372</v>
      </c>
      <c r="K642">
        <v>1989.3668660187091</v>
      </c>
      <c r="L642">
        <v>2433.9096901379921</v>
      </c>
      <c r="M642">
        <v>1231.504140753312</v>
      </c>
      <c r="N642">
        <v>1572.947408925801</v>
      </c>
      <c r="O642">
        <v>2203.0167097314311</v>
      </c>
      <c r="P642">
        <v>1861.9305362712371</v>
      </c>
      <c r="Q642">
        <v>2310.963988818824</v>
      </c>
      <c r="R642">
        <v>1873.7084092829159</v>
      </c>
      <c r="S642">
        <v>2448.8717589264688</v>
      </c>
      <c r="T642">
        <v>2550.407142421966</v>
      </c>
      <c r="U642">
        <v>1970.6913927437549</v>
      </c>
      <c r="V642">
        <v>2291.1464711647991</v>
      </c>
      <c r="W642">
        <v>2067.064149577031</v>
      </c>
      <c r="X642">
        <v>2376.6850036817268</v>
      </c>
      <c r="Y642">
        <v>2499.0907515526919</v>
      </c>
      <c r="Z642">
        <v>1633.0774582908989</v>
      </c>
      <c r="AA642">
        <v>2570.1477233114829</v>
      </c>
      <c r="AB642">
        <v>2235.6787820376321</v>
      </c>
      <c r="AC642">
        <v>1980.497798807867</v>
      </c>
      <c r="AD642">
        <v>1528.8759735246219</v>
      </c>
      <c r="AE642">
        <v>1707.9656148039739</v>
      </c>
      <c r="AF642">
        <v>2201.0249693608512</v>
      </c>
      <c r="AG642">
        <v>2232.7186625226259</v>
      </c>
      <c r="AH642">
        <v>2377.5312907948341</v>
      </c>
    </row>
    <row r="643" spans="1:34" x14ac:dyDescent="0.25">
      <c r="A643">
        <v>44571</v>
      </c>
      <c r="B643">
        <v>1503.71</v>
      </c>
      <c r="C643">
        <v>2266.5831894687271</v>
      </c>
      <c r="D643">
        <v>2289.2250016235862</v>
      </c>
      <c r="E643">
        <v>1704.8270840260061</v>
      </c>
      <c r="F643">
        <v>2586.2630039084861</v>
      </c>
      <c r="G643">
        <v>2292.4830893770431</v>
      </c>
      <c r="H643">
        <v>2999.4652333800509</v>
      </c>
      <c r="I643">
        <v>1976.359150747732</v>
      </c>
      <c r="J643">
        <v>2202.7312025316742</v>
      </c>
      <c r="K643">
        <v>2013.3022392610251</v>
      </c>
      <c r="L643">
        <v>2445.1849179218202</v>
      </c>
      <c r="M643">
        <v>1248.991338538226</v>
      </c>
      <c r="N643">
        <v>1581.052127087657</v>
      </c>
      <c r="O643">
        <v>2213.9699087516369</v>
      </c>
      <c r="P643">
        <v>1866.186008930224</v>
      </c>
      <c r="Q643">
        <v>2315.4848457860448</v>
      </c>
      <c r="R643">
        <v>1873.152839078004</v>
      </c>
      <c r="S643">
        <v>2470.9519109583671</v>
      </c>
      <c r="T643">
        <v>2565.4437454793278</v>
      </c>
      <c r="U643">
        <v>1981.697927291855</v>
      </c>
      <c r="V643">
        <v>2307.7201614299279</v>
      </c>
      <c r="W643">
        <v>2083.2785051867381</v>
      </c>
      <c r="X643">
        <v>2392.2456919949832</v>
      </c>
      <c r="Y643">
        <v>2501.8543172564291</v>
      </c>
      <c r="Z643">
        <v>1648.086121415698</v>
      </c>
      <c r="AA643">
        <v>2579.4482153196218</v>
      </c>
      <c r="AB643">
        <v>2246.2920592914252</v>
      </c>
      <c r="AC643">
        <v>1987.7245612577051</v>
      </c>
      <c r="AD643">
        <v>1540.494314584882</v>
      </c>
      <c r="AE643">
        <v>1712.8252093091239</v>
      </c>
      <c r="AF643">
        <v>2208.9311518469531</v>
      </c>
      <c r="AG643">
        <v>2237.9076138897481</v>
      </c>
      <c r="AH643">
        <v>2392.438460605294</v>
      </c>
    </row>
    <row r="644" spans="1:34" x14ac:dyDescent="0.25">
      <c r="A644">
        <v>44568</v>
      </c>
      <c r="B644">
        <v>1528.48</v>
      </c>
      <c r="C644">
        <v>2276.3021384632898</v>
      </c>
      <c r="D644">
        <v>2299.439634199086</v>
      </c>
      <c r="E644">
        <v>1720.0905371310889</v>
      </c>
      <c r="F644">
        <v>2585.840138134909</v>
      </c>
      <c r="G644">
        <v>2307.7360831730589</v>
      </c>
      <c r="H644">
        <v>3031.4787777717902</v>
      </c>
      <c r="I644">
        <v>1995.326964013248</v>
      </c>
      <c r="J644">
        <v>2222.134905295346</v>
      </c>
      <c r="K644">
        <v>2047.2655186169491</v>
      </c>
      <c r="L644">
        <v>2458.664212255529</v>
      </c>
      <c r="M644">
        <v>1249.539274155434</v>
      </c>
      <c r="N644">
        <v>1605.3013810326941</v>
      </c>
      <c r="O644">
        <v>2233.422426504856</v>
      </c>
      <c r="P644">
        <v>1877.8301052800471</v>
      </c>
      <c r="Q644">
        <v>2310.5816477293151</v>
      </c>
      <c r="R644">
        <v>1887.414778955979</v>
      </c>
      <c r="S644">
        <v>2493.528890538199</v>
      </c>
      <c r="T644">
        <v>2582.7854647751692</v>
      </c>
      <c r="U644">
        <v>1979.2948351090149</v>
      </c>
      <c r="V644">
        <v>2322.0375673847011</v>
      </c>
      <c r="W644">
        <v>2097.006547867778</v>
      </c>
      <c r="X644">
        <v>2388.3425127534488</v>
      </c>
      <c r="Y644">
        <v>2502.9912180037791</v>
      </c>
      <c r="Z644">
        <v>1648.5628936203079</v>
      </c>
      <c r="AA644">
        <v>2586.0279875678289</v>
      </c>
      <c r="AB644">
        <v>2260.41159305159</v>
      </c>
      <c r="AC644">
        <v>1998.424555510252</v>
      </c>
      <c r="AD644">
        <v>1552.86260542735</v>
      </c>
      <c r="AE644">
        <v>1726.8384895418619</v>
      </c>
      <c r="AF644">
        <v>2235.5193112850911</v>
      </c>
      <c r="AG644">
        <v>2249.3338853874511</v>
      </c>
      <c r="AH644">
        <v>2391.701085323893</v>
      </c>
    </row>
    <row r="645" spans="1:34" x14ac:dyDescent="0.25">
      <c r="A645">
        <v>44567</v>
      </c>
      <c r="B645">
        <v>1528.57</v>
      </c>
      <c r="C645">
        <v>2265.9848442163311</v>
      </c>
      <c r="D645">
        <v>2281.1157284638089</v>
      </c>
      <c r="E645">
        <v>1727.5199815524629</v>
      </c>
      <c r="F645">
        <v>2569.7590613092921</v>
      </c>
      <c r="G645">
        <v>2286.7045370453129</v>
      </c>
      <c r="H645">
        <v>3025.4097529394921</v>
      </c>
      <c r="I645">
        <v>1995.269827529741</v>
      </c>
      <c r="J645">
        <v>2209.184055544566</v>
      </c>
      <c r="K645">
        <v>2022.3089259632709</v>
      </c>
      <c r="L645">
        <v>2441.922616325247</v>
      </c>
      <c r="M645">
        <v>1249.47241766045</v>
      </c>
      <c r="N645">
        <v>1593.8869103857271</v>
      </c>
      <c r="O645">
        <v>2234.486530872261</v>
      </c>
      <c r="P645">
        <v>1876.3152800621101</v>
      </c>
      <c r="Q645">
        <v>2304.9404054139432</v>
      </c>
      <c r="R645">
        <v>1893.852836006344</v>
      </c>
      <c r="S645">
        <v>2488.1362753797139</v>
      </c>
      <c r="T645">
        <v>2574.724653641847</v>
      </c>
      <c r="U645">
        <v>1974.8963915250779</v>
      </c>
      <c r="V645">
        <v>2315.4061733495109</v>
      </c>
      <c r="W645">
        <v>2080.9884300725089</v>
      </c>
      <c r="X645">
        <v>2371.6848260747979</v>
      </c>
      <c r="Y645">
        <v>2481.585869012581</v>
      </c>
      <c r="Z645">
        <v>1645.730441038331</v>
      </c>
      <c r="AA645">
        <v>2570.410206659928</v>
      </c>
      <c r="AB645">
        <v>2252.5742061748961</v>
      </c>
      <c r="AC645">
        <v>1993.715547173394</v>
      </c>
      <c r="AD645">
        <v>1548.6686330609459</v>
      </c>
      <c r="AE645">
        <v>1725.1548388367521</v>
      </c>
      <c r="AF645">
        <v>2232.0538480259588</v>
      </c>
      <c r="AG645">
        <v>2240.9993166820918</v>
      </c>
      <c r="AH645">
        <v>2374.9619254035392</v>
      </c>
    </row>
    <row r="646" spans="1:34" x14ac:dyDescent="0.25">
      <c r="A646">
        <v>44566</v>
      </c>
      <c r="B646">
        <v>1522.5</v>
      </c>
      <c r="C646">
        <v>2260.2872016233709</v>
      </c>
      <c r="D646">
        <v>2272.170540883109</v>
      </c>
      <c r="E646">
        <v>1731.372610672697</v>
      </c>
      <c r="F646">
        <v>2547.49060062542</v>
      </c>
      <c r="G646">
        <v>2265.8562764140811</v>
      </c>
      <c r="H646">
        <v>3034.8153389151012</v>
      </c>
      <c r="I646">
        <v>1993.6699312824969</v>
      </c>
      <c r="J646">
        <v>2211.42124995927</v>
      </c>
      <c r="K646">
        <v>2013.9698625095671</v>
      </c>
      <c r="L646">
        <v>2446.6124069365542</v>
      </c>
      <c r="M646">
        <v>1237.2480987071281</v>
      </c>
      <c r="N646">
        <v>1599.8897814770471</v>
      </c>
      <c r="O646">
        <v>2230.1919824210549</v>
      </c>
      <c r="P646">
        <v>1863.1317399768679</v>
      </c>
      <c r="Q646">
        <v>2290.896788501791</v>
      </c>
      <c r="R646">
        <v>1895.6260458144891</v>
      </c>
      <c r="S646">
        <v>2514.6452872666182</v>
      </c>
      <c r="T646">
        <v>2580.7701534493258</v>
      </c>
      <c r="U646">
        <v>1973.1562465210429</v>
      </c>
      <c r="V646">
        <v>2319.0560026792418</v>
      </c>
      <c r="W646">
        <v>2089.943225756339</v>
      </c>
      <c r="X646">
        <v>2362.775222859033</v>
      </c>
      <c r="Y646">
        <v>2472.2122042441151</v>
      </c>
      <c r="Z646">
        <v>1636.1478254454421</v>
      </c>
      <c r="AA646">
        <v>2561.8488109587911</v>
      </c>
      <c r="AB646">
        <v>2248.1144162421251</v>
      </c>
      <c r="AC646">
        <v>1990.880348483214</v>
      </c>
      <c r="AD646">
        <v>1546.8390216242119</v>
      </c>
      <c r="AE646">
        <v>1725.6592568350329</v>
      </c>
      <c r="AF646">
        <v>2229.6105267597768</v>
      </c>
      <c r="AG646">
        <v>2236.0942978482299</v>
      </c>
      <c r="AH646">
        <v>2366.1071292695119</v>
      </c>
    </row>
    <row r="647" spans="1:34" x14ac:dyDescent="0.25">
      <c r="A647">
        <v>44565</v>
      </c>
      <c r="B647">
        <v>1525.58</v>
      </c>
      <c r="C647">
        <v>2255.4347403004408</v>
      </c>
      <c r="D647">
        <v>2276.435487947891</v>
      </c>
      <c r="E647">
        <v>1734.647270884474</v>
      </c>
      <c r="F647">
        <v>2533.8642109065631</v>
      </c>
      <c r="G647">
        <v>2264.1275036562838</v>
      </c>
      <c r="H647">
        <v>3042.9627487905932</v>
      </c>
      <c r="I647">
        <v>1991.4539160558979</v>
      </c>
      <c r="J647">
        <v>2220.0301142159942</v>
      </c>
      <c r="K647">
        <v>2004.8854195373619</v>
      </c>
      <c r="L647">
        <v>2430.4268165757239</v>
      </c>
      <c r="M647">
        <v>1241.211937078984</v>
      </c>
      <c r="N647">
        <v>1598.547306501011</v>
      </c>
      <c r="O647">
        <v>2235.5959497520671</v>
      </c>
      <c r="P647">
        <v>1862.120462100348</v>
      </c>
      <c r="Q647">
        <v>2294.8054085529989</v>
      </c>
      <c r="R647">
        <v>1900.06013180374</v>
      </c>
      <c r="S647">
        <v>2489.4174116671179</v>
      </c>
      <c r="T647">
        <v>2582.854942369479</v>
      </c>
      <c r="U647">
        <v>1963.66276210157</v>
      </c>
      <c r="V647">
        <v>2281.3878866820792</v>
      </c>
      <c r="W647">
        <v>2088.2624205957668</v>
      </c>
      <c r="X647">
        <v>2354.918513216358</v>
      </c>
      <c r="Y647">
        <v>2457.9370562997028</v>
      </c>
      <c r="Z647">
        <v>1623.4084202494921</v>
      </c>
      <c r="AA647">
        <v>2553.2137782379859</v>
      </c>
      <c r="AB647">
        <v>2246.8887945898059</v>
      </c>
      <c r="AC647">
        <v>1988.9788278728749</v>
      </c>
      <c r="AD647">
        <v>1544.827096259995</v>
      </c>
      <c r="AE647">
        <v>1731.405637026452</v>
      </c>
      <c r="AF647">
        <v>2225.2738134203241</v>
      </c>
      <c r="AG647">
        <v>2227.6369902694628</v>
      </c>
      <c r="AH647">
        <v>2363.3913272152431</v>
      </c>
    </row>
    <row r="648" spans="1:34" x14ac:dyDescent="0.25">
      <c r="A648">
        <v>44561</v>
      </c>
      <c r="B648">
        <v>1498.28</v>
      </c>
      <c r="C648">
        <v>2243.5040431541961</v>
      </c>
      <c r="D648">
        <v>2278.719671390093</v>
      </c>
      <c r="E648">
        <v>1737.5102619086431</v>
      </c>
      <c r="F648">
        <v>2519.4857295532238</v>
      </c>
      <c r="G648">
        <v>2242.2911633743302</v>
      </c>
      <c r="H648">
        <v>3032.3843578757692</v>
      </c>
      <c r="I648">
        <v>1983.028021248017</v>
      </c>
      <c r="J648">
        <v>2206.2910664873589</v>
      </c>
      <c r="K648">
        <v>1971.29627162414</v>
      </c>
      <c r="L648">
        <v>2424.0680150113421</v>
      </c>
      <c r="M648">
        <v>1246.4503177492479</v>
      </c>
      <c r="N648">
        <v>1574.0965253812669</v>
      </c>
      <c r="O648">
        <v>2226.4379078398688</v>
      </c>
      <c r="P648">
        <v>1857.601529467664</v>
      </c>
      <c r="Q648">
        <v>2287.9149134165718</v>
      </c>
      <c r="R648">
        <v>1888.8075144990819</v>
      </c>
      <c r="S648">
        <v>2467.875199921159</v>
      </c>
      <c r="T648">
        <v>2576.642838438634</v>
      </c>
      <c r="U648">
        <v>1963.757813652576</v>
      </c>
      <c r="V648">
        <v>2279.0244581848592</v>
      </c>
      <c r="W648">
        <v>2076.6401454666188</v>
      </c>
      <c r="X648">
        <v>2338.9930666744071</v>
      </c>
      <c r="Y648">
        <v>2439.3182507157662</v>
      </c>
      <c r="Z648">
        <v>1611.952249328252</v>
      </c>
      <c r="AA648">
        <v>2539.0118126783359</v>
      </c>
      <c r="AB648">
        <v>2235.8307939308988</v>
      </c>
      <c r="AC648">
        <v>1980.3965691930521</v>
      </c>
      <c r="AD648">
        <v>1533.9080825664271</v>
      </c>
      <c r="AE648">
        <v>1714.3346760889699</v>
      </c>
      <c r="AF648">
        <v>2211.9377673925869</v>
      </c>
      <c r="AG648">
        <v>2212.117239482629</v>
      </c>
      <c r="AH648">
        <v>2356.459036256249</v>
      </c>
    </row>
    <row r="649" spans="1:34" x14ac:dyDescent="0.25">
      <c r="A649">
        <v>44560</v>
      </c>
      <c r="B649">
        <v>1485.97</v>
      </c>
      <c r="C649">
        <v>2243.7069416621339</v>
      </c>
      <c r="D649">
        <v>2285.3992890581872</v>
      </c>
      <c r="E649">
        <v>1728.014945225412</v>
      </c>
      <c r="F649">
        <v>2522.5588851579978</v>
      </c>
      <c r="G649">
        <v>2241.8606782322408</v>
      </c>
      <c r="H649">
        <v>3042.3236877721902</v>
      </c>
      <c r="I649">
        <v>1981.9322696379111</v>
      </c>
      <c r="J649">
        <v>2205.1803391701292</v>
      </c>
      <c r="K649">
        <v>1987.0483099804551</v>
      </c>
      <c r="L649">
        <v>2421.50044025539</v>
      </c>
      <c r="M649">
        <v>1235.210443422362</v>
      </c>
      <c r="N649">
        <v>1570.4640715733699</v>
      </c>
      <c r="O649">
        <v>2230.0456948746992</v>
      </c>
      <c r="P649">
        <v>1856.1341603577389</v>
      </c>
      <c r="Q649">
        <v>2293.796948236291</v>
      </c>
      <c r="R649">
        <v>1869.1854791327669</v>
      </c>
      <c r="S649">
        <v>2458.522562591033</v>
      </c>
      <c r="T649">
        <v>2567.5820156259042</v>
      </c>
      <c r="U649">
        <v>1967.7741299247079</v>
      </c>
      <c r="V649">
        <v>2270.8315100292471</v>
      </c>
      <c r="W649">
        <v>2073.5069704451371</v>
      </c>
      <c r="X649">
        <v>2335.480698479892</v>
      </c>
      <c r="Y649">
        <v>2442.275281554103</v>
      </c>
      <c r="Z649">
        <v>1616.0369360306061</v>
      </c>
      <c r="AA649">
        <v>2541.3344625314639</v>
      </c>
      <c r="AB649">
        <v>2238.9381138775111</v>
      </c>
      <c r="AC649">
        <v>1975.6879899516321</v>
      </c>
      <c r="AD649">
        <v>1529.431438700982</v>
      </c>
      <c r="AE649">
        <v>1704.4458973664839</v>
      </c>
      <c r="AF649">
        <v>2208.0504495167479</v>
      </c>
      <c r="AG649">
        <v>2213.005017143239</v>
      </c>
      <c r="AH649">
        <v>2359.189716425135</v>
      </c>
    </row>
    <row r="650" spans="1:34" x14ac:dyDescent="0.25">
      <c r="A650">
        <v>44559</v>
      </c>
      <c r="B650">
        <v>1485.82</v>
      </c>
      <c r="C650">
        <v>2239.3857774255898</v>
      </c>
      <c r="D650">
        <v>2285.876105155497</v>
      </c>
      <c r="E650">
        <v>1721.495566346475</v>
      </c>
      <c r="F650">
        <v>2528.9747445964372</v>
      </c>
      <c r="G650">
        <v>2246.1504412545301</v>
      </c>
      <c r="H650">
        <v>2986.1918158515709</v>
      </c>
      <c r="I650">
        <v>1984.621113888797</v>
      </c>
      <c r="J650">
        <v>2200.1852400495659</v>
      </c>
      <c r="K650">
        <v>1972.7836208168451</v>
      </c>
      <c r="L650">
        <v>2426.8362187421012</v>
      </c>
      <c r="M650">
        <v>1220.933393017076</v>
      </c>
      <c r="N650">
        <v>1564.0258560589241</v>
      </c>
      <c r="O650">
        <v>2228.9363277254279</v>
      </c>
      <c r="P650">
        <v>1853.3618432001811</v>
      </c>
      <c r="Q650">
        <v>2282.9160999362512</v>
      </c>
      <c r="R650">
        <v>1868.7507399676699</v>
      </c>
      <c r="S650">
        <v>2440.8406846481812</v>
      </c>
      <c r="T650">
        <v>2574.354999352372</v>
      </c>
      <c r="U650">
        <v>1957.818793227543</v>
      </c>
      <c r="V650">
        <v>2271.179559408642</v>
      </c>
      <c r="W650">
        <v>2069.7807782038799</v>
      </c>
      <c r="X650">
        <v>2326.3197352649431</v>
      </c>
      <c r="Y650">
        <v>2450.428520603808</v>
      </c>
      <c r="Z650">
        <v>1617.942921072676</v>
      </c>
      <c r="AA650">
        <v>2536.815285547319</v>
      </c>
      <c r="AB650">
        <v>2234.2860467893788</v>
      </c>
      <c r="AC650">
        <v>1973.044975554528</v>
      </c>
      <c r="AD650">
        <v>1523.093502465651</v>
      </c>
      <c r="AE650">
        <v>1703.839888696069</v>
      </c>
      <c r="AF650">
        <v>2201.646063442879</v>
      </c>
      <c r="AG650">
        <v>2209.683023407687</v>
      </c>
      <c r="AH650">
        <v>2354.393419144385</v>
      </c>
    </row>
    <row r="651" spans="1:34" x14ac:dyDescent="0.25">
      <c r="A651">
        <v>44558</v>
      </c>
      <c r="B651">
        <v>1494.39</v>
      </c>
      <c r="C651">
        <v>2237.4310833522318</v>
      </c>
      <c r="D651">
        <v>2282.8474652686291</v>
      </c>
      <c r="E651">
        <v>1724.289272084344</v>
      </c>
      <c r="F651">
        <v>2524.0450185100631</v>
      </c>
      <c r="G651">
        <v>2254.1489336973309</v>
      </c>
      <c r="H651">
        <v>2972.7476259794439</v>
      </c>
      <c r="I651">
        <v>1984.540507971391</v>
      </c>
      <c r="J651">
        <v>2195.4889760225078</v>
      </c>
      <c r="K651">
        <v>1964.3580334735591</v>
      </c>
      <c r="L651">
        <v>2432.167132036247</v>
      </c>
      <c r="M651">
        <v>1218.495377902397</v>
      </c>
      <c r="N651">
        <v>1560.713736095177</v>
      </c>
      <c r="O651">
        <v>2237.0939480938382</v>
      </c>
      <c r="P651">
        <v>1859.4623588603531</v>
      </c>
      <c r="Q651">
        <v>2269.339209148869</v>
      </c>
      <c r="R651">
        <v>1869.070478768861</v>
      </c>
      <c r="S651">
        <v>2442.3392565840609</v>
      </c>
      <c r="T651">
        <v>2569.873087178325</v>
      </c>
      <c r="U651">
        <v>1957.0307714348569</v>
      </c>
      <c r="V651">
        <v>2272.76867554104</v>
      </c>
      <c r="W651">
        <v>2066.5623103596522</v>
      </c>
      <c r="X651">
        <v>2322.5904528762671</v>
      </c>
      <c r="Y651">
        <v>2450.5291046795619</v>
      </c>
      <c r="Z651">
        <v>1626.244927303535</v>
      </c>
      <c r="AA651">
        <v>2532.6497178030768</v>
      </c>
      <c r="AB651">
        <v>2232.695737747672</v>
      </c>
      <c r="AC651">
        <v>1974.1799489415309</v>
      </c>
      <c r="AD651">
        <v>1523.4611117266641</v>
      </c>
      <c r="AE651">
        <v>1707.411452486997</v>
      </c>
      <c r="AF651">
        <v>2204.5353707370732</v>
      </c>
      <c r="AG651">
        <v>2207.328418557368</v>
      </c>
      <c r="AH651">
        <v>2349.8181886139268</v>
      </c>
    </row>
    <row r="652" spans="1:34" x14ac:dyDescent="0.25">
      <c r="A652">
        <v>44557</v>
      </c>
      <c r="B652">
        <v>1488.88</v>
      </c>
      <c r="C652">
        <v>2229.6370152289951</v>
      </c>
      <c r="D652">
        <v>2277.5208250316059</v>
      </c>
      <c r="E652">
        <v>1725.921256614407</v>
      </c>
      <c r="F652">
        <v>2506.316844120232</v>
      </c>
      <c r="G652">
        <v>2244.6094015043009</v>
      </c>
      <c r="H652">
        <v>2980.9831906064928</v>
      </c>
      <c r="I652">
        <v>1994.374360862887</v>
      </c>
      <c r="J652">
        <v>2190.8636370321528</v>
      </c>
      <c r="K652">
        <v>1956.709743742141</v>
      </c>
      <c r="L652">
        <v>2425.198328879319</v>
      </c>
      <c r="M652">
        <v>1203.956960420111</v>
      </c>
      <c r="N652">
        <v>1546.748380734736</v>
      </c>
      <c r="O652">
        <v>2232.1280615149399</v>
      </c>
      <c r="P652">
        <v>1862.3150700182871</v>
      </c>
      <c r="Q652">
        <v>2259.1002607499358</v>
      </c>
      <c r="R652">
        <v>1853.924766466328</v>
      </c>
      <c r="S652">
        <v>2446.2278681351831</v>
      </c>
      <c r="T652">
        <v>2568.0737191294952</v>
      </c>
      <c r="U652">
        <v>1960.516494098981</v>
      </c>
      <c r="V652">
        <v>2262.2484993758421</v>
      </c>
      <c r="W652">
        <v>2070.0710606453022</v>
      </c>
      <c r="X652">
        <v>2306.3749160295911</v>
      </c>
      <c r="Y652">
        <v>2437.8153554285818</v>
      </c>
      <c r="Z652">
        <v>1611.404652014123</v>
      </c>
      <c r="AA652">
        <v>2522.5168852225488</v>
      </c>
      <c r="AB652">
        <v>2225.6478091095669</v>
      </c>
      <c r="AC652">
        <v>1972.454198848304</v>
      </c>
      <c r="AD652">
        <v>1511.4846995979681</v>
      </c>
      <c r="AE652">
        <v>1702.413686962788</v>
      </c>
      <c r="AF652">
        <v>2198.3538264472818</v>
      </c>
      <c r="AG652">
        <v>2202.249032714049</v>
      </c>
      <c r="AH652">
        <v>2338.1122118493272</v>
      </c>
    </row>
    <row r="653" spans="1:34" x14ac:dyDescent="0.25">
      <c r="A653">
        <v>44554</v>
      </c>
      <c r="B653">
        <v>1477.03</v>
      </c>
      <c r="C653">
        <v>2225.5623095220922</v>
      </c>
      <c r="D653">
        <v>2260.14679306068</v>
      </c>
      <c r="E653">
        <v>1739.1064061457109</v>
      </c>
      <c r="F653">
        <v>2492.1376812000012</v>
      </c>
      <c r="G653">
        <v>2244.84562343483</v>
      </c>
      <c r="H653">
        <v>2972.0742668431508</v>
      </c>
      <c r="I653">
        <v>2002.7984909917261</v>
      </c>
      <c r="J653">
        <v>2185.9518779501518</v>
      </c>
      <c r="K653">
        <v>1946.6420451835641</v>
      </c>
      <c r="L653">
        <v>2424.3244032891571</v>
      </c>
      <c r="M653">
        <v>1200.6815390839149</v>
      </c>
      <c r="N653">
        <v>1536.5362643158239</v>
      </c>
      <c r="O653">
        <v>2232.4834058791571</v>
      </c>
      <c r="P653">
        <v>1857.8611581881601</v>
      </c>
      <c r="Q653">
        <v>2259.7207180748401</v>
      </c>
      <c r="R653">
        <v>1844.379789050615</v>
      </c>
      <c r="S653">
        <v>2447.6834259616062</v>
      </c>
      <c r="T653">
        <v>2571.9576330791119</v>
      </c>
      <c r="U653">
        <v>1955.362429405719</v>
      </c>
      <c r="V653">
        <v>2254.9350438684269</v>
      </c>
      <c r="W653">
        <v>2069.6591659379419</v>
      </c>
      <c r="X653">
        <v>2312.554264011651</v>
      </c>
      <c r="Y653">
        <v>2436.978844403156</v>
      </c>
      <c r="Z653">
        <v>1613.783290350251</v>
      </c>
      <c r="AA653">
        <v>2516.7798359261742</v>
      </c>
      <c r="AB653">
        <v>2223.457825348316</v>
      </c>
      <c r="AC653">
        <v>1969.1993734980149</v>
      </c>
      <c r="AD653">
        <v>1509.078278098589</v>
      </c>
      <c r="AE653">
        <v>1698.5567429337291</v>
      </c>
      <c r="AF653">
        <v>2187.649624969134</v>
      </c>
      <c r="AG653">
        <v>2197.1988078991021</v>
      </c>
      <c r="AH653">
        <v>2338.2234578162879</v>
      </c>
    </row>
    <row r="654" spans="1:34" x14ac:dyDescent="0.25">
      <c r="A654">
        <v>44553</v>
      </c>
      <c r="B654">
        <v>1456.96</v>
      </c>
      <c r="C654">
        <v>2222.1988176203581</v>
      </c>
      <c r="D654">
        <v>2240.8373628930922</v>
      </c>
      <c r="E654">
        <v>1730.062279761228</v>
      </c>
      <c r="F654">
        <v>2496.7643308330948</v>
      </c>
      <c r="G654">
        <v>2244.9129545184401</v>
      </c>
      <c r="H654">
        <v>2959.2584629536491</v>
      </c>
      <c r="I654">
        <v>1997.2445123854679</v>
      </c>
      <c r="J654">
        <v>2178.044374256584</v>
      </c>
      <c r="K654">
        <v>1949.079345186811</v>
      </c>
      <c r="L654">
        <v>2425.1470132051941</v>
      </c>
      <c r="M654">
        <v>1191.2564593200159</v>
      </c>
      <c r="N654">
        <v>1541.337546575048</v>
      </c>
      <c r="O654">
        <v>2239.7126631609399</v>
      </c>
      <c r="P654">
        <v>1847.760765432756</v>
      </c>
      <c r="Q654">
        <v>2263.1164368423479</v>
      </c>
      <c r="R654">
        <v>1807.133515664581</v>
      </c>
      <c r="S654">
        <v>2456.7855335920872</v>
      </c>
      <c r="T654">
        <v>2558.1876505193968</v>
      </c>
      <c r="U654">
        <v>1946.548476110044</v>
      </c>
      <c r="V654">
        <v>2256.781417448823</v>
      </c>
      <c r="W654">
        <v>2060.1370819185581</v>
      </c>
      <c r="X654">
        <v>2317.5326585948428</v>
      </c>
      <c r="Y654">
        <v>2437.4147345138081</v>
      </c>
      <c r="Z654">
        <v>1619.216116675002</v>
      </c>
      <c r="AA654">
        <v>2515.5420863143768</v>
      </c>
      <c r="AB654">
        <v>2225.7478035509639</v>
      </c>
      <c r="AC654">
        <v>1954.602121444756</v>
      </c>
      <c r="AD654">
        <v>1508.8073180496499</v>
      </c>
      <c r="AE654">
        <v>1682.2068051519529</v>
      </c>
      <c r="AF654">
        <v>2178.2392308500489</v>
      </c>
      <c r="AG654">
        <v>2196.676615604883</v>
      </c>
      <c r="AH654">
        <v>2336.481949871546</v>
      </c>
    </row>
    <row r="655" spans="1:34" x14ac:dyDescent="0.25">
      <c r="A655">
        <v>44552</v>
      </c>
      <c r="B655">
        <v>1477.67</v>
      </c>
      <c r="C655">
        <v>2228.880317902675</v>
      </c>
      <c r="D655">
        <v>2253.2340521780861</v>
      </c>
      <c r="E655">
        <v>1749.345062956445</v>
      </c>
      <c r="F655">
        <v>2506.8701782319158</v>
      </c>
      <c r="G655">
        <v>2270.130683814652</v>
      </c>
      <c r="H655">
        <v>2995.619376478191</v>
      </c>
      <c r="I655">
        <v>1983.534176547912</v>
      </c>
      <c r="J655">
        <v>2184.7739347094198</v>
      </c>
      <c r="K655">
        <v>1928.1316652238661</v>
      </c>
      <c r="L655">
        <v>2433.533273587871</v>
      </c>
      <c r="M655">
        <v>1189.682421533915</v>
      </c>
      <c r="N655">
        <v>1543.890630661421</v>
      </c>
      <c r="O655">
        <v>2248.390302623749</v>
      </c>
      <c r="P655">
        <v>1853.112664141958</v>
      </c>
      <c r="Q655">
        <v>2260.0885517633469</v>
      </c>
      <c r="R655">
        <v>1820.1863079532729</v>
      </c>
      <c r="S655">
        <v>2473.0534783233502</v>
      </c>
      <c r="T655">
        <v>2553.64298535338</v>
      </c>
      <c r="U655">
        <v>1947.304744770966</v>
      </c>
      <c r="V655">
        <v>2279.493315495738</v>
      </c>
      <c r="W655">
        <v>2068.330501183571</v>
      </c>
      <c r="X655">
        <v>2331.1814121251318</v>
      </c>
      <c r="Y655">
        <v>2429.281795852251</v>
      </c>
      <c r="Z655">
        <v>1635.054199507061</v>
      </c>
      <c r="AA655">
        <v>2523.5479861864928</v>
      </c>
      <c r="AB655">
        <v>2229.3225193884659</v>
      </c>
      <c r="AC655">
        <v>1961.353203829734</v>
      </c>
      <c r="AD655">
        <v>1515.873959827677</v>
      </c>
      <c r="AE655">
        <v>1692.1946954801481</v>
      </c>
      <c r="AF655">
        <v>2191.882026731821</v>
      </c>
      <c r="AG655">
        <v>2208.2428907473209</v>
      </c>
      <c r="AH655">
        <v>2334.3707421919339</v>
      </c>
    </row>
    <row r="656" spans="1:34" x14ac:dyDescent="0.25">
      <c r="A656">
        <v>44551</v>
      </c>
      <c r="B656">
        <v>1478.74</v>
      </c>
      <c r="C656">
        <v>2223.379768553129</v>
      </c>
      <c r="D656">
        <v>2232.7220635018921</v>
      </c>
      <c r="E656">
        <v>1765.721331604843</v>
      </c>
      <c r="F656">
        <v>2486.5578364615212</v>
      </c>
      <c r="G656">
        <v>2268.119618397724</v>
      </c>
      <c r="H656">
        <v>3015.004741139001</v>
      </c>
      <c r="I656">
        <v>1972.3357460777299</v>
      </c>
      <c r="J656">
        <v>2188.8404068931341</v>
      </c>
      <c r="K656">
        <v>1922.2527732541989</v>
      </c>
      <c r="L656">
        <v>2432.463901883908</v>
      </c>
      <c r="M656">
        <v>1177.0097372484599</v>
      </c>
      <c r="N656">
        <v>1528.6784023318371</v>
      </c>
      <c r="O656">
        <v>2246.95626638153</v>
      </c>
      <c r="P656">
        <v>1850.7440540874529</v>
      </c>
      <c r="Q656">
        <v>2260.3545081781749</v>
      </c>
      <c r="R656">
        <v>1829.830720675571</v>
      </c>
      <c r="S656">
        <v>2471.9276870426602</v>
      </c>
      <c r="T656">
        <v>2564.680061129654</v>
      </c>
      <c r="U656">
        <v>1949.5599176040459</v>
      </c>
      <c r="V656">
        <v>2281.7566412944971</v>
      </c>
      <c r="W656">
        <v>2073.1155792848108</v>
      </c>
      <c r="X656">
        <v>2321.9608787670868</v>
      </c>
      <c r="Y656">
        <v>2406.971468558922</v>
      </c>
      <c r="Z656">
        <v>1640.6623572359711</v>
      </c>
      <c r="AA656">
        <v>2511.9869843779538</v>
      </c>
      <c r="AB656">
        <v>2229.061930430621</v>
      </c>
      <c r="AC656">
        <v>1963.2069853624309</v>
      </c>
      <c r="AD656">
        <v>1510.532604406525</v>
      </c>
      <c r="AE656">
        <v>1694.608612641</v>
      </c>
      <c r="AF656">
        <v>2196.0230955973711</v>
      </c>
      <c r="AG656">
        <v>2204.7213936761768</v>
      </c>
      <c r="AH656">
        <v>2321.189312884293</v>
      </c>
    </row>
    <row r="657" spans="1:34" x14ac:dyDescent="0.25">
      <c r="A657">
        <v>44550</v>
      </c>
      <c r="B657">
        <v>1477.33</v>
      </c>
      <c r="C657">
        <v>2219.1176756381278</v>
      </c>
      <c r="D657">
        <v>2224.676606256467</v>
      </c>
      <c r="E657">
        <v>1749.9878748530341</v>
      </c>
      <c r="F657">
        <v>2469.4258361777338</v>
      </c>
      <c r="G657">
        <v>2260.2822124058398</v>
      </c>
      <c r="H657">
        <v>3025.4010450095429</v>
      </c>
      <c r="I657">
        <v>1962.3596037405059</v>
      </c>
      <c r="J657">
        <v>2201.4951176354521</v>
      </c>
      <c r="K657">
        <v>1904.289673066145</v>
      </c>
      <c r="L657">
        <v>2437.1002838866721</v>
      </c>
      <c r="M657">
        <v>1175.326060311995</v>
      </c>
      <c r="N657">
        <v>1520.3766663832671</v>
      </c>
      <c r="O657">
        <v>2225.9056291965471</v>
      </c>
      <c r="P657">
        <v>1851.2994137810761</v>
      </c>
      <c r="Q657">
        <v>2259.0608186341169</v>
      </c>
      <c r="R657">
        <v>1836.2890405713861</v>
      </c>
      <c r="S657">
        <v>2480.0977245751469</v>
      </c>
      <c r="T657">
        <v>2573.1480704130131</v>
      </c>
      <c r="U657">
        <v>1947.2060744873149</v>
      </c>
      <c r="V657">
        <v>2291.937448136975</v>
      </c>
      <c r="W657">
        <v>2075.8657584739408</v>
      </c>
      <c r="X657">
        <v>2316.7257720205621</v>
      </c>
      <c r="Y657">
        <v>2405.2448634778598</v>
      </c>
      <c r="Z657">
        <v>1627.326322433448</v>
      </c>
      <c r="AA657">
        <v>2507.5075730538301</v>
      </c>
      <c r="AB657">
        <v>2223.4860507833141</v>
      </c>
      <c r="AC657">
        <v>1962.9154593763551</v>
      </c>
      <c r="AD657">
        <v>1501.481819485213</v>
      </c>
      <c r="AE657">
        <v>1698.6146306185331</v>
      </c>
      <c r="AF657">
        <v>2191.091080319608</v>
      </c>
      <c r="AG657">
        <v>2197.9667281259481</v>
      </c>
      <c r="AH657">
        <v>2318.785776645012</v>
      </c>
    </row>
    <row r="658" spans="1:34" x14ac:dyDescent="0.25">
      <c r="A658">
        <v>44547</v>
      </c>
      <c r="B658">
        <v>1479.79</v>
      </c>
      <c r="C658">
        <v>2221.0468819481862</v>
      </c>
      <c r="D658">
        <v>2235.4307162241512</v>
      </c>
      <c r="E658">
        <v>1748.9518166537241</v>
      </c>
      <c r="F658">
        <v>2469.195147168643</v>
      </c>
      <c r="G658">
        <v>2277.9418332548521</v>
      </c>
      <c r="H658">
        <v>3003.6638031342081</v>
      </c>
      <c r="I658">
        <v>1952.960421538731</v>
      </c>
      <c r="J658">
        <v>2215.3524600135311</v>
      </c>
      <c r="K658">
        <v>1919.8710862690009</v>
      </c>
      <c r="L658">
        <v>2448.2128537760618</v>
      </c>
      <c r="M658">
        <v>1176.4143482393461</v>
      </c>
      <c r="N658">
        <v>1525.328474637957</v>
      </c>
      <c r="O658">
        <v>2233.6001517935829</v>
      </c>
      <c r="P658">
        <v>1857.2622239333559</v>
      </c>
      <c r="Q658">
        <v>2269.5277902260709</v>
      </c>
      <c r="R658">
        <v>1835.5912834590781</v>
      </c>
      <c r="S658">
        <v>2456.3369630343791</v>
      </c>
      <c r="T658">
        <v>2566.8579666422552</v>
      </c>
      <c r="U658">
        <v>1945.558008440014</v>
      </c>
      <c r="V658">
        <v>2280.6239589690249</v>
      </c>
      <c r="W658">
        <v>2091.198508258467</v>
      </c>
      <c r="X658">
        <v>2318.4140348258411</v>
      </c>
      <c r="Y658">
        <v>2406.7250987253701</v>
      </c>
      <c r="Z658">
        <v>1640.1640961078531</v>
      </c>
      <c r="AA658">
        <v>2504.392115807942</v>
      </c>
      <c r="AB658">
        <v>2232.6053867077499</v>
      </c>
      <c r="AC658">
        <v>1966.8897554200701</v>
      </c>
      <c r="AD658">
        <v>1506.440413100579</v>
      </c>
      <c r="AE658">
        <v>1703.233919792867</v>
      </c>
      <c r="AF658">
        <v>2191.6244453109639</v>
      </c>
      <c r="AG658">
        <v>2196.6235660386392</v>
      </c>
      <c r="AH658">
        <v>2324.415232472033</v>
      </c>
    </row>
    <row r="659" spans="1:34" x14ac:dyDescent="0.25">
      <c r="A659">
        <v>44546</v>
      </c>
      <c r="B659">
        <v>1476.61</v>
      </c>
      <c r="C659">
        <v>2216.1620941465758</v>
      </c>
      <c r="D659">
        <v>2226.047011659592</v>
      </c>
      <c r="E659">
        <v>1745.239537267573</v>
      </c>
      <c r="F659">
        <v>2459.138085935982</v>
      </c>
      <c r="G659">
        <v>2270.5861155052498</v>
      </c>
      <c r="H659">
        <v>2972.6848728950358</v>
      </c>
      <c r="I659">
        <v>1939.1929413842399</v>
      </c>
      <c r="J659">
        <v>2233.1825751685101</v>
      </c>
      <c r="K659">
        <v>1922.5545929529419</v>
      </c>
      <c r="L659">
        <v>2422.2381722020159</v>
      </c>
      <c r="M659">
        <v>1166.38666081774</v>
      </c>
      <c r="N659">
        <v>1525.5449430571141</v>
      </c>
      <c r="O659">
        <v>2236.172684717681</v>
      </c>
      <c r="P659">
        <v>1850.5899080158511</v>
      </c>
      <c r="Q659">
        <v>2259.9502296200499</v>
      </c>
      <c r="R659">
        <v>1838.2011704948941</v>
      </c>
      <c r="S659">
        <v>2446.085116843426</v>
      </c>
      <c r="T659">
        <v>2587.9232398036052</v>
      </c>
      <c r="U659">
        <v>1956.765076781568</v>
      </c>
      <c r="V659">
        <v>2278.301807852712</v>
      </c>
      <c r="W659">
        <v>2102.2447646483979</v>
      </c>
      <c r="X659">
        <v>2316.1776689466228</v>
      </c>
      <c r="Y659">
        <v>2395.808586698121</v>
      </c>
      <c r="Z659">
        <v>1640.194767307476</v>
      </c>
      <c r="AA659">
        <v>2493.9801534844969</v>
      </c>
      <c r="AB659">
        <v>2231.5703776862351</v>
      </c>
      <c r="AC659">
        <v>1968.6264986213009</v>
      </c>
      <c r="AD659">
        <v>1503.7570774611061</v>
      </c>
      <c r="AE659">
        <v>1701.287068961597</v>
      </c>
      <c r="AF659">
        <v>2186.1327081898098</v>
      </c>
      <c r="AG659">
        <v>2191.876836198006</v>
      </c>
      <c r="AH659">
        <v>2319.319461240088</v>
      </c>
    </row>
    <row r="660" spans="1:34" x14ac:dyDescent="0.25">
      <c r="A660">
        <v>44545</v>
      </c>
      <c r="B660">
        <v>1475.5</v>
      </c>
      <c r="C660">
        <v>2211.065862209563</v>
      </c>
      <c r="D660">
        <v>2229.631901447</v>
      </c>
      <c r="E660">
        <v>1752.252213182097</v>
      </c>
      <c r="F660">
        <v>2434.8130692267878</v>
      </c>
      <c r="G660">
        <v>2245.8600658607911</v>
      </c>
      <c r="H660">
        <v>2987.3031612489308</v>
      </c>
      <c r="I660">
        <v>1928.4444785966721</v>
      </c>
      <c r="J660">
        <v>2225.3956062464899</v>
      </c>
      <c r="K660">
        <v>1919.9817598611789</v>
      </c>
      <c r="L660">
        <v>2415.3082624016529</v>
      </c>
      <c r="M660">
        <v>1164.555400741662</v>
      </c>
      <c r="N660">
        <v>1525.341130874026</v>
      </c>
      <c r="O660">
        <v>2238.373864187482</v>
      </c>
      <c r="P660">
        <v>1841.659135339446</v>
      </c>
      <c r="Q660">
        <v>2261.7561282393772</v>
      </c>
      <c r="R660">
        <v>1842.032629908251</v>
      </c>
      <c r="S660">
        <v>2443.2697102523211</v>
      </c>
      <c r="T660">
        <v>2587.4288156184889</v>
      </c>
      <c r="U660">
        <v>1954.283914147217</v>
      </c>
      <c r="V660">
        <v>2279.9314593378031</v>
      </c>
      <c r="W660">
        <v>2102.1454480043622</v>
      </c>
      <c r="X660">
        <v>2320.070508310866</v>
      </c>
      <c r="Y660">
        <v>2383.140295487799</v>
      </c>
      <c r="Z660">
        <v>1646.8344897405059</v>
      </c>
      <c r="AA660">
        <v>2485.1817953628611</v>
      </c>
      <c r="AB660">
        <v>2230.5826368148259</v>
      </c>
      <c r="AC660">
        <v>1963.828129744647</v>
      </c>
      <c r="AD660">
        <v>1505.781505008729</v>
      </c>
      <c r="AE660">
        <v>1703.306127159648</v>
      </c>
      <c r="AF660">
        <v>2183.162363209221</v>
      </c>
      <c r="AG660">
        <v>2185.2752106342809</v>
      </c>
      <c r="AH660">
        <v>2313.8571107183861</v>
      </c>
    </row>
    <row r="661" spans="1:34" x14ac:dyDescent="0.25">
      <c r="A661">
        <v>44544</v>
      </c>
      <c r="B661">
        <v>1476.02</v>
      </c>
      <c r="C661">
        <v>2215.1797521070148</v>
      </c>
      <c r="D661">
        <v>2242.3398441277131</v>
      </c>
      <c r="E661">
        <v>1762.6554482592651</v>
      </c>
      <c r="F661">
        <v>2437.6207293352122</v>
      </c>
      <c r="G661">
        <v>2247.511063139726</v>
      </c>
      <c r="H661">
        <v>2999.748293452792</v>
      </c>
      <c r="I661">
        <v>1938.690677593459</v>
      </c>
      <c r="J661">
        <v>2227.298492889905</v>
      </c>
      <c r="K661">
        <v>1917.262915945523</v>
      </c>
      <c r="L661">
        <v>2429.606716106277</v>
      </c>
      <c r="M661">
        <v>1172.5545718877829</v>
      </c>
      <c r="N661">
        <v>1531.40177751123</v>
      </c>
      <c r="O661">
        <v>2235.6297522756431</v>
      </c>
      <c r="P661">
        <v>1850.22501582876</v>
      </c>
      <c r="Q661">
        <v>2261.6986970501221</v>
      </c>
      <c r="R661">
        <v>1839.223384003194</v>
      </c>
      <c r="S661">
        <v>2466.2624121472008</v>
      </c>
      <c r="T661">
        <v>2605.072654919843</v>
      </c>
      <c r="U661">
        <v>1954.470155916754</v>
      </c>
      <c r="V661">
        <v>2299.1808379131799</v>
      </c>
      <c r="W661">
        <v>2080.4519906714231</v>
      </c>
      <c r="X661">
        <v>2327.494000399684</v>
      </c>
      <c r="Y661">
        <v>2389.9006478421502</v>
      </c>
      <c r="Z661">
        <v>1641.489945135103</v>
      </c>
      <c r="AA661">
        <v>2493.0613128080981</v>
      </c>
      <c r="AB661">
        <v>2232.583421842608</v>
      </c>
      <c r="AC661">
        <v>1962.0025987118349</v>
      </c>
      <c r="AD661">
        <v>1510.381794362886</v>
      </c>
      <c r="AE661">
        <v>1703.0553400123499</v>
      </c>
      <c r="AF661">
        <v>2185.352298914268</v>
      </c>
      <c r="AG661">
        <v>2189.1160559607479</v>
      </c>
      <c r="AH661">
        <v>2319.7232676920521</v>
      </c>
    </row>
    <row r="662" spans="1:34" x14ac:dyDescent="0.25">
      <c r="A662">
        <v>44543</v>
      </c>
      <c r="B662">
        <v>1476.21</v>
      </c>
      <c r="C662">
        <v>2213.2196865782371</v>
      </c>
      <c r="D662">
        <v>2232.4075380007571</v>
      </c>
      <c r="E662">
        <v>1746.208935782764</v>
      </c>
      <c r="F662">
        <v>2440.80833813342</v>
      </c>
      <c r="G662">
        <v>2247.5940894827222</v>
      </c>
      <c r="H662">
        <v>3002.3802805261821</v>
      </c>
      <c r="I662">
        <v>1941.873754316159</v>
      </c>
      <c r="J662">
        <v>2220.0973802301141</v>
      </c>
      <c r="K662">
        <v>1924.0351568608539</v>
      </c>
      <c r="L662">
        <v>2426.4202639523328</v>
      </c>
      <c r="M662">
        <v>1176.938586960717</v>
      </c>
      <c r="N662">
        <v>1534.755355160419</v>
      </c>
      <c r="O662">
        <v>2230.1467171306308</v>
      </c>
      <c r="P662">
        <v>1853.087637917507</v>
      </c>
      <c r="Q662">
        <v>2251.5509021777498</v>
      </c>
      <c r="R662">
        <v>1843.302137977005</v>
      </c>
      <c r="S662">
        <v>2483.359034298634</v>
      </c>
      <c r="T662">
        <v>2569.768170566409</v>
      </c>
      <c r="U662">
        <v>1942.3905383609349</v>
      </c>
      <c r="V662">
        <v>2291.2043069908132</v>
      </c>
      <c r="W662">
        <v>2087.168847841453</v>
      </c>
      <c r="X662">
        <v>2334.3502093198122</v>
      </c>
      <c r="Y662">
        <v>2389.3452854673269</v>
      </c>
      <c r="Z662">
        <v>1612.401953573162</v>
      </c>
      <c r="AA662">
        <v>2492.758712909148</v>
      </c>
      <c r="AB662">
        <v>2226.9894998642872</v>
      </c>
      <c r="AC662">
        <v>1962.2937697309919</v>
      </c>
      <c r="AD662">
        <v>1503.821773818479</v>
      </c>
      <c r="AE662">
        <v>1701.483940726293</v>
      </c>
      <c r="AF662">
        <v>2184.6404302201272</v>
      </c>
      <c r="AG662">
        <v>2188.542100756717</v>
      </c>
      <c r="AH662">
        <v>2315.6884885194299</v>
      </c>
    </row>
    <row r="663" spans="1:34" x14ac:dyDescent="0.25">
      <c r="A663">
        <v>44540</v>
      </c>
      <c r="B663">
        <v>1463.54</v>
      </c>
      <c r="C663">
        <v>2193.9732524116412</v>
      </c>
      <c r="D663">
        <v>2217.6433817363959</v>
      </c>
      <c r="E663">
        <v>1741.3366542554711</v>
      </c>
      <c r="F663">
        <v>2405.815936387457</v>
      </c>
      <c r="G663">
        <v>2209.7401651255609</v>
      </c>
      <c r="H663">
        <v>2985.0619984614118</v>
      </c>
      <c r="I663">
        <v>1917.7419759755751</v>
      </c>
      <c r="J663">
        <v>2201.161518362077</v>
      </c>
      <c r="K663">
        <v>1910.3498572249459</v>
      </c>
      <c r="L663">
        <v>2421.195641784137</v>
      </c>
      <c r="M663">
        <v>1162.428576246451</v>
      </c>
      <c r="N663">
        <v>1522.80627127141</v>
      </c>
      <c r="O663">
        <v>2219.3234019082051</v>
      </c>
      <c r="P663">
        <v>1837.2122476369841</v>
      </c>
      <c r="Q663">
        <v>2243.388374341042</v>
      </c>
      <c r="R663">
        <v>1846.9958013174869</v>
      </c>
      <c r="S663">
        <v>2477.245273528923</v>
      </c>
      <c r="T663">
        <v>2558.5062817993239</v>
      </c>
      <c r="U663">
        <v>1921.3734121131829</v>
      </c>
      <c r="V663">
        <v>2270.295677316753</v>
      </c>
      <c r="W663">
        <v>2076.5907896358881</v>
      </c>
      <c r="X663">
        <v>2306.385563712553</v>
      </c>
      <c r="Y663">
        <v>2359.981244750923</v>
      </c>
      <c r="Z663">
        <v>1601.077897143864</v>
      </c>
      <c r="AA663">
        <v>2466.0533725642972</v>
      </c>
      <c r="AB663">
        <v>2214.9971563101431</v>
      </c>
      <c r="AC663">
        <v>1947.67231475262</v>
      </c>
      <c r="AD663">
        <v>1492.4909052351591</v>
      </c>
      <c r="AE663">
        <v>1692.5724523624369</v>
      </c>
      <c r="AF663">
        <v>2173.0028737841681</v>
      </c>
      <c r="AG663">
        <v>2167.00524091741</v>
      </c>
      <c r="AH663">
        <v>2293.826185811206</v>
      </c>
    </row>
    <row r="664" spans="1:34" x14ac:dyDescent="0.25">
      <c r="A664">
        <v>44539</v>
      </c>
      <c r="B664">
        <v>1467.98</v>
      </c>
      <c r="C664">
        <v>2193.9647060791049</v>
      </c>
      <c r="D664">
        <v>2201.5021951256699</v>
      </c>
      <c r="E664">
        <v>1726.6507716453559</v>
      </c>
      <c r="F664">
        <v>2407.382185189429</v>
      </c>
      <c r="G664">
        <v>2194.2148156305711</v>
      </c>
      <c r="H664">
        <v>2995.5200689587268</v>
      </c>
      <c r="I664">
        <v>1910.4197109992519</v>
      </c>
      <c r="J664">
        <v>2215.4918272630912</v>
      </c>
      <c r="K664">
        <v>1921.6241935674691</v>
      </c>
      <c r="L664">
        <v>2416.9243730255898</v>
      </c>
      <c r="M664">
        <v>1154.513687058768</v>
      </c>
      <c r="N664">
        <v>1525.129427698892</v>
      </c>
      <c r="O664">
        <v>2215.6838994099649</v>
      </c>
      <c r="P664">
        <v>1835.114016626454</v>
      </c>
      <c r="Q664">
        <v>2247.1310000454691</v>
      </c>
      <c r="R664">
        <v>1846.666394152152</v>
      </c>
      <c r="S664">
        <v>2483.3961320151011</v>
      </c>
      <c r="T664">
        <v>2560.0386901855159</v>
      </c>
      <c r="U664">
        <v>1919.144131451375</v>
      </c>
      <c r="V664">
        <v>2269.7217474593131</v>
      </c>
      <c r="W664">
        <v>2070.4708630636751</v>
      </c>
      <c r="X664">
        <v>2309.661612310269</v>
      </c>
      <c r="Y664">
        <v>2357.0805353852488</v>
      </c>
      <c r="Z664">
        <v>1612.187352879746</v>
      </c>
      <c r="AA664">
        <v>2467.0034844130641</v>
      </c>
      <c r="AB664">
        <v>2217.7523264538058</v>
      </c>
      <c r="AC664">
        <v>1943.295436916665</v>
      </c>
      <c r="AD664">
        <v>1491.971593737049</v>
      </c>
      <c r="AE664">
        <v>1694.7327267198559</v>
      </c>
      <c r="AF664">
        <v>2168.475825252066</v>
      </c>
      <c r="AG664">
        <v>2164.6297904972971</v>
      </c>
      <c r="AH664">
        <v>2298.166615889123</v>
      </c>
    </row>
    <row r="665" spans="1:34" x14ac:dyDescent="0.25">
      <c r="A665">
        <v>44538</v>
      </c>
      <c r="B665">
        <v>1452.87</v>
      </c>
      <c r="C665">
        <v>2182.3233142646081</v>
      </c>
      <c r="D665">
        <v>2190.364449107512</v>
      </c>
      <c r="E665">
        <v>1721.7833855124461</v>
      </c>
      <c r="F665">
        <v>2391.0662488624389</v>
      </c>
      <c r="G665">
        <v>2170.399444198521</v>
      </c>
      <c r="H665">
        <v>2969.398555899822</v>
      </c>
      <c r="I665">
        <v>1900.6615852085231</v>
      </c>
      <c r="J665">
        <v>2219.4453401267228</v>
      </c>
      <c r="K665">
        <v>1904.814085516148</v>
      </c>
      <c r="L665">
        <v>2414.742133830222</v>
      </c>
      <c r="M665">
        <v>1144.013939997727</v>
      </c>
      <c r="N665">
        <v>1511.3131822574801</v>
      </c>
      <c r="O665">
        <v>2204.708501989312</v>
      </c>
      <c r="P665">
        <v>1819.4792782582749</v>
      </c>
      <c r="Q665">
        <v>2244.4157549869478</v>
      </c>
      <c r="R665">
        <v>1841.8251197727</v>
      </c>
      <c r="S665">
        <v>2465.0924474341441</v>
      </c>
      <c r="T665">
        <v>2553.6568517652631</v>
      </c>
      <c r="U665">
        <v>1908.847580139849</v>
      </c>
      <c r="V665">
        <v>2270.8041112214801</v>
      </c>
      <c r="W665">
        <v>2053.0779122616691</v>
      </c>
      <c r="X665">
        <v>2303.922063884399</v>
      </c>
      <c r="Y665">
        <v>2345.1208501417691</v>
      </c>
      <c r="Z665">
        <v>1603.855514878021</v>
      </c>
      <c r="AA665">
        <v>2452.5771926011362</v>
      </c>
      <c r="AB665">
        <v>2212.3960974692618</v>
      </c>
      <c r="AC665">
        <v>1930.836713544963</v>
      </c>
      <c r="AD665">
        <v>1481.4368620791311</v>
      </c>
      <c r="AE665">
        <v>1684.464781072835</v>
      </c>
      <c r="AF665">
        <v>2154.4571738258819</v>
      </c>
      <c r="AG665">
        <v>2148.9894959900389</v>
      </c>
      <c r="AH665">
        <v>2291.6091484629692</v>
      </c>
    </row>
    <row r="666" spans="1:34" x14ac:dyDescent="0.25">
      <c r="A666">
        <v>44537</v>
      </c>
      <c r="B666">
        <v>1446.77</v>
      </c>
      <c r="C666">
        <v>2180.9901181999339</v>
      </c>
      <c r="D666">
        <v>2199.3753966226291</v>
      </c>
      <c r="E666">
        <v>1719.860213055842</v>
      </c>
      <c r="F666">
        <v>2387.0848696439989</v>
      </c>
      <c r="G666">
        <v>2157.6999016978948</v>
      </c>
      <c r="H666">
        <v>2971.3460614623782</v>
      </c>
      <c r="I666">
        <v>1901.765184143346</v>
      </c>
      <c r="J666">
        <v>2226.3533106354589</v>
      </c>
      <c r="K666">
        <v>1901.1131942258539</v>
      </c>
      <c r="L666">
        <v>2415.7174797230132</v>
      </c>
      <c r="M666">
        <v>1127.040781579052</v>
      </c>
      <c r="N666">
        <v>1510.844241903445</v>
      </c>
      <c r="O666">
        <v>2202.4287366350818</v>
      </c>
      <c r="P666">
        <v>1817.765070962213</v>
      </c>
      <c r="Q666">
        <v>2246.991490381205</v>
      </c>
      <c r="R666">
        <v>1829.1868220669171</v>
      </c>
      <c r="S666">
        <v>2449.4469449922558</v>
      </c>
      <c r="T666">
        <v>2553.843775577528</v>
      </c>
      <c r="U666">
        <v>1903.7543956673701</v>
      </c>
      <c r="V666">
        <v>2280.8883942429479</v>
      </c>
      <c r="W666">
        <v>2053.0254909822652</v>
      </c>
      <c r="X666">
        <v>2310.0956278221338</v>
      </c>
      <c r="Y666">
        <v>2345.293213558321</v>
      </c>
      <c r="Z666">
        <v>1611.2664147589601</v>
      </c>
      <c r="AA666">
        <v>2452.306214155034</v>
      </c>
      <c r="AB666">
        <v>2213.884299917052</v>
      </c>
      <c r="AC666">
        <v>1925.226019425884</v>
      </c>
      <c r="AD666">
        <v>1478.8359515255311</v>
      </c>
      <c r="AE666">
        <v>1680.614270345777</v>
      </c>
      <c r="AF666">
        <v>2147.8566163027822</v>
      </c>
      <c r="AG666">
        <v>2145.6005686298499</v>
      </c>
      <c r="AH666">
        <v>2295.248313515805</v>
      </c>
    </row>
    <row r="667" spans="1:34" x14ac:dyDescent="0.25">
      <c r="A667">
        <v>44536</v>
      </c>
      <c r="B667">
        <v>1413.58</v>
      </c>
      <c r="C667">
        <v>2157.409345743687</v>
      </c>
      <c r="D667">
        <v>2171.0960869940491</v>
      </c>
      <c r="E667">
        <v>1699.2034229003229</v>
      </c>
      <c r="F667">
        <v>2355.2836015643661</v>
      </c>
      <c r="G667">
        <v>2126.298769802464</v>
      </c>
      <c r="H667">
        <v>2943.4805511854061</v>
      </c>
      <c r="I667">
        <v>1880.294188602144</v>
      </c>
      <c r="J667">
        <v>2219.488546532019</v>
      </c>
      <c r="K667">
        <v>1850.0227883782909</v>
      </c>
      <c r="L667">
        <v>2388.6414361352849</v>
      </c>
      <c r="M667">
        <v>1115.570975145894</v>
      </c>
      <c r="N667">
        <v>1483.3698584507831</v>
      </c>
      <c r="O667">
        <v>2180.374218992984</v>
      </c>
      <c r="P667">
        <v>1800.708903191023</v>
      </c>
      <c r="Q667">
        <v>2227.4140200704669</v>
      </c>
      <c r="R667">
        <v>1807.4886448262459</v>
      </c>
      <c r="S667">
        <v>2420.902452911288</v>
      </c>
      <c r="T667">
        <v>2528.4356426529239</v>
      </c>
      <c r="U667">
        <v>1884.1223886762509</v>
      </c>
      <c r="V667">
        <v>2252.733435381911</v>
      </c>
      <c r="W667">
        <v>2027.0628777751649</v>
      </c>
      <c r="X667">
        <v>2293.4091611058302</v>
      </c>
      <c r="Y667">
        <v>2328.3434861965861</v>
      </c>
      <c r="Z667">
        <v>1578.461705817562</v>
      </c>
      <c r="AA667">
        <v>2427.8538581900152</v>
      </c>
      <c r="AB667">
        <v>2191.0443117143818</v>
      </c>
      <c r="AC667">
        <v>1902.9683021141379</v>
      </c>
      <c r="AD667">
        <v>1454.7436377903939</v>
      </c>
      <c r="AE667">
        <v>1657.956810547033</v>
      </c>
      <c r="AF667">
        <v>2122.0920835967891</v>
      </c>
      <c r="AG667">
        <v>2120.899918402622</v>
      </c>
      <c r="AH667">
        <v>2273.7601680498742</v>
      </c>
    </row>
    <row r="668" spans="1:34" x14ac:dyDescent="0.25">
      <c r="A668">
        <v>44533</v>
      </c>
      <c r="B668">
        <v>1443.32</v>
      </c>
      <c r="C668">
        <v>2194.6077014321941</v>
      </c>
      <c r="D668">
        <v>2212.8521878173942</v>
      </c>
      <c r="E668">
        <v>1732.7739283922331</v>
      </c>
      <c r="F668">
        <v>2391.8571588431951</v>
      </c>
      <c r="G668">
        <v>2163.2809903710181</v>
      </c>
      <c r="H668">
        <v>2993.0791768174522</v>
      </c>
      <c r="I668">
        <v>1930.371122204589</v>
      </c>
      <c r="J668">
        <v>2249.2422176941018</v>
      </c>
      <c r="K668">
        <v>1868.416439405215</v>
      </c>
      <c r="L668">
        <v>2424.5757765138942</v>
      </c>
      <c r="M668">
        <v>1141.2270131386099</v>
      </c>
      <c r="N668">
        <v>1515.727796143211</v>
      </c>
      <c r="O668">
        <v>2226.4492884487322</v>
      </c>
      <c r="P668">
        <v>1831.34705606901</v>
      </c>
      <c r="Q668">
        <v>2268.029613515047</v>
      </c>
      <c r="R668">
        <v>1841.0853670853021</v>
      </c>
      <c r="S668">
        <v>2419.199722329271</v>
      </c>
      <c r="T668">
        <v>2568.9188797951729</v>
      </c>
      <c r="U668">
        <v>1916.858135520501</v>
      </c>
      <c r="V668">
        <v>2311.6343812275049</v>
      </c>
      <c r="W668">
        <v>2065.7481371001732</v>
      </c>
      <c r="X668">
        <v>2340.873516653935</v>
      </c>
      <c r="Y668">
        <v>2364.1070672512601</v>
      </c>
      <c r="Z668">
        <v>1603.55393815099</v>
      </c>
      <c r="AA668">
        <v>2466.5312960773399</v>
      </c>
      <c r="AB668">
        <v>2230.2462788121179</v>
      </c>
      <c r="AC668">
        <v>1938.8929245742841</v>
      </c>
      <c r="AD668">
        <v>1484.1773029215501</v>
      </c>
      <c r="AE668">
        <v>1680.270222191187</v>
      </c>
      <c r="AF668">
        <v>2149.563751992468</v>
      </c>
      <c r="AG668">
        <v>2159.453256378994</v>
      </c>
      <c r="AH668">
        <v>2316.1229865595401</v>
      </c>
    </row>
    <row r="669" spans="1:34" x14ac:dyDescent="0.25">
      <c r="A669">
        <v>44532</v>
      </c>
      <c r="B669">
        <v>1482.05</v>
      </c>
      <c r="C669">
        <v>2222.254877276318</v>
      </c>
      <c r="D669">
        <v>2232.5301416756929</v>
      </c>
      <c r="E669">
        <v>1758.29640947333</v>
      </c>
      <c r="F669">
        <v>2415.5103078298212</v>
      </c>
      <c r="G669">
        <v>2189.5105149608389</v>
      </c>
      <c r="H669">
        <v>3045.3034099853862</v>
      </c>
      <c r="I669">
        <v>1956.304528310962</v>
      </c>
      <c r="J669">
        <v>2269.6668783813402</v>
      </c>
      <c r="K669">
        <v>1891.1508690443211</v>
      </c>
      <c r="L669">
        <v>2444.54649880635</v>
      </c>
      <c r="M669">
        <v>1155.4224861556511</v>
      </c>
      <c r="N669">
        <v>1540.305955217668</v>
      </c>
      <c r="O669">
        <v>2261.7210608414471</v>
      </c>
      <c r="P669">
        <v>1851.825309036471</v>
      </c>
      <c r="Q669">
        <v>2298.4771629881802</v>
      </c>
      <c r="R669">
        <v>1869.987241912758</v>
      </c>
      <c r="S669">
        <v>2422.425226499754</v>
      </c>
      <c r="T669">
        <v>2600.019532594702</v>
      </c>
      <c r="U669">
        <v>1941.0903874552141</v>
      </c>
      <c r="V669">
        <v>2356.9850953576411</v>
      </c>
      <c r="W669">
        <v>2093.7151547163212</v>
      </c>
      <c r="X669">
        <v>2371.0386690557061</v>
      </c>
      <c r="Y669">
        <v>2391.9740203028609</v>
      </c>
      <c r="Z669">
        <v>1618.669899020631</v>
      </c>
      <c r="AA669">
        <v>2495.867427324838</v>
      </c>
      <c r="AB669">
        <v>2259.8458622681278</v>
      </c>
      <c r="AC669">
        <v>1964.682933283063</v>
      </c>
      <c r="AD669">
        <v>1504.485387272051</v>
      </c>
      <c r="AE669">
        <v>1705.804746486187</v>
      </c>
      <c r="AF669">
        <v>2177.6541559411462</v>
      </c>
      <c r="AG669">
        <v>2189.8137562318179</v>
      </c>
      <c r="AH669">
        <v>2341.0335063089192</v>
      </c>
    </row>
    <row r="670" spans="1:34" x14ac:dyDescent="0.25">
      <c r="A670">
        <v>44531</v>
      </c>
      <c r="B670">
        <v>1485.19</v>
      </c>
      <c r="C670">
        <v>2217.5454015568648</v>
      </c>
      <c r="D670">
        <v>2204.7355414514332</v>
      </c>
      <c r="E670">
        <v>1757.7974183154911</v>
      </c>
      <c r="F670">
        <v>2403.747990634572</v>
      </c>
      <c r="G670">
        <v>2186.2694227777688</v>
      </c>
      <c r="H670">
        <v>3052.0907726020728</v>
      </c>
      <c r="I670">
        <v>1956.2223813861231</v>
      </c>
      <c r="J670">
        <v>2279.1883593032289</v>
      </c>
      <c r="K670">
        <v>1885.0163249830839</v>
      </c>
      <c r="L670">
        <v>2446.768243068067</v>
      </c>
      <c r="M670">
        <v>1144.519657588683</v>
      </c>
      <c r="N670">
        <v>1541.353085607296</v>
      </c>
      <c r="O670">
        <v>2260.0595779405648</v>
      </c>
      <c r="P670">
        <v>1853.536661232501</v>
      </c>
      <c r="Q670">
        <v>2297.184225923022</v>
      </c>
      <c r="R670">
        <v>1875.3657837050041</v>
      </c>
      <c r="S670">
        <v>2439.033155343725</v>
      </c>
      <c r="T670">
        <v>2603.4055863434291</v>
      </c>
      <c r="U670">
        <v>1938.5442309326211</v>
      </c>
      <c r="V670">
        <v>2349.9389123686901</v>
      </c>
      <c r="W670">
        <v>2093.9173687051598</v>
      </c>
      <c r="X670">
        <v>2354.2341689881309</v>
      </c>
      <c r="Y670">
        <v>2378.045106891223</v>
      </c>
      <c r="Z670">
        <v>1603.600385337824</v>
      </c>
      <c r="AA670">
        <v>2486.5910874959868</v>
      </c>
      <c r="AB670">
        <v>2259.664285476043</v>
      </c>
      <c r="AC670">
        <v>1965.354305786012</v>
      </c>
      <c r="AD670">
        <v>1499.066439722269</v>
      </c>
      <c r="AE670">
        <v>1711.2482736372419</v>
      </c>
      <c r="AF670">
        <v>2177.861423645234</v>
      </c>
      <c r="AG670">
        <v>2189.9824697677818</v>
      </c>
      <c r="AH670">
        <v>2327.6817336176468</v>
      </c>
    </row>
    <row r="671" spans="1:34" x14ac:dyDescent="0.25">
      <c r="A671">
        <v>44530</v>
      </c>
      <c r="B671">
        <v>1478.44</v>
      </c>
      <c r="C671">
        <v>2215.824205684808</v>
      </c>
      <c r="D671">
        <v>2192.0410536536751</v>
      </c>
      <c r="E671">
        <v>1766.9393522987341</v>
      </c>
      <c r="F671">
        <v>2399.3075608244349</v>
      </c>
      <c r="G671">
        <v>2183.6486576651791</v>
      </c>
      <c r="H671">
        <v>3057.1130336564479</v>
      </c>
      <c r="I671">
        <v>1962.7803950875009</v>
      </c>
      <c r="J671">
        <v>2296.3273337188311</v>
      </c>
      <c r="K671">
        <v>1871.672025653796</v>
      </c>
      <c r="L671">
        <v>2439.497466470888</v>
      </c>
      <c r="M671">
        <v>1139.2231305804719</v>
      </c>
      <c r="N671">
        <v>1541.8032028159621</v>
      </c>
      <c r="O671">
        <v>2252.2150319663801</v>
      </c>
      <c r="P671">
        <v>1845.328433755335</v>
      </c>
      <c r="Q671">
        <v>2307.8091270761488</v>
      </c>
      <c r="R671">
        <v>1860.5152123829509</v>
      </c>
      <c r="S671">
        <v>2438.6050880192361</v>
      </c>
      <c r="T671">
        <v>2620.8506002528288</v>
      </c>
      <c r="U671">
        <v>1939.188176953558</v>
      </c>
      <c r="V671">
        <v>2353.5028956399328</v>
      </c>
      <c r="W671">
        <v>2083.468193882306</v>
      </c>
      <c r="X671">
        <v>2352.5074950484</v>
      </c>
      <c r="Y671">
        <v>2373.1648515826919</v>
      </c>
      <c r="Z671">
        <v>1612.600936185255</v>
      </c>
      <c r="AA671">
        <v>2484.7765493107722</v>
      </c>
      <c r="AB671">
        <v>2260.6912202590188</v>
      </c>
      <c r="AC671">
        <v>1959.2635041794099</v>
      </c>
      <c r="AD671">
        <v>1501.4272978061069</v>
      </c>
      <c r="AE671">
        <v>1704.261427698872</v>
      </c>
      <c r="AF671">
        <v>2175.0376637885761</v>
      </c>
      <c r="AG671">
        <v>2188.9337674111221</v>
      </c>
      <c r="AH671">
        <v>2326.4563645836311</v>
      </c>
    </row>
    <row r="672" spans="1:34" x14ac:dyDescent="0.25">
      <c r="A672">
        <v>44529</v>
      </c>
      <c r="B672">
        <v>1484.84</v>
      </c>
      <c r="C672">
        <v>2211.2477507903191</v>
      </c>
      <c r="D672">
        <v>2200.8341606343201</v>
      </c>
      <c r="E672">
        <v>1760.9692045565009</v>
      </c>
      <c r="F672">
        <v>2393.8681738827422</v>
      </c>
      <c r="G672">
        <v>2160.5618057649949</v>
      </c>
      <c r="H672">
        <v>3059.705554742261</v>
      </c>
      <c r="I672">
        <v>1960.450965538701</v>
      </c>
      <c r="J672">
        <v>2310.5788509801878</v>
      </c>
      <c r="K672">
        <v>1854.9245314040641</v>
      </c>
      <c r="L672">
        <v>2429.830201934818</v>
      </c>
      <c r="M672">
        <v>1149.76681428503</v>
      </c>
      <c r="N672">
        <v>1542.181515391901</v>
      </c>
      <c r="O672">
        <v>2238.7582669139852</v>
      </c>
      <c r="P672">
        <v>1845.398524928376</v>
      </c>
      <c r="Q672">
        <v>2290.948738538294</v>
      </c>
      <c r="R672">
        <v>1881.501042627109</v>
      </c>
      <c r="S672">
        <v>2424.7715039078539</v>
      </c>
      <c r="T672">
        <v>2614.6958884367418</v>
      </c>
      <c r="U672">
        <v>1938.8021512691571</v>
      </c>
      <c r="V672">
        <v>2361.6251445029939</v>
      </c>
      <c r="W672">
        <v>2086.4025297037711</v>
      </c>
      <c r="X672">
        <v>2338.3132532093409</v>
      </c>
      <c r="Y672">
        <v>2361.2619830996682</v>
      </c>
      <c r="Z672">
        <v>1590.877084553458</v>
      </c>
      <c r="AA672">
        <v>2477.9454640053232</v>
      </c>
      <c r="AB672">
        <v>2252.6323769209189</v>
      </c>
      <c r="AC672">
        <v>1961.999642377993</v>
      </c>
      <c r="AD672">
        <v>1498.212477058069</v>
      </c>
      <c r="AE672">
        <v>1709.899020798317</v>
      </c>
      <c r="AF672">
        <v>2169.7369601562782</v>
      </c>
      <c r="AG672">
        <v>2184.4440857567379</v>
      </c>
      <c r="AH672">
        <v>2320.87823110522</v>
      </c>
    </row>
    <row r="673" spans="1:34" x14ac:dyDescent="0.25">
      <c r="A673">
        <v>44526</v>
      </c>
      <c r="B673">
        <v>1493.03</v>
      </c>
      <c r="C673">
        <v>2205.200660785285</v>
      </c>
      <c r="D673">
        <v>2218.117439357497</v>
      </c>
      <c r="E673">
        <v>1769.903444266324</v>
      </c>
      <c r="F673">
        <v>2378.0999820844131</v>
      </c>
      <c r="G673">
        <v>2153.7732774285641</v>
      </c>
      <c r="H673">
        <v>3042.565176559779</v>
      </c>
      <c r="I673">
        <v>1961.745163974774</v>
      </c>
      <c r="J673">
        <v>2305.7994325911809</v>
      </c>
      <c r="K673">
        <v>1876.5232214558421</v>
      </c>
      <c r="L673">
        <v>2436.9009220661578</v>
      </c>
      <c r="M673">
        <v>1164.9443477893101</v>
      </c>
      <c r="N673">
        <v>1541.3370549208021</v>
      </c>
      <c r="O673">
        <v>2244.7197584464989</v>
      </c>
      <c r="P673">
        <v>1844.5591023700381</v>
      </c>
      <c r="Q673">
        <v>2282.0012744235141</v>
      </c>
      <c r="R673">
        <v>1904.1300847678269</v>
      </c>
      <c r="S673">
        <v>2434.197992673051</v>
      </c>
      <c r="T673">
        <v>2614.4124275234599</v>
      </c>
      <c r="U673">
        <v>1940.1001693497431</v>
      </c>
      <c r="V673">
        <v>2353.0448755758939</v>
      </c>
      <c r="W673">
        <v>2085.981964494611</v>
      </c>
      <c r="X673">
        <v>2331.5228159932522</v>
      </c>
      <c r="Y673">
        <v>2337.2534540552201</v>
      </c>
      <c r="Z673">
        <v>1533.1836128437819</v>
      </c>
      <c r="AA673">
        <v>2463.7426468752051</v>
      </c>
      <c r="AB673">
        <v>2253.886596794764</v>
      </c>
      <c r="AC673">
        <v>1966.8591311567341</v>
      </c>
      <c r="AD673">
        <v>1489.744042407136</v>
      </c>
      <c r="AE673">
        <v>1723.8934279941459</v>
      </c>
      <c r="AF673">
        <v>2168.6660391879868</v>
      </c>
      <c r="AG673">
        <v>2177.7812689451571</v>
      </c>
      <c r="AH673">
        <v>2310.5722432250741</v>
      </c>
    </row>
    <row r="674" spans="1:34" x14ac:dyDescent="0.25">
      <c r="A674">
        <v>44525</v>
      </c>
      <c r="B674">
        <v>1500.81</v>
      </c>
      <c r="C674">
        <v>2208.7469353128272</v>
      </c>
      <c r="D674">
        <v>2217.2306934230778</v>
      </c>
      <c r="E674">
        <v>1785.4857819774111</v>
      </c>
      <c r="F674">
        <v>2379.267293116653</v>
      </c>
      <c r="G674">
        <v>2168.2772426042288</v>
      </c>
      <c r="H674">
        <v>3054.4865108852118</v>
      </c>
      <c r="I674">
        <v>1973.7892858385831</v>
      </c>
      <c r="J674">
        <v>2303.272967797534</v>
      </c>
      <c r="K674">
        <v>1899.9718082957249</v>
      </c>
      <c r="L674">
        <v>2449.888918660507</v>
      </c>
      <c r="M674">
        <v>1171.5933735916039</v>
      </c>
      <c r="N674">
        <v>1548.689137355457</v>
      </c>
      <c r="O674">
        <v>2248.964927005934</v>
      </c>
      <c r="P674">
        <v>1845.392183319829</v>
      </c>
      <c r="Q674">
        <v>2276.0807554484222</v>
      </c>
      <c r="R674">
        <v>1915.2124943404081</v>
      </c>
      <c r="S674">
        <v>2443.3015277541599</v>
      </c>
      <c r="T674">
        <v>2596.2940257998048</v>
      </c>
      <c r="U674">
        <v>1943.962305416894</v>
      </c>
      <c r="V674">
        <v>2341.505831592563</v>
      </c>
      <c r="W674">
        <v>2096.9053990079142</v>
      </c>
      <c r="X674">
        <v>2333.5728004389739</v>
      </c>
      <c r="Y674">
        <v>2338.1159947751239</v>
      </c>
      <c r="Z674">
        <v>1522.211759270268</v>
      </c>
      <c r="AA674">
        <v>2465.3329671476458</v>
      </c>
      <c r="AB674">
        <v>2256.2504601512051</v>
      </c>
      <c r="AC674">
        <v>1975.1733386301939</v>
      </c>
      <c r="AD674">
        <v>1494.0872013329961</v>
      </c>
      <c r="AE674">
        <v>1734.2768123964049</v>
      </c>
      <c r="AF674">
        <v>2174.9853218851181</v>
      </c>
      <c r="AG674">
        <v>2180.830995839327</v>
      </c>
      <c r="AH674">
        <v>2312.4384124645048</v>
      </c>
    </row>
    <row r="675" spans="1:34" x14ac:dyDescent="0.25">
      <c r="A675">
        <v>44524</v>
      </c>
      <c r="B675">
        <v>1488.87</v>
      </c>
      <c r="C675">
        <v>2197.083110014702</v>
      </c>
      <c r="D675">
        <v>2201.4828119606432</v>
      </c>
      <c r="E675">
        <v>1781.487185112913</v>
      </c>
      <c r="F675">
        <v>2355.8369690136328</v>
      </c>
      <c r="G675">
        <v>2154.3772010852549</v>
      </c>
      <c r="H675">
        <v>3039.8795544707291</v>
      </c>
      <c r="I675">
        <v>1959.5566591393231</v>
      </c>
      <c r="J675">
        <v>2289.6006220718282</v>
      </c>
      <c r="K675">
        <v>1892.9861608880981</v>
      </c>
      <c r="L675">
        <v>2433.8700861737502</v>
      </c>
      <c r="M675">
        <v>1170.7381435090019</v>
      </c>
      <c r="N675">
        <v>1546.636961011229</v>
      </c>
      <c r="O675">
        <v>2242.1768622103959</v>
      </c>
      <c r="P675">
        <v>1843.181966280237</v>
      </c>
      <c r="Q675">
        <v>2258.0733263564771</v>
      </c>
      <c r="R675">
        <v>1919.41951275528</v>
      </c>
      <c r="S675">
        <v>2445.531727656723</v>
      </c>
      <c r="T675">
        <v>2586.0786030859308</v>
      </c>
      <c r="U675">
        <v>1938.4087085492461</v>
      </c>
      <c r="V675">
        <v>2330.0075538164951</v>
      </c>
      <c r="W675">
        <v>2094.930564229629</v>
      </c>
      <c r="X675">
        <v>2324.9473414550889</v>
      </c>
      <c r="Y675">
        <v>2319.9636595299248</v>
      </c>
      <c r="Z675">
        <v>1509.7561503908889</v>
      </c>
      <c r="AA675">
        <v>2448.3059935938909</v>
      </c>
      <c r="AB675">
        <v>2244.3521743865822</v>
      </c>
      <c r="AC675">
        <v>1971.2950663022391</v>
      </c>
      <c r="AD675">
        <v>1489.700780554612</v>
      </c>
      <c r="AE675">
        <v>1731.8765106044859</v>
      </c>
      <c r="AF675">
        <v>2159.732135146267</v>
      </c>
      <c r="AG675">
        <v>2168.867102521499</v>
      </c>
      <c r="AH675">
        <v>2301.6755611210201</v>
      </c>
    </row>
    <row r="676" spans="1:34" x14ac:dyDescent="0.25">
      <c r="A676">
        <v>44523</v>
      </c>
      <c r="B676">
        <v>1463.63</v>
      </c>
      <c r="C676">
        <v>2188.264414615006</v>
      </c>
      <c r="D676">
        <v>2190.471239920003</v>
      </c>
      <c r="E676">
        <v>1781.7598261840731</v>
      </c>
      <c r="F676">
        <v>2355.1395081403921</v>
      </c>
      <c r="G676">
        <v>2151.7797603695471</v>
      </c>
      <c r="H676">
        <v>3026.593265364786</v>
      </c>
      <c r="I676">
        <v>1951.234936814483</v>
      </c>
      <c r="J676">
        <v>2271.9625180577759</v>
      </c>
      <c r="K676">
        <v>1889.4019938714839</v>
      </c>
      <c r="L676">
        <v>2434.1101109493902</v>
      </c>
      <c r="M676">
        <v>1155.6299326623071</v>
      </c>
      <c r="N676">
        <v>1549.0170377845241</v>
      </c>
      <c r="O676">
        <v>2240.7204524937729</v>
      </c>
      <c r="P676">
        <v>1837.915855138119</v>
      </c>
      <c r="Q676">
        <v>2257.5853141276471</v>
      </c>
      <c r="R676">
        <v>1869.447433386372</v>
      </c>
      <c r="S676">
        <v>2446.7161736430689</v>
      </c>
      <c r="T676">
        <v>2581.602153280925</v>
      </c>
      <c r="U676">
        <v>1932.3081078434541</v>
      </c>
      <c r="V676">
        <v>2293.562539045724</v>
      </c>
      <c r="W676">
        <v>2091.3045728243128</v>
      </c>
      <c r="X676">
        <v>2315.3027853393778</v>
      </c>
      <c r="Y676">
        <v>2308.4581242753502</v>
      </c>
      <c r="Z676">
        <v>1497.8104894863859</v>
      </c>
      <c r="AA676">
        <v>2440.9271280086141</v>
      </c>
      <c r="AB676">
        <v>2237.8430531654699</v>
      </c>
      <c r="AC676">
        <v>1955.504707128938</v>
      </c>
      <c r="AD676">
        <v>1484.6988612317859</v>
      </c>
      <c r="AE676">
        <v>1713.742543814056</v>
      </c>
      <c r="AF676">
        <v>2145.8957135052342</v>
      </c>
      <c r="AG676">
        <v>2162.1687389734261</v>
      </c>
      <c r="AH676">
        <v>2294.2655602656018</v>
      </c>
    </row>
    <row r="677" spans="1:34" x14ac:dyDescent="0.25">
      <c r="A677">
        <v>44522</v>
      </c>
      <c r="B677">
        <v>1447.25</v>
      </c>
      <c r="C677">
        <v>2170.0484402183301</v>
      </c>
      <c r="D677">
        <v>2160.7994133678399</v>
      </c>
      <c r="E677">
        <v>1766.8970644415549</v>
      </c>
      <c r="F677">
        <v>2347.7308851667599</v>
      </c>
      <c r="G677">
        <v>2130.8500228122239</v>
      </c>
      <c r="H677">
        <v>2996.3343511751209</v>
      </c>
      <c r="I677">
        <v>1941.5612303641369</v>
      </c>
      <c r="J677">
        <v>2245.7191496263022</v>
      </c>
      <c r="K677">
        <v>1849.694531098844</v>
      </c>
      <c r="L677">
        <v>2421.4726010164982</v>
      </c>
      <c r="M677">
        <v>1153.384652850388</v>
      </c>
      <c r="N677">
        <v>1516.939537037629</v>
      </c>
      <c r="O677">
        <v>2210.8129649619268</v>
      </c>
      <c r="P677">
        <v>1814.319564409818</v>
      </c>
      <c r="Q677">
        <v>2240.3550189879461</v>
      </c>
      <c r="R677">
        <v>1874.511107938381</v>
      </c>
      <c r="S677">
        <v>2431.9058077280838</v>
      </c>
      <c r="T677">
        <v>2558.813572891509</v>
      </c>
      <c r="U677">
        <v>1912.2281367483779</v>
      </c>
      <c r="V677">
        <v>2250.621247944408</v>
      </c>
      <c r="W677">
        <v>2065.4290639923888</v>
      </c>
      <c r="X677">
        <v>2298.2931738320299</v>
      </c>
      <c r="Y677">
        <v>2295.796376273277</v>
      </c>
      <c r="Z677">
        <v>1475.5178668882461</v>
      </c>
      <c r="AA677">
        <v>2425.422509301301</v>
      </c>
      <c r="AB677">
        <v>2211.361810985793</v>
      </c>
      <c r="AC677">
        <v>1940.8137878104069</v>
      </c>
      <c r="AD677">
        <v>1463.9754919856271</v>
      </c>
      <c r="AE677">
        <v>1704.1456627581899</v>
      </c>
      <c r="AF677">
        <v>2125.4012167936071</v>
      </c>
      <c r="AG677">
        <v>2141.7400947899382</v>
      </c>
      <c r="AH677">
        <v>2278.357029915328</v>
      </c>
    </row>
    <row r="678" spans="1:34" x14ac:dyDescent="0.25">
      <c r="A678">
        <v>44519</v>
      </c>
      <c r="B678">
        <v>1452.35</v>
      </c>
      <c r="C678">
        <v>2207.099550871425</v>
      </c>
      <c r="D678">
        <v>2209.937353769652</v>
      </c>
      <c r="E678">
        <v>1795.4168306841229</v>
      </c>
      <c r="F678">
        <v>2399.1525730020498</v>
      </c>
      <c r="G678">
        <v>2184.080931847217</v>
      </c>
      <c r="H678">
        <v>3015.4733763633121</v>
      </c>
      <c r="I678">
        <v>1978.8708460793789</v>
      </c>
      <c r="J678">
        <v>2268.5029474442358</v>
      </c>
      <c r="K678">
        <v>1911.0914055244459</v>
      </c>
      <c r="L678">
        <v>2457.4387761756911</v>
      </c>
      <c r="M678">
        <v>1188.9649933794201</v>
      </c>
      <c r="N678">
        <v>1559.456267044872</v>
      </c>
      <c r="O678">
        <v>2249.882214032486</v>
      </c>
      <c r="P678">
        <v>1848.70585167493</v>
      </c>
      <c r="Q678">
        <v>2286.6930180826612</v>
      </c>
      <c r="R678">
        <v>1837.5009220496529</v>
      </c>
      <c r="S678">
        <v>2454.0730038921461</v>
      </c>
      <c r="T678">
        <v>2564.7025620090312</v>
      </c>
      <c r="U678">
        <v>1939.868594177917</v>
      </c>
      <c r="V678">
        <v>2277.6776265247581</v>
      </c>
      <c r="W678">
        <v>2105.6615817962529</v>
      </c>
      <c r="X678">
        <v>2361.3200369222959</v>
      </c>
      <c r="Y678">
        <v>2352.068857864982</v>
      </c>
      <c r="Z678">
        <v>1490.6884267222031</v>
      </c>
      <c r="AA678">
        <v>2471.101952378011</v>
      </c>
      <c r="AB678">
        <v>2250.5339635429541</v>
      </c>
      <c r="AC678">
        <v>1960.1280530787831</v>
      </c>
      <c r="AD678">
        <v>1496.800251142216</v>
      </c>
      <c r="AE678">
        <v>1703.794496059825</v>
      </c>
      <c r="AF678">
        <v>2146.659233784731</v>
      </c>
      <c r="AG678">
        <v>2182.648547687978</v>
      </c>
      <c r="AH678">
        <v>2323.7307918772681</v>
      </c>
    </row>
    <row r="679" spans="1:34" x14ac:dyDescent="0.25">
      <c r="A679">
        <v>44518</v>
      </c>
      <c r="B679">
        <v>1469.83</v>
      </c>
      <c r="C679">
        <v>2225.4710961424939</v>
      </c>
      <c r="D679">
        <v>2241.2818901244909</v>
      </c>
      <c r="E679">
        <v>1825.457670597405</v>
      </c>
      <c r="F679">
        <v>2414.0649401395931</v>
      </c>
      <c r="G679">
        <v>2210.2079919572689</v>
      </c>
      <c r="H679">
        <v>3039.3801792758409</v>
      </c>
      <c r="I679">
        <v>1988.320020826377</v>
      </c>
      <c r="J679">
        <v>2288.3119106647541</v>
      </c>
      <c r="K679">
        <v>1958.764090812992</v>
      </c>
      <c r="L679">
        <v>2481.661754686349</v>
      </c>
      <c r="M679">
        <v>1204.532423687373</v>
      </c>
      <c r="N679">
        <v>1584.928271748005</v>
      </c>
      <c r="O679">
        <v>2280.377271957303</v>
      </c>
      <c r="P679">
        <v>1874.8861116824271</v>
      </c>
      <c r="Q679">
        <v>2312.467021946281</v>
      </c>
      <c r="R679">
        <v>1814.508197429046</v>
      </c>
      <c r="S679">
        <v>2430.4428245595091</v>
      </c>
      <c r="T679">
        <v>2595.479775437022</v>
      </c>
      <c r="U679">
        <v>1950.4758855931541</v>
      </c>
      <c r="V679">
        <v>2306.2575999284491</v>
      </c>
      <c r="W679">
        <v>2143.19371395384</v>
      </c>
      <c r="X679">
        <v>2382.8414969244868</v>
      </c>
      <c r="Y679">
        <v>2364.330970241424</v>
      </c>
      <c r="Z679">
        <v>1497.468091325868</v>
      </c>
      <c r="AA679">
        <v>2487.8211756890942</v>
      </c>
      <c r="AB679">
        <v>2279.0982255137142</v>
      </c>
      <c r="AC679">
        <v>1971.47174485243</v>
      </c>
      <c r="AD679">
        <v>1516.594250433227</v>
      </c>
      <c r="AE679">
        <v>1715.182409636549</v>
      </c>
      <c r="AF679">
        <v>2161.1255885720611</v>
      </c>
      <c r="AG679">
        <v>2207.393110371188</v>
      </c>
      <c r="AH679">
        <v>2338.3212268448319</v>
      </c>
    </row>
    <row r="680" spans="1:34" x14ac:dyDescent="0.25">
      <c r="A680">
        <v>44517</v>
      </c>
      <c r="B680">
        <v>1475.85</v>
      </c>
      <c r="C680">
        <v>2211.0563952570492</v>
      </c>
      <c r="D680">
        <v>2222.9825000655819</v>
      </c>
      <c r="E680">
        <v>1829.515120098532</v>
      </c>
      <c r="F680">
        <v>2386.437752353178</v>
      </c>
      <c r="G680">
        <v>2207.0921764131599</v>
      </c>
      <c r="H680">
        <v>2977.4774739151048</v>
      </c>
      <c r="I680">
        <v>1979.205849873978</v>
      </c>
      <c r="J680">
        <v>2270.832452767384</v>
      </c>
      <c r="K680">
        <v>1988.3827674700451</v>
      </c>
      <c r="L680">
        <v>2473.1435643264772</v>
      </c>
      <c r="M680">
        <v>1186.453360973748</v>
      </c>
      <c r="N680">
        <v>1592.8390232818711</v>
      </c>
      <c r="O680">
        <v>2276.779301306321</v>
      </c>
      <c r="P680">
        <v>1865.526144621756</v>
      </c>
      <c r="Q680">
        <v>2304.4180824616451</v>
      </c>
      <c r="R680">
        <v>1819.359153627109</v>
      </c>
      <c r="S680">
        <v>2395.38234226543</v>
      </c>
      <c r="T680">
        <v>2616.3913548718569</v>
      </c>
      <c r="U680">
        <v>1935.066305288072</v>
      </c>
      <c r="V680">
        <v>2306.6711049700748</v>
      </c>
      <c r="W680">
        <v>2139.18139161625</v>
      </c>
      <c r="X680">
        <v>2379.9805717392942</v>
      </c>
      <c r="Y680">
        <v>2335.9688078698641</v>
      </c>
      <c r="Z680">
        <v>1494.045969249582</v>
      </c>
      <c r="AA680">
        <v>2461.110806327039</v>
      </c>
      <c r="AB680">
        <v>2275.2962232023779</v>
      </c>
      <c r="AC680">
        <v>1965.7721888692611</v>
      </c>
      <c r="AD680">
        <v>1515.640211771655</v>
      </c>
      <c r="AE680">
        <v>1727.012775844029</v>
      </c>
      <c r="AF680">
        <v>2152.204098431348</v>
      </c>
      <c r="AG680">
        <v>2194.0755887578262</v>
      </c>
      <c r="AH680">
        <v>2316.8725976326882</v>
      </c>
    </row>
    <row r="681" spans="1:34" x14ac:dyDescent="0.25">
      <c r="A681">
        <v>44516</v>
      </c>
      <c r="B681">
        <v>1466.45</v>
      </c>
      <c r="C681">
        <v>2202.1694283476518</v>
      </c>
      <c r="D681">
        <v>2221.584623190975</v>
      </c>
      <c r="E681">
        <v>1837.628119756406</v>
      </c>
      <c r="F681">
        <v>2370.4484788131599</v>
      </c>
      <c r="G681">
        <v>2204.0294275941319</v>
      </c>
      <c r="H681">
        <v>2953.5322040032179</v>
      </c>
      <c r="I681">
        <v>1975.2838244651159</v>
      </c>
      <c r="J681">
        <v>2260.8184791395988</v>
      </c>
      <c r="K681">
        <v>1969.86093692946</v>
      </c>
      <c r="L681">
        <v>2454.1963641763009</v>
      </c>
      <c r="M681">
        <v>1178.212368923261</v>
      </c>
      <c r="N681">
        <v>1580.699730087031</v>
      </c>
      <c r="O681">
        <v>2266.7008648219062</v>
      </c>
      <c r="P681">
        <v>1857.852217526872</v>
      </c>
      <c r="Q681">
        <v>2292.9990417957201</v>
      </c>
      <c r="R681">
        <v>1813.499073273967</v>
      </c>
      <c r="S681">
        <v>2373.3471478958172</v>
      </c>
      <c r="T681">
        <v>2627.0512041315078</v>
      </c>
      <c r="U681">
        <v>1931.3250917367691</v>
      </c>
      <c r="V681">
        <v>2302.2797089044152</v>
      </c>
      <c r="W681">
        <v>2143.4980192265998</v>
      </c>
      <c r="X681">
        <v>2377.9698503130949</v>
      </c>
      <c r="Y681">
        <v>2327.314590724518</v>
      </c>
      <c r="Z681">
        <v>1497.398210035743</v>
      </c>
      <c r="AA681">
        <v>2449.9318989669482</v>
      </c>
      <c r="AB681">
        <v>2263.578953792357</v>
      </c>
      <c r="AC681">
        <v>1962.3742245310771</v>
      </c>
      <c r="AD681">
        <v>1510.8101105087769</v>
      </c>
      <c r="AE681">
        <v>1720.015931114707</v>
      </c>
      <c r="AF681">
        <v>2141.7749668228739</v>
      </c>
      <c r="AG681">
        <v>2186.5155675201081</v>
      </c>
      <c r="AH681">
        <v>2307.1378903146679</v>
      </c>
    </row>
    <row r="682" spans="1:34" x14ac:dyDescent="0.25">
      <c r="A682">
        <v>44515</v>
      </c>
      <c r="B682">
        <v>1476.57</v>
      </c>
      <c r="C682">
        <v>2208.0526571818809</v>
      </c>
      <c r="D682">
        <v>2243.7041682619488</v>
      </c>
      <c r="E682">
        <v>1814.726244863534</v>
      </c>
      <c r="F682">
        <v>2386.7084010291551</v>
      </c>
      <c r="G682">
        <v>2225.5954579918671</v>
      </c>
      <c r="H682">
        <v>2950.238009175755</v>
      </c>
      <c r="I682">
        <v>1982.9136851346791</v>
      </c>
      <c r="J682">
        <v>2244.3341735011099</v>
      </c>
      <c r="K682">
        <v>1975.338546236864</v>
      </c>
      <c r="L682">
        <v>2453.593777719746</v>
      </c>
      <c r="M682">
        <v>1192.306407443652</v>
      </c>
      <c r="N682">
        <v>1572.233049722779</v>
      </c>
      <c r="O682">
        <v>2264.1554605832912</v>
      </c>
      <c r="P682">
        <v>1866.965752172963</v>
      </c>
      <c r="Q682">
        <v>2305.3861624117658</v>
      </c>
      <c r="R682">
        <v>1811.82947915718</v>
      </c>
      <c r="S682">
        <v>2381.1898516184119</v>
      </c>
      <c r="T682">
        <v>2645.1189398586671</v>
      </c>
      <c r="U682">
        <v>1941.886514093253</v>
      </c>
      <c r="V682">
        <v>2301.6321446102679</v>
      </c>
      <c r="W682">
        <v>2129.4301792505871</v>
      </c>
      <c r="X682">
        <v>2392.717824763678</v>
      </c>
      <c r="Y682">
        <v>2335.8381884421842</v>
      </c>
      <c r="Z682">
        <v>1511.137831213875</v>
      </c>
      <c r="AA682">
        <v>2461.064850792633</v>
      </c>
      <c r="AB682">
        <v>2263.4386163903291</v>
      </c>
      <c r="AC682">
        <v>1966.339084484373</v>
      </c>
      <c r="AD682">
        <v>1510.1531095685129</v>
      </c>
      <c r="AE682">
        <v>1724.194144575458</v>
      </c>
      <c r="AF682">
        <v>2143.823628466469</v>
      </c>
      <c r="AG682">
        <v>2188.8713362032549</v>
      </c>
      <c r="AH682">
        <v>2318.7084091228571</v>
      </c>
    </row>
    <row r="683" spans="1:34" x14ac:dyDescent="0.25">
      <c r="A683">
        <v>44512</v>
      </c>
      <c r="B683">
        <v>1473.37</v>
      </c>
      <c r="C683">
        <v>2191.340515049535</v>
      </c>
      <c r="D683">
        <v>2238.1961760904092</v>
      </c>
      <c r="E683">
        <v>1812.4507502178601</v>
      </c>
      <c r="F683">
        <v>2365.4657331079939</v>
      </c>
      <c r="G683">
        <v>2232.100039050501</v>
      </c>
      <c r="H683">
        <v>2895.1232381186069</v>
      </c>
      <c r="I683">
        <v>1971.2576820756719</v>
      </c>
      <c r="J683">
        <v>2229.4531678596491</v>
      </c>
      <c r="K683">
        <v>1965.2685260153551</v>
      </c>
      <c r="L683">
        <v>2459.8397038531762</v>
      </c>
      <c r="M683">
        <v>1172.4614468203231</v>
      </c>
      <c r="N683">
        <v>1569.5341429339439</v>
      </c>
      <c r="O683">
        <v>2250.8975329994851</v>
      </c>
      <c r="P683">
        <v>1857.764981042915</v>
      </c>
      <c r="Q683">
        <v>2279.5722878515039</v>
      </c>
      <c r="R683">
        <v>1810.569006283454</v>
      </c>
      <c r="S683">
        <v>2386.883953029509</v>
      </c>
      <c r="T683">
        <v>2645.4369622184631</v>
      </c>
      <c r="U683">
        <v>1931.176470334555</v>
      </c>
      <c r="V683">
        <v>2298.4992323992701</v>
      </c>
      <c r="W683">
        <v>2124.3179394988529</v>
      </c>
      <c r="X683">
        <v>2370.4374149976288</v>
      </c>
      <c r="Y683">
        <v>2308.7562912768622</v>
      </c>
      <c r="Z683">
        <v>1487.9288637324801</v>
      </c>
      <c r="AA683">
        <v>2436.0903065759198</v>
      </c>
      <c r="AB683">
        <v>2249.950775672869</v>
      </c>
      <c r="AC683">
        <v>1960.7999651778989</v>
      </c>
      <c r="AD683">
        <v>1499.148905054135</v>
      </c>
      <c r="AE683">
        <v>1724.6084105962791</v>
      </c>
      <c r="AF683">
        <v>2135.226286982373</v>
      </c>
      <c r="AG683">
        <v>2173.5619216621212</v>
      </c>
      <c r="AH683">
        <v>2294.506742004623</v>
      </c>
    </row>
    <row r="684" spans="1:34" x14ac:dyDescent="0.25">
      <c r="A684">
        <v>44511</v>
      </c>
      <c r="B684">
        <v>1462.35</v>
      </c>
      <c r="C684">
        <v>2175.5842182251931</v>
      </c>
      <c r="D684">
        <v>2219.2762664076181</v>
      </c>
      <c r="E684">
        <v>1812.8950054169841</v>
      </c>
      <c r="F684">
        <v>2337.9123629681999</v>
      </c>
      <c r="G684">
        <v>2237.3236250876389</v>
      </c>
      <c r="H684">
        <v>2869.200762664972</v>
      </c>
      <c r="I684">
        <v>1962.340515474257</v>
      </c>
      <c r="J684">
        <v>2209.0917268148978</v>
      </c>
      <c r="K684">
        <v>1979.9725642452779</v>
      </c>
      <c r="L684">
        <v>2453.6369572857948</v>
      </c>
      <c r="M684">
        <v>1153.823759339519</v>
      </c>
      <c r="N684">
        <v>1572.1462633613421</v>
      </c>
      <c r="O684">
        <v>2248.3192451739028</v>
      </c>
      <c r="P684">
        <v>1847.0773962542351</v>
      </c>
      <c r="Q684">
        <v>2263.810116520569</v>
      </c>
      <c r="R684">
        <v>1797.6644920238839</v>
      </c>
      <c r="S684">
        <v>2390.3941151704762</v>
      </c>
      <c r="T684">
        <v>2623.2971972353098</v>
      </c>
      <c r="U684">
        <v>1917.7906643012641</v>
      </c>
      <c r="V684">
        <v>2274.235022944325</v>
      </c>
      <c r="W684">
        <v>2123.408563445777</v>
      </c>
      <c r="X684">
        <v>2346.5690152600951</v>
      </c>
      <c r="Y684">
        <v>2279.1479370693819</v>
      </c>
      <c r="Z684">
        <v>1493.7715049439071</v>
      </c>
      <c r="AA684">
        <v>2410.2192303858528</v>
      </c>
      <c r="AB684">
        <v>2241.0777304007879</v>
      </c>
      <c r="AC684">
        <v>1952.572298073778</v>
      </c>
      <c r="AD684">
        <v>1497.4355742349351</v>
      </c>
      <c r="AE684">
        <v>1717.3612172627161</v>
      </c>
      <c r="AF684">
        <v>2122.4808980366452</v>
      </c>
      <c r="AG684">
        <v>2162.008810729405</v>
      </c>
      <c r="AH684">
        <v>2271.9273636503708</v>
      </c>
    </row>
    <row r="685" spans="1:34" x14ac:dyDescent="0.25">
      <c r="A685">
        <v>44510</v>
      </c>
      <c r="B685">
        <v>1465.02</v>
      </c>
      <c r="C685">
        <v>2164.3704236996018</v>
      </c>
      <c r="D685">
        <v>2193.7722396491222</v>
      </c>
      <c r="E685">
        <v>1823.976588001681</v>
      </c>
      <c r="F685">
        <v>2308.1433718485332</v>
      </c>
      <c r="G685">
        <v>2224.7049729068499</v>
      </c>
      <c r="H685">
        <v>2868.6003584256309</v>
      </c>
      <c r="I685">
        <v>1965.9700906293981</v>
      </c>
      <c r="J685">
        <v>2178.0592813284679</v>
      </c>
      <c r="K685">
        <v>1983.2630406120879</v>
      </c>
      <c r="L685">
        <v>2452.2743224592909</v>
      </c>
      <c r="M685">
        <v>1145.8772480708501</v>
      </c>
      <c r="N685">
        <v>1567.8851345318569</v>
      </c>
      <c r="O685">
        <v>2247.6554195457379</v>
      </c>
      <c r="P685">
        <v>1850.020226755556</v>
      </c>
      <c r="Q685">
        <v>2236.55492687999</v>
      </c>
      <c r="R685">
        <v>1805.538001448559</v>
      </c>
      <c r="S685">
        <v>2378.899335602166</v>
      </c>
      <c r="T685">
        <v>2636.7761383028692</v>
      </c>
      <c r="U685">
        <v>1914.217141944225</v>
      </c>
      <c r="V685">
        <v>2269.066022158519</v>
      </c>
      <c r="W685">
        <v>2118.6822147614348</v>
      </c>
      <c r="X685">
        <v>2330.4073063768142</v>
      </c>
      <c r="Y685">
        <v>2257.2689286866948</v>
      </c>
      <c r="Z685">
        <v>1492.641072315882</v>
      </c>
      <c r="AA685">
        <v>2391.9309540906602</v>
      </c>
      <c r="AB685">
        <v>2229.053890072902</v>
      </c>
      <c r="AC685">
        <v>1952.342664271755</v>
      </c>
      <c r="AD685">
        <v>1495.32417608065</v>
      </c>
      <c r="AE685">
        <v>1724.2454478942379</v>
      </c>
      <c r="AF685">
        <v>2120.4650223682711</v>
      </c>
      <c r="AG685">
        <v>2151.0830785987118</v>
      </c>
      <c r="AH685">
        <v>2253.7224279240909</v>
      </c>
    </row>
    <row r="686" spans="1:34" x14ac:dyDescent="0.25">
      <c r="A686">
        <v>44509</v>
      </c>
      <c r="B686">
        <v>1461.5</v>
      </c>
      <c r="C686">
        <v>2147.506975685802</v>
      </c>
      <c r="D686">
        <v>2187.0219563790429</v>
      </c>
      <c r="E686">
        <v>1827.324085592315</v>
      </c>
      <c r="F686">
        <v>2288.1468732632061</v>
      </c>
      <c r="G686">
        <v>2213.1610658893692</v>
      </c>
      <c r="H686">
        <v>2862.759533175471</v>
      </c>
      <c r="I686">
        <v>1952.367048992613</v>
      </c>
      <c r="J686">
        <v>2155.833495008128</v>
      </c>
      <c r="K686">
        <v>1927.2339856772801</v>
      </c>
      <c r="L686">
        <v>2445.644712027462</v>
      </c>
      <c r="M686">
        <v>1146.1788016916</v>
      </c>
      <c r="N686">
        <v>1537.2504781863299</v>
      </c>
      <c r="O686">
        <v>2227.625562592229</v>
      </c>
      <c r="P686">
        <v>1829.975194715347</v>
      </c>
      <c r="Q686">
        <v>2219.631133549155</v>
      </c>
      <c r="R686">
        <v>1806.982699487068</v>
      </c>
      <c r="S686">
        <v>2356.250309419675</v>
      </c>
      <c r="T686">
        <v>2641.2093163659652</v>
      </c>
      <c r="U686">
        <v>1896.8931411642891</v>
      </c>
      <c r="V686">
        <v>2251.1952386631742</v>
      </c>
      <c r="W686">
        <v>2104.930233638438</v>
      </c>
      <c r="X686">
        <v>2313.8774918743188</v>
      </c>
      <c r="Y686">
        <v>2232.3216646142382</v>
      </c>
      <c r="Z686">
        <v>1468.864644650331</v>
      </c>
      <c r="AA686">
        <v>2374.908326435072</v>
      </c>
      <c r="AB686">
        <v>2207.280134469815</v>
      </c>
      <c r="AC686">
        <v>1940.6610260656721</v>
      </c>
      <c r="AD686">
        <v>1478.122677054462</v>
      </c>
      <c r="AE686">
        <v>1726.1358622862231</v>
      </c>
      <c r="AF686">
        <v>2111.725517339507</v>
      </c>
      <c r="AG686">
        <v>2132.252757493944</v>
      </c>
      <c r="AH686">
        <v>2232.6201366462219</v>
      </c>
    </row>
    <row r="687" spans="1:34" x14ac:dyDescent="0.25">
      <c r="A687">
        <v>44508</v>
      </c>
      <c r="B687">
        <v>1467.57</v>
      </c>
      <c r="C687">
        <v>2142.9375126507548</v>
      </c>
      <c r="D687">
        <v>2196.9677425125869</v>
      </c>
      <c r="E687">
        <v>1819.885625539715</v>
      </c>
      <c r="F687">
        <v>2282.1668521312699</v>
      </c>
      <c r="G687">
        <v>2199.5135162460929</v>
      </c>
      <c r="H687">
        <v>2863.010461271122</v>
      </c>
      <c r="I687">
        <v>1942.456271584992</v>
      </c>
      <c r="J687">
        <v>2137.012130399155</v>
      </c>
      <c r="K687">
        <v>1918.7826553198611</v>
      </c>
      <c r="L687">
        <v>2444.2428710503841</v>
      </c>
      <c r="M687">
        <v>1147.2522682074409</v>
      </c>
      <c r="N687">
        <v>1534.8756616794799</v>
      </c>
      <c r="O687">
        <v>2219.3312244814042</v>
      </c>
      <c r="P687">
        <v>1829.756830286135</v>
      </c>
      <c r="Q687">
        <v>2217.862651961304</v>
      </c>
      <c r="R687">
        <v>1808.0484114653621</v>
      </c>
      <c r="S687">
        <v>2351.6036817829759</v>
      </c>
      <c r="T687">
        <v>2640.14686674424</v>
      </c>
      <c r="U687">
        <v>1898.212431693735</v>
      </c>
      <c r="V687">
        <v>2263.552928537204</v>
      </c>
      <c r="W687">
        <v>2084.1361841082949</v>
      </c>
      <c r="X687">
        <v>2318.781556389491</v>
      </c>
      <c r="Y687">
        <v>2225.7098970540328</v>
      </c>
      <c r="Z687">
        <v>1451.9809759108</v>
      </c>
      <c r="AA687">
        <v>2371.881940672029</v>
      </c>
      <c r="AB687">
        <v>2200.9994896642029</v>
      </c>
      <c r="AC687">
        <v>1935.0403682736601</v>
      </c>
      <c r="AD687">
        <v>1472.53978686454</v>
      </c>
      <c r="AE687">
        <v>1730.886230788662</v>
      </c>
      <c r="AF687">
        <v>2106.9128775754089</v>
      </c>
      <c r="AG687">
        <v>2129.55095381307</v>
      </c>
      <c r="AH687">
        <v>2225.099737756284</v>
      </c>
    </row>
    <row r="688" spans="1:34" x14ac:dyDescent="0.25">
      <c r="A688">
        <v>44505</v>
      </c>
      <c r="B688">
        <v>1456.51</v>
      </c>
      <c r="C688">
        <v>2129.80084037396</v>
      </c>
      <c r="D688">
        <v>2189.0868807843758</v>
      </c>
      <c r="E688">
        <v>1815.8131732384279</v>
      </c>
      <c r="F688">
        <v>2270.1707271202831</v>
      </c>
      <c r="G688">
        <v>2183.8896388681369</v>
      </c>
      <c r="H688">
        <v>2835.453679639882</v>
      </c>
      <c r="I688">
        <v>1942.596622331022</v>
      </c>
      <c r="J688">
        <v>2114.7418626857511</v>
      </c>
      <c r="K688">
        <v>1894.3360731820369</v>
      </c>
      <c r="L688">
        <v>2438.707088197059</v>
      </c>
      <c r="M688">
        <v>1139.566312065723</v>
      </c>
      <c r="N688">
        <v>1519.2356651166201</v>
      </c>
      <c r="O688">
        <v>2193.819633826507</v>
      </c>
      <c r="P688">
        <v>1828.207788940206</v>
      </c>
      <c r="Q688">
        <v>2214.642546875205</v>
      </c>
      <c r="R688">
        <v>1807.8821058379631</v>
      </c>
      <c r="S688">
        <v>2336.6009008475098</v>
      </c>
      <c r="T688">
        <v>2642.8407894262868</v>
      </c>
      <c r="U688">
        <v>1872.7303281826721</v>
      </c>
      <c r="V688">
        <v>2248.6183937914439</v>
      </c>
      <c r="W688">
        <v>2069.568768511705</v>
      </c>
      <c r="X688">
        <v>2298.2592002490169</v>
      </c>
      <c r="Y688">
        <v>2215.680717434218</v>
      </c>
      <c r="Z688">
        <v>1441.891706898117</v>
      </c>
      <c r="AA688">
        <v>2358.42242974695</v>
      </c>
      <c r="AB688">
        <v>2184.240081252552</v>
      </c>
      <c r="AC688">
        <v>1924.9826821731519</v>
      </c>
      <c r="AD688">
        <v>1461.614560111836</v>
      </c>
      <c r="AE688">
        <v>1724.208815379171</v>
      </c>
      <c r="AF688">
        <v>2092.426871653644</v>
      </c>
      <c r="AG688">
        <v>2119.4578488445009</v>
      </c>
      <c r="AH688">
        <v>2208.6957732293572</v>
      </c>
    </row>
    <row r="689" spans="1:34" x14ac:dyDescent="0.25">
      <c r="A689">
        <v>44504</v>
      </c>
      <c r="B689">
        <v>1448.34</v>
      </c>
      <c r="C689">
        <v>2117.7922492937892</v>
      </c>
      <c r="D689">
        <v>2164.9342611339262</v>
      </c>
      <c r="E689">
        <v>1799.5648106894889</v>
      </c>
      <c r="F689">
        <v>2259.2240195381828</v>
      </c>
      <c r="G689">
        <v>2169.8304186754731</v>
      </c>
      <c r="H689">
        <v>2836.092900414104</v>
      </c>
      <c r="I689">
        <v>1928.9705353858569</v>
      </c>
      <c r="J689">
        <v>2098.3049561700268</v>
      </c>
      <c r="K689">
        <v>1877.2786187587819</v>
      </c>
      <c r="L689">
        <v>2420.019089037738</v>
      </c>
      <c r="M689">
        <v>1129.4737347680671</v>
      </c>
      <c r="N689">
        <v>1508.390156140649</v>
      </c>
      <c r="O689">
        <v>2164.329132399524</v>
      </c>
      <c r="P689">
        <v>1811.502193968427</v>
      </c>
      <c r="Q689">
        <v>2206.5549813576681</v>
      </c>
      <c r="R689">
        <v>1811.0651251598481</v>
      </c>
      <c r="S689">
        <v>2333.878887031321</v>
      </c>
      <c r="T689">
        <v>2634.719556006567</v>
      </c>
      <c r="U689">
        <v>1845.469838427015</v>
      </c>
      <c r="V689">
        <v>2197.7547434625399</v>
      </c>
      <c r="W689">
        <v>2067.1267853663048</v>
      </c>
      <c r="X689">
        <v>2287.9540462176842</v>
      </c>
      <c r="Y689">
        <v>2208.2404458404781</v>
      </c>
      <c r="Z689">
        <v>1435.9391848072571</v>
      </c>
      <c r="AA689">
        <v>2350.0484630441092</v>
      </c>
      <c r="AB689">
        <v>2162.786707282617</v>
      </c>
      <c r="AC689">
        <v>1913.7779911182879</v>
      </c>
      <c r="AD689">
        <v>1451.2232769539639</v>
      </c>
      <c r="AE689">
        <v>1719.860642481872</v>
      </c>
      <c r="AF689">
        <v>2077.4499541779919</v>
      </c>
      <c r="AG689">
        <v>2109.1801285805868</v>
      </c>
      <c r="AH689">
        <v>2195.402281903574</v>
      </c>
    </row>
    <row r="690" spans="1:34" x14ac:dyDescent="0.25">
      <c r="A690">
        <v>44503</v>
      </c>
      <c r="B690">
        <v>1444.3</v>
      </c>
      <c r="C690">
        <v>2106.2242956541918</v>
      </c>
      <c r="D690">
        <v>2160.102382814101</v>
      </c>
      <c r="E690">
        <v>1791.3501502847139</v>
      </c>
      <c r="F690">
        <v>2250.6453870019009</v>
      </c>
      <c r="G690">
        <v>2150.0031778496791</v>
      </c>
      <c r="H690">
        <v>2788.6128021624891</v>
      </c>
      <c r="I690">
        <v>1919.0255602764989</v>
      </c>
      <c r="J690">
        <v>2085.6137245766881</v>
      </c>
      <c r="K690">
        <v>1882.426204541066</v>
      </c>
      <c r="L690">
        <v>2404.6977648627831</v>
      </c>
      <c r="M690">
        <v>1130.763402615132</v>
      </c>
      <c r="N690">
        <v>1500.9864852478429</v>
      </c>
      <c r="O690">
        <v>2154.4353767498469</v>
      </c>
      <c r="P690">
        <v>1800.7030715013541</v>
      </c>
      <c r="Q690">
        <v>2189.54815667307</v>
      </c>
      <c r="R690">
        <v>1814.5882079826019</v>
      </c>
      <c r="S690">
        <v>2321.6965964045271</v>
      </c>
      <c r="T690">
        <v>2616.7502265127468</v>
      </c>
      <c r="U690">
        <v>1844.292076491007</v>
      </c>
      <c r="V690">
        <v>2158.9085545040998</v>
      </c>
      <c r="W690">
        <v>2058.8406751879738</v>
      </c>
      <c r="X690">
        <v>2279.0800315723718</v>
      </c>
      <c r="Y690">
        <v>2197.7992470286108</v>
      </c>
      <c r="Z690">
        <v>1431.6741954299109</v>
      </c>
      <c r="AA690">
        <v>2334.853390800502</v>
      </c>
      <c r="AB690">
        <v>2149.5795357944949</v>
      </c>
      <c r="AC690">
        <v>1908.061378737747</v>
      </c>
      <c r="AD690">
        <v>1446.32879730131</v>
      </c>
      <c r="AE690">
        <v>1717.940647628976</v>
      </c>
      <c r="AF690">
        <v>2063.532439233215</v>
      </c>
      <c r="AG690">
        <v>2095.5516086428061</v>
      </c>
      <c r="AH690">
        <v>2185.8928872595679</v>
      </c>
    </row>
    <row r="691" spans="1:34" x14ac:dyDescent="0.25">
      <c r="A691">
        <v>44502</v>
      </c>
      <c r="B691">
        <v>1452.46</v>
      </c>
      <c r="C691">
        <v>2131.4397612002299</v>
      </c>
      <c r="D691">
        <v>2176.6452315718602</v>
      </c>
      <c r="E691">
        <v>1819.131158131092</v>
      </c>
      <c r="F691">
        <v>2296.5435344642501</v>
      </c>
      <c r="G691">
        <v>2209.083056156031</v>
      </c>
      <c r="H691">
        <v>2800.7041293098032</v>
      </c>
      <c r="I691">
        <v>1953.906192819715</v>
      </c>
      <c r="J691">
        <v>2109.7702210571229</v>
      </c>
      <c r="K691">
        <v>1910.6369732991409</v>
      </c>
      <c r="L691">
        <v>2429.505141933334</v>
      </c>
      <c r="M691">
        <v>1142.7690041722151</v>
      </c>
      <c r="N691">
        <v>1515.875138016419</v>
      </c>
      <c r="O691">
        <v>2179.5342442163228</v>
      </c>
      <c r="P691">
        <v>1830.281283170847</v>
      </c>
      <c r="Q691">
        <v>2222.8213489745181</v>
      </c>
      <c r="R691">
        <v>1779.363024912728</v>
      </c>
      <c r="S691">
        <v>2352.0324556497362</v>
      </c>
      <c r="T691">
        <v>2641.9538054671939</v>
      </c>
      <c r="U691">
        <v>1854.133802799648</v>
      </c>
      <c r="V691">
        <v>2193.796489905641</v>
      </c>
      <c r="W691">
        <v>2076.5055135644898</v>
      </c>
      <c r="X691">
        <v>2308.726070978355</v>
      </c>
      <c r="Y691">
        <v>2230.5384813748319</v>
      </c>
      <c r="Z691">
        <v>1456.7297680687179</v>
      </c>
      <c r="AA691">
        <v>2367.0828483742221</v>
      </c>
      <c r="AB691">
        <v>2177.4757136398098</v>
      </c>
      <c r="AC691">
        <v>1919.53676402376</v>
      </c>
      <c r="AD691">
        <v>1464.746066079651</v>
      </c>
      <c r="AE691">
        <v>1715.201063300354</v>
      </c>
      <c r="AF691">
        <v>2080.0164640092712</v>
      </c>
      <c r="AG691">
        <v>2126.6965962973291</v>
      </c>
      <c r="AH691">
        <v>2212.715062752934</v>
      </c>
    </row>
    <row r="692" spans="1:34" x14ac:dyDescent="0.25">
      <c r="A692">
        <v>44501</v>
      </c>
      <c r="B692">
        <v>1438.97</v>
      </c>
      <c r="C692">
        <v>2109.3870634581349</v>
      </c>
      <c r="D692">
        <v>2164.8725094494289</v>
      </c>
      <c r="E692">
        <v>1810.871971978524</v>
      </c>
      <c r="F692">
        <v>2262.911600013028</v>
      </c>
      <c r="G692">
        <v>2173.3518949950449</v>
      </c>
      <c r="H692">
        <v>2771.0614445323672</v>
      </c>
      <c r="I692">
        <v>1931.8661578817951</v>
      </c>
      <c r="J692">
        <v>2082.7317357976531</v>
      </c>
      <c r="K692">
        <v>1887.4723697531399</v>
      </c>
      <c r="L692">
        <v>2396.1253200658052</v>
      </c>
      <c r="M692">
        <v>1121.3553833166659</v>
      </c>
      <c r="N692">
        <v>1512.187851441809</v>
      </c>
      <c r="O692">
        <v>2165.003456400199</v>
      </c>
      <c r="P692">
        <v>1821.14290368719</v>
      </c>
      <c r="Q692">
        <v>2214.6387247537341</v>
      </c>
      <c r="R692">
        <v>1770.3289909941741</v>
      </c>
      <c r="S692">
        <v>2349.7526951653481</v>
      </c>
      <c r="T692">
        <v>2647.2488730053101</v>
      </c>
      <c r="U692">
        <v>1841.8105076125289</v>
      </c>
      <c r="V692">
        <v>2178.198186113606</v>
      </c>
      <c r="W692">
        <v>2066.4802896970082</v>
      </c>
      <c r="X692">
        <v>2270.1808762770911</v>
      </c>
      <c r="Y692">
        <v>2192.370402624053</v>
      </c>
      <c r="Z692">
        <v>1443.361175830868</v>
      </c>
      <c r="AA692">
        <v>2336.573003969751</v>
      </c>
      <c r="AB692">
        <v>2159.5418269621932</v>
      </c>
      <c r="AC692">
        <v>1905.4117556314679</v>
      </c>
      <c r="AD692">
        <v>1454.290874394786</v>
      </c>
      <c r="AE692">
        <v>1707.092098450262</v>
      </c>
      <c r="AF692">
        <v>2064.224786573865</v>
      </c>
      <c r="AG692">
        <v>2104.6445928198818</v>
      </c>
      <c r="AH692">
        <v>2185.902964717533</v>
      </c>
    </row>
    <row r="693" spans="1:34" x14ac:dyDescent="0.25">
      <c r="A693">
        <v>44498</v>
      </c>
      <c r="B693">
        <v>1444.27</v>
      </c>
      <c r="C693">
        <v>2096.0367627487381</v>
      </c>
      <c r="D693">
        <v>2152.3856397125728</v>
      </c>
      <c r="E693">
        <v>1824.5369314311131</v>
      </c>
      <c r="F693">
        <v>2239.1396341753411</v>
      </c>
      <c r="G693">
        <v>2176.725744957027</v>
      </c>
      <c r="H693">
        <v>2730.2959876471791</v>
      </c>
      <c r="I693">
        <v>1922.057505753291</v>
      </c>
      <c r="J693">
        <v>2067.208593558913</v>
      </c>
      <c r="K693">
        <v>1883.731853225014</v>
      </c>
      <c r="L693">
        <v>2378.8317528541152</v>
      </c>
      <c r="M693">
        <v>1113.866010196859</v>
      </c>
      <c r="N693">
        <v>1517.178215169879</v>
      </c>
      <c r="O693">
        <v>2159.585709535284</v>
      </c>
      <c r="P693">
        <v>1814.4931124776069</v>
      </c>
      <c r="Q693">
        <v>2204.7135142132211</v>
      </c>
      <c r="R693">
        <v>1765.452266986412</v>
      </c>
      <c r="S693">
        <v>2307.5431762281291</v>
      </c>
      <c r="T693">
        <v>2665.4902617752259</v>
      </c>
      <c r="U693">
        <v>1826.7354971127861</v>
      </c>
      <c r="V693">
        <v>2137.331154273661</v>
      </c>
      <c r="W693">
        <v>2063.0753076199489</v>
      </c>
      <c r="X693">
        <v>2263.508334653387</v>
      </c>
      <c r="Y693">
        <v>2170.6749707425452</v>
      </c>
      <c r="Z693">
        <v>1445.9410089653629</v>
      </c>
      <c r="AA693">
        <v>2315.5335501670952</v>
      </c>
      <c r="AB693">
        <v>2147.7491264990722</v>
      </c>
      <c r="AC693">
        <v>1898.62613878923</v>
      </c>
      <c r="AD693">
        <v>1457.2574150950541</v>
      </c>
      <c r="AE693">
        <v>1714.29402765597</v>
      </c>
      <c r="AF693">
        <v>2055.9687538009698</v>
      </c>
      <c r="AG693">
        <v>2093.8531138085091</v>
      </c>
      <c r="AH693">
        <v>2164.9169927612229</v>
      </c>
    </row>
    <row r="694" spans="1:34" x14ac:dyDescent="0.25">
      <c r="A694">
        <v>44497</v>
      </c>
      <c r="B694">
        <v>1438.01</v>
      </c>
      <c r="C694">
        <v>2084.0978238449252</v>
      </c>
      <c r="D694">
        <v>2134.7161409146488</v>
      </c>
      <c r="E694">
        <v>1823.6649027329199</v>
      </c>
      <c r="F694">
        <v>2214.1690452243461</v>
      </c>
      <c r="G694">
        <v>2161.7178147059631</v>
      </c>
      <c r="H694">
        <v>2727.566665669237</v>
      </c>
      <c r="I694">
        <v>1921.7481592942461</v>
      </c>
      <c r="J694">
        <v>2060.8556466972209</v>
      </c>
      <c r="K694">
        <v>1878.675444434444</v>
      </c>
      <c r="L694">
        <v>2363.7422301303318</v>
      </c>
      <c r="M694">
        <v>1116.31632443995</v>
      </c>
      <c r="N694">
        <v>1515.7762412503221</v>
      </c>
      <c r="O694">
        <v>2152.8260151843278</v>
      </c>
      <c r="P694">
        <v>1797.4361844202019</v>
      </c>
      <c r="Q694">
        <v>2196.5545014076229</v>
      </c>
      <c r="R694">
        <v>1763.44477821277</v>
      </c>
      <c r="S694">
        <v>2275.249262455784</v>
      </c>
      <c r="T694">
        <v>2671.566617769789</v>
      </c>
      <c r="U694">
        <v>1819.563935239074</v>
      </c>
      <c r="V694">
        <v>2126.8896562183058</v>
      </c>
      <c r="W694">
        <v>2053.6301818667862</v>
      </c>
      <c r="X694">
        <v>2246.3020482836391</v>
      </c>
      <c r="Y694">
        <v>2149.0595119203981</v>
      </c>
      <c r="Z694">
        <v>1435.2026012874269</v>
      </c>
      <c r="AA694">
        <v>2297.6614078225439</v>
      </c>
      <c r="AB694">
        <v>2139.7838612711798</v>
      </c>
      <c r="AC694">
        <v>1890.6153862949409</v>
      </c>
      <c r="AD694">
        <v>1454.7152525573881</v>
      </c>
      <c r="AE694">
        <v>1711.382233858822</v>
      </c>
      <c r="AF694">
        <v>2051.91312792596</v>
      </c>
      <c r="AG694">
        <v>2078.8914492852059</v>
      </c>
      <c r="AH694">
        <v>2151.1421749450969</v>
      </c>
    </row>
    <row r="695" spans="1:34" x14ac:dyDescent="0.25">
      <c r="A695">
        <v>44496</v>
      </c>
      <c r="B695">
        <v>1423.02</v>
      </c>
      <c r="C695">
        <v>2069.66909184619</v>
      </c>
      <c r="D695">
        <v>2115.559967260097</v>
      </c>
      <c r="E695">
        <v>1811.5989065737749</v>
      </c>
      <c r="F695">
        <v>2193.671108230908</v>
      </c>
      <c r="G695">
        <v>2132.4652453291678</v>
      </c>
      <c r="H695">
        <v>2713.2199378140008</v>
      </c>
      <c r="I695">
        <v>1904.321918628634</v>
      </c>
      <c r="J695">
        <v>2039.6829156156341</v>
      </c>
      <c r="K695">
        <v>1865.9975834365951</v>
      </c>
      <c r="L695">
        <v>2354.1905811949109</v>
      </c>
      <c r="M695">
        <v>1119.758094831775</v>
      </c>
      <c r="N695">
        <v>1507.9078390055599</v>
      </c>
      <c r="O695">
        <v>2136.302569434436</v>
      </c>
      <c r="P695">
        <v>1785.3238116367211</v>
      </c>
      <c r="Q695">
        <v>2189.7505431334798</v>
      </c>
      <c r="R695">
        <v>1752.8955769524559</v>
      </c>
      <c r="S695">
        <v>2278.3951425518089</v>
      </c>
      <c r="T695">
        <v>2652.6132143388768</v>
      </c>
      <c r="U695">
        <v>1795.4680193915599</v>
      </c>
      <c r="V695">
        <v>2126.7042775224832</v>
      </c>
      <c r="W695">
        <v>2045.728267020678</v>
      </c>
      <c r="X695">
        <v>2243.7867907976238</v>
      </c>
      <c r="Y695">
        <v>2128.7755176113028</v>
      </c>
      <c r="Z695">
        <v>1434.0658689429049</v>
      </c>
      <c r="AA695">
        <v>2280.8864662975961</v>
      </c>
      <c r="AB695">
        <v>2127.1018400356288</v>
      </c>
      <c r="AC695">
        <v>1874.620359472573</v>
      </c>
      <c r="AD695">
        <v>1450.2342828890501</v>
      </c>
      <c r="AE695">
        <v>1701.589795025121</v>
      </c>
      <c r="AF695">
        <v>2036.6777045101589</v>
      </c>
      <c r="AG695">
        <v>2062.8423078536111</v>
      </c>
      <c r="AH695">
        <v>2138.192924566893</v>
      </c>
    </row>
    <row r="696" spans="1:34" x14ac:dyDescent="0.25">
      <c r="A696">
        <v>44495</v>
      </c>
      <c r="B696">
        <v>1391.63</v>
      </c>
      <c r="C696">
        <v>2053.8454370060272</v>
      </c>
      <c r="D696">
        <v>2094.6482408272082</v>
      </c>
      <c r="E696">
        <v>1817.134478712677</v>
      </c>
      <c r="F696">
        <v>2166.308540458328</v>
      </c>
      <c r="G696">
        <v>2106.631977310155</v>
      </c>
      <c r="H696">
        <v>2695.5425947819531</v>
      </c>
      <c r="I696">
        <v>1894.0823802052939</v>
      </c>
      <c r="J696">
        <v>2030.1558210060491</v>
      </c>
      <c r="K696">
        <v>1838.457569848347</v>
      </c>
      <c r="L696">
        <v>2341.0158661011501</v>
      </c>
      <c r="M696">
        <v>1119.413902580367</v>
      </c>
      <c r="N696">
        <v>1502.001897577522</v>
      </c>
      <c r="O696">
        <v>2126.7578637909328</v>
      </c>
      <c r="P696">
        <v>1774.9948571542691</v>
      </c>
      <c r="Q696">
        <v>2184.144596229512</v>
      </c>
      <c r="R696">
        <v>1740.010808176286</v>
      </c>
      <c r="S696">
        <v>2277.6594589939859</v>
      </c>
      <c r="T696">
        <v>2646.9355881085012</v>
      </c>
      <c r="U696">
        <v>1780.895699133092</v>
      </c>
      <c r="V696">
        <v>2114.5376970524198</v>
      </c>
      <c r="W696">
        <v>2042.534350351548</v>
      </c>
      <c r="X696">
        <v>2216.9665600631388</v>
      </c>
      <c r="Y696">
        <v>2105.5203736370149</v>
      </c>
      <c r="Z696">
        <v>1416.6226865592021</v>
      </c>
      <c r="AA696">
        <v>2258.683810915792</v>
      </c>
      <c r="AB696">
        <v>2116.1247604093819</v>
      </c>
      <c r="AC696">
        <v>1862.384658114737</v>
      </c>
      <c r="AD696">
        <v>1444.6954934459579</v>
      </c>
      <c r="AE696">
        <v>1677.4481848247431</v>
      </c>
      <c r="AF696">
        <v>2022.4852898027191</v>
      </c>
      <c r="AG696">
        <v>2049.1021070311972</v>
      </c>
      <c r="AH696">
        <v>2120.4707491423842</v>
      </c>
    </row>
    <row r="697" spans="1:34" x14ac:dyDescent="0.25">
      <c r="A697">
        <v>44494</v>
      </c>
      <c r="B697">
        <v>1385.4</v>
      </c>
      <c r="C697">
        <v>2045.4465262071849</v>
      </c>
      <c r="D697">
        <v>2093.1232295627979</v>
      </c>
      <c r="E697">
        <v>1817.0076916606811</v>
      </c>
      <c r="F697">
        <v>2158.478858641889</v>
      </c>
      <c r="G697">
        <v>2099.6586084753621</v>
      </c>
      <c r="H697">
        <v>2690.8895499657519</v>
      </c>
      <c r="I697">
        <v>1882.7946270110899</v>
      </c>
      <c r="J697">
        <v>2008.258150186899</v>
      </c>
      <c r="K697">
        <v>1828.8393417879779</v>
      </c>
      <c r="L697">
        <v>2332.6370801410371</v>
      </c>
      <c r="M697">
        <v>1115.7809482367661</v>
      </c>
      <c r="N697">
        <v>1494.1995137966389</v>
      </c>
      <c r="O697">
        <v>2123.1772979373682</v>
      </c>
      <c r="P697">
        <v>1772.41931527108</v>
      </c>
      <c r="Q697">
        <v>2191.6325229264148</v>
      </c>
      <c r="R697">
        <v>1735.667745511149</v>
      </c>
      <c r="S697">
        <v>2290.527626867563</v>
      </c>
      <c r="T697">
        <v>2625.1806354696719</v>
      </c>
      <c r="U697">
        <v>1766.85094757556</v>
      </c>
      <c r="V697">
        <v>2087.8580899977201</v>
      </c>
      <c r="W697">
        <v>2018.40136120385</v>
      </c>
      <c r="X697">
        <v>2212.3637042850478</v>
      </c>
      <c r="Y697">
        <v>2090.8574268115271</v>
      </c>
      <c r="Z697">
        <v>1416.9226431363129</v>
      </c>
      <c r="AA697">
        <v>2249.5964159279461</v>
      </c>
      <c r="AB697">
        <v>2109.3706705363279</v>
      </c>
      <c r="AC697">
        <v>1851.7133030086291</v>
      </c>
      <c r="AD697">
        <v>1440.7572950608969</v>
      </c>
      <c r="AE697">
        <v>1673.302463005344</v>
      </c>
      <c r="AF697">
        <v>2013.8115339457061</v>
      </c>
      <c r="AG697">
        <v>2038.965076244179</v>
      </c>
      <c r="AH697">
        <v>2113.4617598776058</v>
      </c>
    </row>
    <row r="698" spans="1:34" x14ac:dyDescent="0.25">
      <c r="A698">
        <v>44491</v>
      </c>
      <c r="B698">
        <v>1389.24</v>
      </c>
      <c r="C698">
        <v>2037.9505759212591</v>
      </c>
      <c r="D698">
        <v>2088.8449888562432</v>
      </c>
      <c r="E698">
        <v>1769.777501211011</v>
      </c>
      <c r="F698">
        <v>2139.9636873446088</v>
      </c>
      <c r="G698">
        <v>2096.3193264080419</v>
      </c>
      <c r="H698">
        <v>2700.769802831398</v>
      </c>
      <c r="I698">
        <v>1894.0221646232969</v>
      </c>
      <c r="J698">
        <v>2001.7248663528901</v>
      </c>
      <c r="K698">
        <v>1814.9075534283149</v>
      </c>
      <c r="L698">
        <v>2334.2145843044209</v>
      </c>
      <c r="M698">
        <v>1110.356898307127</v>
      </c>
      <c r="N698">
        <v>1484.9235063376029</v>
      </c>
      <c r="O698">
        <v>2109.4727830705888</v>
      </c>
      <c r="P698">
        <v>1759.4948722924439</v>
      </c>
      <c r="Q698">
        <v>2191.5304923970698</v>
      </c>
      <c r="R698">
        <v>1744.4002223826069</v>
      </c>
      <c r="S698">
        <v>2290.5153784943868</v>
      </c>
      <c r="T698">
        <v>2644.607541150192</v>
      </c>
      <c r="U698">
        <v>1761.745703567432</v>
      </c>
      <c r="V698">
        <v>2078.6924366386529</v>
      </c>
      <c r="W698">
        <v>2025.7194064052901</v>
      </c>
      <c r="X698">
        <v>2196.0041696643389</v>
      </c>
      <c r="Y698">
        <v>2073.4004106128491</v>
      </c>
      <c r="Z698">
        <v>1410.2894348236241</v>
      </c>
      <c r="AA698">
        <v>2239.2920428269272</v>
      </c>
      <c r="AB698">
        <v>2101.9474386450988</v>
      </c>
      <c r="AC698">
        <v>1852.7354589058059</v>
      </c>
      <c r="AD698">
        <v>1427.3017249385989</v>
      </c>
      <c r="AE698">
        <v>1676.3954242068371</v>
      </c>
      <c r="AF698">
        <v>2015.795611426104</v>
      </c>
      <c r="AG698">
        <v>2030.455287530722</v>
      </c>
      <c r="AH698">
        <v>2101.102393928516</v>
      </c>
    </row>
    <row r="699" spans="1:34" x14ac:dyDescent="0.25">
      <c r="A699">
        <v>44490</v>
      </c>
      <c r="B699">
        <v>1384.77</v>
      </c>
      <c r="C699">
        <v>2024.661215216739</v>
      </c>
      <c r="D699">
        <v>2068.610354033332</v>
      </c>
      <c r="E699">
        <v>1758.5507947299041</v>
      </c>
      <c r="F699">
        <v>2119.3704464137932</v>
      </c>
      <c r="G699">
        <v>2070.4984559721238</v>
      </c>
      <c r="H699">
        <v>2705.2103626618518</v>
      </c>
      <c r="I699">
        <v>1883.2559735556281</v>
      </c>
      <c r="J699">
        <v>1993.1245927588291</v>
      </c>
      <c r="K699">
        <v>1813.7721273439779</v>
      </c>
      <c r="L699">
        <v>2323.0094903334748</v>
      </c>
      <c r="M699">
        <v>1107.72963475458</v>
      </c>
      <c r="N699">
        <v>1475.9875070324831</v>
      </c>
      <c r="O699">
        <v>2103.6118244487998</v>
      </c>
      <c r="P699">
        <v>1738.957779200023</v>
      </c>
      <c r="Q699">
        <v>2167.1681275671372</v>
      </c>
      <c r="R699">
        <v>1749.5569341360001</v>
      </c>
      <c r="S699">
        <v>2293.237092667413</v>
      </c>
      <c r="T699">
        <v>2639.751034869957</v>
      </c>
      <c r="U699">
        <v>1762.6356192412891</v>
      </c>
      <c r="V699">
        <v>2066.030111330751</v>
      </c>
      <c r="W699">
        <v>2021.4915601344051</v>
      </c>
      <c r="X699">
        <v>2167.3562039324129</v>
      </c>
      <c r="Y699">
        <v>2042.8257538487071</v>
      </c>
      <c r="Z699">
        <v>1409.357369693168</v>
      </c>
      <c r="AA699">
        <v>2220.063191441413</v>
      </c>
      <c r="AB699">
        <v>2090.65932593771</v>
      </c>
      <c r="AC699">
        <v>1846.3162463625049</v>
      </c>
      <c r="AD699">
        <v>1421.2069549245709</v>
      </c>
      <c r="AE699">
        <v>1674.502815904116</v>
      </c>
      <c r="AF699">
        <v>2009.4951629535669</v>
      </c>
      <c r="AG699">
        <v>2017.976964382028</v>
      </c>
      <c r="AH699">
        <v>2082.1848049711161</v>
      </c>
    </row>
    <row r="700" spans="1:34" x14ac:dyDescent="0.25">
      <c r="A700">
        <v>44489</v>
      </c>
      <c r="B700">
        <v>1393.8</v>
      </c>
      <c r="C700">
        <v>2018.30429330068</v>
      </c>
      <c r="D700">
        <v>2066.4736795328022</v>
      </c>
      <c r="E700">
        <v>1760.9537535630211</v>
      </c>
      <c r="F700">
        <v>2107.297255305275</v>
      </c>
      <c r="G700">
        <v>2049.674066363285</v>
      </c>
      <c r="H700">
        <v>2708.0324155919948</v>
      </c>
      <c r="I700">
        <v>1883.834524839199</v>
      </c>
      <c r="J700">
        <v>1983.5485074054541</v>
      </c>
      <c r="K700">
        <v>1801.682446218879</v>
      </c>
      <c r="L700">
        <v>2298.1779924281932</v>
      </c>
      <c r="M700">
        <v>1104.5984941887909</v>
      </c>
      <c r="N700">
        <v>1480.7945585619379</v>
      </c>
      <c r="O700">
        <v>2097.430857564867</v>
      </c>
      <c r="P700">
        <v>1726.2420122312301</v>
      </c>
      <c r="Q700">
        <v>2163.882111715749</v>
      </c>
      <c r="R700">
        <v>1752.4183921313099</v>
      </c>
      <c r="S700">
        <v>2278.5243850501829</v>
      </c>
      <c r="T700">
        <v>2636.0777252064609</v>
      </c>
      <c r="U700">
        <v>1763.3968504967861</v>
      </c>
      <c r="V700">
        <v>2053.3924171640328</v>
      </c>
      <c r="W700">
        <v>2019.690360264648</v>
      </c>
      <c r="X700">
        <v>2164.726282676133</v>
      </c>
      <c r="Y700">
        <v>2031.138985956652</v>
      </c>
      <c r="Z700">
        <v>1401.890069158924</v>
      </c>
      <c r="AA700">
        <v>2212.1433513446591</v>
      </c>
      <c r="AB700">
        <v>2081.655891881725</v>
      </c>
      <c r="AC700">
        <v>1842.706003244296</v>
      </c>
      <c r="AD700">
        <v>1421.1661680933221</v>
      </c>
      <c r="AE700">
        <v>1684.688219964954</v>
      </c>
      <c r="AF700">
        <v>2006.835272117647</v>
      </c>
      <c r="AG700">
        <v>2010.2480219826391</v>
      </c>
      <c r="AH700">
        <v>2073.3974466179652</v>
      </c>
    </row>
    <row r="701" spans="1:34" x14ac:dyDescent="0.25">
      <c r="A701">
        <v>44488</v>
      </c>
      <c r="B701">
        <v>1395.33</v>
      </c>
      <c r="C701">
        <v>2011.653442178359</v>
      </c>
      <c r="D701">
        <v>2064.904465377052</v>
      </c>
      <c r="E701">
        <v>1776.6403180785881</v>
      </c>
      <c r="F701">
        <v>2098.1671591439772</v>
      </c>
      <c r="G701">
        <v>2037.1500492267851</v>
      </c>
      <c r="H701">
        <v>2707.7173243664988</v>
      </c>
      <c r="I701">
        <v>1895.1422904429301</v>
      </c>
      <c r="J701">
        <v>1971.8976963319819</v>
      </c>
      <c r="K701">
        <v>1806.0207608877131</v>
      </c>
      <c r="L701">
        <v>2291.7337356274902</v>
      </c>
      <c r="M701">
        <v>1093.385535320162</v>
      </c>
      <c r="N701">
        <v>1479.6544852659799</v>
      </c>
      <c r="O701">
        <v>2082.6664520708509</v>
      </c>
      <c r="P701">
        <v>1709.310462976279</v>
      </c>
      <c r="Q701">
        <v>2171.3354936775022</v>
      </c>
      <c r="R701">
        <v>1751.246657358894</v>
      </c>
      <c r="S701">
        <v>2285.0477004708132</v>
      </c>
      <c r="T701">
        <v>2617.4807747644581</v>
      </c>
      <c r="U701">
        <v>1761.884953591845</v>
      </c>
      <c r="V701">
        <v>2055.1380073808541</v>
      </c>
      <c r="W701">
        <v>2015.09974966906</v>
      </c>
      <c r="X701">
        <v>2154.285704624876</v>
      </c>
      <c r="Y701">
        <v>2016.17414965488</v>
      </c>
      <c r="Z701">
        <v>1393.5472130889859</v>
      </c>
      <c r="AA701">
        <v>2202.5628591773052</v>
      </c>
      <c r="AB701">
        <v>2076.684501952152</v>
      </c>
      <c r="AC701">
        <v>1838.490131504183</v>
      </c>
      <c r="AD701">
        <v>1418.679892618334</v>
      </c>
      <c r="AE701">
        <v>1687.846972136256</v>
      </c>
      <c r="AF701">
        <v>2004.5932874027731</v>
      </c>
      <c r="AG701">
        <v>2005.2905621394079</v>
      </c>
      <c r="AH701">
        <v>2061.659746083858</v>
      </c>
    </row>
    <row r="702" spans="1:34" x14ac:dyDescent="0.25">
      <c r="A702">
        <v>44487</v>
      </c>
      <c r="B702">
        <v>1395.53</v>
      </c>
      <c r="C702">
        <v>2006.6545970778891</v>
      </c>
      <c r="D702">
        <v>2069.212541741746</v>
      </c>
      <c r="E702">
        <v>1728.8549564133571</v>
      </c>
      <c r="F702">
        <v>2089.194517155845</v>
      </c>
      <c r="G702">
        <v>2030.0245306891611</v>
      </c>
      <c r="H702">
        <v>2707.2381911582461</v>
      </c>
      <c r="I702">
        <v>1886.3751837449311</v>
      </c>
      <c r="J702">
        <v>1970.6187024751021</v>
      </c>
      <c r="K702">
        <v>1816.859360549143</v>
      </c>
      <c r="L702">
        <v>2280.9568802905001</v>
      </c>
      <c r="M702">
        <v>1092.566365323459</v>
      </c>
      <c r="N702">
        <v>1481.2992044171131</v>
      </c>
      <c r="O702">
        <v>2076.72780818814</v>
      </c>
      <c r="P702">
        <v>1695.9265419824369</v>
      </c>
      <c r="Q702">
        <v>2172.213778734138</v>
      </c>
      <c r="R702">
        <v>1752.213562858044</v>
      </c>
      <c r="S702">
        <v>2290.3183213579</v>
      </c>
      <c r="T702">
        <v>2612.6677359620371</v>
      </c>
      <c r="U702">
        <v>1759.1355003484609</v>
      </c>
      <c r="V702">
        <v>2056.5388168060622</v>
      </c>
      <c r="W702">
        <v>2010.390635965882</v>
      </c>
      <c r="X702">
        <v>2153.9370943012409</v>
      </c>
      <c r="Y702">
        <v>2006.6425082238361</v>
      </c>
      <c r="Z702">
        <v>1385.324102123071</v>
      </c>
      <c r="AA702">
        <v>2196.856808687869</v>
      </c>
      <c r="AB702">
        <v>2074.884929925769</v>
      </c>
      <c r="AC702">
        <v>1833.5038662639399</v>
      </c>
      <c r="AD702">
        <v>1410.2612547748461</v>
      </c>
      <c r="AE702">
        <v>1690.459476782371</v>
      </c>
      <c r="AF702">
        <v>2000.825772724615</v>
      </c>
      <c r="AG702">
        <v>2002.027403655075</v>
      </c>
      <c r="AH702">
        <v>2053.3422458791279</v>
      </c>
    </row>
    <row r="703" spans="1:34" x14ac:dyDescent="0.25">
      <c r="A703">
        <v>44484</v>
      </c>
      <c r="B703">
        <v>1392.7</v>
      </c>
      <c r="C703">
        <v>2002.730754160616</v>
      </c>
      <c r="D703">
        <v>2066.105518581609</v>
      </c>
      <c r="E703">
        <v>1730.5597711061071</v>
      </c>
      <c r="F703">
        <v>2080.3597792086748</v>
      </c>
      <c r="G703">
        <v>2030.224641964953</v>
      </c>
      <c r="H703">
        <v>2695.4106638260091</v>
      </c>
      <c r="I703">
        <v>1888.1539772347171</v>
      </c>
      <c r="J703">
        <v>1964.593764926713</v>
      </c>
      <c r="K703">
        <v>1787.46401931633</v>
      </c>
      <c r="L703">
        <v>2279.9815732695411</v>
      </c>
      <c r="M703">
        <v>1101.1746277052621</v>
      </c>
      <c r="N703">
        <v>1481.135291697329</v>
      </c>
      <c r="O703">
        <v>2074.6897325118839</v>
      </c>
      <c r="P703">
        <v>1705.9303547604891</v>
      </c>
      <c r="Q703">
        <v>2174.5544969797561</v>
      </c>
      <c r="R703">
        <v>1753.8438862253131</v>
      </c>
      <c r="S703">
        <v>2288.4685063673592</v>
      </c>
      <c r="T703">
        <v>2586.4274070925271</v>
      </c>
      <c r="U703">
        <v>1761.246788759657</v>
      </c>
      <c r="V703">
        <v>2067.4721315371198</v>
      </c>
      <c r="W703">
        <v>2003.640262145801</v>
      </c>
      <c r="X703">
        <v>2148.6557210010301</v>
      </c>
      <c r="Y703">
        <v>2000.865657756344</v>
      </c>
      <c r="Z703">
        <v>1392.894130180624</v>
      </c>
      <c r="AA703">
        <v>2188.2699234631041</v>
      </c>
      <c r="AB703">
        <v>2071.531411915706</v>
      </c>
      <c r="AC703">
        <v>1834.9565763690839</v>
      </c>
      <c r="AD703">
        <v>1414.0422163114949</v>
      </c>
      <c r="AE703">
        <v>1689.9395121090811</v>
      </c>
      <c r="AF703">
        <v>2000.708207287621</v>
      </c>
      <c r="AG703">
        <v>1999.1854524867019</v>
      </c>
      <c r="AH703">
        <v>2046.043250286428</v>
      </c>
    </row>
    <row r="704" spans="1:34" x14ac:dyDescent="0.25">
      <c r="A704">
        <v>44483</v>
      </c>
      <c r="B704">
        <v>1391.85</v>
      </c>
      <c r="C704">
        <v>1998.749612372224</v>
      </c>
      <c r="D704">
        <v>2054.3032918925592</v>
      </c>
      <c r="E704">
        <v>1731.257760623806</v>
      </c>
      <c r="F704">
        <v>2071.2554368858891</v>
      </c>
      <c r="G704">
        <v>2026.3763054810181</v>
      </c>
      <c r="H704">
        <v>2691.6003301571532</v>
      </c>
      <c r="I704">
        <v>1893.9631208292781</v>
      </c>
      <c r="J704">
        <v>1961.67779499216</v>
      </c>
      <c r="K704">
        <v>1786.489520556052</v>
      </c>
      <c r="L704">
        <v>2268.4220583356978</v>
      </c>
      <c r="M704">
        <v>1107.5764768251449</v>
      </c>
      <c r="N704">
        <v>1479.049319370783</v>
      </c>
      <c r="O704">
        <v>2072.2629130653249</v>
      </c>
      <c r="P704">
        <v>1704.06848595979</v>
      </c>
      <c r="Q704">
        <v>2173.7551533694759</v>
      </c>
      <c r="R704">
        <v>1751.732346306369</v>
      </c>
      <c r="S704">
        <v>2297.533294275127</v>
      </c>
      <c r="T704">
        <v>2551.9711769220721</v>
      </c>
      <c r="U704">
        <v>1768.80129056482</v>
      </c>
      <c r="V704">
        <v>2060.6357978650299</v>
      </c>
      <c r="W704">
        <v>2003.0925137666629</v>
      </c>
      <c r="X704">
        <v>2141.98455068777</v>
      </c>
      <c r="Y704">
        <v>1995.7430872668001</v>
      </c>
      <c r="Z704">
        <v>1398.2219243556949</v>
      </c>
      <c r="AA704">
        <v>2180.171847173855</v>
      </c>
      <c r="AB704">
        <v>2068.3133028025791</v>
      </c>
      <c r="AC704">
        <v>1835.929489058994</v>
      </c>
      <c r="AD704">
        <v>1415.9023689873659</v>
      </c>
      <c r="AE704">
        <v>1689.235577022934</v>
      </c>
      <c r="AF704">
        <v>1999.4309227915289</v>
      </c>
      <c r="AG704">
        <v>1996.890582028122</v>
      </c>
      <c r="AH704">
        <v>2038.616832513693</v>
      </c>
    </row>
    <row r="705" spans="1:34" x14ac:dyDescent="0.25">
      <c r="A705">
        <v>44482</v>
      </c>
      <c r="B705">
        <v>1391.91</v>
      </c>
      <c r="C705">
        <v>1986.841707637298</v>
      </c>
      <c r="D705">
        <v>2052.6670886140641</v>
      </c>
      <c r="E705">
        <v>1735.6795766085979</v>
      </c>
      <c r="F705">
        <v>2053.8502921773911</v>
      </c>
      <c r="G705">
        <v>2013.5355652591791</v>
      </c>
      <c r="H705">
        <v>2672.7042447989611</v>
      </c>
      <c r="I705">
        <v>1871.3893242253371</v>
      </c>
      <c r="J705">
        <v>1947.0266886974759</v>
      </c>
      <c r="K705">
        <v>1782.3154626188809</v>
      </c>
      <c r="L705">
        <v>2256.0182436252321</v>
      </c>
      <c r="M705">
        <v>1099.14030519984</v>
      </c>
      <c r="N705">
        <v>1456.504000232442</v>
      </c>
      <c r="O705">
        <v>2050.827987077706</v>
      </c>
      <c r="P705">
        <v>1695.0243436719541</v>
      </c>
      <c r="Q705">
        <v>2160.969510330076</v>
      </c>
      <c r="R705">
        <v>1751.9885081218461</v>
      </c>
      <c r="S705">
        <v>2307.798159791796</v>
      </c>
      <c r="T705">
        <v>2538.1375369592911</v>
      </c>
      <c r="U705">
        <v>1759.994603150049</v>
      </c>
      <c r="V705">
        <v>2049.6330760627711</v>
      </c>
      <c r="W705">
        <v>1997.5104036840889</v>
      </c>
      <c r="X705">
        <v>2124.3987824127762</v>
      </c>
      <c r="Y705">
        <v>1989.123062473768</v>
      </c>
      <c r="Z705">
        <v>1393.7538118184259</v>
      </c>
      <c r="AA705">
        <v>2167.607505379407</v>
      </c>
      <c r="AB705">
        <v>2053.4807577068218</v>
      </c>
      <c r="AC705">
        <v>1827.9236818564209</v>
      </c>
      <c r="AD705">
        <v>1404.5047041148459</v>
      </c>
      <c r="AE705">
        <v>1691.5796311122399</v>
      </c>
      <c r="AF705">
        <v>1991.5424010396589</v>
      </c>
      <c r="AG705">
        <v>1985.2704490209901</v>
      </c>
      <c r="AH705">
        <v>2022.7030742425809</v>
      </c>
    </row>
    <row r="706" spans="1:34" x14ac:dyDescent="0.25">
      <c r="A706">
        <v>44481</v>
      </c>
      <c r="B706">
        <v>1394.8</v>
      </c>
      <c r="C706">
        <v>1982.2377887722521</v>
      </c>
      <c r="D706">
        <v>2055.5336671283349</v>
      </c>
      <c r="E706">
        <v>1730.4357402614401</v>
      </c>
      <c r="F706">
        <v>2040.3428816968401</v>
      </c>
      <c r="G706">
        <v>1999.5427302381011</v>
      </c>
      <c r="H706">
        <v>2679.365072142351</v>
      </c>
      <c r="I706">
        <v>1847.399199203245</v>
      </c>
      <c r="J706">
        <v>1944.807203887741</v>
      </c>
      <c r="K706">
        <v>1786.388538082771</v>
      </c>
      <c r="L706">
        <v>2263.3307087814942</v>
      </c>
      <c r="M706">
        <v>1102.116561364573</v>
      </c>
      <c r="N706">
        <v>1458.474621921496</v>
      </c>
      <c r="O706">
        <v>2036.0835112331181</v>
      </c>
      <c r="P706">
        <v>1697.479354310801</v>
      </c>
      <c r="Q706">
        <v>2166.237434219177</v>
      </c>
      <c r="R706">
        <v>1753.122905972981</v>
      </c>
      <c r="S706">
        <v>2310.7527858347162</v>
      </c>
      <c r="T706">
        <v>2540.5426674922451</v>
      </c>
      <c r="U706">
        <v>1749.665575772188</v>
      </c>
      <c r="V706">
        <v>2030.546644729616</v>
      </c>
      <c r="W706">
        <v>1996.248830519623</v>
      </c>
      <c r="X706">
        <v>2111.644068811027</v>
      </c>
      <c r="Y706">
        <v>1984.9713851620211</v>
      </c>
      <c r="Z706">
        <v>1393.693518129571</v>
      </c>
      <c r="AA706">
        <v>2162.145661458494</v>
      </c>
      <c r="AB706">
        <v>2049.3845020750541</v>
      </c>
      <c r="AC706">
        <v>1822.0953157619131</v>
      </c>
      <c r="AD706">
        <v>1405.1786770054471</v>
      </c>
      <c r="AE706">
        <v>1690.663905508444</v>
      </c>
      <c r="AF706">
        <v>1990.681574171191</v>
      </c>
      <c r="AG706">
        <v>1977.7952522076159</v>
      </c>
      <c r="AH706">
        <v>2018.77450087119</v>
      </c>
    </row>
    <row r="707" spans="1:34" x14ac:dyDescent="0.25">
      <c r="A707">
        <v>44480</v>
      </c>
      <c r="B707">
        <v>1394.09</v>
      </c>
      <c r="C707">
        <v>1980.8806356666189</v>
      </c>
      <c r="D707">
        <v>2052.030452319997</v>
      </c>
      <c r="E707">
        <v>1737.021367566007</v>
      </c>
      <c r="F707">
        <v>2032.0587883974019</v>
      </c>
      <c r="G707">
        <v>1991.7145489172481</v>
      </c>
      <c r="H707">
        <v>2678.3323087470412</v>
      </c>
      <c r="I707">
        <v>1856.6511769418109</v>
      </c>
      <c r="J707">
        <v>1948.247661654704</v>
      </c>
      <c r="K707">
        <v>1773.715650864184</v>
      </c>
      <c r="L707">
        <v>2266.7663350949101</v>
      </c>
      <c r="M707">
        <v>1098.1745112571909</v>
      </c>
      <c r="N707">
        <v>1464.685617867</v>
      </c>
      <c r="O707">
        <v>2029.356040492424</v>
      </c>
      <c r="P707">
        <v>1698.4206418577451</v>
      </c>
      <c r="Q707">
        <v>2165.2524908590622</v>
      </c>
      <c r="R707">
        <v>1751.8358791549831</v>
      </c>
      <c r="S707">
        <v>2317.919776596068</v>
      </c>
      <c r="T707">
        <v>2555.2634104231779</v>
      </c>
      <c r="U707">
        <v>1746.353667356992</v>
      </c>
      <c r="V707">
        <v>2030.663683688121</v>
      </c>
      <c r="W707">
        <v>1997.855986850866</v>
      </c>
      <c r="X707">
        <v>2111.5338293789569</v>
      </c>
      <c r="Y707">
        <v>1983.204969950378</v>
      </c>
      <c r="Z707">
        <v>1397.187350701058</v>
      </c>
      <c r="AA707">
        <v>2159.8966757361381</v>
      </c>
      <c r="AB707">
        <v>2046.6339027927529</v>
      </c>
      <c r="AC707">
        <v>1821.644652823461</v>
      </c>
      <c r="AD707">
        <v>1408.585127353723</v>
      </c>
      <c r="AE707">
        <v>1689.0950924076881</v>
      </c>
      <c r="AF707">
        <v>1987.420120696059</v>
      </c>
      <c r="AG707">
        <v>1974.2733861632601</v>
      </c>
      <c r="AH707">
        <v>2020.5867392574221</v>
      </c>
    </row>
    <row r="708" spans="1:34" x14ac:dyDescent="0.25">
      <c r="A708">
        <v>44477</v>
      </c>
      <c r="B708">
        <v>1372.73</v>
      </c>
      <c r="C708">
        <v>1978.3042818172371</v>
      </c>
      <c r="D708">
        <v>2048.8619509120231</v>
      </c>
      <c r="E708">
        <v>1738.9915622545041</v>
      </c>
      <c r="F708">
        <v>2023.424415503313</v>
      </c>
      <c r="G708">
        <v>1991.069482201367</v>
      </c>
      <c r="H708">
        <v>2659.4699742278149</v>
      </c>
      <c r="I708">
        <v>1843.266262050613</v>
      </c>
      <c r="J708">
        <v>1940.5009453559639</v>
      </c>
      <c r="K708">
        <v>1768.4137935205049</v>
      </c>
      <c r="L708">
        <v>2269.096608254853</v>
      </c>
      <c r="M708">
        <v>1103.7747553380041</v>
      </c>
      <c r="N708">
        <v>1474.5825404802181</v>
      </c>
      <c r="O708">
        <v>2033.717829104882</v>
      </c>
      <c r="P708">
        <v>1713.6290806440629</v>
      </c>
      <c r="Q708">
        <v>2173.1064054046828</v>
      </c>
      <c r="R708">
        <v>1727.0761845693769</v>
      </c>
      <c r="S708">
        <v>2329.456991868441</v>
      </c>
      <c r="T708">
        <v>2545.4192683152119</v>
      </c>
      <c r="U708">
        <v>1744.5496452999109</v>
      </c>
      <c r="V708">
        <v>2037.947342223317</v>
      </c>
      <c r="W708">
        <v>2002.3361807847691</v>
      </c>
      <c r="X708">
        <v>2113.2131787394642</v>
      </c>
      <c r="Y708">
        <v>1982.7833047562419</v>
      </c>
      <c r="Z708">
        <v>1396.5405924230561</v>
      </c>
      <c r="AA708">
        <v>2154.1964982896402</v>
      </c>
      <c r="AB708">
        <v>2048.8633094762881</v>
      </c>
      <c r="AC708">
        <v>1817.0953869665179</v>
      </c>
      <c r="AD708">
        <v>1414.0098622543251</v>
      </c>
      <c r="AE708">
        <v>1668.907395599563</v>
      </c>
      <c r="AF708">
        <v>1978.6163982245139</v>
      </c>
      <c r="AG708">
        <v>1972.09370802781</v>
      </c>
      <c r="AH708">
        <v>2022.7995937297951</v>
      </c>
    </row>
    <row r="709" spans="1:34" x14ac:dyDescent="0.25">
      <c r="A709">
        <v>44476</v>
      </c>
      <c r="B709">
        <v>1365.99</v>
      </c>
      <c r="C709">
        <v>1979.3316146757261</v>
      </c>
      <c r="D709">
        <v>2048.3727314339849</v>
      </c>
      <c r="E709">
        <v>1742.3858470464611</v>
      </c>
      <c r="F709">
        <v>2023.9055774232449</v>
      </c>
      <c r="G709">
        <v>2000.8909006050101</v>
      </c>
      <c r="H709">
        <v>2663.290249398367</v>
      </c>
      <c r="I709">
        <v>1844.361818795677</v>
      </c>
      <c r="J709">
        <v>1939.332397145065</v>
      </c>
      <c r="K709">
        <v>1766.945152771108</v>
      </c>
      <c r="L709">
        <v>2258.4739688459049</v>
      </c>
      <c r="M709">
        <v>1101.926269476641</v>
      </c>
      <c r="N709">
        <v>1475.6052362488369</v>
      </c>
      <c r="O709">
        <v>2047.656755896837</v>
      </c>
      <c r="P709">
        <v>1712.865923057637</v>
      </c>
      <c r="Q709">
        <v>2189.7437831995271</v>
      </c>
      <c r="R709">
        <v>1722.651651051762</v>
      </c>
      <c r="S709">
        <v>2328.0253763126029</v>
      </c>
      <c r="T709">
        <v>2546.4488516582001</v>
      </c>
      <c r="U709">
        <v>1741.97910045699</v>
      </c>
      <c r="V709">
        <v>2049.0998094128231</v>
      </c>
      <c r="W709">
        <v>1984.7441283534681</v>
      </c>
      <c r="X709">
        <v>2110.780688746835</v>
      </c>
      <c r="Y709">
        <v>1982.272912713885</v>
      </c>
      <c r="Z709">
        <v>1396.2469104086131</v>
      </c>
      <c r="AA709">
        <v>2154.468736242784</v>
      </c>
      <c r="AB709">
        <v>2056.7129979933752</v>
      </c>
      <c r="AC709">
        <v>1813.42608688366</v>
      </c>
      <c r="AD709">
        <v>1414.4533357864659</v>
      </c>
      <c r="AE709">
        <v>1661.1808562528979</v>
      </c>
      <c r="AF709">
        <v>1979.323262106444</v>
      </c>
      <c r="AG709">
        <v>1974.5420827995929</v>
      </c>
      <c r="AH709">
        <v>2023.6074919283601</v>
      </c>
    </row>
    <row r="710" spans="1:34" x14ac:dyDescent="0.25">
      <c r="A710">
        <v>44475</v>
      </c>
      <c r="B710">
        <v>1362.82</v>
      </c>
      <c r="C710">
        <v>1971.4874863316909</v>
      </c>
      <c r="D710">
        <v>2039.63497722284</v>
      </c>
      <c r="E710">
        <v>1739.675517219833</v>
      </c>
      <c r="F710">
        <v>2011.2627581840891</v>
      </c>
      <c r="G710">
        <v>1976.390804112488</v>
      </c>
      <c r="H710">
        <v>2651.1038094607839</v>
      </c>
      <c r="I710">
        <v>1830.9712828560259</v>
      </c>
      <c r="J710">
        <v>1934.8430069518461</v>
      </c>
      <c r="K710">
        <v>1789.9018411589609</v>
      </c>
      <c r="L710">
        <v>2261.3024623895121</v>
      </c>
      <c r="M710">
        <v>1094.6353696153899</v>
      </c>
      <c r="N710">
        <v>1492.8854672926041</v>
      </c>
      <c r="O710">
        <v>2042.9873816206491</v>
      </c>
      <c r="P710">
        <v>1697.140943471027</v>
      </c>
      <c r="Q710">
        <v>2188.067574832125</v>
      </c>
      <c r="R710">
        <v>1717.002909746979</v>
      </c>
      <c r="S710">
        <v>2305.4981093343058</v>
      </c>
      <c r="T710">
        <v>2547.7554048720031</v>
      </c>
      <c r="U710">
        <v>1731.0939482002721</v>
      </c>
      <c r="V710">
        <v>2031.625781761865</v>
      </c>
      <c r="W710">
        <v>1957.717564781377</v>
      </c>
      <c r="X710">
        <v>2102.3911439243388</v>
      </c>
      <c r="Y710">
        <v>1974.433308002607</v>
      </c>
      <c r="Z710">
        <v>1386.291891313771</v>
      </c>
      <c r="AA710">
        <v>2144.584146818911</v>
      </c>
      <c r="AB710">
        <v>2055.3921378038472</v>
      </c>
      <c r="AC710">
        <v>1798.488250788625</v>
      </c>
      <c r="AD710">
        <v>1417.259473136035</v>
      </c>
      <c r="AE710">
        <v>1661.0208149311411</v>
      </c>
      <c r="AF710">
        <v>1972.293917335468</v>
      </c>
      <c r="AG710">
        <v>1962.103398711107</v>
      </c>
      <c r="AH710">
        <v>2019.130934969601</v>
      </c>
    </row>
    <row r="711" spans="1:34" x14ac:dyDescent="0.25">
      <c r="A711">
        <v>44474</v>
      </c>
      <c r="B711">
        <v>1354.63</v>
      </c>
      <c r="C711">
        <v>1959.610147397593</v>
      </c>
      <c r="D711">
        <v>2015.9650643295529</v>
      </c>
      <c r="E711">
        <v>1723.503389560665</v>
      </c>
      <c r="F711">
        <v>1999.7906225642409</v>
      </c>
      <c r="G711">
        <v>1965.194817391792</v>
      </c>
      <c r="H711">
        <v>2656.4695777229799</v>
      </c>
      <c r="I711">
        <v>1811.611040531528</v>
      </c>
      <c r="J711">
        <v>1916.708959101675</v>
      </c>
      <c r="K711">
        <v>1778.022779715033</v>
      </c>
      <c r="L711">
        <v>2251.7425180937298</v>
      </c>
      <c r="M711">
        <v>1094.406509655013</v>
      </c>
      <c r="N711">
        <v>1478.8989143099409</v>
      </c>
      <c r="O711">
        <v>2033.708014654683</v>
      </c>
      <c r="P711">
        <v>1687.542080236246</v>
      </c>
      <c r="Q711">
        <v>2175.296521115697</v>
      </c>
      <c r="R711">
        <v>1716.8178064075239</v>
      </c>
      <c r="S711">
        <v>2283.7799789928781</v>
      </c>
      <c r="T711">
        <v>2542.3015937423179</v>
      </c>
      <c r="U711">
        <v>1723.1334486036169</v>
      </c>
      <c r="V711">
        <v>2028.5372457908679</v>
      </c>
      <c r="W711">
        <v>1957.430909251543</v>
      </c>
      <c r="X711">
        <v>2078.2220471160281</v>
      </c>
      <c r="Y711">
        <v>1948.6072381089671</v>
      </c>
      <c r="Z711">
        <v>1381.6656710618861</v>
      </c>
      <c r="AA711">
        <v>2129.2807070078252</v>
      </c>
      <c r="AB711">
        <v>2043.981353834638</v>
      </c>
      <c r="AC711">
        <v>1791.9163413373381</v>
      </c>
      <c r="AD711">
        <v>1408.086470368645</v>
      </c>
      <c r="AE711">
        <v>1657.955168219946</v>
      </c>
      <c r="AF711">
        <v>1966.646542505451</v>
      </c>
      <c r="AG711">
        <v>1949.6540704370379</v>
      </c>
      <c r="AH711">
        <v>2003.7315787134471</v>
      </c>
    </row>
    <row r="712" spans="1:34" x14ac:dyDescent="0.25">
      <c r="A712">
        <v>44473</v>
      </c>
      <c r="B712">
        <v>1339.54</v>
      </c>
      <c r="C712">
        <v>1953.2815527628379</v>
      </c>
      <c r="D712">
        <v>2024.7447364460591</v>
      </c>
      <c r="E712">
        <v>1726.609275944139</v>
      </c>
      <c r="F712">
        <v>1989.6091378576789</v>
      </c>
      <c r="G712">
        <v>1944.500257033387</v>
      </c>
      <c r="H712">
        <v>2614.896104560833</v>
      </c>
      <c r="I712">
        <v>1818.384905317826</v>
      </c>
      <c r="J712">
        <v>1922.0542623653989</v>
      </c>
      <c r="K712">
        <v>1766.8613399652249</v>
      </c>
      <c r="L712">
        <v>2239.6471863079628</v>
      </c>
      <c r="M712">
        <v>1094.729114075215</v>
      </c>
      <c r="N712">
        <v>1472.3475895490849</v>
      </c>
      <c r="O712">
        <v>2027.6481722971639</v>
      </c>
      <c r="P712">
        <v>1689.422548658355</v>
      </c>
      <c r="Q712">
        <v>2178.2734375827158</v>
      </c>
      <c r="R712">
        <v>1703.3213762481289</v>
      </c>
      <c r="S712">
        <v>2268.1944890953691</v>
      </c>
      <c r="T712">
        <v>2554.0092857214172</v>
      </c>
      <c r="U712">
        <v>1710.823794005337</v>
      </c>
      <c r="V712">
        <v>2027.4129270789981</v>
      </c>
      <c r="W712">
        <v>1974.117151511165</v>
      </c>
      <c r="X712">
        <v>2065.6284717718049</v>
      </c>
      <c r="Y712">
        <v>1948.652110078539</v>
      </c>
      <c r="Z712">
        <v>1374.163076655045</v>
      </c>
      <c r="AA712">
        <v>2119.6501444296041</v>
      </c>
      <c r="AB712">
        <v>2041.1988012455561</v>
      </c>
      <c r="AC712">
        <v>1787.7793233607099</v>
      </c>
      <c r="AD712">
        <v>1404.2819901184471</v>
      </c>
      <c r="AE712">
        <v>1645.513041921891</v>
      </c>
      <c r="AF712">
        <v>1954.974503313824</v>
      </c>
      <c r="AG712">
        <v>1944.8672920363881</v>
      </c>
      <c r="AH712">
        <v>1999.166835200745</v>
      </c>
    </row>
    <row r="713" spans="1:34" x14ac:dyDescent="0.25">
      <c r="A713">
        <v>44470</v>
      </c>
      <c r="B713">
        <v>1334.89</v>
      </c>
      <c r="C713">
        <v>1945.9721848842589</v>
      </c>
      <c r="D713">
        <v>2029.199541095463</v>
      </c>
      <c r="E713">
        <v>1714.08951601992</v>
      </c>
      <c r="F713">
        <v>1987.5541735101251</v>
      </c>
      <c r="G713">
        <v>1930.033637786918</v>
      </c>
      <c r="H713">
        <v>2632.0628227694888</v>
      </c>
      <c r="I713">
        <v>1828.880749832917</v>
      </c>
      <c r="J713">
        <v>1915.191458721014</v>
      </c>
      <c r="K713">
        <v>1715.6151318685611</v>
      </c>
      <c r="L713">
        <v>2229.152936772633</v>
      </c>
      <c r="M713">
        <v>1087.425763061392</v>
      </c>
      <c r="N713">
        <v>1429.971024341409</v>
      </c>
      <c r="O713">
        <v>2020.8986738588051</v>
      </c>
      <c r="P713">
        <v>1697.2278606689911</v>
      </c>
      <c r="Q713">
        <v>2141.9240430523041</v>
      </c>
      <c r="R713">
        <v>1719.496512965552</v>
      </c>
      <c r="S713">
        <v>2251.7468096419479</v>
      </c>
      <c r="T713">
        <v>2521.254423505522</v>
      </c>
      <c r="U713">
        <v>1704.42441838276</v>
      </c>
      <c r="V713">
        <v>2009.69942793837</v>
      </c>
      <c r="W713">
        <v>1958.559670133473</v>
      </c>
      <c r="X713">
        <v>2065.1655482206338</v>
      </c>
      <c r="Y713">
        <v>1943.9210970872739</v>
      </c>
      <c r="Z713">
        <v>1369.0497037286409</v>
      </c>
      <c r="AA713">
        <v>2117.571577841713</v>
      </c>
      <c r="AB713">
        <v>2021.6969645867559</v>
      </c>
      <c r="AC713">
        <v>1788.2919636472629</v>
      </c>
      <c r="AD713">
        <v>1382.4034123176059</v>
      </c>
      <c r="AE713">
        <v>1641.190764732321</v>
      </c>
      <c r="AF713">
        <v>1950.374863213427</v>
      </c>
      <c r="AG713">
        <v>1937.1842879638889</v>
      </c>
      <c r="AH713">
        <v>1990.5582354402311</v>
      </c>
    </row>
    <row r="714" spans="1:34" x14ac:dyDescent="0.25">
      <c r="A714">
        <v>44469</v>
      </c>
      <c r="B714">
        <v>1342.06</v>
      </c>
      <c r="C714">
        <v>1947.617932332791</v>
      </c>
      <c r="D714">
        <v>2019.3154354338851</v>
      </c>
      <c r="E714">
        <v>1726.821698736708</v>
      </c>
      <c r="F714">
        <v>1990.4261076342921</v>
      </c>
      <c r="G714">
        <v>1939.733513786402</v>
      </c>
      <c r="H714">
        <v>2646.0031722985809</v>
      </c>
      <c r="I714">
        <v>1843.50715587589</v>
      </c>
      <c r="J714">
        <v>1908.358314778739</v>
      </c>
      <c r="K714">
        <v>1704.9209361881981</v>
      </c>
      <c r="L714">
        <v>2226.288058654914</v>
      </c>
      <c r="M714">
        <v>1095.849189316262</v>
      </c>
      <c r="N714">
        <v>1406.5052806383451</v>
      </c>
      <c r="O714">
        <v>2013.2961397405011</v>
      </c>
      <c r="P714">
        <v>1697.8950646091921</v>
      </c>
      <c r="Q714">
        <v>2151.9540018639732</v>
      </c>
      <c r="R714">
        <v>1732.2367644386541</v>
      </c>
      <c r="S714">
        <v>2252.388642342888</v>
      </c>
      <c r="T714">
        <v>2516.954561465664</v>
      </c>
      <c r="U714">
        <v>1703.685059224438</v>
      </c>
      <c r="V714">
        <v>2005.7476298738461</v>
      </c>
      <c r="W714">
        <v>1959.83563463366</v>
      </c>
      <c r="X714">
        <v>2061.51913363008</v>
      </c>
      <c r="Y714">
        <v>1947.7234773838561</v>
      </c>
      <c r="Z714">
        <v>1380.0096173278071</v>
      </c>
      <c r="AA714">
        <v>2120.464266575581</v>
      </c>
      <c r="AB714">
        <v>2018.861454932689</v>
      </c>
      <c r="AC714">
        <v>1794.037114140707</v>
      </c>
      <c r="AD714">
        <v>1379.0369526604829</v>
      </c>
      <c r="AE714">
        <v>1647.2746349640499</v>
      </c>
      <c r="AF714">
        <v>1955.3616453579889</v>
      </c>
      <c r="AG714">
        <v>1935.7973383795011</v>
      </c>
      <c r="AH714">
        <v>1993.146944235812</v>
      </c>
    </row>
    <row r="715" spans="1:34" x14ac:dyDescent="0.25">
      <c r="A715">
        <v>44468</v>
      </c>
      <c r="B715">
        <v>1339.21</v>
      </c>
      <c r="C715">
        <v>1939.141727019962</v>
      </c>
      <c r="D715">
        <v>2003.6157859739619</v>
      </c>
      <c r="E715">
        <v>1729.1160037596289</v>
      </c>
      <c r="F715">
        <v>1983.4963769545709</v>
      </c>
      <c r="G715">
        <v>1934.568114119973</v>
      </c>
      <c r="H715">
        <v>2638.3681445281859</v>
      </c>
      <c r="I715">
        <v>1832.8789392346901</v>
      </c>
      <c r="J715">
        <v>1900.1750108864801</v>
      </c>
      <c r="K715">
        <v>1703.0547397785649</v>
      </c>
      <c r="L715">
        <v>2211.177839063831</v>
      </c>
      <c r="M715">
        <v>1087.4212076100091</v>
      </c>
      <c r="N715">
        <v>1401.511757804318</v>
      </c>
      <c r="O715">
        <v>2000.0584006155179</v>
      </c>
      <c r="P715">
        <v>1685.9086610085239</v>
      </c>
      <c r="Q715">
        <v>2145.0135405974202</v>
      </c>
      <c r="R715">
        <v>1733.837419183418</v>
      </c>
      <c r="S715">
        <v>2231.1731729507592</v>
      </c>
      <c r="T715">
        <v>2517.390018731513</v>
      </c>
      <c r="U715">
        <v>1700.767022127307</v>
      </c>
      <c r="V715">
        <v>2003.8885797163171</v>
      </c>
      <c r="W715">
        <v>1941.1483958998281</v>
      </c>
      <c r="X715">
        <v>2045.2713510055039</v>
      </c>
      <c r="Y715">
        <v>1937.7986265507379</v>
      </c>
      <c r="Z715">
        <v>1366.6069500664009</v>
      </c>
      <c r="AA715">
        <v>2111.1632919134222</v>
      </c>
      <c r="AB715">
        <v>2009.7542502571521</v>
      </c>
      <c r="AC715">
        <v>1786.9427572591289</v>
      </c>
      <c r="AD715">
        <v>1372.491196183129</v>
      </c>
      <c r="AE715">
        <v>1645.995686393886</v>
      </c>
      <c r="AF715">
        <v>1948.333612312168</v>
      </c>
      <c r="AG715">
        <v>1928.1134202574499</v>
      </c>
      <c r="AH715">
        <v>1982.265957964798</v>
      </c>
    </row>
    <row r="716" spans="1:34" x14ac:dyDescent="0.25">
      <c r="A716">
        <v>44467</v>
      </c>
      <c r="B716">
        <v>1339.31</v>
      </c>
      <c r="C716">
        <v>1932.029630813422</v>
      </c>
      <c r="D716">
        <v>2003.3564722815929</v>
      </c>
      <c r="E716">
        <v>1725.5999175579591</v>
      </c>
      <c r="F716">
        <v>1977.9790487508251</v>
      </c>
      <c r="G716">
        <v>1931.0478897200289</v>
      </c>
      <c r="H716">
        <v>2643.5627876920548</v>
      </c>
      <c r="I716">
        <v>1826.260254708046</v>
      </c>
      <c r="J716">
        <v>1886.8378285805329</v>
      </c>
      <c r="K716">
        <v>1713.341022871103</v>
      </c>
      <c r="L716">
        <v>2203.6964402972899</v>
      </c>
      <c r="M716">
        <v>1093.4640612692549</v>
      </c>
      <c r="N716">
        <v>1372.3576364333931</v>
      </c>
      <c r="O716">
        <v>1981.90762265948</v>
      </c>
      <c r="P716">
        <v>1684.8203994111191</v>
      </c>
      <c r="Q716">
        <v>2135.5467011687228</v>
      </c>
      <c r="R716">
        <v>1743.8342154251141</v>
      </c>
      <c r="S716">
        <v>2205.0807881496899</v>
      </c>
      <c r="T716">
        <v>2503.1250427273822</v>
      </c>
      <c r="U716">
        <v>1695.597224414744</v>
      </c>
      <c r="V716">
        <v>2007.8480444240879</v>
      </c>
      <c r="W716">
        <v>1941.3512451194749</v>
      </c>
      <c r="X716">
        <v>2019.2000407082421</v>
      </c>
      <c r="Y716">
        <v>1927.5436593785339</v>
      </c>
      <c r="Z716">
        <v>1368.5563281631089</v>
      </c>
      <c r="AA716">
        <v>2102.5941311561342</v>
      </c>
      <c r="AB716">
        <v>2000.0390677813141</v>
      </c>
      <c r="AC716">
        <v>1786.9731951909921</v>
      </c>
      <c r="AD716">
        <v>1361.8687410219759</v>
      </c>
      <c r="AE716">
        <v>1646.6247463647501</v>
      </c>
      <c r="AF716">
        <v>1946.827580914025</v>
      </c>
      <c r="AG716">
        <v>1921.0753340067911</v>
      </c>
      <c r="AH716">
        <v>1971.403934843479</v>
      </c>
    </row>
    <row r="717" spans="1:34" x14ac:dyDescent="0.25">
      <c r="A717">
        <v>44466</v>
      </c>
      <c r="B717">
        <v>1324.99</v>
      </c>
      <c r="C717">
        <v>1916.893717439171</v>
      </c>
      <c r="D717">
        <v>2000.1815601269591</v>
      </c>
      <c r="E717">
        <v>1686.8609418789081</v>
      </c>
      <c r="F717">
        <v>1965.1911336741041</v>
      </c>
      <c r="G717">
        <v>1912.609082383764</v>
      </c>
      <c r="H717">
        <v>2626.654450450917</v>
      </c>
      <c r="I717">
        <v>1838.5753122486431</v>
      </c>
      <c r="J717">
        <v>1870.215256923319</v>
      </c>
      <c r="K717">
        <v>1634.2067431248181</v>
      </c>
      <c r="L717">
        <v>2199.459059736052</v>
      </c>
      <c r="M717">
        <v>1092.0582555910819</v>
      </c>
      <c r="N717">
        <v>1341.8049024127549</v>
      </c>
      <c r="O717">
        <v>1973.582496451568</v>
      </c>
      <c r="P717">
        <v>1671.451660764242</v>
      </c>
      <c r="Q717">
        <v>2107.377697954395</v>
      </c>
      <c r="R717">
        <v>1742.340094068712</v>
      </c>
      <c r="S717">
        <v>2180.9805781505652</v>
      </c>
      <c r="T717">
        <v>2463.6769443554399</v>
      </c>
      <c r="U717">
        <v>1684.460249017397</v>
      </c>
      <c r="V717">
        <v>1992.589195146264</v>
      </c>
      <c r="W717">
        <v>1932.9620137223139</v>
      </c>
      <c r="X717">
        <v>2004.953647796106</v>
      </c>
      <c r="Y717">
        <v>1913.662741659153</v>
      </c>
      <c r="Z717">
        <v>1372.1445192792321</v>
      </c>
      <c r="AA717">
        <v>2087.1421782730781</v>
      </c>
      <c r="AB717">
        <v>1978.368069173197</v>
      </c>
      <c r="AC717">
        <v>1779.949751483171</v>
      </c>
      <c r="AD717">
        <v>1344.167197899179</v>
      </c>
      <c r="AE717">
        <v>1638.6887527008009</v>
      </c>
      <c r="AF717">
        <v>1927.0587790774789</v>
      </c>
      <c r="AG717">
        <v>1904.790183703466</v>
      </c>
      <c r="AH717">
        <v>1958.8009678161061</v>
      </c>
    </row>
    <row r="718" spans="1:34" x14ac:dyDescent="0.25">
      <c r="A718">
        <v>44463</v>
      </c>
      <c r="B718">
        <v>1351.17</v>
      </c>
      <c r="C718">
        <v>1949.211491924495</v>
      </c>
      <c r="D718">
        <v>2029.3855650839639</v>
      </c>
      <c r="E718">
        <v>1732.505119447374</v>
      </c>
      <c r="F718">
        <v>1999.9415851537881</v>
      </c>
      <c r="G718">
        <v>1961.3114092550011</v>
      </c>
      <c r="H718">
        <v>2670.162643920165</v>
      </c>
      <c r="I718">
        <v>1877.217411853602</v>
      </c>
      <c r="J718">
        <v>1891.2475806922509</v>
      </c>
      <c r="K718">
        <v>1668.6634202423099</v>
      </c>
      <c r="L718">
        <v>2211.1336142601249</v>
      </c>
      <c r="M718">
        <v>1107.967994787404</v>
      </c>
      <c r="N718">
        <v>1359.535785557287</v>
      </c>
      <c r="O718">
        <v>2010.6294762351761</v>
      </c>
      <c r="P718">
        <v>1698.127811789348</v>
      </c>
      <c r="Q718">
        <v>2153.1756845335399</v>
      </c>
      <c r="R718">
        <v>1763.3193353700681</v>
      </c>
      <c r="S718">
        <v>2180.8796745712461</v>
      </c>
      <c r="T718">
        <v>2521.9800230931778</v>
      </c>
      <c r="U718">
        <v>1714.0361612379979</v>
      </c>
      <c r="V718">
        <v>2003.6330935998201</v>
      </c>
      <c r="W718">
        <v>1939.455258342005</v>
      </c>
      <c r="X718">
        <v>2048.1532078641262</v>
      </c>
      <c r="Y718">
        <v>1949.5549288894199</v>
      </c>
      <c r="Z718">
        <v>1403.914301702986</v>
      </c>
      <c r="AA718">
        <v>2124.5832940705559</v>
      </c>
      <c r="AB718">
        <v>2010.127413274211</v>
      </c>
      <c r="AC718">
        <v>1805.949804546432</v>
      </c>
      <c r="AD718">
        <v>1368.7484406615549</v>
      </c>
      <c r="AE718">
        <v>1654.5649341478561</v>
      </c>
      <c r="AF718">
        <v>1954.2788790156189</v>
      </c>
      <c r="AG718">
        <v>1937.484802870483</v>
      </c>
      <c r="AH718">
        <v>1995.236203892649</v>
      </c>
    </row>
    <row r="719" spans="1:34" x14ac:dyDescent="0.25">
      <c r="A719">
        <v>44462</v>
      </c>
      <c r="B719">
        <v>1352.76</v>
      </c>
      <c r="C719">
        <v>1963.3177852433271</v>
      </c>
      <c r="D719">
        <v>2036.512614884944</v>
      </c>
      <c r="E719">
        <v>1737.4907726240649</v>
      </c>
      <c r="F719">
        <v>2008.6077358475341</v>
      </c>
      <c r="G719">
        <v>1969.743804093853</v>
      </c>
      <c r="H719">
        <v>2689.0251034284429</v>
      </c>
      <c r="I719">
        <v>1887.698543771819</v>
      </c>
      <c r="J719">
        <v>1899.7464654620401</v>
      </c>
      <c r="K719">
        <v>1694.0871859868721</v>
      </c>
      <c r="L719">
        <v>2213.1512033670392</v>
      </c>
      <c r="M719">
        <v>1117.5278916048051</v>
      </c>
      <c r="N719">
        <v>1377.054872216293</v>
      </c>
      <c r="O719">
        <v>2027.5579418853511</v>
      </c>
      <c r="P719">
        <v>1704.313907531191</v>
      </c>
      <c r="Q719">
        <v>2180.1177614796352</v>
      </c>
      <c r="R719">
        <v>1759.894618177304</v>
      </c>
      <c r="S719">
        <v>2175.7202099018159</v>
      </c>
      <c r="T719">
        <v>2554.070159331754</v>
      </c>
      <c r="U719">
        <v>1720.5407916931831</v>
      </c>
      <c r="V719">
        <v>2012.570502941059</v>
      </c>
      <c r="W719">
        <v>1967.887786171641</v>
      </c>
      <c r="X719">
        <v>2068.5594562064998</v>
      </c>
      <c r="Y719">
        <v>1968.3849499127771</v>
      </c>
      <c r="Z719">
        <v>1425.1402632068459</v>
      </c>
      <c r="AA719">
        <v>2140.041178915189</v>
      </c>
      <c r="AB719">
        <v>2026.81846283666</v>
      </c>
      <c r="AC719">
        <v>1814.520953653499</v>
      </c>
      <c r="AD719">
        <v>1383.465763472052</v>
      </c>
      <c r="AE719">
        <v>1653.331384578888</v>
      </c>
      <c r="AF719">
        <v>1962.8658147118881</v>
      </c>
      <c r="AG719">
        <v>1952.5882073499019</v>
      </c>
      <c r="AH719">
        <v>2012.891727752057</v>
      </c>
    </row>
    <row r="720" spans="1:34" x14ac:dyDescent="0.25">
      <c r="A720">
        <v>44461</v>
      </c>
      <c r="B720">
        <v>1350.68</v>
      </c>
      <c r="C720">
        <v>1972.164889742473</v>
      </c>
      <c r="D720">
        <v>2028.7377088518081</v>
      </c>
      <c r="E720">
        <v>1743.2256887894191</v>
      </c>
      <c r="F720">
        <v>2015.695958654936</v>
      </c>
      <c r="G720">
        <v>1971.8771227167449</v>
      </c>
      <c r="H720">
        <v>2701.8336411446289</v>
      </c>
      <c r="I720">
        <v>1887.689214543238</v>
      </c>
      <c r="J720">
        <v>1907.312682239042</v>
      </c>
      <c r="K720">
        <v>1712.320354198408</v>
      </c>
      <c r="L720">
        <v>2219.1698883609311</v>
      </c>
      <c r="M720">
        <v>1131.8205249493531</v>
      </c>
      <c r="N720">
        <v>1374.315694654834</v>
      </c>
      <c r="O720">
        <v>2037.6130030887321</v>
      </c>
      <c r="P720">
        <v>1713.6849374762371</v>
      </c>
      <c r="Q720">
        <v>2203.0623934946648</v>
      </c>
      <c r="R720">
        <v>1750.302990789352</v>
      </c>
      <c r="S720">
        <v>2166.0466197633282</v>
      </c>
      <c r="T720">
        <v>2555.2818257073068</v>
      </c>
      <c r="U720">
        <v>1736.9363747785619</v>
      </c>
      <c r="V720">
        <v>2008.7067430576981</v>
      </c>
      <c r="W720">
        <v>1988.9306317197329</v>
      </c>
      <c r="X720">
        <v>2067.9579086732119</v>
      </c>
      <c r="Y720">
        <v>1988.5846450615061</v>
      </c>
      <c r="Z720">
        <v>1430.1530365911869</v>
      </c>
      <c r="AA720">
        <v>2149.5160052070428</v>
      </c>
      <c r="AB720">
        <v>2038.9335067145321</v>
      </c>
      <c r="AC720">
        <v>1821.2397164637109</v>
      </c>
      <c r="AD720">
        <v>1387.489509837189</v>
      </c>
      <c r="AE720">
        <v>1650.126124923062</v>
      </c>
      <c r="AF720">
        <v>1965.491765604557</v>
      </c>
      <c r="AG720">
        <v>1961.941267964306</v>
      </c>
      <c r="AH720">
        <v>2025.725223549098</v>
      </c>
    </row>
    <row r="721" spans="1:34" x14ac:dyDescent="0.25">
      <c r="A721">
        <v>44460</v>
      </c>
      <c r="B721">
        <v>1339.84</v>
      </c>
      <c r="C721">
        <v>1947.128051677968</v>
      </c>
      <c r="D721">
        <v>1997.9710431826891</v>
      </c>
      <c r="E721">
        <v>1692.103512521533</v>
      </c>
      <c r="F721">
        <v>1984.3139477962061</v>
      </c>
      <c r="G721">
        <v>1946.439553502189</v>
      </c>
      <c r="H721">
        <v>2690.6631536538271</v>
      </c>
      <c r="I721">
        <v>1875.1434352079771</v>
      </c>
      <c r="J721">
        <v>1876.551950040415</v>
      </c>
      <c r="K721">
        <v>1678.6883615540551</v>
      </c>
      <c r="L721">
        <v>2195.2038243326551</v>
      </c>
      <c r="M721">
        <v>1101.6226733663491</v>
      </c>
      <c r="N721">
        <v>1355.6032009781261</v>
      </c>
      <c r="O721">
        <v>2016.8360511389089</v>
      </c>
      <c r="P721">
        <v>1690.846938661243</v>
      </c>
      <c r="Q721">
        <v>2171.5130571440041</v>
      </c>
      <c r="R721">
        <v>1752.609260078699</v>
      </c>
      <c r="S721">
        <v>2150.4121762142991</v>
      </c>
      <c r="T721">
        <v>2538.865909071988</v>
      </c>
      <c r="U721">
        <v>1716.2010724547381</v>
      </c>
      <c r="V721">
        <v>1977.8321057602391</v>
      </c>
      <c r="W721">
        <v>1978.867072646359</v>
      </c>
      <c r="X721">
        <v>2031.2049045280589</v>
      </c>
      <c r="Y721">
        <v>1950.535459799413</v>
      </c>
      <c r="Z721">
        <v>1416.634464657322</v>
      </c>
      <c r="AA721">
        <v>2119.8469398096249</v>
      </c>
      <c r="AB721">
        <v>2011.578048322652</v>
      </c>
      <c r="AC721">
        <v>1807.8689390074101</v>
      </c>
      <c r="AD721">
        <v>1362.5774847773159</v>
      </c>
      <c r="AE721">
        <v>1643.200410071868</v>
      </c>
      <c r="AF721">
        <v>1952.8961589314381</v>
      </c>
      <c r="AG721">
        <v>1943.199182560176</v>
      </c>
      <c r="AH721">
        <v>1985.962620086015</v>
      </c>
    </row>
    <row r="722" spans="1:34" x14ac:dyDescent="0.25">
      <c r="A722">
        <v>44459</v>
      </c>
      <c r="B722">
        <v>1350.48</v>
      </c>
      <c r="C722">
        <v>1941.4965903850441</v>
      </c>
      <c r="D722">
        <v>1986.8717609978651</v>
      </c>
      <c r="E722">
        <v>1667.0167727182541</v>
      </c>
      <c r="F722">
        <v>1976.2507560220811</v>
      </c>
      <c r="G722">
        <v>1948.8885470104019</v>
      </c>
      <c r="H722">
        <v>2694.6852417580012</v>
      </c>
      <c r="I722">
        <v>1879.8050060947151</v>
      </c>
      <c r="J722">
        <v>1876.7145115688361</v>
      </c>
      <c r="K722">
        <v>1672.315005600949</v>
      </c>
      <c r="L722">
        <v>2199.1355197431831</v>
      </c>
      <c r="M722">
        <v>1106.9709031733209</v>
      </c>
      <c r="N722">
        <v>1346.8640866343419</v>
      </c>
      <c r="O722">
        <v>2017.706529554921</v>
      </c>
      <c r="P722">
        <v>1686.963011286753</v>
      </c>
      <c r="Q722">
        <v>2141.3051132206979</v>
      </c>
      <c r="R722">
        <v>1760.5904545396149</v>
      </c>
      <c r="S722">
        <v>2134.878746756347</v>
      </c>
      <c r="T722">
        <v>2531.7890169189609</v>
      </c>
      <c r="U722">
        <v>1717.845977716787</v>
      </c>
      <c r="V722">
        <v>1962.710916006165</v>
      </c>
      <c r="W722">
        <v>1968.724539689498</v>
      </c>
      <c r="X722">
        <v>2019.9662734466001</v>
      </c>
      <c r="Y722">
        <v>1940.6855741159959</v>
      </c>
      <c r="Z722">
        <v>1420.540146331635</v>
      </c>
      <c r="AA722">
        <v>2112.303743000256</v>
      </c>
      <c r="AB722">
        <v>2003.3226219562771</v>
      </c>
      <c r="AC722">
        <v>1808.475783769316</v>
      </c>
      <c r="AD722">
        <v>1357.356975588167</v>
      </c>
      <c r="AE722">
        <v>1654.27261560693</v>
      </c>
      <c r="AF722">
        <v>1951.278157174889</v>
      </c>
      <c r="AG722">
        <v>1941.3509942753849</v>
      </c>
      <c r="AH722">
        <v>1972.4392797780929</v>
      </c>
    </row>
    <row r="723" spans="1:34" x14ac:dyDescent="0.25">
      <c r="A723">
        <v>44456</v>
      </c>
      <c r="B723">
        <v>1352.64</v>
      </c>
      <c r="C723">
        <v>1939.8557454067609</v>
      </c>
      <c r="D723">
        <v>1989.5663239784319</v>
      </c>
      <c r="E723">
        <v>1668.5319203493029</v>
      </c>
      <c r="F723">
        <v>1977.9067884104029</v>
      </c>
      <c r="G723">
        <v>1958.175861350418</v>
      </c>
      <c r="H723">
        <v>2692.9968919322241</v>
      </c>
      <c r="I723">
        <v>1866.442393841598</v>
      </c>
      <c r="J723">
        <v>1882.1981748713799</v>
      </c>
      <c r="K723">
        <v>1666.31708515795</v>
      </c>
      <c r="L723">
        <v>2222.152551254439</v>
      </c>
      <c r="M723">
        <v>1106.2249705806039</v>
      </c>
      <c r="N723">
        <v>1354.7260349160699</v>
      </c>
      <c r="O723">
        <v>2014.626542731532</v>
      </c>
      <c r="P723">
        <v>1672.973757853423</v>
      </c>
      <c r="Q723">
        <v>2132.3046109339389</v>
      </c>
      <c r="R723">
        <v>1747.6193470904591</v>
      </c>
      <c r="S723">
        <v>2127.9503765052468</v>
      </c>
      <c r="T723">
        <v>2562.9061868436752</v>
      </c>
      <c r="U723">
        <v>1712.198950113602</v>
      </c>
      <c r="V723">
        <v>1970.2577271194809</v>
      </c>
      <c r="W723">
        <v>1968.5972117377671</v>
      </c>
      <c r="X723">
        <v>2017.63820836164</v>
      </c>
      <c r="Y723">
        <v>1929.993373502864</v>
      </c>
      <c r="Z723">
        <v>1427.331774013453</v>
      </c>
      <c r="AA723">
        <v>2110.9963501239799</v>
      </c>
      <c r="AB723">
        <v>2003.363705000578</v>
      </c>
      <c r="AC723">
        <v>1801.505149672837</v>
      </c>
      <c r="AD723">
        <v>1362.1279456680861</v>
      </c>
      <c r="AE723">
        <v>1658.8144660121891</v>
      </c>
      <c r="AF723">
        <v>1958.845313496025</v>
      </c>
      <c r="AG723">
        <v>1947.7056398331611</v>
      </c>
      <c r="AH723">
        <v>1957.3703965110151</v>
      </c>
    </row>
    <row r="724" spans="1:34" x14ac:dyDescent="0.25">
      <c r="A724">
        <v>44455</v>
      </c>
      <c r="B724">
        <v>1345.87</v>
      </c>
      <c r="C724">
        <v>1925.2118370278679</v>
      </c>
      <c r="D724">
        <v>1966.0411377392691</v>
      </c>
      <c r="E724">
        <v>1644.8535750127619</v>
      </c>
      <c r="F724">
        <v>1963.1218293398319</v>
      </c>
      <c r="G724">
        <v>1949.4135556292949</v>
      </c>
      <c r="H724">
        <v>2660.100060098956</v>
      </c>
      <c r="I724">
        <v>1842.664002289071</v>
      </c>
      <c r="J724">
        <v>1870.8960395903771</v>
      </c>
      <c r="K724">
        <v>1678.785737353448</v>
      </c>
      <c r="L724">
        <v>2211.6291583935949</v>
      </c>
      <c r="M724">
        <v>1103.242093029791</v>
      </c>
      <c r="N724">
        <v>1342.1060915536859</v>
      </c>
      <c r="O724">
        <v>2000.684811819116</v>
      </c>
      <c r="P724">
        <v>1644.7322899314679</v>
      </c>
      <c r="Q724">
        <v>2128.1112046231979</v>
      </c>
      <c r="R724">
        <v>1728.884511189284</v>
      </c>
      <c r="S724">
        <v>2104.9752547196058</v>
      </c>
      <c r="T724">
        <v>2537.662597352034</v>
      </c>
      <c r="U724">
        <v>1706.5476390281781</v>
      </c>
      <c r="V724">
        <v>1954.843105136604</v>
      </c>
      <c r="W724">
        <v>1954.9790941399631</v>
      </c>
      <c r="X724">
        <v>2016.6717963066801</v>
      </c>
      <c r="Y724">
        <v>1912.8085867148779</v>
      </c>
      <c r="Z724">
        <v>1421.760063065225</v>
      </c>
      <c r="AA724">
        <v>2093.0790449513102</v>
      </c>
      <c r="AB724">
        <v>1995.08529486981</v>
      </c>
      <c r="AC724">
        <v>1785.5549699508861</v>
      </c>
      <c r="AD724">
        <v>1351.5775645819151</v>
      </c>
      <c r="AE724">
        <v>1652.833065763602</v>
      </c>
      <c r="AF724">
        <v>1947.8123474769179</v>
      </c>
      <c r="AG724">
        <v>1932.2966682503211</v>
      </c>
      <c r="AH724">
        <v>1940.689987104485</v>
      </c>
    </row>
    <row r="725" spans="1:34" x14ac:dyDescent="0.25">
      <c r="A725">
        <v>44454</v>
      </c>
      <c r="B725">
        <v>1345.83</v>
      </c>
      <c r="C725">
        <v>1916.94656789959</v>
      </c>
      <c r="D725">
        <v>1988.4002380227839</v>
      </c>
      <c r="E725">
        <v>1626.261532637679</v>
      </c>
      <c r="F725">
        <v>1961.6032538516729</v>
      </c>
      <c r="G725">
        <v>1940.475032277091</v>
      </c>
      <c r="H725">
        <v>2657.5802108159028</v>
      </c>
      <c r="I725">
        <v>1828.5891279163509</v>
      </c>
      <c r="J725">
        <v>1861.9365706389419</v>
      </c>
      <c r="K725">
        <v>1661.6062725842769</v>
      </c>
      <c r="L725">
        <v>2193.6211707494349</v>
      </c>
      <c r="M725">
        <v>1104.290279791328</v>
      </c>
      <c r="N725">
        <v>1322.421050209495</v>
      </c>
      <c r="O725">
        <v>1999.7107918637539</v>
      </c>
      <c r="P725">
        <v>1647.1405232774359</v>
      </c>
      <c r="Q725">
        <v>2079.88098093502</v>
      </c>
      <c r="R725">
        <v>1720.4764914067309</v>
      </c>
      <c r="S725">
        <v>2099.8089452827958</v>
      </c>
      <c r="T725">
        <v>2531.7323339628801</v>
      </c>
      <c r="U725">
        <v>1707.507363253744</v>
      </c>
      <c r="V725">
        <v>1944.7153680831491</v>
      </c>
      <c r="W725">
        <v>1950.6298785517511</v>
      </c>
      <c r="X725">
        <v>1996.8722350090579</v>
      </c>
      <c r="Y725">
        <v>1903.100014013924</v>
      </c>
      <c r="Z725">
        <v>1425.250545857984</v>
      </c>
      <c r="AA725">
        <v>2087.7117023467249</v>
      </c>
      <c r="AB725">
        <v>1977.4941863521001</v>
      </c>
      <c r="AC725">
        <v>1780.9688268568009</v>
      </c>
      <c r="AD725">
        <v>1341.8119495092981</v>
      </c>
      <c r="AE725">
        <v>1652.7274893874121</v>
      </c>
      <c r="AF725">
        <v>1945.1503478294719</v>
      </c>
      <c r="AG725">
        <v>1927.409633159567</v>
      </c>
      <c r="AH725">
        <v>1925.2349832817949</v>
      </c>
    </row>
    <row r="726" spans="1:34" x14ac:dyDescent="0.25">
      <c r="A726">
        <v>44453</v>
      </c>
      <c r="B726">
        <v>1339.7</v>
      </c>
      <c r="C726">
        <v>1896.6374693175981</v>
      </c>
      <c r="D726">
        <v>1975.0978203720349</v>
      </c>
      <c r="E726">
        <v>1617.375881136672</v>
      </c>
      <c r="F726">
        <v>1944.393582116375</v>
      </c>
      <c r="G726">
        <v>1933.71336106476</v>
      </c>
      <c r="H726">
        <v>2651.694330551964</v>
      </c>
      <c r="I726">
        <v>1802.738366580877</v>
      </c>
      <c r="J726">
        <v>1839.128925139069</v>
      </c>
      <c r="K726">
        <v>1607.4418468121701</v>
      </c>
      <c r="L726">
        <v>2162.5870962703002</v>
      </c>
      <c r="M726">
        <v>1114.0333978654</v>
      </c>
      <c r="N726">
        <v>1289.317268545723</v>
      </c>
      <c r="O726">
        <v>1993.0972754889301</v>
      </c>
      <c r="P726">
        <v>1630.795830010208</v>
      </c>
      <c r="Q726">
        <v>2045.2688737290459</v>
      </c>
      <c r="R726">
        <v>1720.2533308930369</v>
      </c>
      <c r="S726">
        <v>2076.527572636393</v>
      </c>
      <c r="T726">
        <v>2477.1083578435</v>
      </c>
      <c r="U726">
        <v>1688.0919998055849</v>
      </c>
      <c r="V726">
        <v>1915.4354139170839</v>
      </c>
      <c r="W726">
        <v>1955.370489933011</v>
      </c>
      <c r="X726">
        <v>1961.131580030258</v>
      </c>
      <c r="Y726">
        <v>1873.4014155846</v>
      </c>
      <c r="Z726">
        <v>1397.2592304244799</v>
      </c>
      <c r="AA726">
        <v>2063.933483880583</v>
      </c>
      <c r="AB726">
        <v>1952.6010797872921</v>
      </c>
      <c r="AC726">
        <v>1771.47627543722</v>
      </c>
      <c r="AD726">
        <v>1322.953675862552</v>
      </c>
      <c r="AE726">
        <v>1649.663702927553</v>
      </c>
      <c r="AF726">
        <v>1931.3832531669109</v>
      </c>
      <c r="AG726">
        <v>1910.663290599208</v>
      </c>
      <c r="AH726">
        <v>1895.968027443811</v>
      </c>
    </row>
    <row r="727" spans="1:34" x14ac:dyDescent="0.25">
      <c r="A727">
        <v>44452</v>
      </c>
      <c r="B727">
        <v>1341.43</v>
      </c>
      <c r="C727">
        <v>1887.139937196845</v>
      </c>
      <c r="D727">
        <v>1952.795795197811</v>
      </c>
      <c r="E727">
        <v>1612.3664674290251</v>
      </c>
      <c r="F727">
        <v>1936.02814360309</v>
      </c>
      <c r="G727">
        <v>1938.733467557222</v>
      </c>
      <c r="H727">
        <v>2661.2745596143532</v>
      </c>
      <c r="I727">
        <v>1763.3419384885051</v>
      </c>
      <c r="J727">
        <v>1824.2661543667989</v>
      </c>
      <c r="K727">
        <v>1602.5763717436289</v>
      </c>
      <c r="L727">
        <v>2158.250061640199</v>
      </c>
      <c r="M727">
        <v>1093.0809010543089</v>
      </c>
      <c r="N727">
        <v>1279.1763226539649</v>
      </c>
      <c r="O727">
        <v>1984.321656367377</v>
      </c>
      <c r="P727">
        <v>1620.98328094153</v>
      </c>
      <c r="Q727">
        <v>2015.4337912322189</v>
      </c>
      <c r="R727">
        <v>1729.27443944019</v>
      </c>
      <c r="S727">
        <v>2067.0184691930799</v>
      </c>
      <c r="T727">
        <v>2473.5638233022828</v>
      </c>
      <c r="U727">
        <v>1678.101058249606</v>
      </c>
      <c r="V727">
        <v>1935.056246845897</v>
      </c>
      <c r="W727">
        <v>1941.454519436566</v>
      </c>
      <c r="X727">
        <v>1937.65247367507</v>
      </c>
      <c r="Y727">
        <v>1856.9608799331161</v>
      </c>
      <c r="Z727">
        <v>1416.85550394918</v>
      </c>
      <c r="AA727">
        <v>2053.6536816448111</v>
      </c>
      <c r="AB727">
        <v>1940.723560233831</v>
      </c>
      <c r="AC727">
        <v>1763.812549468006</v>
      </c>
      <c r="AD727">
        <v>1317.778661071505</v>
      </c>
      <c r="AE727">
        <v>1647.570393808146</v>
      </c>
      <c r="AF727">
        <v>1935.2022328363021</v>
      </c>
      <c r="AG727">
        <v>1909.037975327572</v>
      </c>
      <c r="AH727">
        <v>1871.027069481408</v>
      </c>
    </row>
    <row r="728" spans="1:34" x14ac:dyDescent="0.25">
      <c r="A728">
        <v>44449</v>
      </c>
      <c r="B728">
        <v>1345.31</v>
      </c>
      <c r="C728">
        <v>1881.4145435959931</v>
      </c>
      <c r="D728">
        <v>1909.716169180288</v>
      </c>
      <c r="E728">
        <v>1610.0289466576339</v>
      </c>
      <c r="F728">
        <v>1931.1468535547119</v>
      </c>
      <c r="G728">
        <v>1963.796638320923</v>
      </c>
      <c r="H728">
        <v>2657.7744935778842</v>
      </c>
      <c r="I728">
        <v>1746.861865004965</v>
      </c>
      <c r="J728">
        <v>1812.481874567437</v>
      </c>
      <c r="K728">
        <v>1575.9544826671361</v>
      </c>
      <c r="L728">
        <v>2151.6431372972811</v>
      </c>
      <c r="M728">
        <v>1090.4443759184151</v>
      </c>
      <c r="N728">
        <v>1280.6745443228569</v>
      </c>
      <c r="O728">
        <v>1983.0304894382441</v>
      </c>
      <c r="P728">
        <v>1615.955887978572</v>
      </c>
      <c r="Q728">
        <v>1993.1538988565831</v>
      </c>
      <c r="R728">
        <v>1741.81107618187</v>
      </c>
      <c r="S728">
        <v>2069.6855628881831</v>
      </c>
      <c r="T728">
        <v>2458.8670266361569</v>
      </c>
      <c r="U728">
        <v>1674.773441361325</v>
      </c>
      <c r="V728">
        <v>1940.259301529718</v>
      </c>
      <c r="W728">
        <v>1917.7756209498889</v>
      </c>
      <c r="X728">
        <v>1930.102889503175</v>
      </c>
      <c r="Y728">
        <v>1851.601859219767</v>
      </c>
      <c r="Z728">
        <v>1431.005293591335</v>
      </c>
      <c r="AA728">
        <v>2046.338111909979</v>
      </c>
      <c r="AB728">
        <v>1930.0769768318339</v>
      </c>
      <c r="AC728">
        <v>1762.007504679528</v>
      </c>
      <c r="AD728">
        <v>1320.6012515274249</v>
      </c>
      <c r="AE728">
        <v>1645.3868268747381</v>
      </c>
      <c r="AF728">
        <v>1937.8167972208901</v>
      </c>
      <c r="AG728">
        <v>1908.9464746131291</v>
      </c>
      <c r="AH728">
        <v>1855.043404875167</v>
      </c>
    </row>
    <row r="729" spans="1:34" x14ac:dyDescent="0.25">
      <c r="A729">
        <v>44448</v>
      </c>
      <c r="B729">
        <v>1343.98</v>
      </c>
      <c r="C729">
        <v>1871.0530229875019</v>
      </c>
      <c r="D729">
        <v>1899.341962357978</v>
      </c>
      <c r="E729">
        <v>1584.301351399386</v>
      </c>
      <c r="F729">
        <v>1917.918992682713</v>
      </c>
      <c r="G729">
        <v>1968.7648138891859</v>
      </c>
      <c r="H729">
        <v>2643.8541090933431</v>
      </c>
      <c r="I729">
        <v>1721.2090679893661</v>
      </c>
      <c r="J729">
        <v>1803.798075266277</v>
      </c>
      <c r="K729">
        <v>1578.0616017513</v>
      </c>
      <c r="L729">
        <v>2142.835313416685</v>
      </c>
      <c r="M729">
        <v>1083.2597352861951</v>
      </c>
      <c r="N729">
        <v>1279.250713145736</v>
      </c>
      <c r="O729">
        <v>1976.0987043977109</v>
      </c>
      <c r="P729">
        <v>1596.0384825024639</v>
      </c>
      <c r="Q729">
        <v>1973.9878220079229</v>
      </c>
      <c r="R729">
        <v>1745.663195214506</v>
      </c>
      <c r="S729">
        <v>2061.2774337674268</v>
      </c>
      <c r="T729">
        <v>2447.5461838459</v>
      </c>
      <c r="U729">
        <v>1662.4333407972031</v>
      </c>
      <c r="V729">
        <v>1915.4008307845761</v>
      </c>
      <c r="W729">
        <v>1889.6427442244101</v>
      </c>
      <c r="X729">
        <v>1925.9376491792209</v>
      </c>
      <c r="Y729">
        <v>1843.104342175202</v>
      </c>
      <c r="Z729">
        <v>1433.8668673986431</v>
      </c>
      <c r="AA729">
        <v>2035.8166622955291</v>
      </c>
      <c r="AB729">
        <v>1919.344734807737</v>
      </c>
      <c r="AC729">
        <v>1749.955911778919</v>
      </c>
      <c r="AD729">
        <v>1315.248995048506</v>
      </c>
      <c r="AE729">
        <v>1641.923313880199</v>
      </c>
      <c r="AF729">
        <v>1934.1629421938021</v>
      </c>
      <c r="AG729">
        <v>1899.992653340463</v>
      </c>
      <c r="AH729">
        <v>1839.134436250099</v>
      </c>
    </row>
    <row r="730" spans="1:34" x14ac:dyDescent="0.25">
      <c r="A730">
        <v>44447</v>
      </c>
      <c r="B730">
        <v>1333.61</v>
      </c>
      <c r="C730">
        <v>1856.281242514078</v>
      </c>
      <c r="D730">
        <v>1876.614406220395</v>
      </c>
      <c r="E730">
        <v>1576.563236006536</v>
      </c>
      <c r="F730">
        <v>1906.1168691166829</v>
      </c>
      <c r="G730">
        <v>1946.2906645376349</v>
      </c>
      <c r="H730">
        <v>2636.698839391765</v>
      </c>
      <c r="I730">
        <v>1701.7492542927939</v>
      </c>
      <c r="J730">
        <v>1790.927067239003</v>
      </c>
      <c r="K730">
        <v>1544.536208856174</v>
      </c>
      <c r="L730">
        <v>2133.5801086623869</v>
      </c>
      <c r="M730">
        <v>1049.42411432471</v>
      </c>
      <c r="N730">
        <v>1257.622472537543</v>
      </c>
      <c r="O730">
        <v>1961.453317703415</v>
      </c>
      <c r="P730">
        <v>1584.5435820466521</v>
      </c>
      <c r="Q730">
        <v>1965.4476014837539</v>
      </c>
      <c r="R730">
        <v>1741.131201884278</v>
      </c>
      <c r="S730">
        <v>2049.7418677734022</v>
      </c>
      <c r="T730">
        <v>2424.6863505482738</v>
      </c>
      <c r="U730">
        <v>1652.92584572546</v>
      </c>
      <c r="V730">
        <v>1897.6602068107279</v>
      </c>
      <c r="W730">
        <v>1861.973494772177</v>
      </c>
      <c r="X730">
        <v>1912.2183077016721</v>
      </c>
      <c r="Y730">
        <v>1824.539134432993</v>
      </c>
      <c r="Z730">
        <v>1435.399320524441</v>
      </c>
      <c r="AA730">
        <v>2021.1985440798121</v>
      </c>
      <c r="AB730">
        <v>1904.860111153112</v>
      </c>
      <c r="AC730">
        <v>1735.7142280022831</v>
      </c>
      <c r="AD730">
        <v>1298.112620408667</v>
      </c>
      <c r="AE730">
        <v>1628.2226891084031</v>
      </c>
      <c r="AF730">
        <v>1920.3789803526761</v>
      </c>
      <c r="AG730">
        <v>1884.189818161637</v>
      </c>
      <c r="AH730">
        <v>1824.8091361792531</v>
      </c>
    </row>
    <row r="731" spans="1:34" x14ac:dyDescent="0.25">
      <c r="A731">
        <v>44446</v>
      </c>
      <c r="B731">
        <v>1341.9</v>
      </c>
      <c r="C731">
        <v>1860.659532123861</v>
      </c>
      <c r="D731">
        <v>1877.493107232664</v>
      </c>
      <c r="E731">
        <v>1586.9376313282371</v>
      </c>
      <c r="F731">
        <v>1911.018997451476</v>
      </c>
      <c r="G731">
        <v>1942.2827578503229</v>
      </c>
      <c r="H731">
        <v>2641.6153917760239</v>
      </c>
      <c r="I731">
        <v>1696.2736319988419</v>
      </c>
      <c r="J731">
        <v>1792.698794320381</v>
      </c>
      <c r="K731">
        <v>1553.8559822886309</v>
      </c>
      <c r="L731">
        <v>2139.7028533797202</v>
      </c>
      <c r="M731">
        <v>1059.80688267964</v>
      </c>
      <c r="N731">
        <v>1268.409386837104</v>
      </c>
      <c r="O731">
        <v>1964.364237268082</v>
      </c>
      <c r="P731">
        <v>1593.6466123318689</v>
      </c>
      <c r="Q731">
        <v>1973.321265447762</v>
      </c>
      <c r="R731">
        <v>1747.4551841844941</v>
      </c>
      <c r="S731">
        <v>2041.0397245955901</v>
      </c>
      <c r="T731">
        <v>2421.601029826697</v>
      </c>
      <c r="U731">
        <v>1660.511615122522</v>
      </c>
      <c r="V731">
        <v>1908.0537279844671</v>
      </c>
      <c r="W731">
        <v>1861.554647270179</v>
      </c>
      <c r="X731">
        <v>1907.1124120107081</v>
      </c>
      <c r="Y731">
        <v>1832.7545377024301</v>
      </c>
      <c r="Z731">
        <v>1429.1924436733509</v>
      </c>
      <c r="AA731">
        <v>2024.930666330702</v>
      </c>
      <c r="AB731">
        <v>1910.2867570643959</v>
      </c>
      <c r="AC731">
        <v>1739.2411315492229</v>
      </c>
      <c r="AD731">
        <v>1304.972212542187</v>
      </c>
      <c r="AE731">
        <v>1633.057970267412</v>
      </c>
      <c r="AF731">
        <v>1923.0185964423331</v>
      </c>
      <c r="AG731">
        <v>1889.0456011182421</v>
      </c>
      <c r="AH731">
        <v>1829.483540931783</v>
      </c>
    </row>
    <row r="732" spans="1:34" x14ac:dyDescent="0.25">
      <c r="A732">
        <v>44445</v>
      </c>
      <c r="B732">
        <v>1346.39</v>
      </c>
      <c r="C732">
        <v>1876.369990108265</v>
      </c>
      <c r="D732">
        <v>1890.365045835895</v>
      </c>
      <c r="E732">
        <v>1609.4967799635861</v>
      </c>
      <c r="F732">
        <v>1936.7062235912249</v>
      </c>
      <c r="G732">
        <v>1970.1482763601491</v>
      </c>
      <c r="H732">
        <v>2636.222443697136</v>
      </c>
      <c r="I732">
        <v>1704.7805521117109</v>
      </c>
      <c r="J732">
        <v>1805.7734835455919</v>
      </c>
      <c r="K732">
        <v>1587.376163156373</v>
      </c>
      <c r="L732">
        <v>2157.11290411047</v>
      </c>
      <c r="M732">
        <v>1059.452868771441</v>
      </c>
      <c r="N732">
        <v>1291.786188763373</v>
      </c>
      <c r="O732">
        <v>1986.4567210709929</v>
      </c>
      <c r="P732">
        <v>1613.331765009601</v>
      </c>
      <c r="Q732">
        <v>1995.972603074272</v>
      </c>
      <c r="R732">
        <v>1724.2113175669051</v>
      </c>
      <c r="S732">
        <v>2045.7976599406511</v>
      </c>
      <c r="T732">
        <v>2443.0392447353179</v>
      </c>
      <c r="U732">
        <v>1668.309826125042</v>
      </c>
      <c r="V732">
        <v>1945.2918480946471</v>
      </c>
      <c r="W732">
        <v>1870.6521185857951</v>
      </c>
      <c r="X732">
        <v>1917.356737490413</v>
      </c>
      <c r="Y732">
        <v>1855.018737663393</v>
      </c>
      <c r="Z732">
        <v>1457.2677769922359</v>
      </c>
      <c r="AA732">
        <v>2042.045407464718</v>
      </c>
      <c r="AB732">
        <v>1932.8156894121919</v>
      </c>
      <c r="AC732">
        <v>1743.9790465875731</v>
      </c>
      <c r="AD732">
        <v>1323.998484104945</v>
      </c>
      <c r="AE732">
        <v>1631.075646509287</v>
      </c>
      <c r="AF732">
        <v>1933.205468615221</v>
      </c>
      <c r="AG732">
        <v>1907.419681531783</v>
      </c>
      <c r="AH732">
        <v>1847.3269007961101</v>
      </c>
    </row>
    <row r="733" spans="1:34" x14ac:dyDescent="0.25">
      <c r="A733">
        <v>44440</v>
      </c>
      <c r="B733">
        <v>1334.65</v>
      </c>
      <c r="C733">
        <v>1853.4506154729929</v>
      </c>
      <c r="D733">
        <v>1863.256949757867</v>
      </c>
      <c r="E733">
        <v>1616.253377889981</v>
      </c>
      <c r="F733">
        <v>1910.657520038294</v>
      </c>
      <c r="G733">
        <v>1958.4366956709259</v>
      </c>
      <c r="H733">
        <v>2612.6496010406072</v>
      </c>
      <c r="I733">
        <v>1668.843359647432</v>
      </c>
      <c r="J733">
        <v>1787.7193611727971</v>
      </c>
      <c r="K733">
        <v>1540.4806014129281</v>
      </c>
      <c r="L733">
        <v>2140.5828479464221</v>
      </c>
      <c r="M733">
        <v>1039.524096801536</v>
      </c>
      <c r="N733">
        <v>1263.3516334346591</v>
      </c>
      <c r="O733">
        <v>1979.38346872751</v>
      </c>
      <c r="P733">
        <v>1596.765623966357</v>
      </c>
      <c r="Q733">
        <v>1969.0211651212089</v>
      </c>
      <c r="R733">
        <v>1717.979056465743</v>
      </c>
      <c r="S733">
        <v>2026.63675983333</v>
      </c>
      <c r="T733">
        <v>2379.5288858367749</v>
      </c>
      <c r="U733">
        <v>1651.447326045196</v>
      </c>
      <c r="V733">
        <v>1918.138645209671</v>
      </c>
      <c r="W733">
        <v>1834.239425427781</v>
      </c>
      <c r="X733">
        <v>1888.513692999664</v>
      </c>
      <c r="Y733">
        <v>1828.7767408381189</v>
      </c>
      <c r="Z733">
        <v>1465.4125622709751</v>
      </c>
      <c r="AA733">
        <v>2013.7435310056269</v>
      </c>
      <c r="AB733">
        <v>1912.740617471145</v>
      </c>
      <c r="AC733">
        <v>1724.7855094690799</v>
      </c>
      <c r="AD733">
        <v>1310.7963493991199</v>
      </c>
      <c r="AE733">
        <v>1620.770751985481</v>
      </c>
      <c r="AF733">
        <v>1921.9225129521981</v>
      </c>
      <c r="AG733">
        <v>1886.8417915255379</v>
      </c>
      <c r="AH733">
        <v>1814.8068748863891</v>
      </c>
    </row>
    <row r="734" spans="1:34" x14ac:dyDescent="0.25">
      <c r="A734">
        <v>44439</v>
      </c>
      <c r="B734">
        <v>1331.47</v>
      </c>
      <c r="C734">
        <v>1839.636629065536</v>
      </c>
      <c r="D734">
        <v>1854.6742086969571</v>
      </c>
      <c r="E734">
        <v>1623.581554596095</v>
      </c>
      <c r="F734">
        <v>1896.4469808554279</v>
      </c>
      <c r="G734">
        <v>1934.0138780276759</v>
      </c>
      <c r="H734">
        <v>2596.0128273024461</v>
      </c>
      <c r="I734">
        <v>1660.8104324188041</v>
      </c>
      <c r="J734">
        <v>1775.823098516697</v>
      </c>
      <c r="K734">
        <v>1520.0580138266021</v>
      </c>
      <c r="L734">
        <v>2139.8082809154421</v>
      </c>
      <c r="M734">
        <v>1032.8272171925471</v>
      </c>
      <c r="N734">
        <v>1246.374718975738</v>
      </c>
      <c r="O734">
        <v>1962.910409475516</v>
      </c>
      <c r="P734">
        <v>1593.6318219184541</v>
      </c>
      <c r="Q734">
        <v>1944.808399988241</v>
      </c>
      <c r="R734">
        <v>1721.918021032589</v>
      </c>
      <c r="S734">
        <v>2011.3037191363969</v>
      </c>
      <c r="T734">
        <v>2360.0077046409178</v>
      </c>
      <c r="U734">
        <v>1649.045993291659</v>
      </c>
      <c r="V734">
        <v>1907.91381541281</v>
      </c>
      <c r="W734">
        <v>1803.2308754370879</v>
      </c>
      <c r="X734">
        <v>1861.8177346347129</v>
      </c>
      <c r="Y734">
        <v>1808.6461756730321</v>
      </c>
      <c r="Z734">
        <v>1486.629352714795</v>
      </c>
      <c r="AA734">
        <v>1995.951220771195</v>
      </c>
      <c r="AB734">
        <v>1896.8214520192921</v>
      </c>
      <c r="AC734">
        <v>1715.8405125333591</v>
      </c>
      <c r="AD734">
        <v>1308.1921313541311</v>
      </c>
      <c r="AE734">
        <v>1620.9547743989781</v>
      </c>
      <c r="AF734">
        <v>1918.6414201731329</v>
      </c>
      <c r="AG734">
        <v>1871.344905864356</v>
      </c>
      <c r="AH734">
        <v>1795.8838819774851</v>
      </c>
    </row>
    <row r="735" spans="1:34" x14ac:dyDescent="0.25">
      <c r="A735">
        <v>44438</v>
      </c>
      <c r="B735">
        <v>1328.14</v>
      </c>
      <c r="C735">
        <v>1832.619631700104</v>
      </c>
      <c r="D735">
        <v>1835.301429293977</v>
      </c>
      <c r="E735">
        <v>1616.523433532125</v>
      </c>
      <c r="F735">
        <v>1884.8898457979219</v>
      </c>
      <c r="G735">
        <v>1908.2549284165971</v>
      </c>
      <c r="H735">
        <v>2604.680188110347</v>
      </c>
      <c r="I735">
        <v>1636.762380808631</v>
      </c>
      <c r="J735">
        <v>1777.2243543168529</v>
      </c>
      <c r="K735">
        <v>1501.327357647519</v>
      </c>
      <c r="L735">
        <v>2135.4867033917012</v>
      </c>
      <c r="M735">
        <v>1043.31526553151</v>
      </c>
      <c r="N735">
        <v>1244.003030526291</v>
      </c>
      <c r="O735">
        <v>1950.477972766613</v>
      </c>
      <c r="P735">
        <v>1580.6238244188751</v>
      </c>
      <c r="Q735">
        <v>1933.596495784197</v>
      </c>
      <c r="R735">
        <v>1728.8095187683191</v>
      </c>
      <c r="S735">
        <v>2007.9804811478409</v>
      </c>
      <c r="T735">
        <v>2345.1033632688459</v>
      </c>
      <c r="U735">
        <v>1638.6038136406189</v>
      </c>
      <c r="V735">
        <v>1901.0222350441729</v>
      </c>
      <c r="W735">
        <v>1811.1269504587201</v>
      </c>
      <c r="X735">
        <v>1848.1049974988559</v>
      </c>
      <c r="Y735">
        <v>1803.5655417058931</v>
      </c>
      <c r="Z735">
        <v>1475.4362213058901</v>
      </c>
      <c r="AA735">
        <v>1988.6453976195851</v>
      </c>
      <c r="AB735">
        <v>1887.5542097863181</v>
      </c>
      <c r="AC735">
        <v>1709.2712974313761</v>
      </c>
      <c r="AD735">
        <v>1306.0235552200779</v>
      </c>
      <c r="AE735">
        <v>1619.448610653428</v>
      </c>
      <c r="AF735">
        <v>1913.896586903626</v>
      </c>
      <c r="AG735">
        <v>1865.186435055954</v>
      </c>
      <c r="AH735">
        <v>1786.2035329793559</v>
      </c>
    </row>
    <row r="736" spans="1:34" x14ac:dyDescent="0.25">
      <c r="A736">
        <v>44435</v>
      </c>
      <c r="B736">
        <v>1313.2</v>
      </c>
      <c r="C736">
        <v>1810.1265628091901</v>
      </c>
      <c r="D736">
        <v>1811.4655362127401</v>
      </c>
      <c r="E736">
        <v>1574.4492433684279</v>
      </c>
      <c r="F736">
        <v>1860.964475669683</v>
      </c>
      <c r="G736">
        <v>1880.2459207875611</v>
      </c>
      <c r="H736">
        <v>2583.8116661522031</v>
      </c>
      <c r="I736">
        <v>1604.422200250058</v>
      </c>
      <c r="J736">
        <v>1778.0521933234729</v>
      </c>
      <c r="K736">
        <v>1481.026661195416</v>
      </c>
      <c r="L736">
        <v>2120.2534197607752</v>
      </c>
      <c r="M736">
        <v>1025.0951459921159</v>
      </c>
      <c r="N736">
        <v>1225.2569208060979</v>
      </c>
      <c r="O736">
        <v>1925.4718320793991</v>
      </c>
      <c r="P736">
        <v>1564.813430942447</v>
      </c>
      <c r="Q736">
        <v>1908.9494696708009</v>
      </c>
      <c r="R736">
        <v>1714.178304888143</v>
      </c>
      <c r="S736">
        <v>1987.5987515756769</v>
      </c>
      <c r="T736">
        <v>2312.511469604965</v>
      </c>
      <c r="U736">
        <v>1625.5468033457639</v>
      </c>
      <c r="V736">
        <v>1850.121950248089</v>
      </c>
      <c r="W736">
        <v>1800.8978854648919</v>
      </c>
      <c r="X736">
        <v>1823.1018676110671</v>
      </c>
      <c r="Y736">
        <v>1780.146658056769</v>
      </c>
      <c r="Z736">
        <v>1417.1514375862639</v>
      </c>
      <c r="AA736">
        <v>1964.7443198589381</v>
      </c>
      <c r="AB736">
        <v>1866.460516573808</v>
      </c>
      <c r="AC736">
        <v>1692.299133634536</v>
      </c>
      <c r="AD736">
        <v>1275.1519482892991</v>
      </c>
      <c r="AE736">
        <v>1605.622880755632</v>
      </c>
      <c r="AF736">
        <v>1897.4850901959901</v>
      </c>
      <c r="AG736">
        <v>1839.0092611248449</v>
      </c>
      <c r="AH736">
        <v>1763.470531005639</v>
      </c>
    </row>
    <row r="737" spans="1:34" x14ac:dyDescent="0.25">
      <c r="A737">
        <v>44434</v>
      </c>
      <c r="B737">
        <v>1301.1199999999999</v>
      </c>
      <c r="C737">
        <v>1793.55734152225</v>
      </c>
      <c r="D737">
        <v>1784.2794340077519</v>
      </c>
      <c r="E737">
        <v>1528.61787205116</v>
      </c>
      <c r="F737">
        <v>1847.6133541821839</v>
      </c>
      <c r="G737">
        <v>1854.963421196338</v>
      </c>
      <c r="H737">
        <v>2563.2507676278678</v>
      </c>
      <c r="I737">
        <v>1583.4638315308889</v>
      </c>
      <c r="J737">
        <v>1771.972472285652</v>
      </c>
      <c r="K737">
        <v>1470.0198179407</v>
      </c>
      <c r="L737">
        <v>2112.6878519182592</v>
      </c>
      <c r="M737">
        <v>1022.71301555998</v>
      </c>
      <c r="N737">
        <v>1202.4856403503049</v>
      </c>
      <c r="O737">
        <v>1897.921855028289</v>
      </c>
      <c r="P737">
        <v>1553.6474252961309</v>
      </c>
      <c r="Q737">
        <v>1905.054229400326</v>
      </c>
      <c r="R737">
        <v>1717.8267680593799</v>
      </c>
      <c r="S737">
        <v>1971.63914630299</v>
      </c>
      <c r="T737">
        <v>2302.7942957222158</v>
      </c>
      <c r="U737">
        <v>1620.0082190134519</v>
      </c>
      <c r="V737">
        <v>1831.3325633911491</v>
      </c>
      <c r="W737">
        <v>1778.270882006984</v>
      </c>
      <c r="X737">
        <v>1798.5580719844429</v>
      </c>
      <c r="Y737">
        <v>1760.8763965854971</v>
      </c>
      <c r="Z737">
        <v>1365.9327028934979</v>
      </c>
      <c r="AA737">
        <v>1946.8892095045201</v>
      </c>
      <c r="AB737">
        <v>1852.42774556989</v>
      </c>
      <c r="AC737">
        <v>1681.348478431019</v>
      </c>
      <c r="AD737">
        <v>1247.1736238066239</v>
      </c>
      <c r="AE737">
        <v>1601.6632613914469</v>
      </c>
      <c r="AF737">
        <v>1882.3764873082321</v>
      </c>
      <c r="AG737">
        <v>1817.0794449149171</v>
      </c>
      <c r="AH737">
        <v>1750.1323912341909</v>
      </c>
    </row>
    <row r="738" spans="1:34" x14ac:dyDescent="0.25">
      <c r="A738">
        <v>44433</v>
      </c>
      <c r="B738">
        <v>1309.55</v>
      </c>
      <c r="C738">
        <v>1788.8258147584329</v>
      </c>
      <c r="D738">
        <v>1763.4657787170679</v>
      </c>
      <c r="E738">
        <v>1520.306864848294</v>
      </c>
      <c r="F738">
        <v>1851.2478932618401</v>
      </c>
      <c r="G738">
        <v>1848.195305890195</v>
      </c>
      <c r="H738">
        <v>2573.506928249687</v>
      </c>
      <c r="I738">
        <v>1575.3999775568791</v>
      </c>
      <c r="J738">
        <v>1747.0588849241931</v>
      </c>
      <c r="K738">
        <v>1479.910624362567</v>
      </c>
      <c r="L738">
        <v>2095.353844642611</v>
      </c>
      <c r="M738">
        <v>1017.465029867806</v>
      </c>
      <c r="N738">
        <v>1189.7466021513089</v>
      </c>
      <c r="O738">
        <v>1880.5848387540141</v>
      </c>
      <c r="P738">
        <v>1551.355685018427</v>
      </c>
      <c r="Q738">
        <v>1901.441992873664</v>
      </c>
      <c r="R738">
        <v>1730.4404687744011</v>
      </c>
      <c r="S738">
        <v>1970.6131808730629</v>
      </c>
      <c r="T738">
        <v>2315.2640821070181</v>
      </c>
      <c r="U738">
        <v>1611.8573267905911</v>
      </c>
      <c r="V738">
        <v>1821.440969405412</v>
      </c>
      <c r="W738">
        <v>1738.4009379116351</v>
      </c>
      <c r="X738">
        <v>1790.0596337850991</v>
      </c>
      <c r="Y738">
        <v>1759.983540210075</v>
      </c>
      <c r="Z738">
        <v>1358.158856345568</v>
      </c>
      <c r="AA738">
        <v>1948.065282949741</v>
      </c>
      <c r="AB738">
        <v>1840.407871688454</v>
      </c>
      <c r="AC738">
        <v>1673.6306168123051</v>
      </c>
      <c r="AD738">
        <v>1237.858644456956</v>
      </c>
      <c r="AE738">
        <v>1609.0985207007379</v>
      </c>
      <c r="AF738">
        <v>1879.766934711392</v>
      </c>
      <c r="AG738">
        <v>1807.9258768806831</v>
      </c>
      <c r="AH738">
        <v>1747.4035334155431</v>
      </c>
    </row>
    <row r="739" spans="1:34" x14ac:dyDescent="0.25">
      <c r="A739">
        <v>44432</v>
      </c>
      <c r="B739">
        <v>1298.74</v>
      </c>
      <c r="C739">
        <v>1781.03018710181</v>
      </c>
      <c r="D739">
        <v>1765.3844394718481</v>
      </c>
      <c r="E739">
        <v>1508.8356096269231</v>
      </c>
      <c r="F739">
        <v>1848.801504871537</v>
      </c>
      <c r="G739">
        <v>1833.457947881526</v>
      </c>
      <c r="H739">
        <v>2575.3010543823161</v>
      </c>
      <c r="I739">
        <v>1560.4575852763489</v>
      </c>
      <c r="J739">
        <v>1723.339327164344</v>
      </c>
      <c r="K739">
        <v>1468.284888754921</v>
      </c>
      <c r="L739">
        <v>2072.6502232412709</v>
      </c>
      <c r="M739">
        <v>1019.17726591857</v>
      </c>
      <c r="N739">
        <v>1179.547502537464</v>
      </c>
      <c r="O739">
        <v>1881.7662671822411</v>
      </c>
      <c r="P739">
        <v>1549.69727629311</v>
      </c>
      <c r="Q739">
        <v>1868.936918604034</v>
      </c>
      <c r="R739">
        <v>1723.633226856793</v>
      </c>
      <c r="S739">
        <v>1954.2482123057921</v>
      </c>
      <c r="T739">
        <v>2291.0410302160922</v>
      </c>
      <c r="U739">
        <v>1603.715082244164</v>
      </c>
      <c r="V739">
        <v>1811.456526523436</v>
      </c>
      <c r="W739">
        <v>1739.4023887697051</v>
      </c>
      <c r="X739">
        <v>1771.6608537784209</v>
      </c>
      <c r="Y739">
        <v>1753.776367220722</v>
      </c>
      <c r="Z739">
        <v>1377.1596044251901</v>
      </c>
      <c r="AA739">
        <v>1941.7643945985949</v>
      </c>
      <c r="AB739">
        <v>1824.91950062557</v>
      </c>
      <c r="AC739">
        <v>1667.0224502438771</v>
      </c>
      <c r="AD739">
        <v>1236.6068958697169</v>
      </c>
      <c r="AE739">
        <v>1600.966832380165</v>
      </c>
      <c r="AF739">
        <v>1869.991124541657</v>
      </c>
      <c r="AG739">
        <v>1797.5567237909561</v>
      </c>
      <c r="AH739">
        <v>1743.248803559718</v>
      </c>
    </row>
    <row r="740" spans="1:34" x14ac:dyDescent="0.25">
      <c r="A740">
        <v>44431</v>
      </c>
      <c r="B740">
        <v>1298.8599999999999</v>
      </c>
      <c r="C740">
        <v>1789.7139307222631</v>
      </c>
      <c r="D740">
        <v>1763.406391856483</v>
      </c>
      <c r="E740">
        <v>1489.474989892032</v>
      </c>
      <c r="F740">
        <v>1858.751202712423</v>
      </c>
      <c r="G740">
        <v>1849.1388845832589</v>
      </c>
      <c r="H740">
        <v>2610.58496317968</v>
      </c>
      <c r="I740">
        <v>1556.783150886175</v>
      </c>
      <c r="J740">
        <v>1743.0260623782449</v>
      </c>
      <c r="K740">
        <v>1460.428451917089</v>
      </c>
      <c r="L740">
        <v>2082.990761012109</v>
      </c>
      <c r="M740">
        <v>1018.797434317852</v>
      </c>
      <c r="N740">
        <v>1184.815266171282</v>
      </c>
      <c r="O740">
        <v>1898.511555619531</v>
      </c>
      <c r="P740">
        <v>1558.960485397565</v>
      </c>
      <c r="Q740">
        <v>1861.237303358196</v>
      </c>
      <c r="R740">
        <v>1715.0291692310741</v>
      </c>
      <c r="S740">
        <v>1973.5820828278991</v>
      </c>
      <c r="T740">
        <v>2305.601777801553</v>
      </c>
      <c r="U740">
        <v>1607.975156752834</v>
      </c>
      <c r="V740">
        <v>1805.6033652271581</v>
      </c>
      <c r="W740">
        <v>1750.919348928428</v>
      </c>
      <c r="X740">
        <v>1779.1156642065121</v>
      </c>
      <c r="Y740">
        <v>1762.649773973041</v>
      </c>
      <c r="Z740">
        <v>1403.4698139486691</v>
      </c>
      <c r="AA740">
        <v>1954.709348268002</v>
      </c>
      <c r="AB740">
        <v>1831.53194239306</v>
      </c>
      <c r="AC740">
        <v>1670.6658476264699</v>
      </c>
      <c r="AD740">
        <v>1241.647088038939</v>
      </c>
      <c r="AE740">
        <v>1596.926040974158</v>
      </c>
      <c r="AF740">
        <v>1875.36547414707</v>
      </c>
      <c r="AG740">
        <v>1811.6792067105689</v>
      </c>
      <c r="AH740">
        <v>1749.531324280769</v>
      </c>
    </row>
    <row r="741" spans="1:34" x14ac:dyDescent="0.25">
      <c r="A741">
        <v>44428</v>
      </c>
      <c r="B741">
        <v>1329.43</v>
      </c>
      <c r="C741">
        <v>1796.5901463047489</v>
      </c>
      <c r="D741">
        <v>1775.1814927382079</v>
      </c>
      <c r="E741">
        <v>1519.623175847323</v>
      </c>
      <c r="F741">
        <v>1871.7824318317939</v>
      </c>
      <c r="G741">
        <v>1890.0922590594939</v>
      </c>
      <c r="H741">
        <v>2546.744124884337</v>
      </c>
      <c r="I741">
        <v>1549.194348174796</v>
      </c>
      <c r="J741">
        <v>1739.137558294434</v>
      </c>
      <c r="K741">
        <v>1500.0904318132621</v>
      </c>
      <c r="L741">
        <v>2107.603606244968</v>
      </c>
      <c r="M741">
        <v>1015.2470480647841</v>
      </c>
      <c r="N741">
        <v>1194.3269479334399</v>
      </c>
      <c r="O741">
        <v>1901.4130847197009</v>
      </c>
      <c r="P741">
        <v>1576.980754592267</v>
      </c>
      <c r="Q741">
        <v>1859.246942983787</v>
      </c>
      <c r="R741">
        <v>1748.7934596888699</v>
      </c>
      <c r="S741">
        <v>1959.385050970116</v>
      </c>
      <c r="T741">
        <v>2314.000032935704</v>
      </c>
      <c r="U741">
        <v>1623.370466316042</v>
      </c>
      <c r="V741">
        <v>1859.317788843633</v>
      </c>
      <c r="W741">
        <v>1763.9556058885139</v>
      </c>
      <c r="X741">
        <v>1789.921697313483</v>
      </c>
      <c r="Y741">
        <v>1772.1646534602421</v>
      </c>
      <c r="Z741">
        <v>1384.6403577417591</v>
      </c>
      <c r="AA741">
        <v>1954.4244286860401</v>
      </c>
      <c r="AB741">
        <v>1841.775516160159</v>
      </c>
      <c r="AC741">
        <v>1690.6832461117799</v>
      </c>
      <c r="AD741">
        <v>1245.0153172406069</v>
      </c>
      <c r="AE741">
        <v>1626.614736412643</v>
      </c>
      <c r="AF741">
        <v>1888.7034745714129</v>
      </c>
      <c r="AG741">
        <v>1821.608740349312</v>
      </c>
      <c r="AH741">
        <v>1747.3223976731831</v>
      </c>
    </row>
    <row r="742" spans="1:34" x14ac:dyDescent="0.25">
      <c r="A742">
        <v>44427</v>
      </c>
      <c r="B742">
        <v>1374.85</v>
      </c>
      <c r="C742">
        <v>1811.961025002588</v>
      </c>
      <c r="D742">
        <v>1803.3306375034849</v>
      </c>
      <c r="E742">
        <v>1553.3037061882601</v>
      </c>
      <c r="F742">
        <v>1894.938272374407</v>
      </c>
      <c r="G742">
        <v>1908.7262133117119</v>
      </c>
      <c r="H742">
        <v>2533.389285191352</v>
      </c>
      <c r="I742">
        <v>1572.352329242656</v>
      </c>
      <c r="J742">
        <v>1742.2809245266481</v>
      </c>
      <c r="K742">
        <v>1543.194092754477</v>
      </c>
      <c r="L742">
        <v>2130.1889768665019</v>
      </c>
      <c r="M742">
        <v>1023.780125378112</v>
      </c>
      <c r="N742">
        <v>1212.4797265201439</v>
      </c>
      <c r="O742">
        <v>1910.6591265431871</v>
      </c>
      <c r="P742">
        <v>1603.5455047865271</v>
      </c>
      <c r="Q742">
        <v>1874.3339039163779</v>
      </c>
      <c r="R742">
        <v>1788.620301154958</v>
      </c>
      <c r="S742">
        <v>1968.0610368700779</v>
      </c>
      <c r="T742">
        <v>2339.4671253920592</v>
      </c>
      <c r="U742">
        <v>1625.910108293639</v>
      </c>
      <c r="V742">
        <v>1895.89433840679</v>
      </c>
      <c r="W742">
        <v>1767.077740107155</v>
      </c>
      <c r="X742">
        <v>1805.591142091645</v>
      </c>
      <c r="Y742">
        <v>1780.072941943233</v>
      </c>
      <c r="Z742">
        <v>1399.8595626594431</v>
      </c>
      <c r="AA742">
        <v>1966.954831641207</v>
      </c>
      <c r="AB742">
        <v>1858.175927022038</v>
      </c>
      <c r="AC742">
        <v>1709.8141862936641</v>
      </c>
      <c r="AD742">
        <v>1262.6788868407391</v>
      </c>
      <c r="AE742">
        <v>1664.774944480052</v>
      </c>
      <c r="AF742">
        <v>1910.868612499323</v>
      </c>
      <c r="AG742">
        <v>1837.399387501632</v>
      </c>
      <c r="AH742">
        <v>1756.151326912578</v>
      </c>
    </row>
    <row r="743" spans="1:34" x14ac:dyDescent="0.25">
      <c r="A743">
        <v>44426</v>
      </c>
      <c r="B743">
        <v>1360.94</v>
      </c>
      <c r="C743">
        <v>1799.4712700986911</v>
      </c>
      <c r="D743">
        <v>1796.3522297636459</v>
      </c>
      <c r="E743">
        <v>1541.9137799635</v>
      </c>
      <c r="F743">
        <v>1883.7469545689271</v>
      </c>
      <c r="G743">
        <v>1898.4125852244929</v>
      </c>
      <c r="H743">
        <v>2494.0305213904248</v>
      </c>
      <c r="I743">
        <v>1558.8688393730911</v>
      </c>
      <c r="J743">
        <v>1734.938908128745</v>
      </c>
      <c r="K743">
        <v>1540.6535714486649</v>
      </c>
      <c r="L743">
        <v>2113.9710080598911</v>
      </c>
      <c r="M743">
        <v>1014.619597034679</v>
      </c>
      <c r="N743">
        <v>1210.6408672331379</v>
      </c>
      <c r="O743">
        <v>1896.5460866818371</v>
      </c>
      <c r="P743">
        <v>1594.932953985176</v>
      </c>
      <c r="Q743">
        <v>1862.22855636337</v>
      </c>
      <c r="R743">
        <v>1793.1140984624869</v>
      </c>
      <c r="S743">
        <v>1953.769231469249</v>
      </c>
      <c r="T743">
        <v>2304.6428343008329</v>
      </c>
      <c r="U743">
        <v>1617.108211888145</v>
      </c>
      <c r="V743">
        <v>1883.486425340589</v>
      </c>
      <c r="W743">
        <v>1755.031156618553</v>
      </c>
      <c r="X743">
        <v>1805.010872528032</v>
      </c>
      <c r="Y743">
        <v>1766.7246476101559</v>
      </c>
      <c r="Z743">
        <v>1370.8555140581429</v>
      </c>
      <c r="AA743">
        <v>1950.8607324383161</v>
      </c>
      <c r="AB743">
        <v>1846.7405286508999</v>
      </c>
      <c r="AC743">
        <v>1702.9699943418059</v>
      </c>
      <c r="AD743">
        <v>1251.7613083694609</v>
      </c>
      <c r="AE743">
        <v>1658.3478837054211</v>
      </c>
      <c r="AF743">
        <v>1905.367584782002</v>
      </c>
      <c r="AG743">
        <v>1821.2355452952561</v>
      </c>
      <c r="AH743">
        <v>1743.294037774418</v>
      </c>
    </row>
    <row r="744" spans="1:34" x14ac:dyDescent="0.25">
      <c r="A744">
        <v>44425</v>
      </c>
      <c r="B744">
        <v>1363.09</v>
      </c>
      <c r="C744">
        <v>1793.893286196577</v>
      </c>
      <c r="D744">
        <v>1806.7645267967771</v>
      </c>
      <c r="E744">
        <v>1517.356380595769</v>
      </c>
      <c r="F744">
        <v>1877.2625641556131</v>
      </c>
      <c r="G744">
        <v>1894.8015754125749</v>
      </c>
      <c r="H744">
        <v>2471.2262451584888</v>
      </c>
      <c r="I744">
        <v>1565.0518736053291</v>
      </c>
      <c r="J744">
        <v>1716.869314082408</v>
      </c>
      <c r="K744">
        <v>1534.0127188186509</v>
      </c>
      <c r="L744">
        <v>2097.9655045557429</v>
      </c>
      <c r="M744">
        <v>1021.477673075424</v>
      </c>
      <c r="N744">
        <v>1203.9712448113689</v>
      </c>
      <c r="O744">
        <v>1900.265864170623</v>
      </c>
      <c r="P744">
        <v>1593.7284058383759</v>
      </c>
      <c r="Q744">
        <v>1856.960731245812</v>
      </c>
      <c r="R744">
        <v>1799.111771578079</v>
      </c>
      <c r="S744">
        <v>1944.1511987714171</v>
      </c>
      <c r="T744">
        <v>2287.1645570933638</v>
      </c>
      <c r="U744">
        <v>1617.4893226417989</v>
      </c>
      <c r="V744">
        <v>1867.865228811464</v>
      </c>
      <c r="W744">
        <v>1762.299088040681</v>
      </c>
      <c r="X744">
        <v>1796.563526928858</v>
      </c>
      <c r="Y744">
        <v>1764.1799192851211</v>
      </c>
      <c r="Z744">
        <v>1338.929124353029</v>
      </c>
      <c r="AA744">
        <v>1943.056280745574</v>
      </c>
      <c r="AB744">
        <v>1840.262515591342</v>
      </c>
      <c r="AC744">
        <v>1705.8296960769489</v>
      </c>
      <c r="AD744">
        <v>1239.8351851806981</v>
      </c>
      <c r="AE744">
        <v>1660.705227186621</v>
      </c>
      <c r="AF744">
        <v>1899.738519936956</v>
      </c>
      <c r="AG744">
        <v>1814.195368453441</v>
      </c>
      <c r="AH744">
        <v>1738.25899277146</v>
      </c>
    </row>
    <row r="745" spans="1:34" x14ac:dyDescent="0.25">
      <c r="A745">
        <v>44424</v>
      </c>
      <c r="B745">
        <v>1370.96</v>
      </c>
      <c r="C745">
        <v>1792.895166145194</v>
      </c>
      <c r="D745">
        <v>1808.051083109762</v>
      </c>
      <c r="E745">
        <v>1528.3192039804831</v>
      </c>
      <c r="F745">
        <v>1877.3957332513589</v>
      </c>
      <c r="G745">
        <v>1914.165231314485</v>
      </c>
      <c r="H745">
        <v>2462.9119709865531</v>
      </c>
      <c r="I745">
        <v>1553.6365881340309</v>
      </c>
      <c r="J745">
        <v>1726.3707165372639</v>
      </c>
      <c r="K745">
        <v>1526.8773283464041</v>
      </c>
      <c r="L745">
        <v>2097.925081569399</v>
      </c>
      <c r="M745">
        <v>1028.4688311747529</v>
      </c>
      <c r="N745">
        <v>1204.5941526954441</v>
      </c>
      <c r="O745">
        <v>1900.704033886208</v>
      </c>
      <c r="P745">
        <v>1593.773343650437</v>
      </c>
      <c r="Q745">
        <v>1868.0856940503429</v>
      </c>
      <c r="R745">
        <v>1800.370393383311</v>
      </c>
      <c r="S745">
        <v>1948.711691887816</v>
      </c>
      <c r="T745">
        <v>2238.737831269927</v>
      </c>
      <c r="U745">
        <v>1612.0470224649389</v>
      </c>
      <c r="V745">
        <v>1874.3645395483441</v>
      </c>
      <c r="W745">
        <v>1766.5275950936341</v>
      </c>
      <c r="X745">
        <v>1805.6403807404729</v>
      </c>
      <c r="Y745">
        <v>1762.945060820342</v>
      </c>
      <c r="Z745">
        <v>1304.1929980565769</v>
      </c>
      <c r="AA745">
        <v>1939.6124269225691</v>
      </c>
      <c r="AB745">
        <v>1844.378761050069</v>
      </c>
      <c r="AC745">
        <v>1706.519913192416</v>
      </c>
      <c r="AD745">
        <v>1235.5475359614741</v>
      </c>
      <c r="AE745">
        <v>1663.4296796078761</v>
      </c>
      <c r="AF745">
        <v>1898.679016801578</v>
      </c>
      <c r="AG745">
        <v>1818.0530521616181</v>
      </c>
      <c r="AH745">
        <v>1731.8491372685301</v>
      </c>
    </row>
    <row r="746" spans="1:34" x14ac:dyDescent="0.25">
      <c r="A746">
        <v>44421</v>
      </c>
      <c r="B746">
        <v>1357.05</v>
      </c>
      <c r="C746">
        <v>1773.351679374598</v>
      </c>
      <c r="D746">
        <v>1784.8614531167309</v>
      </c>
      <c r="E746">
        <v>1521.4512126080881</v>
      </c>
      <c r="F746">
        <v>1860.667204801161</v>
      </c>
      <c r="G746">
        <v>1880.001601284368</v>
      </c>
      <c r="H746">
        <v>2401.1802527679961</v>
      </c>
      <c r="I746">
        <v>1531.7151126605349</v>
      </c>
      <c r="J746">
        <v>1721.013109656174</v>
      </c>
      <c r="K746">
        <v>1518.996756203934</v>
      </c>
      <c r="L746">
        <v>2067.6161299082141</v>
      </c>
      <c r="M746">
        <v>1034.0014827904649</v>
      </c>
      <c r="N746">
        <v>1196.252552457355</v>
      </c>
      <c r="O746">
        <v>1882.9365560259359</v>
      </c>
      <c r="P746">
        <v>1577.1583849160411</v>
      </c>
      <c r="Q746">
        <v>1848.2353612867721</v>
      </c>
      <c r="R746">
        <v>1782.4041934834461</v>
      </c>
      <c r="S746">
        <v>1922.4390650580131</v>
      </c>
      <c r="T746">
        <v>2222.8683141818842</v>
      </c>
      <c r="U746">
        <v>1601.714790120106</v>
      </c>
      <c r="V746">
        <v>1848.114985566878</v>
      </c>
      <c r="W746">
        <v>1751.165541397319</v>
      </c>
      <c r="X746">
        <v>1786.1133142198621</v>
      </c>
      <c r="Y746">
        <v>1745.1112620809399</v>
      </c>
      <c r="Z746">
        <v>1282.9907540454019</v>
      </c>
      <c r="AA746">
        <v>1915.3687765072191</v>
      </c>
      <c r="AB746">
        <v>1827.273362017831</v>
      </c>
      <c r="AC746">
        <v>1688.776713165171</v>
      </c>
      <c r="AD746">
        <v>1227.6494943880909</v>
      </c>
      <c r="AE746">
        <v>1650.7336874913619</v>
      </c>
      <c r="AF746">
        <v>1880.7638882421149</v>
      </c>
      <c r="AG746">
        <v>1796.088005327485</v>
      </c>
      <c r="AH746">
        <v>1713.153510854117</v>
      </c>
    </row>
    <row r="747" spans="1:34" x14ac:dyDescent="0.25">
      <c r="A747">
        <v>44420</v>
      </c>
      <c r="B747">
        <v>1353.05</v>
      </c>
      <c r="C747">
        <v>1770.2292246501349</v>
      </c>
      <c r="D747">
        <v>1782.6148170523541</v>
      </c>
      <c r="E747">
        <v>1525.959840782705</v>
      </c>
      <c r="F747">
        <v>1851.551648006669</v>
      </c>
      <c r="G747">
        <v>1870.450420056316</v>
      </c>
      <c r="H747">
        <v>2383.8360896687532</v>
      </c>
      <c r="I747">
        <v>1534.2195906116319</v>
      </c>
      <c r="J747">
        <v>1707.1221249860139</v>
      </c>
      <c r="K747">
        <v>1540.277377841418</v>
      </c>
      <c r="L747">
        <v>2052.0524917702942</v>
      </c>
      <c r="M747">
        <v>1042.970264607229</v>
      </c>
      <c r="N747">
        <v>1199.1239127796409</v>
      </c>
      <c r="O747">
        <v>1874.258024460717</v>
      </c>
      <c r="P747">
        <v>1564.454745703008</v>
      </c>
      <c r="Q747">
        <v>1852.007478845678</v>
      </c>
      <c r="R747">
        <v>1785.216082331124</v>
      </c>
      <c r="S747">
        <v>1899.071786903809</v>
      </c>
      <c r="T747">
        <v>2218.4484610681961</v>
      </c>
      <c r="U747">
        <v>1603.0746036623859</v>
      </c>
      <c r="V747">
        <v>1811.3969345699199</v>
      </c>
      <c r="W747">
        <v>1759.295194983499</v>
      </c>
      <c r="X747">
        <v>1798.9096928009819</v>
      </c>
      <c r="Y747">
        <v>1745.656340469618</v>
      </c>
      <c r="Z747">
        <v>1287.1154108073019</v>
      </c>
      <c r="AA747">
        <v>1910.562583422402</v>
      </c>
      <c r="AB747">
        <v>1820.9745651206349</v>
      </c>
      <c r="AC747">
        <v>1688.419550568766</v>
      </c>
      <c r="AD747">
        <v>1232.3969057849649</v>
      </c>
      <c r="AE747">
        <v>1651.0475130733471</v>
      </c>
      <c r="AF747">
        <v>1869.4351344661859</v>
      </c>
      <c r="AG747">
        <v>1793.182225937242</v>
      </c>
      <c r="AH747">
        <v>1713.3599375315771</v>
      </c>
    </row>
    <row r="748" spans="1:34" x14ac:dyDescent="0.25">
      <c r="A748">
        <v>44419</v>
      </c>
      <c r="B748">
        <v>1357.79</v>
      </c>
      <c r="C748">
        <v>1764.908657599776</v>
      </c>
      <c r="D748">
        <v>1771.1279186511811</v>
      </c>
      <c r="E748">
        <v>1512.809670213637</v>
      </c>
      <c r="F748">
        <v>1837.215138858644</v>
      </c>
      <c r="G748">
        <v>1855.004355207418</v>
      </c>
      <c r="H748">
        <v>2387.093361630943</v>
      </c>
      <c r="I748">
        <v>1528.588630795897</v>
      </c>
      <c r="J748">
        <v>1720.5241929350429</v>
      </c>
      <c r="K748">
        <v>1545.825956830462</v>
      </c>
      <c r="L748">
        <v>2034.2130062725059</v>
      </c>
      <c r="M748">
        <v>1035.1250967371191</v>
      </c>
      <c r="N748">
        <v>1203.890493899042</v>
      </c>
      <c r="O748">
        <v>1886.1937914202599</v>
      </c>
      <c r="P748">
        <v>1566.041291818326</v>
      </c>
      <c r="Q748">
        <v>1850.100101817161</v>
      </c>
      <c r="R748">
        <v>1794.167234541409</v>
      </c>
      <c r="S748">
        <v>1894.445751300183</v>
      </c>
      <c r="T748">
        <v>2206.0041452130981</v>
      </c>
      <c r="U748">
        <v>1599.871820922544</v>
      </c>
      <c r="V748">
        <v>1809.0463398180641</v>
      </c>
      <c r="W748">
        <v>1756.80601235625</v>
      </c>
      <c r="X748">
        <v>1767.3236263604711</v>
      </c>
      <c r="Y748">
        <v>1733.231094973454</v>
      </c>
      <c r="Z748">
        <v>1285.0154540734529</v>
      </c>
      <c r="AA748">
        <v>1897.989995197569</v>
      </c>
      <c r="AB748">
        <v>1825.1524782794791</v>
      </c>
      <c r="AC748">
        <v>1687.432370066457</v>
      </c>
      <c r="AD748">
        <v>1230.180645133609</v>
      </c>
      <c r="AE748">
        <v>1656.9817760265171</v>
      </c>
      <c r="AF748">
        <v>1868.536666018018</v>
      </c>
      <c r="AG748">
        <v>1784.5006273828881</v>
      </c>
      <c r="AH748">
        <v>1707.9520100719651</v>
      </c>
    </row>
    <row r="749" spans="1:34" x14ac:dyDescent="0.25">
      <c r="A749">
        <v>44418</v>
      </c>
      <c r="B749">
        <v>1362.43</v>
      </c>
      <c r="C749">
        <v>1758.599103508835</v>
      </c>
      <c r="D749">
        <v>1746.849842002031</v>
      </c>
      <c r="E749">
        <v>1508.994970258454</v>
      </c>
      <c r="F749">
        <v>1841.683426440871</v>
      </c>
      <c r="G749">
        <v>1865.2000587304151</v>
      </c>
      <c r="H749">
        <v>2392.6489003890938</v>
      </c>
      <c r="I749">
        <v>1536.754936964805</v>
      </c>
      <c r="J749">
        <v>1714.136935658842</v>
      </c>
      <c r="K749">
        <v>1541.779533853648</v>
      </c>
      <c r="L749">
        <v>2020.3178838604731</v>
      </c>
      <c r="M749">
        <v>1041.3993637089329</v>
      </c>
      <c r="N749">
        <v>1198.9001732959159</v>
      </c>
      <c r="O749">
        <v>1876.714113408347</v>
      </c>
      <c r="P749">
        <v>1567.875712991698</v>
      </c>
      <c r="Q749">
        <v>1838.0723043516509</v>
      </c>
      <c r="R749">
        <v>1784.782923249157</v>
      </c>
      <c r="S749">
        <v>1869.3781132404961</v>
      </c>
      <c r="T749">
        <v>2200.485791416233</v>
      </c>
      <c r="U749">
        <v>1584.2038134268851</v>
      </c>
      <c r="V749">
        <v>1823.467959618134</v>
      </c>
      <c r="W749">
        <v>1708.472645397761</v>
      </c>
      <c r="X749">
        <v>1746.9190478871101</v>
      </c>
      <c r="Y749">
        <v>1730.0106775637089</v>
      </c>
      <c r="Z749">
        <v>1268.323779796181</v>
      </c>
      <c r="AA749">
        <v>1894.746310456125</v>
      </c>
      <c r="AB749">
        <v>1817.4326054687581</v>
      </c>
      <c r="AC749">
        <v>1675.5167539784879</v>
      </c>
      <c r="AD749">
        <v>1225.2674314192441</v>
      </c>
      <c r="AE749">
        <v>1660.7152167171021</v>
      </c>
      <c r="AF749">
        <v>1869.4728818632329</v>
      </c>
      <c r="AG749">
        <v>1777.620322176962</v>
      </c>
      <c r="AH749">
        <v>1697.47464785281</v>
      </c>
    </row>
    <row r="750" spans="1:34" x14ac:dyDescent="0.25">
      <c r="A750">
        <v>44417</v>
      </c>
      <c r="B750">
        <v>1359.86</v>
      </c>
      <c r="C750">
        <v>1746.55640123183</v>
      </c>
      <c r="D750">
        <v>1727.5957889804311</v>
      </c>
      <c r="E750">
        <v>1493.249223310461</v>
      </c>
      <c r="F750">
        <v>1839.8397505825119</v>
      </c>
      <c r="G750">
        <v>1860.0045933972381</v>
      </c>
      <c r="H750">
        <v>2392.253990580346</v>
      </c>
      <c r="I750">
        <v>1530.965143215647</v>
      </c>
      <c r="J750">
        <v>1696.991116398852</v>
      </c>
      <c r="K750">
        <v>1506.5222868868209</v>
      </c>
      <c r="L750">
        <v>2013.643660762853</v>
      </c>
      <c r="M750">
        <v>1035.2542935990689</v>
      </c>
      <c r="N750">
        <v>1177.1560549566029</v>
      </c>
      <c r="O750">
        <v>1861.417396718143</v>
      </c>
      <c r="P750">
        <v>1546.987068806789</v>
      </c>
      <c r="Q750">
        <v>1820.569862771441</v>
      </c>
      <c r="R750">
        <v>1770.6450705510219</v>
      </c>
      <c r="S750">
        <v>1856.005617371686</v>
      </c>
      <c r="T750">
        <v>2192.2923902010439</v>
      </c>
      <c r="U750">
        <v>1584.9201657678991</v>
      </c>
      <c r="V750">
        <v>1806.7570460297291</v>
      </c>
      <c r="W750">
        <v>1666.344888012834</v>
      </c>
      <c r="X750">
        <v>1728.125336965343</v>
      </c>
      <c r="Y750">
        <v>1721.142940532375</v>
      </c>
      <c r="Z750">
        <v>1252.1556360296361</v>
      </c>
      <c r="AA750">
        <v>1887.594464899259</v>
      </c>
      <c r="AB750">
        <v>1800.0563963739089</v>
      </c>
      <c r="AC750">
        <v>1660.48002532639</v>
      </c>
      <c r="AD750">
        <v>1209.1175213161739</v>
      </c>
      <c r="AE750">
        <v>1657.8898756593981</v>
      </c>
      <c r="AF750">
        <v>1855.3138820279059</v>
      </c>
      <c r="AG750">
        <v>1763.194284101291</v>
      </c>
      <c r="AH750">
        <v>1687.7618379735029</v>
      </c>
    </row>
    <row r="751" spans="1:34" x14ac:dyDescent="0.25">
      <c r="A751">
        <v>44414</v>
      </c>
      <c r="B751">
        <v>1341.45</v>
      </c>
      <c r="C751">
        <v>1729.311060820723</v>
      </c>
      <c r="D751">
        <v>1698.28725484606</v>
      </c>
      <c r="E751">
        <v>1464.49981530995</v>
      </c>
      <c r="F751">
        <v>1821.1662368563179</v>
      </c>
      <c r="G751">
        <v>1832.5751641115071</v>
      </c>
      <c r="H751">
        <v>2362.664710317455</v>
      </c>
      <c r="I751">
        <v>1518.4147187326221</v>
      </c>
      <c r="J751">
        <v>1682.2707465492631</v>
      </c>
      <c r="K751">
        <v>1510.1873677546771</v>
      </c>
      <c r="L751">
        <v>1997.5983913511079</v>
      </c>
      <c r="M751">
        <v>1020.938649628599</v>
      </c>
      <c r="N751">
        <v>1171.0350945400121</v>
      </c>
      <c r="O751">
        <v>1829.4431314538419</v>
      </c>
      <c r="P751">
        <v>1531.8390766456009</v>
      </c>
      <c r="Q751">
        <v>1812.9675414326091</v>
      </c>
      <c r="R751">
        <v>1758.282445083089</v>
      </c>
      <c r="S751">
        <v>1829.8869673469869</v>
      </c>
      <c r="T751">
        <v>2181.0325617680678</v>
      </c>
      <c r="U751">
        <v>1577.525756201208</v>
      </c>
      <c r="V751">
        <v>1784.132654954793</v>
      </c>
      <c r="W751">
        <v>1640.470550968623</v>
      </c>
      <c r="X751">
        <v>1715.512300726768</v>
      </c>
      <c r="Y751">
        <v>1705.9624365921361</v>
      </c>
      <c r="Z751">
        <v>1235.4674207225539</v>
      </c>
      <c r="AA751">
        <v>1868.841461588027</v>
      </c>
      <c r="AB751">
        <v>1782.635263356156</v>
      </c>
      <c r="AC751">
        <v>1644.790902766634</v>
      </c>
      <c r="AD751">
        <v>1195.474878640254</v>
      </c>
      <c r="AE751">
        <v>1645.053500048733</v>
      </c>
      <c r="AF751">
        <v>1835.0932659427731</v>
      </c>
      <c r="AG751">
        <v>1739.2031960447709</v>
      </c>
      <c r="AH751">
        <v>1678.332294158196</v>
      </c>
    </row>
    <row r="752" spans="1:34" x14ac:dyDescent="0.25">
      <c r="A752">
        <v>44413</v>
      </c>
      <c r="B752">
        <v>1345.55</v>
      </c>
      <c r="C752">
        <v>1724.4030280582031</v>
      </c>
      <c r="D752">
        <v>1706.8889320228629</v>
      </c>
      <c r="E752">
        <v>1471.8703618077129</v>
      </c>
      <c r="F752">
        <v>1808.2742107664319</v>
      </c>
      <c r="G752">
        <v>1824.0261453145611</v>
      </c>
      <c r="H752">
        <v>2369.578239896372</v>
      </c>
      <c r="I752">
        <v>1509.098601414727</v>
      </c>
      <c r="J752">
        <v>1669.589073550643</v>
      </c>
      <c r="K752">
        <v>1508.2406269399009</v>
      </c>
      <c r="L752">
        <v>2002.766052944693</v>
      </c>
      <c r="M752">
        <v>1005.389546353349</v>
      </c>
      <c r="N752">
        <v>1166.2559214610751</v>
      </c>
      <c r="O752">
        <v>1827.1295665477089</v>
      </c>
      <c r="P752">
        <v>1529.087852663195</v>
      </c>
      <c r="Q752">
        <v>1807.0613608030169</v>
      </c>
      <c r="R752">
        <v>1761.071054692618</v>
      </c>
      <c r="S752">
        <v>1825.8710690438529</v>
      </c>
      <c r="T752">
        <v>2181.3278140870302</v>
      </c>
      <c r="U752">
        <v>1573.450719993853</v>
      </c>
      <c r="V752">
        <v>1771.9312994997081</v>
      </c>
      <c r="W752">
        <v>1625.641012012135</v>
      </c>
      <c r="X752">
        <v>1707.6630087834351</v>
      </c>
      <c r="Y752">
        <v>1701.932938289993</v>
      </c>
      <c r="Z752">
        <v>1231.1587753272111</v>
      </c>
      <c r="AA752">
        <v>1864.0915892171049</v>
      </c>
      <c r="AB752">
        <v>1777.818875309064</v>
      </c>
      <c r="AC752">
        <v>1639.641096714724</v>
      </c>
      <c r="AD752">
        <v>1190.2069079031869</v>
      </c>
      <c r="AE752">
        <v>1648.553353532805</v>
      </c>
      <c r="AF752">
        <v>1830.574353501728</v>
      </c>
      <c r="AG752">
        <v>1732.585795340106</v>
      </c>
      <c r="AH752">
        <v>1673.948991500572</v>
      </c>
    </row>
    <row r="753" spans="1:34" x14ac:dyDescent="0.25">
      <c r="A753">
        <v>44412</v>
      </c>
      <c r="B753">
        <v>1334.74</v>
      </c>
      <c r="C753">
        <v>1711.5227126913801</v>
      </c>
      <c r="D753">
        <v>1679.734508861188</v>
      </c>
      <c r="E753">
        <v>1471.1557323421059</v>
      </c>
      <c r="F753">
        <v>1792.255890523184</v>
      </c>
      <c r="G753">
        <v>1813.418172241938</v>
      </c>
      <c r="H753">
        <v>2355.93179313771</v>
      </c>
      <c r="I753">
        <v>1498.9576452904751</v>
      </c>
      <c r="J753">
        <v>1657.7788878342631</v>
      </c>
      <c r="K753">
        <v>1506.442309533792</v>
      </c>
      <c r="L753">
        <v>1992.853388939272</v>
      </c>
      <c r="M753">
        <v>989.75997120634554</v>
      </c>
      <c r="N753">
        <v>1156.178608188678</v>
      </c>
      <c r="O753">
        <v>1813.496962785855</v>
      </c>
      <c r="P753">
        <v>1527.320607520227</v>
      </c>
      <c r="Q753">
        <v>1791.376456354305</v>
      </c>
      <c r="R753">
        <v>1751.1668513968541</v>
      </c>
      <c r="S753">
        <v>1822.362284184682</v>
      </c>
      <c r="T753">
        <v>2163.8837644565101</v>
      </c>
      <c r="U753">
        <v>1564.7739141788761</v>
      </c>
      <c r="V753">
        <v>1744.3461745215659</v>
      </c>
      <c r="W753">
        <v>1622.797455094332</v>
      </c>
      <c r="X753">
        <v>1690.3994047351559</v>
      </c>
      <c r="Y753">
        <v>1685.9061235726399</v>
      </c>
      <c r="Z753">
        <v>1219.5116451775939</v>
      </c>
      <c r="AA753">
        <v>1848.0314753712121</v>
      </c>
      <c r="AB753">
        <v>1764.5433359918329</v>
      </c>
      <c r="AC753">
        <v>1632.4305499107591</v>
      </c>
      <c r="AD753">
        <v>1179.93397473139</v>
      </c>
      <c r="AE753">
        <v>1640.387235232007</v>
      </c>
      <c r="AF753">
        <v>1821.287045485949</v>
      </c>
      <c r="AG753">
        <v>1721.1232479571599</v>
      </c>
      <c r="AH753">
        <v>1657.290226394706</v>
      </c>
    </row>
    <row r="754" spans="1:34" x14ac:dyDescent="0.25">
      <c r="A754">
        <v>44411</v>
      </c>
      <c r="B754">
        <v>1332.44</v>
      </c>
      <c r="C754">
        <v>1703.8337038788891</v>
      </c>
      <c r="D754">
        <v>1681.748054333807</v>
      </c>
      <c r="E754">
        <v>1474.0878010765291</v>
      </c>
      <c r="F754">
        <v>1779.2974645435229</v>
      </c>
      <c r="G754">
        <v>1812.721400475278</v>
      </c>
      <c r="H754">
        <v>2332.5007377733032</v>
      </c>
      <c r="I754">
        <v>1495.1319584539499</v>
      </c>
      <c r="J754">
        <v>1646.2331345665621</v>
      </c>
      <c r="K754">
        <v>1486.2297385139721</v>
      </c>
      <c r="L754">
        <v>1992.5796320628631</v>
      </c>
      <c r="M754">
        <v>982.06731368633154</v>
      </c>
      <c r="N754">
        <v>1148.612319210335</v>
      </c>
      <c r="O754">
        <v>1808.524523697067</v>
      </c>
      <c r="P754">
        <v>1524.287105075887</v>
      </c>
      <c r="Q754">
        <v>1788.7289318088631</v>
      </c>
      <c r="R754">
        <v>1748.9282149856169</v>
      </c>
      <c r="S754">
        <v>1823.5728874531969</v>
      </c>
      <c r="T754">
        <v>2155.531633157882</v>
      </c>
      <c r="U754">
        <v>1559.432752076435</v>
      </c>
      <c r="V754">
        <v>1726.845577599328</v>
      </c>
      <c r="W754">
        <v>1621.57504701837</v>
      </c>
      <c r="X754">
        <v>1681.0622769773529</v>
      </c>
      <c r="Y754">
        <v>1680.073635493708</v>
      </c>
      <c r="Z754">
        <v>1211.011410009331</v>
      </c>
      <c r="AA754">
        <v>1837.568120279283</v>
      </c>
      <c r="AB754">
        <v>1757.0566484015201</v>
      </c>
      <c r="AC754">
        <v>1629.559559170232</v>
      </c>
      <c r="AD754">
        <v>1173.687372510881</v>
      </c>
      <c r="AE754">
        <v>1640.8330130016959</v>
      </c>
      <c r="AF754">
        <v>1816.6171702758299</v>
      </c>
      <c r="AG754">
        <v>1711.7730358795441</v>
      </c>
      <c r="AH754">
        <v>1648.8359908459511</v>
      </c>
    </row>
    <row r="755" spans="1:34" x14ac:dyDescent="0.25">
      <c r="A755">
        <v>44410</v>
      </c>
      <c r="B755">
        <v>1314.22</v>
      </c>
      <c r="C755">
        <v>1698.704143417513</v>
      </c>
      <c r="D755">
        <v>1674.244783878825</v>
      </c>
      <c r="E755">
        <v>1461.1639953387621</v>
      </c>
      <c r="F755">
        <v>1769.4959275685619</v>
      </c>
      <c r="G755">
        <v>1793.883434694935</v>
      </c>
      <c r="H755">
        <v>2314.7757587047108</v>
      </c>
      <c r="I755">
        <v>1488.284220726021</v>
      </c>
      <c r="J755">
        <v>1635.8607212299639</v>
      </c>
      <c r="K755">
        <v>1494.734698418798</v>
      </c>
      <c r="L755">
        <v>1989.0407126340219</v>
      </c>
      <c r="M755">
        <v>973.6913959756979</v>
      </c>
      <c r="N755">
        <v>1146.5285267130851</v>
      </c>
      <c r="O755">
        <v>1806.0035344468349</v>
      </c>
      <c r="P755">
        <v>1518.2586785865251</v>
      </c>
      <c r="Q755">
        <v>1784.495708713263</v>
      </c>
      <c r="R755">
        <v>1733.6396166784159</v>
      </c>
      <c r="S755">
        <v>1824.44773527808</v>
      </c>
      <c r="T755">
        <v>2155.0381569707429</v>
      </c>
      <c r="U755">
        <v>1557.503595385705</v>
      </c>
      <c r="V755">
        <v>1734.2334589521599</v>
      </c>
      <c r="W755">
        <v>1611.1285177459961</v>
      </c>
      <c r="X755">
        <v>1683.6684289176501</v>
      </c>
      <c r="Y755">
        <v>1683.1949557621981</v>
      </c>
      <c r="Z755">
        <v>1217.193514900697</v>
      </c>
      <c r="AA755">
        <v>1832.919908241128</v>
      </c>
      <c r="AB755">
        <v>1754.5679110781809</v>
      </c>
      <c r="AC755">
        <v>1620.027175170952</v>
      </c>
      <c r="AD755">
        <v>1170.4362681650871</v>
      </c>
      <c r="AE755">
        <v>1631.642805108582</v>
      </c>
      <c r="AF755">
        <v>1807.0443716085799</v>
      </c>
      <c r="AG755">
        <v>1704.2115802983351</v>
      </c>
      <c r="AH755">
        <v>1648.856260583342</v>
      </c>
    </row>
    <row r="756" spans="1:34" x14ac:dyDescent="0.25">
      <c r="A756">
        <v>44407</v>
      </c>
      <c r="B756">
        <v>1310.05</v>
      </c>
      <c r="C756">
        <v>1692.438121800267</v>
      </c>
      <c r="D756">
        <v>1669.749875406206</v>
      </c>
      <c r="E756">
        <v>1452.875987664589</v>
      </c>
      <c r="F756">
        <v>1768.771199940687</v>
      </c>
      <c r="G756">
        <v>1795.535627480283</v>
      </c>
      <c r="H756">
        <v>2312.246546339627</v>
      </c>
      <c r="I756">
        <v>1472.7833513652431</v>
      </c>
      <c r="J756">
        <v>1620.8985559795669</v>
      </c>
      <c r="K756">
        <v>1498.4121342358931</v>
      </c>
      <c r="L756">
        <v>1956.903240033789</v>
      </c>
      <c r="M756">
        <v>962.36142989179098</v>
      </c>
      <c r="N756">
        <v>1137.719457004519</v>
      </c>
      <c r="O756">
        <v>1787.278122801938</v>
      </c>
      <c r="P756">
        <v>1513.0075720890291</v>
      </c>
      <c r="Q756">
        <v>1774.9261251270379</v>
      </c>
      <c r="R756">
        <v>1731.96095695434</v>
      </c>
      <c r="S756">
        <v>1804.690253479092</v>
      </c>
      <c r="T756">
        <v>2145.3664317866519</v>
      </c>
      <c r="U756">
        <v>1558.827938386821</v>
      </c>
      <c r="V756">
        <v>1742.484408411284</v>
      </c>
      <c r="W756">
        <v>1594.1709484401899</v>
      </c>
      <c r="X756">
        <v>1670.291063477775</v>
      </c>
      <c r="Y756">
        <v>1683.731802529396</v>
      </c>
      <c r="Z756">
        <v>1216.489500039866</v>
      </c>
      <c r="AA756">
        <v>1829.651597743976</v>
      </c>
      <c r="AB756">
        <v>1741.5351554427509</v>
      </c>
      <c r="AC756">
        <v>1614.6581342981599</v>
      </c>
      <c r="AD756">
        <v>1162.9453169369631</v>
      </c>
      <c r="AE756">
        <v>1625.384342111055</v>
      </c>
      <c r="AF756">
        <v>1806.1277344049149</v>
      </c>
      <c r="AG756">
        <v>1692.834189508161</v>
      </c>
      <c r="AH756">
        <v>1645.2404396035331</v>
      </c>
    </row>
    <row r="757" spans="1:34" x14ac:dyDescent="0.25">
      <c r="A757">
        <v>44406</v>
      </c>
      <c r="B757">
        <v>1293.5999999999999</v>
      </c>
      <c r="C757">
        <v>1684.75796330662</v>
      </c>
      <c r="D757">
        <v>1657.0238627531689</v>
      </c>
      <c r="E757">
        <v>1452.1166312269941</v>
      </c>
      <c r="F757">
        <v>1759.9935588401211</v>
      </c>
      <c r="G757">
        <v>1784.5574939735061</v>
      </c>
      <c r="H757">
        <v>2301.716533224494</v>
      </c>
      <c r="I757">
        <v>1460.6677258849811</v>
      </c>
      <c r="J757">
        <v>1621.892881112034</v>
      </c>
      <c r="K757">
        <v>1506.208192518337</v>
      </c>
      <c r="L757">
        <v>1941.735531492317</v>
      </c>
      <c r="M757">
        <v>948.33955656055628</v>
      </c>
      <c r="N757">
        <v>1137.5111703019909</v>
      </c>
      <c r="O757">
        <v>1780.1688028182159</v>
      </c>
      <c r="P757">
        <v>1506.598126089513</v>
      </c>
      <c r="Q757">
        <v>1774.0309125055501</v>
      </c>
      <c r="R757">
        <v>1709.736479893349</v>
      </c>
      <c r="S757">
        <v>1801.2140223755521</v>
      </c>
      <c r="T757">
        <v>2140.493007532215</v>
      </c>
      <c r="U757">
        <v>1553.427502995758</v>
      </c>
      <c r="V757">
        <v>1742.7340350215079</v>
      </c>
      <c r="W757">
        <v>1576.392650747639</v>
      </c>
      <c r="X757">
        <v>1669.275978428213</v>
      </c>
      <c r="Y757">
        <v>1676.5029170230259</v>
      </c>
      <c r="Z757">
        <v>1202.0158524495141</v>
      </c>
      <c r="AA757">
        <v>1822.1493340262141</v>
      </c>
      <c r="AB757">
        <v>1738.4774030099791</v>
      </c>
      <c r="AC757">
        <v>1601.6481969726319</v>
      </c>
      <c r="AD757">
        <v>1156.4156241589001</v>
      </c>
      <c r="AE757">
        <v>1606.8918563395371</v>
      </c>
      <c r="AF757">
        <v>1793.1703844127201</v>
      </c>
      <c r="AG757">
        <v>1685.573869949756</v>
      </c>
      <c r="AH757">
        <v>1641.024218776995</v>
      </c>
    </row>
    <row r="758" spans="1:34" x14ac:dyDescent="0.25">
      <c r="A758">
        <v>44405</v>
      </c>
      <c r="B758">
        <v>1277.07</v>
      </c>
      <c r="C758">
        <v>1675.5929077942569</v>
      </c>
      <c r="D758">
        <v>1645.337043424016</v>
      </c>
      <c r="E758">
        <v>1445.5987167668291</v>
      </c>
      <c r="F758">
        <v>1752.89384633447</v>
      </c>
      <c r="G758">
        <v>1780.078256747217</v>
      </c>
      <c r="H758">
        <v>2282.4629309841689</v>
      </c>
      <c r="I758">
        <v>1457.4678876407311</v>
      </c>
      <c r="J758">
        <v>1607.671778955621</v>
      </c>
      <c r="K758">
        <v>1500.1210911783851</v>
      </c>
      <c r="L758">
        <v>1949.97466933742</v>
      </c>
      <c r="M758">
        <v>926.37782325340982</v>
      </c>
      <c r="N758">
        <v>1135.416641712495</v>
      </c>
      <c r="O758">
        <v>1770.018613288838</v>
      </c>
      <c r="P758">
        <v>1499.7188624019309</v>
      </c>
      <c r="Q758">
        <v>1755.0820763081881</v>
      </c>
      <c r="R758">
        <v>1684.0257993847119</v>
      </c>
      <c r="S758">
        <v>1795.5875937127271</v>
      </c>
      <c r="T758">
        <v>2129.001585788656</v>
      </c>
      <c r="U758">
        <v>1549.469562076333</v>
      </c>
      <c r="V758">
        <v>1749.6138913388311</v>
      </c>
      <c r="W758">
        <v>1566.811646201664</v>
      </c>
      <c r="X758">
        <v>1669.801104014638</v>
      </c>
      <c r="Y758">
        <v>1667.0595918566389</v>
      </c>
      <c r="Z758">
        <v>1206.0621390715071</v>
      </c>
      <c r="AA758">
        <v>1812.9860542787601</v>
      </c>
      <c r="AB758">
        <v>1729.071944648696</v>
      </c>
      <c r="AC758">
        <v>1591.1154545194629</v>
      </c>
      <c r="AD758">
        <v>1150.6154703649729</v>
      </c>
      <c r="AE758">
        <v>1588.7795671027491</v>
      </c>
      <c r="AF758">
        <v>1779.1845447533681</v>
      </c>
      <c r="AG758">
        <v>1677.572974149947</v>
      </c>
      <c r="AH758">
        <v>1634.1077175759981</v>
      </c>
    </row>
    <row r="759" spans="1:34" x14ac:dyDescent="0.25">
      <c r="A759">
        <v>44404</v>
      </c>
      <c r="B759">
        <v>1276.93</v>
      </c>
      <c r="C759">
        <v>1678.102181682222</v>
      </c>
      <c r="D759">
        <v>1651.8787514663661</v>
      </c>
      <c r="E759">
        <v>1454.235972360294</v>
      </c>
      <c r="F759">
        <v>1756.648515736674</v>
      </c>
      <c r="G759">
        <v>1777.6807141505301</v>
      </c>
      <c r="H759">
        <v>2292.6393856354862</v>
      </c>
      <c r="I759">
        <v>1451.8982889375941</v>
      </c>
      <c r="J759">
        <v>1613.433382232799</v>
      </c>
      <c r="K759">
        <v>1505.5101403369811</v>
      </c>
      <c r="L759">
        <v>1954.597834641791</v>
      </c>
      <c r="M759">
        <v>928.40019153601895</v>
      </c>
      <c r="N759">
        <v>1139.4962094711</v>
      </c>
      <c r="O759">
        <v>1774.5366187431241</v>
      </c>
      <c r="P759">
        <v>1492.770626984294</v>
      </c>
      <c r="Q759">
        <v>1765.7468592412599</v>
      </c>
      <c r="R759">
        <v>1681.6278119168271</v>
      </c>
      <c r="S759">
        <v>1804.222383514543</v>
      </c>
      <c r="T759">
        <v>2128.039886809519</v>
      </c>
      <c r="U759">
        <v>1546.6285804292991</v>
      </c>
      <c r="V759">
        <v>1750.9931868881799</v>
      </c>
      <c r="W759">
        <v>1576.4481462736451</v>
      </c>
      <c r="X759">
        <v>1667.785505606756</v>
      </c>
      <c r="Y759">
        <v>1667.370444287631</v>
      </c>
      <c r="Z759">
        <v>1198.2894233650709</v>
      </c>
      <c r="AA759">
        <v>1815.959629472123</v>
      </c>
      <c r="AB759">
        <v>1735.1296706086639</v>
      </c>
      <c r="AC759">
        <v>1589.679365620477</v>
      </c>
      <c r="AD759">
        <v>1152.27925492703</v>
      </c>
      <c r="AE759">
        <v>1587.720769939579</v>
      </c>
      <c r="AF759">
        <v>1780.9629153898479</v>
      </c>
      <c r="AG759">
        <v>1680.3720374662621</v>
      </c>
      <c r="AH759">
        <v>1637.115293085742</v>
      </c>
    </row>
    <row r="760" spans="1:34" x14ac:dyDescent="0.25">
      <c r="A760">
        <v>44403</v>
      </c>
      <c r="B760">
        <v>1272.71</v>
      </c>
      <c r="C760">
        <v>1672.467346438091</v>
      </c>
      <c r="D760">
        <v>1644.4647830937629</v>
      </c>
      <c r="E760">
        <v>1443.661293063225</v>
      </c>
      <c r="F760">
        <v>1751.806488091735</v>
      </c>
      <c r="G760">
        <v>1780.5649982203549</v>
      </c>
      <c r="H760">
        <v>2279.0210586641051</v>
      </c>
      <c r="I760">
        <v>1440.5998662279401</v>
      </c>
      <c r="J760">
        <v>1609.972354387203</v>
      </c>
      <c r="K760">
        <v>1479.0818637458001</v>
      </c>
      <c r="L760">
        <v>1944.4244781471059</v>
      </c>
      <c r="M760">
        <v>926.50463895174903</v>
      </c>
      <c r="N760">
        <v>1138.272694293875</v>
      </c>
      <c r="O760">
        <v>1772.524490590002</v>
      </c>
      <c r="P760">
        <v>1483.7572424988871</v>
      </c>
      <c r="Q760">
        <v>1760.958319563568</v>
      </c>
      <c r="R760">
        <v>1673.4576153651101</v>
      </c>
      <c r="S760">
        <v>1814.412350641619</v>
      </c>
      <c r="T760">
        <v>2123.642121148227</v>
      </c>
      <c r="U760">
        <v>1535.8073355052049</v>
      </c>
      <c r="V760">
        <v>1742.6475264523649</v>
      </c>
      <c r="W760">
        <v>1577.1708939395221</v>
      </c>
      <c r="X760">
        <v>1663.403146159339</v>
      </c>
      <c r="Y760">
        <v>1664.1482032309921</v>
      </c>
      <c r="Z760">
        <v>1192.7819371225421</v>
      </c>
      <c r="AA760">
        <v>1810.7777523403861</v>
      </c>
      <c r="AB760">
        <v>1728.463539731315</v>
      </c>
      <c r="AC760">
        <v>1583.189172102087</v>
      </c>
      <c r="AD760">
        <v>1148.5690468863429</v>
      </c>
      <c r="AE760">
        <v>1579.0791144032621</v>
      </c>
      <c r="AF760">
        <v>1773.2832420348309</v>
      </c>
      <c r="AG760">
        <v>1676.795146848018</v>
      </c>
      <c r="AH760">
        <v>1630.7322490214269</v>
      </c>
    </row>
    <row r="761" spans="1:34" x14ac:dyDescent="0.25">
      <c r="A761">
        <v>44400</v>
      </c>
      <c r="B761">
        <v>1268.83</v>
      </c>
      <c r="C761">
        <v>1667.6048777686481</v>
      </c>
      <c r="D761">
        <v>1627.1158228227989</v>
      </c>
      <c r="E761">
        <v>1417.0833008403731</v>
      </c>
      <c r="F761">
        <v>1739.5229941135419</v>
      </c>
      <c r="G761">
        <v>1766.0383822850911</v>
      </c>
      <c r="H761">
        <v>2285.018688849279</v>
      </c>
      <c r="I761">
        <v>1434.3648755239369</v>
      </c>
      <c r="J761">
        <v>1595.845171998661</v>
      </c>
      <c r="K761">
        <v>1475.1239827478039</v>
      </c>
      <c r="L761">
        <v>1935.60273184117</v>
      </c>
      <c r="M761">
        <v>926.75830134554485</v>
      </c>
      <c r="N761">
        <v>1138.2773757056309</v>
      </c>
      <c r="O761">
        <v>1758.4718655107681</v>
      </c>
      <c r="P761">
        <v>1482.9286442429909</v>
      </c>
      <c r="Q761">
        <v>1755.086613587308</v>
      </c>
      <c r="R761">
        <v>1688.4231411923679</v>
      </c>
      <c r="S761">
        <v>1812.2667979193261</v>
      </c>
      <c r="T761">
        <v>2123.7905804346328</v>
      </c>
      <c r="U761">
        <v>1532.9425462571619</v>
      </c>
      <c r="V761">
        <v>1717.878314532107</v>
      </c>
      <c r="W761">
        <v>1563.960122360824</v>
      </c>
      <c r="X761">
        <v>1663.5071467800519</v>
      </c>
      <c r="Y761">
        <v>1663.65186610513</v>
      </c>
      <c r="Z761">
        <v>1199.5203427027859</v>
      </c>
      <c r="AA761">
        <v>1806.8343325391979</v>
      </c>
      <c r="AB761">
        <v>1717.11009833815</v>
      </c>
      <c r="AC761">
        <v>1581.4714526835221</v>
      </c>
      <c r="AD761">
        <v>1146.1872666819779</v>
      </c>
      <c r="AE761">
        <v>1579.2911046789591</v>
      </c>
      <c r="AF761">
        <v>1764.247077181888</v>
      </c>
      <c r="AG761">
        <v>1666.3644111454721</v>
      </c>
      <c r="AH761">
        <v>1632.976097703289</v>
      </c>
    </row>
    <row r="762" spans="1:34" x14ac:dyDescent="0.25">
      <c r="A762">
        <v>44399</v>
      </c>
      <c r="B762">
        <v>1293.67</v>
      </c>
      <c r="C762">
        <v>1675.8698479746381</v>
      </c>
      <c r="D762">
        <v>1641.3247214223929</v>
      </c>
      <c r="E762">
        <v>1417.8111572035859</v>
      </c>
      <c r="F762">
        <v>1747.9665189924481</v>
      </c>
      <c r="G762">
        <v>1771.609533108367</v>
      </c>
      <c r="H762">
        <v>2299.7920933039131</v>
      </c>
      <c r="I762">
        <v>1437.3403388430299</v>
      </c>
      <c r="J762">
        <v>1586.0260634473359</v>
      </c>
      <c r="K762">
        <v>1486.7293925873671</v>
      </c>
      <c r="L762">
        <v>1935.653232204543</v>
      </c>
      <c r="M762">
        <v>923.281039980684</v>
      </c>
      <c r="N762">
        <v>1144.591061044624</v>
      </c>
      <c r="O762">
        <v>1762.940500606906</v>
      </c>
      <c r="P762">
        <v>1492.312230549554</v>
      </c>
      <c r="Q762">
        <v>1768.2242018403961</v>
      </c>
      <c r="R762">
        <v>1705.1070714810501</v>
      </c>
      <c r="S762">
        <v>1806.0149012289969</v>
      </c>
      <c r="T762">
        <v>2150.1102445379952</v>
      </c>
      <c r="U762">
        <v>1546.614643847058</v>
      </c>
      <c r="V762">
        <v>1737.036384028657</v>
      </c>
      <c r="W762">
        <v>1562.421902390015</v>
      </c>
      <c r="X762">
        <v>1674.4827527918501</v>
      </c>
      <c r="Y762">
        <v>1670.027559097935</v>
      </c>
      <c r="Z762">
        <v>1212.426151395731</v>
      </c>
      <c r="AA762">
        <v>1816.7909567288641</v>
      </c>
      <c r="AB762">
        <v>1722.6395950099479</v>
      </c>
      <c r="AC762">
        <v>1590.532576204155</v>
      </c>
      <c r="AD762">
        <v>1150.9625721690261</v>
      </c>
      <c r="AE762">
        <v>1597.051117190174</v>
      </c>
      <c r="AF762">
        <v>1771.549200750977</v>
      </c>
      <c r="AG762">
        <v>1674.7741843904539</v>
      </c>
      <c r="AH762">
        <v>1640.3844223617709</v>
      </c>
    </row>
    <row r="763" spans="1:34" x14ac:dyDescent="0.25">
      <c r="A763">
        <v>44398</v>
      </c>
      <c r="B763">
        <v>1270.79</v>
      </c>
      <c r="C763">
        <v>1658.8315444330301</v>
      </c>
      <c r="D763">
        <v>1624.2854387458781</v>
      </c>
      <c r="E763">
        <v>1393.027820380976</v>
      </c>
      <c r="F763">
        <v>1720.913355219029</v>
      </c>
      <c r="G763">
        <v>1739.8261904407029</v>
      </c>
      <c r="H763">
        <v>2287.6213958451981</v>
      </c>
      <c r="I763">
        <v>1431.720638403528</v>
      </c>
      <c r="J763">
        <v>1574.450774547206</v>
      </c>
      <c r="K763">
        <v>1459.653433056216</v>
      </c>
      <c r="L763">
        <v>1923.9384987594981</v>
      </c>
      <c r="M763">
        <v>914.8975779875957</v>
      </c>
      <c r="N763">
        <v>1134.425576743793</v>
      </c>
      <c r="O763">
        <v>1745.251371037433</v>
      </c>
      <c r="P763">
        <v>1476.8761844881451</v>
      </c>
      <c r="Q763">
        <v>1757.51940892423</v>
      </c>
      <c r="R763">
        <v>1690.8296993615891</v>
      </c>
      <c r="S763">
        <v>1806.1751825973849</v>
      </c>
      <c r="T763">
        <v>2140.0788599036118</v>
      </c>
      <c r="U763">
        <v>1529.686489980998</v>
      </c>
      <c r="V763">
        <v>1705.8683034901489</v>
      </c>
      <c r="W763">
        <v>1532.6097759477259</v>
      </c>
      <c r="X763">
        <v>1662.607199134603</v>
      </c>
      <c r="Y763">
        <v>1651.8339434854979</v>
      </c>
      <c r="Z763">
        <v>1212.782437861199</v>
      </c>
      <c r="AA763">
        <v>1798.522250459135</v>
      </c>
      <c r="AB763">
        <v>1706.292424202604</v>
      </c>
      <c r="AC763">
        <v>1571.834148404909</v>
      </c>
      <c r="AD763">
        <v>1141.365656325866</v>
      </c>
      <c r="AE763">
        <v>1578.7213831773311</v>
      </c>
      <c r="AF763">
        <v>1753.9910279259209</v>
      </c>
      <c r="AG763">
        <v>1656.182727999593</v>
      </c>
      <c r="AH763">
        <v>1625.3509614024049</v>
      </c>
    </row>
    <row r="764" spans="1:34" x14ac:dyDescent="0.25">
      <c r="A764">
        <v>44397</v>
      </c>
      <c r="B764">
        <v>1273.29</v>
      </c>
      <c r="C764">
        <v>1661.6820873151589</v>
      </c>
      <c r="D764">
        <v>1611.5357225694061</v>
      </c>
      <c r="E764">
        <v>1392.231737133626</v>
      </c>
      <c r="F764">
        <v>1719.241159057435</v>
      </c>
      <c r="G764">
        <v>1738.165471154424</v>
      </c>
      <c r="H764">
        <v>2300.8783789205959</v>
      </c>
      <c r="I764">
        <v>1440.087301420428</v>
      </c>
      <c r="J764">
        <v>1585.1151123921341</v>
      </c>
      <c r="K764">
        <v>1472.7887088916391</v>
      </c>
      <c r="L764">
        <v>1925.3197274838651</v>
      </c>
      <c r="M764">
        <v>916.2461685145696</v>
      </c>
      <c r="N764">
        <v>1135.5426826383821</v>
      </c>
      <c r="O764">
        <v>1749.409093250481</v>
      </c>
      <c r="P764">
        <v>1475.2431182689411</v>
      </c>
      <c r="Q764">
        <v>1757.700939694708</v>
      </c>
      <c r="R764">
        <v>1692.5656507475769</v>
      </c>
      <c r="S764">
        <v>1805.878784527938</v>
      </c>
      <c r="T764">
        <v>2158.3520849348179</v>
      </c>
      <c r="U764">
        <v>1528.834046326059</v>
      </c>
      <c r="V764">
        <v>1704.8914143790789</v>
      </c>
      <c r="W764">
        <v>1533.1511068452751</v>
      </c>
      <c r="X764">
        <v>1654.975097129573</v>
      </c>
      <c r="Y764">
        <v>1660.197859243701</v>
      </c>
      <c r="Z764">
        <v>1211.8503730573409</v>
      </c>
      <c r="AA764">
        <v>1802.1628252352059</v>
      </c>
      <c r="AB764">
        <v>1710.825126917897</v>
      </c>
      <c r="AC764">
        <v>1572.601361973514</v>
      </c>
      <c r="AD764">
        <v>1141.7953965551169</v>
      </c>
      <c r="AE764">
        <v>1582.6793560508791</v>
      </c>
      <c r="AF764">
        <v>1753.567528177723</v>
      </c>
      <c r="AG764">
        <v>1656.586628987932</v>
      </c>
      <c r="AH764">
        <v>1632.1605941006239</v>
      </c>
    </row>
    <row r="765" spans="1:34" x14ac:dyDescent="0.25">
      <c r="A765">
        <v>44396</v>
      </c>
      <c r="B765">
        <v>1243.51</v>
      </c>
      <c r="C765">
        <v>1644.213781491467</v>
      </c>
      <c r="D765">
        <v>1584.4693664306569</v>
      </c>
      <c r="E765">
        <v>1369.58106239728</v>
      </c>
      <c r="F765">
        <v>1704.1590305374079</v>
      </c>
      <c r="G765">
        <v>1714.178981913243</v>
      </c>
      <c r="H765">
        <v>2257.0178740154652</v>
      </c>
      <c r="I765">
        <v>1425.0327137081711</v>
      </c>
      <c r="J765">
        <v>1586.7492122058011</v>
      </c>
      <c r="K765">
        <v>1470.257160552911</v>
      </c>
      <c r="L765">
        <v>1897.285238926024</v>
      </c>
      <c r="M765">
        <v>901.3250126897135</v>
      </c>
      <c r="N765">
        <v>1124.736778469801</v>
      </c>
      <c r="O765">
        <v>1726.443500492494</v>
      </c>
      <c r="P765">
        <v>1465.267925130149</v>
      </c>
      <c r="Q765">
        <v>1749.5242226999769</v>
      </c>
      <c r="R765">
        <v>1664.492834547525</v>
      </c>
      <c r="S765">
        <v>1782.914624829883</v>
      </c>
      <c r="T765">
        <v>2121.81273962658</v>
      </c>
      <c r="U765">
        <v>1522.926193032969</v>
      </c>
      <c r="V765">
        <v>1671.134963838263</v>
      </c>
      <c r="W765">
        <v>1529.955254721759</v>
      </c>
      <c r="X765">
        <v>1645.256951739332</v>
      </c>
      <c r="Y765">
        <v>1645.265642068646</v>
      </c>
      <c r="Z765">
        <v>1188.98249657377</v>
      </c>
      <c r="AA765">
        <v>1781.46615777994</v>
      </c>
      <c r="AB765">
        <v>1696.208112221243</v>
      </c>
      <c r="AC765">
        <v>1558.4116618670359</v>
      </c>
      <c r="AD765">
        <v>1125.6397729014011</v>
      </c>
      <c r="AE765">
        <v>1557.340752722044</v>
      </c>
      <c r="AF765">
        <v>1732.1219534600541</v>
      </c>
      <c r="AG765">
        <v>1636.426008534854</v>
      </c>
      <c r="AH765">
        <v>1620.354767799638</v>
      </c>
    </row>
    <row r="766" spans="1:34" x14ac:dyDescent="0.25">
      <c r="A766">
        <v>44393</v>
      </c>
      <c r="B766">
        <v>1299.31</v>
      </c>
      <c r="C766">
        <v>1677.3872349340479</v>
      </c>
      <c r="D766">
        <v>1617.9742334725199</v>
      </c>
      <c r="E766">
        <v>1403.700590313636</v>
      </c>
      <c r="F766">
        <v>1738.0714483776101</v>
      </c>
      <c r="G766">
        <v>1749.2318987890001</v>
      </c>
      <c r="H766">
        <v>2318.9437207032029</v>
      </c>
      <c r="I766">
        <v>1465.8766589769141</v>
      </c>
      <c r="J766">
        <v>1599.2264185026011</v>
      </c>
      <c r="K766">
        <v>1543.549783578821</v>
      </c>
      <c r="L766">
        <v>1919.6196550935069</v>
      </c>
      <c r="M766">
        <v>941.91130027309248</v>
      </c>
      <c r="N766">
        <v>1148.0901926716101</v>
      </c>
      <c r="O766">
        <v>1761.8488218871121</v>
      </c>
      <c r="P766">
        <v>1492.874812508004</v>
      </c>
      <c r="Q766">
        <v>1771.285974806194</v>
      </c>
      <c r="R766">
        <v>1725.0620281875299</v>
      </c>
      <c r="S766">
        <v>1789.2636956190161</v>
      </c>
      <c r="T766">
        <v>2153.2625437134552</v>
      </c>
      <c r="U766">
        <v>1549.2561329247069</v>
      </c>
      <c r="V766">
        <v>1715.29356379048</v>
      </c>
      <c r="W766">
        <v>1558.1893740432181</v>
      </c>
      <c r="X766">
        <v>1670.995483558132</v>
      </c>
      <c r="Y766">
        <v>1676.0511578214091</v>
      </c>
      <c r="Z766">
        <v>1170.474889140052</v>
      </c>
      <c r="AA766">
        <v>1816.505585273075</v>
      </c>
      <c r="AB766">
        <v>1727.719559447489</v>
      </c>
      <c r="AC766">
        <v>1595.832586696318</v>
      </c>
      <c r="AD766">
        <v>1145.1152450785601</v>
      </c>
      <c r="AE766">
        <v>1607.0907092280891</v>
      </c>
      <c r="AF766">
        <v>1766.5174522992511</v>
      </c>
      <c r="AG766">
        <v>1671.0879048306431</v>
      </c>
      <c r="AH766">
        <v>1649.3585899608099</v>
      </c>
    </row>
    <row r="767" spans="1:34" x14ac:dyDescent="0.25">
      <c r="A767">
        <v>44392</v>
      </c>
      <c r="B767">
        <v>1293.92</v>
      </c>
      <c r="C767">
        <v>1675.064869010771</v>
      </c>
      <c r="D767">
        <v>1613.259100776942</v>
      </c>
      <c r="E767">
        <v>1399.9657116002411</v>
      </c>
      <c r="F767">
        <v>1738.3433085517379</v>
      </c>
      <c r="G767">
        <v>1740.38374634204</v>
      </c>
      <c r="H767">
        <v>2326.1382847144582</v>
      </c>
      <c r="I767">
        <v>1458.7606276357781</v>
      </c>
      <c r="J767">
        <v>1602.142093224282</v>
      </c>
      <c r="K767">
        <v>1535.9713320593401</v>
      </c>
      <c r="L767">
        <v>1927.656170577885</v>
      </c>
      <c r="M767">
        <v>947.35822617776898</v>
      </c>
      <c r="N767">
        <v>1143.2891992277489</v>
      </c>
      <c r="O767">
        <v>1756.8843550767631</v>
      </c>
      <c r="P767">
        <v>1486.052910491738</v>
      </c>
      <c r="Q767">
        <v>1758.8582696811341</v>
      </c>
      <c r="R767">
        <v>1727.322491914776</v>
      </c>
      <c r="S767">
        <v>1766.470719127657</v>
      </c>
      <c r="T767">
        <v>2143.6093763580261</v>
      </c>
      <c r="U767">
        <v>1547.3446644078899</v>
      </c>
      <c r="V767">
        <v>1720.1873327689509</v>
      </c>
      <c r="W767">
        <v>1544.9536611351591</v>
      </c>
      <c r="X767">
        <v>1667.230439120586</v>
      </c>
      <c r="Y767">
        <v>1675.465019485149</v>
      </c>
      <c r="Z767">
        <v>1177.5090178505641</v>
      </c>
      <c r="AA767">
        <v>1815.5014733357809</v>
      </c>
      <c r="AB767">
        <v>1724.04794778527</v>
      </c>
      <c r="AC767">
        <v>1590.8691402735469</v>
      </c>
      <c r="AD767">
        <v>1145.3795371139331</v>
      </c>
      <c r="AE767">
        <v>1602.8239377424541</v>
      </c>
      <c r="AF767">
        <v>1765.5729072042841</v>
      </c>
      <c r="AG767">
        <v>1668.681075709417</v>
      </c>
      <c r="AH767">
        <v>1646.695805233551</v>
      </c>
    </row>
    <row r="768" spans="1:34" x14ac:dyDescent="0.25">
      <c r="A768">
        <v>44391</v>
      </c>
      <c r="B768">
        <v>1279.9100000000001</v>
      </c>
      <c r="C768">
        <v>1662.5334743775279</v>
      </c>
      <c r="D768">
        <v>1596.806026084532</v>
      </c>
      <c r="E768">
        <v>1378.780058362619</v>
      </c>
      <c r="F768">
        <v>1728.7525754255551</v>
      </c>
      <c r="G768">
        <v>1736.3757498546311</v>
      </c>
      <c r="H768">
        <v>2299.9687104017689</v>
      </c>
      <c r="I768">
        <v>1451.796734578721</v>
      </c>
      <c r="J768">
        <v>1590.7814904767561</v>
      </c>
      <c r="K768">
        <v>1529.816985325531</v>
      </c>
      <c r="L768">
        <v>1924.8230058245911</v>
      </c>
      <c r="M768">
        <v>935.36483143397163</v>
      </c>
      <c r="N768">
        <v>1130.7724376680901</v>
      </c>
      <c r="O768">
        <v>1739.5182946107259</v>
      </c>
      <c r="P768">
        <v>1476.948157502113</v>
      </c>
      <c r="Q768">
        <v>1750.468197083022</v>
      </c>
      <c r="R768">
        <v>1706.248885975466</v>
      </c>
      <c r="S768">
        <v>1749.7487425572581</v>
      </c>
      <c r="T768">
        <v>2128.010564277798</v>
      </c>
      <c r="U768">
        <v>1543.282421679738</v>
      </c>
      <c r="V768">
        <v>1699.598926779179</v>
      </c>
      <c r="W768">
        <v>1535.9984224905029</v>
      </c>
      <c r="X768">
        <v>1654.283138324837</v>
      </c>
      <c r="Y768">
        <v>1663.513965635412</v>
      </c>
      <c r="Z768">
        <v>1167.7422792166219</v>
      </c>
      <c r="AA768">
        <v>1801.576875389449</v>
      </c>
      <c r="AB768">
        <v>1712.1762530367009</v>
      </c>
      <c r="AC768">
        <v>1580.8235575559579</v>
      </c>
      <c r="AD768">
        <v>1132.3059152482599</v>
      </c>
      <c r="AE768">
        <v>1593.3835911650599</v>
      </c>
      <c r="AF768">
        <v>1751.269045159547</v>
      </c>
      <c r="AG768">
        <v>1651.1909198264721</v>
      </c>
      <c r="AH768">
        <v>1639.7274016932499</v>
      </c>
    </row>
    <row r="769" spans="1:34" x14ac:dyDescent="0.25">
      <c r="A769">
        <v>44390</v>
      </c>
      <c r="B769">
        <v>1297.54</v>
      </c>
      <c r="C769">
        <v>1668.073327797204</v>
      </c>
      <c r="D769">
        <v>1616.2891453485879</v>
      </c>
      <c r="E769">
        <v>1399.0578296393151</v>
      </c>
      <c r="F769">
        <v>1729.8915035793641</v>
      </c>
      <c r="G769">
        <v>1742.1391675097721</v>
      </c>
      <c r="H769">
        <v>2315.548735236312</v>
      </c>
      <c r="I769">
        <v>1455.7403166616541</v>
      </c>
      <c r="J769">
        <v>1595.5329716893521</v>
      </c>
      <c r="K769">
        <v>1526.7510188926531</v>
      </c>
      <c r="L769">
        <v>1929.455684098004</v>
      </c>
      <c r="M769">
        <v>930.49634597426507</v>
      </c>
      <c r="N769">
        <v>1133.5291861912569</v>
      </c>
      <c r="O769">
        <v>1743.845856915088</v>
      </c>
      <c r="P769">
        <v>1489.2909619896279</v>
      </c>
      <c r="Q769">
        <v>1751.037775151138</v>
      </c>
      <c r="R769">
        <v>1737.8962578145481</v>
      </c>
      <c r="S769">
        <v>1735.8943197497611</v>
      </c>
      <c r="T769">
        <v>2112.525525975444</v>
      </c>
      <c r="U769">
        <v>1556.5198047068841</v>
      </c>
      <c r="V769">
        <v>1711.081954477145</v>
      </c>
      <c r="W769">
        <v>1551.9316697577401</v>
      </c>
      <c r="X769">
        <v>1652.7924049428859</v>
      </c>
      <c r="Y769">
        <v>1663.7193406738861</v>
      </c>
      <c r="Z769">
        <v>1168.098121328539</v>
      </c>
      <c r="AA769">
        <v>1803.5363399942089</v>
      </c>
      <c r="AB769">
        <v>1715.4872477530309</v>
      </c>
      <c r="AC769">
        <v>1596.987882453421</v>
      </c>
      <c r="AD769">
        <v>1135.4303396473299</v>
      </c>
      <c r="AE769">
        <v>1609.907242599664</v>
      </c>
      <c r="AF769">
        <v>1762.07094931917</v>
      </c>
      <c r="AG769">
        <v>1655.0751764621989</v>
      </c>
      <c r="AH769">
        <v>1643.057048092784</v>
      </c>
    </row>
    <row r="770" spans="1:34" x14ac:dyDescent="0.25">
      <c r="A770">
        <v>44389</v>
      </c>
      <c r="B770">
        <v>1296.3</v>
      </c>
      <c r="C770">
        <v>1650.2783323438689</v>
      </c>
      <c r="D770">
        <v>1612.469298452942</v>
      </c>
      <c r="E770">
        <v>1387.937388164846</v>
      </c>
      <c r="F770">
        <v>1713.071405417553</v>
      </c>
      <c r="G770">
        <v>1721.0196374677439</v>
      </c>
      <c r="H770">
        <v>2287.6662806082259</v>
      </c>
      <c r="I770">
        <v>1436.3259357478951</v>
      </c>
      <c r="J770">
        <v>1586.287305327776</v>
      </c>
      <c r="K770">
        <v>1487.819297548004</v>
      </c>
      <c r="L770">
        <v>1904.0797206300999</v>
      </c>
      <c r="M770">
        <v>911.02787910364157</v>
      </c>
      <c r="N770">
        <v>1113.175123295576</v>
      </c>
      <c r="O770">
        <v>1724.005965278953</v>
      </c>
      <c r="P770">
        <v>1476.9549064289019</v>
      </c>
      <c r="Q770">
        <v>1736.6949919783031</v>
      </c>
      <c r="R770">
        <v>1735.9189596122999</v>
      </c>
      <c r="S770">
        <v>1725.15308811618</v>
      </c>
      <c r="T770">
        <v>2094.1147198278268</v>
      </c>
      <c r="U770">
        <v>1552.609560874467</v>
      </c>
      <c r="V770">
        <v>1685.298575710045</v>
      </c>
      <c r="W770">
        <v>1533.335849355255</v>
      </c>
      <c r="X770">
        <v>1629.3403568548711</v>
      </c>
      <c r="Y770">
        <v>1643.115878305003</v>
      </c>
      <c r="Z770">
        <v>1137.2409201442599</v>
      </c>
      <c r="AA770">
        <v>1783.9906813178429</v>
      </c>
      <c r="AB770">
        <v>1695.786494291181</v>
      </c>
      <c r="AC770">
        <v>1586.18511502462</v>
      </c>
      <c r="AD770">
        <v>1114.306989051782</v>
      </c>
      <c r="AE770">
        <v>1603.390057109815</v>
      </c>
      <c r="AF770">
        <v>1745.8387814451901</v>
      </c>
      <c r="AG770">
        <v>1636.5265770815081</v>
      </c>
      <c r="AH770">
        <v>1623.8826400103801</v>
      </c>
    </row>
    <row r="771" spans="1:34" x14ac:dyDescent="0.25">
      <c r="A771">
        <v>44386</v>
      </c>
      <c r="B771">
        <v>1347.14</v>
      </c>
      <c r="C771">
        <v>1691.455871969654</v>
      </c>
      <c r="D771">
        <v>1650.570687503071</v>
      </c>
      <c r="E771">
        <v>1430.677601680339</v>
      </c>
      <c r="F771">
        <v>1755.5756698972559</v>
      </c>
      <c r="G771">
        <v>1762.892029435367</v>
      </c>
      <c r="H771">
        <v>2348.9330513004229</v>
      </c>
      <c r="I771">
        <v>1482.0183887816411</v>
      </c>
      <c r="J771">
        <v>1612.7309350733649</v>
      </c>
      <c r="K771">
        <v>1517.636753275003</v>
      </c>
      <c r="L771">
        <v>1952.244057715254</v>
      </c>
      <c r="M771">
        <v>958.97299528454619</v>
      </c>
      <c r="N771">
        <v>1146.5146053403271</v>
      </c>
      <c r="O771">
        <v>1758.0466756772239</v>
      </c>
      <c r="P771">
        <v>1522.4381115816359</v>
      </c>
      <c r="Q771">
        <v>1777.128910641821</v>
      </c>
      <c r="R771">
        <v>1789.47946892543</v>
      </c>
      <c r="S771">
        <v>1733.8555918067079</v>
      </c>
      <c r="T771">
        <v>2152.8712963053449</v>
      </c>
      <c r="U771">
        <v>1579.4643925791761</v>
      </c>
      <c r="V771">
        <v>1739.850940338104</v>
      </c>
      <c r="W771">
        <v>1566.820899395208</v>
      </c>
      <c r="X771">
        <v>1684.5394214136879</v>
      </c>
      <c r="Y771">
        <v>1676.5034058125641</v>
      </c>
      <c r="Z771">
        <v>1181.192249007064</v>
      </c>
      <c r="AA771">
        <v>1827.5547112107331</v>
      </c>
      <c r="AB771">
        <v>1732.602188993656</v>
      </c>
      <c r="AC771">
        <v>1627.033197284592</v>
      </c>
      <c r="AD771">
        <v>1154.643056711652</v>
      </c>
      <c r="AE771">
        <v>1643.625637428931</v>
      </c>
      <c r="AF771">
        <v>1779.847539905232</v>
      </c>
      <c r="AG771">
        <v>1681.999213124586</v>
      </c>
      <c r="AH771">
        <v>1664.244449048012</v>
      </c>
    </row>
    <row r="772" spans="1:34" x14ac:dyDescent="0.25">
      <c r="A772">
        <v>44385</v>
      </c>
      <c r="B772">
        <v>1374.68</v>
      </c>
      <c r="C772">
        <v>1709.340179818897</v>
      </c>
      <c r="D772">
        <v>1646.0380602783371</v>
      </c>
      <c r="E772">
        <v>1426.8973443012969</v>
      </c>
      <c r="F772">
        <v>1774.2988786963001</v>
      </c>
      <c r="G772">
        <v>1785.4649911717561</v>
      </c>
      <c r="H772">
        <v>2396.0353567638758</v>
      </c>
      <c r="I772">
        <v>1496.7430821493781</v>
      </c>
      <c r="J772">
        <v>1621.590372706175</v>
      </c>
      <c r="K772">
        <v>1556.030177476784</v>
      </c>
      <c r="L772">
        <v>1973.804800643461</v>
      </c>
      <c r="M772">
        <v>984.04301384244297</v>
      </c>
      <c r="N772">
        <v>1158.787721407597</v>
      </c>
      <c r="O772">
        <v>1774.113643928524</v>
      </c>
      <c r="P772">
        <v>1540.582934144451</v>
      </c>
      <c r="Q772">
        <v>1790.4301364931241</v>
      </c>
      <c r="R772">
        <v>1810.523758333085</v>
      </c>
      <c r="S772">
        <v>1733.2232981784859</v>
      </c>
      <c r="T772">
        <v>2184.9292239639999</v>
      </c>
      <c r="U772">
        <v>1592.636059504928</v>
      </c>
      <c r="V772">
        <v>1767.2891575060701</v>
      </c>
      <c r="W772">
        <v>1578.4087494203461</v>
      </c>
      <c r="X772">
        <v>1689.1881382094609</v>
      </c>
      <c r="Y772">
        <v>1691.0088694072031</v>
      </c>
      <c r="Z772">
        <v>1203.9478586524931</v>
      </c>
      <c r="AA772">
        <v>1846.679227915643</v>
      </c>
      <c r="AB772">
        <v>1750.461337746807</v>
      </c>
      <c r="AC772">
        <v>1643.729891626992</v>
      </c>
      <c r="AD772">
        <v>1169.711094357717</v>
      </c>
      <c r="AE772">
        <v>1663.773119700799</v>
      </c>
      <c r="AF772">
        <v>1799.308647810351</v>
      </c>
      <c r="AG772">
        <v>1702.383508018401</v>
      </c>
      <c r="AH772">
        <v>1678.520340334034</v>
      </c>
    </row>
    <row r="773" spans="1:34" x14ac:dyDescent="0.25">
      <c r="A773">
        <v>44384</v>
      </c>
      <c r="B773">
        <v>1388.55</v>
      </c>
      <c r="C773">
        <v>1709.440939404378</v>
      </c>
      <c r="D773">
        <v>1635.121617439421</v>
      </c>
      <c r="E773">
        <v>1415.987576025831</v>
      </c>
      <c r="F773">
        <v>1767.4804815931809</v>
      </c>
      <c r="G773">
        <v>1789.888004522438</v>
      </c>
      <c r="H773">
        <v>2402.6889870824662</v>
      </c>
      <c r="I773">
        <v>1499.8935144573859</v>
      </c>
      <c r="J773">
        <v>1613.533901147078</v>
      </c>
      <c r="K773">
        <v>1567.145237678463</v>
      </c>
      <c r="L773">
        <v>1972.39031413096</v>
      </c>
      <c r="M773">
        <v>989.60623768899745</v>
      </c>
      <c r="N773">
        <v>1161.605297766587</v>
      </c>
      <c r="O773">
        <v>1781.2788500348299</v>
      </c>
      <c r="P773">
        <v>1542.8094438454609</v>
      </c>
      <c r="Q773">
        <v>1775.021404469986</v>
      </c>
      <c r="R773">
        <v>1820.292876323876</v>
      </c>
      <c r="S773">
        <v>1723.555865260822</v>
      </c>
      <c r="T773">
        <v>2202.929999455604</v>
      </c>
      <c r="U773">
        <v>1590.747829422178</v>
      </c>
      <c r="V773">
        <v>1780.0523744452021</v>
      </c>
      <c r="W773">
        <v>1572.552676387201</v>
      </c>
      <c r="X773">
        <v>1703.45669878385</v>
      </c>
      <c r="Y773">
        <v>1686.223758920429</v>
      </c>
      <c r="Z773">
        <v>1207.097657321342</v>
      </c>
      <c r="AA773">
        <v>1845.9436514609849</v>
      </c>
      <c r="AB773">
        <v>1749.67189498671</v>
      </c>
      <c r="AC773">
        <v>1645.7509222896419</v>
      </c>
      <c r="AD773">
        <v>1171.1789610962151</v>
      </c>
      <c r="AE773">
        <v>1667.7920626399341</v>
      </c>
      <c r="AF773">
        <v>1805.6235887165769</v>
      </c>
      <c r="AG773">
        <v>1703.857161164422</v>
      </c>
      <c r="AH773">
        <v>1673.7171037175281</v>
      </c>
    </row>
    <row r="774" spans="1:34" x14ac:dyDescent="0.25">
      <c r="A774">
        <v>44383</v>
      </c>
      <c r="B774">
        <v>1354.79</v>
      </c>
      <c r="C774">
        <v>1710.8938569098609</v>
      </c>
      <c r="D774">
        <v>1628.7059803548079</v>
      </c>
      <c r="E774">
        <v>1408.781738037871</v>
      </c>
      <c r="F774">
        <v>1773.1082290488</v>
      </c>
      <c r="G774">
        <v>1781.8899699146009</v>
      </c>
      <c r="H774">
        <v>2395.7231312313288</v>
      </c>
      <c r="I774">
        <v>1491.420922882641</v>
      </c>
      <c r="J774">
        <v>1615.333175555855</v>
      </c>
      <c r="K774">
        <v>1577.4384048316031</v>
      </c>
      <c r="L774">
        <v>1968.0538296237851</v>
      </c>
      <c r="M774">
        <v>989.80674623173945</v>
      </c>
      <c r="N774">
        <v>1164.3939173492261</v>
      </c>
      <c r="O774">
        <v>1782.942158702718</v>
      </c>
      <c r="P774">
        <v>1539.749246150189</v>
      </c>
      <c r="Q774">
        <v>1786.6428102643069</v>
      </c>
      <c r="R774">
        <v>1801.6364498033761</v>
      </c>
      <c r="S774">
        <v>1708.051907806755</v>
      </c>
      <c r="T774">
        <v>2206.7960569962879</v>
      </c>
      <c r="U774">
        <v>1595.77898305035</v>
      </c>
      <c r="V774">
        <v>1782.4479236964719</v>
      </c>
      <c r="W774">
        <v>1578.4026569316541</v>
      </c>
      <c r="X774">
        <v>1724.3244103981281</v>
      </c>
      <c r="Y774">
        <v>1688.460928842595</v>
      </c>
      <c r="Z774">
        <v>1210.2487552371661</v>
      </c>
      <c r="AA774">
        <v>1849.0835983906809</v>
      </c>
      <c r="AB774">
        <v>1754.052144495904</v>
      </c>
      <c r="AC774">
        <v>1641.2449912618699</v>
      </c>
      <c r="AD774">
        <v>1171.9923352520891</v>
      </c>
      <c r="AE774">
        <v>1638.174964845422</v>
      </c>
      <c r="AF774">
        <v>1792.8388362139581</v>
      </c>
      <c r="AG774">
        <v>1707.043506090868</v>
      </c>
      <c r="AH774">
        <v>1684.1342959198689</v>
      </c>
    </row>
    <row r="775" spans="1:34" x14ac:dyDescent="0.25">
      <c r="A775">
        <v>44382</v>
      </c>
      <c r="B775">
        <v>1411.13</v>
      </c>
      <c r="C775">
        <v>1738.4703281269919</v>
      </c>
      <c r="D775">
        <v>1659.4160703762809</v>
      </c>
      <c r="E775">
        <v>1445.417687232444</v>
      </c>
      <c r="F775">
        <v>1802.563290441391</v>
      </c>
      <c r="G775">
        <v>1812.6882794693381</v>
      </c>
      <c r="H775">
        <v>2448.4489920423371</v>
      </c>
      <c r="I775">
        <v>1507.520001693691</v>
      </c>
      <c r="J775">
        <v>1647.1678508727609</v>
      </c>
      <c r="K775">
        <v>1620.509404866149</v>
      </c>
      <c r="L775">
        <v>2011.571242355863</v>
      </c>
      <c r="M775">
        <v>1011.797527759862</v>
      </c>
      <c r="N775">
        <v>1182.8291368665009</v>
      </c>
      <c r="O775">
        <v>1813.8514025655511</v>
      </c>
      <c r="P775">
        <v>1554.4432312213839</v>
      </c>
      <c r="Q775">
        <v>1812.1674700324479</v>
      </c>
      <c r="R775">
        <v>1836.7183481128079</v>
      </c>
      <c r="S775">
        <v>1713.6714633718909</v>
      </c>
      <c r="T775">
        <v>2250.454014297502</v>
      </c>
      <c r="U775">
        <v>1613.861890088361</v>
      </c>
      <c r="V775">
        <v>1813.994628533932</v>
      </c>
      <c r="W775">
        <v>1605.666269695743</v>
      </c>
      <c r="X775">
        <v>1737.979634700594</v>
      </c>
      <c r="Y775">
        <v>1707.1074882389421</v>
      </c>
      <c r="Z775">
        <v>1233.236421818146</v>
      </c>
      <c r="AA775">
        <v>1877.109330828469</v>
      </c>
      <c r="AB775">
        <v>1786.3763190280849</v>
      </c>
      <c r="AC775">
        <v>1665.55917176413</v>
      </c>
      <c r="AD775">
        <v>1194.9257389603461</v>
      </c>
      <c r="AE775">
        <v>1684.018453753295</v>
      </c>
      <c r="AF775">
        <v>1828.5787796704781</v>
      </c>
      <c r="AG775">
        <v>1737.6012674223391</v>
      </c>
      <c r="AH775">
        <v>1702.437305550224</v>
      </c>
    </row>
    <row r="776" spans="1:34" x14ac:dyDescent="0.25">
      <c r="A776">
        <v>44379</v>
      </c>
      <c r="B776">
        <v>1420.27</v>
      </c>
      <c r="C776">
        <v>1749.94621474071</v>
      </c>
      <c r="D776">
        <v>1649.4174829348301</v>
      </c>
      <c r="E776">
        <v>1451.428711711503</v>
      </c>
      <c r="F776">
        <v>1816.9669316989409</v>
      </c>
      <c r="G776">
        <v>1823.416760007475</v>
      </c>
      <c r="H776">
        <v>2462.4642283656522</v>
      </c>
      <c r="I776">
        <v>1515.739381584156</v>
      </c>
      <c r="J776">
        <v>1666.3397050501089</v>
      </c>
      <c r="K776">
        <v>1647.501757528411</v>
      </c>
      <c r="L776">
        <v>2019.300955136634</v>
      </c>
      <c r="M776">
        <v>1024.8664787351679</v>
      </c>
      <c r="N776">
        <v>1189.3401989264501</v>
      </c>
      <c r="O776">
        <v>1830.9992965841309</v>
      </c>
      <c r="P776">
        <v>1560.4609491252349</v>
      </c>
      <c r="Q776">
        <v>1825.062401733431</v>
      </c>
      <c r="R776">
        <v>1826.2180417507441</v>
      </c>
      <c r="S776">
        <v>1711.595684348028</v>
      </c>
      <c r="T776">
        <v>2253.3597248659098</v>
      </c>
      <c r="U776">
        <v>1626.2857637953771</v>
      </c>
      <c r="V776">
        <v>1841.5556436849811</v>
      </c>
      <c r="W776">
        <v>1613.7620405271009</v>
      </c>
      <c r="X776">
        <v>1743.8664562897879</v>
      </c>
      <c r="Y776">
        <v>1722.927037595611</v>
      </c>
      <c r="Z776">
        <v>1268.1829938095091</v>
      </c>
      <c r="AA776">
        <v>1888.6007592762021</v>
      </c>
      <c r="AB776">
        <v>1803.651261515698</v>
      </c>
      <c r="AC776">
        <v>1670.1617790881601</v>
      </c>
      <c r="AD776">
        <v>1209.1390322335189</v>
      </c>
      <c r="AE776">
        <v>1686.3240381044841</v>
      </c>
      <c r="AF776">
        <v>1839.9011893973459</v>
      </c>
      <c r="AG776">
        <v>1750.0260361253179</v>
      </c>
      <c r="AH776">
        <v>1714.1486898232299</v>
      </c>
    </row>
    <row r="777" spans="1:34" x14ac:dyDescent="0.25">
      <c r="A777">
        <v>44378</v>
      </c>
      <c r="B777">
        <v>1417.08</v>
      </c>
      <c r="C777">
        <v>1748.17386502708</v>
      </c>
      <c r="D777">
        <v>1628.7430323029121</v>
      </c>
      <c r="E777">
        <v>1458.3334535965271</v>
      </c>
      <c r="F777">
        <v>1823.797105372257</v>
      </c>
      <c r="G777">
        <v>1824.6628520450499</v>
      </c>
      <c r="H777">
        <v>2436.1200004552088</v>
      </c>
      <c r="I777">
        <v>1506.659120110877</v>
      </c>
      <c r="J777">
        <v>1664.0099622370799</v>
      </c>
      <c r="K777">
        <v>1644.0039405586119</v>
      </c>
      <c r="L777">
        <v>2006.981719390697</v>
      </c>
      <c r="M777">
        <v>1039.5492633760259</v>
      </c>
      <c r="N777">
        <v>1188.2538965077711</v>
      </c>
      <c r="O777">
        <v>1838.3143538149029</v>
      </c>
      <c r="P777">
        <v>1564.2869333406511</v>
      </c>
      <c r="Q777">
        <v>1827.470070297403</v>
      </c>
      <c r="R777">
        <v>1814.8660712387889</v>
      </c>
      <c r="S777">
        <v>1707.9518382393151</v>
      </c>
      <c r="T777">
        <v>2255.436775694056</v>
      </c>
      <c r="U777">
        <v>1628.630952136793</v>
      </c>
      <c r="V777">
        <v>1848.6682116988261</v>
      </c>
      <c r="W777">
        <v>1606.2927457610499</v>
      </c>
      <c r="X777">
        <v>1737.382211121266</v>
      </c>
      <c r="Y777">
        <v>1720.845969860356</v>
      </c>
      <c r="Z777">
        <v>1273.084110448086</v>
      </c>
      <c r="AA777">
        <v>1884.715207685296</v>
      </c>
      <c r="AB777">
        <v>1805.1155182069231</v>
      </c>
      <c r="AC777">
        <v>1666.4565009481651</v>
      </c>
      <c r="AD777">
        <v>1214.071367367269</v>
      </c>
      <c r="AE777">
        <v>1681.646341042426</v>
      </c>
      <c r="AF777">
        <v>1838.155956058645</v>
      </c>
      <c r="AG777">
        <v>1745.9259483505471</v>
      </c>
      <c r="AH777">
        <v>1715.110356971898</v>
      </c>
    </row>
    <row r="778" spans="1:34" x14ac:dyDescent="0.25">
      <c r="A778">
        <v>44377</v>
      </c>
      <c r="B778">
        <v>1408.55</v>
      </c>
      <c r="C778">
        <v>1743.47327548973</v>
      </c>
      <c r="D778">
        <v>1627.9799519410651</v>
      </c>
      <c r="E778">
        <v>1460.862597736892</v>
      </c>
      <c r="F778">
        <v>1816.2079176695111</v>
      </c>
      <c r="G778">
        <v>1821.503712273772</v>
      </c>
      <c r="H778">
        <v>2397.631871262724</v>
      </c>
      <c r="I778">
        <v>1499.0076939049491</v>
      </c>
      <c r="J778">
        <v>1652.2361300787879</v>
      </c>
      <c r="K778">
        <v>1657.715241892073</v>
      </c>
      <c r="L778">
        <v>2000.724934584508</v>
      </c>
      <c r="M778">
        <v>1044.634121395288</v>
      </c>
      <c r="N778">
        <v>1186.6281416644131</v>
      </c>
      <c r="O778">
        <v>1831.5151294305811</v>
      </c>
      <c r="P778">
        <v>1564.6367242216249</v>
      </c>
      <c r="Q778">
        <v>1840.8571907772209</v>
      </c>
      <c r="R778">
        <v>1807.1671095427209</v>
      </c>
      <c r="S778">
        <v>1715.288916514947</v>
      </c>
      <c r="T778">
        <v>2240.7321628752802</v>
      </c>
      <c r="U778">
        <v>1623.0758152926489</v>
      </c>
      <c r="V778">
        <v>1850.7807633666159</v>
      </c>
      <c r="W778">
        <v>1604.283101506938</v>
      </c>
      <c r="X778">
        <v>1740.431842364804</v>
      </c>
      <c r="Y778">
        <v>1719.801764913019</v>
      </c>
      <c r="Z778">
        <v>1277.905394831469</v>
      </c>
      <c r="AA778">
        <v>1876.2022543671139</v>
      </c>
      <c r="AB778">
        <v>1805.0885768795561</v>
      </c>
      <c r="AC778">
        <v>1661.9795375459851</v>
      </c>
      <c r="AD778">
        <v>1215.9850758006171</v>
      </c>
      <c r="AE778">
        <v>1673.1829637407211</v>
      </c>
      <c r="AF778">
        <v>1826.690428775029</v>
      </c>
      <c r="AG778">
        <v>1740.3777127051719</v>
      </c>
      <c r="AH778">
        <v>1715.0226160427469</v>
      </c>
    </row>
    <row r="779" spans="1:34" x14ac:dyDescent="0.25">
      <c r="A779">
        <v>44376</v>
      </c>
      <c r="B779">
        <v>1410.04</v>
      </c>
      <c r="C779">
        <v>1746.0931753252989</v>
      </c>
      <c r="D779">
        <v>1623.3417318548441</v>
      </c>
      <c r="E779">
        <v>1468.627598360006</v>
      </c>
      <c r="F779">
        <v>1818.6650529189051</v>
      </c>
      <c r="G779">
        <v>1829.5579412032221</v>
      </c>
      <c r="H779">
        <v>2398.710591745953</v>
      </c>
      <c r="I779">
        <v>1492.47347805647</v>
      </c>
      <c r="J779">
        <v>1649.7101805551799</v>
      </c>
      <c r="K779">
        <v>1676.2689980120269</v>
      </c>
      <c r="L779">
        <v>1997.8806644234439</v>
      </c>
      <c r="M779">
        <v>1042.4507755647321</v>
      </c>
      <c r="N779">
        <v>1194.4880215964711</v>
      </c>
      <c r="O779">
        <v>1826.719047767089</v>
      </c>
      <c r="P779">
        <v>1567.3984430620069</v>
      </c>
      <c r="Q779">
        <v>1843.836019510127</v>
      </c>
      <c r="R779">
        <v>1815.6359230447349</v>
      </c>
      <c r="S779">
        <v>1722.240972223658</v>
      </c>
      <c r="T779">
        <v>2241.401652452796</v>
      </c>
      <c r="U779">
        <v>1628.839368489452</v>
      </c>
      <c r="V779">
        <v>1860.3724403275751</v>
      </c>
      <c r="W779">
        <v>1611.2823888493231</v>
      </c>
      <c r="X779">
        <v>1745.2733032768331</v>
      </c>
      <c r="Y779">
        <v>1721.825547677905</v>
      </c>
      <c r="Z779">
        <v>1273.7943682233131</v>
      </c>
      <c r="AA779">
        <v>1878.274574562352</v>
      </c>
      <c r="AB779">
        <v>1806.1313049405089</v>
      </c>
      <c r="AC779">
        <v>1667.0732536637099</v>
      </c>
      <c r="AD779">
        <v>1218.938870138129</v>
      </c>
      <c r="AE779">
        <v>1675.28179824635</v>
      </c>
      <c r="AF779">
        <v>1828.4088025383289</v>
      </c>
      <c r="AG779">
        <v>1743.5138079014821</v>
      </c>
      <c r="AH779">
        <v>1717.6143001150399</v>
      </c>
    </row>
    <row r="780" spans="1:34" x14ac:dyDescent="0.25">
      <c r="A780">
        <v>44375</v>
      </c>
      <c r="B780">
        <v>1405.81</v>
      </c>
      <c r="C780">
        <v>1746.503756613783</v>
      </c>
      <c r="D780">
        <v>1628.707867669777</v>
      </c>
      <c r="E780">
        <v>1473.059278685771</v>
      </c>
      <c r="F780">
        <v>1823.286924152593</v>
      </c>
      <c r="G780">
        <v>1828.84545790525</v>
      </c>
      <c r="H780">
        <v>2394.6258788168188</v>
      </c>
      <c r="I780">
        <v>1483.349853555821</v>
      </c>
      <c r="J780">
        <v>1643.4268043379409</v>
      </c>
      <c r="K780">
        <v>1691.425883794629</v>
      </c>
      <c r="L780">
        <v>2005.3173354042799</v>
      </c>
      <c r="M780">
        <v>1043.6430243355469</v>
      </c>
      <c r="N780">
        <v>1199.02251652625</v>
      </c>
      <c r="O780">
        <v>1824.565406506322</v>
      </c>
      <c r="P780">
        <v>1573.9961745593071</v>
      </c>
      <c r="Q780">
        <v>1833.2326244094061</v>
      </c>
      <c r="R780">
        <v>1807.7697907274389</v>
      </c>
      <c r="S780">
        <v>1727.490255098737</v>
      </c>
      <c r="T780">
        <v>2246.094997324331</v>
      </c>
      <c r="U780">
        <v>1628.4766275091131</v>
      </c>
      <c r="V780">
        <v>1846.0138615575031</v>
      </c>
      <c r="W780">
        <v>1621.08769269755</v>
      </c>
      <c r="X780">
        <v>1735.4902404700269</v>
      </c>
      <c r="Y780">
        <v>1727.0518328687319</v>
      </c>
      <c r="Z780">
        <v>1267.5255628533309</v>
      </c>
      <c r="AA780">
        <v>1880.3713332277609</v>
      </c>
      <c r="AB780">
        <v>1803.0991398540989</v>
      </c>
      <c r="AC780">
        <v>1666.8572699203501</v>
      </c>
      <c r="AD780">
        <v>1220.3146785061149</v>
      </c>
      <c r="AE780">
        <v>1675.1737433538849</v>
      </c>
      <c r="AF780">
        <v>1829.302021741943</v>
      </c>
      <c r="AG780">
        <v>1743.908658577343</v>
      </c>
      <c r="AH780">
        <v>1717.871323136681</v>
      </c>
    </row>
    <row r="781" spans="1:34" x14ac:dyDescent="0.25">
      <c r="A781">
        <v>44372</v>
      </c>
      <c r="B781">
        <v>1390.12</v>
      </c>
      <c r="C781">
        <v>1741.463344778613</v>
      </c>
      <c r="D781">
        <v>1618.369617474928</v>
      </c>
      <c r="E781">
        <v>1457.552426290933</v>
      </c>
      <c r="F781">
        <v>1822.847139319796</v>
      </c>
      <c r="G781">
        <v>1820.2804262055629</v>
      </c>
      <c r="H781">
        <v>2391.5122035748218</v>
      </c>
      <c r="I781">
        <v>1475.9532382589659</v>
      </c>
      <c r="J781">
        <v>1644.045229636755</v>
      </c>
      <c r="K781">
        <v>1682.7841248639841</v>
      </c>
      <c r="L781">
        <v>1999.6246298519179</v>
      </c>
      <c r="M781">
        <v>1048.995848450063</v>
      </c>
      <c r="N781">
        <v>1197.468173558545</v>
      </c>
      <c r="O781">
        <v>1816.267456407804</v>
      </c>
      <c r="P781">
        <v>1569.529683702322</v>
      </c>
      <c r="Q781">
        <v>1816.323603206052</v>
      </c>
      <c r="R781">
        <v>1789.100720334121</v>
      </c>
      <c r="S781">
        <v>1717.5882714662789</v>
      </c>
      <c r="T781">
        <v>2226.708018738364</v>
      </c>
      <c r="U781">
        <v>1622.2264206727241</v>
      </c>
      <c r="V781">
        <v>1842.9826083892319</v>
      </c>
      <c r="W781">
        <v>1623.3485030690561</v>
      </c>
      <c r="X781">
        <v>1746.9199963906201</v>
      </c>
      <c r="Y781">
        <v>1723.6325227721979</v>
      </c>
      <c r="Z781">
        <v>1256.821312932326</v>
      </c>
      <c r="AA781">
        <v>1877.9555972185881</v>
      </c>
      <c r="AB781">
        <v>1794.834366606246</v>
      </c>
      <c r="AC781">
        <v>1659.0762132231271</v>
      </c>
      <c r="AD781">
        <v>1216.1949104667431</v>
      </c>
      <c r="AE781">
        <v>1661.6584128700099</v>
      </c>
      <c r="AF781">
        <v>1819.742704853511</v>
      </c>
      <c r="AG781">
        <v>1736.8231620633171</v>
      </c>
      <c r="AH781">
        <v>1718.1667204441289</v>
      </c>
    </row>
    <row r="782" spans="1:34" x14ac:dyDescent="0.25">
      <c r="A782">
        <v>44371</v>
      </c>
      <c r="B782">
        <v>1379.72</v>
      </c>
      <c r="C782">
        <v>1735.361534083409</v>
      </c>
      <c r="D782">
        <v>1601.0951020867631</v>
      </c>
      <c r="E782">
        <v>1445.6859538932149</v>
      </c>
      <c r="F782">
        <v>1821.5469278326409</v>
      </c>
      <c r="G782">
        <v>1820.629727226524</v>
      </c>
      <c r="H782">
        <v>2347.9375197535092</v>
      </c>
      <c r="I782">
        <v>1484.55031095392</v>
      </c>
      <c r="J782">
        <v>1638.1652560337261</v>
      </c>
      <c r="K782">
        <v>1669.778682532055</v>
      </c>
      <c r="L782">
        <v>1999.426542873666</v>
      </c>
      <c r="M782">
        <v>1051.007322677217</v>
      </c>
      <c r="N782">
        <v>1192.8440099299951</v>
      </c>
      <c r="O782">
        <v>1813.1681000503099</v>
      </c>
      <c r="P782">
        <v>1565.7040332951269</v>
      </c>
      <c r="Q782">
        <v>1804.7162253400541</v>
      </c>
      <c r="R782">
        <v>1786.0357546725661</v>
      </c>
      <c r="S782">
        <v>1710.8628200123881</v>
      </c>
      <c r="T782">
        <v>2224.1114465136388</v>
      </c>
      <c r="U782">
        <v>1624.5929577661159</v>
      </c>
      <c r="V782">
        <v>1841.0130644617129</v>
      </c>
      <c r="W782">
        <v>1605.1740616561019</v>
      </c>
      <c r="X782">
        <v>1757.3476240413011</v>
      </c>
      <c r="Y782">
        <v>1720.055956351262</v>
      </c>
      <c r="Z782">
        <v>1246.9097167564969</v>
      </c>
      <c r="AA782">
        <v>1870.2595641817679</v>
      </c>
      <c r="AB782">
        <v>1788.622403342808</v>
      </c>
      <c r="AC782">
        <v>1656.0184527272961</v>
      </c>
      <c r="AD782">
        <v>1210.7974133853741</v>
      </c>
      <c r="AE782">
        <v>1655.2657075239269</v>
      </c>
      <c r="AF782">
        <v>1810.1173044574141</v>
      </c>
      <c r="AG782">
        <v>1730.1717727158109</v>
      </c>
      <c r="AH782">
        <v>1714.3719461165181</v>
      </c>
    </row>
    <row r="783" spans="1:34" x14ac:dyDescent="0.25">
      <c r="A783">
        <v>44370</v>
      </c>
      <c r="B783">
        <v>1376.87</v>
      </c>
      <c r="C783">
        <v>1738.581555352629</v>
      </c>
      <c r="D783">
        <v>1606.9427379127419</v>
      </c>
      <c r="E783">
        <v>1454.1619272117059</v>
      </c>
      <c r="F783">
        <v>1825.287292947567</v>
      </c>
      <c r="G783">
        <v>1823.7904428509059</v>
      </c>
      <c r="H783">
        <v>2348.4712090642779</v>
      </c>
      <c r="I783">
        <v>1484.8234749422841</v>
      </c>
      <c r="J783">
        <v>1641.7859837046669</v>
      </c>
      <c r="K783">
        <v>1678.1534757055599</v>
      </c>
      <c r="L783">
        <v>1987.857903676874</v>
      </c>
      <c r="M783">
        <v>1048.6993356581411</v>
      </c>
      <c r="N783">
        <v>1195.7050108163651</v>
      </c>
      <c r="O783">
        <v>1818.792866283806</v>
      </c>
      <c r="P783">
        <v>1569.0987063211289</v>
      </c>
      <c r="Q783">
        <v>1803.02550948768</v>
      </c>
      <c r="R783">
        <v>1789.393090364239</v>
      </c>
      <c r="S783">
        <v>1692.161139369779</v>
      </c>
      <c r="T783">
        <v>2225.3799963550568</v>
      </c>
      <c r="U783">
        <v>1632.7190606011111</v>
      </c>
      <c r="V783">
        <v>1840.9417471774</v>
      </c>
      <c r="W783">
        <v>1602.785943095417</v>
      </c>
      <c r="X783">
        <v>1761.8289109976761</v>
      </c>
      <c r="Y783">
        <v>1726.9589436833201</v>
      </c>
      <c r="Z783">
        <v>1261.088610657657</v>
      </c>
      <c r="AA783">
        <v>1873.8557299391371</v>
      </c>
      <c r="AB783">
        <v>1790.295600219476</v>
      </c>
      <c r="AC783">
        <v>1659.074145123413</v>
      </c>
      <c r="AD783">
        <v>1215.856685397097</v>
      </c>
      <c r="AE783">
        <v>1653.343191279323</v>
      </c>
      <c r="AF783">
        <v>1816.4091525787071</v>
      </c>
      <c r="AG783">
        <v>1732.7974407345539</v>
      </c>
      <c r="AH783">
        <v>1717.3494182779129</v>
      </c>
    </row>
    <row r="784" spans="1:34" x14ac:dyDescent="0.25">
      <c r="A784">
        <v>44369</v>
      </c>
      <c r="B784">
        <v>1379.97</v>
      </c>
      <c r="C784">
        <v>1744.1433694770999</v>
      </c>
      <c r="D784">
        <v>1617.576581440175</v>
      </c>
      <c r="E784">
        <v>1472.566877722614</v>
      </c>
      <c r="F784">
        <v>1835.936702574742</v>
      </c>
      <c r="G784">
        <v>1844.367710206837</v>
      </c>
      <c r="H784">
        <v>2332.4869420414639</v>
      </c>
      <c r="I784">
        <v>1499.6209903318791</v>
      </c>
      <c r="J784">
        <v>1637.533537591712</v>
      </c>
      <c r="K784">
        <v>1711.359208420017</v>
      </c>
      <c r="L784">
        <v>1977.8663703710481</v>
      </c>
      <c r="M784">
        <v>1045.1688060484739</v>
      </c>
      <c r="N784">
        <v>1200.889475943686</v>
      </c>
      <c r="O784">
        <v>1831.3930074975181</v>
      </c>
      <c r="P784">
        <v>1580.9305283449171</v>
      </c>
      <c r="Q784">
        <v>1812.5902938204531</v>
      </c>
      <c r="R784">
        <v>1784.054711750159</v>
      </c>
      <c r="S784">
        <v>1657.0044000451931</v>
      </c>
      <c r="T784">
        <v>2236.918319538875</v>
      </c>
      <c r="U784">
        <v>1641.635866818129</v>
      </c>
      <c r="V784">
        <v>1840.6359332302941</v>
      </c>
      <c r="W784">
        <v>1601.585145199072</v>
      </c>
      <c r="X784">
        <v>1770.3083897188669</v>
      </c>
      <c r="Y784">
        <v>1734.7762219216991</v>
      </c>
      <c r="Z784">
        <v>1262.307113080745</v>
      </c>
      <c r="AA784">
        <v>1878.3439365871941</v>
      </c>
      <c r="AB784">
        <v>1798.2410588159621</v>
      </c>
      <c r="AC784">
        <v>1665.146409722473</v>
      </c>
      <c r="AD784">
        <v>1220.181750409123</v>
      </c>
      <c r="AE784">
        <v>1655.033527758075</v>
      </c>
      <c r="AF784">
        <v>1823.432370268624</v>
      </c>
      <c r="AG784">
        <v>1739.3852905910701</v>
      </c>
      <c r="AH784">
        <v>1721.629595380055</v>
      </c>
    </row>
    <row r="785" spans="1:34" x14ac:dyDescent="0.25">
      <c r="A785">
        <v>44368</v>
      </c>
      <c r="B785">
        <v>1372.63</v>
      </c>
      <c r="C785">
        <v>1743.414946455845</v>
      </c>
      <c r="D785">
        <v>1619.5106109323449</v>
      </c>
      <c r="E785">
        <v>1466.0629013474741</v>
      </c>
      <c r="F785">
        <v>1835.6487966644229</v>
      </c>
      <c r="G785">
        <v>1848.6307630359281</v>
      </c>
      <c r="H785">
        <v>2331.461327378654</v>
      </c>
      <c r="I785">
        <v>1496.688469550963</v>
      </c>
      <c r="J785">
        <v>1634.330703349068</v>
      </c>
      <c r="K785">
        <v>1690.3264113284811</v>
      </c>
      <c r="L785">
        <v>1974.8916837471679</v>
      </c>
      <c r="M785">
        <v>1034.505649324318</v>
      </c>
      <c r="N785">
        <v>1186.3530129164651</v>
      </c>
      <c r="O785">
        <v>1841.22206364877</v>
      </c>
      <c r="P785">
        <v>1578.990465517566</v>
      </c>
      <c r="Q785">
        <v>1815.75752172131</v>
      </c>
      <c r="R785">
        <v>1775.105431134547</v>
      </c>
      <c r="S785">
        <v>1660.6105919198151</v>
      </c>
      <c r="T785">
        <v>2248.5361787190091</v>
      </c>
      <c r="U785">
        <v>1635.2220500035619</v>
      </c>
      <c r="V785">
        <v>1853.6240617582539</v>
      </c>
      <c r="W785">
        <v>1596.6152428752621</v>
      </c>
      <c r="X785">
        <v>1767.4871793896759</v>
      </c>
      <c r="Y785">
        <v>1737.9404286413021</v>
      </c>
      <c r="Z785">
        <v>1272.225484565568</v>
      </c>
      <c r="AA785">
        <v>1879.712908658496</v>
      </c>
      <c r="AB785">
        <v>1800.15423846461</v>
      </c>
      <c r="AC785">
        <v>1660.5821220928581</v>
      </c>
      <c r="AD785">
        <v>1213.1304278077901</v>
      </c>
      <c r="AE785">
        <v>1647.540009883113</v>
      </c>
      <c r="AF785">
        <v>1822.889300688661</v>
      </c>
      <c r="AG785">
        <v>1741.6068147697381</v>
      </c>
      <c r="AH785">
        <v>1718.622304112529</v>
      </c>
    </row>
    <row r="786" spans="1:34" x14ac:dyDescent="0.25">
      <c r="A786">
        <v>44365</v>
      </c>
      <c r="B786">
        <v>1377.77</v>
      </c>
      <c r="C786">
        <v>1740.088376929378</v>
      </c>
      <c r="D786">
        <v>1623.6717383905091</v>
      </c>
      <c r="E786">
        <v>1481.054513707554</v>
      </c>
      <c r="F786">
        <v>1833.7264041795161</v>
      </c>
      <c r="G786">
        <v>1857.3283635645839</v>
      </c>
      <c r="H786">
        <v>2332.1960219452581</v>
      </c>
      <c r="I786">
        <v>1490.952017276237</v>
      </c>
      <c r="J786">
        <v>1633.5176644222381</v>
      </c>
      <c r="K786">
        <v>1682.3317228661069</v>
      </c>
      <c r="L786">
        <v>1976.8765814596479</v>
      </c>
      <c r="M786">
        <v>1037.284539064789</v>
      </c>
      <c r="N786">
        <v>1171.057012428176</v>
      </c>
      <c r="O786">
        <v>1839.460182813757</v>
      </c>
      <c r="P786">
        <v>1574.5271752955171</v>
      </c>
      <c r="Q786">
        <v>1799.218698627189</v>
      </c>
      <c r="R786">
        <v>1784.9503847443741</v>
      </c>
      <c r="S786">
        <v>1646.427800964703</v>
      </c>
      <c r="T786">
        <v>2253.2909066107632</v>
      </c>
      <c r="U786">
        <v>1632.9769750451001</v>
      </c>
      <c r="V786">
        <v>1867.212801888815</v>
      </c>
      <c r="W786">
        <v>1595.669206485346</v>
      </c>
      <c r="X786">
        <v>1755.878845730397</v>
      </c>
      <c r="Y786">
        <v>1723.7047532722879</v>
      </c>
      <c r="Z786">
        <v>1288.7585896424041</v>
      </c>
      <c r="AA786">
        <v>1873.7415631577819</v>
      </c>
      <c r="AB786">
        <v>1795.9000393126839</v>
      </c>
      <c r="AC786">
        <v>1661.8624791170309</v>
      </c>
      <c r="AD786">
        <v>1213.4112579179</v>
      </c>
      <c r="AE786">
        <v>1650.884494192946</v>
      </c>
      <c r="AF786">
        <v>1826.232714301723</v>
      </c>
      <c r="AG786">
        <v>1739.541794499358</v>
      </c>
      <c r="AH786">
        <v>1709.9445386626139</v>
      </c>
    </row>
    <row r="787" spans="1:34" x14ac:dyDescent="0.25">
      <c r="A787">
        <v>44364</v>
      </c>
      <c r="B787">
        <v>1359.92</v>
      </c>
      <c r="C787">
        <v>1728.948101702427</v>
      </c>
      <c r="D787">
        <v>1596.044468453802</v>
      </c>
      <c r="E787">
        <v>1470.8648565252749</v>
      </c>
      <c r="F787">
        <v>1822.8038472024921</v>
      </c>
      <c r="G787">
        <v>1842.022827745423</v>
      </c>
      <c r="H787">
        <v>2323.6254999697539</v>
      </c>
      <c r="I787">
        <v>1484.293834289022</v>
      </c>
      <c r="J787">
        <v>1606.101830842443</v>
      </c>
      <c r="K787">
        <v>1692.3426057272741</v>
      </c>
      <c r="L787">
        <v>1947.1260599712909</v>
      </c>
      <c r="M787">
        <v>1039.093767999693</v>
      </c>
      <c r="N787">
        <v>1160.804747721814</v>
      </c>
      <c r="O787">
        <v>1820.103580273058</v>
      </c>
      <c r="P787">
        <v>1562.5722514318279</v>
      </c>
      <c r="Q787">
        <v>1784.920765759947</v>
      </c>
      <c r="R787">
        <v>1778.977866591099</v>
      </c>
      <c r="S787">
        <v>1631.157360235045</v>
      </c>
      <c r="T787">
        <v>2218.2569295679018</v>
      </c>
      <c r="U787">
        <v>1625.132890336607</v>
      </c>
      <c r="V787">
        <v>1872.617819076906</v>
      </c>
      <c r="W787">
        <v>1592.063328799012</v>
      </c>
      <c r="X787">
        <v>1747.3525592403651</v>
      </c>
      <c r="Y787">
        <v>1716.454616036862</v>
      </c>
      <c r="Z787">
        <v>1284.67407201484</v>
      </c>
      <c r="AA787">
        <v>1862.0600633989879</v>
      </c>
      <c r="AB787">
        <v>1780.1513399062301</v>
      </c>
      <c r="AC787">
        <v>1653.895541250361</v>
      </c>
      <c r="AD787">
        <v>1207.2192107825281</v>
      </c>
      <c r="AE787">
        <v>1637.909647678965</v>
      </c>
      <c r="AF787">
        <v>1816.1315706929429</v>
      </c>
      <c r="AG787">
        <v>1729.2181646462379</v>
      </c>
      <c r="AH787">
        <v>1697.690031009831</v>
      </c>
    </row>
    <row r="788" spans="1:34" x14ac:dyDescent="0.25">
      <c r="A788">
        <v>44363</v>
      </c>
      <c r="B788">
        <v>1356.52</v>
      </c>
      <c r="C788">
        <v>1719.3133886637229</v>
      </c>
      <c r="D788">
        <v>1582.112379618261</v>
      </c>
      <c r="E788">
        <v>1465.1062970664859</v>
      </c>
      <c r="F788">
        <v>1815.338319284001</v>
      </c>
      <c r="G788">
        <v>1835.3253901187361</v>
      </c>
      <c r="H788">
        <v>2310.1688343270948</v>
      </c>
      <c r="I788">
        <v>1475.762423213238</v>
      </c>
      <c r="J788">
        <v>1584.7394120909189</v>
      </c>
      <c r="K788">
        <v>1657.0029713653771</v>
      </c>
      <c r="L788">
        <v>1929.104285814112</v>
      </c>
      <c r="M788">
        <v>1044.2280578777711</v>
      </c>
      <c r="N788">
        <v>1158.979666231653</v>
      </c>
      <c r="O788">
        <v>1801.777950689974</v>
      </c>
      <c r="P788">
        <v>1548.173088319623</v>
      </c>
      <c r="Q788">
        <v>1779.3451240914401</v>
      </c>
      <c r="R788">
        <v>1772.888004819705</v>
      </c>
      <c r="S788">
        <v>1658.1043193968239</v>
      </c>
      <c r="T788">
        <v>2213.667203916591</v>
      </c>
      <c r="U788">
        <v>1616.3648729222391</v>
      </c>
      <c r="V788">
        <v>1828.6657612184219</v>
      </c>
      <c r="W788">
        <v>1578.598469665704</v>
      </c>
      <c r="X788">
        <v>1749.0934619173361</v>
      </c>
      <c r="Y788">
        <v>1706.686587210198</v>
      </c>
      <c r="Z788">
        <v>1282.2299262041599</v>
      </c>
      <c r="AA788">
        <v>1854.9443984249019</v>
      </c>
      <c r="AB788">
        <v>1760.7983196044479</v>
      </c>
      <c r="AC788">
        <v>1644.291549967008</v>
      </c>
      <c r="AD788">
        <v>1206.2203489372489</v>
      </c>
      <c r="AE788">
        <v>1633.62584406412</v>
      </c>
      <c r="AF788">
        <v>1804.307400707808</v>
      </c>
      <c r="AG788">
        <v>1718.2382081811479</v>
      </c>
      <c r="AH788">
        <v>1689.834135335265</v>
      </c>
    </row>
    <row r="789" spans="1:34" x14ac:dyDescent="0.25">
      <c r="A789">
        <v>44362</v>
      </c>
      <c r="B789">
        <v>1367.36</v>
      </c>
      <c r="C789">
        <v>1718.2203466287381</v>
      </c>
      <c r="D789">
        <v>1582.3480086765189</v>
      </c>
      <c r="E789">
        <v>1463.884088479808</v>
      </c>
      <c r="F789">
        <v>1812.965785266771</v>
      </c>
      <c r="G789">
        <v>1834.013941853967</v>
      </c>
      <c r="H789">
        <v>2316.8788988943161</v>
      </c>
      <c r="I789">
        <v>1486.6941408366929</v>
      </c>
      <c r="J789">
        <v>1571.016163994004</v>
      </c>
      <c r="K789">
        <v>1650.6941208366729</v>
      </c>
      <c r="L789">
        <v>1924.3501354181201</v>
      </c>
      <c r="M789">
        <v>1046.9489538761479</v>
      </c>
      <c r="N789">
        <v>1154.3999322112211</v>
      </c>
      <c r="O789">
        <v>1800.838991157756</v>
      </c>
      <c r="P789">
        <v>1545.991198123254</v>
      </c>
      <c r="Q789">
        <v>1772.0135193544741</v>
      </c>
      <c r="R789">
        <v>1794.794801947633</v>
      </c>
      <c r="S789">
        <v>1629.353901783516</v>
      </c>
      <c r="T789">
        <v>2228.1513546583042</v>
      </c>
      <c r="U789">
        <v>1610.407464537237</v>
      </c>
      <c r="V789">
        <v>1823.285137099205</v>
      </c>
      <c r="W789">
        <v>1584.8079333900951</v>
      </c>
      <c r="X789">
        <v>1743.05224264754</v>
      </c>
      <c r="Y789">
        <v>1704.2898817211451</v>
      </c>
      <c r="Z789">
        <v>1262.5346926519601</v>
      </c>
      <c r="AA789">
        <v>1853.8675367474809</v>
      </c>
      <c r="AB789">
        <v>1754.9704134057449</v>
      </c>
      <c r="AC789">
        <v>1649.931083266011</v>
      </c>
      <c r="AD789">
        <v>1200.401388422641</v>
      </c>
      <c r="AE789">
        <v>1641.5787763741489</v>
      </c>
      <c r="AF789">
        <v>1806.7058355709</v>
      </c>
      <c r="AG789">
        <v>1713.5058170708801</v>
      </c>
      <c r="AH789">
        <v>1689.6634038842051</v>
      </c>
    </row>
    <row r="790" spans="1:34" x14ac:dyDescent="0.25">
      <c r="A790">
        <v>44361</v>
      </c>
      <c r="B790">
        <v>1361.72</v>
      </c>
      <c r="C790">
        <v>1714.5861866169521</v>
      </c>
      <c r="D790">
        <v>1583.3710086379299</v>
      </c>
      <c r="E790">
        <v>1435.010587160059</v>
      </c>
      <c r="F790">
        <v>1804.6712210504791</v>
      </c>
      <c r="G790">
        <v>1792.841552343948</v>
      </c>
      <c r="H790">
        <v>2315.6936181733108</v>
      </c>
      <c r="I790">
        <v>1478.2991299124001</v>
      </c>
      <c r="J790">
        <v>1563.002757013784</v>
      </c>
      <c r="K790">
        <v>1659.2891322639839</v>
      </c>
      <c r="L790">
        <v>1918.4084463563461</v>
      </c>
      <c r="M790">
        <v>1040.069237987346</v>
      </c>
      <c r="N790">
        <v>1151.896265484025</v>
      </c>
      <c r="O790">
        <v>1785.215932932131</v>
      </c>
      <c r="P790">
        <v>1551.1942401847291</v>
      </c>
      <c r="Q790">
        <v>1768.43935045545</v>
      </c>
      <c r="R790">
        <v>1809.2222110973551</v>
      </c>
      <c r="S790">
        <v>1611.051111510686</v>
      </c>
      <c r="T790">
        <v>2223.6767391576132</v>
      </c>
      <c r="U790">
        <v>1609.3325247945841</v>
      </c>
      <c r="V790">
        <v>1823.091953691792</v>
      </c>
      <c r="W790">
        <v>1572.785648340337</v>
      </c>
      <c r="X790">
        <v>1742.9528366762099</v>
      </c>
      <c r="Y790">
        <v>1708.182381831745</v>
      </c>
      <c r="Z790">
        <v>1278.640081703531</v>
      </c>
      <c r="AA790">
        <v>1851.532381646449</v>
      </c>
      <c r="AB790">
        <v>1748.03155399149</v>
      </c>
      <c r="AC790">
        <v>1646.607107865799</v>
      </c>
      <c r="AD790">
        <v>1197.1539698929539</v>
      </c>
      <c r="AE790">
        <v>1640.023778305248</v>
      </c>
      <c r="AF790">
        <v>1798.7937073005139</v>
      </c>
      <c r="AG790">
        <v>1708.1242672814301</v>
      </c>
      <c r="AH790">
        <v>1689.637283539606</v>
      </c>
    </row>
    <row r="791" spans="1:34" x14ac:dyDescent="0.25">
      <c r="A791">
        <v>44358</v>
      </c>
      <c r="B791">
        <v>1351.74</v>
      </c>
      <c r="C791">
        <v>1706.73379674543</v>
      </c>
      <c r="D791">
        <v>1584.78004281414</v>
      </c>
      <c r="E791">
        <v>1401.118165555426</v>
      </c>
      <c r="F791">
        <v>1795.893878400057</v>
      </c>
      <c r="G791">
        <v>1783.3285881667621</v>
      </c>
      <c r="H791">
        <v>2282.0374705020672</v>
      </c>
      <c r="I791">
        <v>1477.992717642446</v>
      </c>
      <c r="J791">
        <v>1550.3282412574331</v>
      </c>
      <c r="K791">
        <v>1633.929604185636</v>
      </c>
      <c r="L791">
        <v>1912.986830539161</v>
      </c>
      <c r="M791">
        <v>1033.095083934732</v>
      </c>
      <c r="N791">
        <v>1144.6964538305931</v>
      </c>
      <c r="O791">
        <v>1779.878284793223</v>
      </c>
      <c r="P791">
        <v>1548.225183987762</v>
      </c>
      <c r="Q791">
        <v>1763.424066864417</v>
      </c>
      <c r="R791">
        <v>1816.1269339322571</v>
      </c>
      <c r="S791">
        <v>1602.7644240126481</v>
      </c>
      <c r="T791">
        <v>2217.9894253798129</v>
      </c>
      <c r="U791">
        <v>1601.094237253777</v>
      </c>
      <c r="V791">
        <v>1824.9534647894291</v>
      </c>
      <c r="W791">
        <v>1549.622361773105</v>
      </c>
      <c r="X791">
        <v>1747.486125010204</v>
      </c>
      <c r="Y791">
        <v>1704.645790122838</v>
      </c>
      <c r="Z791">
        <v>1281.3055910219871</v>
      </c>
      <c r="AA791">
        <v>1842.9503111755989</v>
      </c>
      <c r="AB791">
        <v>1740.058555496877</v>
      </c>
      <c r="AC791">
        <v>1640.869643547961</v>
      </c>
      <c r="AD791">
        <v>1188.2421371888349</v>
      </c>
      <c r="AE791">
        <v>1634.026341248785</v>
      </c>
      <c r="AF791">
        <v>1782.802887417005</v>
      </c>
      <c r="AG791">
        <v>1700.5505433759599</v>
      </c>
      <c r="AH791">
        <v>1685.212929886234</v>
      </c>
    </row>
    <row r="792" spans="1:34" x14ac:dyDescent="0.25">
      <c r="A792">
        <v>44357</v>
      </c>
      <c r="B792">
        <v>1323.58</v>
      </c>
      <c r="C792">
        <v>1694.58089017937</v>
      </c>
      <c r="D792">
        <v>1549.118276287611</v>
      </c>
      <c r="E792">
        <v>1374.8334462787341</v>
      </c>
      <c r="F792">
        <v>1785.9370829230411</v>
      </c>
      <c r="G792">
        <v>1771.2374992654011</v>
      </c>
      <c r="H792">
        <v>2273.7619433486029</v>
      </c>
      <c r="I792">
        <v>1466.898570038323</v>
      </c>
      <c r="J792">
        <v>1527.993206521666</v>
      </c>
      <c r="K792">
        <v>1621.699380739484</v>
      </c>
      <c r="L792">
        <v>1887.8842260644949</v>
      </c>
      <c r="M792">
        <v>1015.931043519618</v>
      </c>
      <c r="N792">
        <v>1139.562610457803</v>
      </c>
      <c r="O792">
        <v>1777.0819407955601</v>
      </c>
      <c r="P792">
        <v>1538.4608355126491</v>
      </c>
      <c r="Q792">
        <v>1755.6450133262911</v>
      </c>
      <c r="R792">
        <v>1788.911571996548</v>
      </c>
      <c r="S792">
        <v>1591.9909901655301</v>
      </c>
      <c r="T792">
        <v>2206.7842941863332</v>
      </c>
      <c r="U792">
        <v>1589.494871273683</v>
      </c>
      <c r="V792">
        <v>1829.121981096499</v>
      </c>
      <c r="W792">
        <v>1529.0868757926009</v>
      </c>
      <c r="X792">
        <v>1744.274607984082</v>
      </c>
      <c r="Y792">
        <v>1688.609754106833</v>
      </c>
      <c r="Z792">
        <v>1292.356833837217</v>
      </c>
      <c r="AA792">
        <v>1830.793906945587</v>
      </c>
      <c r="AB792">
        <v>1730.1551515168251</v>
      </c>
      <c r="AC792">
        <v>1624.295172039238</v>
      </c>
      <c r="AD792">
        <v>1180.898139418214</v>
      </c>
      <c r="AE792">
        <v>1607.1015387203511</v>
      </c>
      <c r="AF792">
        <v>1764.5685748573201</v>
      </c>
      <c r="AG792">
        <v>1685.7756054937249</v>
      </c>
      <c r="AH792">
        <v>1680.523744446034</v>
      </c>
    </row>
    <row r="793" spans="1:34" x14ac:dyDescent="0.25">
      <c r="A793">
        <v>44356</v>
      </c>
      <c r="B793">
        <v>1332.9</v>
      </c>
      <c r="C793">
        <v>1697.300982129799</v>
      </c>
      <c r="D793">
        <v>1550.7728770576789</v>
      </c>
      <c r="E793">
        <v>1352.043465450857</v>
      </c>
      <c r="F793">
        <v>1789.9287644481531</v>
      </c>
      <c r="G793">
        <v>1783.091920204801</v>
      </c>
      <c r="H793">
        <v>2279.4690393689921</v>
      </c>
      <c r="I793">
        <v>1460.694932117631</v>
      </c>
      <c r="J793">
        <v>1530.4040626793519</v>
      </c>
      <c r="K793">
        <v>1672.825219454907</v>
      </c>
      <c r="L793">
        <v>1883.9489758466259</v>
      </c>
      <c r="M793">
        <v>1029.8397620783489</v>
      </c>
      <c r="N793">
        <v>1144.3237163712711</v>
      </c>
      <c r="O793">
        <v>1771.321049611721</v>
      </c>
      <c r="P793">
        <v>1536.25879009291</v>
      </c>
      <c r="Q793">
        <v>1768.2053466675629</v>
      </c>
      <c r="R793">
        <v>1802.9086087477301</v>
      </c>
      <c r="S793">
        <v>1585.07933713388</v>
      </c>
      <c r="T793">
        <v>2209.9726779227049</v>
      </c>
      <c r="U793">
        <v>1588.849943035983</v>
      </c>
      <c r="V793">
        <v>1764.2092867358799</v>
      </c>
      <c r="W793">
        <v>1529.9412910268391</v>
      </c>
      <c r="X793">
        <v>1745.716442324343</v>
      </c>
      <c r="Y793">
        <v>1687.9322846132659</v>
      </c>
      <c r="Z793">
        <v>1312.700737978324</v>
      </c>
      <c r="AA793">
        <v>1832.850853767121</v>
      </c>
      <c r="AB793">
        <v>1731.697608442194</v>
      </c>
      <c r="AC793">
        <v>1627.865853352338</v>
      </c>
      <c r="AD793">
        <v>1187.073249712128</v>
      </c>
      <c r="AE793">
        <v>1615.5039962669689</v>
      </c>
      <c r="AF793">
        <v>1768.5138143551289</v>
      </c>
      <c r="AG793">
        <v>1682.5657650924859</v>
      </c>
      <c r="AH793">
        <v>1688.030000799655</v>
      </c>
    </row>
    <row r="794" spans="1:34" x14ac:dyDescent="0.25">
      <c r="A794">
        <v>44355</v>
      </c>
      <c r="B794">
        <v>1319.88</v>
      </c>
      <c r="C794">
        <v>1689.469615005946</v>
      </c>
      <c r="D794">
        <v>1561.11738435711</v>
      </c>
      <c r="E794">
        <v>1346.766326293915</v>
      </c>
      <c r="F794">
        <v>1785.589402065204</v>
      </c>
      <c r="G794">
        <v>1788.9519364344039</v>
      </c>
      <c r="H794">
        <v>2220.6279487241391</v>
      </c>
      <c r="I794">
        <v>1450.528609002009</v>
      </c>
      <c r="J794">
        <v>1521.6763466771549</v>
      </c>
      <c r="K794">
        <v>1676.1635475263099</v>
      </c>
      <c r="L794">
        <v>1867.8772503908699</v>
      </c>
      <c r="M794">
        <v>1042.0613624156749</v>
      </c>
      <c r="N794">
        <v>1146.9730042060539</v>
      </c>
      <c r="O794">
        <v>1766.512208136711</v>
      </c>
      <c r="P794">
        <v>1533.650719251277</v>
      </c>
      <c r="Q794">
        <v>1771.1820469870379</v>
      </c>
      <c r="R794">
        <v>1773.7991377177079</v>
      </c>
      <c r="S794">
        <v>1584.0873773337389</v>
      </c>
      <c r="T794">
        <v>2216.9766735106109</v>
      </c>
      <c r="U794">
        <v>1589.1501515033931</v>
      </c>
      <c r="V794">
        <v>1760.3276213994709</v>
      </c>
      <c r="W794">
        <v>1525.72475027416</v>
      </c>
      <c r="X794">
        <v>1740.1611467544551</v>
      </c>
      <c r="Y794">
        <v>1680.6228032888271</v>
      </c>
      <c r="Z794">
        <v>1305.7108989295989</v>
      </c>
      <c r="AA794">
        <v>1821.311794576422</v>
      </c>
      <c r="AB794">
        <v>1727.852334815793</v>
      </c>
      <c r="AC794">
        <v>1619.4325000281231</v>
      </c>
      <c r="AD794">
        <v>1188.5334044264409</v>
      </c>
      <c r="AE794">
        <v>1600.4448505234659</v>
      </c>
      <c r="AF794">
        <v>1759.599469619907</v>
      </c>
      <c r="AG794">
        <v>1672.2271939298159</v>
      </c>
      <c r="AH794">
        <v>1684.1893562843841</v>
      </c>
    </row>
    <row r="795" spans="1:34" x14ac:dyDescent="0.25">
      <c r="A795">
        <v>44354</v>
      </c>
      <c r="B795">
        <v>1358.78</v>
      </c>
      <c r="C795">
        <v>1707.411493787899</v>
      </c>
      <c r="D795">
        <v>1584.993776860113</v>
      </c>
      <c r="E795">
        <v>1380.3113464911501</v>
      </c>
      <c r="F795">
        <v>1806.9548787976439</v>
      </c>
      <c r="G795">
        <v>1806.1898093264799</v>
      </c>
      <c r="H795">
        <v>2263.2948305191921</v>
      </c>
      <c r="I795">
        <v>1472.311481799481</v>
      </c>
      <c r="J795">
        <v>1525.483925404405</v>
      </c>
      <c r="K795">
        <v>1732.646335316439</v>
      </c>
      <c r="L795">
        <v>1880.0019640356379</v>
      </c>
      <c r="M795">
        <v>1033.350740303975</v>
      </c>
      <c r="N795">
        <v>1153.9744939632869</v>
      </c>
      <c r="O795">
        <v>1783.6525037333799</v>
      </c>
      <c r="P795">
        <v>1541.7980614576149</v>
      </c>
      <c r="Q795">
        <v>1773.426882464214</v>
      </c>
      <c r="R795">
        <v>1822.6006358366481</v>
      </c>
      <c r="S795">
        <v>1595.625768773016</v>
      </c>
      <c r="T795">
        <v>2256.4971572360419</v>
      </c>
      <c r="U795">
        <v>1585.4163194827399</v>
      </c>
      <c r="V795">
        <v>1799.908625020259</v>
      </c>
      <c r="W795">
        <v>1544.357451317127</v>
      </c>
      <c r="X795">
        <v>1751.836746774909</v>
      </c>
      <c r="Y795">
        <v>1691.5979547538479</v>
      </c>
      <c r="Z795">
        <v>1296.275756181112</v>
      </c>
      <c r="AA795">
        <v>1842.481296678943</v>
      </c>
      <c r="AB795">
        <v>1744.349059862863</v>
      </c>
      <c r="AC795">
        <v>1638.834691059202</v>
      </c>
      <c r="AD795">
        <v>1192.323103647085</v>
      </c>
      <c r="AE795">
        <v>1631.279253275557</v>
      </c>
      <c r="AF795">
        <v>1787.1507334922501</v>
      </c>
      <c r="AG795">
        <v>1691.463405553613</v>
      </c>
      <c r="AH795">
        <v>1694.5524979049619</v>
      </c>
    </row>
    <row r="796" spans="1:34" x14ac:dyDescent="0.25">
      <c r="A796">
        <v>44351</v>
      </c>
      <c r="B796">
        <v>1374.05</v>
      </c>
      <c r="C796">
        <v>1711.1676133411261</v>
      </c>
      <c r="D796">
        <v>1587.347811700841</v>
      </c>
      <c r="E796">
        <v>1369.382784133853</v>
      </c>
      <c r="F796">
        <v>1812.662162987081</v>
      </c>
      <c r="G796">
        <v>1799.0451218894159</v>
      </c>
      <c r="H796">
        <v>2311.223783682799</v>
      </c>
      <c r="I796">
        <v>1469.399503141583</v>
      </c>
      <c r="J796">
        <v>1527.5486487750661</v>
      </c>
      <c r="K796">
        <v>1707.0743647047921</v>
      </c>
      <c r="L796">
        <v>1891.3557406742541</v>
      </c>
      <c r="M796">
        <v>1017.604720325019</v>
      </c>
      <c r="N796">
        <v>1151.2769710839141</v>
      </c>
      <c r="O796">
        <v>1785.4319272762621</v>
      </c>
      <c r="P796">
        <v>1543.732924775934</v>
      </c>
      <c r="Q796">
        <v>1758.3428998418381</v>
      </c>
      <c r="R796">
        <v>1856.087519344348</v>
      </c>
      <c r="S796">
        <v>1608.5991517271509</v>
      </c>
      <c r="T796">
        <v>2251.5599901846558</v>
      </c>
      <c r="U796">
        <v>1597.473681586147</v>
      </c>
      <c r="V796">
        <v>1794.200405536953</v>
      </c>
      <c r="W796">
        <v>1528.027539908092</v>
      </c>
      <c r="X796">
        <v>1744.920169706392</v>
      </c>
      <c r="Y796">
        <v>1698.3943403740871</v>
      </c>
      <c r="Z796">
        <v>1263.9356957234941</v>
      </c>
      <c r="AA796">
        <v>1852.5020634589371</v>
      </c>
      <c r="AB796">
        <v>1739.809568183241</v>
      </c>
      <c r="AC796">
        <v>1645.791964968874</v>
      </c>
      <c r="AD796">
        <v>1178.91927091665</v>
      </c>
      <c r="AE796">
        <v>1643.192103099886</v>
      </c>
      <c r="AF796">
        <v>1792.6545704838929</v>
      </c>
      <c r="AG796">
        <v>1696.943832885328</v>
      </c>
      <c r="AH796">
        <v>1694.6839565631551</v>
      </c>
    </row>
    <row r="797" spans="1:34" x14ac:dyDescent="0.25">
      <c r="A797">
        <v>44350</v>
      </c>
      <c r="B797">
        <v>1364.28</v>
      </c>
      <c r="C797">
        <v>1705.038622241188</v>
      </c>
      <c r="D797">
        <v>1571.3144004027611</v>
      </c>
      <c r="E797">
        <v>1336.347094243353</v>
      </c>
      <c r="F797">
        <v>1805.348397137145</v>
      </c>
      <c r="G797">
        <v>1783.7663743398271</v>
      </c>
      <c r="H797">
        <v>2309.0726085799761</v>
      </c>
      <c r="I797">
        <v>1463.9283867283759</v>
      </c>
      <c r="J797">
        <v>1524.204177419361</v>
      </c>
      <c r="K797">
        <v>1627.118321041728</v>
      </c>
      <c r="L797">
        <v>1896.515338908044</v>
      </c>
      <c r="M797">
        <v>1006.9334545801549</v>
      </c>
      <c r="N797">
        <v>1138.680586147334</v>
      </c>
      <c r="O797">
        <v>1784.821929557997</v>
      </c>
      <c r="P797">
        <v>1547.7966121669999</v>
      </c>
      <c r="Q797">
        <v>1751.7789860334869</v>
      </c>
      <c r="R797">
        <v>1853.5719642949459</v>
      </c>
      <c r="S797">
        <v>1595.521273224253</v>
      </c>
      <c r="T797">
        <v>2235.3579543832789</v>
      </c>
      <c r="U797">
        <v>1602.155920439769</v>
      </c>
      <c r="V797">
        <v>1764.5852683358651</v>
      </c>
      <c r="W797">
        <v>1524.0160327387639</v>
      </c>
      <c r="X797">
        <v>1750.5940949582659</v>
      </c>
      <c r="Y797">
        <v>1704.21403422352</v>
      </c>
      <c r="Z797">
        <v>1231.4243435721869</v>
      </c>
      <c r="AA797">
        <v>1850.136778263203</v>
      </c>
      <c r="AB797">
        <v>1727.773841936546</v>
      </c>
      <c r="AC797">
        <v>1643.976647838223</v>
      </c>
      <c r="AD797">
        <v>1159.297096796598</v>
      </c>
      <c r="AE797">
        <v>1636.797176294903</v>
      </c>
      <c r="AF797">
        <v>1780.5072279045801</v>
      </c>
      <c r="AG797">
        <v>1691.6031837421081</v>
      </c>
      <c r="AH797">
        <v>1690.6953131260791</v>
      </c>
    </row>
    <row r="798" spans="1:34" x14ac:dyDescent="0.25">
      <c r="A798">
        <v>44349</v>
      </c>
      <c r="B798">
        <v>1340.78</v>
      </c>
      <c r="C798">
        <v>1682.5817121229979</v>
      </c>
      <c r="D798">
        <v>1557.659861989672</v>
      </c>
      <c r="E798">
        <v>1312.473109211965</v>
      </c>
      <c r="F798">
        <v>1783.9094645188591</v>
      </c>
      <c r="G798">
        <v>1777.9635084449669</v>
      </c>
      <c r="H798">
        <v>2257.3844328541559</v>
      </c>
      <c r="I798">
        <v>1445.8864145971661</v>
      </c>
      <c r="J798">
        <v>1499.262374467877</v>
      </c>
      <c r="K798">
        <v>1617.670397524103</v>
      </c>
      <c r="L798">
        <v>1871.863165485023</v>
      </c>
      <c r="M798">
        <v>990.36534272893823</v>
      </c>
      <c r="N798">
        <v>1120.1002975172969</v>
      </c>
      <c r="O798">
        <v>1766.643092420326</v>
      </c>
      <c r="P798">
        <v>1522.850852724742</v>
      </c>
      <c r="Q798">
        <v>1736.723334737102</v>
      </c>
      <c r="R798">
        <v>1822.2939365973821</v>
      </c>
      <c r="S798">
        <v>1589.788490181731</v>
      </c>
      <c r="T798">
        <v>2224.884088228489</v>
      </c>
      <c r="U798">
        <v>1575.2706829201929</v>
      </c>
      <c r="V798">
        <v>1700.152159076094</v>
      </c>
      <c r="W798">
        <v>1501.427009399237</v>
      </c>
      <c r="X798">
        <v>1736.8512612311699</v>
      </c>
      <c r="Y798">
        <v>1684.9495844714399</v>
      </c>
      <c r="Z798">
        <v>1206.5906874974451</v>
      </c>
      <c r="AA798">
        <v>1827.4526025400951</v>
      </c>
      <c r="AB798">
        <v>1706.056184807403</v>
      </c>
      <c r="AC798">
        <v>1620.2610348655239</v>
      </c>
      <c r="AD798">
        <v>1138.9900700332009</v>
      </c>
      <c r="AE798">
        <v>1619.45812388081</v>
      </c>
      <c r="AF798">
        <v>1758.5665584081289</v>
      </c>
      <c r="AG798">
        <v>1669.2785312916931</v>
      </c>
      <c r="AH798">
        <v>1667.219462393308</v>
      </c>
    </row>
    <row r="799" spans="1:34" x14ac:dyDescent="0.25">
      <c r="A799">
        <v>44348</v>
      </c>
      <c r="B799">
        <v>1337.78</v>
      </c>
      <c r="C799">
        <v>1668.9796386220009</v>
      </c>
      <c r="D799">
        <v>1548.6724700333809</v>
      </c>
      <c r="E799">
        <v>1313.383559760402</v>
      </c>
      <c r="F799">
        <v>1771.527181399076</v>
      </c>
      <c r="G799">
        <v>1762.389174431383</v>
      </c>
      <c r="H799">
        <v>2225.0272396056312</v>
      </c>
      <c r="I799">
        <v>1443.1739872586011</v>
      </c>
      <c r="J799">
        <v>1491.4834518574021</v>
      </c>
      <c r="K799">
        <v>1590.9464268114</v>
      </c>
      <c r="L799">
        <v>1841.9423978452789</v>
      </c>
      <c r="M799">
        <v>983.80778876633531</v>
      </c>
      <c r="N799">
        <v>1111.1635395008429</v>
      </c>
      <c r="O799">
        <v>1745.139450466482</v>
      </c>
      <c r="P799">
        <v>1505.6360595554299</v>
      </c>
      <c r="Q799">
        <v>1726.432267736104</v>
      </c>
      <c r="R799">
        <v>1820.028141137539</v>
      </c>
      <c r="S799">
        <v>1582.285067011516</v>
      </c>
      <c r="T799">
        <v>2229.8763926992729</v>
      </c>
      <c r="U799">
        <v>1562.65020086553</v>
      </c>
      <c r="V799">
        <v>1680.1974692397721</v>
      </c>
      <c r="W799">
        <v>1491.1722450394041</v>
      </c>
      <c r="X799">
        <v>1721.4646998173989</v>
      </c>
      <c r="Y799">
        <v>1669.9933375130261</v>
      </c>
      <c r="Z799">
        <v>1194.4042612975541</v>
      </c>
      <c r="AA799">
        <v>1812.5706793013501</v>
      </c>
      <c r="AB799">
        <v>1688.2309971196371</v>
      </c>
      <c r="AC799">
        <v>1610.514620573837</v>
      </c>
      <c r="AD799">
        <v>1131.318721256823</v>
      </c>
      <c r="AE799">
        <v>1608.3434191730771</v>
      </c>
      <c r="AF799">
        <v>1745.2067429101071</v>
      </c>
      <c r="AG799">
        <v>1653.9507058942061</v>
      </c>
      <c r="AH799">
        <v>1654.9625204597501</v>
      </c>
    </row>
    <row r="800" spans="1:34" x14ac:dyDescent="0.25">
      <c r="A800">
        <v>44347</v>
      </c>
      <c r="B800">
        <v>1328.05</v>
      </c>
      <c r="C800">
        <v>1663.73184702148</v>
      </c>
      <c r="D800">
        <v>1543.432362646857</v>
      </c>
      <c r="E800">
        <v>1312.2057526087381</v>
      </c>
      <c r="F800">
        <v>1763.8374096072489</v>
      </c>
      <c r="G800">
        <v>1766.872882593186</v>
      </c>
      <c r="H800">
        <v>2189.7306950470652</v>
      </c>
      <c r="I800">
        <v>1443.1301361117651</v>
      </c>
      <c r="J800">
        <v>1499.2291886547309</v>
      </c>
      <c r="K800">
        <v>1571.285062514974</v>
      </c>
      <c r="L800">
        <v>1846.2128585680639</v>
      </c>
      <c r="M800">
        <v>997.24623968802291</v>
      </c>
      <c r="N800">
        <v>1108.7877017050221</v>
      </c>
      <c r="O800">
        <v>1746.011284337209</v>
      </c>
      <c r="P800">
        <v>1505.911516648626</v>
      </c>
      <c r="Q800">
        <v>1721.076344461741</v>
      </c>
      <c r="R800">
        <v>1817.7660993007371</v>
      </c>
      <c r="S800">
        <v>1583.636914241082</v>
      </c>
      <c r="T800">
        <v>2236.4327552941591</v>
      </c>
      <c r="U800">
        <v>1568.193301122664</v>
      </c>
      <c r="V800">
        <v>1689.682329857586</v>
      </c>
      <c r="W800">
        <v>1479.659283690353</v>
      </c>
      <c r="X800">
        <v>1718.0544165312499</v>
      </c>
      <c r="Y800">
        <v>1658.534803063741</v>
      </c>
      <c r="Z800">
        <v>1189.667702878922</v>
      </c>
      <c r="AA800">
        <v>1801.600186227766</v>
      </c>
      <c r="AB800">
        <v>1687.6554227006141</v>
      </c>
      <c r="AC800">
        <v>1609.68549479937</v>
      </c>
      <c r="AD800">
        <v>1132.1100512811799</v>
      </c>
      <c r="AE800">
        <v>1603.221227454274</v>
      </c>
      <c r="AF800">
        <v>1740.9422448337491</v>
      </c>
      <c r="AG800">
        <v>1647.755064878045</v>
      </c>
      <c r="AH800">
        <v>1650.1950280617041</v>
      </c>
    </row>
    <row r="801" spans="1:34" x14ac:dyDescent="0.25">
      <c r="A801">
        <v>44344</v>
      </c>
      <c r="B801">
        <v>1320.46</v>
      </c>
      <c r="C801">
        <v>1656.5391484592931</v>
      </c>
      <c r="D801">
        <v>1541.811238516839</v>
      </c>
      <c r="E801">
        <v>1300.0963863731611</v>
      </c>
      <c r="F801">
        <v>1766.563237209074</v>
      </c>
      <c r="G801">
        <v>1764.363594658063</v>
      </c>
      <c r="H801">
        <v>2120.3354083803838</v>
      </c>
      <c r="I801">
        <v>1442.9167681785721</v>
      </c>
      <c r="J801">
        <v>1491.266703368248</v>
      </c>
      <c r="K801">
        <v>1524.6628888218011</v>
      </c>
      <c r="L801">
        <v>1845.613066754142</v>
      </c>
      <c r="M801">
        <v>1008.7202027282279</v>
      </c>
      <c r="N801">
        <v>1112.100374811173</v>
      </c>
      <c r="O801">
        <v>1741.177878606806</v>
      </c>
      <c r="P801">
        <v>1517.096753487767</v>
      </c>
      <c r="Q801">
        <v>1727.9367097018001</v>
      </c>
      <c r="R801">
        <v>1766.9032659600909</v>
      </c>
      <c r="S801">
        <v>1566.681286617769</v>
      </c>
      <c r="T801">
        <v>2215.2379067937009</v>
      </c>
      <c r="U801">
        <v>1572.3473262659179</v>
      </c>
      <c r="V801">
        <v>1693.884307362566</v>
      </c>
      <c r="W801">
        <v>1488.9249772321041</v>
      </c>
      <c r="X801">
        <v>1721.071352852885</v>
      </c>
      <c r="Y801">
        <v>1660.8725371637429</v>
      </c>
      <c r="Z801">
        <v>1194.091559356528</v>
      </c>
      <c r="AA801">
        <v>1791.7419519122609</v>
      </c>
      <c r="AB801">
        <v>1681.9678058197189</v>
      </c>
      <c r="AC801">
        <v>1601.65505964063</v>
      </c>
      <c r="AD801">
        <v>1135.1985274416329</v>
      </c>
      <c r="AE801">
        <v>1592.0444266884381</v>
      </c>
      <c r="AF801">
        <v>1722.9410048281391</v>
      </c>
      <c r="AG801">
        <v>1636.196670645834</v>
      </c>
      <c r="AH801">
        <v>1653.2105500505691</v>
      </c>
    </row>
    <row r="802" spans="1:34" x14ac:dyDescent="0.25">
      <c r="A802">
        <v>44343</v>
      </c>
      <c r="B802">
        <v>1303.57</v>
      </c>
      <c r="C802">
        <v>1646.2224209682629</v>
      </c>
      <c r="D802">
        <v>1523.665963145809</v>
      </c>
      <c r="E802">
        <v>1298.636985838998</v>
      </c>
      <c r="F802">
        <v>1764.208780324273</v>
      </c>
      <c r="G802">
        <v>1751.1420172700559</v>
      </c>
      <c r="H802">
        <v>2080.3285927818888</v>
      </c>
      <c r="I802">
        <v>1431.774402820452</v>
      </c>
      <c r="J802">
        <v>1478.3186326123971</v>
      </c>
      <c r="K802">
        <v>1493.1292393414431</v>
      </c>
      <c r="L802">
        <v>1822.818504479663</v>
      </c>
      <c r="M802">
        <v>1015.805062545433</v>
      </c>
      <c r="N802">
        <v>1106.924120450655</v>
      </c>
      <c r="O802">
        <v>1731.375414070144</v>
      </c>
      <c r="P802">
        <v>1512.562225713968</v>
      </c>
      <c r="Q802">
        <v>1721.5177324216829</v>
      </c>
      <c r="R802">
        <v>1719.4580121414799</v>
      </c>
      <c r="S802">
        <v>1555.529946109132</v>
      </c>
      <c r="T802">
        <v>2211.0024835301951</v>
      </c>
      <c r="U802">
        <v>1562.981930292045</v>
      </c>
      <c r="V802">
        <v>1679.5393274707869</v>
      </c>
      <c r="W802">
        <v>1488.288465942255</v>
      </c>
      <c r="X802">
        <v>1718.260016569807</v>
      </c>
      <c r="Y802">
        <v>1663.365789142046</v>
      </c>
      <c r="Z802">
        <v>1181.606119722109</v>
      </c>
      <c r="AA802">
        <v>1784.3735882854751</v>
      </c>
      <c r="AB802">
        <v>1668.615373616884</v>
      </c>
      <c r="AC802">
        <v>1584.971938665821</v>
      </c>
      <c r="AD802">
        <v>1131.6733467377201</v>
      </c>
      <c r="AE802">
        <v>1575.693812693519</v>
      </c>
      <c r="AF802">
        <v>1706.628129164043</v>
      </c>
      <c r="AG802">
        <v>1626.2110273455389</v>
      </c>
      <c r="AH802">
        <v>1646.206015602864</v>
      </c>
    </row>
    <row r="803" spans="1:34" x14ac:dyDescent="0.25">
      <c r="A803">
        <v>44342</v>
      </c>
      <c r="B803">
        <v>1316.7</v>
      </c>
      <c r="C803">
        <v>1651.6421605105629</v>
      </c>
      <c r="D803">
        <v>1545.689521497038</v>
      </c>
      <c r="E803">
        <v>1304.762661237271</v>
      </c>
      <c r="F803">
        <v>1768.5531114911371</v>
      </c>
      <c r="G803">
        <v>1762.0497234853419</v>
      </c>
      <c r="H803">
        <v>2076.5393880937559</v>
      </c>
      <c r="I803">
        <v>1445.9333522042721</v>
      </c>
      <c r="J803">
        <v>1480.830790335935</v>
      </c>
      <c r="K803">
        <v>1510.691715900859</v>
      </c>
      <c r="L803">
        <v>1820.9110582561159</v>
      </c>
      <c r="M803">
        <v>1019.259124395594</v>
      </c>
      <c r="N803">
        <v>1115.863879835123</v>
      </c>
      <c r="O803">
        <v>1731.7609738492729</v>
      </c>
      <c r="P803">
        <v>1519.904504746577</v>
      </c>
      <c r="Q803">
        <v>1730.281830400256</v>
      </c>
      <c r="R803">
        <v>1701.3264055300381</v>
      </c>
      <c r="S803">
        <v>1547.1127441869551</v>
      </c>
      <c r="T803">
        <v>2229.5474742550468</v>
      </c>
      <c r="U803">
        <v>1563.522217931843</v>
      </c>
      <c r="V803">
        <v>1694.4511674522521</v>
      </c>
      <c r="W803">
        <v>1495.8218521793269</v>
      </c>
      <c r="X803">
        <v>1729.841824389104</v>
      </c>
      <c r="Y803">
        <v>1674.4044510973131</v>
      </c>
      <c r="Z803">
        <v>1187.7847632295859</v>
      </c>
      <c r="AA803">
        <v>1791.734921075617</v>
      </c>
      <c r="AB803">
        <v>1673.918860151585</v>
      </c>
      <c r="AC803">
        <v>1585.915644165854</v>
      </c>
      <c r="AD803">
        <v>1138.3635795883899</v>
      </c>
      <c r="AE803">
        <v>1589.552008103776</v>
      </c>
      <c r="AF803">
        <v>1709.3279391631791</v>
      </c>
      <c r="AG803">
        <v>1630.9893140595091</v>
      </c>
      <c r="AH803">
        <v>1652.55771158364</v>
      </c>
    </row>
    <row r="804" spans="1:34" x14ac:dyDescent="0.25">
      <c r="A804">
        <v>44341</v>
      </c>
      <c r="B804">
        <v>1308.58</v>
      </c>
      <c r="C804">
        <v>1652.7311624269321</v>
      </c>
      <c r="D804">
        <v>1550.9038610645159</v>
      </c>
      <c r="E804">
        <v>1291.9079041547029</v>
      </c>
      <c r="F804">
        <v>1773.6477271024401</v>
      </c>
      <c r="G804">
        <v>1767.180137777709</v>
      </c>
      <c r="H804">
        <v>2072.1374215976521</v>
      </c>
      <c r="I804">
        <v>1442.2995446899861</v>
      </c>
      <c r="J804">
        <v>1490.0237217318461</v>
      </c>
      <c r="K804">
        <v>1513.172182425699</v>
      </c>
      <c r="L804">
        <v>1821.2426027020249</v>
      </c>
      <c r="M804">
        <v>1028.3528690505</v>
      </c>
      <c r="N804">
        <v>1118.857409618048</v>
      </c>
      <c r="O804">
        <v>1736.3196901667211</v>
      </c>
      <c r="P804">
        <v>1516.731954660047</v>
      </c>
      <c r="Q804">
        <v>1738.520180468845</v>
      </c>
      <c r="R804">
        <v>1675.867263581689</v>
      </c>
      <c r="S804">
        <v>1526.322828877496</v>
      </c>
      <c r="T804">
        <v>2246.7449003165539</v>
      </c>
      <c r="U804">
        <v>1553.3468285729839</v>
      </c>
      <c r="V804">
        <v>1701.7371602743719</v>
      </c>
      <c r="W804">
        <v>1492.9318146170549</v>
      </c>
      <c r="X804">
        <v>1734.604453061412</v>
      </c>
      <c r="Y804">
        <v>1681.9827456581011</v>
      </c>
      <c r="Z804">
        <v>1174.964563424943</v>
      </c>
      <c r="AA804">
        <v>1796.215526969911</v>
      </c>
      <c r="AB804">
        <v>1679.684410622003</v>
      </c>
      <c r="AC804">
        <v>1576.8039868146</v>
      </c>
      <c r="AD804">
        <v>1136.8506561951849</v>
      </c>
      <c r="AE804">
        <v>1581.0938993211289</v>
      </c>
      <c r="AF804">
        <v>1706.104807730474</v>
      </c>
      <c r="AG804">
        <v>1631.687700261195</v>
      </c>
      <c r="AH804">
        <v>1657.3178666897561</v>
      </c>
    </row>
    <row r="805" spans="1:34" x14ac:dyDescent="0.25">
      <c r="A805">
        <v>44340</v>
      </c>
      <c r="B805">
        <v>1297.98</v>
      </c>
      <c r="C805">
        <v>1649.718667403471</v>
      </c>
      <c r="D805">
        <v>1550.3904639286559</v>
      </c>
      <c r="E805">
        <v>1273.6090402879011</v>
      </c>
      <c r="F805">
        <v>1775.2375688427901</v>
      </c>
      <c r="G805">
        <v>1770.9225575274641</v>
      </c>
      <c r="H805">
        <v>2060.2811435950161</v>
      </c>
      <c r="I805">
        <v>1443.0372243663201</v>
      </c>
      <c r="J805">
        <v>1493.6477115283201</v>
      </c>
      <c r="K805">
        <v>1477.52949676457</v>
      </c>
      <c r="L805">
        <v>1827.9487462884781</v>
      </c>
      <c r="M805">
        <v>1032.875865413391</v>
      </c>
      <c r="N805">
        <v>1114.7830986348511</v>
      </c>
      <c r="O805">
        <v>1733.561009649949</v>
      </c>
      <c r="P805">
        <v>1516.9731654220941</v>
      </c>
      <c r="Q805">
        <v>1731.20364132186</v>
      </c>
      <c r="R805">
        <v>1662.8090689465009</v>
      </c>
      <c r="S805">
        <v>1532.0055457650251</v>
      </c>
      <c r="T805">
        <v>2229.8130976603261</v>
      </c>
      <c r="U805">
        <v>1547.951375979339</v>
      </c>
      <c r="V805">
        <v>1713.5449293701349</v>
      </c>
      <c r="W805">
        <v>1483.087648881361</v>
      </c>
      <c r="X805">
        <v>1736.2264894493151</v>
      </c>
      <c r="Y805">
        <v>1684.8308905599249</v>
      </c>
      <c r="Z805">
        <v>1172.286174083632</v>
      </c>
      <c r="AA805">
        <v>1795.1306348281159</v>
      </c>
      <c r="AB805">
        <v>1675.5982470474401</v>
      </c>
      <c r="AC805">
        <v>1571.3106719209579</v>
      </c>
      <c r="AD805">
        <v>1132.88972159693</v>
      </c>
      <c r="AE805">
        <v>1571.9843550932719</v>
      </c>
      <c r="AF805">
        <v>1698.521659853491</v>
      </c>
      <c r="AG805">
        <v>1626.764227678819</v>
      </c>
      <c r="AH805">
        <v>1659.2345215805269</v>
      </c>
    </row>
    <row r="806" spans="1:34" x14ac:dyDescent="0.25">
      <c r="A806">
        <v>44337</v>
      </c>
      <c r="B806">
        <v>1283.93</v>
      </c>
      <c r="C806">
        <v>1638.7355898182759</v>
      </c>
      <c r="D806">
        <v>1539.9994739001179</v>
      </c>
      <c r="E806">
        <v>1267.306932293453</v>
      </c>
      <c r="F806">
        <v>1761.1971736064349</v>
      </c>
      <c r="G806">
        <v>1743.5080743916351</v>
      </c>
      <c r="H806">
        <v>2055.5040341584458</v>
      </c>
      <c r="I806">
        <v>1427.457504188736</v>
      </c>
      <c r="J806">
        <v>1493.835830330057</v>
      </c>
      <c r="K806">
        <v>1471.2808491660901</v>
      </c>
      <c r="L806">
        <v>1811.839931439506</v>
      </c>
      <c r="M806">
        <v>1037.572924993849</v>
      </c>
      <c r="N806">
        <v>1107.214892574882</v>
      </c>
      <c r="O806">
        <v>1709.202099559501</v>
      </c>
      <c r="P806">
        <v>1513.895946296959</v>
      </c>
      <c r="Q806">
        <v>1729.7716042860429</v>
      </c>
      <c r="R806">
        <v>1646.3834905867041</v>
      </c>
      <c r="S806">
        <v>1514.5696464555019</v>
      </c>
      <c r="T806">
        <v>2225.1194484197572</v>
      </c>
      <c r="U806">
        <v>1549.3410513480351</v>
      </c>
      <c r="V806">
        <v>1705.929670991894</v>
      </c>
      <c r="W806">
        <v>1476.0299229133491</v>
      </c>
      <c r="X806">
        <v>1727.3093318818239</v>
      </c>
      <c r="Y806">
        <v>1669.17659905753</v>
      </c>
      <c r="Z806">
        <v>1144.984518344429</v>
      </c>
      <c r="AA806">
        <v>1783.1233971000361</v>
      </c>
      <c r="AB806">
        <v>1664.650881619792</v>
      </c>
      <c r="AC806">
        <v>1561.4753768782321</v>
      </c>
      <c r="AD806">
        <v>1123.849489167673</v>
      </c>
      <c r="AE806">
        <v>1559.0318251738099</v>
      </c>
      <c r="AF806">
        <v>1683.2979096379011</v>
      </c>
      <c r="AG806">
        <v>1612.579198256331</v>
      </c>
      <c r="AH806">
        <v>1653.834322855643</v>
      </c>
    </row>
    <row r="807" spans="1:34" x14ac:dyDescent="0.25">
      <c r="A807">
        <v>44336</v>
      </c>
      <c r="B807">
        <v>1278.22</v>
      </c>
      <c r="C807">
        <v>1625.998546446084</v>
      </c>
      <c r="D807">
        <v>1527.220600542732</v>
      </c>
      <c r="E807">
        <v>1264.895054333414</v>
      </c>
      <c r="F807">
        <v>1741.5265169017971</v>
      </c>
      <c r="G807">
        <v>1720.685237877487</v>
      </c>
      <c r="H807">
        <v>2047.1170783216451</v>
      </c>
      <c r="I807">
        <v>1427.6903810427859</v>
      </c>
      <c r="J807">
        <v>1496.2774990790831</v>
      </c>
      <c r="K807">
        <v>1448.6779591902459</v>
      </c>
      <c r="L807">
        <v>1794.881434950948</v>
      </c>
      <c r="M807">
        <v>1014.869460343964</v>
      </c>
      <c r="N807">
        <v>1103.7691879451779</v>
      </c>
      <c r="O807">
        <v>1692.141025516114</v>
      </c>
      <c r="P807">
        <v>1488.611163234983</v>
      </c>
      <c r="Q807">
        <v>1734.155507143244</v>
      </c>
      <c r="R807">
        <v>1626.3613833031429</v>
      </c>
      <c r="S807">
        <v>1504.1472269284909</v>
      </c>
      <c r="T807">
        <v>2228.6284371959582</v>
      </c>
      <c r="U807">
        <v>1549.9504352177471</v>
      </c>
      <c r="V807">
        <v>1662.3575914616249</v>
      </c>
      <c r="W807">
        <v>1476.605549476207</v>
      </c>
      <c r="X807">
        <v>1716.943837146312</v>
      </c>
      <c r="Y807">
        <v>1649.874618042501</v>
      </c>
      <c r="Z807">
        <v>1128.7720885707031</v>
      </c>
      <c r="AA807">
        <v>1768.236540015504</v>
      </c>
      <c r="AB807">
        <v>1653.431083756494</v>
      </c>
      <c r="AC807">
        <v>1550.5976981089959</v>
      </c>
      <c r="AD807">
        <v>1113.4403917858749</v>
      </c>
      <c r="AE807">
        <v>1552.781577312056</v>
      </c>
      <c r="AF807">
        <v>1670.579885611472</v>
      </c>
      <c r="AG807">
        <v>1597.619655291302</v>
      </c>
      <c r="AH807">
        <v>1642.5653542681041</v>
      </c>
    </row>
    <row r="808" spans="1:34" x14ac:dyDescent="0.25">
      <c r="A808">
        <v>44335</v>
      </c>
      <c r="B808">
        <v>1262.49</v>
      </c>
      <c r="C808">
        <v>1628.6890685855201</v>
      </c>
      <c r="D808">
        <v>1525.0775073303209</v>
      </c>
      <c r="E808">
        <v>1264.6134388103001</v>
      </c>
      <c r="F808">
        <v>1746.0960409176371</v>
      </c>
      <c r="G808">
        <v>1732.424167468489</v>
      </c>
      <c r="H808">
        <v>2023.866148117957</v>
      </c>
      <c r="I808">
        <v>1435.316133365928</v>
      </c>
      <c r="J808">
        <v>1483.8550666993151</v>
      </c>
      <c r="K808">
        <v>1463.3696689686301</v>
      </c>
      <c r="L808">
        <v>1776.587259024885</v>
      </c>
      <c r="M808">
        <v>1008.589133578588</v>
      </c>
      <c r="N808">
        <v>1108.7602569414109</v>
      </c>
      <c r="O808">
        <v>1696.1069907899159</v>
      </c>
      <c r="P808">
        <v>1492.2766751237691</v>
      </c>
      <c r="Q808">
        <v>1743.3023170183781</v>
      </c>
      <c r="R808">
        <v>1608.9169393131849</v>
      </c>
      <c r="S808">
        <v>1508.378713513333</v>
      </c>
      <c r="T808">
        <v>2247.5668832459078</v>
      </c>
      <c r="U808">
        <v>1549.666207290242</v>
      </c>
      <c r="V808">
        <v>1672.899667666253</v>
      </c>
      <c r="W808">
        <v>1476.4839329075619</v>
      </c>
      <c r="X808">
        <v>1725.690685357398</v>
      </c>
      <c r="Y808">
        <v>1668.4953507091941</v>
      </c>
      <c r="Z808">
        <v>1123.3162462352579</v>
      </c>
      <c r="AA808">
        <v>1774.1877850092551</v>
      </c>
      <c r="AB808">
        <v>1655.2451345868919</v>
      </c>
      <c r="AC808">
        <v>1548.9996049482811</v>
      </c>
      <c r="AD808">
        <v>1112.8240318696221</v>
      </c>
      <c r="AE808">
        <v>1544.8305682953569</v>
      </c>
      <c r="AF808">
        <v>1664.861495630179</v>
      </c>
      <c r="AG808">
        <v>1598.365677079571</v>
      </c>
      <c r="AH808">
        <v>1652.641392165159</v>
      </c>
    </row>
    <row r="809" spans="1:34" x14ac:dyDescent="0.25">
      <c r="A809">
        <v>44334</v>
      </c>
      <c r="B809">
        <v>1252.68</v>
      </c>
      <c r="C809">
        <v>1632.681035237342</v>
      </c>
      <c r="D809">
        <v>1522.5325251226229</v>
      </c>
      <c r="E809">
        <v>1266.7482064800161</v>
      </c>
      <c r="F809">
        <v>1750.1613535669869</v>
      </c>
      <c r="G809">
        <v>1736.1181261886311</v>
      </c>
      <c r="H809">
        <v>2024.6682235372141</v>
      </c>
      <c r="I809">
        <v>1434.6902053787601</v>
      </c>
      <c r="J809">
        <v>1486.1553839189</v>
      </c>
      <c r="K809">
        <v>1476.991997054037</v>
      </c>
      <c r="L809">
        <v>1781.020600931759</v>
      </c>
      <c r="M809">
        <v>1030.8273759923891</v>
      </c>
      <c r="N809">
        <v>1117.7648105203939</v>
      </c>
      <c r="O809">
        <v>1701.3914482967621</v>
      </c>
      <c r="P809">
        <v>1500.306219084277</v>
      </c>
      <c r="Q809">
        <v>1746.9347109969781</v>
      </c>
      <c r="R809">
        <v>1595.420440024971</v>
      </c>
      <c r="S809">
        <v>1526.5240206532101</v>
      </c>
      <c r="T809">
        <v>2244.546257141772</v>
      </c>
      <c r="U809">
        <v>1549.0190179465619</v>
      </c>
      <c r="V809">
        <v>1681.1236095477529</v>
      </c>
      <c r="W809">
        <v>1480.7197914987851</v>
      </c>
      <c r="X809">
        <v>1732.6504784535491</v>
      </c>
      <c r="Y809">
        <v>1676.4245944182369</v>
      </c>
      <c r="Z809">
        <v>1121.4258009781349</v>
      </c>
      <c r="AA809">
        <v>1778.9307554556949</v>
      </c>
      <c r="AB809">
        <v>1660.6140141382939</v>
      </c>
      <c r="AC809">
        <v>1547.995044575785</v>
      </c>
      <c r="AD809">
        <v>1121.3305482765761</v>
      </c>
      <c r="AE809">
        <v>1534.6264962632511</v>
      </c>
      <c r="AF809">
        <v>1662.096549604478</v>
      </c>
      <c r="AG809">
        <v>1604.847940036402</v>
      </c>
      <c r="AH809">
        <v>1659.1090585871059</v>
      </c>
    </row>
    <row r="810" spans="1:34" x14ac:dyDescent="0.25">
      <c r="A810">
        <v>44333</v>
      </c>
      <c r="B810">
        <v>1258.7</v>
      </c>
      <c r="C810">
        <v>1635.074013129291</v>
      </c>
      <c r="D810">
        <v>1518.2286589384501</v>
      </c>
      <c r="E810">
        <v>1260.708708835085</v>
      </c>
      <c r="F810">
        <v>1756.4435440404579</v>
      </c>
      <c r="G810">
        <v>1746.515573366403</v>
      </c>
      <c r="H810">
        <v>2034.0490625844441</v>
      </c>
      <c r="I810">
        <v>1439.850337282709</v>
      </c>
      <c r="J810">
        <v>1481.415089579742</v>
      </c>
      <c r="K810">
        <v>1476.609946132211</v>
      </c>
      <c r="L810">
        <v>1763.423091190461</v>
      </c>
      <c r="M810">
        <v>1034.046041052364</v>
      </c>
      <c r="N810">
        <v>1123.199715226955</v>
      </c>
      <c r="O810">
        <v>1708.963312191893</v>
      </c>
      <c r="P810">
        <v>1506.5154135583141</v>
      </c>
      <c r="Q810">
        <v>1751.728582826245</v>
      </c>
      <c r="R810">
        <v>1598.381701359938</v>
      </c>
      <c r="S810">
        <v>1523.280410890759</v>
      </c>
      <c r="T810">
        <v>2214.9110148528421</v>
      </c>
      <c r="U810">
        <v>1547.6903118900541</v>
      </c>
      <c r="V810">
        <v>1671.425838331478</v>
      </c>
      <c r="W810">
        <v>1492.6043986828349</v>
      </c>
      <c r="X810">
        <v>1730.9368076792441</v>
      </c>
      <c r="Y810">
        <v>1680.944769712562</v>
      </c>
      <c r="Z810">
        <v>1119.3989580284619</v>
      </c>
      <c r="AA810">
        <v>1781.176053098819</v>
      </c>
      <c r="AB810">
        <v>1660.879823943442</v>
      </c>
      <c r="AC810">
        <v>1553.108070872503</v>
      </c>
      <c r="AD810">
        <v>1122.9148776785851</v>
      </c>
      <c r="AE810">
        <v>1536.887808436597</v>
      </c>
      <c r="AF810">
        <v>1661.805177652986</v>
      </c>
      <c r="AG810">
        <v>1609.2798882650029</v>
      </c>
      <c r="AH810">
        <v>1660.727468260171</v>
      </c>
    </row>
    <row r="811" spans="1:34" x14ac:dyDescent="0.25">
      <c r="A811">
        <v>44330</v>
      </c>
      <c r="B811">
        <v>1266.3599999999999</v>
      </c>
      <c r="C811">
        <v>1641.417305307202</v>
      </c>
      <c r="D811">
        <v>1531.449053191636</v>
      </c>
      <c r="E811">
        <v>1271.326912758637</v>
      </c>
      <c r="F811">
        <v>1759.5087351639031</v>
      </c>
      <c r="G811">
        <v>1761.2902830665651</v>
      </c>
      <c r="H811">
        <v>2031.4315597988859</v>
      </c>
      <c r="I811">
        <v>1441.84853805389</v>
      </c>
      <c r="J811">
        <v>1481.726035560069</v>
      </c>
      <c r="K811">
        <v>1493.6107613597219</v>
      </c>
      <c r="L811">
        <v>1781.303784554131</v>
      </c>
      <c r="M811">
        <v>1032.5518450562431</v>
      </c>
      <c r="N811">
        <v>1127.5158269276731</v>
      </c>
      <c r="O811">
        <v>1715.883159972791</v>
      </c>
      <c r="P811">
        <v>1504.445018533334</v>
      </c>
      <c r="Q811">
        <v>1755.9061955833399</v>
      </c>
      <c r="R811">
        <v>1604.015050256392</v>
      </c>
      <c r="S811">
        <v>1524.124249787945</v>
      </c>
      <c r="T811">
        <v>2237.8991244510612</v>
      </c>
      <c r="U811">
        <v>1557.7191539901239</v>
      </c>
      <c r="V811">
        <v>1670.1917781902671</v>
      </c>
      <c r="W811">
        <v>1495.766425164323</v>
      </c>
      <c r="X811">
        <v>1742.5568316926019</v>
      </c>
      <c r="Y811">
        <v>1691.3377401754451</v>
      </c>
      <c r="Z811">
        <v>1124.4221645519631</v>
      </c>
      <c r="AA811">
        <v>1788.265243377459</v>
      </c>
      <c r="AB811">
        <v>1667.5792160997271</v>
      </c>
      <c r="AC811">
        <v>1558.634999096558</v>
      </c>
      <c r="AD811">
        <v>1127.0305853662289</v>
      </c>
      <c r="AE811">
        <v>1545.2976132121951</v>
      </c>
      <c r="AF811">
        <v>1668.1488369461049</v>
      </c>
      <c r="AG811">
        <v>1616.346524368993</v>
      </c>
      <c r="AH811">
        <v>1666.0729447037311</v>
      </c>
    </row>
    <row r="812" spans="1:34" x14ac:dyDescent="0.25">
      <c r="A812">
        <v>44329</v>
      </c>
      <c r="B812">
        <v>1261.99</v>
      </c>
      <c r="C812">
        <v>1641.607132848123</v>
      </c>
      <c r="D812">
        <v>1513.009913765412</v>
      </c>
      <c r="E812">
        <v>1269.3064798504199</v>
      </c>
      <c r="F812">
        <v>1754.003088114411</v>
      </c>
      <c r="G812">
        <v>1763.679491656158</v>
      </c>
      <c r="H812">
        <v>2032.321991172427</v>
      </c>
      <c r="I812">
        <v>1437.7542451182981</v>
      </c>
      <c r="J812">
        <v>1490.8002211932751</v>
      </c>
      <c r="K812">
        <v>1498.0782677790901</v>
      </c>
      <c r="L812">
        <v>1780.960089499388</v>
      </c>
      <c r="M812">
        <v>1044.7547268832211</v>
      </c>
      <c r="N812">
        <v>1127.071679176926</v>
      </c>
      <c r="O812">
        <v>1706.1871106493099</v>
      </c>
      <c r="P812">
        <v>1508.571603397841</v>
      </c>
      <c r="Q812">
        <v>1769.3559639258081</v>
      </c>
      <c r="R812">
        <v>1590.298125426769</v>
      </c>
      <c r="S812">
        <v>1553.78191698296</v>
      </c>
      <c r="T812">
        <v>2247.764872953263</v>
      </c>
      <c r="U812">
        <v>1552.01844458387</v>
      </c>
      <c r="V812">
        <v>1685.7014023020481</v>
      </c>
      <c r="W812">
        <v>1492.4545631638071</v>
      </c>
      <c r="X812">
        <v>1740.9455623613319</v>
      </c>
      <c r="Y812">
        <v>1696.995267969204</v>
      </c>
      <c r="Z812">
        <v>1125.384679009722</v>
      </c>
      <c r="AA812">
        <v>1788.8940457366391</v>
      </c>
      <c r="AB812">
        <v>1670.726982245463</v>
      </c>
      <c r="AC812">
        <v>1554.0271532179841</v>
      </c>
      <c r="AD812">
        <v>1129.475956507612</v>
      </c>
      <c r="AE812">
        <v>1541.024794088454</v>
      </c>
      <c r="AF812">
        <v>1663.8172506085109</v>
      </c>
      <c r="AG812">
        <v>1619.0333180154889</v>
      </c>
      <c r="AH812">
        <v>1666.444319510234</v>
      </c>
    </row>
    <row r="813" spans="1:34" x14ac:dyDescent="0.25">
      <c r="A813">
        <v>44328</v>
      </c>
      <c r="B813">
        <v>1269.0899999999999</v>
      </c>
      <c r="C813">
        <v>1646.3050148684169</v>
      </c>
      <c r="D813">
        <v>1513.5065820029399</v>
      </c>
      <c r="E813">
        <v>1263.162006121426</v>
      </c>
      <c r="F813">
        <v>1758.601496594428</v>
      </c>
      <c r="G813">
        <v>1772.232492927651</v>
      </c>
      <c r="H813">
        <v>2025.110492614617</v>
      </c>
      <c r="I813">
        <v>1437.586093065772</v>
      </c>
      <c r="J813">
        <v>1499.1725524578119</v>
      </c>
      <c r="K813">
        <v>1507.6121012769929</v>
      </c>
      <c r="L813">
        <v>1775.0731328176309</v>
      </c>
      <c r="M813">
        <v>1060.309578283531</v>
      </c>
      <c r="N813">
        <v>1128.8998792647919</v>
      </c>
      <c r="O813">
        <v>1717.5263256274291</v>
      </c>
      <c r="P813">
        <v>1514.947957200292</v>
      </c>
      <c r="Q813">
        <v>1774.564577234881</v>
      </c>
      <c r="R813">
        <v>1586.9951655273289</v>
      </c>
      <c r="S813">
        <v>1557.4661529753459</v>
      </c>
      <c r="T813">
        <v>2263.9339053732979</v>
      </c>
      <c r="U813">
        <v>1562.9989315860221</v>
      </c>
      <c r="V813">
        <v>1691.0928470766969</v>
      </c>
      <c r="W813">
        <v>1494.7651175879951</v>
      </c>
      <c r="X813">
        <v>1746.867656589942</v>
      </c>
      <c r="Y813">
        <v>1703.58444699814</v>
      </c>
      <c r="Z813">
        <v>1127.629248022359</v>
      </c>
      <c r="AA813">
        <v>1793.0939539152</v>
      </c>
      <c r="AB813">
        <v>1677.7567587244209</v>
      </c>
      <c r="AC813">
        <v>1557.9476436155669</v>
      </c>
      <c r="AD813">
        <v>1133.265913119769</v>
      </c>
      <c r="AE813">
        <v>1545.7729733245139</v>
      </c>
      <c r="AF813">
        <v>1668.652868213469</v>
      </c>
      <c r="AG813">
        <v>1622.179058509184</v>
      </c>
      <c r="AH813">
        <v>1672.6613865081399</v>
      </c>
    </row>
    <row r="814" spans="1:34" x14ac:dyDescent="0.25">
      <c r="A814">
        <v>44327</v>
      </c>
      <c r="B814">
        <v>1256.04</v>
      </c>
      <c r="C814">
        <v>1636.6280476035381</v>
      </c>
      <c r="D814">
        <v>1502.8164537699929</v>
      </c>
      <c r="E814">
        <v>1256.478865560513</v>
      </c>
      <c r="F814">
        <v>1743.561152329188</v>
      </c>
      <c r="G814">
        <v>1748.892574931873</v>
      </c>
      <c r="H814">
        <v>2017.149774973487</v>
      </c>
      <c r="I814">
        <v>1430.162331053004</v>
      </c>
      <c r="J814">
        <v>1511.682719989423</v>
      </c>
      <c r="K814">
        <v>1493.4791391825891</v>
      </c>
      <c r="L814">
        <v>1745.456148879354</v>
      </c>
      <c r="M814">
        <v>1060.2234437252</v>
      </c>
      <c r="N814">
        <v>1121.7996445958329</v>
      </c>
      <c r="O814">
        <v>1701.6661142899859</v>
      </c>
      <c r="P814">
        <v>1499.871632249648</v>
      </c>
      <c r="Q814">
        <v>1777.862161026605</v>
      </c>
      <c r="R814">
        <v>1576.255236728168</v>
      </c>
      <c r="S814">
        <v>1562.979763980441</v>
      </c>
      <c r="T814">
        <v>2255.1835747183641</v>
      </c>
      <c r="U814">
        <v>1539.5835893313581</v>
      </c>
      <c r="V814">
        <v>1661.3113524724849</v>
      </c>
      <c r="W814">
        <v>1494.71377775579</v>
      </c>
      <c r="X814">
        <v>1744.534545692562</v>
      </c>
      <c r="Y814">
        <v>1696.0035091944501</v>
      </c>
      <c r="Z814">
        <v>1119.197794214414</v>
      </c>
      <c r="AA814">
        <v>1783.895518363483</v>
      </c>
      <c r="AB814">
        <v>1668.9155792212109</v>
      </c>
      <c r="AC814">
        <v>1544.6412713366001</v>
      </c>
      <c r="AD814">
        <v>1127.490332608663</v>
      </c>
      <c r="AE814">
        <v>1532.680762241107</v>
      </c>
      <c r="AF814">
        <v>1655.76243208146</v>
      </c>
      <c r="AG814">
        <v>1610.0842518433769</v>
      </c>
      <c r="AH814">
        <v>1667.444120098618</v>
      </c>
    </row>
    <row r="815" spans="1:34" x14ac:dyDescent="0.25">
      <c r="A815">
        <v>44326</v>
      </c>
      <c r="B815">
        <v>1259.58</v>
      </c>
      <c r="C815">
        <v>1631.1009547689289</v>
      </c>
      <c r="D815">
        <v>1479.2151134987239</v>
      </c>
      <c r="E815">
        <v>1253.0970296920359</v>
      </c>
      <c r="F815">
        <v>1732.5083367309689</v>
      </c>
      <c r="G815">
        <v>1744.2689817949481</v>
      </c>
      <c r="H815">
        <v>2017.44819736062</v>
      </c>
      <c r="I815">
        <v>1429.2650518736359</v>
      </c>
      <c r="J815">
        <v>1513.526925666446</v>
      </c>
      <c r="K815">
        <v>1497.002399521939</v>
      </c>
      <c r="L815">
        <v>1739.9685582011409</v>
      </c>
      <c r="M815">
        <v>1055.4758871324871</v>
      </c>
      <c r="N815">
        <v>1118.482765273943</v>
      </c>
      <c r="O815">
        <v>1695.984983903008</v>
      </c>
      <c r="P815">
        <v>1498.353099177355</v>
      </c>
      <c r="Q815">
        <v>1772.8625155513389</v>
      </c>
      <c r="R815">
        <v>1575.554348879466</v>
      </c>
      <c r="S815">
        <v>1587.310530165814</v>
      </c>
      <c r="T815">
        <v>2264.3689471352059</v>
      </c>
      <c r="U815">
        <v>1527.6361461800141</v>
      </c>
      <c r="V815">
        <v>1653.614768206957</v>
      </c>
      <c r="W815">
        <v>1480.419197015018</v>
      </c>
      <c r="X815">
        <v>1740.948776644628</v>
      </c>
      <c r="Y815">
        <v>1686.998003051651</v>
      </c>
      <c r="Z815">
        <v>1108.786268622853</v>
      </c>
      <c r="AA815">
        <v>1777.6283869956751</v>
      </c>
      <c r="AB815">
        <v>1665.440212693079</v>
      </c>
      <c r="AC815">
        <v>1538.5264842435231</v>
      </c>
      <c r="AD815">
        <v>1122.269313752354</v>
      </c>
      <c r="AE815">
        <v>1535.477508575412</v>
      </c>
      <c r="AF815">
        <v>1650.04279876294</v>
      </c>
      <c r="AG815">
        <v>1603.702479624809</v>
      </c>
      <c r="AH815">
        <v>1661.8572739796871</v>
      </c>
    </row>
    <row r="816" spans="1:34" x14ac:dyDescent="0.25">
      <c r="A816">
        <v>44323</v>
      </c>
      <c r="B816">
        <v>1241.81</v>
      </c>
      <c r="C816">
        <v>1630.0930947110951</v>
      </c>
      <c r="D816">
        <v>1495.1755065511111</v>
      </c>
      <c r="E816">
        <v>1248.3825656925869</v>
      </c>
      <c r="F816">
        <v>1742.250619594002</v>
      </c>
      <c r="G816">
        <v>1748.908994348918</v>
      </c>
      <c r="H816">
        <v>1989.6730321905429</v>
      </c>
      <c r="I816">
        <v>1420.953431274063</v>
      </c>
      <c r="J816">
        <v>1524.350342691293</v>
      </c>
      <c r="K816">
        <v>1489.261455105302</v>
      </c>
      <c r="L816">
        <v>1743.9729962725389</v>
      </c>
      <c r="M816">
        <v>1070.7232447408669</v>
      </c>
      <c r="N816">
        <v>1121.667860886032</v>
      </c>
      <c r="O816">
        <v>1694.566477462095</v>
      </c>
      <c r="P816">
        <v>1498.177641064234</v>
      </c>
      <c r="Q816">
        <v>1761.6209769879461</v>
      </c>
      <c r="R816">
        <v>1560.8618394211051</v>
      </c>
      <c r="S816">
        <v>1575.591013930225</v>
      </c>
      <c r="T816">
        <v>2201.6120768208348</v>
      </c>
      <c r="U816">
        <v>1519.0052346916091</v>
      </c>
      <c r="V816">
        <v>1663.474063368418</v>
      </c>
      <c r="W816">
        <v>1477.59165054254</v>
      </c>
      <c r="X816">
        <v>1735.9429985704951</v>
      </c>
      <c r="Y816">
        <v>1701.81633947043</v>
      </c>
      <c r="Z816">
        <v>1128.055874274233</v>
      </c>
      <c r="AA816">
        <v>1777.047173340193</v>
      </c>
      <c r="AB816">
        <v>1664.437153700979</v>
      </c>
      <c r="AC816">
        <v>1532.243685869674</v>
      </c>
      <c r="AD816">
        <v>1130.538942466937</v>
      </c>
      <c r="AE816">
        <v>1518.411582201175</v>
      </c>
      <c r="AF816">
        <v>1641.3843742965139</v>
      </c>
      <c r="AG816">
        <v>1602.6788140112251</v>
      </c>
      <c r="AH816">
        <v>1666.559166249667</v>
      </c>
    </row>
    <row r="817" spans="1:34" x14ac:dyDescent="0.25">
      <c r="A817">
        <v>44322</v>
      </c>
      <c r="B817">
        <v>1250.57</v>
      </c>
      <c r="C817">
        <v>1642.2559399354529</v>
      </c>
      <c r="D817">
        <v>1499.7175158413329</v>
      </c>
      <c r="E817">
        <v>1256.038779864592</v>
      </c>
      <c r="F817">
        <v>1760.1834162398709</v>
      </c>
      <c r="G817">
        <v>1757.2655461517641</v>
      </c>
      <c r="H817">
        <v>2006.6832869993609</v>
      </c>
      <c r="I817">
        <v>1431.6634440411219</v>
      </c>
      <c r="J817">
        <v>1537.606842486171</v>
      </c>
      <c r="K817">
        <v>1497.031321364884</v>
      </c>
      <c r="L817">
        <v>1774.6607875527959</v>
      </c>
      <c r="M817">
        <v>1077.786406486588</v>
      </c>
      <c r="N817">
        <v>1131.941149617395</v>
      </c>
      <c r="O817">
        <v>1716.586794343654</v>
      </c>
      <c r="P817">
        <v>1503.557634216472</v>
      </c>
      <c r="Q817">
        <v>1763.1374110206459</v>
      </c>
      <c r="R817">
        <v>1561.2115224800191</v>
      </c>
      <c r="S817">
        <v>1576.2922395584501</v>
      </c>
      <c r="T817">
        <v>2177.9870472408538</v>
      </c>
      <c r="U817">
        <v>1525.2504924227439</v>
      </c>
      <c r="V817">
        <v>1687.446100265342</v>
      </c>
      <c r="W817">
        <v>1494.5761670245131</v>
      </c>
      <c r="X817">
        <v>1758.2317620511531</v>
      </c>
      <c r="Y817">
        <v>1717.9506168871101</v>
      </c>
      <c r="Z817">
        <v>1135.804069885359</v>
      </c>
      <c r="AA817">
        <v>1790.9606254285891</v>
      </c>
      <c r="AB817">
        <v>1679.6992261792011</v>
      </c>
      <c r="AC817">
        <v>1539.532298738864</v>
      </c>
      <c r="AD817">
        <v>1139.1500230919039</v>
      </c>
      <c r="AE817">
        <v>1524.2981587847601</v>
      </c>
      <c r="AF817">
        <v>1648.396769826325</v>
      </c>
      <c r="AG817">
        <v>1612.843943574208</v>
      </c>
      <c r="AH817">
        <v>1684.0432389754651</v>
      </c>
    </row>
    <row r="818" spans="1:34" x14ac:dyDescent="0.25">
      <c r="A818">
        <v>44321</v>
      </c>
      <c r="B818">
        <v>1256.43</v>
      </c>
      <c r="C818">
        <v>1646.887792308723</v>
      </c>
      <c r="D818">
        <v>1505.3178068704799</v>
      </c>
      <c r="E818">
        <v>1260.7115922203441</v>
      </c>
      <c r="F818">
        <v>1762.3528569444411</v>
      </c>
      <c r="G818">
        <v>1760.1981736786761</v>
      </c>
      <c r="H818">
        <v>2008.584277213632</v>
      </c>
      <c r="I818">
        <v>1434.272919818716</v>
      </c>
      <c r="J818">
        <v>1524.473120812052</v>
      </c>
      <c r="K818">
        <v>1513.305180035622</v>
      </c>
      <c r="L818">
        <v>1773.0397682826599</v>
      </c>
      <c r="M818">
        <v>1078.5038632229489</v>
      </c>
      <c r="N818">
        <v>1141.2099783338849</v>
      </c>
      <c r="O818">
        <v>1728.0090800935529</v>
      </c>
      <c r="P818">
        <v>1511.3959224818941</v>
      </c>
      <c r="Q818">
        <v>1769.026662245072</v>
      </c>
      <c r="R818">
        <v>1555.9527605876569</v>
      </c>
      <c r="S818">
        <v>1579.8293650470921</v>
      </c>
      <c r="T818">
        <v>2182.659117312573</v>
      </c>
      <c r="U818">
        <v>1530.4895511206171</v>
      </c>
      <c r="V818">
        <v>1689.400805315456</v>
      </c>
      <c r="W818">
        <v>1507.00394631873</v>
      </c>
      <c r="X818">
        <v>1765.113606860451</v>
      </c>
      <c r="Y818">
        <v>1726.211221533144</v>
      </c>
      <c r="Z818">
        <v>1139.5201061481989</v>
      </c>
      <c r="AA818">
        <v>1795.8064612778101</v>
      </c>
      <c r="AB818">
        <v>1684.225028167778</v>
      </c>
      <c r="AC818">
        <v>1543.437034797364</v>
      </c>
      <c r="AD818">
        <v>1144.60370173263</v>
      </c>
      <c r="AE818">
        <v>1530.5415812729659</v>
      </c>
      <c r="AF818">
        <v>1651.656037188563</v>
      </c>
      <c r="AG818">
        <v>1617.4238612096699</v>
      </c>
      <c r="AH818">
        <v>1689.1940620760661</v>
      </c>
    </row>
    <row r="819" spans="1:34" x14ac:dyDescent="0.25">
      <c r="A819">
        <v>44320</v>
      </c>
      <c r="B819">
        <v>1242.2</v>
      </c>
      <c r="C819">
        <v>1630.855568971926</v>
      </c>
      <c r="D819">
        <v>1487.2426777876481</v>
      </c>
      <c r="E819">
        <v>1252.0889068171421</v>
      </c>
      <c r="F819">
        <v>1750.8391152061461</v>
      </c>
      <c r="G819">
        <v>1748.5303133167411</v>
      </c>
      <c r="H819">
        <v>1984.2599726471999</v>
      </c>
      <c r="I819">
        <v>1414.7339435316881</v>
      </c>
      <c r="J819">
        <v>1500.5809820312661</v>
      </c>
      <c r="K819">
        <v>1436.1501382816871</v>
      </c>
      <c r="L819">
        <v>1775.456721709214</v>
      </c>
      <c r="M819">
        <v>1064.5705208600591</v>
      </c>
      <c r="N819">
        <v>1129.8350096868451</v>
      </c>
      <c r="O819">
        <v>1716.2823774881531</v>
      </c>
      <c r="P819">
        <v>1499.6730204931609</v>
      </c>
      <c r="Q819">
        <v>1742.6314464792799</v>
      </c>
      <c r="R819">
        <v>1539.3288913320159</v>
      </c>
      <c r="S819">
        <v>1556.7995995716651</v>
      </c>
      <c r="T819">
        <v>2190.522992257474</v>
      </c>
      <c r="U819">
        <v>1512.5881628758441</v>
      </c>
      <c r="V819">
        <v>1675.337822940018</v>
      </c>
      <c r="W819">
        <v>1489.3300020905481</v>
      </c>
      <c r="X819">
        <v>1757.209568183853</v>
      </c>
      <c r="Y819">
        <v>1708.060249133139</v>
      </c>
      <c r="Z819">
        <v>1135.4198361374631</v>
      </c>
      <c r="AA819">
        <v>1781.447110349475</v>
      </c>
      <c r="AB819">
        <v>1661.6434545002701</v>
      </c>
      <c r="AC819">
        <v>1527.337452901136</v>
      </c>
      <c r="AD819">
        <v>1134.6845509558891</v>
      </c>
      <c r="AE819">
        <v>1509.275849191459</v>
      </c>
      <c r="AF819">
        <v>1636.455444403477</v>
      </c>
      <c r="AG819">
        <v>1599.1342949698919</v>
      </c>
      <c r="AH819">
        <v>1675.7218499542471</v>
      </c>
    </row>
    <row r="820" spans="1:34" x14ac:dyDescent="0.25">
      <c r="A820">
        <v>44315</v>
      </c>
      <c r="B820">
        <v>1239.3900000000001</v>
      </c>
      <c r="C820">
        <v>1641.619387890031</v>
      </c>
      <c r="D820">
        <v>1485.8825802350209</v>
      </c>
      <c r="E820">
        <v>1258.148976105231</v>
      </c>
      <c r="F820">
        <v>1764.102309975565</v>
      </c>
      <c r="G820">
        <v>1758.241058659032</v>
      </c>
      <c r="H820">
        <v>1995.712617482825</v>
      </c>
      <c r="I820">
        <v>1431.398968173768</v>
      </c>
      <c r="J820">
        <v>1505.752021499407</v>
      </c>
      <c r="K820">
        <v>1471.480728386138</v>
      </c>
      <c r="L820">
        <v>1794.8325519494661</v>
      </c>
      <c r="M820">
        <v>1078.332386942026</v>
      </c>
      <c r="N820">
        <v>1135.148408771189</v>
      </c>
      <c r="O820">
        <v>1718.292434210827</v>
      </c>
      <c r="P820">
        <v>1508.447318911632</v>
      </c>
      <c r="Q820">
        <v>1769.18390836298</v>
      </c>
      <c r="R820">
        <v>1539.8122490388821</v>
      </c>
      <c r="S820">
        <v>1546.8706764080889</v>
      </c>
      <c r="T820">
        <v>2161.5176846928398</v>
      </c>
      <c r="U820">
        <v>1527.6378109575739</v>
      </c>
      <c r="V820">
        <v>1700.9153033493919</v>
      </c>
      <c r="W820">
        <v>1510.405608661438</v>
      </c>
      <c r="X820">
        <v>1775.2507822970981</v>
      </c>
      <c r="Y820">
        <v>1721.3203517404991</v>
      </c>
      <c r="Z820">
        <v>1136.962850564048</v>
      </c>
      <c r="AA820">
        <v>1790.873784675262</v>
      </c>
      <c r="AB820">
        <v>1676.8745111219489</v>
      </c>
      <c r="AC820">
        <v>1538.6115809966741</v>
      </c>
      <c r="AD820">
        <v>1141.1481417014979</v>
      </c>
      <c r="AE820">
        <v>1510.6159146165071</v>
      </c>
      <c r="AF820">
        <v>1641.666872353283</v>
      </c>
      <c r="AG820">
        <v>1608.83541093505</v>
      </c>
      <c r="AH820">
        <v>1691.431920019206</v>
      </c>
    </row>
    <row r="821" spans="1:34" x14ac:dyDescent="0.25">
      <c r="A821">
        <v>44314</v>
      </c>
      <c r="B821">
        <v>1229.55</v>
      </c>
      <c r="C821">
        <v>1638.073856735786</v>
      </c>
      <c r="D821">
        <v>1492.7147822472609</v>
      </c>
      <c r="E821">
        <v>1253.524764813315</v>
      </c>
      <c r="F821">
        <v>1758.512894054543</v>
      </c>
      <c r="G821">
        <v>1753.8314014757509</v>
      </c>
      <c r="H821">
        <v>2000.9237857680821</v>
      </c>
      <c r="I821">
        <v>1436.431261987718</v>
      </c>
      <c r="J821">
        <v>1498.043217671662</v>
      </c>
      <c r="K821">
        <v>1457.960155977441</v>
      </c>
      <c r="L821">
        <v>1789.7309175080979</v>
      </c>
      <c r="M821">
        <v>1062.5112250305331</v>
      </c>
      <c r="N821">
        <v>1130.6829023150681</v>
      </c>
      <c r="O821">
        <v>1716.7223567555111</v>
      </c>
      <c r="P821">
        <v>1507.632079594707</v>
      </c>
      <c r="Q821">
        <v>1771.228177219642</v>
      </c>
      <c r="R821">
        <v>1529.6761679875119</v>
      </c>
      <c r="S821">
        <v>1530.0217116731139</v>
      </c>
      <c r="T821">
        <v>2138.7977376572362</v>
      </c>
      <c r="U821">
        <v>1527.977528787314</v>
      </c>
      <c r="V821">
        <v>1689.350605772785</v>
      </c>
      <c r="W821">
        <v>1509.869412707716</v>
      </c>
      <c r="X821">
        <v>1781.75447478868</v>
      </c>
      <c r="Y821">
        <v>1719.7862477979891</v>
      </c>
      <c r="Z821">
        <v>1119.8577195592461</v>
      </c>
      <c r="AA821">
        <v>1788.4789718672571</v>
      </c>
      <c r="AB821">
        <v>1672.8568776767579</v>
      </c>
      <c r="AC821">
        <v>1536.1281789804059</v>
      </c>
      <c r="AD821">
        <v>1131.3268389725069</v>
      </c>
      <c r="AE821">
        <v>1498.118571371014</v>
      </c>
      <c r="AF821">
        <v>1638.0171459763339</v>
      </c>
      <c r="AG821">
        <v>1607.531914122442</v>
      </c>
      <c r="AH821">
        <v>1686.7444971491809</v>
      </c>
    </row>
    <row r="822" spans="1:34" x14ac:dyDescent="0.25">
      <c r="A822">
        <v>44313</v>
      </c>
      <c r="B822">
        <v>1219.75</v>
      </c>
      <c r="C822">
        <v>1629.249209475322</v>
      </c>
      <c r="D822">
        <v>1485.195509005252</v>
      </c>
      <c r="E822">
        <v>1252.0109054116499</v>
      </c>
      <c r="F822">
        <v>1750.034693815333</v>
      </c>
      <c r="G822">
        <v>1742.402294920551</v>
      </c>
      <c r="H822">
        <v>1990.0896062547949</v>
      </c>
      <c r="I822">
        <v>1430.287631873889</v>
      </c>
      <c r="J822">
        <v>1492.4112596125699</v>
      </c>
      <c r="K822">
        <v>1447.7398625118769</v>
      </c>
      <c r="L822">
        <v>1766.5355381785889</v>
      </c>
      <c r="M822">
        <v>1062.7156584425679</v>
      </c>
      <c r="N822">
        <v>1131.6903860722709</v>
      </c>
      <c r="O822">
        <v>1701.7656980294039</v>
      </c>
      <c r="P822">
        <v>1486.6660575020489</v>
      </c>
      <c r="Q822">
        <v>1758.9357405154481</v>
      </c>
      <c r="R822">
        <v>1518.298546804406</v>
      </c>
      <c r="S822">
        <v>1515.5064891730119</v>
      </c>
      <c r="T822">
        <v>2133.0393056688472</v>
      </c>
      <c r="U822">
        <v>1527.8556307317899</v>
      </c>
      <c r="V822">
        <v>1667.506265083787</v>
      </c>
      <c r="W822">
        <v>1504.4370886025119</v>
      </c>
      <c r="X822">
        <v>1777.2843009272301</v>
      </c>
      <c r="Y822">
        <v>1710.2631292981159</v>
      </c>
      <c r="Z822">
        <v>1119.7399820481819</v>
      </c>
      <c r="AA822">
        <v>1779.8185054391481</v>
      </c>
      <c r="AB822">
        <v>1659.2166136304811</v>
      </c>
      <c r="AC822">
        <v>1527.29352158451</v>
      </c>
      <c r="AD822">
        <v>1131.5322856068919</v>
      </c>
      <c r="AE822">
        <v>1493.941567406838</v>
      </c>
      <c r="AF822">
        <v>1627.187499288053</v>
      </c>
      <c r="AG822">
        <v>1597.015051882569</v>
      </c>
      <c r="AH822">
        <v>1680.052207043389</v>
      </c>
    </row>
    <row r="823" spans="1:34" x14ac:dyDescent="0.25">
      <c r="A823">
        <v>44312</v>
      </c>
      <c r="B823">
        <v>1215.77</v>
      </c>
      <c r="C823">
        <v>1631.6377907052849</v>
      </c>
      <c r="D823">
        <v>1495.1532744464789</v>
      </c>
      <c r="E823">
        <v>1254.381330897156</v>
      </c>
      <c r="F823">
        <v>1753.8973037586879</v>
      </c>
      <c r="G823">
        <v>1753.183649560814</v>
      </c>
      <c r="H823">
        <v>2003.7182868096811</v>
      </c>
      <c r="I823">
        <v>1431.1971456855749</v>
      </c>
      <c r="J823">
        <v>1492.1447529729819</v>
      </c>
      <c r="K823">
        <v>1444.747269560919</v>
      </c>
      <c r="L823">
        <v>1763.9450056707749</v>
      </c>
      <c r="M823">
        <v>1074.125797231887</v>
      </c>
      <c r="N823">
        <v>1129.6459065892759</v>
      </c>
      <c r="O823">
        <v>1700.415923971196</v>
      </c>
      <c r="P823">
        <v>1490.354489386576</v>
      </c>
      <c r="Q823">
        <v>1763.2570869010319</v>
      </c>
      <c r="R823">
        <v>1519.0345792373801</v>
      </c>
      <c r="S823">
        <v>1507.512044360052</v>
      </c>
      <c r="T823">
        <v>2132.4138196988811</v>
      </c>
      <c r="U823">
        <v>1534.8109188713561</v>
      </c>
      <c r="V823">
        <v>1672.6472414078021</v>
      </c>
      <c r="W823">
        <v>1502.761202864544</v>
      </c>
      <c r="X823">
        <v>1771.76436718022</v>
      </c>
      <c r="Y823">
        <v>1709.5169881874269</v>
      </c>
      <c r="Z823">
        <v>1129.8764549384539</v>
      </c>
      <c r="AA823">
        <v>1782.3017192353541</v>
      </c>
      <c r="AB823">
        <v>1659.583854227003</v>
      </c>
      <c r="AC823">
        <v>1530.512114214026</v>
      </c>
      <c r="AD823">
        <v>1135.838659596026</v>
      </c>
      <c r="AE823">
        <v>1494.136257227618</v>
      </c>
      <c r="AF823">
        <v>1629.083283362791</v>
      </c>
      <c r="AG823">
        <v>1599.964912444241</v>
      </c>
      <c r="AH823">
        <v>1682.3752302290291</v>
      </c>
    </row>
    <row r="824" spans="1:34" x14ac:dyDescent="0.25">
      <c r="A824">
        <v>44309</v>
      </c>
      <c r="B824">
        <v>1248.53</v>
      </c>
      <c r="C824">
        <v>1651.9221128129709</v>
      </c>
      <c r="D824">
        <v>1511.6404846370569</v>
      </c>
      <c r="E824">
        <v>1267.568185119959</v>
      </c>
      <c r="F824">
        <v>1779.8487226763909</v>
      </c>
      <c r="G824">
        <v>1773.006957560613</v>
      </c>
      <c r="H824">
        <v>2030.4369869791251</v>
      </c>
      <c r="I824">
        <v>1451.390153786647</v>
      </c>
      <c r="J824">
        <v>1499.189960860738</v>
      </c>
      <c r="K824">
        <v>1495.2553448355279</v>
      </c>
      <c r="L824">
        <v>1776.9404777534021</v>
      </c>
      <c r="M824">
        <v>1086.348894667751</v>
      </c>
      <c r="N824">
        <v>1152.684781638146</v>
      </c>
      <c r="O824">
        <v>1715.90477589277</v>
      </c>
      <c r="P824">
        <v>1516.4396915578459</v>
      </c>
      <c r="Q824">
        <v>1778.7341559924571</v>
      </c>
      <c r="R824">
        <v>1531.0242515501329</v>
      </c>
      <c r="S824">
        <v>1525.3149964982611</v>
      </c>
      <c r="T824">
        <v>2169.2818623065291</v>
      </c>
      <c r="U824">
        <v>1549.74426552155</v>
      </c>
      <c r="V824">
        <v>1701.2950415131299</v>
      </c>
      <c r="W824">
        <v>1513.9591718900649</v>
      </c>
      <c r="X824">
        <v>1793.125587889914</v>
      </c>
      <c r="Y824">
        <v>1729.518116610873</v>
      </c>
      <c r="Z824">
        <v>1144.304656138517</v>
      </c>
      <c r="AA824">
        <v>1806.076635986002</v>
      </c>
      <c r="AB824">
        <v>1677.923751267223</v>
      </c>
      <c r="AC824">
        <v>1546.922146069315</v>
      </c>
      <c r="AD824">
        <v>1153.100986790261</v>
      </c>
      <c r="AE824">
        <v>1517.49939624329</v>
      </c>
      <c r="AF824">
        <v>1646.2665314824401</v>
      </c>
      <c r="AG824">
        <v>1619.833877067108</v>
      </c>
      <c r="AH824">
        <v>1704.207312587037</v>
      </c>
    </row>
    <row r="825" spans="1:34" x14ac:dyDescent="0.25">
      <c r="A825">
        <v>44308</v>
      </c>
      <c r="B825">
        <v>1227.82</v>
      </c>
      <c r="C825">
        <v>1638.8222433645269</v>
      </c>
      <c r="D825">
        <v>1489.465231830098</v>
      </c>
      <c r="E825">
        <v>1258.698768944133</v>
      </c>
      <c r="F825">
        <v>1766.536106993492</v>
      </c>
      <c r="G825">
        <v>1741.21654289704</v>
      </c>
      <c r="H825">
        <v>2009.3704766795929</v>
      </c>
      <c r="I825">
        <v>1431.1572566455659</v>
      </c>
      <c r="J825">
        <v>1497.9314742572481</v>
      </c>
      <c r="K825">
        <v>1481.8315634204059</v>
      </c>
      <c r="L825">
        <v>1755.7247752398989</v>
      </c>
      <c r="M825">
        <v>1068.4693351705459</v>
      </c>
      <c r="N825">
        <v>1146.31528257994</v>
      </c>
      <c r="O825">
        <v>1702.82672815204</v>
      </c>
      <c r="P825">
        <v>1503.347335744922</v>
      </c>
      <c r="Q825">
        <v>1770.9661577823019</v>
      </c>
      <c r="R825">
        <v>1508.375468317631</v>
      </c>
      <c r="S825">
        <v>1512.7969345905769</v>
      </c>
      <c r="T825">
        <v>2152.9540559487982</v>
      </c>
      <c r="U825">
        <v>1542.762480735887</v>
      </c>
      <c r="V825">
        <v>1695.3164314685</v>
      </c>
      <c r="W825">
        <v>1505.424635047541</v>
      </c>
      <c r="X825">
        <v>1787.490089821747</v>
      </c>
      <c r="Y825">
        <v>1717.2221609883841</v>
      </c>
      <c r="Z825">
        <v>1136.270552049481</v>
      </c>
      <c r="AA825">
        <v>1792.213068552026</v>
      </c>
      <c r="AB825">
        <v>1667.7291128559909</v>
      </c>
      <c r="AC825">
        <v>1530.986228086349</v>
      </c>
      <c r="AD825">
        <v>1143.433426202816</v>
      </c>
      <c r="AE825">
        <v>1493.8467623089491</v>
      </c>
      <c r="AF825">
        <v>1630.0644263063509</v>
      </c>
      <c r="AG825">
        <v>1605.634346005324</v>
      </c>
      <c r="AH825">
        <v>1695.044088329907</v>
      </c>
    </row>
    <row r="826" spans="1:34" x14ac:dyDescent="0.25">
      <c r="A826">
        <v>44306</v>
      </c>
      <c r="B826">
        <v>1268.28</v>
      </c>
      <c r="C826">
        <v>1668.267028378064</v>
      </c>
      <c r="D826">
        <v>1531.7039937877571</v>
      </c>
      <c r="E826">
        <v>1269.9137134300061</v>
      </c>
      <c r="F826">
        <v>1803.0543689785609</v>
      </c>
      <c r="G826">
        <v>1781.244615080946</v>
      </c>
      <c r="H826">
        <v>2050.371567031159</v>
      </c>
      <c r="I826">
        <v>1457.887193703951</v>
      </c>
      <c r="J826">
        <v>1513.5818200182621</v>
      </c>
      <c r="K826">
        <v>1541.2748047131661</v>
      </c>
      <c r="L826">
        <v>1777.957120384269</v>
      </c>
      <c r="M826">
        <v>1076.050618471631</v>
      </c>
      <c r="N826">
        <v>1156.670428592183</v>
      </c>
      <c r="O826">
        <v>1730.9273561001421</v>
      </c>
      <c r="P826">
        <v>1535.9870050145071</v>
      </c>
      <c r="Q826">
        <v>1791.1574032480039</v>
      </c>
      <c r="R826">
        <v>1542.914276389592</v>
      </c>
      <c r="S826">
        <v>1513.868990589855</v>
      </c>
      <c r="T826">
        <v>2193.38495130824</v>
      </c>
      <c r="U826">
        <v>1566.361431153254</v>
      </c>
      <c r="V826">
        <v>1739.5038551816681</v>
      </c>
      <c r="W826">
        <v>1526.0264870077069</v>
      </c>
      <c r="X826">
        <v>1813.3102154385649</v>
      </c>
      <c r="Y826">
        <v>1750.3848819135469</v>
      </c>
      <c r="Z826">
        <v>1153.8935020285639</v>
      </c>
      <c r="AA826">
        <v>1826.6617923749079</v>
      </c>
      <c r="AB826">
        <v>1695.638575466118</v>
      </c>
      <c r="AC826">
        <v>1560.13683137881</v>
      </c>
      <c r="AD826">
        <v>1154.9146033790821</v>
      </c>
      <c r="AE826">
        <v>1530.4922856765811</v>
      </c>
      <c r="AF826">
        <v>1662.5241899094201</v>
      </c>
      <c r="AG826">
        <v>1638.5559592938489</v>
      </c>
      <c r="AH826">
        <v>1718.570757185521</v>
      </c>
    </row>
    <row r="827" spans="1:34" x14ac:dyDescent="0.25">
      <c r="A827">
        <v>44305</v>
      </c>
      <c r="B827">
        <v>1260.58</v>
      </c>
      <c r="C827">
        <v>1671.1642697070811</v>
      </c>
      <c r="D827">
        <v>1532.275964180079</v>
      </c>
      <c r="E827">
        <v>1277.8052758296569</v>
      </c>
      <c r="F827">
        <v>1808.0758920117171</v>
      </c>
      <c r="G827">
        <v>1789.6790641838329</v>
      </c>
      <c r="H827">
        <v>2054.5730174073728</v>
      </c>
      <c r="I827">
        <v>1470.55433667072</v>
      </c>
      <c r="J827">
        <v>1520.2515296307411</v>
      </c>
      <c r="K827">
        <v>1546.8054802017491</v>
      </c>
      <c r="L827">
        <v>1783.55171678638</v>
      </c>
      <c r="M827">
        <v>1060.2180857792191</v>
      </c>
      <c r="N827">
        <v>1159.8121960246549</v>
      </c>
      <c r="O827">
        <v>1724.073409312532</v>
      </c>
      <c r="P827">
        <v>1541.09040975581</v>
      </c>
      <c r="Q827">
        <v>1791.6358927172821</v>
      </c>
      <c r="R827">
        <v>1541.377124121417</v>
      </c>
      <c r="S827">
        <v>1517.8688810296819</v>
      </c>
      <c r="T827">
        <v>2198.013270263812</v>
      </c>
      <c r="U827">
        <v>1567.3495872908579</v>
      </c>
      <c r="V827">
        <v>1737.2481619397111</v>
      </c>
      <c r="W827">
        <v>1532.921595015619</v>
      </c>
      <c r="X827">
        <v>1825.629179774159</v>
      </c>
      <c r="Y827">
        <v>1752.5363237872939</v>
      </c>
      <c r="Z827">
        <v>1154.765709171146</v>
      </c>
      <c r="AA827">
        <v>1831.2115346567721</v>
      </c>
      <c r="AB827">
        <v>1695.6105002965901</v>
      </c>
      <c r="AC827">
        <v>1564.2261589449231</v>
      </c>
      <c r="AD827">
        <v>1154.0391862700751</v>
      </c>
      <c r="AE827">
        <v>1523.685441624373</v>
      </c>
      <c r="AF827">
        <v>1666.658177079275</v>
      </c>
      <c r="AG827">
        <v>1640.6272537440359</v>
      </c>
      <c r="AH827">
        <v>1722.916490107312</v>
      </c>
    </row>
    <row r="828" spans="1:34" x14ac:dyDescent="0.25">
      <c r="A828">
        <v>44302</v>
      </c>
      <c r="B828">
        <v>1238.71</v>
      </c>
      <c r="C828">
        <v>1666.676017367718</v>
      </c>
      <c r="D828">
        <v>1534.127731142017</v>
      </c>
      <c r="E828">
        <v>1268.1274639071289</v>
      </c>
      <c r="F828">
        <v>1803.9752537363779</v>
      </c>
      <c r="G828">
        <v>1787.2911961765551</v>
      </c>
      <c r="H828">
        <v>2044.548304558713</v>
      </c>
      <c r="I828">
        <v>1475.329461301852</v>
      </c>
      <c r="J828">
        <v>1519.504890315907</v>
      </c>
      <c r="K828">
        <v>1555.9725618777641</v>
      </c>
      <c r="L828">
        <v>1759.369084814643</v>
      </c>
      <c r="M828">
        <v>1064.229302621972</v>
      </c>
      <c r="N828">
        <v>1156.905791848561</v>
      </c>
      <c r="O828">
        <v>1716.0011012060741</v>
      </c>
      <c r="P828">
        <v>1537.728693308829</v>
      </c>
      <c r="Q828">
        <v>1781.9744875730801</v>
      </c>
      <c r="R828">
        <v>1528.3711807443869</v>
      </c>
      <c r="S828">
        <v>1504.790931719401</v>
      </c>
      <c r="T828">
        <v>2159.2165848108689</v>
      </c>
      <c r="U828">
        <v>1566.284005291137</v>
      </c>
      <c r="V828">
        <v>1747.3271816630429</v>
      </c>
      <c r="W828">
        <v>1526.791180432233</v>
      </c>
      <c r="X828">
        <v>1820.5842894197631</v>
      </c>
      <c r="Y828">
        <v>1757.884019558684</v>
      </c>
      <c r="Z828">
        <v>1153.876835757949</v>
      </c>
      <c r="AA828">
        <v>1826.828526839224</v>
      </c>
      <c r="AB828">
        <v>1689.815034969906</v>
      </c>
      <c r="AC828">
        <v>1559.557105178257</v>
      </c>
      <c r="AD828">
        <v>1152.115199860822</v>
      </c>
      <c r="AE828">
        <v>1508.070922596185</v>
      </c>
      <c r="AF828">
        <v>1657.168717985682</v>
      </c>
      <c r="AG828">
        <v>1632.8848863864589</v>
      </c>
      <c r="AH828">
        <v>1725.565932221836</v>
      </c>
    </row>
    <row r="829" spans="1:34" x14ac:dyDescent="0.25">
      <c r="A829">
        <v>44301</v>
      </c>
      <c r="B829">
        <v>1247.25</v>
      </c>
      <c r="C829">
        <v>1682.9085665279099</v>
      </c>
      <c r="D829">
        <v>1548.31158294835</v>
      </c>
      <c r="E829">
        <v>1276.161038198687</v>
      </c>
      <c r="F829">
        <v>1818.530777994363</v>
      </c>
      <c r="G829">
        <v>1797.9362624958401</v>
      </c>
      <c r="H829">
        <v>2064.899815540844</v>
      </c>
      <c r="I829">
        <v>1498.84135334029</v>
      </c>
      <c r="J829">
        <v>1549.6076777913261</v>
      </c>
      <c r="K829">
        <v>1574.4505468034561</v>
      </c>
      <c r="L829">
        <v>1780.9416599921699</v>
      </c>
      <c r="M829">
        <v>1080.0410807614101</v>
      </c>
      <c r="N829">
        <v>1174.0133690405389</v>
      </c>
      <c r="O829">
        <v>1725.829539517126</v>
      </c>
      <c r="P829">
        <v>1553.9347212153141</v>
      </c>
      <c r="Q829">
        <v>1792.1836426792979</v>
      </c>
      <c r="R829">
        <v>1539.9910923170389</v>
      </c>
      <c r="S829">
        <v>1520.520257372905</v>
      </c>
      <c r="T829">
        <v>2155.8835769058001</v>
      </c>
      <c r="U829">
        <v>1573.3118308272619</v>
      </c>
      <c r="V829">
        <v>1776.5245803515379</v>
      </c>
      <c r="W829">
        <v>1541.501743502537</v>
      </c>
      <c r="X829">
        <v>1846.1738409578211</v>
      </c>
      <c r="Y829">
        <v>1778.8644144769271</v>
      </c>
      <c r="Z829">
        <v>1177.9371365411751</v>
      </c>
      <c r="AA829">
        <v>1844.2006506319599</v>
      </c>
      <c r="AB829">
        <v>1706.561997344671</v>
      </c>
      <c r="AC829">
        <v>1572.585495659662</v>
      </c>
      <c r="AD829">
        <v>1169.1355746687479</v>
      </c>
      <c r="AE829">
        <v>1514.428645532201</v>
      </c>
      <c r="AF829">
        <v>1670.1141320748809</v>
      </c>
      <c r="AG829">
        <v>1650.7580244869489</v>
      </c>
      <c r="AH829">
        <v>1742.929972757976</v>
      </c>
    </row>
    <row r="830" spans="1:34" x14ac:dyDescent="0.25">
      <c r="A830">
        <v>44300</v>
      </c>
      <c r="B830">
        <v>1255.8699999999999</v>
      </c>
      <c r="C830">
        <v>1690.676178967474</v>
      </c>
      <c r="D830">
        <v>1557.7047648261439</v>
      </c>
      <c r="E830">
        <v>1272.79616200702</v>
      </c>
      <c r="F830">
        <v>1824.3537329124881</v>
      </c>
      <c r="G830">
        <v>1819.7050329138731</v>
      </c>
      <c r="H830">
        <v>2081.7565287521111</v>
      </c>
      <c r="I830">
        <v>1510.089691299888</v>
      </c>
      <c r="J830">
        <v>1560.892215577969</v>
      </c>
      <c r="K830">
        <v>1591.865062377256</v>
      </c>
      <c r="L830">
        <v>1793.2191614411311</v>
      </c>
      <c r="M830">
        <v>1085.501053366356</v>
      </c>
      <c r="N830">
        <v>1192.988079685389</v>
      </c>
      <c r="O830">
        <v>1731.5150102851139</v>
      </c>
      <c r="P830">
        <v>1560.4615906529241</v>
      </c>
      <c r="Q830">
        <v>1793.6862038375609</v>
      </c>
      <c r="R830">
        <v>1549.1967167641189</v>
      </c>
      <c r="S830">
        <v>1512.905460944786</v>
      </c>
      <c r="T830">
        <v>2137.1497507301679</v>
      </c>
      <c r="U830">
        <v>1579.530915581317</v>
      </c>
      <c r="V830">
        <v>1774.4499232432711</v>
      </c>
      <c r="W830">
        <v>1538.551123672712</v>
      </c>
      <c r="X830">
        <v>1862.442799529304</v>
      </c>
      <c r="Y830">
        <v>1789.9299249449</v>
      </c>
      <c r="Z830">
        <v>1175.1364631926131</v>
      </c>
      <c r="AA830">
        <v>1852.4780588824481</v>
      </c>
      <c r="AB830">
        <v>1713.453691634013</v>
      </c>
      <c r="AC830">
        <v>1580.1180003327729</v>
      </c>
      <c r="AD830">
        <v>1176.958467552636</v>
      </c>
      <c r="AE830">
        <v>1526.2823942684811</v>
      </c>
      <c r="AF830">
        <v>1679.800835614257</v>
      </c>
      <c r="AG830">
        <v>1658.4538421191789</v>
      </c>
      <c r="AH830">
        <v>1749.3358601055611</v>
      </c>
    </row>
    <row r="831" spans="1:34" x14ac:dyDescent="0.25">
      <c r="A831">
        <v>44299</v>
      </c>
      <c r="B831">
        <v>1248.33</v>
      </c>
      <c r="C831">
        <v>1683.055825431607</v>
      </c>
      <c r="D831">
        <v>1546.7848275603581</v>
      </c>
      <c r="E831">
        <v>1271.7835834932521</v>
      </c>
      <c r="F831">
        <v>1815.918228679559</v>
      </c>
      <c r="G831">
        <v>1818.58499229889</v>
      </c>
      <c r="H831">
        <v>2071.4497702962208</v>
      </c>
      <c r="I831">
        <v>1502.6557864741731</v>
      </c>
      <c r="J831">
        <v>1552.8890192674471</v>
      </c>
      <c r="K831">
        <v>1571.2702972281791</v>
      </c>
      <c r="L831">
        <v>1767.2788701009099</v>
      </c>
      <c r="M831">
        <v>1078.1556266853611</v>
      </c>
      <c r="N831">
        <v>1193.3016956423221</v>
      </c>
      <c r="O831">
        <v>1723.2140329939041</v>
      </c>
      <c r="P831">
        <v>1550.6784691051701</v>
      </c>
      <c r="Q831">
        <v>1785.6332369108829</v>
      </c>
      <c r="R831">
        <v>1545.2389556344931</v>
      </c>
      <c r="S831">
        <v>1521.4300993289089</v>
      </c>
      <c r="T831">
        <v>2115.2444787221748</v>
      </c>
      <c r="U831">
        <v>1574.528210675757</v>
      </c>
      <c r="V831">
        <v>1783.76000835017</v>
      </c>
      <c r="W831">
        <v>1533.400591562058</v>
      </c>
      <c r="X831">
        <v>1855.4954297155141</v>
      </c>
      <c r="Y831">
        <v>1783.4157796922259</v>
      </c>
      <c r="Z831">
        <v>1163.7276733391629</v>
      </c>
      <c r="AA831">
        <v>1844.0477434403349</v>
      </c>
      <c r="AB831">
        <v>1703.5328309055501</v>
      </c>
      <c r="AC831">
        <v>1574.7348306090889</v>
      </c>
      <c r="AD831">
        <v>1172.7686217105811</v>
      </c>
      <c r="AE831">
        <v>1518.3192944307791</v>
      </c>
      <c r="AF831">
        <v>1675.2336866695939</v>
      </c>
      <c r="AG831">
        <v>1653.6954614498909</v>
      </c>
      <c r="AH831">
        <v>1737.342785328568</v>
      </c>
    </row>
    <row r="832" spans="1:34" x14ac:dyDescent="0.25">
      <c r="A832">
        <v>44298</v>
      </c>
      <c r="B832">
        <v>1252.45</v>
      </c>
      <c r="C832">
        <v>1694.612885788004</v>
      </c>
      <c r="D832">
        <v>1555.165075878198</v>
      </c>
      <c r="E832">
        <v>1286.1576561430909</v>
      </c>
      <c r="F832">
        <v>1827.3416220713141</v>
      </c>
      <c r="G832">
        <v>1837.301823735374</v>
      </c>
      <c r="H832">
        <v>2082.3737036150492</v>
      </c>
      <c r="I832">
        <v>1510.0753418749589</v>
      </c>
      <c r="J832">
        <v>1553.8096097402929</v>
      </c>
      <c r="K832">
        <v>1594.9639644421111</v>
      </c>
      <c r="L832">
        <v>1798.8812453824039</v>
      </c>
      <c r="M832">
        <v>1093.7092761698059</v>
      </c>
      <c r="N832">
        <v>1204.1439923986211</v>
      </c>
      <c r="O832">
        <v>1733.902452896464</v>
      </c>
      <c r="P832">
        <v>1561.0006630937471</v>
      </c>
      <c r="Q832">
        <v>1791.392823759536</v>
      </c>
      <c r="R832">
        <v>1554.2872040781051</v>
      </c>
      <c r="S832">
        <v>1537.0945951202741</v>
      </c>
      <c r="T832">
        <v>2118.8479843025252</v>
      </c>
      <c r="U832">
        <v>1583.7753576822199</v>
      </c>
      <c r="V832">
        <v>1801.7971153272049</v>
      </c>
      <c r="W832">
        <v>1543.342050945525</v>
      </c>
      <c r="X832">
        <v>1866.698179008391</v>
      </c>
      <c r="Y832">
        <v>1797.59338034555</v>
      </c>
      <c r="Z832">
        <v>1178.164093273308</v>
      </c>
      <c r="AA832">
        <v>1855.695347235961</v>
      </c>
      <c r="AB832">
        <v>1715.394921790245</v>
      </c>
      <c r="AC832">
        <v>1585.03085433409</v>
      </c>
      <c r="AD832">
        <v>1185.979805837625</v>
      </c>
      <c r="AE832">
        <v>1528.323641832284</v>
      </c>
      <c r="AF832">
        <v>1690.024088033394</v>
      </c>
      <c r="AG832">
        <v>1669.522960789436</v>
      </c>
      <c r="AH832">
        <v>1743.1447616570019</v>
      </c>
    </row>
    <row r="833" spans="1:34" x14ac:dyDescent="0.25">
      <c r="A833">
        <v>44295</v>
      </c>
      <c r="B833">
        <v>1231.6600000000001</v>
      </c>
      <c r="C833">
        <v>1679.6252949750269</v>
      </c>
      <c r="D833">
        <v>1533.5220011778929</v>
      </c>
      <c r="E833">
        <v>1282.210851888397</v>
      </c>
      <c r="F833">
        <v>1806.1745656772389</v>
      </c>
      <c r="G833">
        <v>1833.8132915573749</v>
      </c>
      <c r="H833">
        <v>2055.6819903934561</v>
      </c>
      <c r="I833">
        <v>1504.45673201148</v>
      </c>
      <c r="J833">
        <v>1530.036544961768</v>
      </c>
      <c r="K833">
        <v>1597.6061077987899</v>
      </c>
      <c r="L833">
        <v>1779.8479556854149</v>
      </c>
      <c r="M833">
        <v>1093.477831755682</v>
      </c>
      <c r="N833">
        <v>1204.7921047405571</v>
      </c>
      <c r="O833">
        <v>1728.16841244126</v>
      </c>
      <c r="P833">
        <v>1556.1821214004269</v>
      </c>
      <c r="Q833">
        <v>1784.451478651795</v>
      </c>
      <c r="R833">
        <v>1530.1381124837119</v>
      </c>
      <c r="S833">
        <v>1495.6754919520879</v>
      </c>
      <c r="T833">
        <v>2100.8667352836019</v>
      </c>
      <c r="U833">
        <v>1571.419366311884</v>
      </c>
      <c r="V833">
        <v>1790.746919340613</v>
      </c>
      <c r="W833">
        <v>1543.6397636413831</v>
      </c>
      <c r="X833">
        <v>1842.4928887620231</v>
      </c>
      <c r="Y833">
        <v>1778.0809482102211</v>
      </c>
      <c r="Z833">
        <v>1160.106292808445</v>
      </c>
      <c r="AA833">
        <v>1833.502630083748</v>
      </c>
      <c r="AB833">
        <v>1705.506979291318</v>
      </c>
      <c r="AC833">
        <v>1574.934446804552</v>
      </c>
      <c r="AD833">
        <v>1181.594863225351</v>
      </c>
      <c r="AE833">
        <v>1518.562295816796</v>
      </c>
      <c r="AF833">
        <v>1682.41343943791</v>
      </c>
      <c r="AG833">
        <v>1659.993463455816</v>
      </c>
      <c r="AH833">
        <v>1718.3374644214671</v>
      </c>
    </row>
    <row r="834" spans="1:34" x14ac:dyDescent="0.25">
      <c r="A834">
        <v>44294</v>
      </c>
      <c r="B834">
        <v>1234.8900000000001</v>
      </c>
      <c r="C834">
        <v>1674.5597064251069</v>
      </c>
      <c r="D834">
        <v>1514.8254804315829</v>
      </c>
      <c r="E834">
        <v>1275.167888026494</v>
      </c>
      <c r="F834">
        <v>1799.4905627478461</v>
      </c>
      <c r="G834">
        <v>1835.1806780994621</v>
      </c>
      <c r="H834">
        <v>2053.803103794763</v>
      </c>
      <c r="I834">
        <v>1500.979329074326</v>
      </c>
      <c r="J834">
        <v>1525.5282951237939</v>
      </c>
      <c r="K834">
        <v>1598.233477877799</v>
      </c>
      <c r="L834">
        <v>1767.0697529833651</v>
      </c>
      <c r="M834">
        <v>1089.256546984896</v>
      </c>
      <c r="N834">
        <v>1197.715394641662</v>
      </c>
      <c r="O834">
        <v>1721.283346233829</v>
      </c>
      <c r="P834">
        <v>1557.3366052308579</v>
      </c>
      <c r="Q834">
        <v>1776.3723940128471</v>
      </c>
      <c r="R834">
        <v>1526.5770695535041</v>
      </c>
      <c r="S834">
        <v>1486.9117726263651</v>
      </c>
      <c r="T834">
        <v>2068.6209868009669</v>
      </c>
      <c r="U834">
        <v>1571.1965547561399</v>
      </c>
      <c r="V834">
        <v>1785.1338514328399</v>
      </c>
      <c r="W834">
        <v>1539.2659471253521</v>
      </c>
      <c r="X834">
        <v>1847.1203333871781</v>
      </c>
      <c r="Y834">
        <v>1772.7313302320249</v>
      </c>
      <c r="Z834">
        <v>1171.5007265360609</v>
      </c>
      <c r="AA834">
        <v>1826.844159057144</v>
      </c>
      <c r="AB834">
        <v>1698.9863763824021</v>
      </c>
      <c r="AC834">
        <v>1573.235023417509</v>
      </c>
      <c r="AD834">
        <v>1179.262390158889</v>
      </c>
      <c r="AE834">
        <v>1518.8606611243019</v>
      </c>
      <c r="AF834">
        <v>1679.326727254358</v>
      </c>
      <c r="AG834">
        <v>1656.813075117934</v>
      </c>
      <c r="AH834">
        <v>1709.715669102412</v>
      </c>
    </row>
    <row r="835" spans="1:34" x14ac:dyDescent="0.25">
      <c r="A835">
        <v>44293</v>
      </c>
      <c r="B835">
        <v>1242.3800000000001</v>
      </c>
      <c r="C835">
        <v>1672.8540899663799</v>
      </c>
      <c r="D835">
        <v>1513.194333319545</v>
      </c>
      <c r="E835">
        <v>1280.8724289291049</v>
      </c>
      <c r="F835">
        <v>1796.4669674197689</v>
      </c>
      <c r="G835">
        <v>1831.1589812058519</v>
      </c>
      <c r="H835">
        <v>2052.9863921990268</v>
      </c>
      <c r="I835">
        <v>1507.102627630303</v>
      </c>
      <c r="J835">
        <v>1529.498735928629</v>
      </c>
      <c r="K835">
        <v>1599.865497209965</v>
      </c>
      <c r="L835">
        <v>1747.542594740635</v>
      </c>
      <c r="M835">
        <v>1093.993165410541</v>
      </c>
      <c r="N835">
        <v>1202.272031001082</v>
      </c>
      <c r="O835">
        <v>1717.6314777735411</v>
      </c>
      <c r="P835">
        <v>1556.914642107904</v>
      </c>
      <c r="Q835">
        <v>1767.0559849488579</v>
      </c>
      <c r="R835">
        <v>1528.078362189015</v>
      </c>
      <c r="S835">
        <v>1498.1918223677339</v>
      </c>
      <c r="T835">
        <v>2059.0464023145992</v>
      </c>
      <c r="U835">
        <v>1565.818956909869</v>
      </c>
      <c r="V835">
        <v>1789.6090977529859</v>
      </c>
      <c r="W835">
        <v>1545.032898102289</v>
      </c>
      <c r="X835">
        <v>1850.9881361045309</v>
      </c>
      <c r="Y835">
        <v>1768.6641148083411</v>
      </c>
      <c r="Z835">
        <v>1160.300530584977</v>
      </c>
      <c r="AA835">
        <v>1824.624806019679</v>
      </c>
      <c r="AB835">
        <v>1694.769691476514</v>
      </c>
      <c r="AC835">
        <v>1573.5776362094041</v>
      </c>
      <c r="AD835">
        <v>1180.5275641741271</v>
      </c>
      <c r="AE835">
        <v>1522.9032183272691</v>
      </c>
      <c r="AF835">
        <v>1679.9687960246119</v>
      </c>
      <c r="AG835">
        <v>1654.1472425380259</v>
      </c>
      <c r="AH835">
        <v>1707.146364131881</v>
      </c>
    </row>
    <row r="836" spans="1:34" x14ac:dyDescent="0.25">
      <c r="A836">
        <v>44292</v>
      </c>
      <c r="B836">
        <v>1239.96</v>
      </c>
      <c r="C836">
        <v>1658.553273879774</v>
      </c>
      <c r="D836">
        <v>1488.935471778005</v>
      </c>
      <c r="E836">
        <v>1275.1880581745479</v>
      </c>
      <c r="F836">
        <v>1782.010915048297</v>
      </c>
      <c r="G836">
        <v>1820.1142890462679</v>
      </c>
      <c r="H836">
        <v>2029.5033212620781</v>
      </c>
      <c r="I836">
        <v>1493.2817987766659</v>
      </c>
      <c r="J836">
        <v>1518.24936724178</v>
      </c>
      <c r="K836">
        <v>1584.903874082371</v>
      </c>
      <c r="L836">
        <v>1736.972934003157</v>
      </c>
      <c r="M836">
        <v>1082.6703865352099</v>
      </c>
      <c r="N836">
        <v>1196.9304425966379</v>
      </c>
      <c r="O836">
        <v>1709.5724845698201</v>
      </c>
      <c r="P836">
        <v>1539.6447530004179</v>
      </c>
      <c r="Q836">
        <v>1751.458868888142</v>
      </c>
      <c r="R836">
        <v>1528.6127397067669</v>
      </c>
      <c r="S836">
        <v>1494.8223578155221</v>
      </c>
      <c r="T836">
        <v>2016.4745587148791</v>
      </c>
      <c r="U836">
        <v>1554.915364290488</v>
      </c>
      <c r="V836">
        <v>1782.324585026995</v>
      </c>
      <c r="W836">
        <v>1533.007601839302</v>
      </c>
      <c r="X836">
        <v>1830.5731876932621</v>
      </c>
      <c r="Y836">
        <v>1750.1708813908999</v>
      </c>
      <c r="Z836">
        <v>1151.6704021550061</v>
      </c>
      <c r="AA836">
        <v>1805.1026616718</v>
      </c>
      <c r="AB836">
        <v>1683.4926397297629</v>
      </c>
      <c r="AC836">
        <v>1563.8591116141549</v>
      </c>
      <c r="AD836">
        <v>1173.075253088982</v>
      </c>
      <c r="AE836">
        <v>1523.7048466166229</v>
      </c>
      <c r="AF836">
        <v>1671.816030914792</v>
      </c>
      <c r="AG836">
        <v>1643.117693060814</v>
      </c>
      <c r="AH836">
        <v>1684.64267427151</v>
      </c>
    </row>
    <row r="837" spans="1:34" x14ac:dyDescent="0.25">
      <c r="A837">
        <v>44291</v>
      </c>
      <c r="B837">
        <v>1236.05</v>
      </c>
      <c r="C837">
        <v>1655.2030464649199</v>
      </c>
      <c r="D837">
        <v>1471.680953657745</v>
      </c>
      <c r="E837">
        <v>1270.9122737980019</v>
      </c>
      <c r="F837">
        <v>1774.817574246882</v>
      </c>
      <c r="G837">
        <v>1824.821893267527</v>
      </c>
      <c r="H837">
        <v>2028.4115723828461</v>
      </c>
      <c r="I837">
        <v>1495.1344919136779</v>
      </c>
      <c r="J837">
        <v>1506.171202879885</v>
      </c>
      <c r="K837">
        <v>1571.2219706367371</v>
      </c>
      <c r="L837">
        <v>1745.4087225506139</v>
      </c>
      <c r="M837">
        <v>1079.7874284677339</v>
      </c>
      <c r="N837">
        <v>1196.0481462554239</v>
      </c>
      <c r="O837">
        <v>1710.2647219146979</v>
      </c>
      <c r="P837">
        <v>1541.4056811308501</v>
      </c>
      <c r="Q837">
        <v>1745.636023733975</v>
      </c>
      <c r="R837">
        <v>1526.0285234777739</v>
      </c>
      <c r="S837">
        <v>1496.080093024492</v>
      </c>
      <c r="T837">
        <v>2016.761049177501</v>
      </c>
      <c r="U837">
        <v>1557.203308346787</v>
      </c>
      <c r="V837">
        <v>1766.386914979129</v>
      </c>
      <c r="W837">
        <v>1531.5403467129961</v>
      </c>
      <c r="X837">
        <v>1823.891386459657</v>
      </c>
      <c r="Y837">
        <v>1745.814043900119</v>
      </c>
      <c r="Z837">
        <v>1155.3832634908661</v>
      </c>
      <c r="AA837">
        <v>1799.944426888369</v>
      </c>
      <c r="AB837">
        <v>1678.6322612920139</v>
      </c>
      <c r="AC837">
        <v>1564.459988239993</v>
      </c>
      <c r="AD837">
        <v>1172.2667724353059</v>
      </c>
      <c r="AE837">
        <v>1522.166191446855</v>
      </c>
      <c r="AF837">
        <v>1670.7084206570239</v>
      </c>
      <c r="AG837">
        <v>1645.5926617097609</v>
      </c>
      <c r="AH837">
        <v>1674.006375911581</v>
      </c>
    </row>
    <row r="838" spans="1:34" x14ac:dyDescent="0.25">
      <c r="A838">
        <v>44288</v>
      </c>
      <c r="B838">
        <v>1224.45</v>
      </c>
      <c r="C838">
        <v>1648.9319146146511</v>
      </c>
      <c r="D838">
        <v>1474.984942861541</v>
      </c>
      <c r="E838">
        <v>1270.568875691835</v>
      </c>
      <c r="F838">
        <v>1767.129818157787</v>
      </c>
      <c r="G838">
        <v>1826.919871698085</v>
      </c>
      <c r="H838">
        <v>2028.216499557366</v>
      </c>
      <c r="I838">
        <v>1489.7109659705859</v>
      </c>
      <c r="J838">
        <v>1497.8695270470751</v>
      </c>
      <c r="K838">
        <v>1574.5306473781679</v>
      </c>
      <c r="L838">
        <v>1740.9518165767381</v>
      </c>
      <c r="M838">
        <v>1079.819727289608</v>
      </c>
      <c r="N838">
        <v>1194.717066220391</v>
      </c>
      <c r="O838">
        <v>1712.2226470281989</v>
      </c>
      <c r="P838">
        <v>1542.682998273131</v>
      </c>
      <c r="Q838">
        <v>1732.329812561213</v>
      </c>
      <c r="R838">
        <v>1501.082951012223</v>
      </c>
      <c r="S838">
        <v>1462.2186183926549</v>
      </c>
      <c r="T838">
        <v>2011.425112181849</v>
      </c>
      <c r="U838">
        <v>1554.808429955096</v>
      </c>
      <c r="V838">
        <v>1755.3727394638031</v>
      </c>
      <c r="W838">
        <v>1538.731812831835</v>
      </c>
      <c r="X838">
        <v>1818.6139296312481</v>
      </c>
      <c r="Y838">
        <v>1730.862654376346</v>
      </c>
      <c r="Z838">
        <v>1154.9963932162129</v>
      </c>
      <c r="AA838">
        <v>1791.25140802226</v>
      </c>
      <c r="AB838">
        <v>1673.7918190700941</v>
      </c>
      <c r="AC838">
        <v>1559.1399184542499</v>
      </c>
      <c r="AD838">
        <v>1171.594813119503</v>
      </c>
      <c r="AE838">
        <v>1516.990842981483</v>
      </c>
      <c r="AF838">
        <v>1666.331346518255</v>
      </c>
      <c r="AG838">
        <v>1645.9778714916761</v>
      </c>
      <c r="AH838">
        <v>1659.854047097793</v>
      </c>
    </row>
    <row r="839" spans="1:34" x14ac:dyDescent="0.25">
      <c r="A839">
        <v>44287</v>
      </c>
      <c r="B839">
        <v>1216.0999999999999</v>
      </c>
      <c r="C839">
        <v>1643.1109151914079</v>
      </c>
      <c r="D839">
        <v>1463.991096239914</v>
      </c>
      <c r="E839">
        <v>1270.83256227483</v>
      </c>
      <c r="F839">
        <v>1761.5919510962799</v>
      </c>
      <c r="G839">
        <v>1820.233262531998</v>
      </c>
      <c r="H839">
        <v>2016.791228424901</v>
      </c>
      <c r="I839">
        <v>1488.643572098536</v>
      </c>
      <c r="J839">
        <v>1499.5466252512549</v>
      </c>
      <c r="K839">
        <v>1567.1766519018081</v>
      </c>
      <c r="L839">
        <v>1740.3269571579181</v>
      </c>
      <c r="M839">
        <v>1061.1152674147449</v>
      </c>
      <c r="N839">
        <v>1191.3513189309681</v>
      </c>
      <c r="O839">
        <v>1709.9167470880509</v>
      </c>
      <c r="P839">
        <v>1543.274198416226</v>
      </c>
      <c r="Q839">
        <v>1729.3755239288671</v>
      </c>
      <c r="R839">
        <v>1477.721657945488</v>
      </c>
      <c r="S839">
        <v>1471.3979172933191</v>
      </c>
      <c r="T839">
        <v>2018.437979743655</v>
      </c>
      <c r="U839">
        <v>1552.8829540506999</v>
      </c>
      <c r="V839">
        <v>1758.690100408832</v>
      </c>
      <c r="W839">
        <v>1526.1127336348391</v>
      </c>
      <c r="X839">
        <v>1805.0538609902071</v>
      </c>
      <c r="Y839">
        <v>1725.827046858346</v>
      </c>
      <c r="Z839">
        <v>1150.6524576183369</v>
      </c>
      <c r="AA839">
        <v>1785.1669018995669</v>
      </c>
      <c r="AB839">
        <v>1672.0619222723169</v>
      </c>
      <c r="AC839">
        <v>1550.247990136412</v>
      </c>
      <c r="AD839">
        <v>1165.1407817606839</v>
      </c>
      <c r="AE839">
        <v>1510.281613221292</v>
      </c>
      <c r="AF839">
        <v>1661.7011675551159</v>
      </c>
      <c r="AG839">
        <v>1642.659454426871</v>
      </c>
      <c r="AH839">
        <v>1650.998854455516</v>
      </c>
    </row>
    <row r="840" spans="1:34" x14ac:dyDescent="0.25">
      <c r="A840">
        <v>44286</v>
      </c>
      <c r="B840">
        <v>1191.44</v>
      </c>
      <c r="C840">
        <v>1629.014558360625</v>
      </c>
      <c r="D840">
        <v>1447.6433030552171</v>
      </c>
      <c r="E840">
        <v>1261.963946116367</v>
      </c>
      <c r="F840">
        <v>1747.7530990623379</v>
      </c>
      <c r="G840">
        <v>1807.13151342119</v>
      </c>
      <c r="H840">
        <v>1967.599508601565</v>
      </c>
      <c r="I840">
        <v>1477.9421507080481</v>
      </c>
      <c r="J840">
        <v>1486.311243209665</v>
      </c>
      <c r="K840">
        <v>1545.448436301519</v>
      </c>
      <c r="L840">
        <v>1734.212231256337</v>
      </c>
      <c r="M840">
        <v>1045.7806438875609</v>
      </c>
      <c r="N840">
        <v>1179.547780549196</v>
      </c>
      <c r="O840">
        <v>1697.947313114923</v>
      </c>
      <c r="P840">
        <v>1545.6737796723969</v>
      </c>
      <c r="Q840">
        <v>1715.721187675188</v>
      </c>
      <c r="R840">
        <v>1462.706893137055</v>
      </c>
      <c r="S840">
        <v>1457.0405761600109</v>
      </c>
      <c r="T840">
        <v>2009.9920113066801</v>
      </c>
      <c r="U840">
        <v>1547.3740171221641</v>
      </c>
      <c r="V840">
        <v>1742.855860957824</v>
      </c>
      <c r="W840">
        <v>1516.2797044605809</v>
      </c>
      <c r="X840">
        <v>1776.380838439833</v>
      </c>
      <c r="Y840">
        <v>1718.5920003971439</v>
      </c>
      <c r="Z840">
        <v>1150.3201941653481</v>
      </c>
      <c r="AA840">
        <v>1766.973506161798</v>
      </c>
      <c r="AB840">
        <v>1658.8038848362401</v>
      </c>
      <c r="AC840">
        <v>1541.631952944037</v>
      </c>
      <c r="AD840">
        <v>1155.5365332897809</v>
      </c>
      <c r="AE840">
        <v>1490.0270009041801</v>
      </c>
      <c r="AF840">
        <v>1643.5510492754149</v>
      </c>
      <c r="AG840">
        <v>1628.5496052584101</v>
      </c>
      <c r="AH840">
        <v>1639.642377434363</v>
      </c>
    </row>
    <row r="841" spans="1:34" x14ac:dyDescent="0.25">
      <c r="A841">
        <v>44285</v>
      </c>
      <c r="B841">
        <v>1186.3599999999999</v>
      </c>
      <c r="C841">
        <v>1626.062262505548</v>
      </c>
      <c r="D841">
        <v>1437.599826024747</v>
      </c>
      <c r="E841">
        <v>1265.033956777942</v>
      </c>
      <c r="F841">
        <v>1742.147738490328</v>
      </c>
      <c r="G841">
        <v>1808.955996498993</v>
      </c>
      <c r="H841">
        <v>1955.0142671084609</v>
      </c>
      <c r="I841">
        <v>1491.580745867077</v>
      </c>
      <c r="J841">
        <v>1487.497798138193</v>
      </c>
      <c r="K841">
        <v>1537.582345239633</v>
      </c>
      <c r="L841">
        <v>1741.2552089152689</v>
      </c>
      <c r="M841">
        <v>1052.374481133472</v>
      </c>
      <c r="N841">
        <v>1182.456854918986</v>
      </c>
      <c r="O841">
        <v>1694.1031295304911</v>
      </c>
      <c r="P841">
        <v>1547.174015172586</v>
      </c>
      <c r="Q841">
        <v>1706.393569703361</v>
      </c>
      <c r="R841">
        <v>1450.6511974401519</v>
      </c>
      <c r="S841">
        <v>1449.661100536717</v>
      </c>
      <c r="T841">
        <v>1998.256908891072</v>
      </c>
      <c r="U841">
        <v>1535.6509302202701</v>
      </c>
      <c r="V841">
        <v>1745.961592048948</v>
      </c>
      <c r="W841">
        <v>1516.746437260183</v>
      </c>
      <c r="X841">
        <v>1781.967041594896</v>
      </c>
      <c r="Y841">
        <v>1717.492354599425</v>
      </c>
      <c r="Z841">
        <v>1163.3011017542331</v>
      </c>
      <c r="AA841">
        <v>1762.2919684859389</v>
      </c>
      <c r="AB841">
        <v>1655.6853994902531</v>
      </c>
      <c r="AC841">
        <v>1538.1522588867881</v>
      </c>
      <c r="AD841">
        <v>1161.5264714276609</v>
      </c>
      <c r="AE841">
        <v>1483.544165658099</v>
      </c>
      <c r="AF841">
        <v>1640.868387599548</v>
      </c>
      <c r="AG841">
        <v>1624.271820568827</v>
      </c>
      <c r="AH841">
        <v>1638.355852767972</v>
      </c>
    </row>
    <row r="842" spans="1:34" x14ac:dyDescent="0.25">
      <c r="A842">
        <v>44284</v>
      </c>
      <c r="B842">
        <v>1175.68</v>
      </c>
      <c r="C842">
        <v>1619.918493961585</v>
      </c>
      <c r="D842">
        <v>1431.829788442579</v>
      </c>
      <c r="E842">
        <v>1265.190154767866</v>
      </c>
      <c r="F842">
        <v>1738.8280698518181</v>
      </c>
      <c r="G842">
        <v>1803.2441893047651</v>
      </c>
      <c r="H842">
        <v>1937.151563204076</v>
      </c>
      <c r="I842">
        <v>1495.2497503321131</v>
      </c>
      <c r="J842">
        <v>1489.40152701528</v>
      </c>
      <c r="K842">
        <v>1536.1066608463791</v>
      </c>
      <c r="L842">
        <v>1731.190765941973</v>
      </c>
      <c r="M842">
        <v>1060.494123371564</v>
      </c>
      <c r="N842">
        <v>1187.7301688181581</v>
      </c>
      <c r="O842">
        <v>1693.399623236734</v>
      </c>
      <c r="P842">
        <v>1528.9460515194569</v>
      </c>
      <c r="Q842">
        <v>1693.8938825146611</v>
      </c>
      <c r="R842">
        <v>1432.3870295139759</v>
      </c>
      <c r="S842">
        <v>1422.241063166369</v>
      </c>
      <c r="T842">
        <v>1985.0696070629531</v>
      </c>
      <c r="U842">
        <v>1531.603616738664</v>
      </c>
      <c r="V842">
        <v>1748.1563721179809</v>
      </c>
      <c r="W842">
        <v>1516.884596387365</v>
      </c>
      <c r="X842">
        <v>1777.020280488473</v>
      </c>
      <c r="Y842">
        <v>1710.1668896183071</v>
      </c>
      <c r="Z842">
        <v>1158.3193089977069</v>
      </c>
      <c r="AA842">
        <v>1754.0634103040779</v>
      </c>
      <c r="AB842">
        <v>1651.788788225299</v>
      </c>
      <c r="AC842">
        <v>1529.8700732112629</v>
      </c>
      <c r="AD842">
        <v>1164.395298899512</v>
      </c>
      <c r="AE842">
        <v>1476.1328697315739</v>
      </c>
      <c r="AF842">
        <v>1635.603520064893</v>
      </c>
      <c r="AG842">
        <v>1618.857105928359</v>
      </c>
      <c r="AH842">
        <v>1631.195188530766</v>
      </c>
    </row>
    <row r="843" spans="1:34" x14ac:dyDescent="0.25">
      <c r="A843">
        <v>44281</v>
      </c>
      <c r="B843">
        <v>1162.21</v>
      </c>
      <c r="C843">
        <v>1604.5598078349981</v>
      </c>
      <c r="D843">
        <v>1418.427035901851</v>
      </c>
      <c r="E843">
        <v>1253.521071397495</v>
      </c>
      <c r="F843">
        <v>1724.051009515432</v>
      </c>
      <c r="G843">
        <v>1797.989459405142</v>
      </c>
      <c r="H843">
        <v>1923.6771720331969</v>
      </c>
      <c r="I843">
        <v>1474.9054156685679</v>
      </c>
      <c r="J843">
        <v>1475.457162081296</v>
      </c>
      <c r="K843">
        <v>1528.900154656983</v>
      </c>
      <c r="L843">
        <v>1711.9071874347919</v>
      </c>
      <c r="M843">
        <v>1043.9287625544291</v>
      </c>
      <c r="N843">
        <v>1175.830321151539</v>
      </c>
      <c r="O843">
        <v>1676.0129397924049</v>
      </c>
      <c r="P843">
        <v>1504.8467201485139</v>
      </c>
      <c r="Q843">
        <v>1676.479256145089</v>
      </c>
      <c r="R843">
        <v>1417.810216364358</v>
      </c>
      <c r="S843">
        <v>1407.98054267102</v>
      </c>
      <c r="T843">
        <v>1968.39665382935</v>
      </c>
      <c r="U843">
        <v>1516.357757665616</v>
      </c>
      <c r="V843">
        <v>1727.0420997694521</v>
      </c>
      <c r="W843">
        <v>1502.727751708878</v>
      </c>
      <c r="X843">
        <v>1769.064978974965</v>
      </c>
      <c r="Y843">
        <v>1690.421494104095</v>
      </c>
      <c r="Z843">
        <v>1148.640482094956</v>
      </c>
      <c r="AA843">
        <v>1738.64991845739</v>
      </c>
      <c r="AB843">
        <v>1635.5262388177521</v>
      </c>
      <c r="AC843">
        <v>1514.090827028188</v>
      </c>
      <c r="AD843">
        <v>1151.986418005675</v>
      </c>
      <c r="AE843">
        <v>1463.581262263164</v>
      </c>
      <c r="AF843">
        <v>1621.738245494859</v>
      </c>
      <c r="AG843">
        <v>1602.2860821348561</v>
      </c>
      <c r="AH843">
        <v>1616.0092066392531</v>
      </c>
    </row>
    <row r="844" spans="1:34" x14ac:dyDescent="0.25">
      <c r="A844">
        <v>44280</v>
      </c>
      <c r="B844">
        <v>1163.0999999999999</v>
      </c>
      <c r="C844">
        <v>1608.45402609028</v>
      </c>
      <c r="D844">
        <v>1425.5010524961101</v>
      </c>
      <c r="E844">
        <v>1263.364167005891</v>
      </c>
      <c r="F844">
        <v>1734.0088413473129</v>
      </c>
      <c r="G844">
        <v>1795.139587796883</v>
      </c>
      <c r="H844">
        <v>1916.3653894516881</v>
      </c>
      <c r="I844">
        <v>1476.0319305809171</v>
      </c>
      <c r="J844">
        <v>1473.6619834753051</v>
      </c>
      <c r="K844">
        <v>1531.425588882656</v>
      </c>
      <c r="L844">
        <v>1710.268554921151</v>
      </c>
      <c r="M844">
        <v>1051.066280547388</v>
      </c>
      <c r="N844">
        <v>1183.9640676946649</v>
      </c>
      <c r="O844">
        <v>1685.222971940859</v>
      </c>
      <c r="P844">
        <v>1507.486723701986</v>
      </c>
      <c r="Q844">
        <v>1673.737938308104</v>
      </c>
      <c r="R844">
        <v>1418.1645443275499</v>
      </c>
      <c r="S844">
        <v>1418.820626175929</v>
      </c>
      <c r="T844">
        <v>1972.6637275126579</v>
      </c>
      <c r="U844">
        <v>1525.480565820352</v>
      </c>
      <c r="V844">
        <v>1740.273092925625</v>
      </c>
      <c r="W844">
        <v>1517.115317685945</v>
      </c>
      <c r="X844">
        <v>1760.054608628692</v>
      </c>
      <c r="Y844">
        <v>1695.3009821713831</v>
      </c>
      <c r="Z844">
        <v>1144.0949169228379</v>
      </c>
      <c r="AA844">
        <v>1742.130945522121</v>
      </c>
      <c r="AB844">
        <v>1638.5938205664499</v>
      </c>
      <c r="AC844">
        <v>1518.9349337126389</v>
      </c>
      <c r="AD844">
        <v>1157.3343924994899</v>
      </c>
      <c r="AE844">
        <v>1464.589541205866</v>
      </c>
      <c r="AF844">
        <v>1624.0388135858041</v>
      </c>
      <c r="AG844">
        <v>1606.4789863282331</v>
      </c>
      <c r="AH844">
        <v>1620.726245292826</v>
      </c>
    </row>
    <row r="845" spans="1:34" x14ac:dyDescent="0.25">
      <c r="A845">
        <v>44279</v>
      </c>
      <c r="B845">
        <v>1161.81</v>
      </c>
      <c r="C845">
        <v>1608.952472665223</v>
      </c>
      <c r="D845">
        <v>1425.9017225950361</v>
      </c>
      <c r="E845">
        <v>1256.036019714235</v>
      </c>
      <c r="F845">
        <v>1735.4263957056251</v>
      </c>
      <c r="G845">
        <v>1803.271351197264</v>
      </c>
      <c r="H845">
        <v>1927.46348277684</v>
      </c>
      <c r="I845">
        <v>1476.4408064807319</v>
      </c>
      <c r="J845">
        <v>1467.932556595073</v>
      </c>
      <c r="K845">
        <v>1545.507871645952</v>
      </c>
      <c r="L845">
        <v>1705.4821421977549</v>
      </c>
      <c r="M845">
        <v>1048.9226944656341</v>
      </c>
      <c r="N845">
        <v>1185.6986666567309</v>
      </c>
      <c r="O845">
        <v>1686.6623837246459</v>
      </c>
      <c r="P845">
        <v>1503.848634355207</v>
      </c>
      <c r="Q845">
        <v>1666.599171973146</v>
      </c>
      <c r="R845">
        <v>1421.2569653676201</v>
      </c>
      <c r="S845">
        <v>1425.278614169627</v>
      </c>
      <c r="T845">
        <v>1985.0629178558031</v>
      </c>
      <c r="U845">
        <v>1534.0057373375651</v>
      </c>
      <c r="V845">
        <v>1726.29526232541</v>
      </c>
      <c r="W845">
        <v>1511.950327657773</v>
      </c>
      <c r="X845">
        <v>1760.617802133969</v>
      </c>
      <c r="Y845">
        <v>1688.8824494705791</v>
      </c>
      <c r="Z845">
        <v>1148.780453091583</v>
      </c>
      <c r="AA845">
        <v>1743.2517410417561</v>
      </c>
      <c r="AB845">
        <v>1636.3192676262361</v>
      </c>
      <c r="AC845">
        <v>1520.9553452811399</v>
      </c>
      <c r="AD845">
        <v>1157.520307312011</v>
      </c>
      <c r="AE845">
        <v>1465.501897835418</v>
      </c>
      <c r="AF845">
        <v>1628.8013058809429</v>
      </c>
      <c r="AG845">
        <v>1610.1082561110391</v>
      </c>
      <c r="AH845">
        <v>1615.8958879637819</v>
      </c>
    </row>
    <row r="846" spans="1:34" x14ac:dyDescent="0.25">
      <c r="A846">
        <v>44278</v>
      </c>
      <c r="B846">
        <v>1183.45</v>
      </c>
      <c r="C846">
        <v>1620.6500989094029</v>
      </c>
      <c r="D846">
        <v>1437.590778951525</v>
      </c>
      <c r="E846">
        <v>1286.8387191468521</v>
      </c>
      <c r="F846">
        <v>1748.699012664079</v>
      </c>
      <c r="G846">
        <v>1833.373502584876</v>
      </c>
      <c r="H846">
        <v>1949.668532372051</v>
      </c>
      <c r="I846">
        <v>1505.839591619829</v>
      </c>
      <c r="J846">
        <v>1482.2025635251759</v>
      </c>
      <c r="K846">
        <v>1569.9263512001221</v>
      </c>
      <c r="L846">
        <v>1692.8352387341631</v>
      </c>
      <c r="M846">
        <v>1067.0982282771561</v>
      </c>
      <c r="N846">
        <v>1203.7365906246921</v>
      </c>
      <c r="O846">
        <v>1700.926687131966</v>
      </c>
      <c r="P846">
        <v>1514.9810025974421</v>
      </c>
      <c r="Q846">
        <v>1662.9603930212711</v>
      </c>
      <c r="R846">
        <v>1436.2404347996539</v>
      </c>
      <c r="S846">
        <v>1437.0490825814979</v>
      </c>
      <c r="T846">
        <v>1989.412500758528</v>
      </c>
      <c r="U846">
        <v>1545.586669348276</v>
      </c>
      <c r="V846">
        <v>1749.2773178973709</v>
      </c>
      <c r="W846">
        <v>1517.060301083141</v>
      </c>
      <c r="X846">
        <v>1763.119373550127</v>
      </c>
      <c r="Y846">
        <v>1692.2922384878279</v>
      </c>
      <c r="Z846">
        <v>1162.2272942344459</v>
      </c>
      <c r="AA846">
        <v>1752.949373544425</v>
      </c>
      <c r="AB846">
        <v>1645.262811413588</v>
      </c>
      <c r="AC846">
        <v>1535.96122519448</v>
      </c>
      <c r="AD846">
        <v>1176.4596484640231</v>
      </c>
      <c r="AE846">
        <v>1486.997533517964</v>
      </c>
      <c r="AF846">
        <v>1648.6004110865849</v>
      </c>
      <c r="AG846">
        <v>1625.9235789015829</v>
      </c>
      <c r="AH846">
        <v>1618.23210770474</v>
      </c>
    </row>
    <row r="847" spans="1:34" x14ac:dyDescent="0.25">
      <c r="A847">
        <v>44277</v>
      </c>
      <c r="B847">
        <v>1194.43</v>
      </c>
      <c r="C847">
        <v>1623.192937561437</v>
      </c>
      <c r="D847">
        <v>1449.870858341636</v>
      </c>
      <c r="E847">
        <v>1290.445570713149</v>
      </c>
      <c r="F847">
        <v>1762.195116932455</v>
      </c>
      <c r="G847">
        <v>1846.2378486459761</v>
      </c>
      <c r="H847">
        <v>1956.0154943184391</v>
      </c>
      <c r="I847">
        <v>1514.7245933959821</v>
      </c>
      <c r="J847">
        <v>1480.7503808706949</v>
      </c>
      <c r="K847">
        <v>1566.8109524015249</v>
      </c>
      <c r="L847">
        <v>1702.019108305394</v>
      </c>
      <c r="M847">
        <v>1057.147073267648</v>
      </c>
      <c r="N847">
        <v>1201.468315837101</v>
      </c>
      <c r="O847">
        <v>1695.9939846476409</v>
      </c>
      <c r="P847">
        <v>1509.7282955567171</v>
      </c>
      <c r="Q847">
        <v>1653.845342843736</v>
      </c>
      <c r="R847">
        <v>1444.8256128800469</v>
      </c>
      <c r="S847">
        <v>1431.905207793129</v>
      </c>
      <c r="T847">
        <v>1983.4371619304829</v>
      </c>
      <c r="U847">
        <v>1552.3418076587291</v>
      </c>
      <c r="V847">
        <v>1743.304456016901</v>
      </c>
      <c r="W847">
        <v>1522.985725645837</v>
      </c>
      <c r="X847">
        <v>1753.672484209947</v>
      </c>
      <c r="Y847">
        <v>1692.433253880336</v>
      </c>
      <c r="Z847">
        <v>1179.441757336401</v>
      </c>
      <c r="AA847">
        <v>1757.0709666139519</v>
      </c>
      <c r="AB847">
        <v>1641.438913286132</v>
      </c>
      <c r="AC847">
        <v>1541.975525233953</v>
      </c>
      <c r="AD847">
        <v>1177.683953358704</v>
      </c>
      <c r="AE847">
        <v>1496.8291354496671</v>
      </c>
      <c r="AF847">
        <v>1657.325930374092</v>
      </c>
      <c r="AG847">
        <v>1633.2608371852341</v>
      </c>
      <c r="AH847">
        <v>1611.959524680803</v>
      </c>
    </row>
    <row r="848" spans="1:34" x14ac:dyDescent="0.25">
      <c r="A848">
        <v>44274</v>
      </c>
      <c r="B848">
        <v>1194.05</v>
      </c>
      <c r="C848">
        <v>1618.1681705565779</v>
      </c>
      <c r="D848">
        <v>1426.9744810613649</v>
      </c>
      <c r="E848">
        <v>1282.586173795499</v>
      </c>
      <c r="F848">
        <v>1754.797044645333</v>
      </c>
      <c r="G848">
        <v>1850.62379850502</v>
      </c>
      <c r="H848">
        <v>1956.502021836551</v>
      </c>
      <c r="I848">
        <v>1511.935134019164</v>
      </c>
      <c r="J848">
        <v>1484.956061575444</v>
      </c>
      <c r="K848">
        <v>1557.055427827584</v>
      </c>
      <c r="L848">
        <v>1701.3500925583589</v>
      </c>
      <c r="M848">
        <v>1041.7732635710399</v>
      </c>
      <c r="N848">
        <v>1197.2235355765999</v>
      </c>
      <c r="O848">
        <v>1698.6492548091551</v>
      </c>
      <c r="P848">
        <v>1501.0804474607371</v>
      </c>
      <c r="Q848">
        <v>1651.040314625177</v>
      </c>
      <c r="R848">
        <v>1453.529127591966</v>
      </c>
      <c r="S848">
        <v>1415.9310024489159</v>
      </c>
      <c r="T848">
        <v>1976.2518639133</v>
      </c>
      <c r="U848">
        <v>1550.191959932584</v>
      </c>
      <c r="V848">
        <v>1737.222759861882</v>
      </c>
      <c r="W848">
        <v>1513.9759185521009</v>
      </c>
      <c r="X848">
        <v>1742.206699618846</v>
      </c>
      <c r="Y848">
        <v>1682.421161808315</v>
      </c>
      <c r="Z848">
        <v>1176.2522973387161</v>
      </c>
      <c r="AA848">
        <v>1748.5856332540541</v>
      </c>
      <c r="AB848">
        <v>1640.818568899756</v>
      </c>
      <c r="AC848">
        <v>1540.7873601659931</v>
      </c>
      <c r="AD848">
        <v>1170.665072295672</v>
      </c>
      <c r="AE848">
        <v>1500.374932967555</v>
      </c>
      <c r="AF848">
        <v>1660.4445046643391</v>
      </c>
      <c r="AG848">
        <v>1629.2792928379999</v>
      </c>
      <c r="AH848">
        <v>1600.8586291236111</v>
      </c>
    </row>
    <row r="849" spans="1:34" x14ac:dyDescent="0.25">
      <c r="A849">
        <v>44273</v>
      </c>
      <c r="B849">
        <v>1200.94</v>
      </c>
      <c r="C849">
        <v>1614.862669563804</v>
      </c>
      <c r="D849">
        <v>1426.5243129491209</v>
      </c>
      <c r="E849">
        <v>1276.3318797924289</v>
      </c>
      <c r="F849">
        <v>1754.5005489278301</v>
      </c>
      <c r="G849">
        <v>1842.891157343817</v>
      </c>
      <c r="H849">
        <v>1943.5318934986101</v>
      </c>
      <c r="I849">
        <v>1508.6344225866119</v>
      </c>
      <c r="J849">
        <v>1477.3572939018741</v>
      </c>
      <c r="K849">
        <v>1569.6270451563539</v>
      </c>
      <c r="L849">
        <v>1685.1153726103851</v>
      </c>
      <c r="M849">
        <v>1023.0446088538311</v>
      </c>
      <c r="N849">
        <v>1200.7069458561709</v>
      </c>
      <c r="O849">
        <v>1695.6222527301261</v>
      </c>
      <c r="P849">
        <v>1494.2787332576411</v>
      </c>
      <c r="Q849">
        <v>1652.3451461804989</v>
      </c>
      <c r="R849">
        <v>1456.412900353954</v>
      </c>
      <c r="S849">
        <v>1416.1452297405281</v>
      </c>
      <c r="T849">
        <v>1966.349711030196</v>
      </c>
      <c r="U849">
        <v>1550.946067716623</v>
      </c>
      <c r="V849">
        <v>1754.682087246488</v>
      </c>
      <c r="W849">
        <v>1513.551849557909</v>
      </c>
      <c r="X849">
        <v>1731.36443279793</v>
      </c>
      <c r="Y849">
        <v>1677.1378238612431</v>
      </c>
      <c r="Z849">
        <v>1178.966214494244</v>
      </c>
      <c r="AA849">
        <v>1743.2543505915869</v>
      </c>
      <c r="AB849">
        <v>1639.814745228322</v>
      </c>
      <c r="AC849">
        <v>1539.3259750125719</v>
      </c>
      <c r="AD849">
        <v>1167.598846802817</v>
      </c>
      <c r="AE849">
        <v>1503.667627350035</v>
      </c>
      <c r="AF849">
        <v>1659.2988341888861</v>
      </c>
      <c r="AG849">
        <v>1625.5633040790649</v>
      </c>
      <c r="AH849">
        <v>1596.111408068113</v>
      </c>
    </row>
    <row r="850" spans="1:34" x14ac:dyDescent="0.25">
      <c r="A850">
        <v>44272</v>
      </c>
      <c r="B850">
        <v>1186.0899999999999</v>
      </c>
      <c r="C850">
        <v>1609.7396848529741</v>
      </c>
      <c r="D850">
        <v>1439.1457716731129</v>
      </c>
      <c r="E850">
        <v>1277.8314453466101</v>
      </c>
      <c r="F850">
        <v>1751.296000372613</v>
      </c>
      <c r="G850">
        <v>1833.178763747102</v>
      </c>
      <c r="H850">
        <v>1932.091630652933</v>
      </c>
      <c r="I850">
        <v>1503.1729721844461</v>
      </c>
      <c r="J850">
        <v>1474.0483337643529</v>
      </c>
      <c r="K850">
        <v>1581.18762980211</v>
      </c>
      <c r="L850">
        <v>1676.891075628424</v>
      </c>
      <c r="M850">
        <v>1006.182312480184</v>
      </c>
      <c r="N850">
        <v>1194.48611652977</v>
      </c>
      <c r="O850">
        <v>1688.6475209763471</v>
      </c>
      <c r="P850">
        <v>1479.2106527411761</v>
      </c>
      <c r="Q850">
        <v>1639.9928915389701</v>
      </c>
      <c r="R850">
        <v>1446.4114886929931</v>
      </c>
      <c r="S850">
        <v>1407.899369241655</v>
      </c>
      <c r="T850">
        <v>1956.6362165656219</v>
      </c>
      <c r="U850">
        <v>1544.954150729244</v>
      </c>
      <c r="V850">
        <v>1753.7986277882139</v>
      </c>
      <c r="W850">
        <v>1517.826063334302</v>
      </c>
      <c r="X850">
        <v>1741.0387585107351</v>
      </c>
      <c r="Y850">
        <v>1670.3198705937</v>
      </c>
      <c r="Z850">
        <v>1179.5738445558641</v>
      </c>
      <c r="AA850">
        <v>1739.3438373285301</v>
      </c>
      <c r="AB850">
        <v>1634.3541578347269</v>
      </c>
      <c r="AC850">
        <v>1532.4166474574361</v>
      </c>
      <c r="AD850">
        <v>1161.674444645563</v>
      </c>
      <c r="AE850">
        <v>1489.3933137708691</v>
      </c>
      <c r="AF850">
        <v>1655.947639353092</v>
      </c>
      <c r="AG850">
        <v>1620.0662546817071</v>
      </c>
      <c r="AH850">
        <v>1591.6457559201981</v>
      </c>
    </row>
    <row r="851" spans="1:34" x14ac:dyDescent="0.25">
      <c r="A851">
        <v>44271</v>
      </c>
      <c r="B851">
        <v>1179.9000000000001</v>
      </c>
      <c r="C851">
        <v>1600.5250923423421</v>
      </c>
      <c r="D851">
        <v>1416.7463663763831</v>
      </c>
      <c r="E851">
        <v>1273.365684524385</v>
      </c>
      <c r="F851">
        <v>1744.007812619275</v>
      </c>
      <c r="G851">
        <v>1824.496060706321</v>
      </c>
      <c r="H851">
        <v>1923.0952930823789</v>
      </c>
      <c r="I851">
        <v>1491.00345973048</v>
      </c>
      <c r="J851">
        <v>1463.343554413125</v>
      </c>
      <c r="K851">
        <v>1569.292108512419</v>
      </c>
      <c r="L851">
        <v>1683.7710049827699</v>
      </c>
      <c r="M851">
        <v>1012.25019640138</v>
      </c>
      <c r="N851">
        <v>1189.3289633376351</v>
      </c>
      <c r="O851">
        <v>1672.9745279568431</v>
      </c>
      <c r="P851">
        <v>1462.214339912997</v>
      </c>
      <c r="Q851">
        <v>1630.475310674615</v>
      </c>
      <c r="R851">
        <v>1432.175398510363</v>
      </c>
      <c r="S851">
        <v>1410.283349102918</v>
      </c>
      <c r="T851">
        <v>1934.9772925058601</v>
      </c>
      <c r="U851">
        <v>1548.620999140313</v>
      </c>
      <c r="V851">
        <v>1750.823675366677</v>
      </c>
      <c r="W851">
        <v>1498.3042468927781</v>
      </c>
      <c r="X851">
        <v>1737.0907991569891</v>
      </c>
      <c r="Y851">
        <v>1658.4405241200971</v>
      </c>
      <c r="Z851">
        <v>1178.993141718789</v>
      </c>
      <c r="AA851">
        <v>1729.4363556974629</v>
      </c>
      <c r="AB851">
        <v>1624.559029237121</v>
      </c>
      <c r="AC851">
        <v>1521.5455968405149</v>
      </c>
      <c r="AD851">
        <v>1160.131161612316</v>
      </c>
      <c r="AE851">
        <v>1481.181630224283</v>
      </c>
      <c r="AF851">
        <v>1647.175506182683</v>
      </c>
      <c r="AG851">
        <v>1611.289481893195</v>
      </c>
      <c r="AH851">
        <v>1581.643600946576</v>
      </c>
    </row>
    <row r="852" spans="1:34" x14ac:dyDescent="0.25">
      <c r="A852">
        <v>44270</v>
      </c>
      <c r="B852">
        <v>1184.56</v>
      </c>
      <c r="C852">
        <v>1597.888904455948</v>
      </c>
      <c r="D852">
        <v>1397.1002276967811</v>
      </c>
      <c r="E852">
        <v>1277.1835640098859</v>
      </c>
      <c r="F852">
        <v>1736.90278854188</v>
      </c>
      <c r="G852">
        <v>1838.3084207827289</v>
      </c>
      <c r="H852">
        <v>1931.1778409099079</v>
      </c>
      <c r="I852">
        <v>1478.97465733699</v>
      </c>
      <c r="J852">
        <v>1472.0451151686541</v>
      </c>
      <c r="K852">
        <v>1569.182680219136</v>
      </c>
      <c r="L852">
        <v>1690.6320903418709</v>
      </c>
      <c r="M852">
        <v>1015.547448074894</v>
      </c>
      <c r="N852">
        <v>1188.6578568978521</v>
      </c>
      <c r="O852">
        <v>1670.6422778592121</v>
      </c>
      <c r="P852">
        <v>1460.077713096083</v>
      </c>
      <c r="Q852">
        <v>1625.215129081703</v>
      </c>
      <c r="R852">
        <v>1432.5624670762099</v>
      </c>
      <c r="S852">
        <v>1404.247496244368</v>
      </c>
      <c r="T852">
        <v>1932.852650947867</v>
      </c>
      <c r="U852">
        <v>1545.1529558640671</v>
      </c>
      <c r="V852">
        <v>1750.1227451010659</v>
      </c>
      <c r="W852">
        <v>1489.112098523955</v>
      </c>
      <c r="X852">
        <v>1726.718476949467</v>
      </c>
      <c r="Y852">
        <v>1652.604034657734</v>
      </c>
      <c r="Z852">
        <v>1185.3749118059241</v>
      </c>
      <c r="AA852">
        <v>1724.270695094322</v>
      </c>
      <c r="AB852">
        <v>1624.622289827633</v>
      </c>
      <c r="AC852">
        <v>1519.1144583447769</v>
      </c>
      <c r="AD852">
        <v>1162.574253377808</v>
      </c>
      <c r="AE852">
        <v>1486.2996677035851</v>
      </c>
      <c r="AF852">
        <v>1647.5027790185491</v>
      </c>
      <c r="AG852">
        <v>1610.7662510842831</v>
      </c>
      <c r="AH852">
        <v>1574.444809064885</v>
      </c>
    </row>
    <row r="853" spans="1:34" x14ac:dyDescent="0.25">
      <c r="A853">
        <v>44267</v>
      </c>
      <c r="B853">
        <v>1181.56</v>
      </c>
      <c r="C853">
        <v>1586.464409852711</v>
      </c>
      <c r="D853">
        <v>1386.783531075341</v>
      </c>
      <c r="E853">
        <v>1276.8110605625459</v>
      </c>
      <c r="F853">
        <v>1724.912413861085</v>
      </c>
      <c r="G853">
        <v>1835.3319474539969</v>
      </c>
      <c r="H853">
        <v>1922.864174432628</v>
      </c>
      <c r="I853">
        <v>1465.3941643657949</v>
      </c>
      <c r="J853">
        <v>1454.475864817643</v>
      </c>
      <c r="K853">
        <v>1563.362050952677</v>
      </c>
      <c r="L853">
        <v>1691.9074654757801</v>
      </c>
      <c r="M853">
        <v>999.76955522539345</v>
      </c>
      <c r="N853">
        <v>1186.344429337988</v>
      </c>
      <c r="O853">
        <v>1666.4007452604869</v>
      </c>
      <c r="P853">
        <v>1442.734753686475</v>
      </c>
      <c r="Q853">
        <v>1606.5522040550491</v>
      </c>
      <c r="R853">
        <v>1421.178380550886</v>
      </c>
      <c r="S853">
        <v>1381.1988473685569</v>
      </c>
      <c r="T853">
        <v>1914.02177427578</v>
      </c>
      <c r="U853">
        <v>1534.5118109630371</v>
      </c>
      <c r="V853">
        <v>1733.3278945705249</v>
      </c>
      <c r="W853">
        <v>1469.2648461349679</v>
      </c>
      <c r="X853">
        <v>1722.7759433865531</v>
      </c>
      <c r="Y853">
        <v>1638.4220024045039</v>
      </c>
      <c r="Z853">
        <v>1170.4765809586711</v>
      </c>
      <c r="AA853">
        <v>1712.303032894034</v>
      </c>
      <c r="AB853">
        <v>1614.215933885717</v>
      </c>
      <c r="AC853">
        <v>1506.1214682442389</v>
      </c>
      <c r="AD853">
        <v>1154.7596215582389</v>
      </c>
      <c r="AE853">
        <v>1484.7803642610691</v>
      </c>
      <c r="AF853">
        <v>1641.063985669568</v>
      </c>
      <c r="AG853">
        <v>1602.137541616911</v>
      </c>
      <c r="AH853">
        <v>1556.511336380232</v>
      </c>
    </row>
    <row r="854" spans="1:34" x14ac:dyDescent="0.25">
      <c r="A854">
        <v>44266</v>
      </c>
      <c r="B854">
        <v>1181.73</v>
      </c>
      <c r="C854">
        <v>1584.0855356966031</v>
      </c>
      <c r="D854">
        <v>1372.038170157168</v>
      </c>
      <c r="E854">
        <v>1272.9504188285609</v>
      </c>
      <c r="F854">
        <v>1719.110143909144</v>
      </c>
      <c r="G854">
        <v>1839.772987938584</v>
      </c>
      <c r="H854">
        <v>1924.2423544598839</v>
      </c>
      <c r="I854">
        <v>1470.6624725499371</v>
      </c>
      <c r="J854">
        <v>1455.244517622006</v>
      </c>
      <c r="K854">
        <v>1564.36108848805</v>
      </c>
      <c r="L854">
        <v>1697.16761160185</v>
      </c>
      <c r="M854">
        <v>988.39913015487389</v>
      </c>
      <c r="N854">
        <v>1192.156764832197</v>
      </c>
      <c r="O854">
        <v>1667.398480945727</v>
      </c>
      <c r="P854">
        <v>1440.4364282180541</v>
      </c>
      <c r="Q854">
        <v>1607.4331322062339</v>
      </c>
      <c r="R854">
        <v>1419.0356469312151</v>
      </c>
      <c r="S854">
        <v>1377.5946135571889</v>
      </c>
      <c r="T854">
        <v>1901.7935019086769</v>
      </c>
      <c r="U854">
        <v>1527.0240390418689</v>
      </c>
      <c r="V854">
        <v>1731.2218783925609</v>
      </c>
      <c r="W854">
        <v>1468.2415788204651</v>
      </c>
      <c r="X854">
        <v>1715.4933707609709</v>
      </c>
      <c r="Y854">
        <v>1635.518711945113</v>
      </c>
      <c r="Z854">
        <v>1172.301238497801</v>
      </c>
      <c r="AA854">
        <v>1707.4682716710311</v>
      </c>
      <c r="AB854">
        <v>1615.3504616127341</v>
      </c>
      <c r="AC854">
        <v>1504.4515460823341</v>
      </c>
      <c r="AD854">
        <v>1154.434381495721</v>
      </c>
      <c r="AE854">
        <v>1484.656775976513</v>
      </c>
      <c r="AF854">
        <v>1642.1769509863841</v>
      </c>
      <c r="AG854">
        <v>1601.00786562965</v>
      </c>
      <c r="AH854">
        <v>1550.8801415696259</v>
      </c>
    </row>
    <row r="855" spans="1:34" x14ac:dyDescent="0.25">
      <c r="A855">
        <v>44265</v>
      </c>
      <c r="B855">
        <v>1170.08</v>
      </c>
      <c r="C855">
        <v>1579.0008557974061</v>
      </c>
      <c r="D855">
        <v>1372.997345892918</v>
      </c>
      <c r="E855">
        <v>1274.757961730525</v>
      </c>
      <c r="F855">
        <v>1714.2470963797571</v>
      </c>
      <c r="G855">
        <v>1819.9701216680371</v>
      </c>
      <c r="H855">
        <v>1908.344480912029</v>
      </c>
      <c r="I855">
        <v>1468.3201727863359</v>
      </c>
      <c r="J855">
        <v>1442.6548000420689</v>
      </c>
      <c r="K855">
        <v>1556.358457778334</v>
      </c>
      <c r="L855">
        <v>1678.2029577471051</v>
      </c>
      <c r="M855">
        <v>984.31866474952051</v>
      </c>
      <c r="N855">
        <v>1181.3536111628359</v>
      </c>
      <c r="O855">
        <v>1660.0901843945501</v>
      </c>
      <c r="P855">
        <v>1440.7125930639461</v>
      </c>
      <c r="Q855">
        <v>1605.8302139223019</v>
      </c>
      <c r="R855">
        <v>1406.034811168299</v>
      </c>
      <c r="S855">
        <v>1388.4795048678129</v>
      </c>
      <c r="T855">
        <v>1897.685605374478</v>
      </c>
      <c r="U855">
        <v>1526.104400642733</v>
      </c>
      <c r="V855">
        <v>1729.3926683209379</v>
      </c>
      <c r="W855">
        <v>1467.500291903159</v>
      </c>
      <c r="X855">
        <v>1726.5090460559229</v>
      </c>
      <c r="Y855">
        <v>1631.9823947754201</v>
      </c>
      <c r="Z855">
        <v>1170.984374039544</v>
      </c>
      <c r="AA855">
        <v>1703.941223971822</v>
      </c>
      <c r="AB855">
        <v>1607.686654439392</v>
      </c>
      <c r="AC855">
        <v>1498.753210212974</v>
      </c>
      <c r="AD855">
        <v>1149.1014741647291</v>
      </c>
      <c r="AE855">
        <v>1470.727810472179</v>
      </c>
      <c r="AF855">
        <v>1633.3669733820909</v>
      </c>
      <c r="AG855">
        <v>1594.7370322548859</v>
      </c>
      <c r="AH855">
        <v>1549.9113656933171</v>
      </c>
    </row>
    <row r="856" spans="1:34" x14ac:dyDescent="0.25">
      <c r="A856">
        <v>44264</v>
      </c>
      <c r="B856">
        <v>1161.97</v>
      </c>
      <c r="C856">
        <v>1574.2619366163331</v>
      </c>
      <c r="D856">
        <v>1371.9688204851491</v>
      </c>
      <c r="E856">
        <v>1252.9161054308711</v>
      </c>
      <c r="F856">
        <v>1703.28661299125</v>
      </c>
      <c r="G856">
        <v>1809.9712606563839</v>
      </c>
      <c r="H856">
        <v>1896.7972201905441</v>
      </c>
      <c r="I856">
        <v>1456.36460616669</v>
      </c>
      <c r="J856">
        <v>1453.2896069592609</v>
      </c>
      <c r="K856">
        <v>1559.646809436043</v>
      </c>
      <c r="L856">
        <v>1668.9035896160369</v>
      </c>
      <c r="M856">
        <v>982.53120278845051</v>
      </c>
      <c r="N856">
        <v>1181.5268993887801</v>
      </c>
      <c r="O856">
        <v>1647.6468427533589</v>
      </c>
      <c r="P856">
        <v>1444.1808923146909</v>
      </c>
      <c r="Q856">
        <v>1605.242278562132</v>
      </c>
      <c r="R856">
        <v>1397.2813527410519</v>
      </c>
      <c r="S856">
        <v>1391.0478885901259</v>
      </c>
      <c r="T856">
        <v>1904.7929614394729</v>
      </c>
      <c r="U856">
        <v>1515.6366058782189</v>
      </c>
      <c r="V856">
        <v>1724.7113379499699</v>
      </c>
      <c r="W856">
        <v>1469.7791890965641</v>
      </c>
      <c r="X856">
        <v>1710.8610061510501</v>
      </c>
      <c r="Y856">
        <v>1635.1849710932991</v>
      </c>
      <c r="Z856">
        <v>1171.6488919589719</v>
      </c>
      <c r="AA856">
        <v>1698.724312692812</v>
      </c>
      <c r="AB856">
        <v>1604.3568509855261</v>
      </c>
      <c r="AC856">
        <v>1493.020894003829</v>
      </c>
      <c r="AD856">
        <v>1145.6866993883179</v>
      </c>
      <c r="AE856">
        <v>1460.072232682392</v>
      </c>
      <c r="AF856">
        <v>1628.2837183148231</v>
      </c>
      <c r="AG856">
        <v>1586.90054352524</v>
      </c>
      <c r="AH856">
        <v>1549.2486512549101</v>
      </c>
    </row>
    <row r="857" spans="1:34" x14ac:dyDescent="0.25">
      <c r="A857">
        <v>44263</v>
      </c>
      <c r="B857">
        <v>1168.27</v>
      </c>
      <c r="C857">
        <v>1572.092281619399</v>
      </c>
      <c r="D857">
        <v>1368.1351202148601</v>
      </c>
      <c r="E857">
        <v>1246.453703075837</v>
      </c>
      <c r="F857">
        <v>1698.949799036438</v>
      </c>
      <c r="G857">
        <v>1803.8393492897651</v>
      </c>
      <c r="H857">
        <v>1903.817962800146</v>
      </c>
      <c r="I857">
        <v>1457.518707764646</v>
      </c>
      <c r="J857">
        <v>1452.610906545123</v>
      </c>
      <c r="K857">
        <v>1564.706993193588</v>
      </c>
      <c r="L857">
        <v>1665.6618134504231</v>
      </c>
      <c r="M857">
        <v>975.19142188599676</v>
      </c>
      <c r="N857">
        <v>1181.1541049060511</v>
      </c>
      <c r="O857">
        <v>1648.9439468735111</v>
      </c>
      <c r="P857">
        <v>1441.9157404924481</v>
      </c>
      <c r="Q857">
        <v>1597.934517963859</v>
      </c>
      <c r="R857">
        <v>1384.7542458423529</v>
      </c>
      <c r="S857">
        <v>1384.983906266167</v>
      </c>
      <c r="T857">
        <v>1904.209433885793</v>
      </c>
      <c r="U857">
        <v>1517.844837623574</v>
      </c>
      <c r="V857">
        <v>1723.607770456465</v>
      </c>
      <c r="W857">
        <v>1473.323372307198</v>
      </c>
      <c r="X857">
        <v>1697.037260904196</v>
      </c>
      <c r="Y857">
        <v>1634.2821196685941</v>
      </c>
      <c r="Z857">
        <v>1178.416617962399</v>
      </c>
      <c r="AA857">
        <v>1696.230151694944</v>
      </c>
      <c r="AB857">
        <v>1603.020651029186</v>
      </c>
      <c r="AC857">
        <v>1490.278359982402</v>
      </c>
      <c r="AD857">
        <v>1144.4503039022329</v>
      </c>
      <c r="AE857">
        <v>1470.2853874860859</v>
      </c>
      <c r="AF857">
        <v>1627.9280173012301</v>
      </c>
      <c r="AG857">
        <v>1583.4125405272621</v>
      </c>
      <c r="AH857">
        <v>1546.020502147453</v>
      </c>
    </row>
    <row r="858" spans="1:34" x14ac:dyDescent="0.25">
      <c r="A858">
        <v>44260</v>
      </c>
      <c r="B858">
        <v>1168.69</v>
      </c>
      <c r="C858">
        <v>1554.565252794976</v>
      </c>
      <c r="D858">
        <v>1345.9389239036379</v>
      </c>
      <c r="E858">
        <v>1239.9980773826651</v>
      </c>
      <c r="F858">
        <v>1681.6350967152371</v>
      </c>
      <c r="G858">
        <v>1789.3598160760309</v>
      </c>
      <c r="H858">
        <v>1890.781426760223</v>
      </c>
      <c r="I858">
        <v>1441.5914812475089</v>
      </c>
      <c r="J858">
        <v>1429.497615138607</v>
      </c>
      <c r="K858">
        <v>1517.307566667771</v>
      </c>
      <c r="L858">
        <v>1640.9692814828049</v>
      </c>
      <c r="M858">
        <v>959.75193006284132</v>
      </c>
      <c r="N858">
        <v>1154.0619293850109</v>
      </c>
      <c r="O858">
        <v>1641.000644869687</v>
      </c>
      <c r="P858">
        <v>1428.6883630953621</v>
      </c>
      <c r="Q858">
        <v>1581.5988721980241</v>
      </c>
      <c r="R858">
        <v>1381.501080277769</v>
      </c>
      <c r="S858">
        <v>1387.038780569487</v>
      </c>
      <c r="T858">
        <v>1879.9243567937219</v>
      </c>
      <c r="U858">
        <v>1510.8472988421361</v>
      </c>
      <c r="V858">
        <v>1729.965774936757</v>
      </c>
      <c r="W858">
        <v>1458.3351797080161</v>
      </c>
      <c r="X858">
        <v>1659.750095482389</v>
      </c>
      <c r="Y858">
        <v>1610.2492374856779</v>
      </c>
      <c r="Z858">
        <v>1162.7919577034891</v>
      </c>
      <c r="AA858">
        <v>1675.2496892049551</v>
      </c>
      <c r="AB858">
        <v>1585.9479068736971</v>
      </c>
      <c r="AC858">
        <v>1480.0545731255479</v>
      </c>
      <c r="AD858">
        <v>1125.5532170134729</v>
      </c>
      <c r="AE858">
        <v>1472.7056304057339</v>
      </c>
      <c r="AF858">
        <v>1620.2243864458039</v>
      </c>
      <c r="AG858">
        <v>1566.0737157347389</v>
      </c>
      <c r="AH858">
        <v>1521.0729241823519</v>
      </c>
    </row>
    <row r="859" spans="1:34" x14ac:dyDescent="0.25">
      <c r="A859">
        <v>44259</v>
      </c>
      <c r="B859">
        <v>1168.52</v>
      </c>
      <c r="C859">
        <v>1541.589290003885</v>
      </c>
      <c r="D859">
        <v>1308.8421052768331</v>
      </c>
      <c r="E859">
        <v>1238.549768486753</v>
      </c>
      <c r="F859">
        <v>1672.8535019073961</v>
      </c>
      <c r="G859">
        <v>1795.0288873172151</v>
      </c>
      <c r="H859">
        <v>1871.129067351128</v>
      </c>
      <c r="I859">
        <v>1426.897609239342</v>
      </c>
      <c r="J859">
        <v>1415.5836164269499</v>
      </c>
      <c r="K859">
        <v>1487.1059639990131</v>
      </c>
      <c r="L859">
        <v>1629.2389597384911</v>
      </c>
      <c r="M859">
        <v>950.28318295737643</v>
      </c>
      <c r="N859">
        <v>1126.9954855281301</v>
      </c>
      <c r="O859">
        <v>1632.193443621873</v>
      </c>
      <c r="P859">
        <v>1415.73403345764</v>
      </c>
      <c r="Q859">
        <v>1564.6235570244551</v>
      </c>
      <c r="R859">
        <v>1377.0749157886171</v>
      </c>
      <c r="S859">
        <v>1369.8520559688891</v>
      </c>
      <c r="T859">
        <v>1869.6521844753161</v>
      </c>
      <c r="U859">
        <v>1507.184489631994</v>
      </c>
      <c r="V859">
        <v>1727.722696898873</v>
      </c>
      <c r="W859">
        <v>1446.2501700924529</v>
      </c>
      <c r="X859">
        <v>1637.422842768266</v>
      </c>
      <c r="Y859">
        <v>1593.7658937243291</v>
      </c>
      <c r="Z859">
        <v>1167.393849602083</v>
      </c>
      <c r="AA859">
        <v>1659.4729538483371</v>
      </c>
      <c r="AB859">
        <v>1572.376732489816</v>
      </c>
      <c r="AC859">
        <v>1473.087446753138</v>
      </c>
      <c r="AD859">
        <v>1113.2300596338221</v>
      </c>
      <c r="AE859">
        <v>1470.059290316545</v>
      </c>
      <c r="AF859">
        <v>1610.1283493737089</v>
      </c>
      <c r="AG859">
        <v>1552.928755839132</v>
      </c>
      <c r="AH859">
        <v>1505.59699469728</v>
      </c>
    </row>
    <row r="860" spans="1:34" x14ac:dyDescent="0.25">
      <c r="A860">
        <v>44258</v>
      </c>
      <c r="B860">
        <v>1186.95</v>
      </c>
      <c r="C860">
        <v>1545.3662942203059</v>
      </c>
      <c r="D860">
        <v>1319.314697246162</v>
      </c>
      <c r="E860">
        <v>1252.724060023781</v>
      </c>
      <c r="F860">
        <v>1684.0392922090959</v>
      </c>
      <c r="G860">
        <v>1817.4771368184249</v>
      </c>
      <c r="H860">
        <v>1866.8981766838449</v>
      </c>
      <c r="I860">
        <v>1435.573148142133</v>
      </c>
      <c r="J860">
        <v>1415.017676194775</v>
      </c>
      <c r="K860">
        <v>1429.834746031868</v>
      </c>
      <c r="L860">
        <v>1644.134330658854</v>
      </c>
      <c r="M860">
        <v>955.92722368501722</v>
      </c>
      <c r="N860">
        <v>1142.7036510725891</v>
      </c>
      <c r="O860">
        <v>1631.8469252704431</v>
      </c>
      <c r="P860">
        <v>1415.79076241965</v>
      </c>
      <c r="Q860">
        <v>1562.7519859271249</v>
      </c>
      <c r="R860">
        <v>1385.2561423822031</v>
      </c>
      <c r="S860">
        <v>1368.6491544007879</v>
      </c>
      <c r="T860">
        <v>1865.276722777739</v>
      </c>
      <c r="U860">
        <v>1514.0085801244959</v>
      </c>
      <c r="V860">
        <v>1717.481045550536</v>
      </c>
      <c r="W860">
        <v>1460.661766317467</v>
      </c>
      <c r="X860">
        <v>1636.5516131460849</v>
      </c>
      <c r="Y860">
        <v>1598.9070218580589</v>
      </c>
      <c r="Z860">
        <v>1160.561608437733</v>
      </c>
      <c r="AA860">
        <v>1663.960745052887</v>
      </c>
      <c r="AB860">
        <v>1566.6974348447609</v>
      </c>
      <c r="AC860">
        <v>1482.335112428611</v>
      </c>
      <c r="AD860">
        <v>1121.4655331344479</v>
      </c>
      <c r="AE860">
        <v>1480.6243523829201</v>
      </c>
      <c r="AF860">
        <v>1618.533581055292</v>
      </c>
      <c r="AG860">
        <v>1558.805408242828</v>
      </c>
      <c r="AH860">
        <v>1504.137933143639</v>
      </c>
    </row>
    <row r="861" spans="1:34" x14ac:dyDescent="0.25">
      <c r="A861">
        <v>44257</v>
      </c>
      <c r="B861">
        <v>1186.6099999999999</v>
      </c>
      <c r="C861">
        <v>1530.0759110768779</v>
      </c>
      <c r="D861">
        <v>1314.2118380226179</v>
      </c>
      <c r="E861">
        <v>1251.7262506813261</v>
      </c>
      <c r="F861">
        <v>1666.748456536533</v>
      </c>
      <c r="G861">
        <v>1810.2980482977639</v>
      </c>
      <c r="H861">
        <v>1854.4221601331431</v>
      </c>
      <c r="I861">
        <v>1430.8439279620591</v>
      </c>
      <c r="J861">
        <v>1409.517521303542</v>
      </c>
      <c r="K861">
        <v>1434.7901630291669</v>
      </c>
      <c r="L861">
        <v>1625.5883797128549</v>
      </c>
      <c r="M861">
        <v>953.4048994961048</v>
      </c>
      <c r="N861">
        <v>1136.388204370023</v>
      </c>
      <c r="O861">
        <v>1608.8148611864599</v>
      </c>
      <c r="P861">
        <v>1387.787202551852</v>
      </c>
      <c r="Q861">
        <v>1541.8799005830499</v>
      </c>
      <c r="R861">
        <v>1381.700050449688</v>
      </c>
      <c r="S861">
        <v>1355.2189770426289</v>
      </c>
      <c r="T861">
        <v>1835.127535101806</v>
      </c>
      <c r="U861">
        <v>1498.174575625904</v>
      </c>
      <c r="V861">
        <v>1661.305300625939</v>
      </c>
      <c r="W861">
        <v>1453.5361016188911</v>
      </c>
      <c r="X861">
        <v>1620.330925280382</v>
      </c>
      <c r="Y861">
        <v>1578.0555128545629</v>
      </c>
      <c r="Z861">
        <v>1146.965834951754</v>
      </c>
      <c r="AA861">
        <v>1646.247054631546</v>
      </c>
      <c r="AB861">
        <v>1547.9203606909989</v>
      </c>
      <c r="AC861">
        <v>1471.0952732124399</v>
      </c>
      <c r="AD861">
        <v>1115.162950277137</v>
      </c>
      <c r="AE861">
        <v>1479.8145093728281</v>
      </c>
      <c r="AF861">
        <v>1609.1369105407221</v>
      </c>
      <c r="AG861">
        <v>1544.4863604212419</v>
      </c>
      <c r="AH861">
        <v>1483.204056807637</v>
      </c>
    </row>
    <row r="862" spans="1:34" x14ac:dyDescent="0.25">
      <c r="A862">
        <v>44256</v>
      </c>
      <c r="B862">
        <v>1186.17</v>
      </c>
      <c r="C862">
        <v>1523.196030816059</v>
      </c>
      <c r="D862">
        <v>1300.032747891958</v>
      </c>
      <c r="E862">
        <v>1247.601357312361</v>
      </c>
      <c r="F862">
        <v>1661.0091918343489</v>
      </c>
      <c r="G862">
        <v>1805.5643989051571</v>
      </c>
      <c r="H862">
        <v>1851.3054967192049</v>
      </c>
      <c r="I862">
        <v>1420.0578628857779</v>
      </c>
      <c r="J862">
        <v>1416.0814024726101</v>
      </c>
      <c r="K862">
        <v>1436.654600389008</v>
      </c>
      <c r="L862">
        <v>1607.805929887518</v>
      </c>
      <c r="M862">
        <v>952.22688218843473</v>
      </c>
      <c r="N862">
        <v>1138.3320555709099</v>
      </c>
      <c r="O862">
        <v>1590.658659301625</v>
      </c>
      <c r="P862">
        <v>1377.514232767169</v>
      </c>
      <c r="Q862">
        <v>1536.175121022357</v>
      </c>
      <c r="R862">
        <v>1375.5440122370719</v>
      </c>
      <c r="S862">
        <v>1368.1730928839711</v>
      </c>
      <c r="T862">
        <v>1815.7800041387741</v>
      </c>
      <c r="U862">
        <v>1483.0372317838651</v>
      </c>
      <c r="V862">
        <v>1643.2715172979069</v>
      </c>
      <c r="W862">
        <v>1449.092282589947</v>
      </c>
      <c r="X862">
        <v>1613.7982797583429</v>
      </c>
      <c r="Y862">
        <v>1570.3377700458179</v>
      </c>
      <c r="Z862">
        <v>1152.073476951628</v>
      </c>
      <c r="AA862">
        <v>1639.4827085901691</v>
      </c>
      <c r="AB862">
        <v>1538.8835728263321</v>
      </c>
      <c r="AC862">
        <v>1462.2823518254099</v>
      </c>
      <c r="AD862">
        <v>1116.2170442729571</v>
      </c>
      <c r="AE862">
        <v>1477.8854180116989</v>
      </c>
      <c r="AF862">
        <v>1605.5604829166291</v>
      </c>
      <c r="AG862">
        <v>1539.1459979308979</v>
      </c>
      <c r="AH862">
        <v>1472.5318697541941</v>
      </c>
    </row>
    <row r="863" spans="1:34" x14ac:dyDescent="0.25">
      <c r="A863">
        <v>44253</v>
      </c>
      <c r="B863">
        <v>1168.47</v>
      </c>
      <c r="C863">
        <v>1504.8945807667601</v>
      </c>
      <c r="D863">
        <v>1292.637783900029</v>
      </c>
      <c r="E863">
        <v>1224.690221840076</v>
      </c>
      <c r="F863">
        <v>1641.114346806921</v>
      </c>
      <c r="G863">
        <v>1790.864033208491</v>
      </c>
      <c r="H863">
        <v>1837.886913253267</v>
      </c>
      <c r="I863">
        <v>1406.019152492843</v>
      </c>
      <c r="J863">
        <v>1397.077060934733</v>
      </c>
      <c r="K863">
        <v>1401.461646194886</v>
      </c>
      <c r="L863">
        <v>1575.7303333635709</v>
      </c>
      <c r="M863">
        <v>940.53480841458736</v>
      </c>
      <c r="N863">
        <v>1120.200081126342</v>
      </c>
      <c r="O863">
        <v>1571.918558748441</v>
      </c>
      <c r="P863">
        <v>1365.4795459993379</v>
      </c>
      <c r="Q863">
        <v>1525.287781236281</v>
      </c>
      <c r="R863">
        <v>1358.6482683061399</v>
      </c>
      <c r="S863">
        <v>1324.531455167479</v>
      </c>
      <c r="T863">
        <v>1799.4362350280769</v>
      </c>
      <c r="U863">
        <v>1467.7605472472151</v>
      </c>
      <c r="V863">
        <v>1616.2187994716089</v>
      </c>
      <c r="W863">
        <v>1433.8830286476259</v>
      </c>
      <c r="X863">
        <v>1597.3692720140821</v>
      </c>
      <c r="Y863">
        <v>1545.8333717881339</v>
      </c>
      <c r="Z863">
        <v>1149.5265984330731</v>
      </c>
      <c r="AA863">
        <v>1619.5776993130751</v>
      </c>
      <c r="AB863">
        <v>1518.3567076704569</v>
      </c>
      <c r="AC863">
        <v>1447.3369083754631</v>
      </c>
      <c r="AD863">
        <v>1102.2714896605939</v>
      </c>
      <c r="AE863">
        <v>1454.353117379635</v>
      </c>
      <c r="AF863">
        <v>1586.086623788136</v>
      </c>
      <c r="AG863">
        <v>1519.396972512681</v>
      </c>
      <c r="AH863">
        <v>1456.930493755644</v>
      </c>
    </row>
    <row r="864" spans="1:34" x14ac:dyDescent="0.25">
      <c r="A864">
        <v>44252</v>
      </c>
      <c r="B864">
        <v>1165.43</v>
      </c>
      <c r="C864">
        <v>1498.4983756978399</v>
      </c>
      <c r="D864">
        <v>1281.0384408240291</v>
      </c>
      <c r="E864">
        <v>1233.51488172483</v>
      </c>
      <c r="F864">
        <v>1634.346024680759</v>
      </c>
      <c r="G864">
        <v>1789.2962355471871</v>
      </c>
      <c r="H864">
        <v>1841.3257118743579</v>
      </c>
      <c r="I864">
        <v>1411.6993671734649</v>
      </c>
      <c r="J864">
        <v>1393.6153757523341</v>
      </c>
      <c r="K864">
        <v>1406.932000824597</v>
      </c>
      <c r="L864">
        <v>1543.6068351637</v>
      </c>
      <c r="M864">
        <v>944.03663605616725</v>
      </c>
      <c r="N864">
        <v>1118.3667026729761</v>
      </c>
      <c r="O864">
        <v>1566.772537536986</v>
      </c>
      <c r="P864">
        <v>1366.453955977775</v>
      </c>
      <c r="Q864">
        <v>1521.572928318029</v>
      </c>
      <c r="R864">
        <v>1353.010879343399</v>
      </c>
      <c r="S864">
        <v>1317.554212481472</v>
      </c>
      <c r="T864">
        <v>1751.819020816976</v>
      </c>
      <c r="U864">
        <v>1462.803308379612</v>
      </c>
      <c r="V864">
        <v>1615.1918067706599</v>
      </c>
      <c r="W864">
        <v>1418.2532932809661</v>
      </c>
      <c r="X864">
        <v>1588.8344469622739</v>
      </c>
      <c r="Y864">
        <v>1535.9163755483901</v>
      </c>
      <c r="Z864">
        <v>1149.819663291421</v>
      </c>
      <c r="AA864">
        <v>1610.252879297223</v>
      </c>
      <c r="AB864">
        <v>1512.4814070058881</v>
      </c>
      <c r="AC864">
        <v>1442.7593048914839</v>
      </c>
      <c r="AD864">
        <v>1103.6752241625029</v>
      </c>
      <c r="AE864">
        <v>1451.1230113687859</v>
      </c>
      <c r="AF864">
        <v>1580.1081881502801</v>
      </c>
      <c r="AG864">
        <v>1515.3736449890091</v>
      </c>
      <c r="AH864">
        <v>1447.5061477825079</v>
      </c>
    </row>
    <row r="865" spans="1:34" x14ac:dyDescent="0.25">
      <c r="A865">
        <v>44251</v>
      </c>
      <c r="B865">
        <v>1162.01</v>
      </c>
      <c r="C865">
        <v>1492.732682264241</v>
      </c>
      <c r="D865">
        <v>1267.754579050496</v>
      </c>
      <c r="E865">
        <v>1231.556535374162</v>
      </c>
      <c r="F865">
        <v>1631.9460940990609</v>
      </c>
      <c r="G865">
        <v>1786.1368129278769</v>
      </c>
      <c r="H865">
        <v>1826.0567709845179</v>
      </c>
      <c r="I865">
        <v>1407.649358580991</v>
      </c>
      <c r="J865">
        <v>1383.6024867925471</v>
      </c>
      <c r="K865">
        <v>1389.9756727018021</v>
      </c>
      <c r="L865">
        <v>1551.5617095279549</v>
      </c>
      <c r="M865">
        <v>948.39462374732148</v>
      </c>
      <c r="N865">
        <v>1119.2006953969681</v>
      </c>
      <c r="O865">
        <v>1562.281547420959</v>
      </c>
      <c r="P865">
        <v>1356.357605830678</v>
      </c>
      <c r="Q865">
        <v>1510.730893151064</v>
      </c>
      <c r="R865">
        <v>1349.5897826473199</v>
      </c>
      <c r="S865">
        <v>1330.17569428446</v>
      </c>
      <c r="T865">
        <v>1735.20430175705</v>
      </c>
      <c r="U865">
        <v>1461.115183237609</v>
      </c>
      <c r="V865">
        <v>1607.9606506133421</v>
      </c>
      <c r="W865">
        <v>1409.641021690665</v>
      </c>
      <c r="X865">
        <v>1585.554308452002</v>
      </c>
      <c r="Y865">
        <v>1527.7684377500409</v>
      </c>
      <c r="Z865">
        <v>1149.3333452170889</v>
      </c>
      <c r="AA865">
        <v>1603.2265118165669</v>
      </c>
      <c r="AB865">
        <v>1505.3605371867991</v>
      </c>
      <c r="AC865">
        <v>1437.7148693797351</v>
      </c>
      <c r="AD865">
        <v>1104.585244616658</v>
      </c>
      <c r="AE865">
        <v>1445.3648506271579</v>
      </c>
      <c r="AF865">
        <v>1573.569038271344</v>
      </c>
      <c r="AG865">
        <v>1509.676579441219</v>
      </c>
      <c r="AH865">
        <v>1442.043893379725</v>
      </c>
    </row>
    <row r="866" spans="1:34" x14ac:dyDescent="0.25">
      <c r="A866">
        <v>44250</v>
      </c>
      <c r="B866">
        <v>1177.6400000000001</v>
      </c>
      <c r="C866">
        <v>1498.506037654533</v>
      </c>
      <c r="D866">
        <v>1261.112522988313</v>
      </c>
      <c r="E866">
        <v>1242.3338146448291</v>
      </c>
      <c r="F866">
        <v>1641.62137894736</v>
      </c>
      <c r="G866">
        <v>1798.191758183553</v>
      </c>
      <c r="H866">
        <v>1823.147353150727</v>
      </c>
      <c r="I866">
        <v>1419.6293082419029</v>
      </c>
      <c r="J866">
        <v>1387.324288855132</v>
      </c>
      <c r="K866">
        <v>1419.574466534043</v>
      </c>
      <c r="L866">
        <v>1561.0488564791331</v>
      </c>
      <c r="M866">
        <v>952.25306617241915</v>
      </c>
      <c r="N866">
        <v>1118.297692101859</v>
      </c>
      <c r="O866">
        <v>1573.872072821888</v>
      </c>
      <c r="P866">
        <v>1351.827555094186</v>
      </c>
      <c r="Q866">
        <v>1513.8685562817291</v>
      </c>
      <c r="R866">
        <v>1361.7928120036991</v>
      </c>
      <c r="S866">
        <v>1344.297393557388</v>
      </c>
      <c r="T866">
        <v>1753.385939929017</v>
      </c>
      <c r="U866">
        <v>1460.8742821642879</v>
      </c>
      <c r="V866">
        <v>1622.0841054799091</v>
      </c>
      <c r="W866">
        <v>1418.436358433356</v>
      </c>
      <c r="X866">
        <v>1585.466304064945</v>
      </c>
      <c r="Y866">
        <v>1528.8943322726</v>
      </c>
      <c r="Z866">
        <v>1154.104368498731</v>
      </c>
      <c r="AA866">
        <v>1607.4011356319249</v>
      </c>
      <c r="AB866">
        <v>1515.4263450318131</v>
      </c>
      <c r="AC866">
        <v>1443.909990663816</v>
      </c>
      <c r="AD866">
        <v>1107.731647397284</v>
      </c>
      <c r="AE866">
        <v>1460.002234086073</v>
      </c>
      <c r="AF866">
        <v>1582.3046793499891</v>
      </c>
      <c r="AG866">
        <v>1514.9426632918239</v>
      </c>
      <c r="AH866">
        <v>1445.805679223859</v>
      </c>
    </row>
    <row r="867" spans="1:34" x14ac:dyDescent="0.25">
      <c r="A867">
        <v>44249</v>
      </c>
      <c r="B867">
        <v>1175.04</v>
      </c>
      <c r="C867">
        <v>1491.429336994775</v>
      </c>
      <c r="D867">
        <v>1261.6261575726071</v>
      </c>
      <c r="E867">
        <v>1243.3311802639109</v>
      </c>
      <c r="F867">
        <v>1636.485722800021</v>
      </c>
      <c r="G867">
        <v>1790.2643710420821</v>
      </c>
      <c r="H867">
        <v>1809.3846283919429</v>
      </c>
      <c r="I867">
        <v>1419.781536530413</v>
      </c>
      <c r="J867">
        <v>1390.3187536527071</v>
      </c>
      <c r="K867">
        <v>1393.3442157428519</v>
      </c>
      <c r="L867">
        <v>1556.5818229158419</v>
      </c>
      <c r="M867">
        <v>930.41788961245334</v>
      </c>
      <c r="N867">
        <v>1119.9891994438151</v>
      </c>
      <c r="O867">
        <v>1572.2442618263231</v>
      </c>
      <c r="P867">
        <v>1345.2149314416779</v>
      </c>
      <c r="Q867">
        <v>1503.3167728302251</v>
      </c>
      <c r="R867">
        <v>1353.519538803768</v>
      </c>
      <c r="S867">
        <v>1334.8160990482029</v>
      </c>
      <c r="T867">
        <v>1747.1415213398229</v>
      </c>
      <c r="U867">
        <v>1453.0607779305219</v>
      </c>
      <c r="V867">
        <v>1617.285589685217</v>
      </c>
      <c r="W867">
        <v>1406.282569419478</v>
      </c>
      <c r="X867">
        <v>1577.479149781009</v>
      </c>
      <c r="Y867">
        <v>1518.91911115072</v>
      </c>
      <c r="Z867">
        <v>1155.310752537664</v>
      </c>
      <c r="AA867">
        <v>1599.340272057673</v>
      </c>
      <c r="AB867">
        <v>1509.431137302598</v>
      </c>
      <c r="AC867">
        <v>1436.242263519074</v>
      </c>
      <c r="AD867">
        <v>1103.9843617717891</v>
      </c>
      <c r="AE867">
        <v>1454.609164342982</v>
      </c>
      <c r="AF867">
        <v>1581.559865630056</v>
      </c>
      <c r="AG867">
        <v>1507.045868115727</v>
      </c>
      <c r="AH867">
        <v>1436.293897607439</v>
      </c>
    </row>
    <row r="868" spans="1:34" x14ac:dyDescent="0.25">
      <c r="A868">
        <v>44246</v>
      </c>
      <c r="B868">
        <v>1173.5</v>
      </c>
      <c r="C868">
        <v>1487.7501325564981</v>
      </c>
      <c r="D868">
        <v>1265.235694477562</v>
      </c>
      <c r="E868">
        <v>1233.676181495013</v>
      </c>
      <c r="F868">
        <v>1629.670716256315</v>
      </c>
      <c r="G868">
        <v>1800.6906173737671</v>
      </c>
      <c r="H868">
        <v>1812.1539484557679</v>
      </c>
      <c r="I868">
        <v>1411.1049789409201</v>
      </c>
      <c r="J868">
        <v>1396.507718667817</v>
      </c>
      <c r="K868">
        <v>1394.0643375066959</v>
      </c>
      <c r="L868">
        <v>1547.198603068776</v>
      </c>
      <c r="M868">
        <v>906.26336511431464</v>
      </c>
      <c r="N868">
        <v>1122.69848844376</v>
      </c>
      <c r="O868">
        <v>1573.261473248735</v>
      </c>
      <c r="P868">
        <v>1327.4366887923329</v>
      </c>
      <c r="Q868">
        <v>1498.193883013281</v>
      </c>
      <c r="R868">
        <v>1348.832094237313</v>
      </c>
      <c r="S868">
        <v>1339.341724724454</v>
      </c>
      <c r="T868">
        <v>1738.780316242869</v>
      </c>
      <c r="U868">
        <v>1456.854671900142</v>
      </c>
      <c r="V868">
        <v>1622.163584953897</v>
      </c>
      <c r="W868">
        <v>1408.125511829578</v>
      </c>
      <c r="X868">
        <v>1569.322783494858</v>
      </c>
      <c r="Y868">
        <v>1510.8919960798</v>
      </c>
      <c r="Z868">
        <v>1154.552908850171</v>
      </c>
      <c r="AA868">
        <v>1594.0959941645281</v>
      </c>
      <c r="AB868">
        <v>1509.0415824223221</v>
      </c>
      <c r="AC868">
        <v>1433.6644836187791</v>
      </c>
      <c r="AD868">
        <v>1098.12169417216</v>
      </c>
      <c r="AE868">
        <v>1452.507507722486</v>
      </c>
      <c r="AF868">
        <v>1578.52762984376</v>
      </c>
      <c r="AG868">
        <v>1504.0739078876391</v>
      </c>
      <c r="AH868">
        <v>1431.3805808045199</v>
      </c>
    </row>
    <row r="869" spans="1:34" x14ac:dyDescent="0.25">
      <c r="A869">
        <v>44245</v>
      </c>
      <c r="B869">
        <v>1174.3800000000001</v>
      </c>
      <c r="C869">
        <v>1482.221590811926</v>
      </c>
      <c r="D869">
        <v>1259.291199842364</v>
      </c>
      <c r="E869">
        <v>1226.316079655719</v>
      </c>
      <c r="F869">
        <v>1619.13699468965</v>
      </c>
      <c r="G869">
        <v>1794.571309903961</v>
      </c>
      <c r="H869">
        <v>1799.748073230842</v>
      </c>
      <c r="I869">
        <v>1406.8989153498319</v>
      </c>
      <c r="J869">
        <v>1391.5994039008331</v>
      </c>
      <c r="K869">
        <v>1412.688853849377</v>
      </c>
      <c r="L869">
        <v>1541.645505489854</v>
      </c>
      <c r="M869">
        <v>911.05530414792872</v>
      </c>
      <c r="N869">
        <v>1114.99546196558</v>
      </c>
      <c r="O869">
        <v>1565.8375250499439</v>
      </c>
      <c r="P869">
        <v>1320.520961730065</v>
      </c>
      <c r="Q869">
        <v>1496.863599364686</v>
      </c>
      <c r="R869">
        <v>1340.5914263828161</v>
      </c>
      <c r="S869">
        <v>1312.957329628447</v>
      </c>
      <c r="T869">
        <v>1729.354832761619</v>
      </c>
      <c r="U869">
        <v>1446.3933860578629</v>
      </c>
      <c r="V869">
        <v>1609.6395374104411</v>
      </c>
      <c r="W869">
        <v>1404.428678098642</v>
      </c>
      <c r="X869">
        <v>1561.4960124735551</v>
      </c>
      <c r="Y869">
        <v>1514.742989149735</v>
      </c>
      <c r="Z869">
        <v>1152.2886382830341</v>
      </c>
      <c r="AA869">
        <v>1587.7646562941541</v>
      </c>
      <c r="AB869">
        <v>1505.929820939999</v>
      </c>
      <c r="AC869">
        <v>1426.5911994731771</v>
      </c>
      <c r="AD869">
        <v>1094.4547427714831</v>
      </c>
      <c r="AE869">
        <v>1451.390132016337</v>
      </c>
      <c r="AF869">
        <v>1573.387614633667</v>
      </c>
      <c r="AG869">
        <v>1496.053101828843</v>
      </c>
      <c r="AH869">
        <v>1427.674570603082</v>
      </c>
    </row>
    <row r="870" spans="1:34" x14ac:dyDescent="0.25">
      <c r="A870">
        <v>44244</v>
      </c>
      <c r="B870">
        <v>1155.78</v>
      </c>
      <c r="C870">
        <v>1474.267653300036</v>
      </c>
      <c r="D870">
        <v>1245.611250352124</v>
      </c>
      <c r="E870">
        <v>1220.827417625638</v>
      </c>
      <c r="F870">
        <v>1605.845645074513</v>
      </c>
      <c r="G870">
        <v>1772.4810930785379</v>
      </c>
      <c r="H870">
        <v>1789.0042374033089</v>
      </c>
      <c r="I870">
        <v>1395.200655446703</v>
      </c>
      <c r="J870">
        <v>1394.7878023244541</v>
      </c>
      <c r="K870">
        <v>1383.9887026278079</v>
      </c>
      <c r="L870">
        <v>1524.2180284834831</v>
      </c>
      <c r="M870">
        <v>915.08612496086607</v>
      </c>
      <c r="N870">
        <v>1110.2624344619439</v>
      </c>
      <c r="O870">
        <v>1548.832202406777</v>
      </c>
      <c r="P870">
        <v>1305.4294558189081</v>
      </c>
      <c r="Q870">
        <v>1489.019805657033</v>
      </c>
      <c r="R870">
        <v>1339.9232959351129</v>
      </c>
      <c r="S870">
        <v>1304.489224661181</v>
      </c>
      <c r="T870">
        <v>1732.235098513898</v>
      </c>
      <c r="U870">
        <v>1430.9970291522479</v>
      </c>
      <c r="V870">
        <v>1569.464721567434</v>
      </c>
      <c r="W870">
        <v>1405.1443969298739</v>
      </c>
      <c r="X870">
        <v>1561.670620612575</v>
      </c>
      <c r="Y870">
        <v>1517.968541214949</v>
      </c>
      <c r="Z870">
        <v>1145.3036066284601</v>
      </c>
      <c r="AA870">
        <v>1582.445440279743</v>
      </c>
      <c r="AB870">
        <v>1491.521231999302</v>
      </c>
      <c r="AC870">
        <v>1417.2425775850429</v>
      </c>
      <c r="AD870">
        <v>1091.056845893329</v>
      </c>
      <c r="AE870">
        <v>1435.010473468159</v>
      </c>
      <c r="AF870">
        <v>1561.330964042837</v>
      </c>
      <c r="AG870">
        <v>1483.3600479437971</v>
      </c>
      <c r="AH870">
        <v>1427.612161403302</v>
      </c>
    </row>
    <row r="871" spans="1:34" x14ac:dyDescent="0.25">
      <c r="A871">
        <v>44236</v>
      </c>
      <c r="B871">
        <v>1114.93</v>
      </c>
      <c r="C871">
        <v>1447.3684901877091</v>
      </c>
      <c r="D871">
        <v>1205.9036812386439</v>
      </c>
      <c r="E871">
        <v>1198.638806932164</v>
      </c>
      <c r="F871">
        <v>1570.2693512231911</v>
      </c>
      <c r="G871">
        <v>1734.539148844171</v>
      </c>
      <c r="H871">
        <v>1760.454249557695</v>
      </c>
      <c r="I871">
        <v>1367.0882296211059</v>
      </c>
      <c r="J871">
        <v>1374.146392404554</v>
      </c>
      <c r="K871">
        <v>1313.040383050379</v>
      </c>
      <c r="L871">
        <v>1525.0737087714119</v>
      </c>
      <c r="M871">
        <v>911.95147433332977</v>
      </c>
      <c r="N871">
        <v>1075.258482312347</v>
      </c>
      <c r="O871">
        <v>1525.525535090838</v>
      </c>
      <c r="P871">
        <v>1286.8342469690349</v>
      </c>
      <c r="Q871">
        <v>1462.7548232102961</v>
      </c>
      <c r="R871">
        <v>1312.7968740797769</v>
      </c>
      <c r="S871">
        <v>1276.6464123263611</v>
      </c>
      <c r="T871">
        <v>1726.550188669042</v>
      </c>
      <c r="U871">
        <v>1407.064493521661</v>
      </c>
      <c r="V871">
        <v>1527.3338739315409</v>
      </c>
      <c r="W871">
        <v>1377.116233841947</v>
      </c>
      <c r="X871">
        <v>1539.151117489122</v>
      </c>
      <c r="Y871">
        <v>1493.2501236978781</v>
      </c>
      <c r="Z871">
        <v>1126.5722896593979</v>
      </c>
      <c r="AA871">
        <v>1554.5027284324631</v>
      </c>
      <c r="AB871">
        <v>1464.197983453404</v>
      </c>
      <c r="AC871">
        <v>1390.763136860179</v>
      </c>
      <c r="AD871">
        <v>1068.649671004476</v>
      </c>
      <c r="AE871">
        <v>1395.628763628132</v>
      </c>
      <c r="AF871">
        <v>1521.4325706519339</v>
      </c>
      <c r="AG871">
        <v>1455.5979352618299</v>
      </c>
      <c r="AH871">
        <v>1409.441017528135</v>
      </c>
    </row>
    <row r="872" spans="1:34" x14ac:dyDescent="0.25">
      <c r="A872">
        <v>44235</v>
      </c>
      <c r="B872">
        <v>1083.18</v>
      </c>
      <c r="C872">
        <v>1431.581215330471</v>
      </c>
      <c r="D872">
        <v>1189.162724122159</v>
      </c>
      <c r="E872">
        <v>1176.9365402848309</v>
      </c>
      <c r="F872">
        <v>1549.970705969004</v>
      </c>
      <c r="G872">
        <v>1714.1942717268489</v>
      </c>
      <c r="H872">
        <v>1737.113378965744</v>
      </c>
      <c r="I872">
        <v>1351.3040060671849</v>
      </c>
      <c r="J872">
        <v>1371.3941873959629</v>
      </c>
      <c r="K872">
        <v>1284.765769110506</v>
      </c>
      <c r="L872">
        <v>1498.3086264754011</v>
      </c>
      <c r="M872">
        <v>902.06026956980247</v>
      </c>
      <c r="N872">
        <v>1066.012178158056</v>
      </c>
      <c r="O872">
        <v>1516.924237972534</v>
      </c>
      <c r="P872">
        <v>1257.645489617883</v>
      </c>
      <c r="Q872">
        <v>1455.938613506522</v>
      </c>
      <c r="R872">
        <v>1290.0226639856769</v>
      </c>
      <c r="S872">
        <v>1271.4842982582079</v>
      </c>
      <c r="T872">
        <v>1717.9987159051741</v>
      </c>
      <c r="U872">
        <v>1381.886873337148</v>
      </c>
      <c r="V872">
        <v>1505.760466544808</v>
      </c>
      <c r="W872">
        <v>1368.8268866088811</v>
      </c>
      <c r="X872">
        <v>1512.5390137712091</v>
      </c>
      <c r="Y872">
        <v>1485.0676601884859</v>
      </c>
      <c r="Z872">
        <v>1120.7313196032269</v>
      </c>
      <c r="AA872">
        <v>1538.149881816365</v>
      </c>
      <c r="AB872">
        <v>1452.217887496688</v>
      </c>
      <c r="AC872">
        <v>1369.981751226929</v>
      </c>
      <c r="AD872">
        <v>1058.1714687376341</v>
      </c>
      <c r="AE872">
        <v>1366.838062885837</v>
      </c>
      <c r="AF872">
        <v>1504.082872542253</v>
      </c>
      <c r="AG872">
        <v>1435.6460249879019</v>
      </c>
      <c r="AH872">
        <v>1400.291435737352</v>
      </c>
    </row>
    <row r="873" spans="1:34" x14ac:dyDescent="0.25">
      <c r="A873">
        <v>44232</v>
      </c>
      <c r="B873">
        <v>1126.9100000000001</v>
      </c>
      <c r="C873">
        <v>1452.4169138147431</v>
      </c>
      <c r="D873">
        <v>1211.321363391711</v>
      </c>
      <c r="E873">
        <v>1205.887023945282</v>
      </c>
      <c r="F873">
        <v>1575.0772966288971</v>
      </c>
      <c r="G873">
        <v>1736.2831834643971</v>
      </c>
      <c r="H873">
        <v>1771.7896066706789</v>
      </c>
      <c r="I873">
        <v>1375.5714817478449</v>
      </c>
      <c r="J873">
        <v>1384.034912088315</v>
      </c>
      <c r="K873">
        <v>1303.016637561514</v>
      </c>
      <c r="L873">
        <v>1534.3556193159211</v>
      </c>
      <c r="M873">
        <v>924.06062067714811</v>
      </c>
      <c r="N873">
        <v>1088.2190241696539</v>
      </c>
      <c r="O873">
        <v>1528.421975209583</v>
      </c>
      <c r="P873">
        <v>1285.081313552811</v>
      </c>
      <c r="Q873">
        <v>1479.130098409451</v>
      </c>
      <c r="R873">
        <v>1308.5916322469959</v>
      </c>
      <c r="S873">
        <v>1286.754057486253</v>
      </c>
      <c r="T873">
        <v>1731.3234886656469</v>
      </c>
      <c r="U873">
        <v>1409.0979541274901</v>
      </c>
      <c r="V873">
        <v>1529.6847952195569</v>
      </c>
      <c r="W873">
        <v>1398.4386910621381</v>
      </c>
      <c r="X873">
        <v>1513.6427031292569</v>
      </c>
      <c r="Y873">
        <v>1501.656822383092</v>
      </c>
      <c r="Z873">
        <v>1129.845087149693</v>
      </c>
      <c r="AA873">
        <v>1558.26918835274</v>
      </c>
      <c r="AB873">
        <v>1470.764709137422</v>
      </c>
      <c r="AC873">
        <v>1394.7536523824249</v>
      </c>
      <c r="AD873">
        <v>1078.4219114299401</v>
      </c>
      <c r="AE873">
        <v>1401.0670922934701</v>
      </c>
      <c r="AF873">
        <v>1528.071638846616</v>
      </c>
      <c r="AG873">
        <v>1457.817758132192</v>
      </c>
      <c r="AH873">
        <v>1416.571983630939</v>
      </c>
    </row>
    <row r="874" spans="1:34" x14ac:dyDescent="0.25">
      <c r="A874">
        <v>44231</v>
      </c>
      <c r="B874">
        <v>1112.19</v>
      </c>
      <c r="C874">
        <v>1443.9003805063689</v>
      </c>
      <c r="D874">
        <v>1209.780779653636</v>
      </c>
      <c r="E874">
        <v>1194.387632951597</v>
      </c>
      <c r="F874">
        <v>1561.689914040167</v>
      </c>
      <c r="G874">
        <v>1723.260402305403</v>
      </c>
      <c r="H874">
        <v>1765.1456580982931</v>
      </c>
      <c r="I874">
        <v>1376.190290232772</v>
      </c>
      <c r="J874">
        <v>1391.839420430905</v>
      </c>
      <c r="K874">
        <v>1286.07377008305</v>
      </c>
      <c r="L874">
        <v>1520.745830674771</v>
      </c>
      <c r="M874">
        <v>921.46470199987527</v>
      </c>
      <c r="N874">
        <v>1083.4800965531961</v>
      </c>
      <c r="O874">
        <v>1516.119120067631</v>
      </c>
      <c r="P874">
        <v>1290.541580960054</v>
      </c>
      <c r="Q874">
        <v>1475.0346113661089</v>
      </c>
      <c r="R874">
        <v>1294.658583102588</v>
      </c>
      <c r="S874">
        <v>1294.917482689955</v>
      </c>
      <c r="T874">
        <v>1718.798501722873</v>
      </c>
      <c r="U874">
        <v>1395.9850698187161</v>
      </c>
      <c r="V874">
        <v>1513.5000810187821</v>
      </c>
      <c r="W874">
        <v>1397.351983117713</v>
      </c>
      <c r="X874">
        <v>1497.7126434292229</v>
      </c>
      <c r="Y874">
        <v>1491.4008643397499</v>
      </c>
      <c r="Z874">
        <v>1127.442376888504</v>
      </c>
      <c r="AA874">
        <v>1547.7681472771419</v>
      </c>
      <c r="AB874">
        <v>1462.8549992855819</v>
      </c>
      <c r="AC874">
        <v>1387.94390280115</v>
      </c>
      <c r="AD874">
        <v>1073.676817304512</v>
      </c>
      <c r="AE874">
        <v>1385.763850208906</v>
      </c>
      <c r="AF874">
        <v>1517.9261249869519</v>
      </c>
      <c r="AG874">
        <v>1448.5203844820039</v>
      </c>
      <c r="AH874">
        <v>1410.485308108498</v>
      </c>
    </row>
    <row r="875" spans="1:34" x14ac:dyDescent="0.25">
      <c r="A875">
        <v>44230</v>
      </c>
      <c r="B875">
        <v>1111.29</v>
      </c>
      <c r="C875">
        <v>1441.3130143388889</v>
      </c>
      <c r="D875">
        <v>1212.594056515082</v>
      </c>
      <c r="E875">
        <v>1195.4206440549031</v>
      </c>
      <c r="F875">
        <v>1561.081294680157</v>
      </c>
      <c r="G875">
        <v>1729.6060631213061</v>
      </c>
      <c r="H875">
        <v>1759.314313580835</v>
      </c>
      <c r="I875">
        <v>1378.2161441851581</v>
      </c>
      <c r="J875">
        <v>1376.8321590567321</v>
      </c>
      <c r="K875">
        <v>1261.2692928761769</v>
      </c>
      <c r="L875">
        <v>1515.416063897756</v>
      </c>
      <c r="M875">
        <v>918.00278220979021</v>
      </c>
      <c r="N875">
        <v>1085.600200106566</v>
      </c>
      <c r="O875">
        <v>1510.7954639625971</v>
      </c>
      <c r="P875">
        <v>1282.549680453091</v>
      </c>
      <c r="Q875">
        <v>1477.1786969316861</v>
      </c>
      <c r="R875">
        <v>1302.0247500812629</v>
      </c>
      <c r="S875">
        <v>1288.434489804531</v>
      </c>
      <c r="T875">
        <v>1694.304512929062</v>
      </c>
      <c r="U875">
        <v>1392.669438331942</v>
      </c>
      <c r="V875">
        <v>1491.9669805277249</v>
      </c>
      <c r="W875">
        <v>1396.0992184661679</v>
      </c>
      <c r="X875">
        <v>1497.447016057321</v>
      </c>
      <c r="Y875">
        <v>1491.940187829294</v>
      </c>
      <c r="Z875">
        <v>1136.429919405494</v>
      </c>
      <c r="AA875">
        <v>1545.2619574644671</v>
      </c>
      <c r="AB875">
        <v>1454.557256795146</v>
      </c>
      <c r="AC875">
        <v>1388.3609589092041</v>
      </c>
      <c r="AD875">
        <v>1075.9215180401311</v>
      </c>
      <c r="AE875">
        <v>1380.5881677226171</v>
      </c>
      <c r="AF875">
        <v>1519.7003815732021</v>
      </c>
      <c r="AG875">
        <v>1442.1342563747139</v>
      </c>
      <c r="AH875">
        <v>1410.0014505947461</v>
      </c>
    </row>
    <row r="876" spans="1:34" x14ac:dyDescent="0.25">
      <c r="A876">
        <v>44229</v>
      </c>
      <c r="B876">
        <v>1075.53</v>
      </c>
      <c r="C876">
        <v>1409.229389717832</v>
      </c>
      <c r="D876">
        <v>1177.028868273826</v>
      </c>
      <c r="E876">
        <v>1160.0641719723169</v>
      </c>
      <c r="F876">
        <v>1528.757337227139</v>
      </c>
      <c r="G876">
        <v>1689.0860339663241</v>
      </c>
      <c r="H876">
        <v>1709.559230152403</v>
      </c>
      <c r="I876">
        <v>1338.8364084318639</v>
      </c>
      <c r="J876">
        <v>1354.56025609628</v>
      </c>
      <c r="K876">
        <v>1195.4857709524811</v>
      </c>
      <c r="L876">
        <v>1479.5316208672421</v>
      </c>
      <c r="M876">
        <v>901.82659883125723</v>
      </c>
      <c r="N876">
        <v>1057.209410507736</v>
      </c>
      <c r="O876">
        <v>1476.35302979177</v>
      </c>
      <c r="P876">
        <v>1262.6910848554619</v>
      </c>
      <c r="Q876">
        <v>1451.3914927796279</v>
      </c>
      <c r="R876">
        <v>1268.8259331425579</v>
      </c>
      <c r="S876">
        <v>1259.7125329220009</v>
      </c>
      <c r="T876">
        <v>1658.3560940111049</v>
      </c>
      <c r="U876">
        <v>1362.7584113158839</v>
      </c>
      <c r="V876">
        <v>1443.463016267483</v>
      </c>
      <c r="W876">
        <v>1372.236441392288</v>
      </c>
      <c r="X876">
        <v>1463.717860410982</v>
      </c>
      <c r="Y876">
        <v>1466.064436050872</v>
      </c>
      <c r="Z876">
        <v>1112.1678724454459</v>
      </c>
      <c r="AA876">
        <v>1512.009192465395</v>
      </c>
      <c r="AB876">
        <v>1419.848760595157</v>
      </c>
      <c r="AC876">
        <v>1358.2061240506009</v>
      </c>
      <c r="AD876">
        <v>1050.130630782762</v>
      </c>
      <c r="AE876">
        <v>1339.2429935274349</v>
      </c>
      <c r="AF876">
        <v>1482.1990710456901</v>
      </c>
      <c r="AG876">
        <v>1409.0494152125559</v>
      </c>
      <c r="AH876">
        <v>1382.7156700802079</v>
      </c>
    </row>
    <row r="877" spans="1:34" x14ac:dyDescent="0.25">
      <c r="A877">
        <v>44228</v>
      </c>
      <c r="B877">
        <v>1035.51</v>
      </c>
      <c r="C877">
        <v>1397.530673806913</v>
      </c>
      <c r="D877">
        <v>1171.171699987595</v>
      </c>
      <c r="E877">
        <v>1152.119284457583</v>
      </c>
      <c r="F877">
        <v>1512.34378983748</v>
      </c>
      <c r="G877">
        <v>1669.345632726297</v>
      </c>
      <c r="H877">
        <v>1697.383556468267</v>
      </c>
      <c r="I877">
        <v>1335.8405607515331</v>
      </c>
      <c r="J877">
        <v>1323.2560356996271</v>
      </c>
      <c r="K877">
        <v>1172.284207246968</v>
      </c>
      <c r="L877">
        <v>1461.266173787551</v>
      </c>
      <c r="M877">
        <v>905.55700639433076</v>
      </c>
      <c r="N877">
        <v>1047.4404704701949</v>
      </c>
      <c r="O877">
        <v>1462.798666480958</v>
      </c>
      <c r="P877">
        <v>1248.812084850244</v>
      </c>
      <c r="Q877">
        <v>1444.949874264677</v>
      </c>
      <c r="R877">
        <v>1244.5660310130961</v>
      </c>
      <c r="S877">
        <v>1253.137613119176</v>
      </c>
      <c r="T877">
        <v>1650.545525551674</v>
      </c>
      <c r="U877">
        <v>1345.793851639831</v>
      </c>
      <c r="V877">
        <v>1450.593870548536</v>
      </c>
      <c r="W877">
        <v>1383.346110447829</v>
      </c>
      <c r="X877">
        <v>1460.9764481733721</v>
      </c>
      <c r="Y877">
        <v>1454.482552316769</v>
      </c>
      <c r="Z877">
        <v>1107.313420385477</v>
      </c>
      <c r="AA877">
        <v>1500.4620407074749</v>
      </c>
      <c r="AB877">
        <v>1405.1290262025359</v>
      </c>
      <c r="AC877">
        <v>1346.1044139153009</v>
      </c>
      <c r="AD877">
        <v>1044.7238842104191</v>
      </c>
      <c r="AE877">
        <v>1300.133778670825</v>
      </c>
      <c r="AF877">
        <v>1461.7460786724</v>
      </c>
      <c r="AG877">
        <v>1399.0469269458249</v>
      </c>
      <c r="AH877">
        <v>1376.9097617000409</v>
      </c>
    </row>
    <row r="878" spans="1:34" x14ac:dyDescent="0.25">
      <c r="A878">
        <v>44225</v>
      </c>
      <c r="B878">
        <v>1056.6099999999999</v>
      </c>
      <c r="C878">
        <v>1425.5735719843781</v>
      </c>
      <c r="D878">
        <v>1207.9014583994781</v>
      </c>
      <c r="E878">
        <v>1192.701182959157</v>
      </c>
      <c r="F878">
        <v>1551.2339408954881</v>
      </c>
      <c r="G878">
        <v>1714.6647929101371</v>
      </c>
      <c r="H878">
        <v>1738.78158206586</v>
      </c>
      <c r="I878">
        <v>1378.561879975234</v>
      </c>
      <c r="J878">
        <v>1342.854021590394</v>
      </c>
      <c r="K878">
        <v>1209.257246899886</v>
      </c>
      <c r="L878">
        <v>1498.118790446995</v>
      </c>
      <c r="M878">
        <v>924.26348178253511</v>
      </c>
      <c r="N878">
        <v>1063.097818706523</v>
      </c>
      <c r="O878">
        <v>1491.205033381535</v>
      </c>
      <c r="P878">
        <v>1267.565610302051</v>
      </c>
      <c r="Q878">
        <v>1466.786179898714</v>
      </c>
      <c r="R878">
        <v>1253.784480279812</v>
      </c>
      <c r="S878">
        <v>1244.5290063119051</v>
      </c>
      <c r="T878">
        <v>1685.9690213348381</v>
      </c>
      <c r="U878">
        <v>1372.059151058605</v>
      </c>
      <c r="V878">
        <v>1503.8510347002391</v>
      </c>
      <c r="W878">
        <v>1403.494969564287</v>
      </c>
      <c r="X878">
        <v>1488.723785122917</v>
      </c>
      <c r="Y878">
        <v>1477.582077611291</v>
      </c>
      <c r="Z878">
        <v>1124.463784296204</v>
      </c>
      <c r="AA878">
        <v>1531.9795405885609</v>
      </c>
      <c r="AB878">
        <v>1434.0544396583939</v>
      </c>
      <c r="AC878">
        <v>1369.8110543453261</v>
      </c>
      <c r="AD878">
        <v>1065.083123484475</v>
      </c>
      <c r="AE878">
        <v>1318.9299755587299</v>
      </c>
      <c r="AF878">
        <v>1493.737310738584</v>
      </c>
      <c r="AG878">
        <v>1432.2519538019501</v>
      </c>
      <c r="AH878">
        <v>1398.8882982195501</v>
      </c>
    </row>
    <row r="879" spans="1:34" x14ac:dyDescent="0.25">
      <c r="A879">
        <v>44224</v>
      </c>
      <c r="B879">
        <v>1023.94</v>
      </c>
      <c r="C879">
        <v>1403.049580415226</v>
      </c>
      <c r="D879">
        <v>1188.3368824438121</v>
      </c>
      <c r="E879">
        <v>1167.4727471841859</v>
      </c>
      <c r="F879">
        <v>1535.728321070228</v>
      </c>
      <c r="G879">
        <v>1675.354140508138</v>
      </c>
      <c r="H879">
        <v>1714.458146417837</v>
      </c>
      <c r="I879">
        <v>1345.6703262231781</v>
      </c>
      <c r="J879">
        <v>1335.677537262346</v>
      </c>
      <c r="K879">
        <v>1146.7481289000821</v>
      </c>
      <c r="L879">
        <v>1518.6473919222769</v>
      </c>
      <c r="M879">
        <v>887.48212419575918</v>
      </c>
      <c r="N879">
        <v>1031.211738333649</v>
      </c>
      <c r="O879">
        <v>1464.9112539274361</v>
      </c>
      <c r="P879">
        <v>1249.910531874757</v>
      </c>
      <c r="Q879">
        <v>1439.0578787346219</v>
      </c>
      <c r="R879">
        <v>1234.626550298552</v>
      </c>
      <c r="S879">
        <v>1219.8293648442809</v>
      </c>
      <c r="T879">
        <v>1647.4139855101839</v>
      </c>
      <c r="U879">
        <v>1352.4726740863341</v>
      </c>
      <c r="V879">
        <v>1503.6967821011599</v>
      </c>
      <c r="W879">
        <v>1392.2628144061889</v>
      </c>
      <c r="X879">
        <v>1438.05776430572</v>
      </c>
      <c r="Y879">
        <v>1463.831830661567</v>
      </c>
      <c r="Z879">
        <v>1092.17785334259</v>
      </c>
      <c r="AA879">
        <v>1510.063175542324</v>
      </c>
      <c r="AB879">
        <v>1413.564398083834</v>
      </c>
      <c r="AC879">
        <v>1348.6199401128461</v>
      </c>
      <c r="AD879">
        <v>1033.006665764332</v>
      </c>
      <c r="AE879">
        <v>1284.2672189286291</v>
      </c>
      <c r="AF879">
        <v>1461.134959147563</v>
      </c>
      <c r="AG879">
        <v>1408.1260307741361</v>
      </c>
      <c r="AH879">
        <v>1384.392556979222</v>
      </c>
    </row>
    <row r="880" spans="1:34" x14ac:dyDescent="0.25">
      <c r="A880">
        <v>44223</v>
      </c>
      <c r="B880">
        <v>1097.17</v>
      </c>
      <c r="C880">
        <v>1461.830951425241</v>
      </c>
      <c r="D880">
        <v>1253.741789816185</v>
      </c>
      <c r="E880">
        <v>1228.855992157271</v>
      </c>
      <c r="F880">
        <v>1596.6722685760319</v>
      </c>
      <c r="G880">
        <v>1742.2976546316711</v>
      </c>
      <c r="H880">
        <v>1780.8844769173099</v>
      </c>
      <c r="I880">
        <v>1409.127104351352</v>
      </c>
      <c r="J880">
        <v>1387.0857478108001</v>
      </c>
      <c r="K880">
        <v>1227.055926004919</v>
      </c>
      <c r="L880">
        <v>1571.4089426375299</v>
      </c>
      <c r="M880">
        <v>944.22376969517313</v>
      </c>
      <c r="N880">
        <v>1095.052841710849</v>
      </c>
      <c r="O880">
        <v>1526.1592362122669</v>
      </c>
      <c r="P880">
        <v>1299.2594820847071</v>
      </c>
      <c r="Q880">
        <v>1485.410434390546</v>
      </c>
      <c r="R880">
        <v>1290.2009753567779</v>
      </c>
      <c r="S880">
        <v>1234.163764702424</v>
      </c>
      <c r="T880">
        <v>1700.8943317304099</v>
      </c>
      <c r="U880">
        <v>1424.7129246357561</v>
      </c>
      <c r="V880">
        <v>1576.8112325450311</v>
      </c>
      <c r="W880">
        <v>1452.436371289484</v>
      </c>
      <c r="X880">
        <v>1510.6422913838669</v>
      </c>
      <c r="Y880">
        <v>1515.04318165014</v>
      </c>
      <c r="Z880">
        <v>1135.695759455258</v>
      </c>
      <c r="AA880">
        <v>1568.407843052792</v>
      </c>
      <c r="AB880">
        <v>1471.572398510139</v>
      </c>
      <c r="AC880">
        <v>1409.699514575768</v>
      </c>
      <c r="AD880">
        <v>1090.3897186055931</v>
      </c>
      <c r="AE880">
        <v>1358.110295221124</v>
      </c>
      <c r="AF880">
        <v>1522.2436741365229</v>
      </c>
      <c r="AG880">
        <v>1470.952038946617</v>
      </c>
      <c r="AH880">
        <v>1436.034061720522</v>
      </c>
    </row>
    <row r="881" spans="1:34" x14ac:dyDescent="0.25">
      <c r="A881">
        <v>44222</v>
      </c>
      <c r="B881">
        <v>1136.1199999999999</v>
      </c>
      <c r="C881">
        <v>1493.703730379297</v>
      </c>
      <c r="D881">
        <v>1282.7683650456231</v>
      </c>
      <c r="E881">
        <v>1248.9680369833061</v>
      </c>
      <c r="F881">
        <v>1634.3010009251659</v>
      </c>
      <c r="G881">
        <v>1758.2921035968641</v>
      </c>
      <c r="H881">
        <v>1835.6802516708381</v>
      </c>
      <c r="I881">
        <v>1431.446830259426</v>
      </c>
      <c r="J881">
        <v>1396.410902052691</v>
      </c>
      <c r="K881">
        <v>1286.956181433035</v>
      </c>
      <c r="L881">
        <v>1598.7961412992929</v>
      </c>
      <c r="M881">
        <v>964.89044441830845</v>
      </c>
      <c r="N881">
        <v>1123.453374616359</v>
      </c>
      <c r="O881">
        <v>1547.9347954537191</v>
      </c>
      <c r="P881">
        <v>1329.33679745309</v>
      </c>
      <c r="Q881">
        <v>1514.2227260467509</v>
      </c>
      <c r="R881">
        <v>1318.3692469200939</v>
      </c>
      <c r="S881">
        <v>1268.833120990711</v>
      </c>
      <c r="T881">
        <v>1714.6308887412511</v>
      </c>
      <c r="U881">
        <v>1465.098189439499</v>
      </c>
      <c r="V881">
        <v>1639.488606743995</v>
      </c>
      <c r="W881">
        <v>1484.2489998275209</v>
      </c>
      <c r="X881">
        <v>1550.5101840793379</v>
      </c>
      <c r="Y881">
        <v>1547.564197069775</v>
      </c>
      <c r="Z881">
        <v>1145.17490627241</v>
      </c>
      <c r="AA881">
        <v>1605.1225647830879</v>
      </c>
      <c r="AB881">
        <v>1500.386140908731</v>
      </c>
      <c r="AC881">
        <v>1439.5906487702759</v>
      </c>
      <c r="AD881">
        <v>1111.6389397354631</v>
      </c>
      <c r="AE881">
        <v>1397.332588505205</v>
      </c>
      <c r="AF881">
        <v>1556.9437999176989</v>
      </c>
      <c r="AG881">
        <v>1501.8382809264481</v>
      </c>
      <c r="AH881">
        <v>1466.639634036439</v>
      </c>
    </row>
    <row r="882" spans="1:34" x14ac:dyDescent="0.25">
      <c r="A882">
        <v>44221</v>
      </c>
      <c r="B882">
        <v>1166.05</v>
      </c>
      <c r="C882">
        <v>1516.2190068603841</v>
      </c>
      <c r="D882">
        <v>1320.941378468777</v>
      </c>
      <c r="E882">
        <v>1286.9019312303501</v>
      </c>
      <c r="F882">
        <v>1656.3152699887071</v>
      </c>
      <c r="G882">
        <v>1775.358356997152</v>
      </c>
      <c r="H882">
        <v>1887.9806754195829</v>
      </c>
      <c r="I882">
        <v>1451.796744168995</v>
      </c>
      <c r="J882">
        <v>1415.6407252053</v>
      </c>
      <c r="K882">
        <v>1335.762242252121</v>
      </c>
      <c r="L882">
        <v>1592.9218040856269</v>
      </c>
      <c r="M882">
        <v>981.16971126266424</v>
      </c>
      <c r="N882">
        <v>1141.883699740571</v>
      </c>
      <c r="O882">
        <v>1573.1414415636</v>
      </c>
      <c r="P882">
        <v>1354.3867459089061</v>
      </c>
      <c r="Q882">
        <v>1530.3194278673079</v>
      </c>
      <c r="R882">
        <v>1343.076469842455</v>
      </c>
      <c r="S882">
        <v>1267.6257770529201</v>
      </c>
      <c r="T882">
        <v>1734.0999754173019</v>
      </c>
      <c r="U882">
        <v>1494.989422297275</v>
      </c>
      <c r="V882">
        <v>1658.3865854114999</v>
      </c>
      <c r="W882">
        <v>1501.301971173878</v>
      </c>
      <c r="X882">
        <v>1572.2706247627341</v>
      </c>
      <c r="Y882">
        <v>1559.5112559741999</v>
      </c>
      <c r="Z882">
        <v>1167.565769860357</v>
      </c>
      <c r="AA882">
        <v>1628.2280416882741</v>
      </c>
      <c r="AB882">
        <v>1521.214732348428</v>
      </c>
      <c r="AC882">
        <v>1462.883002693068</v>
      </c>
      <c r="AD882">
        <v>1133.3607892150301</v>
      </c>
      <c r="AE882">
        <v>1425.75075859514</v>
      </c>
      <c r="AF882">
        <v>1586.7643925287391</v>
      </c>
      <c r="AG882">
        <v>1525.4073275083549</v>
      </c>
      <c r="AH882">
        <v>1483.8040372552</v>
      </c>
    </row>
    <row r="883" spans="1:34" x14ac:dyDescent="0.25">
      <c r="A883">
        <v>44218</v>
      </c>
      <c r="B883">
        <v>1166.78</v>
      </c>
      <c r="C883">
        <v>1511.885051268187</v>
      </c>
      <c r="D883">
        <v>1322.994592598191</v>
      </c>
      <c r="E883">
        <v>1284.9490994432381</v>
      </c>
      <c r="F883">
        <v>1642.308102363213</v>
      </c>
      <c r="G883">
        <v>1753.864995192203</v>
      </c>
      <c r="H883">
        <v>1911.962278767104</v>
      </c>
      <c r="I883">
        <v>1441.270078835272</v>
      </c>
      <c r="J883">
        <v>1412.362766971981</v>
      </c>
      <c r="K883">
        <v>1351.981440494734</v>
      </c>
      <c r="L883">
        <v>1552.919019624198</v>
      </c>
      <c r="M883">
        <v>986.90252853527068</v>
      </c>
      <c r="N883">
        <v>1137.4410823749699</v>
      </c>
      <c r="O883">
        <v>1568.6584656281491</v>
      </c>
      <c r="P883">
        <v>1345.479483139296</v>
      </c>
      <c r="Q883">
        <v>1522.9071090214729</v>
      </c>
      <c r="R883">
        <v>1352.013179534104</v>
      </c>
      <c r="S883">
        <v>1286.339752675987</v>
      </c>
      <c r="T883">
        <v>1723.2234866115441</v>
      </c>
      <c r="U883">
        <v>1503.6313190495</v>
      </c>
      <c r="V883">
        <v>1635.5965903465431</v>
      </c>
      <c r="W883">
        <v>1501.71905239694</v>
      </c>
      <c r="X883">
        <v>1570.653735963306</v>
      </c>
      <c r="Y883">
        <v>1542.6093664155021</v>
      </c>
      <c r="Z883">
        <v>1186.6088333114101</v>
      </c>
      <c r="AA883">
        <v>1621.9581968826251</v>
      </c>
      <c r="AB883">
        <v>1513.39301579009</v>
      </c>
      <c r="AC883">
        <v>1462.1909776880191</v>
      </c>
      <c r="AD883">
        <v>1136.7672768510261</v>
      </c>
      <c r="AE883">
        <v>1430.592324442996</v>
      </c>
      <c r="AF883">
        <v>1581.9611308724759</v>
      </c>
      <c r="AG883">
        <v>1519.6479995182831</v>
      </c>
      <c r="AH883">
        <v>1480.024470130209</v>
      </c>
    </row>
    <row r="884" spans="1:34" x14ac:dyDescent="0.25">
      <c r="A884">
        <v>44217</v>
      </c>
      <c r="B884">
        <v>1164.21</v>
      </c>
      <c r="C884">
        <v>1510.913766391729</v>
      </c>
      <c r="D884">
        <v>1313.100690438336</v>
      </c>
      <c r="E884">
        <v>1295.5833910937461</v>
      </c>
      <c r="F884">
        <v>1635.1514290789239</v>
      </c>
      <c r="G884">
        <v>1740.8192515626499</v>
      </c>
      <c r="H884">
        <v>1914.928355738414</v>
      </c>
      <c r="I884">
        <v>1442.9668955260611</v>
      </c>
      <c r="J884">
        <v>1410.551407304062</v>
      </c>
      <c r="K884">
        <v>1365.334569308051</v>
      </c>
      <c r="L884">
        <v>1530.1490229077519</v>
      </c>
      <c r="M884">
        <v>978.11901876823879</v>
      </c>
      <c r="N884">
        <v>1138.0478635421889</v>
      </c>
      <c r="O884">
        <v>1575.951756054752</v>
      </c>
      <c r="P884">
        <v>1348.943286710087</v>
      </c>
      <c r="Q884">
        <v>1523.8486366619679</v>
      </c>
      <c r="R884">
        <v>1364.0677318128469</v>
      </c>
      <c r="S884">
        <v>1254.813291751238</v>
      </c>
      <c r="T884">
        <v>1713.6460815223761</v>
      </c>
      <c r="U884">
        <v>1502.549743165697</v>
      </c>
      <c r="V884">
        <v>1623.12258529719</v>
      </c>
      <c r="W884">
        <v>1501.9370485121649</v>
      </c>
      <c r="X884">
        <v>1579.3578955069679</v>
      </c>
      <c r="Y884">
        <v>1540.7057454049941</v>
      </c>
      <c r="Z884">
        <v>1190.447724362592</v>
      </c>
      <c r="AA884">
        <v>1618.5046401897221</v>
      </c>
      <c r="AB884">
        <v>1513.7945095720361</v>
      </c>
      <c r="AC884">
        <v>1464.199352931392</v>
      </c>
      <c r="AD884">
        <v>1137.491130449039</v>
      </c>
      <c r="AE884">
        <v>1427.7419613962891</v>
      </c>
      <c r="AF884">
        <v>1579.133798627897</v>
      </c>
      <c r="AG884">
        <v>1521.179758125792</v>
      </c>
      <c r="AH884">
        <v>1477.6174155392159</v>
      </c>
    </row>
    <row r="885" spans="1:34" x14ac:dyDescent="0.25">
      <c r="A885">
        <v>44216</v>
      </c>
      <c r="B885">
        <v>1134.68</v>
      </c>
      <c r="C885">
        <v>1487.9482146069699</v>
      </c>
      <c r="D885">
        <v>1284.327528622528</v>
      </c>
      <c r="E885">
        <v>1265.7865514596899</v>
      </c>
      <c r="F885">
        <v>1601.014870474185</v>
      </c>
      <c r="G885">
        <v>1705.9602357167839</v>
      </c>
      <c r="H885">
        <v>1893.012303113203</v>
      </c>
      <c r="I885">
        <v>1421.91920638892</v>
      </c>
      <c r="J885">
        <v>1391.174469946922</v>
      </c>
      <c r="K885">
        <v>1334.433971450153</v>
      </c>
      <c r="L885">
        <v>1486.53352993576</v>
      </c>
      <c r="M885">
        <v>971.38570136871715</v>
      </c>
      <c r="N885">
        <v>1116.902751226379</v>
      </c>
      <c r="O885">
        <v>1555.8544034164161</v>
      </c>
      <c r="P885">
        <v>1328.653687191128</v>
      </c>
      <c r="Q885">
        <v>1495.292518924758</v>
      </c>
      <c r="R885">
        <v>1344.257939120864</v>
      </c>
      <c r="S885">
        <v>1231.5912633277369</v>
      </c>
      <c r="T885">
        <v>1674.2127827246261</v>
      </c>
      <c r="U885">
        <v>1482.7596060004321</v>
      </c>
      <c r="V885">
        <v>1601.0113983416691</v>
      </c>
      <c r="W885">
        <v>1485.939124530682</v>
      </c>
      <c r="X885">
        <v>1568.7568127819441</v>
      </c>
      <c r="Y885">
        <v>1522.8979341565239</v>
      </c>
      <c r="Z885">
        <v>1191.019345357606</v>
      </c>
      <c r="AA885">
        <v>1593.799503079274</v>
      </c>
      <c r="AB885">
        <v>1488.187007088452</v>
      </c>
      <c r="AC885">
        <v>1443.272426943829</v>
      </c>
      <c r="AD885">
        <v>1123.092842580995</v>
      </c>
      <c r="AE885">
        <v>1401.736129544267</v>
      </c>
      <c r="AF885">
        <v>1554.254706678367</v>
      </c>
      <c r="AG885">
        <v>1497.799327923015</v>
      </c>
      <c r="AH885">
        <v>1456.3807312920239</v>
      </c>
    </row>
    <row r="886" spans="1:34" x14ac:dyDescent="0.25">
      <c r="A886">
        <v>44215</v>
      </c>
      <c r="B886">
        <v>1131</v>
      </c>
      <c r="C886">
        <v>1488.5230698317509</v>
      </c>
      <c r="D886">
        <v>1297.6031915464339</v>
      </c>
      <c r="E886">
        <v>1262.565785129151</v>
      </c>
      <c r="F886">
        <v>1602.253361999389</v>
      </c>
      <c r="G886">
        <v>1718.1162816674159</v>
      </c>
      <c r="H886">
        <v>1887.228284667272</v>
      </c>
      <c r="I886">
        <v>1403.5424479818571</v>
      </c>
      <c r="J886">
        <v>1403.315411575996</v>
      </c>
      <c r="K886">
        <v>1336.0456443579269</v>
      </c>
      <c r="L886">
        <v>1484.2966817665961</v>
      </c>
      <c r="M886">
        <v>982.91678997213387</v>
      </c>
      <c r="N886">
        <v>1111.630118493998</v>
      </c>
      <c r="O886">
        <v>1557.0525095875839</v>
      </c>
      <c r="P886">
        <v>1331.268545199584</v>
      </c>
      <c r="Q886">
        <v>1494.607355618909</v>
      </c>
      <c r="R886">
        <v>1344.70455195161</v>
      </c>
      <c r="S886">
        <v>1231.1091242080911</v>
      </c>
      <c r="T886">
        <v>1661.400541869612</v>
      </c>
      <c r="U886">
        <v>1493.6704548074511</v>
      </c>
      <c r="V886">
        <v>1620.666917156894</v>
      </c>
      <c r="W886">
        <v>1494.409688475306</v>
      </c>
      <c r="X886">
        <v>1563.888479965216</v>
      </c>
      <c r="Y886">
        <v>1520.789376097568</v>
      </c>
      <c r="Z886">
        <v>1182.6945021244151</v>
      </c>
      <c r="AA886">
        <v>1591.9933344638689</v>
      </c>
      <c r="AB886">
        <v>1491.7927285747701</v>
      </c>
      <c r="AC886">
        <v>1447.0150579979791</v>
      </c>
      <c r="AD886">
        <v>1121.180081352958</v>
      </c>
      <c r="AE886">
        <v>1393.5910741433879</v>
      </c>
      <c r="AF886">
        <v>1552.049666521493</v>
      </c>
      <c r="AG886">
        <v>1500.616300513067</v>
      </c>
      <c r="AH886">
        <v>1457.0813940693949</v>
      </c>
    </row>
    <row r="887" spans="1:34" x14ac:dyDescent="0.25">
      <c r="A887">
        <v>44214</v>
      </c>
      <c r="B887">
        <v>1191.94</v>
      </c>
      <c r="C887">
        <v>1521.9518949634189</v>
      </c>
      <c r="D887">
        <v>1325.887193682242</v>
      </c>
      <c r="E887">
        <v>1314.916500451694</v>
      </c>
      <c r="F887">
        <v>1637.629552184186</v>
      </c>
      <c r="G887">
        <v>1763.4523866211391</v>
      </c>
      <c r="H887">
        <v>1914.692115756631</v>
      </c>
      <c r="I887">
        <v>1437.7657165901001</v>
      </c>
      <c r="J887">
        <v>1426.556842052571</v>
      </c>
      <c r="K887">
        <v>1399.559662694938</v>
      </c>
      <c r="L887">
        <v>1506.862001034998</v>
      </c>
      <c r="M887">
        <v>1008.780411327032</v>
      </c>
      <c r="N887">
        <v>1145.636062473264</v>
      </c>
      <c r="O887">
        <v>1595.0402431157961</v>
      </c>
      <c r="P887">
        <v>1369.712021770993</v>
      </c>
      <c r="Q887">
        <v>1528.159580161451</v>
      </c>
      <c r="R887">
        <v>1390.8019098801619</v>
      </c>
      <c r="S887">
        <v>1243.612834984506</v>
      </c>
      <c r="T887">
        <v>1688.6940229339309</v>
      </c>
      <c r="U887">
        <v>1532.9415483671951</v>
      </c>
      <c r="V887">
        <v>1650.347292431213</v>
      </c>
      <c r="W887">
        <v>1536.3052030363749</v>
      </c>
      <c r="X887">
        <v>1596.713338843645</v>
      </c>
      <c r="Y887">
        <v>1542.5655391359289</v>
      </c>
      <c r="Z887">
        <v>1221.115750684954</v>
      </c>
      <c r="AA887">
        <v>1620.3188617366559</v>
      </c>
      <c r="AB887">
        <v>1526.697223767668</v>
      </c>
      <c r="AC887">
        <v>1488.3397190095129</v>
      </c>
      <c r="AD887">
        <v>1157.075543003134</v>
      </c>
      <c r="AE887">
        <v>1451.069172573905</v>
      </c>
      <c r="AF887">
        <v>1591.055992573062</v>
      </c>
      <c r="AG887">
        <v>1538.9012858922831</v>
      </c>
      <c r="AH887">
        <v>1479.8512319077381</v>
      </c>
    </row>
    <row r="888" spans="1:34" x14ac:dyDescent="0.25">
      <c r="A888">
        <v>44211</v>
      </c>
      <c r="B888">
        <v>1194.2</v>
      </c>
      <c r="C888">
        <v>1509.108129109233</v>
      </c>
      <c r="D888">
        <v>1298.435694939586</v>
      </c>
      <c r="E888">
        <v>1319.425610004198</v>
      </c>
      <c r="F888">
        <v>1621.4139179704871</v>
      </c>
      <c r="G888">
        <v>1759.455668891087</v>
      </c>
      <c r="H888">
        <v>1879.916037051107</v>
      </c>
      <c r="I888">
        <v>1411.8781591099039</v>
      </c>
      <c r="J888">
        <v>1412.6828259709321</v>
      </c>
      <c r="K888">
        <v>1404.8294518389071</v>
      </c>
      <c r="L888">
        <v>1470.7276123216141</v>
      </c>
      <c r="M888">
        <v>1000.965646440771</v>
      </c>
      <c r="N888">
        <v>1153.1974489299139</v>
      </c>
      <c r="O888">
        <v>1580.8682468223201</v>
      </c>
      <c r="P888">
        <v>1360.993394073595</v>
      </c>
      <c r="Q888">
        <v>1516.881582261424</v>
      </c>
      <c r="R888">
        <v>1392.0057574363109</v>
      </c>
      <c r="S888">
        <v>1231.70736319977</v>
      </c>
      <c r="T888">
        <v>1671.110368206922</v>
      </c>
      <c r="U888">
        <v>1517.28870228818</v>
      </c>
      <c r="V888">
        <v>1635.6965155224921</v>
      </c>
      <c r="W888">
        <v>1528.4779818043719</v>
      </c>
      <c r="X888">
        <v>1592.0417780911621</v>
      </c>
      <c r="Y888">
        <v>1527.321715672759</v>
      </c>
      <c r="Z888">
        <v>1222.6233350986149</v>
      </c>
      <c r="AA888">
        <v>1602.526996971983</v>
      </c>
      <c r="AB888">
        <v>1512.9752337156019</v>
      </c>
      <c r="AC888">
        <v>1479.2966638018329</v>
      </c>
      <c r="AD888">
        <v>1159.422528425265</v>
      </c>
      <c r="AE888">
        <v>1453.3856739205851</v>
      </c>
      <c r="AF888">
        <v>1585.49316374561</v>
      </c>
      <c r="AG888">
        <v>1526.65968648682</v>
      </c>
      <c r="AH888">
        <v>1460.9864061740179</v>
      </c>
    </row>
    <row r="889" spans="1:34" x14ac:dyDescent="0.25">
      <c r="A889">
        <v>44210</v>
      </c>
      <c r="B889">
        <v>1187.4000000000001</v>
      </c>
      <c r="C889">
        <v>1495.315440339501</v>
      </c>
      <c r="D889">
        <v>1268.7298033854599</v>
      </c>
      <c r="E889">
        <v>1322.0303720064819</v>
      </c>
      <c r="F889">
        <v>1613.3655826473189</v>
      </c>
      <c r="G889">
        <v>1732.1585783390351</v>
      </c>
      <c r="H889">
        <v>1838.097249943</v>
      </c>
      <c r="I889">
        <v>1399.116438907839</v>
      </c>
      <c r="J889">
        <v>1416.682500672752</v>
      </c>
      <c r="K889">
        <v>1378.1981334167399</v>
      </c>
      <c r="L889">
        <v>1435.9845096801459</v>
      </c>
      <c r="M889">
        <v>1007.6481278000711</v>
      </c>
      <c r="N889">
        <v>1154.711227842452</v>
      </c>
      <c r="O889">
        <v>1574.656955280554</v>
      </c>
      <c r="P889">
        <v>1355.7245506544409</v>
      </c>
      <c r="Q889">
        <v>1491.6489493526151</v>
      </c>
      <c r="R889">
        <v>1373.118778497502</v>
      </c>
      <c r="S889">
        <v>1240.709313056575</v>
      </c>
      <c r="T889">
        <v>1647.655618828004</v>
      </c>
      <c r="U889">
        <v>1499.580053953177</v>
      </c>
      <c r="V889">
        <v>1630.6595120028589</v>
      </c>
      <c r="W889">
        <v>1518.320054619235</v>
      </c>
      <c r="X889">
        <v>1569.977936252672</v>
      </c>
      <c r="Y889">
        <v>1515.603507012097</v>
      </c>
      <c r="Z889">
        <v>1224.6648914804839</v>
      </c>
      <c r="AA889">
        <v>1585.6096406579391</v>
      </c>
      <c r="AB889">
        <v>1499.0590486255551</v>
      </c>
      <c r="AC889">
        <v>1464.1092243806061</v>
      </c>
      <c r="AD889">
        <v>1162.3638188880079</v>
      </c>
      <c r="AE889">
        <v>1446.05071775395</v>
      </c>
      <c r="AF889">
        <v>1571.0498617156341</v>
      </c>
      <c r="AG889">
        <v>1512.6653952773879</v>
      </c>
      <c r="AH889">
        <v>1446.916866628455</v>
      </c>
    </row>
    <row r="890" spans="1:34" x14ac:dyDescent="0.25">
      <c r="A890">
        <v>44209</v>
      </c>
      <c r="B890">
        <v>1186.05</v>
      </c>
      <c r="C890">
        <v>1485.38406270121</v>
      </c>
      <c r="D890">
        <v>1258.5962955587249</v>
      </c>
      <c r="E890">
        <v>1303.347398716202</v>
      </c>
      <c r="F890">
        <v>1605.267055775975</v>
      </c>
      <c r="G890">
        <v>1720.1813857893781</v>
      </c>
      <c r="H890">
        <v>1793.3714998823471</v>
      </c>
      <c r="I890">
        <v>1377.131424806274</v>
      </c>
      <c r="J890">
        <v>1412.1408631549939</v>
      </c>
      <c r="K890">
        <v>1372.2340591084201</v>
      </c>
      <c r="L890">
        <v>1412.550254573983</v>
      </c>
      <c r="M890">
        <v>1012.899786214135</v>
      </c>
      <c r="N890">
        <v>1151.9658128919441</v>
      </c>
      <c r="O890">
        <v>1568.924721095648</v>
      </c>
      <c r="P890">
        <v>1360.5610100226261</v>
      </c>
      <c r="Q890">
        <v>1488.859762063503</v>
      </c>
      <c r="R890">
        <v>1368.337171242611</v>
      </c>
      <c r="S890">
        <v>1227.4004840770219</v>
      </c>
      <c r="T890">
        <v>1653.9859277837511</v>
      </c>
      <c r="U890">
        <v>1493.1334663042801</v>
      </c>
      <c r="V890">
        <v>1626.798054837019</v>
      </c>
      <c r="W890">
        <v>1520.666486048653</v>
      </c>
      <c r="X890">
        <v>1551.6440183293371</v>
      </c>
      <c r="Y890">
        <v>1501.121238362432</v>
      </c>
      <c r="Z890">
        <v>1224.682974527035</v>
      </c>
      <c r="AA890">
        <v>1569.988664317927</v>
      </c>
      <c r="AB890">
        <v>1492.5529034678091</v>
      </c>
      <c r="AC890">
        <v>1459.1633500849621</v>
      </c>
      <c r="AD890">
        <v>1159.648522263823</v>
      </c>
      <c r="AE890">
        <v>1441.6975054121781</v>
      </c>
      <c r="AF890">
        <v>1560.677439994201</v>
      </c>
      <c r="AG890">
        <v>1501.8960887729411</v>
      </c>
      <c r="AH890">
        <v>1437.368633428639</v>
      </c>
    </row>
    <row r="891" spans="1:34" x14ac:dyDescent="0.25">
      <c r="A891">
        <v>44208</v>
      </c>
      <c r="B891">
        <v>1192.28</v>
      </c>
      <c r="C891">
        <v>1483.4116030562591</v>
      </c>
      <c r="D891">
        <v>1257.4561841894499</v>
      </c>
      <c r="E891">
        <v>1286.137474828261</v>
      </c>
      <c r="F891">
        <v>1609.2527699730019</v>
      </c>
      <c r="G891">
        <v>1722.7702475897249</v>
      </c>
      <c r="H891">
        <v>1794.1253372215319</v>
      </c>
      <c r="I891">
        <v>1372.3438843218589</v>
      </c>
      <c r="J891">
        <v>1413.6067975558631</v>
      </c>
      <c r="K891">
        <v>1361.452437353234</v>
      </c>
      <c r="L891">
        <v>1394.4189056739301</v>
      </c>
      <c r="M891">
        <v>1013.0901991226081</v>
      </c>
      <c r="N891">
        <v>1143.120393211366</v>
      </c>
      <c r="O891">
        <v>1559.42629278816</v>
      </c>
      <c r="P891">
        <v>1364.132708278401</v>
      </c>
      <c r="Q891">
        <v>1471.660555761536</v>
      </c>
      <c r="R891">
        <v>1366.1467656478601</v>
      </c>
      <c r="S891">
        <v>1242.0060817722001</v>
      </c>
      <c r="T891">
        <v>1659.5906168005481</v>
      </c>
      <c r="U891">
        <v>1490.0248809124771</v>
      </c>
      <c r="V891">
        <v>1649.764880472829</v>
      </c>
      <c r="W891">
        <v>1530.7280799255041</v>
      </c>
      <c r="X891">
        <v>1547.35586727029</v>
      </c>
      <c r="Y891">
        <v>1498.682499240949</v>
      </c>
      <c r="Z891">
        <v>1216.521940169584</v>
      </c>
      <c r="AA891">
        <v>1570.865852755252</v>
      </c>
      <c r="AB891">
        <v>1484.410283215344</v>
      </c>
      <c r="AC891">
        <v>1460.060566892671</v>
      </c>
      <c r="AD891">
        <v>1151.7239651996749</v>
      </c>
      <c r="AE891">
        <v>1444.0767891141561</v>
      </c>
      <c r="AF891">
        <v>1561.828817967315</v>
      </c>
      <c r="AG891">
        <v>1501.5135257182101</v>
      </c>
      <c r="AH891">
        <v>1431.7133284337999</v>
      </c>
    </row>
    <row r="892" spans="1:34" x14ac:dyDescent="0.25">
      <c r="A892">
        <v>44207</v>
      </c>
      <c r="B892">
        <v>1184.8900000000001</v>
      </c>
      <c r="C892">
        <v>1471.904449335932</v>
      </c>
      <c r="D892">
        <v>1249.1472335920321</v>
      </c>
      <c r="E892">
        <v>1277.759024848847</v>
      </c>
      <c r="F892">
        <v>1597.348629742819</v>
      </c>
      <c r="G892">
        <v>1713.782231454016</v>
      </c>
      <c r="H892">
        <v>1789.190435530687</v>
      </c>
      <c r="I892">
        <v>1373.294482242974</v>
      </c>
      <c r="J892">
        <v>1416.1682547757771</v>
      </c>
      <c r="K892">
        <v>1355.100821261876</v>
      </c>
      <c r="L892">
        <v>1365.553402304379</v>
      </c>
      <c r="M892">
        <v>1005.987683488563</v>
      </c>
      <c r="N892">
        <v>1135.700171064771</v>
      </c>
      <c r="O892">
        <v>1549.7286140372439</v>
      </c>
      <c r="P892">
        <v>1338.9225941506479</v>
      </c>
      <c r="Q892">
        <v>1462.9920057136651</v>
      </c>
      <c r="R892">
        <v>1366.8164973576279</v>
      </c>
      <c r="S892">
        <v>1237.1539428607341</v>
      </c>
      <c r="T892">
        <v>1630.471733423459</v>
      </c>
      <c r="U892">
        <v>1482.3880946280869</v>
      </c>
      <c r="V892">
        <v>1643.5906011764171</v>
      </c>
      <c r="W892">
        <v>1502.298972458042</v>
      </c>
      <c r="X892">
        <v>1519.2751616166379</v>
      </c>
      <c r="Y892">
        <v>1485.7420536768</v>
      </c>
      <c r="Z892">
        <v>1206.968642764301</v>
      </c>
      <c r="AA892">
        <v>1557.1783065656141</v>
      </c>
      <c r="AB892">
        <v>1475.6444357290179</v>
      </c>
      <c r="AC892">
        <v>1448.7303026543379</v>
      </c>
      <c r="AD892">
        <v>1143.7583680972241</v>
      </c>
      <c r="AE892">
        <v>1436.6177061780011</v>
      </c>
      <c r="AF892">
        <v>1550.868525151325</v>
      </c>
      <c r="AG892">
        <v>1489.2526677340391</v>
      </c>
      <c r="AH892">
        <v>1420.213538242738</v>
      </c>
    </row>
    <row r="893" spans="1:34" x14ac:dyDescent="0.25">
      <c r="A893">
        <v>44204</v>
      </c>
      <c r="B893">
        <v>1167.69</v>
      </c>
      <c r="C893">
        <v>1458.0709427391321</v>
      </c>
      <c r="D893">
        <v>1224.9101954442381</v>
      </c>
      <c r="E893">
        <v>1283.3867457423639</v>
      </c>
      <c r="F893">
        <v>1574.72010375626</v>
      </c>
      <c r="G893">
        <v>1689.088173726509</v>
      </c>
      <c r="H893">
        <v>1764.274955211946</v>
      </c>
      <c r="I893">
        <v>1340.7489022365939</v>
      </c>
      <c r="J893">
        <v>1405.405620407093</v>
      </c>
      <c r="K893">
        <v>1318.7799902230361</v>
      </c>
      <c r="L893">
        <v>1334.909328739707</v>
      </c>
      <c r="M893">
        <v>1008.680297588745</v>
      </c>
      <c r="N893">
        <v>1136.108919393612</v>
      </c>
      <c r="O893">
        <v>1539.1012502787671</v>
      </c>
      <c r="P893">
        <v>1326.157465851617</v>
      </c>
      <c r="Q893">
        <v>1461.421584096365</v>
      </c>
      <c r="R893">
        <v>1365.940622226557</v>
      </c>
      <c r="S893">
        <v>1232.2503506570481</v>
      </c>
      <c r="T893">
        <v>1635.207181517173</v>
      </c>
      <c r="U893">
        <v>1474.4173421566111</v>
      </c>
      <c r="V893">
        <v>1646.6914945319479</v>
      </c>
      <c r="W893">
        <v>1502.619484924332</v>
      </c>
      <c r="X893">
        <v>1476.518812288102</v>
      </c>
      <c r="Y893">
        <v>1474.7675496266961</v>
      </c>
      <c r="Z893">
        <v>1192.4431998171251</v>
      </c>
      <c r="AA893">
        <v>1537.821622437549</v>
      </c>
      <c r="AB893">
        <v>1463.549730077392</v>
      </c>
      <c r="AC893">
        <v>1438.7903451702221</v>
      </c>
      <c r="AD893">
        <v>1142.1291141012739</v>
      </c>
      <c r="AE893">
        <v>1414.3210162916471</v>
      </c>
      <c r="AF893">
        <v>1539.04065798178</v>
      </c>
      <c r="AG893">
        <v>1476.6218270935981</v>
      </c>
      <c r="AH893">
        <v>1405.221556220534</v>
      </c>
    </row>
    <row r="894" spans="1:34" x14ac:dyDescent="0.25">
      <c r="A894">
        <v>44203</v>
      </c>
      <c r="B894">
        <v>1156.49</v>
      </c>
      <c r="C894">
        <v>1445.7179218997201</v>
      </c>
      <c r="D894">
        <v>1217.168090232638</v>
      </c>
      <c r="E894">
        <v>1273.9871352820171</v>
      </c>
      <c r="F894">
        <v>1564.456156088527</v>
      </c>
      <c r="G894">
        <v>1678.971942780264</v>
      </c>
      <c r="H894">
        <v>1734.499306421736</v>
      </c>
      <c r="I894">
        <v>1331.9025874646791</v>
      </c>
      <c r="J894">
        <v>1399.836650231462</v>
      </c>
      <c r="K894">
        <v>1282.053407465585</v>
      </c>
      <c r="L894">
        <v>1320.5165870916001</v>
      </c>
      <c r="M894">
        <v>1012.435671431736</v>
      </c>
      <c r="N894">
        <v>1118.018722029474</v>
      </c>
      <c r="O894">
        <v>1533.370614762759</v>
      </c>
      <c r="P894">
        <v>1314.949084606958</v>
      </c>
      <c r="Q894">
        <v>1462.686385789458</v>
      </c>
      <c r="R894">
        <v>1357.323438142872</v>
      </c>
      <c r="S894">
        <v>1201.0615641377919</v>
      </c>
      <c r="T894">
        <v>1620.3694633832599</v>
      </c>
      <c r="U894">
        <v>1457.7178042293349</v>
      </c>
      <c r="V894">
        <v>1639.437009147334</v>
      </c>
      <c r="W894">
        <v>1496.0346654311891</v>
      </c>
      <c r="X894">
        <v>1454.8809168557709</v>
      </c>
      <c r="Y894">
        <v>1461.411721052481</v>
      </c>
      <c r="Z894">
        <v>1188.444276100962</v>
      </c>
      <c r="AA894">
        <v>1521.852125464462</v>
      </c>
      <c r="AB894">
        <v>1455.4003969238211</v>
      </c>
      <c r="AC894">
        <v>1428.1662204392919</v>
      </c>
      <c r="AD894">
        <v>1133.31237661661</v>
      </c>
      <c r="AE894">
        <v>1397.839690520369</v>
      </c>
      <c r="AF894">
        <v>1528.2795402330339</v>
      </c>
      <c r="AG894">
        <v>1468.1256787906441</v>
      </c>
      <c r="AH894">
        <v>1388.651642561983</v>
      </c>
    </row>
    <row r="895" spans="1:34" x14ac:dyDescent="0.25">
      <c r="A895">
        <v>44202</v>
      </c>
      <c r="B895">
        <v>1143.21</v>
      </c>
      <c r="C895">
        <v>1431.3146303519391</v>
      </c>
      <c r="D895">
        <v>1205.0358911828321</v>
      </c>
      <c r="E895">
        <v>1266.487516003479</v>
      </c>
      <c r="F895">
        <v>1547.9009764815969</v>
      </c>
      <c r="G895">
        <v>1666.604516290387</v>
      </c>
      <c r="H895">
        <v>1710.868501557376</v>
      </c>
      <c r="I895">
        <v>1318.948414566428</v>
      </c>
      <c r="J895">
        <v>1382.532848902252</v>
      </c>
      <c r="K895">
        <v>1263.570357740256</v>
      </c>
      <c r="L895">
        <v>1309.8904215023249</v>
      </c>
      <c r="M895">
        <v>1014.204330133026</v>
      </c>
      <c r="N895">
        <v>1103.9774691233761</v>
      </c>
      <c r="O895">
        <v>1523.4284307275091</v>
      </c>
      <c r="P895">
        <v>1285.124185231721</v>
      </c>
      <c r="Q895">
        <v>1448.4560437062189</v>
      </c>
      <c r="R895">
        <v>1337.5924729697981</v>
      </c>
      <c r="S895">
        <v>1192.1357425327551</v>
      </c>
      <c r="T895">
        <v>1616.3388605858299</v>
      </c>
      <c r="U895">
        <v>1432.219531600558</v>
      </c>
      <c r="V895">
        <v>1595.1887550116271</v>
      </c>
      <c r="W895">
        <v>1484.046665116437</v>
      </c>
      <c r="X895">
        <v>1444.604595976137</v>
      </c>
      <c r="Y895">
        <v>1454.405979133862</v>
      </c>
      <c r="Z895">
        <v>1182.142545266013</v>
      </c>
      <c r="AA895">
        <v>1509.1064025021531</v>
      </c>
      <c r="AB895">
        <v>1439.770844989233</v>
      </c>
      <c r="AC895">
        <v>1408.4235865524561</v>
      </c>
      <c r="AD895">
        <v>1125.4734621024179</v>
      </c>
      <c r="AE895">
        <v>1386.6521716250691</v>
      </c>
      <c r="AF895">
        <v>1515.2228030904671</v>
      </c>
      <c r="AG895">
        <v>1453.182262076147</v>
      </c>
      <c r="AH895">
        <v>1373.752115191661</v>
      </c>
    </row>
    <row r="896" spans="1:34" x14ac:dyDescent="0.25">
      <c r="A896">
        <v>44201</v>
      </c>
      <c r="B896">
        <v>1132.55</v>
      </c>
      <c r="C896">
        <v>1420.9476027852929</v>
      </c>
      <c r="D896">
        <v>1206.8715219545261</v>
      </c>
      <c r="E896">
        <v>1270.6549697059329</v>
      </c>
      <c r="F896">
        <v>1534.4322176804419</v>
      </c>
      <c r="G896">
        <v>1658.2937299550131</v>
      </c>
      <c r="H896">
        <v>1688.332666673314</v>
      </c>
      <c r="I896">
        <v>1295.7067283298391</v>
      </c>
      <c r="J896">
        <v>1355.068785667178</v>
      </c>
      <c r="K896">
        <v>1243.4404096634121</v>
      </c>
      <c r="L896">
        <v>1314.573474175329</v>
      </c>
      <c r="M896">
        <v>1008.665110697803</v>
      </c>
      <c r="N896">
        <v>1097.1830859373661</v>
      </c>
      <c r="O896">
        <v>1522.50850345601</v>
      </c>
      <c r="P896">
        <v>1286.0673250418811</v>
      </c>
      <c r="Q896">
        <v>1442.5020537485291</v>
      </c>
      <c r="R896">
        <v>1326.983587930755</v>
      </c>
      <c r="S896">
        <v>1172.60401185001</v>
      </c>
      <c r="T896">
        <v>1612.461568736227</v>
      </c>
      <c r="U896">
        <v>1410.7004480699291</v>
      </c>
      <c r="V896">
        <v>1578.0394089978879</v>
      </c>
      <c r="W896">
        <v>1488.716109138375</v>
      </c>
      <c r="X896">
        <v>1435.395666455744</v>
      </c>
      <c r="Y896">
        <v>1442.332607730561</v>
      </c>
      <c r="Z896">
        <v>1177.289037017928</v>
      </c>
      <c r="AA896">
        <v>1496.390354012683</v>
      </c>
      <c r="AB896">
        <v>1430.702359216885</v>
      </c>
      <c r="AC896">
        <v>1398.8386632352469</v>
      </c>
      <c r="AD896">
        <v>1121.0132855714501</v>
      </c>
      <c r="AE896">
        <v>1374.6678580704661</v>
      </c>
      <c r="AF896">
        <v>1513.028404603966</v>
      </c>
      <c r="AG896">
        <v>1441.899220660812</v>
      </c>
      <c r="AH896">
        <v>1360.56485301711</v>
      </c>
    </row>
    <row r="897" spans="1:34" x14ac:dyDescent="0.25">
      <c r="A897">
        <v>44200</v>
      </c>
      <c r="B897">
        <v>1120.47</v>
      </c>
      <c r="C897">
        <v>1410.60736171606</v>
      </c>
      <c r="D897">
        <v>1195.2760615501929</v>
      </c>
      <c r="E897">
        <v>1269.2231464192089</v>
      </c>
      <c r="F897">
        <v>1517.0174925728479</v>
      </c>
      <c r="G897">
        <v>1641.1306426018079</v>
      </c>
      <c r="H897">
        <v>1688.6372257031289</v>
      </c>
      <c r="I897">
        <v>1287.466698148907</v>
      </c>
      <c r="J897">
        <v>1341.320176537813</v>
      </c>
      <c r="K897">
        <v>1244.833952593701</v>
      </c>
      <c r="L897">
        <v>1297.025471545393</v>
      </c>
      <c r="M897">
        <v>1009.245813765231</v>
      </c>
      <c r="N897">
        <v>1097.952001554228</v>
      </c>
      <c r="O897">
        <v>1519.8753063967449</v>
      </c>
      <c r="P897">
        <v>1267.2771086787891</v>
      </c>
      <c r="Q897">
        <v>1424.828313885276</v>
      </c>
      <c r="R897">
        <v>1313.337523886752</v>
      </c>
      <c r="S897">
        <v>1157.1790475983439</v>
      </c>
      <c r="T897">
        <v>1604.2108687749289</v>
      </c>
      <c r="U897">
        <v>1397.120191326728</v>
      </c>
      <c r="V897">
        <v>1564.57961047452</v>
      </c>
      <c r="W897">
        <v>1475.7621845820979</v>
      </c>
      <c r="X897">
        <v>1418.399346726932</v>
      </c>
      <c r="Y897">
        <v>1434.2592770493341</v>
      </c>
      <c r="Z897">
        <v>1177.2505246082619</v>
      </c>
      <c r="AA897">
        <v>1485.274073905935</v>
      </c>
      <c r="AB897">
        <v>1420.752528549634</v>
      </c>
      <c r="AC897">
        <v>1384.7150672366599</v>
      </c>
      <c r="AD897">
        <v>1121.2349123338629</v>
      </c>
      <c r="AE897">
        <v>1363.7357596093809</v>
      </c>
      <c r="AF897">
        <v>1506.983847690678</v>
      </c>
      <c r="AG897">
        <v>1433.059136246387</v>
      </c>
      <c r="AH897">
        <v>1346.6775969604471</v>
      </c>
    </row>
    <row r="898" spans="1:34" x14ac:dyDescent="0.25">
      <c r="A898">
        <v>44196</v>
      </c>
      <c r="B898">
        <v>1103.8699999999999</v>
      </c>
      <c r="C898">
        <v>1394.030137202318</v>
      </c>
      <c r="D898">
        <v>1184.8992036986931</v>
      </c>
      <c r="E898">
        <v>1255.0918629163191</v>
      </c>
      <c r="F898">
        <v>1499.944674763598</v>
      </c>
      <c r="G898">
        <v>1610.037150481847</v>
      </c>
      <c r="H898">
        <v>1664.9487420686539</v>
      </c>
      <c r="I898">
        <v>1268.387410948593</v>
      </c>
      <c r="J898">
        <v>1329.6234839067261</v>
      </c>
      <c r="K898">
        <v>1215.959545072918</v>
      </c>
      <c r="L898">
        <v>1285.276886363743</v>
      </c>
      <c r="M898">
        <v>1001.76829526645</v>
      </c>
      <c r="N898">
        <v>1077.0338638020589</v>
      </c>
      <c r="O898">
        <v>1511.1369005210779</v>
      </c>
      <c r="P898">
        <v>1259.964938742085</v>
      </c>
      <c r="Q898">
        <v>1411.107958155191</v>
      </c>
      <c r="R898">
        <v>1297.883388726859</v>
      </c>
      <c r="S898">
        <v>1135.6373501204109</v>
      </c>
      <c r="T898">
        <v>1580.1103729185629</v>
      </c>
      <c r="U898">
        <v>1373.392155973467</v>
      </c>
      <c r="V898">
        <v>1552.1151038216501</v>
      </c>
      <c r="W898">
        <v>1458.294363029881</v>
      </c>
      <c r="X898">
        <v>1393.783719746034</v>
      </c>
      <c r="Y898">
        <v>1418.3963400256059</v>
      </c>
      <c r="Z898">
        <v>1184.2737634281741</v>
      </c>
      <c r="AA898">
        <v>1466.560113213762</v>
      </c>
      <c r="AB898">
        <v>1407.727914834589</v>
      </c>
      <c r="AC898">
        <v>1366.350932369143</v>
      </c>
      <c r="AD898">
        <v>1110.518233542803</v>
      </c>
      <c r="AE898">
        <v>1342.9570057025489</v>
      </c>
      <c r="AF898">
        <v>1488.1059816056791</v>
      </c>
      <c r="AG898">
        <v>1418.8706086022651</v>
      </c>
      <c r="AH898">
        <v>1329.284631911024</v>
      </c>
    </row>
    <row r="899" spans="1:34" x14ac:dyDescent="0.25">
      <c r="A899">
        <v>44195</v>
      </c>
      <c r="B899">
        <v>1097.54</v>
      </c>
      <c r="C899">
        <v>1383.7460944451809</v>
      </c>
      <c r="D899">
        <v>1185.3027138974519</v>
      </c>
      <c r="E899">
        <v>1239.4741135515369</v>
      </c>
      <c r="F899">
        <v>1488.8971989065831</v>
      </c>
      <c r="G899">
        <v>1596.444317873171</v>
      </c>
      <c r="H899">
        <v>1646.403148768788</v>
      </c>
      <c r="I899">
        <v>1265.62857739982</v>
      </c>
      <c r="J899">
        <v>1321.2336656949551</v>
      </c>
      <c r="K899">
        <v>1211.5585259920149</v>
      </c>
      <c r="L899">
        <v>1291.64140806714</v>
      </c>
      <c r="M899">
        <v>987.32793024717375</v>
      </c>
      <c r="N899">
        <v>1068.022328366339</v>
      </c>
      <c r="O899">
        <v>1500.952079938578</v>
      </c>
      <c r="P899">
        <v>1246.5864907118889</v>
      </c>
      <c r="Q899">
        <v>1399.3103213379129</v>
      </c>
      <c r="R899">
        <v>1290.1869986378031</v>
      </c>
      <c r="S899">
        <v>1150.1258325970639</v>
      </c>
      <c r="T899">
        <v>1562.8572155816789</v>
      </c>
      <c r="U899">
        <v>1361.2893451172779</v>
      </c>
      <c r="V899">
        <v>1506.28277992836</v>
      </c>
      <c r="W899">
        <v>1453.744318591039</v>
      </c>
      <c r="X899">
        <v>1374.5314218929959</v>
      </c>
      <c r="Y899">
        <v>1411.5431433583331</v>
      </c>
      <c r="Z899">
        <v>1181.546325548032</v>
      </c>
      <c r="AA899">
        <v>1455.755640475159</v>
      </c>
      <c r="AB899">
        <v>1397.0922811855289</v>
      </c>
      <c r="AC899">
        <v>1357.242109991784</v>
      </c>
      <c r="AD899">
        <v>1100.7180592965601</v>
      </c>
      <c r="AE899">
        <v>1331.60387144948</v>
      </c>
      <c r="AF899">
        <v>1481.5188178904241</v>
      </c>
      <c r="AG899">
        <v>1408.0425300671959</v>
      </c>
      <c r="AH899">
        <v>1317.8996339259179</v>
      </c>
    </row>
    <row r="900" spans="1:34" x14ac:dyDescent="0.25">
      <c r="A900">
        <v>44194</v>
      </c>
      <c r="B900">
        <v>1099.49</v>
      </c>
      <c r="C900">
        <v>1380.287995038201</v>
      </c>
      <c r="D900">
        <v>1173.6177570002931</v>
      </c>
      <c r="E900">
        <v>1236.101800885479</v>
      </c>
      <c r="F900">
        <v>1483.2361367725209</v>
      </c>
      <c r="G900">
        <v>1603.478473478305</v>
      </c>
      <c r="H900">
        <v>1638.525250131594</v>
      </c>
      <c r="I900">
        <v>1262.5327152751111</v>
      </c>
      <c r="J900">
        <v>1322.0114050140801</v>
      </c>
      <c r="K900">
        <v>1216.131163598387</v>
      </c>
      <c r="L900">
        <v>1281.538478465015</v>
      </c>
      <c r="M900">
        <v>985.86123824612855</v>
      </c>
      <c r="N900">
        <v>1062.037798161994</v>
      </c>
      <c r="O900">
        <v>1495.735814642657</v>
      </c>
      <c r="P900">
        <v>1241.8634888532649</v>
      </c>
      <c r="Q900">
        <v>1397.9064809374429</v>
      </c>
      <c r="R900">
        <v>1291.9420224360961</v>
      </c>
      <c r="S900">
        <v>1138.314655642142</v>
      </c>
      <c r="T900">
        <v>1565.4255272348621</v>
      </c>
      <c r="U900">
        <v>1364.479074603496</v>
      </c>
      <c r="V900">
        <v>1508.714664172533</v>
      </c>
      <c r="W900">
        <v>1455.180273796816</v>
      </c>
      <c r="X900">
        <v>1370.00274701733</v>
      </c>
      <c r="Y900">
        <v>1404.1706119619489</v>
      </c>
      <c r="Z900">
        <v>1182.7484910672531</v>
      </c>
      <c r="AA900">
        <v>1449.4440087680209</v>
      </c>
      <c r="AB900">
        <v>1394.831290671538</v>
      </c>
      <c r="AC900">
        <v>1358.2780176420879</v>
      </c>
      <c r="AD900">
        <v>1097.721531822375</v>
      </c>
      <c r="AE900">
        <v>1334.3979692307339</v>
      </c>
      <c r="AF900">
        <v>1483.0543536590551</v>
      </c>
      <c r="AG900">
        <v>1405.063678083776</v>
      </c>
      <c r="AH900">
        <v>1310.756871238973</v>
      </c>
    </row>
    <row r="901" spans="1:34" x14ac:dyDescent="0.25">
      <c r="A901">
        <v>44193</v>
      </c>
      <c r="B901">
        <v>1091.33</v>
      </c>
      <c r="C901">
        <v>1370.966972508023</v>
      </c>
      <c r="D901">
        <v>1182.8092421726069</v>
      </c>
      <c r="E901">
        <v>1203.4488581743649</v>
      </c>
      <c r="F901">
        <v>1464.004595269427</v>
      </c>
      <c r="G901">
        <v>1595.781011074851</v>
      </c>
      <c r="H901">
        <v>1613.065856427985</v>
      </c>
      <c r="I901">
        <v>1250.163463171295</v>
      </c>
      <c r="J901">
        <v>1317.530957729761</v>
      </c>
      <c r="K901">
        <v>1206.391739976011</v>
      </c>
      <c r="L901">
        <v>1262.940795958368</v>
      </c>
      <c r="M901">
        <v>991.71962060231681</v>
      </c>
      <c r="N901">
        <v>1052.788227568316</v>
      </c>
      <c r="O901">
        <v>1486.864785254875</v>
      </c>
      <c r="P901">
        <v>1240.435011186868</v>
      </c>
      <c r="Q901">
        <v>1388.757201962894</v>
      </c>
      <c r="R901">
        <v>1289.30555641672</v>
      </c>
      <c r="S901">
        <v>1146.356917742896</v>
      </c>
      <c r="T901">
        <v>1563.210905378198</v>
      </c>
      <c r="U901">
        <v>1361.2131125000849</v>
      </c>
      <c r="V901">
        <v>1511.8270265591409</v>
      </c>
      <c r="W901">
        <v>1445.3232555638699</v>
      </c>
      <c r="X901">
        <v>1359.3500571724601</v>
      </c>
      <c r="Y901">
        <v>1396.220762203003</v>
      </c>
      <c r="Z901">
        <v>1190.6724479386889</v>
      </c>
      <c r="AA901">
        <v>1436.916638188115</v>
      </c>
      <c r="AB901">
        <v>1386.42923010865</v>
      </c>
      <c r="AC901">
        <v>1352.87023543288</v>
      </c>
      <c r="AD901">
        <v>1092.1784573035179</v>
      </c>
      <c r="AE901">
        <v>1332.309162800444</v>
      </c>
      <c r="AF901">
        <v>1471.2930137118301</v>
      </c>
      <c r="AG901">
        <v>1398.574972593065</v>
      </c>
      <c r="AH901">
        <v>1298.8182485023581</v>
      </c>
    </row>
    <row r="902" spans="1:34" x14ac:dyDescent="0.25">
      <c r="A902">
        <v>44190</v>
      </c>
      <c r="B902">
        <v>1084.42</v>
      </c>
      <c r="C902">
        <v>1361.248849914479</v>
      </c>
      <c r="D902">
        <v>1175.4151153880091</v>
      </c>
      <c r="E902">
        <v>1191.415651337587</v>
      </c>
      <c r="F902">
        <v>1445.1108709265779</v>
      </c>
      <c r="G902">
        <v>1586.4278928851299</v>
      </c>
      <c r="H902">
        <v>1592.18504106213</v>
      </c>
      <c r="I902">
        <v>1234.653690096083</v>
      </c>
      <c r="J902">
        <v>1310.511148977841</v>
      </c>
      <c r="K902">
        <v>1154.4997720601959</v>
      </c>
      <c r="L902">
        <v>1263.9397200934411</v>
      </c>
      <c r="M902">
        <v>990.41156935544689</v>
      </c>
      <c r="N902">
        <v>1048.598186986394</v>
      </c>
      <c r="O902">
        <v>1481.4572379063261</v>
      </c>
      <c r="P902">
        <v>1234.5438164649811</v>
      </c>
      <c r="Q902">
        <v>1384.196924273265</v>
      </c>
      <c r="R902">
        <v>1289.632599459354</v>
      </c>
      <c r="S902">
        <v>1142.388126665754</v>
      </c>
      <c r="T902">
        <v>1568.3416804400911</v>
      </c>
      <c r="U902">
        <v>1354.5233598747</v>
      </c>
      <c r="V902">
        <v>1513.3922200009149</v>
      </c>
      <c r="W902">
        <v>1442.1297255928459</v>
      </c>
      <c r="X902">
        <v>1350.533086363283</v>
      </c>
      <c r="Y902">
        <v>1386.961722521964</v>
      </c>
      <c r="Z902">
        <v>1174.484055650086</v>
      </c>
      <c r="AA902">
        <v>1424.269687531774</v>
      </c>
      <c r="AB902">
        <v>1377.424735900227</v>
      </c>
      <c r="AC902">
        <v>1347.373038476064</v>
      </c>
      <c r="AD902">
        <v>1084.800607860514</v>
      </c>
      <c r="AE902">
        <v>1327.534804916653</v>
      </c>
      <c r="AF902">
        <v>1457.966725806943</v>
      </c>
      <c r="AG902">
        <v>1389.372547795138</v>
      </c>
      <c r="AH902">
        <v>1289.7078234598671</v>
      </c>
    </row>
    <row r="903" spans="1:34" x14ac:dyDescent="0.25">
      <c r="A903">
        <v>44189</v>
      </c>
      <c r="B903">
        <v>1067.52</v>
      </c>
      <c r="C903">
        <v>1343.647826932659</v>
      </c>
      <c r="D903">
        <v>1147.556565591399</v>
      </c>
      <c r="E903">
        <v>1175.7641388705511</v>
      </c>
      <c r="F903">
        <v>1423.674698221701</v>
      </c>
      <c r="G903">
        <v>1555.886300720902</v>
      </c>
      <c r="H903">
        <v>1546.540083654932</v>
      </c>
      <c r="I903">
        <v>1227.3327221857439</v>
      </c>
      <c r="J903">
        <v>1294.0154515699321</v>
      </c>
      <c r="K903">
        <v>1134.3586897718219</v>
      </c>
      <c r="L903">
        <v>1252.299044259292</v>
      </c>
      <c r="M903">
        <v>997.46754970352708</v>
      </c>
      <c r="N903">
        <v>1037.1092468965569</v>
      </c>
      <c r="O903">
        <v>1468.3506574247281</v>
      </c>
      <c r="P903">
        <v>1221.555436443027</v>
      </c>
      <c r="Q903">
        <v>1371.3866975812009</v>
      </c>
      <c r="R903">
        <v>1276.215448306772</v>
      </c>
      <c r="S903">
        <v>1133.162819639454</v>
      </c>
      <c r="T903">
        <v>1538.6965403299739</v>
      </c>
      <c r="U903">
        <v>1337.956757428881</v>
      </c>
      <c r="V903">
        <v>1483.618733312715</v>
      </c>
      <c r="W903">
        <v>1418.0301027672249</v>
      </c>
      <c r="X903">
        <v>1348.5650262216791</v>
      </c>
      <c r="Y903">
        <v>1372.649269846615</v>
      </c>
      <c r="Z903">
        <v>1162.2352558347241</v>
      </c>
      <c r="AA903">
        <v>1403.198012440846</v>
      </c>
      <c r="AB903">
        <v>1362.043946936509</v>
      </c>
      <c r="AC903">
        <v>1330.2979318088039</v>
      </c>
      <c r="AD903">
        <v>1076.6472260953269</v>
      </c>
      <c r="AE903">
        <v>1309.2785621588509</v>
      </c>
      <c r="AF903">
        <v>1439.8657642947969</v>
      </c>
      <c r="AG903">
        <v>1370.164526760437</v>
      </c>
      <c r="AH903">
        <v>1274.078512380094</v>
      </c>
    </row>
    <row r="904" spans="1:34" x14ac:dyDescent="0.25">
      <c r="A904">
        <v>44188</v>
      </c>
      <c r="B904">
        <v>1078.9000000000001</v>
      </c>
      <c r="C904">
        <v>1354.47989973323</v>
      </c>
      <c r="D904">
        <v>1154.5143489663651</v>
      </c>
      <c r="E904">
        <v>1185.46001530583</v>
      </c>
      <c r="F904">
        <v>1430.9462353535721</v>
      </c>
      <c r="G904">
        <v>1566.157353973663</v>
      </c>
      <c r="H904">
        <v>1567.6451722498939</v>
      </c>
      <c r="I904">
        <v>1239.9548897872221</v>
      </c>
      <c r="J904">
        <v>1298.9497892021111</v>
      </c>
      <c r="K904">
        <v>1147.973733100795</v>
      </c>
      <c r="L904">
        <v>1263.343207307453</v>
      </c>
      <c r="M904">
        <v>1002.293268559148</v>
      </c>
      <c r="N904">
        <v>1049.8155480126629</v>
      </c>
      <c r="O904">
        <v>1472.6115477756259</v>
      </c>
      <c r="P904">
        <v>1231.268831648521</v>
      </c>
      <c r="Q904">
        <v>1379.708180373776</v>
      </c>
      <c r="R904">
        <v>1284.870998917562</v>
      </c>
      <c r="S904">
        <v>1140.151951960413</v>
      </c>
      <c r="T904">
        <v>1560.176761448256</v>
      </c>
      <c r="U904">
        <v>1352.013585337477</v>
      </c>
      <c r="V904">
        <v>1512.6196685859461</v>
      </c>
      <c r="W904">
        <v>1433.0880009724549</v>
      </c>
      <c r="X904">
        <v>1362.1447064114609</v>
      </c>
      <c r="Y904">
        <v>1384.884613975363</v>
      </c>
      <c r="Z904">
        <v>1158.1425230651789</v>
      </c>
      <c r="AA904">
        <v>1415.488110283409</v>
      </c>
      <c r="AB904">
        <v>1370.8289611071691</v>
      </c>
      <c r="AC904">
        <v>1342.015811565476</v>
      </c>
      <c r="AD904">
        <v>1083.423179226244</v>
      </c>
      <c r="AE904">
        <v>1322.7457607963579</v>
      </c>
      <c r="AF904">
        <v>1445.894767077712</v>
      </c>
      <c r="AG904">
        <v>1382.58730308144</v>
      </c>
      <c r="AH904">
        <v>1285.280149928125</v>
      </c>
    </row>
    <row r="905" spans="1:34" x14ac:dyDescent="0.25">
      <c r="A905">
        <v>44187</v>
      </c>
      <c r="B905">
        <v>1083.45</v>
      </c>
      <c r="C905">
        <v>1347.7086545336761</v>
      </c>
      <c r="D905">
        <v>1161.2097219239299</v>
      </c>
      <c r="E905">
        <v>1173.012241458935</v>
      </c>
      <c r="F905">
        <v>1419.378442259396</v>
      </c>
      <c r="G905">
        <v>1581.7063248339441</v>
      </c>
      <c r="H905">
        <v>1559.020642321341</v>
      </c>
      <c r="I905">
        <v>1219.0627967619589</v>
      </c>
      <c r="J905">
        <v>1284.311017621905</v>
      </c>
      <c r="K905">
        <v>1150.429412958438</v>
      </c>
      <c r="L905">
        <v>1270.750802053615</v>
      </c>
      <c r="M905">
        <v>994.14060351002297</v>
      </c>
      <c r="N905">
        <v>1049.054225634721</v>
      </c>
      <c r="O905">
        <v>1475.965949719669</v>
      </c>
      <c r="P905">
        <v>1219.246372979567</v>
      </c>
      <c r="Q905">
        <v>1379.960234800317</v>
      </c>
      <c r="R905">
        <v>1292.3022193852321</v>
      </c>
      <c r="S905">
        <v>1117.4567552883509</v>
      </c>
      <c r="T905">
        <v>1544.7475999805381</v>
      </c>
      <c r="U905">
        <v>1358.591120320089</v>
      </c>
      <c r="V905">
        <v>1504.8053612700901</v>
      </c>
      <c r="W905">
        <v>1424.0103490506749</v>
      </c>
      <c r="X905">
        <v>1347.238258202925</v>
      </c>
      <c r="Y905">
        <v>1369.070869497112</v>
      </c>
      <c r="Z905">
        <v>1147.658489144141</v>
      </c>
      <c r="AA905">
        <v>1402.9685275920449</v>
      </c>
      <c r="AB905">
        <v>1369.970623096186</v>
      </c>
      <c r="AC905">
        <v>1341.1649919754391</v>
      </c>
      <c r="AD905">
        <v>1077.127407546024</v>
      </c>
      <c r="AE905">
        <v>1332.877383461707</v>
      </c>
      <c r="AF905">
        <v>1445.1111904703021</v>
      </c>
      <c r="AG905">
        <v>1375.2740344349729</v>
      </c>
      <c r="AH905">
        <v>1274.072579932264</v>
      </c>
    </row>
    <row r="906" spans="1:34" x14ac:dyDescent="0.25">
      <c r="A906">
        <v>44186</v>
      </c>
      <c r="B906">
        <v>1081.08</v>
      </c>
      <c r="C906">
        <v>1332.3597051360309</v>
      </c>
      <c r="D906">
        <v>1153.3100648827481</v>
      </c>
      <c r="E906">
        <v>1160.6605702345939</v>
      </c>
      <c r="F906">
        <v>1399.07227271078</v>
      </c>
      <c r="G906">
        <v>1549.0114895187401</v>
      </c>
      <c r="H906">
        <v>1523.971263436147</v>
      </c>
      <c r="I906">
        <v>1205.305549848636</v>
      </c>
      <c r="J906">
        <v>1276.181216338993</v>
      </c>
      <c r="K906">
        <v>1126.7908320797089</v>
      </c>
      <c r="L906">
        <v>1274.734010908591</v>
      </c>
      <c r="M906">
        <v>998.13210656623414</v>
      </c>
      <c r="N906">
        <v>1053.243637443768</v>
      </c>
      <c r="O906">
        <v>1453.9174866881681</v>
      </c>
      <c r="P906">
        <v>1216.5026047975321</v>
      </c>
      <c r="Q906">
        <v>1372.955761790799</v>
      </c>
      <c r="R906">
        <v>1270.3601412496701</v>
      </c>
      <c r="S906">
        <v>1108.095996598674</v>
      </c>
      <c r="T906">
        <v>1532.546447736589</v>
      </c>
      <c r="U906">
        <v>1347.69815179788</v>
      </c>
      <c r="V906">
        <v>1489.502305268019</v>
      </c>
      <c r="W906">
        <v>1420.628002409092</v>
      </c>
      <c r="X906">
        <v>1328.0155388162491</v>
      </c>
      <c r="Y906">
        <v>1350.8311488578461</v>
      </c>
      <c r="Z906">
        <v>1132.9200184039371</v>
      </c>
      <c r="AA906">
        <v>1382.7561315121029</v>
      </c>
      <c r="AB906">
        <v>1356.770783942789</v>
      </c>
      <c r="AC906">
        <v>1327.6630615406491</v>
      </c>
      <c r="AD906">
        <v>1074.6161126904019</v>
      </c>
      <c r="AE906">
        <v>1327.705939777029</v>
      </c>
      <c r="AF906">
        <v>1428.6389033869621</v>
      </c>
      <c r="AG906">
        <v>1356.57919002122</v>
      </c>
      <c r="AH906">
        <v>1261.440984728174</v>
      </c>
    </row>
    <row r="907" spans="1:34" x14ac:dyDescent="0.25">
      <c r="A907">
        <v>44183</v>
      </c>
      <c r="B907">
        <v>1067.46</v>
      </c>
      <c r="C907">
        <v>1317.8307488576399</v>
      </c>
      <c r="D907">
        <v>1141.3224037936841</v>
      </c>
      <c r="E907">
        <v>1152.508142449519</v>
      </c>
      <c r="F907">
        <v>1375.523059877012</v>
      </c>
      <c r="G907">
        <v>1530.8686439508481</v>
      </c>
      <c r="H907">
        <v>1475.4396149726269</v>
      </c>
      <c r="I907">
        <v>1183.3283731377539</v>
      </c>
      <c r="J907">
        <v>1270.3811734425201</v>
      </c>
      <c r="K907">
        <v>1098.073117530588</v>
      </c>
      <c r="L907">
        <v>1271.4585978265211</v>
      </c>
      <c r="M907">
        <v>993.89155213953575</v>
      </c>
      <c r="N907">
        <v>1041.490367052651</v>
      </c>
      <c r="O907">
        <v>1445.3752503906589</v>
      </c>
      <c r="P907">
        <v>1216.0356036017481</v>
      </c>
      <c r="Q907">
        <v>1361.9231256558819</v>
      </c>
      <c r="R907">
        <v>1255.940565209145</v>
      </c>
      <c r="S907">
        <v>1093.216763153787</v>
      </c>
      <c r="T907">
        <v>1542.080150309888</v>
      </c>
      <c r="U907">
        <v>1341.154276655383</v>
      </c>
      <c r="V907">
        <v>1469.57213725258</v>
      </c>
      <c r="W907">
        <v>1414.390804446261</v>
      </c>
      <c r="X907">
        <v>1315.0911244244601</v>
      </c>
      <c r="Y907">
        <v>1338.388700231799</v>
      </c>
      <c r="Z907">
        <v>1125.9296582972991</v>
      </c>
      <c r="AA907">
        <v>1363.112433635752</v>
      </c>
      <c r="AB907">
        <v>1345.746991923304</v>
      </c>
      <c r="AC907">
        <v>1317.4216959285211</v>
      </c>
      <c r="AD907">
        <v>1066.124217407342</v>
      </c>
      <c r="AE907">
        <v>1311.560807604603</v>
      </c>
      <c r="AF907">
        <v>1411.484862644741</v>
      </c>
      <c r="AG907">
        <v>1342.2649377505161</v>
      </c>
      <c r="AH907">
        <v>1248.1636782617809</v>
      </c>
    </row>
    <row r="908" spans="1:34" x14ac:dyDescent="0.25">
      <c r="A908">
        <v>44182</v>
      </c>
      <c r="B908">
        <v>1051.77</v>
      </c>
      <c r="C908">
        <v>1307.1879768966789</v>
      </c>
      <c r="D908">
        <v>1129.4898889356141</v>
      </c>
      <c r="E908">
        <v>1151.495078130313</v>
      </c>
      <c r="F908">
        <v>1363.4174184772171</v>
      </c>
      <c r="G908">
        <v>1514.6948188891861</v>
      </c>
      <c r="H908">
        <v>1450.311723907764</v>
      </c>
      <c r="I908">
        <v>1174.3593603516019</v>
      </c>
      <c r="J908">
        <v>1268.8137845753911</v>
      </c>
      <c r="K908">
        <v>1077.202444887733</v>
      </c>
      <c r="L908">
        <v>1271.917664189637</v>
      </c>
      <c r="M908">
        <v>984.77787010146369</v>
      </c>
      <c r="N908">
        <v>1033.6029079639411</v>
      </c>
      <c r="O908">
        <v>1442.8748338097439</v>
      </c>
      <c r="P908">
        <v>1203.589902444028</v>
      </c>
      <c r="Q908">
        <v>1349.013610445895</v>
      </c>
      <c r="R908">
        <v>1237.8990175975471</v>
      </c>
      <c r="S908">
        <v>1081.364035123758</v>
      </c>
      <c r="T908">
        <v>1535.891469574341</v>
      </c>
      <c r="U908">
        <v>1333.993037069195</v>
      </c>
      <c r="V908">
        <v>1469.290924214072</v>
      </c>
      <c r="W908">
        <v>1417.765483071194</v>
      </c>
      <c r="X908">
        <v>1295.616597567853</v>
      </c>
      <c r="Y908">
        <v>1327.1731672846061</v>
      </c>
      <c r="Z908">
        <v>1121.3491683516311</v>
      </c>
      <c r="AA908">
        <v>1349.052820100394</v>
      </c>
      <c r="AB908">
        <v>1339.5254107417891</v>
      </c>
      <c r="AC908">
        <v>1307.558574194469</v>
      </c>
      <c r="AD908">
        <v>1059.7175752164139</v>
      </c>
      <c r="AE908">
        <v>1292.3381399349109</v>
      </c>
      <c r="AF908">
        <v>1396.544375527749</v>
      </c>
      <c r="AG908">
        <v>1332.932268116504</v>
      </c>
      <c r="AH908">
        <v>1239.32086691223</v>
      </c>
    </row>
    <row r="909" spans="1:34" x14ac:dyDescent="0.25">
      <c r="A909">
        <v>44181</v>
      </c>
      <c r="B909">
        <v>1066.99</v>
      </c>
      <c r="C909">
        <v>1306.4423346638191</v>
      </c>
      <c r="D909">
        <v>1130.3917251680109</v>
      </c>
      <c r="E909">
        <v>1156.6648785077989</v>
      </c>
      <c r="F909">
        <v>1364.004409550181</v>
      </c>
      <c r="G909">
        <v>1503.2323268500379</v>
      </c>
      <c r="H909">
        <v>1446.9595136154089</v>
      </c>
      <c r="I909">
        <v>1173.8478401366499</v>
      </c>
      <c r="J909">
        <v>1266.3052324151549</v>
      </c>
      <c r="K909">
        <v>1079.8490061593361</v>
      </c>
      <c r="L909">
        <v>1275.6380555323281</v>
      </c>
      <c r="M909">
        <v>994.03920516553671</v>
      </c>
      <c r="N909">
        <v>1035.7219530684119</v>
      </c>
      <c r="O909">
        <v>1446.659344440335</v>
      </c>
      <c r="P909">
        <v>1214.517835453418</v>
      </c>
      <c r="Q909">
        <v>1347.34360419362</v>
      </c>
      <c r="R909">
        <v>1232.6298258508341</v>
      </c>
      <c r="S909">
        <v>1078.827537637583</v>
      </c>
      <c r="T909">
        <v>1520.3812017105549</v>
      </c>
      <c r="U909">
        <v>1334.613128536615</v>
      </c>
      <c r="V909">
        <v>1467.144923979027</v>
      </c>
      <c r="W909">
        <v>1420.0712165869779</v>
      </c>
      <c r="X909">
        <v>1303.4543419903459</v>
      </c>
      <c r="Y909">
        <v>1319.0735687459439</v>
      </c>
      <c r="Z909">
        <v>1124.576209879785</v>
      </c>
      <c r="AA909">
        <v>1346.112748434238</v>
      </c>
      <c r="AB909">
        <v>1340.413046039992</v>
      </c>
      <c r="AC909">
        <v>1307.316148115169</v>
      </c>
      <c r="AD909">
        <v>1064.121981039099</v>
      </c>
      <c r="AE909">
        <v>1299.556595716728</v>
      </c>
      <c r="AF909">
        <v>1399.9404516540269</v>
      </c>
      <c r="AG909">
        <v>1334.9771085708351</v>
      </c>
      <c r="AH909">
        <v>1232.7207611079129</v>
      </c>
    </row>
    <row r="910" spans="1:34" x14ac:dyDescent="0.25">
      <c r="A910">
        <v>44180</v>
      </c>
      <c r="B910">
        <v>1055.27</v>
      </c>
      <c r="C910">
        <v>1296.840115277108</v>
      </c>
      <c r="D910">
        <v>1122.060478273979</v>
      </c>
      <c r="E910">
        <v>1155.721466529154</v>
      </c>
      <c r="F910">
        <v>1354.596170036368</v>
      </c>
      <c r="G910">
        <v>1498.475407023675</v>
      </c>
      <c r="H910">
        <v>1431.972762192124</v>
      </c>
      <c r="I910">
        <v>1171.1005508101321</v>
      </c>
      <c r="J910">
        <v>1264.1162621066901</v>
      </c>
      <c r="K910">
        <v>1062.882814536694</v>
      </c>
      <c r="L910">
        <v>1271.109613531353</v>
      </c>
      <c r="M910">
        <v>983.17427828540872</v>
      </c>
      <c r="N910">
        <v>1034.126044151091</v>
      </c>
      <c r="O910">
        <v>1442.2262769906131</v>
      </c>
      <c r="P910">
        <v>1201.0127636911809</v>
      </c>
      <c r="Q910">
        <v>1343.9646062294989</v>
      </c>
      <c r="R910">
        <v>1217.5099480583449</v>
      </c>
      <c r="S910">
        <v>1073.34900989775</v>
      </c>
      <c r="T910">
        <v>1510.8725636554291</v>
      </c>
      <c r="U910">
        <v>1326.758002891421</v>
      </c>
      <c r="V910">
        <v>1462.523762884058</v>
      </c>
      <c r="W910">
        <v>1398.594549025235</v>
      </c>
      <c r="X910">
        <v>1291.2162043412741</v>
      </c>
      <c r="Y910">
        <v>1304.948851746834</v>
      </c>
      <c r="Z910">
        <v>1119.8097686485669</v>
      </c>
      <c r="AA910">
        <v>1334.3461357378001</v>
      </c>
      <c r="AB910">
        <v>1335.3137521686219</v>
      </c>
      <c r="AC910">
        <v>1295.322376235197</v>
      </c>
      <c r="AD910">
        <v>1059.858393828981</v>
      </c>
      <c r="AE910">
        <v>1286.7366085911981</v>
      </c>
      <c r="AF910">
        <v>1390.682971859085</v>
      </c>
      <c r="AG910">
        <v>1324.5292650545721</v>
      </c>
      <c r="AH910">
        <v>1224.216995875257</v>
      </c>
    </row>
    <row r="911" spans="1:34" x14ac:dyDescent="0.25">
      <c r="A911">
        <v>44179</v>
      </c>
      <c r="B911">
        <v>1064.0899999999999</v>
      </c>
      <c r="C911">
        <v>1291.510395348321</v>
      </c>
      <c r="D911">
        <v>1119.418905160361</v>
      </c>
      <c r="E911">
        <v>1159.1958065779099</v>
      </c>
      <c r="F911">
        <v>1348.3973458979031</v>
      </c>
      <c r="G911">
        <v>1475.703657592217</v>
      </c>
      <c r="H911">
        <v>1422.6693957181849</v>
      </c>
      <c r="I911">
        <v>1162.596281673822</v>
      </c>
      <c r="J911">
        <v>1261.130492130593</v>
      </c>
      <c r="K911">
        <v>1072.16893339994</v>
      </c>
      <c r="L911">
        <v>1260.804643255816</v>
      </c>
      <c r="M911">
        <v>985.41709013650677</v>
      </c>
      <c r="N911">
        <v>1031.4561954613121</v>
      </c>
      <c r="O911">
        <v>1434.103465035834</v>
      </c>
      <c r="P911">
        <v>1191.1874838511701</v>
      </c>
      <c r="Q911">
        <v>1339.009365968104</v>
      </c>
      <c r="R911">
        <v>1222.484823551401</v>
      </c>
      <c r="S911">
        <v>1067.5912766793469</v>
      </c>
      <c r="T911">
        <v>1500.177725666103</v>
      </c>
      <c r="U911">
        <v>1320.921078428232</v>
      </c>
      <c r="V911">
        <v>1449.59612329641</v>
      </c>
      <c r="W911">
        <v>1400.3905221448749</v>
      </c>
      <c r="X911">
        <v>1281.967934660277</v>
      </c>
      <c r="Y911">
        <v>1299.642491340672</v>
      </c>
      <c r="Z911">
        <v>1118.223632971858</v>
      </c>
      <c r="AA911">
        <v>1327.546696553653</v>
      </c>
      <c r="AB911">
        <v>1329.978825498717</v>
      </c>
      <c r="AC911">
        <v>1290.6921194737249</v>
      </c>
      <c r="AD911">
        <v>1059.431322779121</v>
      </c>
      <c r="AE911">
        <v>1295.4154884582081</v>
      </c>
      <c r="AF911">
        <v>1384.3599540594489</v>
      </c>
      <c r="AG911">
        <v>1316.926973073025</v>
      </c>
      <c r="AH911">
        <v>1219.966685447808</v>
      </c>
    </row>
    <row r="912" spans="1:34" x14ac:dyDescent="0.25">
      <c r="A912">
        <v>44176</v>
      </c>
      <c r="B912">
        <v>1045.96</v>
      </c>
      <c r="C912">
        <v>1279.698216786639</v>
      </c>
      <c r="D912">
        <v>1103.520199833843</v>
      </c>
      <c r="E912">
        <v>1154.02477795301</v>
      </c>
      <c r="F912">
        <v>1334.1927075633459</v>
      </c>
      <c r="G912">
        <v>1463.3101877778579</v>
      </c>
      <c r="H912">
        <v>1384.5903202115901</v>
      </c>
      <c r="I912">
        <v>1155.1878893984349</v>
      </c>
      <c r="J912">
        <v>1255.935040427971</v>
      </c>
      <c r="K912">
        <v>1045.889491419231</v>
      </c>
      <c r="L912">
        <v>1226.6033826880421</v>
      </c>
      <c r="M912">
        <v>975.47905579708288</v>
      </c>
      <c r="N912">
        <v>1019.243509609568</v>
      </c>
      <c r="O912">
        <v>1423.1250344937289</v>
      </c>
      <c r="P912">
        <v>1193.2290227781659</v>
      </c>
      <c r="Q912">
        <v>1328.6862594324509</v>
      </c>
      <c r="R912">
        <v>1216.9584393839971</v>
      </c>
      <c r="S912">
        <v>1071.736281813641</v>
      </c>
      <c r="T912">
        <v>1488.343602147886</v>
      </c>
      <c r="U912">
        <v>1307.326705061422</v>
      </c>
      <c r="V912">
        <v>1444.601871843749</v>
      </c>
      <c r="W912">
        <v>1401.074767281458</v>
      </c>
      <c r="X912">
        <v>1271.2540127038369</v>
      </c>
      <c r="Y912">
        <v>1292.861140642266</v>
      </c>
      <c r="Z912">
        <v>1107.64010114448</v>
      </c>
      <c r="AA912">
        <v>1313.2216966573769</v>
      </c>
      <c r="AB912">
        <v>1316.663176790438</v>
      </c>
      <c r="AC912">
        <v>1284.7600015057469</v>
      </c>
      <c r="AD912">
        <v>1049.1293577469139</v>
      </c>
      <c r="AE912">
        <v>1280.376647382642</v>
      </c>
      <c r="AF912">
        <v>1368.0058550495601</v>
      </c>
      <c r="AG912">
        <v>1304.920925482897</v>
      </c>
      <c r="AH912">
        <v>1210.9532716238859</v>
      </c>
    </row>
    <row r="913" spans="1:34" x14ac:dyDescent="0.25">
      <c r="A913">
        <v>44175</v>
      </c>
      <c r="B913">
        <v>1030.9100000000001</v>
      </c>
      <c r="C913">
        <v>1272.4076395506449</v>
      </c>
      <c r="D913">
        <v>1094.5287866350041</v>
      </c>
      <c r="E913">
        <v>1146.8792709898059</v>
      </c>
      <c r="F913">
        <v>1325.6997140667891</v>
      </c>
      <c r="G913">
        <v>1462.493817573898</v>
      </c>
      <c r="H913">
        <v>1379.102251818101</v>
      </c>
      <c r="I913">
        <v>1156.0024205656</v>
      </c>
      <c r="J913">
        <v>1248.265214414203</v>
      </c>
      <c r="K913">
        <v>1035.71666264643</v>
      </c>
      <c r="L913">
        <v>1217.120474029615</v>
      </c>
      <c r="M913">
        <v>971.54405687930205</v>
      </c>
      <c r="N913">
        <v>1007.398703502491</v>
      </c>
      <c r="O913">
        <v>1417.1778847410339</v>
      </c>
      <c r="P913">
        <v>1189.403659322988</v>
      </c>
      <c r="Q913">
        <v>1319.1296256907369</v>
      </c>
      <c r="R913">
        <v>1211.5154197857239</v>
      </c>
      <c r="S913">
        <v>1060.7623554678951</v>
      </c>
      <c r="T913">
        <v>1466.695027469772</v>
      </c>
      <c r="U913">
        <v>1299.1321347162029</v>
      </c>
      <c r="V913">
        <v>1440.8039056339369</v>
      </c>
      <c r="W913">
        <v>1394.882787818342</v>
      </c>
      <c r="X913">
        <v>1262.581410977928</v>
      </c>
      <c r="Y913">
        <v>1288.811147962097</v>
      </c>
      <c r="Z913">
        <v>1092.8670334292681</v>
      </c>
      <c r="AA913">
        <v>1305.5404233156839</v>
      </c>
      <c r="AB913">
        <v>1308.945044420725</v>
      </c>
      <c r="AC913">
        <v>1279.9832998594229</v>
      </c>
      <c r="AD913">
        <v>1039.087754234743</v>
      </c>
      <c r="AE913">
        <v>1263.261459443888</v>
      </c>
      <c r="AF913">
        <v>1355.427823314172</v>
      </c>
      <c r="AG913">
        <v>1297.264376793453</v>
      </c>
      <c r="AH913">
        <v>1207.815476341736</v>
      </c>
    </row>
    <row r="914" spans="1:34" x14ac:dyDescent="0.25">
      <c r="A914">
        <v>44174</v>
      </c>
      <c r="B914">
        <v>1039.1300000000001</v>
      </c>
      <c r="C914">
        <v>1276.6883617575661</v>
      </c>
      <c r="D914">
        <v>1088.8450993597951</v>
      </c>
      <c r="E914">
        <v>1150.905242348791</v>
      </c>
      <c r="F914">
        <v>1332.2410956964111</v>
      </c>
      <c r="G914">
        <v>1474.8225261283569</v>
      </c>
      <c r="H914">
        <v>1372.7580804231161</v>
      </c>
      <c r="I914">
        <v>1168.512636732333</v>
      </c>
      <c r="J914">
        <v>1252.393698841757</v>
      </c>
      <c r="K914">
        <v>1053.3144298068789</v>
      </c>
      <c r="L914">
        <v>1216.0700306588551</v>
      </c>
      <c r="M914">
        <v>967.08925483617145</v>
      </c>
      <c r="N914">
        <v>1017.762082803916</v>
      </c>
      <c r="O914">
        <v>1429.5452543241181</v>
      </c>
      <c r="P914">
        <v>1195.698311332435</v>
      </c>
      <c r="Q914">
        <v>1323.2836968273059</v>
      </c>
      <c r="R914">
        <v>1216.5469260866389</v>
      </c>
      <c r="S914">
        <v>1045.8598223076749</v>
      </c>
      <c r="T914">
        <v>1475.0994155830881</v>
      </c>
      <c r="U914">
        <v>1300.164703598504</v>
      </c>
      <c r="V914">
        <v>1452.0081034746761</v>
      </c>
      <c r="W914">
        <v>1397.776817363741</v>
      </c>
      <c r="X914">
        <v>1260.9553962136019</v>
      </c>
      <c r="Y914">
        <v>1293.4713791285899</v>
      </c>
      <c r="Z914">
        <v>1088.857216529904</v>
      </c>
      <c r="AA914">
        <v>1307.7245061984279</v>
      </c>
      <c r="AB914">
        <v>1317.0811054213409</v>
      </c>
      <c r="AC914">
        <v>1285.517653507796</v>
      </c>
      <c r="AD914">
        <v>1042.0252854975811</v>
      </c>
      <c r="AE914">
        <v>1271.469474514492</v>
      </c>
      <c r="AF914">
        <v>1364.49288155875</v>
      </c>
      <c r="AG914">
        <v>1301.6703414383469</v>
      </c>
      <c r="AH914">
        <v>1209.163694108325</v>
      </c>
    </row>
    <row r="915" spans="1:34" x14ac:dyDescent="0.25">
      <c r="A915">
        <v>44173</v>
      </c>
      <c r="B915">
        <v>1029.26</v>
      </c>
      <c r="C915">
        <v>1269.9464643943741</v>
      </c>
      <c r="D915">
        <v>1084.3697097627539</v>
      </c>
      <c r="E915">
        <v>1132.7933792008901</v>
      </c>
      <c r="F915">
        <v>1325.6657365475289</v>
      </c>
      <c r="G915">
        <v>1466.744882876229</v>
      </c>
      <c r="H915">
        <v>1347.031469652771</v>
      </c>
      <c r="I915">
        <v>1162.1533621331309</v>
      </c>
      <c r="J915">
        <v>1258.4016911363869</v>
      </c>
      <c r="K915">
        <v>1034.0116098459639</v>
      </c>
      <c r="L915">
        <v>1201.431674731924</v>
      </c>
      <c r="M915">
        <v>967.15428605643046</v>
      </c>
      <c r="N915">
        <v>1016.281598668837</v>
      </c>
      <c r="O915">
        <v>1421.5609539124171</v>
      </c>
      <c r="P915">
        <v>1189.817605383266</v>
      </c>
      <c r="Q915">
        <v>1323.299199917326</v>
      </c>
      <c r="R915">
        <v>1209.0649286363721</v>
      </c>
      <c r="S915">
        <v>1061.191535140294</v>
      </c>
      <c r="T915">
        <v>1479.2006533616179</v>
      </c>
      <c r="U915">
        <v>1298.597573218155</v>
      </c>
      <c r="V915">
        <v>1414.705855516343</v>
      </c>
      <c r="W915">
        <v>1391.870482377107</v>
      </c>
      <c r="X915">
        <v>1248.8184201730689</v>
      </c>
      <c r="Y915">
        <v>1290.1328961621609</v>
      </c>
      <c r="Z915">
        <v>1085.183397084113</v>
      </c>
      <c r="AA915">
        <v>1300.27472228889</v>
      </c>
      <c r="AB915">
        <v>1309.350146786491</v>
      </c>
      <c r="AC915">
        <v>1279.9175253349929</v>
      </c>
      <c r="AD915">
        <v>1037.9369333705199</v>
      </c>
      <c r="AE915">
        <v>1259.4646513924949</v>
      </c>
      <c r="AF915">
        <v>1356.81401130887</v>
      </c>
      <c r="AG915">
        <v>1297.214838478779</v>
      </c>
      <c r="AH915">
        <v>1201.1815554216209</v>
      </c>
    </row>
    <row r="916" spans="1:34" x14ac:dyDescent="0.25">
      <c r="A916">
        <v>44172</v>
      </c>
      <c r="B916">
        <v>1029.98</v>
      </c>
      <c r="C916">
        <v>1265.99286691875</v>
      </c>
      <c r="D916">
        <v>1097.6281314394039</v>
      </c>
      <c r="E916">
        <v>1130.8446196410309</v>
      </c>
      <c r="F916">
        <v>1325.954799800712</v>
      </c>
      <c r="G916">
        <v>1469.037363475313</v>
      </c>
      <c r="H916">
        <v>1325.194820077691</v>
      </c>
      <c r="I916">
        <v>1153.569435112016</v>
      </c>
      <c r="J916">
        <v>1243.908724561757</v>
      </c>
      <c r="K916">
        <v>1040.529958110508</v>
      </c>
      <c r="L916">
        <v>1195.980687930914</v>
      </c>
      <c r="M916">
        <v>963.97391155200046</v>
      </c>
      <c r="N916">
        <v>1015.735669546594</v>
      </c>
      <c r="O916">
        <v>1411.3015652086681</v>
      </c>
      <c r="P916">
        <v>1180.974023149618</v>
      </c>
      <c r="Q916">
        <v>1329.588566158418</v>
      </c>
      <c r="R916">
        <v>1212.5825088854881</v>
      </c>
      <c r="S916">
        <v>1063.1533910807409</v>
      </c>
      <c r="T916">
        <v>1478.8582496087949</v>
      </c>
      <c r="U916">
        <v>1295.176731354366</v>
      </c>
      <c r="V916">
        <v>1409.0623369624141</v>
      </c>
      <c r="W916">
        <v>1390.9387536694151</v>
      </c>
      <c r="X916">
        <v>1240.4463434496549</v>
      </c>
      <c r="Y916">
        <v>1284.8449308093609</v>
      </c>
      <c r="Z916">
        <v>1077.623389722231</v>
      </c>
      <c r="AA916">
        <v>1295.445214741246</v>
      </c>
      <c r="AB916">
        <v>1304.8562417127409</v>
      </c>
      <c r="AC916">
        <v>1277.7783780429529</v>
      </c>
      <c r="AD916">
        <v>1035.0390611563721</v>
      </c>
      <c r="AE916">
        <v>1259.9893754152231</v>
      </c>
      <c r="AF916">
        <v>1351.159952698288</v>
      </c>
      <c r="AG916">
        <v>1294.897737348389</v>
      </c>
      <c r="AH916">
        <v>1195.819199482203</v>
      </c>
    </row>
    <row r="917" spans="1:34" x14ac:dyDescent="0.25">
      <c r="A917">
        <v>44169</v>
      </c>
      <c r="B917">
        <v>1021.49</v>
      </c>
      <c r="C917">
        <v>1257.5911836555699</v>
      </c>
      <c r="D917">
        <v>1092.97821751217</v>
      </c>
      <c r="E917">
        <v>1130.822460553482</v>
      </c>
      <c r="F917">
        <v>1307.6961628396009</v>
      </c>
      <c r="G917">
        <v>1476.059383734736</v>
      </c>
      <c r="H917">
        <v>1319.800083875602</v>
      </c>
      <c r="I917">
        <v>1144.24077378111</v>
      </c>
      <c r="J917">
        <v>1228.966299329905</v>
      </c>
      <c r="K917">
        <v>1029.960577802068</v>
      </c>
      <c r="L917">
        <v>1183.154533804531</v>
      </c>
      <c r="M917">
        <v>957.99181122896596</v>
      </c>
      <c r="N917">
        <v>1017.39439253107</v>
      </c>
      <c r="O917">
        <v>1405.8715252686859</v>
      </c>
      <c r="P917">
        <v>1180.100888131758</v>
      </c>
      <c r="Q917">
        <v>1321.1707481845331</v>
      </c>
      <c r="R917">
        <v>1203.765788035776</v>
      </c>
      <c r="S917">
        <v>1053.5081036934739</v>
      </c>
      <c r="T917">
        <v>1455.4851575269679</v>
      </c>
      <c r="U917">
        <v>1286.090970067796</v>
      </c>
      <c r="V917">
        <v>1411.0885898723341</v>
      </c>
      <c r="W917">
        <v>1393.2271292680409</v>
      </c>
      <c r="X917">
        <v>1233.4613629898661</v>
      </c>
      <c r="Y917">
        <v>1277.9943944571589</v>
      </c>
      <c r="Z917">
        <v>1056.538131318237</v>
      </c>
      <c r="AA917">
        <v>1284.236141260443</v>
      </c>
      <c r="AB917">
        <v>1296.4248731357011</v>
      </c>
      <c r="AC917">
        <v>1273.7185174612589</v>
      </c>
      <c r="AD917">
        <v>1029.696585753293</v>
      </c>
      <c r="AE917">
        <v>1251.292765198117</v>
      </c>
      <c r="AF917">
        <v>1342.928664257405</v>
      </c>
      <c r="AG917">
        <v>1285.6192408318941</v>
      </c>
      <c r="AH917">
        <v>1188.2708511211281</v>
      </c>
    </row>
    <row r="918" spans="1:34" x14ac:dyDescent="0.25">
      <c r="A918">
        <v>44168</v>
      </c>
      <c r="B918">
        <v>1019.8</v>
      </c>
      <c r="C918">
        <v>1253.796596417465</v>
      </c>
      <c r="D918">
        <v>1075.8778623743881</v>
      </c>
      <c r="E918">
        <v>1134.480467203836</v>
      </c>
      <c r="F918">
        <v>1296.2990213624159</v>
      </c>
      <c r="G918">
        <v>1480.367718609642</v>
      </c>
      <c r="H918">
        <v>1312.3420783375379</v>
      </c>
      <c r="I918">
        <v>1144.95194112437</v>
      </c>
      <c r="J918">
        <v>1243.441101756712</v>
      </c>
      <c r="K918">
        <v>1014.4822124827811</v>
      </c>
      <c r="L918">
        <v>1189.361988749502</v>
      </c>
      <c r="M918">
        <v>967.48762846013983</v>
      </c>
      <c r="N918">
        <v>1011.965496545267</v>
      </c>
      <c r="O918">
        <v>1403.7131557609871</v>
      </c>
      <c r="P918">
        <v>1180.3548847425341</v>
      </c>
      <c r="Q918">
        <v>1312.407786849024</v>
      </c>
      <c r="R918">
        <v>1207.2910765099789</v>
      </c>
      <c r="S918">
        <v>1037.615847536797</v>
      </c>
      <c r="T918">
        <v>1428.9016112245461</v>
      </c>
      <c r="U918">
        <v>1277.8170915058449</v>
      </c>
      <c r="V918">
        <v>1434.3641943210059</v>
      </c>
      <c r="W918">
        <v>1394.7113225285459</v>
      </c>
      <c r="X918">
        <v>1220.6775859138561</v>
      </c>
      <c r="Y918">
        <v>1277.6012885217281</v>
      </c>
      <c r="Z918">
        <v>1066.978713933092</v>
      </c>
      <c r="AA918">
        <v>1275.209148903273</v>
      </c>
      <c r="AB918">
        <v>1296.8046101784689</v>
      </c>
      <c r="AC918">
        <v>1273.5678653171949</v>
      </c>
      <c r="AD918">
        <v>1032.457051302692</v>
      </c>
      <c r="AE918">
        <v>1245.6696537534999</v>
      </c>
      <c r="AF918">
        <v>1340.9617735224811</v>
      </c>
      <c r="AG918">
        <v>1283.4078313460709</v>
      </c>
      <c r="AH918">
        <v>1182.1929068570059</v>
      </c>
    </row>
    <row r="919" spans="1:34" x14ac:dyDescent="0.25">
      <c r="A919">
        <v>44167</v>
      </c>
      <c r="B919">
        <v>1014.32</v>
      </c>
      <c r="C919">
        <v>1247.2039520835961</v>
      </c>
      <c r="D919">
        <v>1070.054527414685</v>
      </c>
      <c r="E919">
        <v>1128.3930673580689</v>
      </c>
      <c r="F919">
        <v>1285.781949089057</v>
      </c>
      <c r="G919">
        <v>1463.560960037109</v>
      </c>
      <c r="H919">
        <v>1308.262946627787</v>
      </c>
      <c r="I919">
        <v>1141.982314439641</v>
      </c>
      <c r="J919">
        <v>1239.465000812713</v>
      </c>
      <c r="K919">
        <v>1000.237754385381</v>
      </c>
      <c r="L919">
        <v>1172.843162456986</v>
      </c>
      <c r="M919">
        <v>975.83247559663425</v>
      </c>
      <c r="N919">
        <v>998.91145706817554</v>
      </c>
      <c r="O919">
        <v>1390.007162687295</v>
      </c>
      <c r="P919">
        <v>1177.2593479393549</v>
      </c>
      <c r="Q919">
        <v>1306.866798379051</v>
      </c>
      <c r="R919">
        <v>1199.7729427060051</v>
      </c>
      <c r="S919">
        <v>1027.814140484023</v>
      </c>
      <c r="T919">
        <v>1406.6933070119501</v>
      </c>
      <c r="U919">
        <v>1272.954223718865</v>
      </c>
      <c r="V919">
        <v>1407.066444157251</v>
      </c>
      <c r="W919">
        <v>1391.1548043997641</v>
      </c>
      <c r="X919">
        <v>1232.021198302328</v>
      </c>
      <c r="Y919">
        <v>1274.998696478496</v>
      </c>
      <c r="Z919">
        <v>1072.5276705568399</v>
      </c>
      <c r="AA919">
        <v>1269.829544319613</v>
      </c>
      <c r="AB919">
        <v>1285.3172394959961</v>
      </c>
      <c r="AC919">
        <v>1267.5263920233201</v>
      </c>
      <c r="AD919">
        <v>1029.324413855669</v>
      </c>
      <c r="AE919">
        <v>1240.805437719436</v>
      </c>
      <c r="AF919">
        <v>1330.187777115407</v>
      </c>
      <c r="AG919">
        <v>1274.451463142814</v>
      </c>
      <c r="AH919">
        <v>1179.837096882386</v>
      </c>
    </row>
    <row r="920" spans="1:34" x14ac:dyDescent="0.25">
      <c r="A920">
        <v>44166</v>
      </c>
      <c r="B920">
        <v>1008.87</v>
      </c>
      <c r="C920">
        <v>1243.09516406687</v>
      </c>
      <c r="D920">
        <v>1067.357202427967</v>
      </c>
      <c r="E920">
        <v>1129.943521237808</v>
      </c>
      <c r="F920">
        <v>1288.2553168741631</v>
      </c>
      <c r="G920">
        <v>1458.427442658153</v>
      </c>
      <c r="H920">
        <v>1301.7206394391869</v>
      </c>
      <c r="I920">
        <v>1131.209770906368</v>
      </c>
      <c r="J920">
        <v>1231.0456701390201</v>
      </c>
      <c r="K920">
        <v>991.093691345244</v>
      </c>
      <c r="L920">
        <v>1157.98149825219</v>
      </c>
      <c r="M920">
        <v>973.12664586835331</v>
      </c>
      <c r="N920">
        <v>991.4147804815218</v>
      </c>
      <c r="O920">
        <v>1379.7371666005661</v>
      </c>
      <c r="P920">
        <v>1177.820148361697</v>
      </c>
      <c r="Q920">
        <v>1303.552338072531</v>
      </c>
      <c r="R920">
        <v>1195.4725510623859</v>
      </c>
      <c r="S920">
        <v>1025.316138785658</v>
      </c>
      <c r="T920">
        <v>1412.967567881675</v>
      </c>
      <c r="U920">
        <v>1268.064785092108</v>
      </c>
      <c r="V920">
        <v>1421.675019148227</v>
      </c>
      <c r="W920">
        <v>1381.3267944974571</v>
      </c>
      <c r="X920">
        <v>1231.2517956876729</v>
      </c>
      <c r="Y920">
        <v>1268.1075367382609</v>
      </c>
      <c r="Z920">
        <v>1067.929296866163</v>
      </c>
      <c r="AA920">
        <v>1267.69551125416</v>
      </c>
      <c r="AB920">
        <v>1278.488173597849</v>
      </c>
      <c r="AC920">
        <v>1262.1256458703599</v>
      </c>
      <c r="AD920">
        <v>1024.876752839077</v>
      </c>
      <c r="AE920">
        <v>1237.9007481558399</v>
      </c>
      <c r="AF920">
        <v>1321.7578574771339</v>
      </c>
      <c r="AG920">
        <v>1270.1344454142329</v>
      </c>
      <c r="AH920">
        <v>1177.8866888770481</v>
      </c>
    </row>
    <row r="921" spans="1:34" x14ac:dyDescent="0.25">
      <c r="A921">
        <v>44165</v>
      </c>
      <c r="B921">
        <v>1003.08</v>
      </c>
      <c r="C921">
        <v>1237.511444285994</v>
      </c>
      <c r="D921">
        <v>1079.3616218089489</v>
      </c>
      <c r="E921">
        <v>1124.5801184867089</v>
      </c>
      <c r="F921">
        <v>1283.1404795902999</v>
      </c>
      <c r="G921">
        <v>1448.2746010426231</v>
      </c>
      <c r="H921">
        <v>1296.389898750092</v>
      </c>
      <c r="I921">
        <v>1129.9087662905431</v>
      </c>
      <c r="J921">
        <v>1227.5963025927499</v>
      </c>
      <c r="K921">
        <v>974.49181054933501</v>
      </c>
      <c r="L921">
        <v>1149.8339538813291</v>
      </c>
      <c r="M921">
        <v>965.73098545021492</v>
      </c>
      <c r="N921">
        <v>987.90051615725861</v>
      </c>
      <c r="O921">
        <v>1377.99622079148</v>
      </c>
      <c r="P921">
        <v>1176.710097414418</v>
      </c>
      <c r="Q921">
        <v>1298.2457455315539</v>
      </c>
      <c r="R921">
        <v>1187.6733656009351</v>
      </c>
      <c r="S921">
        <v>1019.77097108768</v>
      </c>
      <c r="T921">
        <v>1403.453244352831</v>
      </c>
      <c r="U921">
        <v>1262.1082785413209</v>
      </c>
      <c r="V921">
        <v>1416.6884414418289</v>
      </c>
      <c r="W921">
        <v>1361.995238991205</v>
      </c>
      <c r="X921">
        <v>1221.5827541842521</v>
      </c>
      <c r="Y921">
        <v>1263.257008275936</v>
      </c>
      <c r="Z921">
        <v>1068.9413910521939</v>
      </c>
      <c r="AA921">
        <v>1262.6537219412689</v>
      </c>
      <c r="AB921">
        <v>1273.230105490492</v>
      </c>
      <c r="AC921">
        <v>1254.199778737192</v>
      </c>
      <c r="AD921">
        <v>1021.231867062635</v>
      </c>
      <c r="AE921">
        <v>1232.089002655704</v>
      </c>
      <c r="AF921">
        <v>1313.669651622537</v>
      </c>
      <c r="AG921">
        <v>1262.9945674553639</v>
      </c>
      <c r="AH921">
        <v>1175.1409576818039</v>
      </c>
    </row>
    <row r="922" spans="1:34" x14ac:dyDescent="0.25">
      <c r="A922">
        <v>44162</v>
      </c>
      <c r="B922">
        <v>1010.22</v>
      </c>
      <c r="C922">
        <v>1236.931034965326</v>
      </c>
      <c r="D922">
        <v>1068.8004258496901</v>
      </c>
      <c r="E922">
        <v>1127.0217050036899</v>
      </c>
      <c r="F922">
        <v>1285.180988391945</v>
      </c>
      <c r="G922">
        <v>1456.7871531052399</v>
      </c>
      <c r="H922">
        <v>1291.845848138777</v>
      </c>
      <c r="I922">
        <v>1137.665794091776</v>
      </c>
      <c r="J922">
        <v>1237.8458263098919</v>
      </c>
      <c r="K922">
        <v>979.78915949976158</v>
      </c>
      <c r="L922">
        <v>1153.161468213905</v>
      </c>
      <c r="M922">
        <v>952.80821621677342</v>
      </c>
      <c r="N922">
        <v>986.33763556106305</v>
      </c>
      <c r="O922">
        <v>1375.605146218712</v>
      </c>
      <c r="P922">
        <v>1178.1731656320289</v>
      </c>
      <c r="Q922">
        <v>1302.00028812298</v>
      </c>
      <c r="R922">
        <v>1182.9401597284241</v>
      </c>
      <c r="S922">
        <v>1019.258432647297</v>
      </c>
      <c r="T922">
        <v>1397.1693226078451</v>
      </c>
      <c r="U922">
        <v>1261.1855935209121</v>
      </c>
      <c r="V922">
        <v>1424.84986190277</v>
      </c>
      <c r="W922">
        <v>1354.676205372167</v>
      </c>
      <c r="X922">
        <v>1226.6526723929569</v>
      </c>
      <c r="Y922">
        <v>1257.5994370424421</v>
      </c>
      <c r="Z922">
        <v>1075.809601441493</v>
      </c>
      <c r="AA922">
        <v>1260.55117326766</v>
      </c>
      <c r="AB922">
        <v>1276.519892500027</v>
      </c>
      <c r="AC922">
        <v>1253.5359702269679</v>
      </c>
      <c r="AD922">
        <v>1019.611396930965</v>
      </c>
      <c r="AE922">
        <v>1236.1375751295359</v>
      </c>
      <c r="AF922">
        <v>1314.485565819863</v>
      </c>
      <c r="AG922">
        <v>1260.826385079517</v>
      </c>
      <c r="AH922">
        <v>1174.9400167334111</v>
      </c>
    </row>
    <row r="923" spans="1:34" x14ac:dyDescent="0.25">
      <c r="A923">
        <v>44161</v>
      </c>
      <c r="B923">
        <v>1005.97</v>
      </c>
      <c r="C923">
        <v>1230.232439656389</v>
      </c>
      <c r="D923">
        <v>1057.2904764882719</v>
      </c>
      <c r="E923">
        <v>1126.1998080508281</v>
      </c>
      <c r="F923">
        <v>1275.9976927649129</v>
      </c>
      <c r="G923">
        <v>1438.9808821121251</v>
      </c>
      <c r="H923">
        <v>1280.148516112637</v>
      </c>
      <c r="I923">
        <v>1128.8778462423529</v>
      </c>
      <c r="J923">
        <v>1218.891737843501</v>
      </c>
      <c r="K923">
        <v>987.49880815497795</v>
      </c>
      <c r="L923">
        <v>1155.3211006916461</v>
      </c>
      <c r="M923">
        <v>941.5530635140035</v>
      </c>
      <c r="N923">
        <v>979.34372394327261</v>
      </c>
      <c r="O923">
        <v>1372.6457224926</v>
      </c>
      <c r="P923">
        <v>1176.0919589609441</v>
      </c>
      <c r="Q923">
        <v>1296.3803329585339</v>
      </c>
      <c r="R923">
        <v>1179.341287904085</v>
      </c>
      <c r="S923">
        <v>1018.152962503488</v>
      </c>
      <c r="T923">
        <v>1373.5657787054481</v>
      </c>
      <c r="U923">
        <v>1255.6679782275189</v>
      </c>
      <c r="V923">
        <v>1423.6877411550711</v>
      </c>
      <c r="W923">
        <v>1336.447812996209</v>
      </c>
      <c r="X923">
        <v>1222.547317351788</v>
      </c>
      <c r="Y923">
        <v>1257.1646083004309</v>
      </c>
      <c r="Z923">
        <v>1074.935847935204</v>
      </c>
      <c r="AA923">
        <v>1253.4181952709109</v>
      </c>
      <c r="AB923">
        <v>1272.0097353385261</v>
      </c>
      <c r="AC923">
        <v>1245.147635882221</v>
      </c>
      <c r="AD923">
        <v>1013.9449505286869</v>
      </c>
      <c r="AE923">
        <v>1226.415122087026</v>
      </c>
      <c r="AF923">
        <v>1304.1833057260931</v>
      </c>
      <c r="AG923">
        <v>1256.0720885674559</v>
      </c>
      <c r="AH923">
        <v>1168.36720294407</v>
      </c>
    </row>
    <row r="924" spans="1:34" x14ac:dyDescent="0.25">
      <c r="A924">
        <v>44160</v>
      </c>
      <c r="B924">
        <v>999.94</v>
      </c>
      <c r="C924">
        <v>1225.9977059794589</v>
      </c>
      <c r="D924">
        <v>1053.778836131266</v>
      </c>
      <c r="E924">
        <v>1126.941194760713</v>
      </c>
      <c r="F924">
        <v>1272.12160317344</v>
      </c>
      <c r="G924">
        <v>1418.3258164865169</v>
      </c>
      <c r="H924">
        <v>1279.4108761225079</v>
      </c>
      <c r="I924">
        <v>1130.554332079442</v>
      </c>
      <c r="J924">
        <v>1205.7352041727611</v>
      </c>
      <c r="K924">
        <v>986.52193985320889</v>
      </c>
      <c r="L924">
        <v>1157.5601195910281</v>
      </c>
      <c r="M924">
        <v>938.52289871539551</v>
      </c>
      <c r="N924">
        <v>981.44076031089105</v>
      </c>
      <c r="O924">
        <v>1366.5726384971381</v>
      </c>
      <c r="P924">
        <v>1174.5108310272619</v>
      </c>
      <c r="Q924">
        <v>1291.941172325171</v>
      </c>
      <c r="R924">
        <v>1176.321041613264</v>
      </c>
      <c r="S924">
        <v>1025.221951334657</v>
      </c>
      <c r="T924">
        <v>1361.892350442412</v>
      </c>
      <c r="U924">
        <v>1246.949316163307</v>
      </c>
      <c r="V924">
        <v>1407.560663458717</v>
      </c>
      <c r="W924">
        <v>1330.3996030177591</v>
      </c>
      <c r="X924">
        <v>1229.815384461358</v>
      </c>
      <c r="Y924">
        <v>1249.514106755026</v>
      </c>
      <c r="Z924">
        <v>1075.4446455917521</v>
      </c>
      <c r="AA924">
        <v>1249.874814722624</v>
      </c>
      <c r="AB924">
        <v>1265.771875821287</v>
      </c>
      <c r="AC924">
        <v>1239.2118406077041</v>
      </c>
      <c r="AD924">
        <v>1014.348829937242</v>
      </c>
      <c r="AE924">
        <v>1219.9158765464319</v>
      </c>
      <c r="AF924">
        <v>1299.967723087806</v>
      </c>
      <c r="AG924">
        <v>1249.9549090628859</v>
      </c>
      <c r="AH924">
        <v>1166.3342981681501</v>
      </c>
    </row>
    <row r="925" spans="1:34" x14ac:dyDescent="0.25">
      <c r="A925">
        <v>44159</v>
      </c>
      <c r="B925">
        <v>995.76</v>
      </c>
      <c r="C925">
        <v>1223.8745470466349</v>
      </c>
      <c r="D925">
        <v>1044.506365219424</v>
      </c>
      <c r="E925">
        <v>1118.184413377897</v>
      </c>
      <c r="F925">
        <v>1271.3179059072729</v>
      </c>
      <c r="G925">
        <v>1404.423319155615</v>
      </c>
      <c r="H925">
        <v>1274.7307779918881</v>
      </c>
      <c r="I925">
        <v>1134.927859778456</v>
      </c>
      <c r="J925">
        <v>1205.2333823328429</v>
      </c>
      <c r="K925">
        <v>975.44580139261393</v>
      </c>
      <c r="L925">
        <v>1154.9406739645319</v>
      </c>
      <c r="M925">
        <v>937.66507308317478</v>
      </c>
      <c r="N925">
        <v>982.95079854855226</v>
      </c>
      <c r="O925">
        <v>1371.453924991403</v>
      </c>
      <c r="P925">
        <v>1173.521375573612</v>
      </c>
      <c r="Q925">
        <v>1280.5302369593121</v>
      </c>
      <c r="R925">
        <v>1171.287296918757</v>
      </c>
      <c r="S925">
        <v>1025.3856102208961</v>
      </c>
      <c r="T925">
        <v>1386.396876981813</v>
      </c>
      <c r="U925">
        <v>1233.861502289825</v>
      </c>
      <c r="V925">
        <v>1415.4851551419731</v>
      </c>
      <c r="W925">
        <v>1324.041381473653</v>
      </c>
      <c r="X925">
        <v>1222.032528160513</v>
      </c>
      <c r="Y925">
        <v>1249.910156406349</v>
      </c>
      <c r="Z925">
        <v>1077.0108448648971</v>
      </c>
      <c r="AA925">
        <v>1249.3959899641311</v>
      </c>
      <c r="AB925">
        <v>1263.734008144007</v>
      </c>
      <c r="AC925">
        <v>1232.874746588237</v>
      </c>
      <c r="AD925">
        <v>1013.8241461197809</v>
      </c>
      <c r="AE925">
        <v>1218.2245420021311</v>
      </c>
      <c r="AF925">
        <v>1300.3990226054991</v>
      </c>
      <c r="AG925">
        <v>1246.7196711043321</v>
      </c>
      <c r="AH925">
        <v>1164.060731227323</v>
      </c>
    </row>
    <row r="926" spans="1:34" x14ac:dyDescent="0.25">
      <c r="A926">
        <v>44158</v>
      </c>
      <c r="B926">
        <v>994.19</v>
      </c>
      <c r="C926">
        <v>1223.6827133539989</v>
      </c>
      <c r="D926">
        <v>1044.3495120002301</v>
      </c>
      <c r="E926">
        <v>1113.8370115499461</v>
      </c>
      <c r="F926">
        <v>1277.898853539572</v>
      </c>
      <c r="G926">
        <v>1410.3560440852141</v>
      </c>
      <c r="H926">
        <v>1269.9836707117181</v>
      </c>
      <c r="I926">
        <v>1134.227598275683</v>
      </c>
      <c r="J926">
        <v>1188.2203028008339</v>
      </c>
      <c r="K926">
        <v>969.33209079222468</v>
      </c>
      <c r="L926">
        <v>1151.2960427383091</v>
      </c>
      <c r="M926">
        <v>940.29297419951126</v>
      </c>
      <c r="N926">
        <v>978.06821247313803</v>
      </c>
      <c r="O926">
        <v>1373.7180768560311</v>
      </c>
      <c r="P926">
        <v>1169.9402017811799</v>
      </c>
      <c r="Q926">
        <v>1281.4606996867669</v>
      </c>
      <c r="R926">
        <v>1173.58133167093</v>
      </c>
      <c r="S926">
        <v>1018.391178356054</v>
      </c>
      <c r="T926">
        <v>1369.375783702505</v>
      </c>
      <c r="U926">
        <v>1235.4554818637671</v>
      </c>
      <c r="V926">
        <v>1417.2584549620431</v>
      </c>
      <c r="W926">
        <v>1320.1704157096881</v>
      </c>
      <c r="X926">
        <v>1219.755349999529</v>
      </c>
      <c r="Y926">
        <v>1254.5298724512179</v>
      </c>
      <c r="Z926">
        <v>1077.314920936552</v>
      </c>
      <c r="AA926">
        <v>1250.602149223902</v>
      </c>
      <c r="AB926">
        <v>1261.0188389060941</v>
      </c>
      <c r="AC926">
        <v>1233.073847862237</v>
      </c>
      <c r="AD926">
        <v>1011.842435341507</v>
      </c>
      <c r="AE926">
        <v>1218.222398182402</v>
      </c>
      <c r="AF926">
        <v>1299.7044005949281</v>
      </c>
      <c r="AG926">
        <v>1246.9858937584379</v>
      </c>
      <c r="AH926">
        <v>1163.6191879054829</v>
      </c>
    </row>
    <row r="927" spans="1:34" x14ac:dyDescent="0.25">
      <c r="A927">
        <v>44155</v>
      </c>
      <c r="B927">
        <v>990</v>
      </c>
      <c r="C927">
        <v>1221.6542130491259</v>
      </c>
      <c r="D927">
        <v>1024.917339776036</v>
      </c>
      <c r="E927">
        <v>1108.9852839012619</v>
      </c>
      <c r="F927">
        <v>1276.8305673513371</v>
      </c>
      <c r="G927">
        <v>1393.620302371319</v>
      </c>
      <c r="H927">
        <v>1268.340680329924</v>
      </c>
      <c r="I927">
        <v>1126.2181409315881</v>
      </c>
      <c r="J927">
        <v>1184.6280025385561</v>
      </c>
      <c r="K927">
        <v>957.23023195546898</v>
      </c>
      <c r="L927">
        <v>1151.5076476373049</v>
      </c>
      <c r="M927">
        <v>936.56007181754637</v>
      </c>
      <c r="N927">
        <v>971.24047445847486</v>
      </c>
      <c r="O927">
        <v>1378.959492229236</v>
      </c>
      <c r="P927">
        <v>1160.6238333427229</v>
      </c>
      <c r="Q927">
        <v>1276.7706154332141</v>
      </c>
      <c r="R927">
        <v>1170.9085822443931</v>
      </c>
      <c r="S927">
        <v>1011.650817471811</v>
      </c>
      <c r="T927">
        <v>1382.140153079449</v>
      </c>
      <c r="U927">
        <v>1231.817922339106</v>
      </c>
      <c r="V927">
        <v>1396.354484721938</v>
      </c>
      <c r="W927">
        <v>1320.1243410778191</v>
      </c>
      <c r="X927">
        <v>1226.399502412954</v>
      </c>
      <c r="Y927">
        <v>1258.643626683672</v>
      </c>
      <c r="Z927">
        <v>1066.441703100332</v>
      </c>
      <c r="AA927">
        <v>1251.70289363709</v>
      </c>
      <c r="AB927">
        <v>1258.2557323695121</v>
      </c>
      <c r="AC927">
        <v>1227.5592712319001</v>
      </c>
      <c r="AD927">
        <v>1005.0961853390939</v>
      </c>
      <c r="AE927">
        <v>1210.700486862929</v>
      </c>
      <c r="AF927">
        <v>1293.4122945062329</v>
      </c>
      <c r="AG927">
        <v>1243.5996407883861</v>
      </c>
      <c r="AH927">
        <v>1165.7289019738071</v>
      </c>
    </row>
    <row r="928" spans="1:34" x14ac:dyDescent="0.25">
      <c r="A928">
        <v>44154</v>
      </c>
      <c r="B928">
        <v>983.26</v>
      </c>
      <c r="C928">
        <v>1215.742487032627</v>
      </c>
      <c r="D928">
        <v>1022.916375682379</v>
      </c>
      <c r="E928">
        <v>1112.3328783824729</v>
      </c>
      <c r="F928">
        <v>1258.986520887601</v>
      </c>
      <c r="G928">
        <v>1380.810156911625</v>
      </c>
      <c r="H928">
        <v>1272.0503207135071</v>
      </c>
      <c r="I928">
        <v>1100.687495622509</v>
      </c>
      <c r="J928">
        <v>1181.9018449843909</v>
      </c>
      <c r="K928">
        <v>955.61504605322853</v>
      </c>
      <c r="L928">
        <v>1147.120558850803</v>
      </c>
      <c r="M928">
        <v>941.5986217237961</v>
      </c>
      <c r="N928">
        <v>972.07775746597815</v>
      </c>
      <c r="O928">
        <v>1373.4841450250919</v>
      </c>
      <c r="P928">
        <v>1152.6090269145591</v>
      </c>
      <c r="Q928">
        <v>1267.109893809665</v>
      </c>
      <c r="R928">
        <v>1167.8409194710259</v>
      </c>
      <c r="S928">
        <v>1003.793304474527</v>
      </c>
      <c r="T928">
        <v>1392.2760021698709</v>
      </c>
      <c r="U928">
        <v>1221.8284056239829</v>
      </c>
      <c r="V928">
        <v>1395.9546077314169</v>
      </c>
      <c r="W928">
        <v>1306.8647407307919</v>
      </c>
      <c r="X928">
        <v>1227.175512024226</v>
      </c>
      <c r="Y928">
        <v>1255.2221828271211</v>
      </c>
      <c r="Z928">
        <v>1062.068285022186</v>
      </c>
      <c r="AA928">
        <v>1246.100966517778</v>
      </c>
      <c r="AB928">
        <v>1253.107926976553</v>
      </c>
      <c r="AC928">
        <v>1217.014421893025</v>
      </c>
      <c r="AD928">
        <v>1006.0810476345021</v>
      </c>
      <c r="AE928">
        <v>1205.0269539550629</v>
      </c>
      <c r="AF928">
        <v>1285.9797823517929</v>
      </c>
      <c r="AG928">
        <v>1236.467643105128</v>
      </c>
      <c r="AH928">
        <v>1161.776306493618</v>
      </c>
    </row>
    <row r="929" spans="1:34" x14ac:dyDescent="0.25">
      <c r="A929">
        <v>44153</v>
      </c>
      <c r="B929">
        <v>973.53</v>
      </c>
      <c r="C929">
        <v>1209.8837007155221</v>
      </c>
      <c r="D929">
        <v>1018.138918339674</v>
      </c>
      <c r="E929">
        <v>1106.1336104341581</v>
      </c>
      <c r="F929">
        <v>1255.2711018885941</v>
      </c>
      <c r="G929">
        <v>1374.5534332657271</v>
      </c>
      <c r="H929">
        <v>1274.176133070363</v>
      </c>
      <c r="I929">
        <v>1088.8042540533211</v>
      </c>
      <c r="J929">
        <v>1178.0458769174611</v>
      </c>
      <c r="K929">
        <v>945.57080492027524</v>
      </c>
      <c r="L929">
        <v>1140.3123436784761</v>
      </c>
      <c r="M929">
        <v>941.01661183132671</v>
      </c>
      <c r="N929">
        <v>962.44390265831225</v>
      </c>
      <c r="O929">
        <v>1357.01817441607</v>
      </c>
      <c r="P929">
        <v>1155.361614053287</v>
      </c>
      <c r="Q929">
        <v>1261.6410079048901</v>
      </c>
      <c r="R929">
        <v>1164.5043686097149</v>
      </c>
      <c r="S929">
        <v>996.74495417710659</v>
      </c>
      <c r="T929">
        <v>1386.3056378915569</v>
      </c>
      <c r="U929">
        <v>1215.673167463566</v>
      </c>
      <c r="V929">
        <v>1391.864618062865</v>
      </c>
      <c r="W929">
        <v>1295.58125078434</v>
      </c>
      <c r="X929">
        <v>1233.5438725694221</v>
      </c>
      <c r="Y929">
        <v>1243.0850034827149</v>
      </c>
      <c r="Z929">
        <v>1062.8843928601591</v>
      </c>
      <c r="AA929">
        <v>1241.437141616062</v>
      </c>
      <c r="AB929">
        <v>1243.87852911645</v>
      </c>
      <c r="AC929">
        <v>1211.419942592333</v>
      </c>
      <c r="AD929">
        <v>1001.289755523222</v>
      </c>
      <c r="AE929">
        <v>1193.9966711953321</v>
      </c>
      <c r="AF929">
        <v>1281.4326940007179</v>
      </c>
      <c r="AG929">
        <v>1230.7586238212009</v>
      </c>
      <c r="AH929">
        <v>1155.7681009301921</v>
      </c>
    </row>
    <row r="930" spans="1:34" x14ac:dyDescent="0.25">
      <c r="A930">
        <v>44152</v>
      </c>
      <c r="B930">
        <v>968.9</v>
      </c>
      <c r="C930">
        <v>1206.9455209581231</v>
      </c>
      <c r="D930">
        <v>1033.5395486489081</v>
      </c>
      <c r="E930">
        <v>1099.1730537996791</v>
      </c>
      <c r="F930">
        <v>1253.4780554643339</v>
      </c>
      <c r="G930">
        <v>1353.9558580759699</v>
      </c>
      <c r="H930">
        <v>1262.7859458844459</v>
      </c>
      <c r="I930">
        <v>1102.2307874053249</v>
      </c>
      <c r="J930">
        <v>1186.074621879081</v>
      </c>
      <c r="K930">
        <v>966.33965196331064</v>
      </c>
      <c r="L930">
        <v>1121.674613288129</v>
      </c>
      <c r="M930">
        <v>932.21815849654786</v>
      </c>
      <c r="N930">
        <v>952.98697498405727</v>
      </c>
      <c r="O930">
        <v>1357.233566098721</v>
      </c>
      <c r="P930">
        <v>1156.532982762159</v>
      </c>
      <c r="Q930">
        <v>1256.522555948226</v>
      </c>
      <c r="R930">
        <v>1165.0388955426811</v>
      </c>
      <c r="S930">
        <v>997.71818758153279</v>
      </c>
      <c r="T930">
        <v>1337.875414734033</v>
      </c>
      <c r="U930">
        <v>1214.2797437619331</v>
      </c>
      <c r="V930">
        <v>1384.960043648299</v>
      </c>
      <c r="W930">
        <v>1295.1916329239709</v>
      </c>
      <c r="X930">
        <v>1229.5911814748131</v>
      </c>
      <c r="Y930">
        <v>1243.8901046313481</v>
      </c>
      <c r="Z930">
        <v>1068.7805907085219</v>
      </c>
      <c r="AA930">
        <v>1236.7496869339061</v>
      </c>
      <c r="AB930">
        <v>1243.760933292521</v>
      </c>
      <c r="AC930">
        <v>1210.6027181374959</v>
      </c>
      <c r="AD930">
        <v>995.76079389828772</v>
      </c>
      <c r="AE930">
        <v>1187.869147428456</v>
      </c>
      <c r="AF930">
        <v>1273.7758195340441</v>
      </c>
      <c r="AG930">
        <v>1226.0214430813021</v>
      </c>
      <c r="AH930">
        <v>1157.356224030613</v>
      </c>
    </row>
    <row r="931" spans="1:34" x14ac:dyDescent="0.25">
      <c r="A931">
        <v>44151</v>
      </c>
      <c r="B931">
        <v>950.79</v>
      </c>
      <c r="C931">
        <v>1194.52404927968</v>
      </c>
      <c r="D931">
        <v>1021.279739346926</v>
      </c>
      <c r="E931">
        <v>1090.9142174065471</v>
      </c>
      <c r="F931">
        <v>1241.120101460064</v>
      </c>
      <c r="G931">
        <v>1341.644757461765</v>
      </c>
      <c r="H931">
        <v>1246.3195237518401</v>
      </c>
      <c r="I931">
        <v>1083.670514012769</v>
      </c>
      <c r="J931">
        <v>1177.985268573482</v>
      </c>
      <c r="K931">
        <v>929.63972223008318</v>
      </c>
      <c r="L931">
        <v>1099.163822812601</v>
      </c>
      <c r="M931">
        <v>928.91489625362567</v>
      </c>
      <c r="N931">
        <v>948.60973970866507</v>
      </c>
      <c r="O931">
        <v>1344.830382821453</v>
      </c>
      <c r="P931">
        <v>1147.7644464261029</v>
      </c>
      <c r="Q931">
        <v>1253.7350382704001</v>
      </c>
      <c r="R931">
        <v>1152.4164193139111</v>
      </c>
      <c r="S931">
        <v>990.63831415986294</v>
      </c>
      <c r="T931">
        <v>1294.2898841677061</v>
      </c>
      <c r="U931">
        <v>1211.419342051697</v>
      </c>
      <c r="V931">
        <v>1372.175295263688</v>
      </c>
      <c r="W931">
        <v>1286.5712653736221</v>
      </c>
      <c r="X931">
        <v>1210.118311847868</v>
      </c>
      <c r="Y931">
        <v>1232.860133938909</v>
      </c>
      <c r="Z931">
        <v>1061.6769887913949</v>
      </c>
      <c r="AA931">
        <v>1221.615865338656</v>
      </c>
      <c r="AB931">
        <v>1230.8637668411279</v>
      </c>
      <c r="AC931">
        <v>1200.8394339789891</v>
      </c>
      <c r="AD931">
        <v>990.44130802561585</v>
      </c>
      <c r="AE931">
        <v>1166.9776327680549</v>
      </c>
      <c r="AF931">
        <v>1259.3522521993571</v>
      </c>
      <c r="AG931">
        <v>1212.636998268192</v>
      </c>
      <c r="AH931">
        <v>1147.940472336976</v>
      </c>
    </row>
    <row r="932" spans="1:34" x14ac:dyDescent="0.25">
      <c r="A932">
        <v>44148</v>
      </c>
      <c r="B932">
        <v>966.29</v>
      </c>
      <c r="C932">
        <v>1197.288793575068</v>
      </c>
      <c r="D932">
        <v>1029.4604604716239</v>
      </c>
      <c r="E932">
        <v>1095.960225723408</v>
      </c>
      <c r="F932">
        <v>1248.3777059030581</v>
      </c>
      <c r="G932">
        <v>1344.6345253516131</v>
      </c>
      <c r="H932">
        <v>1243.667138908587</v>
      </c>
      <c r="I932">
        <v>1089.090630221021</v>
      </c>
      <c r="J932">
        <v>1174.5698460613701</v>
      </c>
      <c r="K932">
        <v>938.06743274055498</v>
      </c>
      <c r="L932">
        <v>1108.1305296989881</v>
      </c>
      <c r="M932">
        <v>937.00979525760044</v>
      </c>
      <c r="N932">
        <v>957.49248417701097</v>
      </c>
      <c r="O932">
        <v>1357.2555058800419</v>
      </c>
      <c r="P932">
        <v>1151.323359127189</v>
      </c>
      <c r="Q932">
        <v>1253.3958445685209</v>
      </c>
      <c r="R932">
        <v>1156.386984319455</v>
      </c>
      <c r="S932">
        <v>992.78598801101975</v>
      </c>
      <c r="T932">
        <v>1295.908103548496</v>
      </c>
      <c r="U932">
        <v>1208.343282462788</v>
      </c>
      <c r="V932">
        <v>1382.48473606779</v>
      </c>
      <c r="W932">
        <v>1281.849204778548</v>
      </c>
      <c r="X932">
        <v>1204.223939042125</v>
      </c>
      <c r="Y932">
        <v>1231.948664507109</v>
      </c>
      <c r="Z932">
        <v>1060.708540211763</v>
      </c>
      <c r="AA932">
        <v>1223.1211649553579</v>
      </c>
      <c r="AB932">
        <v>1236.7206180648161</v>
      </c>
      <c r="AC932">
        <v>1201.724009341465</v>
      </c>
      <c r="AD932">
        <v>996.3914163576643</v>
      </c>
      <c r="AE932">
        <v>1181.0843280093529</v>
      </c>
      <c r="AF932">
        <v>1264.3642004768381</v>
      </c>
      <c r="AG932">
        <v>1213.4604437433129</v>
      </c>
      <c r="AH932">
        <v>1150.2045695613051</v>
      </c>
    </row>
    <row r="933" spans="1:34" x14ac:dyDescent="0.25">
      <c r="A933">
        <v>44147</v>
      </c>
      <c r="B933">
        <v>959.28</v>
      </c>
      <c r="C933">
        <v>1194.208810678517</v>
      </c>
      <c r="D933">
        <v>1017.641965893017</v>
      </c>
      <c r="E933">
        <v>1095.2253738103541</v>
      </c>
      <c r="F933">
        <v>1239.2789039985339</v>
      </c>
      <c r="G933">
        <v>1336.422175017264</v>
      </c>
      <c r="H933">
        <v>1249.660226836234</v>
      </c>
      <c r="I933">
        <v>1080.4989750745419</v>
      </c>
      <c r="J933">
        <v>1169.248492131547</v>
      </c>
      <c r="K933">
        <v>948.34594288204892</v>
      </c>
      <c r="L933">
        <v>1098.4321644949571</v>
      </c>
      <c r="M933">
        <v>948.62411257440488</v>
      </c>
      <c r="N933">
        <v>946.70916190680521</v>
      </c>
      <c r="O933">
        <v>1354.0284280176629</v>
      </c>
      <c r="P933">
        <v>1150.0453921553701</v>
      </c>
      <c r="Q933">
        <v>1250.1176630034861</v>
      </c>
      <c r="R933">
        <v>1148.6951197965329</v>
      </c>
      <c r="S933">
        <v>983.98728959716675</v>
      </c>
      <c r="T933">
        <v>1287.8866885620771</v>
      </c>
      <c r="U933">
        <v>1208.415311226795</v>
      </c>
      <c r="V933">
        <v>1385.220846537024</v>
      </c>
      <c r="W933">
        <v>1279.474406635072</v>
      </c>
      <c r="X933">
        <v>1198.0618334538869</v>
      </c>
      <c r="Y933">
        <v>1234.7896105810339</v>
      </c>
      <c r="Z933">
        <v>1060.3079644646309</v>
      </c>
      <c r="AA933">
        <v>1220.0373920577999</v>
      </c>
      <c r="AB933">
        <v>1234.2830553258709</v>
      </c>
      <c r="AC933">
        <v>1197.530789541895</v>
      </c>
      <c r="AD933">
        <v>994.38128660927748</v>
      </c>
      <c r="AE933">
        <v>1171.068030348745</v>
      </c>
      <c r="AF933">
        <v>1259.8090181029279</v>
      </c>
      <c r="AG933">
        <v>1208.3296616990931</v>
      </c>
      <c r="AH933">
        <v>1150.80112963174</v>
      </c>
    </row>
    <row r="934" spans="1:34" x14ac:dyDescent="0.25">
      <c r="A934">
        <v>44146</v>
      </c>
      <c r="B934">
        <v>952.22</v>
      </c>
      <c r="C934">
        <v>1191.164040345212</v>
      </c>
      <c r="D934">
        <v>996.42926320217271</v>
      </c>
      <c r="E934">
        <v>1085.9482872931419</v>
      </c>
      <c r="F934">
        <v>1236.021332661129</v>
      </c>
      <c r="G934">
        <v>1326.854126156491</v>
      </c>
      <c r="H934">
        <v>1245.5228288880569</v>
      </c>
      <c r="I934">
        <v>1081.7613907544601</v>
      </c>
      <c r="J934">
        <v>1156.8821875342151</v>
      </c>
      <c r="K934">
        <v>951.51499544414355</v>
      </c>
      <c r="L934">
        <v>1099.4863393035489</v>
      </c>
      <c r="M934">
        <v>951.28991046601095</v>
      </c>
      <c r="N934">
        <v>944.03180050549372</v>
      </c>
      <c r="O934">
        <v>1346.1024131812601</v>
      </c>
      <c r="P934">
        <v>1149.531638810158</v>
      </c>
      <c r="Q934">
        <v>1253.764388344073</v>
      </c>
      <c r="R934">
        <v>1144.7819477862549</v>
      </c>
      <c r="S934">
        <v>990.19552992632714</v>
      </c>
      <c r="T934">
        <v>1270.1833463221051</v>
      </c>
      <c r="U934">
        <v>1202.4788614855661</v>
      </c>
      <c r="V934">
        <v>1371.2663160436759</v>
      </c>
      <c r="W934">
        <v>1266.5948674931619</v>
      </c>
      <c r="X934">
        <v>1204.6244987003311</v>
      </c>
      <c r="Y934">
        <v>1238.529672406602</v>
      </c>
      <c r="Z934">
        <v>1063.0658454413351</v>
      </c>
      <c r="AA934">
        <v>1218.341236379589</v>
      </c>
      <c r="AB934">
        <v>1229.967735270458</v>
      </c>
      <c r="AC934">
        <v>1192.0871682346101</v>
      </c>
      <c r="AD934">
        <v>993.12138852507678</v>
      </c>
      <c r="AE934">
        <v>1165.4201593789819</v>
      </c>
      <c r="AF934">
        <v>1251.1195324851769</v>
      </c>
      <c r="AG934">
        <v>1200.5153057718121</v>
      </c>
      <c r="AH934">
        <v>1155.7059736552101</v>
      </c>
    </row>
    <row r="935" spans="1:34" x14ac:dyDescent="0.25">
      <c r="A935">
        <v>44145</v>
      </c>
      <c r="B935">
        <v>951.9</v>
      </c>
      <c r="C935">
        <v>1187.5860504865259</v>
      </c>
      <c r="D935">
        <v>988.78333826694734</v>
      </c>
      <c r="E935">
        <v>1085.0711042805649</v>
      </c>
      <c r="F935">
        <v>1238.4500024774629</v>
      </c>
      <c r="G935">
        <v>1327.6413612582751</v>
      </c>
      <c r="H935">
        <v>1243.341009051496</v>
      </c>
      <c r="I935">
        <v>1083.27606882488</v>
      </c>
      <c r="J935">
        <v>1157.0172300104221</v>
      </c>
      <c r="K935">
        <v>940.52033852422005</v>
      </c>
      <c r="L935">
        <v>1099.607693638902</v>
      </c>
      <c r="M935">
        <v>954.37943331751194</v>
      </c>
      <c r="N935">
        <v>939.75301656272995</v>
      </c>
      <c r="O935">
        <v>1341.5145379045839</v>
      </c>
      <c r="P935">
        <v>1147.2932107955389</v>
      </c>
      <c r="Q935">
        <v>1242.812108782759</v>
      </c>
      <c r="R935">
        <v>1143.172707537409</v>
      </c>
      <c r="S935">
        <v>1013.071647769023</v>
      </c>
      <c r="T935">
        <v>1238.463857561514</v>
      </c>
      <c r="U935">
        <v>1201.495248687406</v>
      </c>
      <c r="V935">
        <v>1371.458503785577</v>
      </c>
      <c r="W935">
        <v>1265.984237833205</v>
      </c>
      <c r="X935">
        <v>1190.6339889160411</v>
      </c>
      <c r="Y935">
        <v>1232.422293410493</v>
      </c>
      <c r="Z935">
        <v>1060.557919779963</v>
      </c>
      <c r="AA935">
        <v>1213.7246245763461</v>
      </c>
      <c r="AB935">
        <v>1224.8211943053091</v>
      </c>
      <c r="AC935">
        <v>1191.2720704620781</v>
      </c>
      <c r="AD935">
        <v>991.37747103322749</v>
      </c>
      <c r="AE935">
        <v>1162.0424507619459</v>
      </c>
      <c r="AF935">
        <v>1248.4122561282541</v>
      </c>
      <c r="AG935">
        <v>1197.263155039248</v>
      </c>
      <c r="AH935">
        <v>1151.347077584855</v>
      </c>
    </row>
    <row r="936" spans="1:34" x14ac:dyDescent="0.25">
      <c r="A936">
        <v>44144</v>
      </c>
      <c r="B936">
        <v>951.99</v>
      </c>
      <c r="C936">
        <v>1188.219610786108</v>
      </c>
      <c r="D936">
        <v>1002.837407759868</v>
      </c>
      <c r="E936">
        <v>1082.9035762493179</v>
      </c>
      <c r="F936">
        <v>1241.556640751631</v>
      </c>
      <c r="G936">
        <v>1317.1101550862829</v>
      </c>
      <c r="H936">
        <v>1232.068346557654</v>
      </c>
      <c r="I936">
        <v>1083.412413527479</v>
      </c>
      <c r="J936">
        <v>1160.8508547859269</v>
      </c>
      <c r="K936">
        <v>929.45671794090197</v>
      </c>
      <c r="L936">
        <v>1108.3478100034749</v>
      </c>
      <c r="M936">
        <v>934.12077924555967</v>
      </c>
      <c r="N936">
        <v>939.33087665219477</v>
      </c>
      <c r="O936">
        <v>1339.0032782756</v>
      </c>
      <c r="P936">
        <v>1152.087368763348</v>
      </c>
      <c r="Q936">
        <v>1247.5786957256</v>
      </c>
      <c r="R936">
        <v>1145.629538751848</v>
      </c>
      <c r="S936">
        <v>1014.6309153567109</v>
      </c>
      <c r="T936">
        <v>1245.3320182067371</v>
      </c>
      <c r="U936">
        <v>1205.0940304773451</v>
      </c>
      <c r="V936">
        <v>1362.3831134024961</v>
      </c>
      <c r="W936">
        <v>1269.149364632952</v>
      </c>
      <c r="X936">
        <v>1190.692873864758</v>
      </c>
      <c r="Y936">
        <v>1234.676193715685</v>
      </c>
      <c r="Z936">
        <v>1070.8683780198651</v>
      </c>
      <c r="AA936">
        <v>1214.9285185337999</v>
      </c>
      <c r="AB936">
        <v>1224.8843204519851</v>
      </c>
      <c r="AC936">
        <v>1192.8612198420881</v>
      </c>
      <c r="AD936">
        <v>988.67366265792452</v>
      </c>
      <c r="AE936">
        <v>1159.920624916158</v>
      </c>
      <c r="AF936">
        <v>1241.980121780133</v>
      </c>
      <c r="AG936">
        <v>1198.8299221708039</v>
      </c>
      <c r="AH936">
        <v>1154.787835847377</v>
      </c>
    </row>
    <row r="937" spans="1:34" x14ac:dyDescent="0.25">
      <c r="A937">
        <v>44141</v>
      </c>
      <c r="B937">
        <v>938.29</v>
      </c>
      <c r="C937">
        <v>1179.549817700911</v>
      </c>
      <c r="D937">
        <v>980.86357493105777</v>
      </c>
      <c r="E937">
        <v>1076.209526034042</v>
      </c>
      <c r="F937">
        <v>1234.854693384174</v>
      </c>
      <c r="G937">
        <v>1312.7108032699959</v>
      </c>
      <c r="H937">
        <v>1223.8739300618961</v>
      </c>
      <c r="I937">
        <v>1077.469985005755</v>
      </c>
      <c r="J937">
        <v>1142.9846970727349</v>
      </c>
      <c r="K937">
        <v>920.43561135777372</v>
      </c>
      <c r="L937">
        <v>1077.5812690963869</v>
      </c>
      <c r="M937">
        <v>927.89570798019952</v>
      </c>
      <c r="N937">
        <v>928.54572486373752</v>
      </c>
      <c r="O937">
        <v>1329.5581828054001</v>
      </c>
      <c r="P937">
        <v>1138.835992248383</v>
      </c>
      <c r="Q937">
        <v>1238.23782013559</v>
      </c>
      <c r="R937">
        <v>1138.4228888243269</v>
      </c>
      <c r="S937">
        <v>1017.063527213612</v>
      </c>
      <c r="T937">
        <v>1235.7104460482519</v>
      </c>
      <c r="U937">
        <v>1203.735746192157</v>
      </c>
      <c r="V937">
        <v>1335.1414734446471</v>
      </c>
      <c r="W937">
        <v>1254.6923447992331</v>
      </c>
      <c r="X937">
        <v>1184.138718218647</v>
      </c>
      <c r="Y937">
        <v>1231.379504009908</v>
      </c>
      <c r="Z937">
        <v>1061.3747935327849</v>
      </c>
      <c r="AA937">
        <v>1208.4332951339029</v>
      </c>
      <c r="AB937">
        <v>1210.658364601619</v>
      </c>
      <c r="AC937">
        <v>1185.1392620072399</v>
      </c>
      <c r="AD937">
        <v>979.79496617463678</v>
      </c>
      <c r="AE937">
        <v>1144.1635305361449</v>
      </c>
      <c r="AF937">
        <v>1227.5846119456089</v>
      </c>
      <c r="AG937">
        <v>1188.99360478054</v>
      </c>
      <c r="AH937">
        <v>1150.9657280313579</v>
      </c>
    </row>
    <row r="938" spans="1:34" x14ac:dyDescent="0.25">
      <c r="A938">
        <v>44140</v>
      </c>
      <c r="B938">
        <v>937.75</v>
      </c>
      <c r="C938">
        <v>1178.8995207844489</v>
      </c>
      <c r="D938">
        <v>975.50760650487598</v>
      </c>
      <c r="E938">
        <v>1084.4705182467601</v>
      </c>
      <c r="F938">
        <v>1232.752319297306</v>
      </c>
      <c r="G938">
        <v>1310.0563264430821</v>
      </c>
      <c r="H938">
        <v>1223.08624138244</v>
      </c>
      <c r="I938">
        <v>1079.843655334091</v>
      </c>
      <c r="J938">
        <v>1135.482131453809</v>
      </c>
      <c r="K938">
        <v>921.44625094302955</v>
      </c>
      <c r="L938">
        <v>1070.130986835381</v>
      </c>
      <c r="M938">
        <v>928.71961979848618</v>
      </c>
      <c r="N938">
        <v>925.24797293825884</v>
      </c>
      <c r="O938">
        <v>1326.8060348107219</v>
      </c>
      <c r="P938">
        <v>1140.218567743859</v>
      </c>
      <c r="Q938">
        <v>1239.7324087603549</v>
      </c>
      <c r="R938">
        <v>1140.0352702189689</v>
      </c>
      <c r="S938">
        <v>1004.860090655096</v>
      </c>
      <c r="T938">
        <v>1217.910431361302</v>
      </c>
      <c r="U938">
        <v>1203.270358991085</v>
      </c>
      <c r="V938">
        <v>1337.506639856224</v>
      </c>
      <c r="W938">
        <v>1265.1833851429731</v>
      </c>
      <c r="X938">
        <v>1186.7449919473249</v>
      </c>
      <c r="Y938">
        <v>1233.617760211476</v>
      </c>
      <c r="Z938">
        <v>1062.2160588652559</v>
      </c>
      <c r="AA938">
        <v>1206.875040620869</v>
      </c>
      <c r="AB938">
        <v>1208.415916942434</v>
      </c>
      <c r="AC938">
        <v>1187.4483594233709</v>
      </c>
      <c r="AD938">
        <v>980.04532767742</v>
      </c>
      <c r="AE938">
        <v>1144.177837163129</v>
      </c>
      <c r="AF938">
        <v>1224.3531980678599</v>
      </c>
      <c r="AG938">
        <v>1188.229694076223</v>
      </c>
      <c r="AH938">
        <v>1151.600398398924</v>
      </c>
    </row>
    <row r="939" spans="1:34" x14ac:dyDescent="0.25">
      <c r="A939">
        <v>44139</v>
      </c>
      <c r="B939">
        <v>939.76</v>
      </c>
      <c r="C939">
        <v>1184.1960903419099</v>
      </c>
      <c r="D939">
        <v>970.24862298946039</v>
      </c>
      <c r="E939">
        <v>1080.8958510948121</v>
      </c>
      <c r="F939">
        <v>1235.409213134405</v>
      </c>
      <c r="G939">
        <v>1328.9169894326731</v>
      </c>
      <c r="H939">
        <v>1231.1337326988889</v>
      </c>
      <c r="I939">
        <v>1076.04793890064</v>
      </c>
      <c r="J939">
        <v>1159.727145488685</v>
      </c>
      <c r="K939">
        <v>928.36317481984929</v>
      </c>
      <c r="L939">
        <v>1067.739210304142</v>
      </c>
      <c r="M939">
        <v>920.39963650547531</v>
      </c>
      <c r="N939">
        <v>932.1460177113737</v>
      </c>
      <c r="O939">
        <v>1336.2614142704081</v>
      </c>
      <c r="P939">
        <v>1141.5052343752729</v>
      </c>
      <c r="Q939">
        <v>1241.6749593331481</v>
      </c>
      <c r="R939">
        <v>1146.292723096939</v>
      </c>
      <c r="S939">
        <v>1002.643036974288</v>
      </c>
      <c r="T939">
        <v>1221.6094032073549</v>
      </c>
      <c r="U939">
        <v>1203.740868931382</v>
      </c>
      <c r="V939">
        <v>1358.5236043161831</v>
      </c>
      <c r="W939">
        <v>1271.458027834301</v>
      </c>
      <c r="X939">
        <v>1186.805983865974</v>
      </c>
      <c r="Y939">
        <v>1241.9462494813549</v>
      </c>
      <c r="Z939">
        <v>1071.0065866418861</v>
      </c>
      <c r="AA939">
        <v>1211.2845598050451</v>
      </c>
      <c r="AB939">
        <v>1217.918368181796</v>
      </c>
      <c r="AC939">
        <v>1191.923325985462</v>
      </c>
      <c r="AD939">
        <v>982.43062733661213</v>
      </c>
      <c r="AE939">
        <v>1149.1809919706541</v>
      </c>
      <c r="AF939">
        <v>1229.63715209308</v>
      </c>
      <c r="AG939">
        <v>1191.138826989536</v>
      </c>
      <c r="AH939">
        <v>1159.3883478853261</v>
      </c>
    </row>
    <row r="940" spans="1:34" x14ac:dyDescent="0.25">
      <c r="A940">
        <v>44138</v>
      </c>
      <c r="B940">
        <v>935.41</v>
      </c>
      <c r="C940">
        <v>1176.2078819939111</v>
      </c>
      <c r="D940">
        <v>946.46879774443846</v>
      </c>
      <c r="E940">
        <v>1070.62803011592</v>
      </c>
      <c r="F940">
        <v>1226.8891692513041</v>
      </c>
      <c r="G940">
        <v>1302.3142883285079</v>
      </c>
      <c r="H940">
        <v>1228.7382114487909</v>
      </c>
      <c r="I940">
        <v>1071.021889450037</v>
      </c>
      <c r="J940">
        <v>1151.4755921380161</v>
      </c>
      <c r="K940">
        <v>922.24287808294423</v>
      </c>
      <c r="L940">
        <v>1064.1577037381969</v>
      </c>
      <c r="M940">
        <v>924.24548548939333</v>
      </c>
      <c r="N940">
        <v>925.79634003911588</v>
      </c>
      <c r="O940">
        <v>1335.175727296825</v>
      </c>
      <c r="P940">
        <v>1136.665098871141</v>
      </c>
      <c r="Q940">
        <v>1239.754151280016</v>
      </c>
      <c r="R940">
        <v>1143.760341229301</v>
      </c>
      <c r="S940">
        <v>1000.774546422706</v>
      </c>
      <c r="T940">
        <v>1216.7599951843119</v>
      </c>
      <c r="U940">
        <v>1189.76338371522</v>
      </c>
      <c r="V940">
        <v>1327.773423940308</v>
      </c>
      <c r="W940">
        <v>1261.563820236084</v>
      </c>
      <c r="X940">
        <v>1171.3172082028229</v>
      </c>
      <c r="Y940">
        <v>1231.867066288637</v>
      </c>
      <c r="Z940">
        <v>1063.3397987768899</v>
      </c>
      <c r="AA940">
        <v>1202.127570954616</v>
      </c>
      <c r="AB940">
        <v>1212.5129618230139</v>
      </c>
      <c r="AC940">
        <v>1182.4289133668101</v>
      </c>
      <c r="AD940">
        <v>977.47346542561695</v>
      </c>
      <c r="AE940">
        <v>1144.6670441511999</v>
      </c>
      <c r="AF940">
        <v>1223.090604032029</v>
      </c>
      <c r="AG940">
        <v>1183.197220549863</v>
      </c>
      <c r="AH940">
        <v>1150.223994694981</v>
      </c>
    </row>
    <row r="941" spans="1:34" x14ac:dyDescent="0.25">
      <c r="A941">
        <v>44137</v>
      </c>
      <c r="B941">
        <v>933.68</v>
      </c>
      <c r="C941">
        <v>1171.6144183817889</v>
      </c>
      <c r="D941">
        <v>916.72362384394</v>
      </c>
      <c r="E941">
        <v>1065.587969836188</v>
      </c>
      <c r="F941">
        <v>1217.6838419294229</v>
      </c>
      <c r="G941">
        <v>1294.29511070017</v>
      </c>
      <c r="H941">
        <v>1228.624796992299</v>
      </c>
      <c r="I941">
        <v>1068.232457998904</v>
      </c>
      <c r="J941">
        <v>1140.526333574157</v>
      </c>
      <c r="K941">
        <v>908.18547846261447</v>
      </c>
      <c r="L941">
        <v>1058.971951672703</v>
      </c>
      <c r="M941">
        <v>921.31795230197702</v>
      </c>
      <c r="N941">
        <v>915.6530080895327</v>
      </c>
      <c r="O941">
        <v>1328.957475621597</v>
      </c>
      <c r="P941">
        <v>1143.6774291355359</v>
      </c>
      <c r="Q941">
        <v>1234.7126264617791</v>
      </c>
      <c r="R941">
        <v>1142.37626846237</v>
      </c>
      <c r="S941">
        <v>984.72958119004522</v>
      </c>
      <c r="T941">
        <v>1223.94976719696</v>
      </c>
      <c r="U941">
        <v>1186.8867981493429</v>
      </c>
      <c r="V941">
        <v>1313.9391549538971</v>
      </c>
      <c r="W941">
        <v>1262.4578494031391</v>
      </c>
      <c r="X941">
        <v>1178.6723043810009</v>
      </c>
      <c r="Y941">
        <v>1228.128708836065</v>
      </c>
      <c r="Z941">
        <v>1062.849873697297</v>
      </c>
      <c r="AA941">
        <v>1197.5133089534961</v>
      </c>
      <c r="AB941">
        <v>1204.5482468827211</v>
      </c>
      <c r="AC941">
        <v>1181.5965854307799</v>
      </c>
      <c r="AD941">
        <v>971.8348860861206</v>
      </c>
      <c r="AE941">
        <v>1141.1162738690721</v>
      </c>
      <c r="AF941">
        <v>1215.7363483700501</v>
      </c>
      <c r="AG941">
        <v>1176.4380112937049</v>
      </c>
      <c r="AH941">
        <v>1149.0608052886821</v>
      </c>
    </row>
    <row r="942" spans="1:34" x14ac:dyDescent="0.25">
      <c r="A942">
        <v>44134</v>
      </c>
      <c r="B942">
        <v>925.47</v>
      </c>
      <c r="C942">
        <v>1164.8265457826719</v>
      </c>
      <c r="D942">
        <v>907.84820371956221</v>
      </c>
      <c r="E942">
        <v>1064.1766880768539</v>
      </c>
      <c r="F942">
        <v>1210.5558553150929</v>
      </c>
      <c r="G942">
        <v>1293.278570991416</v>
      </c>
      <c r="H942">
        <v>1220.584540499716</v>
      </c>
      <c r="I942">
        <v>1058.3408370058321</v>
      </c>
      <c r="J942">
        <v>1142.656647256093</v>
      </c>
      <c r="K942">
        <v>903.58095289059668</v>
      </c>
      <c r="L942">
        <v>1054.3653121003681</v>
      </c>
      <c r="M942">
        <v>920.8608522698654</v>
      </c>
      <c r="N942">
        <v>914.58992632099739</v>
      </c>
      <c r="O942">
        <v>1312.6210625425249</v>
      </c>
      <c r="P942">
        <v>1140.5628574828841</v>
      </c>
      <c r="Q942">
        <v>1230.3578148975459</v>
      </c>
      <c r="R942">
        <v>1138.314374110495</v>
      </c>
      <c r="S942">
        <v>998.88556132982239</v>
      </c>
      <c r="T942">
        <v>1211.4627227967569</v>
      </c>
      <c r="U942">
        <v>1179.3516385677251</v>
      </c>
      <c r="V942">
        <v>1311.3873016154089</v>
      </c>
      <c r="W942">
        <v>1245.9125738345331</v>
      </c>
      <c r="X942">
        <v>1167.3408763437601</v>
      </c>
      <c r="Y942">
        <v>1221.45123938648</v>
      </c>
      <c r="Z942">
        <v>1052.6532683632699</v>
      </c>
      <c r="AA942">
        <v>1190.155304856353</v>
      </c>
      <c r="AB942">
        <v>1197.498783071175</v>
      </c>
      <c r="AC942">
        <v>1174.439428706369</v>
      </c>
      <c r="AD942">
        <v>968.82520983841493</v>
      </c>
      <c r="AE942">
        <v>1133.105239287738</v>
      </c>
      <c r="AF942">
        <v>1210.6387012488749</v>
      </c>
      <c r="AG942">
        <v>1169.82833639252</v>
      </c>
      <c r="AH942">
        <v>1141.422486043989</v>
      </c>
    </row>
    <row r="943" spans="1:34" x14ac:dyDescent="0.25">
      <c r="A943">
        <v>44133</v>
      </c>
      <c r="B943">
        <v>919.08</v>
      </c>
      <c r="C943">
        <v>1162.9844535178599</v>
      </c>
      <c r="D943">
        <v>904.49093377933616</v>
      </c>
      <c r="E943">
        <v>1061.775290896343</v>
      </c>
      <c r="F943">
        <v>1207.098008908036</v>
      </c>
      <c r="G943">
        <v>1296.7494465703371</v>
      </c>
      <c r="H943">
        <v>1208.9899260058951</v>
      </c>
      <c r="I943">
        <v>1050.472862369249</v>
      </c>
      <c r="J943">
        <v>1151.840745225747</v>
      </c>
      <c r="K943">
        <v>904.37695465288778</v>
      </c>
      <c r="L943">
        <v>1043.540153981399</v>
      </c>
      <c r="M943">
        <v>926.83993902565749</v>
      </c>
      <c r="N943">
        <v>915.27063523863865</v>
      </c>
      <c r="O943">
        <v>1305.105693027102</v>
      </c>
      <c r="P943">
        <v>1137.3823425958681</v>
      </c>
      <c r="Q943">
        <v>1235.5524892685839</v>
      </c>
      <c r="R943">
        <v>1139.701588830683</v>
      </c>
      <c r="S943">
        <v>993.83276903740523</v>
      </c>
      <c r="T943">
        <v>1214.996415208172</v>
      </c>
      <c r="U943">
        <v>1180.261535396864</v>
      </c>
      <c r="V943">
        <v>1312.3298199861169</v>
      </c>
      <c r="W943">
        <v>1250.071594308926</v>
      </c>
      <c r="X943">
        <v>1173.8201007827861</v>
      </c>
      <c r="Y943">
        <v>1215.0217369037121</v>
      </c>
      <c r="Z943">
        <v>1050.0405887703359</v>
      </c>
      <c r="AA943">
        <v>1186.1151535139461</v>
      </c>
      <c r="AB943">
        <v>1196.898386659278</v>
      </c>
      <c r="AC943">
        <v>1174.7321319607829</v>
      </c>
      <c r="AD943">
        <v>969.49486362912432</v>
      </c>
      <c r="AE943">
        <v>1126.1082335109779</v>
      </c>
      <c r="AF943">
        <v>1209.1830820355019</v>
      </c>
      <c r="AG943">
        <v>1166.306178527464</v>
      </c>
      <c r="AH943">
        <v>1141.754221160106</v>
      </c>
    </row>
    <row r="944" spans="1:34" x14ac:dyDescent="0.25">
      <c r="A944">
        <v>44132</v>
      </c>
      <c r="B944">
        <v>921.05</v>
      </c>
      <c r="C944">
        <v>1160.9014419537179</v>
      </c>
      <c r="D944">
        <v>911.98779771320528</v>
      </c>
      <c r="E944">
        <v>1051.825638801047</v>
      </c>
      <c r="F944">
        <v>1202.2986987420161</v>
      </c>
      <c r="G944">
        <v>1290.8382644557171</v>
      </c>
      <c r="H944">
        <v>1209.943373193862</v>
      </c>
      <c r="I944">
        <v>1043.7249990126661</v>
      </c>
      <c r="J944">
        <v>1148.0513087133411</v>
      </c>
      <c r="K944">
        <v>913.25338187114323</v>
      </c>
      <c r="L944">
        <v>1036.6295524677089</v>
      </c>
      <c r="M944">
        <v>931.7186290855384</v>
      </c>
      <c r="N944">
        <v>919.98965753975335</v>
      </c>
      <c r="O944">
        <v>1299.438442968257</v>
      </c>
      <c r="P944">
        <v>1130.565683912665</v>
      </c>
      <c r="Q944">
        <v>1232.545371552209</v>
      </c>
      <c r="R944">
        <v>1134.163761940827</v>
      </c>
      <c r="S944">
        <v>1003.710574479671</v>
      </c>
      <c r="T944">
        <v>1204.2207539695301</v>
      </c>
      <c r="U944">
        <v>1186.2406179151301</v>
      </c>
      <c r="V944">
        <v>1299.798551460078</v>
      </c>
      <c r="W944">
        <v>1251.445457594265</v>
      </c>
      <c r="X944">
        <v>1157.575226526119</v>
      </c>
      <c r="Y944">
        <v>1217.0364121616019</v>
      </c>
      <c r="Z944">
        <v>1059.253666761377</v>
      </c>
      <c r="AA944">
        <v>1183.605789133313</v>
      </c>
      <c r="AB944">
        <v>1193.014214775179</v>
      </c>
      <c r="AC944">
        <v>1172.5639267036361</v>
      </c>
      <c r="AD944">
        <v>973.07490974899872</v>
      </c>
      <c r="AE944">
        <v>1126.4397437322521</v>
      </c>
      <c r="AF944">
        <v>1208.732146943069</v>
      </c>
      <c r="AG944">
        <v>1160.8253518287549</v>
      </c>
      <c r="AH944">
        <v>1142.0670936196159</v>
      </c>
    </row>
    <row r="945" spans="1:34" x14ac:dyDescent="0.25">
      <c r="A945">
        <v>44131</v>
      </c>
      <c r="B945">
        <v>946.47</v>
      </c>
      <c r="C945">
        <v>1177.884877409653</v>
      </c>
      <c r="D945">
        <v>928.79158840141326</v>
      </c>
      <c r="E945">
        <v>1063.879014493471</v>
      </c>
      <c r="F945">
        <v>1224.2337101803521</v>
      </c>
      <c r="G945">
        <v>1317.3164624963581</v>
      </c>
      <c r="H945">
        <v>1222.0354128540059</v>
      </c>
      <c r="I945">
        <v>1068.0397458698931</v>
      </c>
      <c r="J945">
        <v>1148.849952595928</v>
      </c>
      <c r="K945">
        <v>938.89399954200667</v>
      </c>
      <c r="L945">
        <v>1051.1411056796389</v>
      </c>
      <c r="M945">
        <v>944.90777123336193</v>
      </c>
      <c r="N945">
        <v>927.85787985166746</v>
      </c>
      <c r="O945">
        <v>1314.733081505372</v>
      </c>
      <c r="P945">
        <v>1147.7277704268511</v>
      </c>
      <c r="Q945">
        <v>1241.1227468187039</v>
      </c>
      <c r="R945">
        <v>1147.773660523244</v>
      </c>
      <c r="S945">
        <v>1024.4544859850459</v>
      </c>
      <c r="T945">
        <v>1228.324677503804</v>
      </c>
      <c r="U945">
        <v>1200.888475101779</v>
      </c>
      <c r="V945">
        <v>1319.7623004799659</v>
      </c>
      <c r="W945">
        <v>1271.419757373613</v>
      </c>
      <c r="X945">
        <v>1190.9986251452699</v>
      </c>
      <c r="Y945">
        <v>1232.6540728181089</v>
      </c>
      <c r="Z945">
        <v>1076.809235907765</v>
      </c>
      <c r="AA945">
        <v>1203.325468345098</v>
      </c>
      <c r="AB945">
        <v>1205.6204860365031</v>
      </c>
      <c r="AC945">
        <v>1190.560265151076</v>
      </c>
      <c r="AD945">
        <v>984.89832515514775</v>
      </c>
      <c r="AE945">
        <v>1152.9887296610909</v>
      </c>
      <c r="AF945">
        <v>1224.211329944724</v>
      </c>
      <c r="AG945">
        <v>1177.852426507905</v>
      </c>
      <c r="AH945">
        <v>1158.551262652521</v>
      </c>
    </row>
    <row r="946" spans="1:34" x14ac:dyDescent="0.25">
      <c r="A946">
        <v>44130</v>
      </c>
      <c r="B946">
        <v>950.8</v>
      </c>
      <c r="C946">
        <v>1185.6801257903001</v>
      </c>
      <c r="D946">
        <v>935.59555809392612</v>
      </c>
      <c r="E946">
        <v>1072.3649891845921</v>
      </c>
      <c r="F946">
        <v>1234.133740002268</v>
      </c>
      <c r="G946">
        <v>1334.5506031028931</v>
      </c>
      <c r="H946">
        <v>1228.7969521685529</v>
      </c>
      <c r="I946">
        <v>1079.320981731948</v>
      </c>
      <c r="J946">
        <v>1152.5775117671501</v>
      </c>
      <c r="K946">
        <v>945.44719536601679</v>
      </c>
      <c r="L946">
        <v>1062.4074035997339</v>
      </c>
      <c r="M946">
        <v>953.18273139437531</v>
      </c>
      <c r="N946">
        <v>934.13946583457903</v>
      </c>
      <c r="O946">
        <v>1325.314989430424</v>
      </c>
      <c r="P946">
        <v>1153.548905323006</v>
      </c>
      <c r="Q946">
        <v>1243.506569061685</v>
      </c>
      <c r="R946">
        <v>1150.7481400358349</v>
      </c>
      <c r="S946">
        <v>1023.737918642153</v>
      </c>
      <c r="T946">
        <v>1213.661431688143</v>
      </c>
      <c r="U946">
        <v>1204.712860395548</v>
      </c>
      <c r="V946">
        <v>1351.8489936779069</v>
      </c>
      <c r="W946">
        <v>1285.467299156719</v>
      </c>
      <c r="X946">
        <v>1198.6417007068519</v>
      </c>
      <c r="Y946">
        <v>1243.084634315222</v>
      </c>
      <c r="Z946">
        <v>1085.521273024877</v>
      </c>
      <c r="AA946">
        <v>1210.665035472769</v>
      </c>
      <c r="AB946">
        <v>1214.3558089497601</v>
      </c>
      <c r="AC946">
        <v>1198.488654279148</v>
      </c>
      <c r="AD946">
        <v>992.48955953460177</v>
      </c>
      <c r="AE946">
        <v>1156.5164416922901</v>
      </c>
      <c r="AF946">
        <v>1230.7092758842739</v>
      </c>
      <c r="AG946">
        <v>1187.6813284252769</v>
      </c>
      <c r="AH946">
        <v>1165.416976229259</v>
      </c>
    </row>
    <row r="947" spans="1:34" x14ac:dyDescent="0.25">
      <c r="A947">
        <v>44127</v>
      </c>
      <c r="B947">
        <v>961.26</v>
      </c>
      <c r="C947">
        <v>1193.3801859238381</v>
      </c>
      <c r="D947">
        <v>949.8100843578236</v>
      </c>
      <c r="E947">
        <v>1097.556972357233</v>
      </c>
      <c r="F947">
        <v>1245.134657076921</v>
      </c>
      <c r="G947">
        <v>1341.400954020198</v>
      </c>
      <c r="H947">
        <v>1240.488151446046</v>
      </c>
      <c r="I947">
        <v>1094.20388073043</v>
      </c>
      <c r="J947">
        <v>1157.437591904873</v>
      </c>
      <c r="K947">
        <v>950.5054476683149</v>
      </c>
      <c r="L947">
        <v>1061.3621484051421</v>
      </c>
      <c r="M947">
        <v>955.60127129328316</v>
      </c>
      <c r="N947">
        <v>942.04784514148525</v>
      </c>
      <c r="O947">
        <v>1327.3874465148731</v>
      </c>
      <c r="P947">
        <v>1155.806098580658</v>
      </c>
      <c r="Q947">
        <v>1246.9072356433489</v>
      </c>
      <c r="R947">
        <v>1166.7583710929971</v>
      </c>
      <c r="S947">
        <v>1033.7267253091591</v>
      </c>
      <c r="T947">
        <v>1218.180877852958</v>
      </c>
      <c r="U947">
        <v>1209.259017814577</v>
      </c>
      <c r="V947">
        <v>1359.768732968492</v>
      </c>
      <c r="W947">
        <v>1286.52240018617</v>
      </c>
      <c r="X947">
        <v>1207.413551454463</v>
      </c>
      <c r="Y947">
        <v>1250.1383918064651</v>
      </c>
      <c r="Z947">
        <v>1094.998767097424</v>
      </c>
      <c r="AA947">
        <v>1220.032820875098</v>
      </c>
      <c r="AB947">
        <v>1217.621273665975</v>
      </c>
      <c r="AC947">
        <v>1206.1067303513869</v>
      </c>
      <c r="AD947">
        <v>1002.087200604797</v>
      </c>
      <c r="AE947">
        <v>1167.946053524194</v>
      </c>
      <c r="AF947">
        <v>1240.076863579558</v>
      </c>
      <c r="AG947">
        <v>1196.864657085453</v>
      </c>
      <c r="AH947">
        <v>1170.3261741547269</v>
      </c>
    </row>
    <row r="948" spans="1:34" x14ac:dyDescent="0.25">
      <c r="A948">
        <v>44126</v>
      </c>
      <c r="B948">
        <v>949.9</v>
      </c>
      <c r="C948">
        <v>1190.1987949351881</v>
      </c>
      <c r="D948">
        <v>942.90018814943357</v>
      </c>
      <c r="E948">
        <v>1087.0914872954661</v>
      </c>
      <c r="F948">
        <v>1243.098664688564</v>
      </c>
      <c r="G948">
        <v>1335.8316035476089</v>
      </c>
      <c r="H948">
        <v>1245.6423288804001</v>
      </c>
      <c r="I948">
        <v>1093.7059628620559</v>
      </c>
      <c r="J948">
        <v>1155.5522246324269</v>
      </c>
      <c r="K948">
        <v>940.0768958245601</v>
      </c>
      <c r="L948">
        <v>1064.798738292556</v>
      </c>
      <c r="M948">
        <v>952.52881444060404</v>
      </c>
      <c r="N948">
        <v>940.17416449347434</v>
      </c>
      <c r="O948">
        <v>1317.1324788884699</v>
      </c>
      <c r="P948">
        <v>1154.7434056111999</v>
      </c>
      <c r="Q948">
        <v>1235.1046963887511</v>
      </c>
      <c r="R948">
        <v>1166.3873871769999</v>
      </c>
      <c r="S948">
        <v>1047.308030437197</v>
      </c>
      <c r="T948">
        <v>1209.527543803862</v>
      </c>
      <c r="U948">
        <v>1199.2075731619179</v>
      </c>
      <c r="V948">
        <v>1350.8644015251441</v>
      </c>
      <c r="W948">
        <v>1290.532215209993</v>
      </c>
      <c r="X948">
        <v>1209.1231213180779</v>
      </c>
      <c r="Y948">
        <v>1244.84094736417</v>
      </c>
      <c r="Z948">
        <v>1101.470516012706</v>
      </c>
      <c r="AA948">
        <v>1218.2352882316229</v>
      </c>
      <c r="AB948">
        <v>1209.842624753001</v>
      </c>
      <c r="AC948">
        <v>1203.711624429337</v>
      </c>
      <c r="AD948">
        <v>1000.528805234442</v>
      </c>
      <c r="AE948">
        <v>1157.138075396326</v>
      </c>
      <c r="AF948">
        <v>1235.342758302907</v>
      </c>
      <c r="AG948">
        <v>1195.388263406282</v>
      </c>
      <c r="AH948">
        <v>1167.091684041475</v>
      </c>
    </row>
    <row r="949" spans="1:34" x14ac:dyDescent="0.25">
      <c r="A949">
        <v>44125</v>
      </c>
      <c r="B949">
        <v>939.03</v>
      </c>
      <c r="C949">
        <v>1186.127887922705</v>
      </c>
      <c r="D949">
        <v>931.89823344436832</v>
      </c>
      <c r="E949">
        <v>1080.839648678703</v>
      </c>
      <c r="F949">
        <v>1234.1200014880051</v>
      </c>
      <c r="G949">
        <v>1335.5954545655809</v>
      </c>
      <c r="H949">
        <v>1244.3166004052259</v>
      </c>
      <c r="I949">
        <v>1081.545643524493</v>
      </c>
      <c r="J949">
        <v>1159.2815605786079</v>
      </c>
      <c r="K949">
        <v>931.20694010232262</v>
      </c>
      <c r="L949">
        <v>1064.3675794774949</v>
      </c>
      <c r="M949">
        <v>947.40879839901754</v>
      </c>
      <c r="N949">
        <v>942.71154304873801</v>
      </c>
      <c r="O949">
        <v>1305.562822375932</v>
      </c>
      <c r="P949">
        <v>1152.1301993798691</v>
      </c>
      <c r="Q949">
        <v>1234.813613178278</v>
      </c>
      <c r="R949">
        <v>1160.565473276223</v>
      </c>
      <c r="S949">
        <v>1049.017706083597</v>
      </c>
      <c r="T949">
        <v>1204.241057693371</v>
      </c>
      <c r="U949">
        <v>1202.515307391935</v>
      </c>
      <c r="V949">
        <v>1342.2531820275269</v>
      </c>
      <c r="W949">
        <v>1289.544211497001</v>
      </c>
      <c r="X949">
        <v>1205.535543745262</v>
      </c>
      <c r="Y949">
        <v>1244.3962576406279</v>
      </c>
      <c r="Z949">
        <v>1083.2921151493831</v>
      </c>
      <c r="AA949">
        <v>1213.9625264209351</v>
      </c>
      <c r="AB949">
        <v>1205.1033576862931</v>
      </c>
      <c r="AC949">
        <v>1201.167293501009</v>
      </c>
      <c r="AD949">
        <v>995.45892776079017</v>
      </c>
      <c r="AE949">
        <v>1145.358736399442</v>
      </c>
      <c r="AF949">
        <v>1234.596578954398</v>
      </c>
      <c r="AG949">
        <v>1190.349221236208</v>
      </c>
      <c r="AH949">
        <v>1163.3565340577161</v>
      </c>
    </row>
    <row r="950" spans="1:34" x14ac:dyDescent="0.25">
      <c r="A950">
        <v>44124</v>
      </c>
      <c r="B950">
        <v>944.42</v>
      </c>
      <c r="C950">
        <v>1189.1011356430861</v>
      </c>
      <c r="D950">
        <v>935.29031527160987</v>
      </c>
      <c r="E950">
        <v>1087.461953539791</v>
      </c>
      <c r="F950">
        <v>1240.465061094472</v>
      </c>
      <c r="G950">
        <v>1326.9759446963001</v>
      </c>
      <c r="H950">
        <v>1255.0930465741831</v>
      </c>
      <c r="I950">
        <v>1068.13121574145</v>
      </c>
      <c r="J950">
        <v>1162.5120666482539</v>
      </c>
      <c r="K950">
        <v>924.12659983831998</v>
      </c>
      <c r="L950">
        <v>1069.787581519643</v>
      </c>
      <c r="M950">
        <v>946.82274139544245</v>
      </c>
      <c r="N950">
        <v>950.62111506982421</v>
      </c>
      <c r="O950">
        <v>1307.061622819836</v>
      </c>
      <c r="P950">
        <v>1155.987366892452</v>
      </c>
      <c r="Q950">
        <v>1239.851422558894</v>
      </c>
      <c r="R950">
        <v>1165.6444000285651</v>
      </c>
      <c r="S950">
        <v>1033.2249634990701</v>
      </c>
      <c r="T950">
        <v>1205.642910837164</v>
      </c>
      <c r="U950">
        <v>1208.79716705993</v>
      </c>
      <c r="V950">
        <v>1365.0970044500709</v>
      </c>
      <c r="W950">
        <v>1287.9702695691519</v>
      </c>
      <c r="X950">
        <v>1203.2305836054711</v>
      </c>
      <c r="Y950">
        <v>1247.6331467122779</v>
      </c>
      <c r="Z950">
        <v>1074.3856271764971</v>
      </c>
      <c r="AA950">
        <v>1217.947371014945</v>
      </c>
      <c r="AB950">
        <v>1208.8288350039661</v>
      </c>
      <c r="AC950">
        <v>1201.761332438331</v>
      </c>
      <c r="AD950">
        <v>997.55297375403234</v>
      </c>
      <c r="AE950">
        <v>1150.925955245626</v>
      </c>
      <c r="AF950">
        <v>1242.0911879988521</v>
      </c>
      <c r="AG950">
        <v>1194.32096672493</v>
      </c>
      <c r="AH950">
        <v>1162.793883183343</v>
      </c>
    </row>
    <row r="951" spans="1:34" x14ac:dyDescent="0.25">
      <c r="A951">
        <v>44123</v>
      </c>
      <c r="B951">
        <v>943.69</v>
      </c>
      <c r="C951">
        <v>1187.489551356746</v>
      </c>
      <c r="D951">
        <v>936.99988141013148</v>
      </c>
      <c r="E951">
        <v>1086.2410075146561</v>
      </c>
      <c r="F951">
        <v>1234.9859350951699</v>
      </c>
      <c r="G951">
        <v>1327.7511560824</v>
      </c>
      <c r="H951">
        <v>1251.149205841396</v>
      </c>
      <c r="I951">
        <v>1060.842600060673</v>
      </c>
      <c r="J951">
        <v>1155.14936124366</v>
      </c>
      <c r="K951">
        <v>925.43382645612985</v>
      </c>
      <c r="L951">
        <v>1061.2982898650159</v>
      </c>
      <c r="M951">
        <v>960.42537110968442</v>
      </c>
      <c r="N951">
        <v>952.90248006065508</v>
      </c>
      <c r="O951">
        <v>1299.694611602838</v>
      </c>
      <c r="P951">
        <v>1157.6871712374009</v>
      </c>
      <c r="Q951">
        <v>1236.23018545937</v>
      </c>
      <c r="R951">
        <v>1163.005197282487</v>
      </c>
      <c r="S951">
        <v>1039.6223844689789</v>
      </c>
      <c r="T951">
        <v>1194.6283630652811</v>
      </c>
      <c r="U951">
        <v>1213.9861621295661</v>
      </c>
      <c r="V951">
        <v>1351.477115523624</v>
      </c>
      <c r="W951">
        <v>1284.735749342613</v>
      </c>
      <c r="X951">
        <v>1204.8169122926449</v>
      </c>
      <c r="Y951">
        <v>1251.1150266132331</v>
      </c>
      <c r="Z951">
        <v>1077.59446353521</v>
      </c>
      <c r="AA951">
        <v>1216.4969301249889</v>
      </c>
      <c r="AB951">
        <v>1202.659219579361</v>
      </c>
      <c r="AC951">
        <v>1201.289504585164</v>
      </c>
      <c r="AD951">
        <v>1002.03741920723</v>
      </c>
      <c r="AE951">
        <v>1146.2785586840589</v>
      </c>
      <c r="AF951">
        <v>1239.0953101227169</v>
      </c>
      <c r="AG951">
        <v>1190.7520064636201</v>
      </c>
      <c r="AH951">
        <v>1164.236427304555</v>
      </c>
    </row>
    <row r="952" spans="1:34" x14ac:dyDescent="0.25">
      <c r="A952">
        <v>44120</v>
      </c>
      <c r="B952">
        <v>943.3</v>
      </c>
      <c r="C952">
        <v>1186.4289406378309</v>
      </c>
      <c r="D952">
        <v>936.10510654921075</v>
      </c>
      <c r="E952">
        <v>1080.440562183571</v>
      </c>
      <c r="F952">
        <v>1230.6672224383281</v>
      </c>
      <c r="G952">
        <v>1327.149907843258</v>
      </c>
      <c r="H952">
        <v>1245.2696213302549</v>
      </c>
      <c r="I952">
        <v>1053.9275196021299</v>
      </c>
      <c r="J952">
        <v>1157.4040352829779</v>
      </c>
      <c r="K952">
        <v>949.35766097913154</v>
      </c>
      <c r="L952">
        <v>1054.5498137236109</v>
      </c>
      <c r="M952">
        <v>957.99652317109712</v>
      </c>
      <c r="N952">
        <v>949.83885113711983</v>
      </c>
      <c r="O952">
        <v>1301.110375349271</v>
      </c>
      <c r="P952">
        <v>1157.9167402371129</v>
      </c>
      <c r="Q952">
        <v>1236.556440999793</v>
      </c>
      <c r="R952">
        <v>1161.436517635758</v>
      </c>
      <c r="S952">
        <v>1036.719446702981</v>
      </c>
      <c r="T952">
        <v>1196.1294831096111</v>
      </c>
      <c r="U952">
        <v>1213.804738438917</v>
      </c>
      <c r="V952">
        <v>1361.9843138309921</v>
      </c>
      <c r="W952">
        <v>1280.5626800089931</v>
      </c>
      <c r="X952">
        <v>1197.288158537757</v>
      </c>
      <c r="Y952">
        <v>1251.9564028331711</v>
      </c>
      <c r="Z952">
        <v>1084.8351728423349</v>
      </c>
      <c r="AA952">
        <v>1213.7571821780491</v>
      </c>
      <c r="AB952">
        <v>1206.0684400980811</v>
      </c>
      <c r="AC952">
        <v>1199.39112711343</v>
      </c>
      <c r="AD952">
        <v>1000.999251382341</v>
      </c>
      <c r="AE952">
        <v>1143.369894808653</v>
      </c>
      <c r="AF952">
        <v>1236.9324186680219</v>
      </c>
      <c r="AG952">
        <v>1187.9392959968941</v>
      </c>
      <c r="AH952">
        <v>1165.7357934657109</v>
      </c>
    </row>
    <row r="953" spans="1:34" x14ac:dyDescent="0.25">
      <c r="A953">
        <v>44119</v>
      </c>
      <c r="B953">
        <v>942.76</v>
      </c>
      <c r="C953">
        <v>1189.5112050485809</v>
      </c>
      <c r="D953">
        <v>921.40677566354589</v>
      </c>
      <c r="E953">
        <v>1090.2737406631541</v>
      </c>
      <c r="F953">
        <v>1236.553787897368</v>
      </c>
      <c r="G953">
        <v>1337.0395229801479</v>
      </c>
      <c r="H953">
        <v>1247.6145485526299</v>
      </c>
      <c r="I953">
        <v>1065.1292075403439</v>
      </c>
      <c r="J953">
        <v>1163.901671502168</v>
      </c>
      <c r="K953">
        <v>939.69559260456435</v>
      </c>
      <c r="L953">
        <v>1058.279518215058</v>
      </c>
      <c r="M953">
        <v>961.82150732951584</v>
      </c>
      <c r="N953">
        <v>955.94036327898084</v>
      </c>
      <c r="O953">
        <v>1298.870310361461</v>
      </c>
      <c r="P953">
        <v>1153.658083708098</v>
      </c>
      <c r="Q953">
        <v>1249.7625007685961</v>
      </c>
      <c r="R953">
        <v>1159.3771173031839</v>
      </c>
      <c r="S953">
        <v>1033.2369790593441</v>
      </c>
      <c r="T953">
        <v>1199.7993640978209</v>
      </c>
      <c r="U953">
        <v>1222.2899678249969</v>
      </c>
      <c r="V953">
        <v>1378.694535183437</v>
      </c>
      <c r="W953">
        <v>1274.4918637927331</v>
      </c>
      <c r="X953">
        <v>1191.673470309594</v>
      </c>
      <c r="Y953">
        <v>1256.7544788159059</v>
      </c>
      <c r="Z953">
        <v>1091.8225800762959</v>
      </c>
      <c r="AA953">
        <v>1216.1952197935821</v>
      </c>
      <c r="AB953">
        <v>1210.1999859647431</v>
      </c>
      <c r="AC953">
        <v>1201.246832558397</v>
      </c>
      <c r="AD953">
        <v>1007.344573450233</v>
      </c>
      <c r="AE953">
        <v>1137.8348948196699</v>
      </c>
      <c r="AF953">
        <v>1237.175613725969</v>
      </c>
      <c r="AG953">
        <v>1189.4314216544431</v>
      </c>
      <c r="AH953">
        <v>1172.8908644571011</v>
      </c>
    </row>
    <row r="954" spans="1:34" x14ac:dyDescent="0.25">
      <c r="A954">
        <v>44118</v>
      </c>
      <c r="B954">
        <v>940.18</v>
      </c>
      <c r="C954">
        <v>1191.0721496095971</v>
      </c>
      <c r="D954">
        <v>931.30746021185428</v>
      </c>
      <c r="E954">
        <v>1101.581751106974</v>
      </c>
      <c r="F954">
        <v>1245.422429502725</v>
      </c>
      <c r="G954">
        <v>1338.4707932428639</v>
      </c>
      <c r="H954">
        <v>1243.40418316201</v>
      </c>
      <c r="I954">
        <v>1069.1411779779901</v>
      </c>
      <c r="J954">
        <v>1170.9595760957779</v>
      </c>
      <c r="K954">
        <v>952.65786330335618</v>
      </c>
      <c r="L954">
        <v>1046.604973904427</v>
      </c>
      <c r="M954">
        <v>962.26910641405925</v>
      </c>
      <c r="N954">
        <v>954.21969385271427</v>
      </c>
      <c r="O954">
        <v>1300.038907920168</v>
      </c>
      <c r="P954">
        <v>1152.824876499438</v>
      </c>
      <c r="Q954">
        <v>1236.1617878355989</v>
      </c>
      <c r="R954">
        <v>1150.2632557715319</v>
      </c>
      <c r="S954">
        <v>1037.225066772038</v>
      </c>
      <c r="T954">
        <v>1189.1713983848799</v>
      </c>
      <c r="U954">
        <v>1226.189565642148</v>
      </c>
      <c r="V954">
        <v>1384.5925317023391</v>
      </c>
      <c r="W954">
        <v>1274.304326223468</v>
      </c>
      <c r="X954">
        <v>1196.459777149076</v>
      </c>
      <c r="Y954">
        <v>1261.4939597235959</v>
      </c>
      <c r="Z954">
        <v>1094.5589800177379</v>
      </c>
      <c r="AA954">
        <v>1220.1831070220189</v>
      </c>
      <c r="AB954">
        <v>1209.059377005135</v>
      </c>
      <c r="AC954">
        <v>1200.3519737104789</v>
      </c>
      <c r="AD954">
        <v>1009.026376125872</v>
      </c>
      <c r="AE954">
        <v>1134.744626950916</v>
      </c>
      <c r="AF954">
        <v>1230.6248546944221</v>
      </c>
      <c r="AG954">
        <v>1194.971235516203</v>
      </c>
      <c r="AH954">
        <v>1174.8762123437209</v>
      </c>
    </row>
    <row r="955" spans="1:34" x14ac:dyDescent="0.25">
      <c r="A955">
        <v>44117</v>
      </c>
      <c r="B955">
        <v>929.86</v>
      </c>
      <c r="C955">
        <v>1191.4016055349359</v>
      </c>
      <c r="D955">
        <v>930.7601147690981</v>
      </c>
      <c r="E955">
        <v>1086.274589937776</v>
      </c>
      <c r="F955">
        <v>1247.387194565965</v>
      </c>
      <c r="G955">
        <v>1330.8716986950351</v>
      </c>
      <c r="H955">
        <v>1232.6219074166399</v>
      </c>
      <c r="I955">
        <v>1069.43428315456</v>
      </c>
      <c r="J955">
        <v>1178.903279480435</v>
      </c>
      <c r="K955">
        <v>955.37422169483591</v>
      </c>
      <c r="L955">
        <v>1047.6605028033071</v>
      </c>
      <c r="M955">
        <v>967.23349614630331</v>
      </c>
      <c r="N955">
        <v>958.77222253302841</v>
      </c>
      <c r="O955">
        <v>1303.440032332667</v>
      </c>
      <c r="P955">
        <v>1146.8243283823731</v>
      </c>
      <c r="Q955">
        <v>1234.452875655546</v>
      </c>
      <c r="R955">
        <v>1144.7456650910781</v>
      </c>
      <c r="S955">
        <v>1034.284887789262</v>
      </c>
      <c r="T955">
        <v>1190.1648466763261</v>
      </c>
      <c r="U955">
        <v>1222.6719879414641</v>
      </c>
      <c r="V955">
        <v>1406.707596390806</v>
      </c>
      <c r="W955">
        <v>1284.5565884500591</v>
      </c>
      <c r="X955">
        <v>1202.6491768717219</v>
      </c>
      <c r="Y955">
        <v>1261.4324091193621</v>
      </c>
      <c r="Z955">
        <v>1094.4184559546311</v>
      </c>
      <c r="AA955">
        <v>1219.8596564098129</v>
      </c>
      <c r="AB955">
        <v>1213.0594281645999</v>
      </c>
      <c r="AC955">
        <v>1198.3559133164449</v>
      </c>
      <c r="AD955">
        <v>1009.685352600742</v>
      </c>
      <c r="AE955">
        <v>1123.720220224189</v>
      </c>
      <c r="AF955">
        <v>1228.343858057965</v>
      </c>
      <c r="AG955">
        <v>1196.060946405009</v>
      </c>
      <c r="AH955">
        <v>1177.095279128486</v>
      </c>
    </row>
    <row r="956" spans="1:34" x14ac:dyDescent="0.25">
      <c r="A956">
        <v>44116</v>
      </c>
      <c r="B956">
        <v>925.83</v>
      </c>
      <c r="C956">
        <v>1191.5441310756801</v>
      </c>
      <c r="D956">
        <v>934.35245988191605</v>
      </c>
      <c r="E956">
        <v>1076.725649538098</v>
      </c>
      <c r="F956">
        <v>1249.004452692411</v>
      </c>
      <c r="G956">
        <v>1332.040409100211</v>
      </c>
      <c r="H956">
        <v>1230.1067038606</v>
      </c>
      <c r="I956">
        <v>1073.641036135605</v>
      </c>
      <c r="J956">
        <v>1175.3070826572109</v>
      </c>
      <c r="K956">
        <v>958.99878730214573</v>
      </c>
      <c r="L956">
        <v>1059.5684217509131</v>
      </c>
      <c r="M956">
        <v>962.47100709406891</v>
      </c>
      <c r="N956">
        <v>957.22519254448116</v>
      </c>
      <c r="O956">
        <v>1302.363477491522</v>
      </c>
      <c r="P956">
        <v>1139.016813959978</v>
      </c>
      <c r="Q956">
        <v>1235.3262091332219</v>
      </c>
      <c r="R956">
        <v>1138.8758643188171</v>
      </c>
      <c r="S956">
        <v>1027.452355319255</v>
      </c>
      <c r="T956">
        <v>1210.420036499323</v>
      </c>
      <c r="U956">
        <v>1217.523304935776</v>
      </c>
      <c r="V956">
        <v>1415.937742040162</v>
      </c>
      <c r="W956">
        <v>1277.3616929831389</v>
      </c>
      <c r="X956">
        <v>1205.354360168129</v>
      </c>
      <c r="Y956">
        <v>1263.06339101002</v>
      </c>
      <c r="Z956">
        <v>1100.264757874201</v>
      </c>
      <c r="AA956">
        <v>1222.0493405153579</v>
      </c>
      <c r="AB956">
        <v>1214.5731364532271</v>
      </c>
      <c r="AC956">
        <v>1193.907410647146</v>
      </c>
      <c r="AD956">
        <v>1007.881270590789</v>
      </c>
      <c r="AE956">
        <v>1120.3809003708741</v>
      </c>
      <c r="AF956">
        <v>1228.8377603334759</v>
      </c>
      <c r="AG956">
        <v>1193.7816721420791</v>
      </c>
      <c r="AH956">
        <v>1179.9825110471711</v>
      </c>
    </row>
    <row r="957" spans="1:34" x14ac:dyDescent="0.25">
      <c r="A957">
        <v>44113</v>
      </c>
      <c r="B957">
        <v>924</v>
      </c>
      <c r="C957">
        <v>1195.2166179503561</v>
      </c>
      <c r="D957">
        <v>945.03809793999676</v>
      </c>
      <c r="E957">
        <v>1073.510986876553</v>
      </c>
      <c r="F957">
        <v>1254.093508078435</v>
      </c>
      <c r="G957">
        <v>1336.615757419426</v>
      </c>
      <c r="H957">
        <v>1233.605975201114</v>
      </c>
      <c r="I957">
        <v>1078.8851979774861</v>
      </c>
      <c r="J957">
        <v>1180.4939360109011</v>
      </c>
      <c r="K957">
        <v>973.69715427064273</v>
      </c>
      <c r="L957">
        <v>1069.387705671382</v>
      </c>
      <c r="M957">
        <v>970.0532548366956</v>
      </c>
      <c r="N957">
        <v>960.19813542744691</v>
      </c>
      <c r="O957">
        <v>1303.644212726301</v>
      </c>
      <c r="P957">
        <v>1138.270219672627</v>
      </c>
      <c r="Q957">
        <v>1234.776317094965</v>
      </c>
      <c r="R957">
        <v>1133.8632955304711</v>
      </c>
      <c r="S957">
        <v>1033.9263987293691</v>
      </c>
      <c r="T957">
        <v>1215.5032779357889</v>
      </c>
      <c r="U957">
        <v>1231.723020189072</v>
      </c>
      <c r="V957">
        <v>1414.5094968192529</v>
      </c>
      <c r="W957">
        <v>1287.833183690248</v>
      </c>
      <c r="X957">
        <v>1203.3894665031651</v>
      </c>
      <c r="Y957">
        <v>1263.461028872422</v>
      </c>
      <c r="Z957">
        <v>1111.1164815134259</v>
      </c>
      <c r="AA957">
        <v>1225.041250056785</v>
      </c>
      <c r="AB957">
        <v>1218.0791924036889</v>
      </c>
      <c r="AC957">
        <v>1198.5870489186379</v>
      </c>
      <c r="AD957">
        <v>1012.712661307736</v>
      </c>
      <c r="AE957">
        <v>1115.521058640556</v>
      </c>
      <c r="AF957">
        <v>1234.8001037971201</v>
      </c>
      <c r="AG957">
        <v>1200.0808018966891</v>
      </c>
      <c r="AH957">
        <v>1180.9066857262289</v>
      </c>
    </row>
    <row r="958" spans="1:34" x14ac:dyDescent="0.25">
      <c r="A958">
        <v>44112</v>
      </c>
      <c r="B958">
        <v>918.84</v>
      </c>
      <c r="C958">
        <v>1189.4631651070249</v>
      </c>
      <c r="D958">
        <v>929.32472252770003</v>
      </c>
      <c r="E958">
        <v>1076.0618834702179</v>
      </c>
      <c r="F958">
        <v>1251.110797256807</v>
      </c>
      <c r="G958">
        <v>1328.08500230154</v>
      </c>
      <c r="H958">
        <v>1221.127612888032</v>
      </c>
      <c r="I958">
        <v>1073.135390928162</v>
      </c>
      <c r="J958">
        <v>1161.178647676415</v>
      </c>
      <c r="K958">
        <v>949.63305730291279</v>
      </c>
      <c r="L958">
        <v>1055.896901691302</v>
      </c>
      <c r="M958">
        <v>954.60041739592543</v>
      </c>
      <c r="N958">
        <v>960.71994240777497</v>
      </c>
      <c r="O958">
        <v>1294.8102423114251</v>
      </c>
      <c r="P958">
        <v>1131.5267131692001</v>
      </c>
      <c r="Q958">
        <v>1237.159693226615</v>
      </c>
      <c r="R958">
        <v>1125.3002342001651</v>
      </c>
      <c r="S958">
        <v>1023.642399126021</v>
      </c>
      <c r="T958">
        <v>1196.617041480602</v>
      </c>
      <c r="U958">
        <v>1226.023744998774</v>
      </c>
      <c r="V958">
        <v>1426.675467033848</v>
      </c>
      <c r="W958">
        <v>1288.568391749352</v>
      </c>
      <c r="X958">
        <v>1202.028448490059</v>
      </c>
      <c r="Y958">
        <v>1265.577668337181</v>
      </c>
      <c r="Z958">
        <v>1095.6455930821951</v>
      </c>
      <c r="AA958">
        <v>1220.603583999497</v>
      </c>
      <c r="AB958">
        <v>1209.7243986071051</v>
      </c>
      <c r="AC958">
        <v>1192.8701170102011</v>
      </c>
      <c r="AD958">
        <v>1006.43122086056</v>
      </c>
      <c r="AE958">
        <v>1106.1933338883759</v>
      </c>
      <c r="AF958">
        <v>1230.7177797863289</v>
      </c>
      <c r="AG958">
        <v>1193.4357329503689</v>
      </c>
      <c r="AH958">
        <v>1175.7002845326319</v>
      </c>
    </row>
    <row r="959" spans="1:34" x14ac:dyDescent="0.25">
      <c r="A959">
        <v>44111</v>
      </c>
      <c r="B959">
        <v>919.72</v>
      </c>
      <c r="C959">
        <v>1191.835906991186</v>
      </c>
      <c r="D959">
        <v>931.08095359309925</v>
      </c>
      <c r="E959">
        <v>1075.4291219856759</v>
      </c>
      <c r="F959">
        <v>1254.4106459597399</v>
      </c>
      <c r="G959">
        <v>1336.432853896775</v>
      </c>
      <c r="H959">
        <v>1220.5765802720041</v>
      </c>
      <c r="I959">
        <v>1081.779754247143</v>
      </c>
      <c r="J959">
        <v>1167.552958183559</v>
      </c>
      <c r="K959">
        <v>959.69288004188684</v>
      </c>
      <c r="L959">
        <v>1047.7032822281819</v>
      </c>
      <c r="M959">
        <v>968.84314294363492</v>
      </c>
      <c r="N959">
        <v>964.70101123117809</v>
      </c>
      <c r="O959">
        <v>1293.9105750100689</v>
      </c>
      <c r="P959">
        <v>1122.048590179752</v>
      </c>
      <c r="Q959">
        <v>1232.3759080802599</v>
      </c>
      <c r="R959">
        <v>1128.2007472958251</v>
      </c>
      <c r="S959">
        <v>1024.638209183217</v>
      </c>
      <c r="T959">
        <v>1197.0205811721371</v>
      </c>
      <c r="U959">
        <v>1232.1133331329399</v>
      </c>
      <c r="V959">
        <v>1439.409801550448</v>
      </c>
      <c r="W959">
        <v>1288.274553847087</v>
      </c>
      <c r="X959">
        <v>1212.1713144897069</v>
      </c>
      <c r="Y959">
        <v>1269.547481973809</v>
      </c>
      <c r="Z959">
        <v>1081.696453251607</v>
      </c>
      <c r="AA959">
        <v>1223.9675829566199</v>
      </c>
      <c r="AB959">
        <v>1210.47002917539</v>
      </c>
      <c r="AC959">
        <v>1195.1330745896059</v>
      </c>
      <c r="AD959">
        <v>1008.02463661693</v>
      </c>
      <c r="AE959">
        <v>1104.884383937959</v>
      </c>
      <c r="AF959">
        <v>1231.719637320537</v>
      </c>
      <c r="AG959">
        <v>1194.3548287411429</v>
      </c>
      <c r="AH959">
        <v>1180.6838475792119</v>
      </c>
    </row>
    <row r="960" spans="1:34" x14ac:dyDescent="0.25">
      <c r="A960">
        <v>44110</v>
      </c>
      <c r="B960">
        <v>915.67</v>
      </c>
      <c r="C960">
        <v>1190.4176287596549</v>
      </c>
      <c r="D960">
        <v>909.38342093237668</v>
      </c>
      <c r="E960">
        <v>1069.8819662546921</v>
      </c>
      <c r="F960">
        <v>1248.9807319345509</v>
      </c>
      <c r="G960">
        <v>1344.577248193252</v>
      </c>
      <c r="H960">
        <v>1230.384252897481</v>
      </c>
      <c r="I960">
        <v>1081.389499019501</v>
      </c>
      <c r="J960">
        <v>1170.320892262064</v>
      </c>
      <c r="K960">
        <v>971.7351552087656</v>
      </c>
      <c r="L960">
        <v>1028.592101146239</v>
      </c>
      <c r="M960">
        <v>960.9106305786263</v>
      </c>
      <c r="N960">
        <v>968.79419253124775</v>
      </c>
      <c r="O960">
        <v>1296.426581080962</v>
      </c>
      <c r="P960">
        <v>1120.2043629727641</v>
      </c>
      <c r="Q960">
        <v>1230.880342542795</v>
      </c>
      <c r="R960">
        <v>1130.059487165393</v>
      </c>
      <c r="S960">
        <v>1024.808147915958</v>
      </c>
      <c r="T960">
        <v>1192.206360043938</v>
      </c>
      <c r="U960">
        <v>1228.761149320484</v>
      </c>
      <c r="V960">
        <v>1435.4833567982171</v>
      </c>
      <c r="W960">
        <v>1283.655876811546</v>
      </c>
      <c r="X960">
        <v>1206.2660407320379</v>
      </c>
      <c r="Y960">
        <v>1269.3915009024349</v>
      </c>
      <c r="Z960">
        <v>1076.4290140153589</v>
      </c>
      <c r="AA960">
        <v>1221.6782508273729</v>
      </c>
      <c r="AB960">
        <v>1210.37671540325</v>
      </c>
      <c r="AC960">
        <v>1194.5529116032581</v>
      </c>
      <c r="AD960">
        <v>1005.937105571349</v>
      </c>
      <c r="AE960">
        <v>1103.911402964492</v>
      </c>
      <c r="AF960">
        <v>1234.255739159169</v>
      </c>
      <c r="AG960">
        <v>1193.3120380534269</v>
      </c>
      <c r="AH960">
        <v>1176.909276141454</v>
      </c>
    </row>
    <row r="961" spans="1:34" x14ac:dyDescent="0.25">
      <c r="A961">
        <v>44109</v>
      </c>
      <c r="B961">
        <v>914.68</v>
      </c>
      <c r="C961">
        <v>1186.852012190911</v>
      </c>
      <c r="D961">
        <v>912.48539929364097</v>
      </c>
      <c r="E961">
        <v>1062.2139279880839</v>
      </c>
      <c r="F961">
        <v>1244.4615412586679</v>
      </c>
      <c r="G961">
        <v>1334.7650883145809</v>
      </c>
      <c r="H961">
        <v>1217.434877163648</v>
      </c>
      <c r="I961">
        <v>1075.4225510107019</v>
      </c>
      <c r="J961">
        <v>1163.349026527236</v>
      </c>
      <c r="K961">
        <v>983.15954435069182</v>
      </c>
      <c r="L961">
        <v>1027.370031526882</v>
      </c>
      <c r="M961">
        <v>961.16853265085092</v>
      </c>
      <c r="N961">
        <v>970.4664266247463</v>
      </c>
      <c r="O961">
        <v>1298.653756893375</v>
      </c>
      <c r="P961">
        <v>1118.7350795964271</v>
      </c>
      <c r="Q961">
        <v>1229.805053214516</v>
      </c>
      <c r="R961">
        <v>1127.905364597844</v>
      </c>
      <c r="S961">
        <v>1006.201599525068</v>
      </c>
      <c r="T961">
        <v>1193.3588167835831</v>
      </c>
      <c r="U961">
        <v>1227.010133925015</v>
      </c>
      <c r="V961">
        <v>1401.3404532256279</v>
      </c>
      <c r="W961">
        <v>1275.6756391645711</v>
      </c>
      <c r="X961">
        <v>1201.032072833953</v>
      </c>
      <c r="Y961">
        <v>1267.6266872024521</v>
      </c>
      <c r="Z961">
        <v>1076.5027720998</v>
      </c>
      <c r="AA961">
        <v>1217.029963119259</v>
      </c>
      <c r="AB961">
        <v>1208.2077459889369</v>
      </c>
      <c r="AC961">
        <v>1190.365737545593</v>
      </c>
      <c r="AD961">
        <v>1005.556082715869</v>
      </c>
      <c r="AE961">
        <v>1102.9735464435651</v>
      </c>
      <c r="AF961">
        <v>1232.8075027478289</v>
      </c>
      <c r="AG961">
        <v>1187.52383926419</v>
      </c>
      <c r="AH961">
        <v>1174.272494036288</v>
      </c>
    </row>
    <row r="962" spans="1:34" x14ac:dyDescent="0.25">
      <c r="A962">
        <v>44106</v>
      </c>
      <c r="B962">
        <v>909.91</v>
      </c>
      <c r="C962">
        <v>1176.136116129612</v>
      </c>
      <c r="D962">
        <v>916.62897455628911</v>
      </c>
      <c r="E962">
        <v>1053.8843701463391</v>
      </c>
      <c r="F962">
        <v>1226.9014685709169</v>
      </c>
      <c r="G962">
        <v>1301.308740455484</v>
      </c>
      <c r="H962">
        <v>1205.4457536576331</v>
      </c>
      <c r="I962">
        <v>1071.864333545898</v>
      </c>
      <c r="J962">
        <v>1165.6853091533851</v>
      </c>
      <c r="K962">
        <v>959.04194064633771</v>
      </c>
      <c r="L962">
        <v>1013.607676655678</v>
      </c>
      <c r="M962">
        <v>954.6217774551078</v>
      </c>
      <c r="N962">
        <v>961.6551470518225</v>
      </c>
      <c r="O962">
        <v>1286.3089117881</v>
      </c>
      <c r="P962">
        <v>1106.974016701412</v>
      </c>
      <c r="Q962">
        <v>1218.11616496787</v>
      </c>
      <c r="R962">
        <v>1119.894701138076</v>
      </c>
      <c r="S962">
        <v>992.87458920410154</v>
      </c>
      <c r="T962">
        <v>1187.8159102551019</v>
      </c>
      <c r="U962">
        <v>1212.292491365967</v>
      </c>
      <c r="V962">
        <v>1392.000759291639</v>
      </c>
      <c r="W962">
        <v>1267.214605538888</v>
      </c>
      <c r="X962">
        <v>1187.5806923950311</v>
      </c>
      <c r="Y962">
        <v>1262.4916243383591</v>
      </c>
      <c r="Z962">
        <v>1072.299827243075</v>
      </c>
      <c r="AA962">
        <v>1206.381699761032</v>
      </c>
      <c r="AB962">
        <v>1197.333207625361</v>
      </c>
      <c r="AC962">
        <v>1178.003250125412</v>
      </c>
      <c r="AD962">
        <v>998.34347134609266</v>
      </c>
      <c r="AE962">
        <v>1090.5255985028789</v>
      </c>
      <c r="AF962">
        <v>1221.127216152805</v>
      </c>
      <c r="AG962">
        <v>1174.5415287927431</v>
      </c>
      <c r="AH962">
        <v>1166.562981598162</v>
      </c>
    </row>
    <row r="963" spans="1:34" x14ac:dyDescent="0.25">
      <c r="A963">
        <v>44105</v>
      </c>
      <c r="B963">
        <v>914.09</v>
      </c>
      <c r="C963">
        <v>1176.8641337256599</v>
      </c>
      <c r="D963">
        <v>911.06659429456715</v>
      </c>
      <c r="E963">
        <v>1061.012627259001</v>
      </c>
      <c r="F963">
        <v>1224.561226576554</v>
      </c>
      <c r="G963">
        <v>1309.7077964228779</v>
      </c>
      <c r="H963">
        <v>1207.121730231891</v>
      </c>
      <c r="I963">
        <v>1079.1234939356241</v>
      </c>
      <c r="J963">
        <v>1158.6126972621121</v>
      </c>
      <c r="K963">
        <v>967.90984795842962</v>
      </c>
      <c r="L963">
        <v>1015.018467136285</v>
      </c>
      <c r="M963">
        <v>954.16723112639283</v>
      </c>
      <c r="N963">
        <v>964.0418326227458</v>
      </c>
      <c r="O963">
        <v>1294.166819483208</v>
      </c>
      <c r="P963">
        <v>1107.3129787309781</v>
      </c>
      <c r="Q963">
        <v>1221.7998503401241</v>
      </c>
      <c r="R963">
        <v>1120.094031692284</v>
      </c>
      <c r="S963">
        <v>967.06263469866167</v>
      </c>
      <c r="T963">
        <v>1198.645173543531</v>
      </c>
      <c r="U963">
        <v>1208.139753599349</v>
      </c>
      <c r="V963">
        <v>1404.2563169278089</v>
      </c>
      <c r="W963">
        <v>1257.9797049276881</v>
      </c>
      <c r="X963">
        <v>1191.0537391993721</v>
      </c>
      <c r="Y963">
        <v>1260.679983692936</v>
      </c>
      <c r="Z963">
        <v>1083.707222438798</v>
      </c>
      <c r="AA963">
        <v>1205.3798987890209</v>
      </c>
      <c r="AB963">
        <v>1201.503902228787</v>
      </c>
      <c r="AC963">
        <v>1177.221367506042</v>
      </c>
      <c r="AD963">
        <v>1002.8058292324949</v>
      </c>
      <c r="AE963">
        <v>1098.1562491431689</v>
      </c>
      <c r="AF963">
        <v>1222.405990292511</v>
      </c>
      <c r="AG963">
        <v>1176.353453508503</v>
      </c>
      <c r="AH963">
        <v>1165.058360921073</v>
      </c>
    </row>
    <row r="964" spans="1:34" x14ac:dyDescent="0.25">
      <c r="A964">
        <v>44104</v>
      </c>
      <c r="B964">
        <v>905.21</v>
      </c>
      <c r="C964">
        <v>1170.154966902654</v>
      </c>
      <c r="D964">
        <v>904.99230966462221</v>
      </c>
      <c r="E964">
        <v>1045.895312501947</v>
      </c>
      <c r="F964">
        <v>1208.09739298263</v>
      </c>
      <c r="G964">
        <v>1302.5996776842039</v>
      </c>
      <c r="H964">
        <v>1193.7782608296391</v>
      </c>
      <c r="I964">
        <v>1079.8791006055369</v>
      </c>
      <c r="J964">
        <v>1157.830432858013</v>
      </c>
      <c r="K964">
        <v>955.80903795275265</v>
      </c>
      <c r="L964">
        <v>1002.479684251971</v>
      </c>
      <c r="M964">
        <v>947.05216480804495</v>
      </c>
      <c r="N964">
        <v>961.80788451539138</v>
      </c>
      <c r="O964">
        <v>1292.0410191223821</v>
      </c>
      <c r="P964">
        <v>1102.493851309715</v>
      </c>
      <c r="Q964">
        <v>1222.682572422817</v>
      </c>
      <c r="R964">
        <v>1115.702762467193</v>
      </c>
      <c r="S964">
        <v>975.84666496176806</v>
      </c>
      <c r="T964">
        <v>1197.1626987011109</v>
      </c>
      <c r="U964">
        <v>1201.608866318333</v>
      </c>
      <c r="V964">
        <v>1382.593542584857</v>
      </c>
      <c r="W964">
        <v>1255.3180214786701</v>
      </c>
      <c r="X964">
        <v>1183.8526754676309</v>
      </c>
      <c r="Y964">
        <v>1256.4916661871671</v>
      </c>
      <c r="Z964">
        <v>1080.8481295574479</v>
      </c>
      <c r="AA964">
        <v>1196.2743702122521</v>
      </c>
      <c r="AB964">
        <v>1196.826189253685</v>
      </c>
      <c r="AC964">
        <v>1172.852555589453</v>
      </c>
      <c r="AD964">
        <v>997.43962021740936</v>
      </c>
      <c r="AE964">
        <v>1086.7087495548569</v>
      </c>
      <c r="AF964">
        <v>1210.721400930732</v>
      </c>
      <c r="AG964">
        <v>1172.293523727302</v>
      </c>
      <c r="AH964">
        <v>1158.628634993391</v>
      </c>
    </row>
    <row r="965" spans="1:34" x14ac:dyDescent="0.25">
      <c r="A965">
        <v>44103</v>
      </c>
      <c r="B965">
        <v>903.98</v>
      </c>
      <c r="C965">
        <v>1167.0153285738199</v>
      </c>
      <c r="D965">
        <v>911.16135013065889</v>
      </c>
      <c r="E965">
        <v>1049.749421199225</v>
      </c>
      <c r="F965">
        <v>1201.8293526196589</v>
      </c>
      <c r="G965">
        <v>1290.0128752690059</v>
      </c>
      <c r="H965">
        <v>1190.6456337396071</v>
      </c>
      <c r="I965">
        <v>1079.259701855299</v>
      </c>
      <c r="J965">
        <v>1156.730919992543</v>
      </c>
      <c r="K965">
        <v>963.00091511116307</v>
      </c>
      <c r="L965">
        <v>995.00471330911409</v>
      </c>
      <c r="M965">
        <v>952.22944193156263</v>
      </c>
      <c r="N965">
        <v>964.65941370635187</v>
      </c>
      <c r="O965">
        <v>1282.7652285901061</v>
      </c>
      <c r="P965">
        <v>1100.0062522211881</v>
      </c>
      <c r="Q965">
        <v>1223.154562505744</v>
      </c>
      <c r="R965">
        <v>1110.062559529528</v>
      </c>
      <c r="S965">
        <v>964.06941744009828</v>
      </c>
      <c r="T965">
        <v>1198.552161461135</v>
      </c>
      <c r="U965">
        <v>1197.157734371161</v>
      </c>
      <c r="V965">
        <v>1378.705862726888</v>
      </c>
      <c r="W965">
        <v>1254.3971130534501</v>
      </c>
      <c r="X965">
        <v>1182.0693274517139</v>
      </c>
      <c r="Y965">
        <v>1251.524364153564</v>
      </c>
      <c r="Z965">
        <v>1083.9521995859459</v>
      </c>
      <c r="AA965">
        <v>1192.2330151224501</v>
      </c>
      <c r="AB965">
        <v>1193.4648348633671</v>
      </c>
      <c r="AC965">
        <v>1168.596124501038</v>
      </c>
      <c r="AD965">
        <v>1001.012632765623</v>
      </c>
      <c r="AE965">
        <v>1084.224277138808</v>
      </c>
      <c r="AF965">
        <v>1204.457694536675</v>
      </c>
      <c r="AG965">
        <v>1166.123467225661</v>
      </c>
      <c r="AH965">
        <v>1160.030190647097</v>
      </c>
    </row>
    <row r="966" spans="1:34" x14ac:dyDescent="0.25">
      <c r="A966">
        <v>44102</v>
      </c>
      <c r="B966">
        <v>912.5</v>
      </c>
      <c r="C966">
        <v>1173.472309416265</v>
      </c>
      <c r="D966">
        <v>922.28765270043289</v>
      </c>
      <c r="E966">
        <v>1054.116473088266</v>
      </c>
      <c r="F966">
        <v>1212.156738950581</v>
      </c>
      <c r="G966">
        <v>1299.4440228952169</v>
      </c>
      <c r="H966">
        <v>1196.610960390854</v>
      </c>
      <c r="I966">
        <v>1088.9656614925491</v>
      </c>
      <c r="J966">
        <v>1156.4296265815669</v>
      </c>
      <c r="K966">
        <v>967.53795007449264</v>
      </c>
      <c r="L966">
        <v>1000.067477478682</v>
      </c>
      <c r="M966">
        <v>953.77576440421547</v>
      </c>
      <c r="N966">
        <v>966.43501987187369</v>
      </c>
      <c r="O966">
        <v>1274.7854745354221</v>
      </c>
      <c r="P966">
        <v>1103.4891531937601</v>
      </c>
      <c r="Q966">
        <v>1223.4291997208529</v>
      </c>
      <c r="R966">
        <v>1115.8178764052841</v>
      </c>
      <c r="S966">
        <v>942.97303148652634</v>
      </c>
      <c r="T966">
        <v>1209.292927978212</v>
      </c>
      <c r="U966">
        <v>1206.0257908129779</v>
      </c>
      <c r="V966">
        <v>1404.3140801910261</v>
      </c>
      <c r="W966">
        <v>1260.5649350443839</v>
      </c>
      <c r="X966">
        <v>1196.3189914206239</v>
      </c>
      <c r="Y966">
        <v>1263.9061962040021</v>
      </c>
      <c r="Z966">
        <v>1089.758687915918</v>
      </c>
      <c r="AA966">
        <v>1202.1116706543739</v>
      </c>
      <c r="AB966">
        <v>1193.766572702415</v>
      </c>
      <c r="AC966">
        <v>1175.5504131955761</v>
      </c>
      <c r="AD966">
        <v>1004.016956476462</v>
      </c>
      <c r="AE966">
        <v>1090.1135700564721</v>
      </c>
      <c r="AF966">
        <v>1212.300965118091</v>
      </c>
      <c r="AG966">
        <v>1169.8646744719849</v>
      </c>
      <c r="AH966">
        <v>1168.671461285209</v>
      </c>
    </row>
    <row r="967" spans="1:34" x14ac:dyDescent="0.25">
      <c r="A967">
        <v>44099</v>
      </c>
      <c r="B967">
        <v>908.27</v>
      </c>
      <c r="C967">
        <v>1168.7573596702659</v>
      </c>
      <c r="D967">
        <v>907.62130471352225</v>
      </c>
      <c r="E967">
        <v>1051.157435440015</v>
      </c>
      <c r="F967">
        <v>1209.534356406165</v>
      </c>
      <c r="G967">
        <v>1298.243386667853</v>
      </c>
      <c r="H967">
        <v>1187.5588248072211</v>
      </c>
      <c r="I967">
        <v>1085.1272972094209</v>
      </c>
      <c r="J967">
        <v>1159.3368804786801</v>
      </c>
      <c r="K967">
        <v>954.03793159968336</v>
      </c>
      <c r="L967">
        <v>1008.62523876183</v>
      </c>
      <c r="M967">
        <v>948.41285818229392</v>
      </c>
      <c r="N967">
        <v>969.36496842368626</v>
      </c>
      <c r="O967">
        <v>1269.111458309053</v>
      </c>
      <c r="P967">
        <v>1093.455304344363</v>
      </c>
      <c r="Q967">
        <v>1222.262851050019</v>
      </c>
      <c r="R967">
        <v>1102.037170814074</v>
      </c>
      <c r="S967">
        <v>918.66742566925802</v>
      </c>
      <c r="T967">
        <v>1189.9110795508741</v>
      </c>
      <c r="U967">
        <v>1208.1770736732601</v>
      </c>
      <c r="V967">
        <v>1404.129265671653</v>
      </c>
      <c r="W967">
        <v>1248.1549543277799</v>
      </c>
      <c r="X967">
        <v>1194.512721087822</v>
      </c>
      <c r="Y967">
        <v>1260.5141351709269</v>
      </c>
      <c r="Z967">
        <v>1093.921452857541</v>
      </c>
      <c r="AA967">
        <v>1196.1470471325219</v>
      </c>
      <c r="AB967">
        <v>1191.6342019824169</v>
      </c>
      <c r="AC967">
        <v>1168.466431799061</v>
      </c>
      <c r="AD967">
        <v>1004.505565209615</v>
      </c>
      <c r="AE967">
        <v>1075.0818493639911</v>
      </c>
      <c r="AF967">
        <v>1205.2611304999771</v>
      </c>
      <c r="AG967">
        <v>1164.8862341884351</v>
      </c>
      <c r="AH967">
        <v>1166.629585238524</v>
      </c>
    </row>
    <row r="968" spans="1:34" x14ac:dyDescent="0.25">
      <c r="A968">
        <v>44098</v>
      </c>
      <c r="B968">
        <v>908.58</v>
      </c>
      <c r="C968">
        <v>1170.9911508534881</v>
      </c>
      <c r="D968">
        <v>916.41256482503275</v>
      </c>
      <c r="E968">
        <v>1045.8283114818851</v>
      </c>
      <c r="F968">
        <v>1212.19702067616</v>
      </c>
      <c r="G968">
        <v>1300.0171154335051</v>
      </c>
      <c r="H968">
        <v>1194.9115865899009</v>
      </c>
      <c r="I968">
        <v>1079.3728007862451</v>
      </c>
      <c r="J968">
        <v>1153.7394673466031</v>
      </c>
      <c r="K968">
        <v>967.66931915728037</v>
      </c>
      <c r="L968">
        <v>999.56197006211676</v>
      </c>
      <c r="M968">
        <v>957.8867115477276</v>
      </c>
      <c r="N968">
        <v>969.61612583268914</v>
      </c>
      <c r="O968">
        <v>1271.734469506905</v>
      </c>
      <c r="P968">
        <v>1095.6333151676099</v>
      </c>
      <c r="Q968">
        <v>1225.9821186755639</v>
      </c>
      <c r="R968">
        <v>1098.5429680946891</v>
      </c>
      <c r="S968">
        <v>912.40626224517814</v>
      </c>
      <c r="T968">
        <v>1194.4368356682189</v>
      </c>
      <c r="U968">
        <v>1207.7347590859731</v>
      </c>
      <c r="V968">
        <v>1407.5828521304979</v>
      </c>
      <c r="W968">
        <v>1248.525522318118</v>
      </c>
      <c r="X968">
        <v>1197.637227644331</v>
      </c>
      <c r="Y968">
        <v>1263.5438794859911</v>
      </c>
      <c r="Z968">
        <v>1107.0442136734951</v>
      </c>
      <c r="AA968">
        <v>1199.7724297631571</v>
      </c>
      <c r="AB968">
        <v>1193.153751642225</v>
      </c>
      <c r="AC968">
        <v>1167.531738857213</v>
      </c>
      <c r="AD968">
        <v>1008.839858570906</v>
      </c>
      <c r="AE968">
        <v>1074.5808378964209</v>
      </c>
      <c r="AF968">
        <v>1205.5840716560381</v>
      </c>
      <c r="AG968">
        <v>1167.7063179023889</v>
      </c>
      <c r="AH968">
        <v>1169.5261751462649</v>
      </c>
    </row>
    <row r="969" spans="1:34" x14ac:dyDescent="0.25">
      <c r="A969">
        <v>44097</v>
      </c>
      <c r="B969">
        <v>912.5</v>
      </c>
      <c r="C969">
        <v>1174.8043413318439</v>
      </c>
      <c r="D969">
        <v>928.41310051379139</v>
      </c>
      <c r="E969">
        <v>1042.4410009034959</v>
      </c>
      <c r="F969">
        <v>1216.169934666035</v>
      </c>
      <c r="G969">
        <v>1301.029007991433</v>
      </c>
      <c r="H969">
        <v>1197.1421614777989</v>
      </c>
      <c r="I969">
        <v>1085.453952161346</v>
      </c>
      <c r="J969">
        <v>1156.1479827799969</v>
      </c>
      <c r="K969">
        <v>977.59626978516076</v>
      </c>
      <c r="L969">
        <v>988.47655047402793</v>
      </c>
      <c r="M969">
        <v>948.72912788276335</v>
      </c>
      <c r="N969">
        <v>974.88479036357478</v>
      </c>
      <c r="O969">
        <v>1275.4346438765019</v>
      </c>
      <c r="P969">
        <v>1092.2308699011351</v>
      </c>
      <c r="Q969">
        <v>1236.559906323396</v>
      </c>
      <c r="R969">
        <v>1096.4600806682799</v>
      </c>
      <c r="S969">
        <v>939.46946973980243</v>
      </c>
      <c r="T969">
        <v>1188.3981054709529</v>
      </c>
      <c r="U969">
        <v>1211.6842139441501</v>
      </c>
      <c r="V969">
        <v>1414.4431729593909</v>
      </c>
      <c r="W969">
        <v>1256.6299543250921</v>
      </c>
      <c r="X969">
        <v>1209.291965990139</v>
      </c>
      <c r="Y969">
        <v>1268.470101006083</v>
      </c>
      <c r="Z969">
        <v>1108.667714924663</v>
      </c>
      <c r="AA969">
        <v>1205.035918469239</v>
      </c>
      <c r="AB969">
        <v>1197.649359602312</v>
      </c>
      <c r="AC969">
        <v>1169.535770115815</v>
      </c>
      <c r="AD969">
        <v>1008.8102872021429</v>
      </c>
      <c r="AE969">
        <v>1078.417168927522</v>
      </c>
      <c r="AF969">
        <v>1205.8905642640791</v>
      </c>
      <c r="AG969">
        <v>1172.1137142470579</v>
      </c>
      <c r="AH969">
        <v>1174.4261040738349</v>
      </c>
    </row>
    <row r="970" spans="1:34" x14ac:dyDescent="0.25">
      <c r="A970">
        <v>44096</v>
      </c>
      <c r="B970">
        <v>906.19</v>
      </c>
      <c r="C970">
        <v>1171.2471032256431</v>
      </c>
      <c r="D970">
        <v>920.35846206093606</v>
      </c>
      <c r="E970">
        <v>1035.8591038529321</v>
      </c>
      <c r="F970">
        <v>1214.7862285832059</v>
      </c>
      <c r="G970">
        <v>1288.8649723868141</v>
      </c>
      <c r="H970">
        <v>1186.3653888974659</v>
      </c>
      <c r="I970">
        <v>1069.2206491787499</v>
      </c>
      <c r="J970">
        <v>1161.3758007288909</v>
      </c>
      <c r="K970">
        <v>965.09465034837081</v>
      </c>
      <c r="L970">
        <v>984.44308675019681</v>
      </c>
      <c r="M970">
        <v>953.62822144016673</v>
      </c>
      <c r="N970">
        <v>977.63223641836498</v>
      </c>
      <c r="O970">
        <v>1267.2678143098419</v>
      </c>
      <c r="P970">
        <v>1087.6035313307821</v>
      </c>
      <c r="Q970">
        <v>1234.00612736223</v>
      </c>
      <c r="R970">
        <v>1094.441546032818</v>
      </c>
      <c r="S970">
        <v>956.10352117875129</v>
      </c>
      <c r="T970">
        <v>1200.1873054170919</v>
      </c>
      <c r="U970">
        <v>1204.774392248705</v>
      </c>
      <c r="V970">
        <v>1406.6055391169839</v>
      </c>
      <c r="W970">
        <v>1255.9095184270691</v>
      </c>
      <c r="X970">
        <v>1201.993922906275</v>
      </c>
      <c r="Y970">
        <v>1265.086282437728</v>
      </c>
      <c r="Z970">
        <v>1105.117645223728</v>
      </c>
      <c r="AA970">
        <v>1202.15862277573</v>
      </c>
      <c r="AB970">
        <v>1193.037216939473</v>
      </c>
      <c r="AC970">
        <v>1163.696166143736</v>
      </c>
      <c r="AD970">
        <v>1009.254304296189</v>
      </c>
      <c r="AE970">
        <v>1071.2352434382719</v>
      </c>
      <c r="AF970">
        <v>1201.9200367015239</v>
      </c>
      <c r="AG970">
        <v>1170.0302760899431</v>
      </c>
      <c r="AH970">
        <v>1170.0057500718719</v>
      </c>
    </row>
    <row r="971" spans="1:34" x14ac:dyDescent="0.25">
      <c r="A971">
        <v>44095</v>
      </c>
      <c r="B971">
        <v>907.94</v>
      </c>
      <c r="C971">
        <v>1171.4885198235449</v>
      </c>
      <c r="D971">
        <v>926.28411890382745</v>
      </c>
      <c r="E971">
        <v>1038.100160397946</v>
      </c>
      <c r="F971">
        <v>1216.1178438126969</v>
      </c>
      <c r="G971">
        <v>1292.6334202030671</v>
      </c>
      <c r="H971">
        <v>1186.445887809329</v>
      </c>
      <c r="I971">
        <v>1074.1063124783441</v>
      </c>
      <c r="J971">
        <v>1166.901340267618</v>
      </c>
      <c r="K971">
        <v>961.92184743338225</v>
      </c>
      <c r="L971">
        <v>982.47796146968039</v>
      </c>
      <c r="M971">
        <v>951.59142074532315</v>
      </c>
      <c r="N971">
        <v>980.65093504632273</v>
      </c>
      <c r="O971">
        <v>1267.124701323308</v>
      </c>
      <c r="P971">
        <v>1086.496880292294</v>
      </c>
      <c r="Q971">
        <v>1229.1758382977289</v>
      </c>
      <c r="R971">
        <v>1089.227092106139</v>
      </c>
      <c r="S971">
        <v>946.3745296950118</v>
      </c>
      <c r="T971">
        <v>1186.6698231100229</v>
      </c>
      <c r="U971">
        <v>1211.576478781991</v>
      </c>
      <c r="V971">
        <v>1394.0582099158371</v>
      </c>
      <c r="W971">
        <v>1262.672260687953</v>
      </c>
      <c r="X971">
        <v>1200.476411746952</v>
      </c>
      <c r="Y971">
        <v>1264.4736985115351</v>
      </c>
      <c r="Z971">
        <v>1121.08708935546</v>
      </c>
      <c r="AA971">
        <v>1201.35271924219</v>
      </c>
      <c r="AB971">
        <v>1191.3121471938921</v>
      </c>
      <c r="AC971">
        <v>1165.8755202422169</v>
      </c>
      <c r="AD971">
        <v>1013.912295840964</v>
      </c>
      <c r="AE971">
        <v>1072.1373026303891</v>
      </c>
      <c r="AF971">
        <v>1199.7551147701711</v>
      </c>
      <c r="AG971">
        <v>1170.8617689943251</v>
      </c>
      <c r="AH971">
        <v>1170.72611107441</v>
      </c>
    </row>
    <row r="972" spans="1:34" x14ac:dyDescent="0.25">
      <c r="A972">
        <v>44092</v>
      </c>
      <c r="B972">
        <v>900.95</v>
      </c>
      <c r="C972">
        <v>1170.5820764953739</v>
      </c>
      <c r="D972">
        <v>924.43541058178573</v>
      </c>
      <c r="E972">
        <v>1034.2686270068141</v>
      </c>
      <c r="F972">
        <v>1215.4760900054971</v>
      </c>
      <c r="G972">
        <v>1293.389486452809</v>
      </c>
      <c r="H972">
        <v>1175.1158351652959</v>
      </c>
      <c r="I972">
        <v>1077.4595978717839</v>
      </c>
      <c r="J972">
        <v>1169.4084464625289</v>
      </c>
      <c r="K972">
        <v>965.33772557703503</v>
      </c>
      <c r="L972">
        <v>984.8721412079168</v>
      </c>
      <c r="M972">
        <v>955.77274089507534</v>
      </c>
      <c r="N972">
        <v>973.24392004468928</v>
      </c>
      <c r="O972">
        <v>1267.591783712179</v>
      </c>
      <c r="P972">
        <v>1083.2502327977691</v>
      </c>
      <c r="Q972">
        <v>1230.088634699074</v>
      </c>
      <c r="R972">
        <v>1088.099779925235</v>
      </c>
      <c r="S972">
        <v>971.58506482571511</v>
      </c>
      <c r="T972">
        <v>1183.323263897247</v>
      </c>
      <c r="U972">
        <v>1209.08336096882</v>
      </c>
      <c r="V972">
        <v>1405.977148573055</v>
      </c>
      <c r="W972">
        <v>1258.747709274495</v>
      </c>
      <c r="X972">
        <v>1186.544590735507</v>
      </c>
      <c r="Y972">
        <v>1266.0404204409599</v>
      </c>
      <c r="Z972">
        <v>1135.0344325482861</v>
      </c>
      <c r="AA972">
        <v>1198.997092261473</v>
      </c>
      <c r="AB972">
        <v>1193.55499717107</v>
      </c>
      <c r="AC972">
        <v>1164.293205876726</v>
      </c>
      <c r="AD972">
        <v>1014.355580339963</v>
      </c>
      <c r="AE972">
        <v>1063.8843200324261</v>
      </c>
      <c r="AF972">
        <v>1197.478791666575</v>
      </c>
      <c r="AG972">
        <v>1169.909454086727</v>
      </c>
      <c r="AH972">
        <v>1171.439327981655</v>
      </c>
    </row>
    <row r="973" spans="1:34" x14ac:dyDescent="0.25">
      <c r="A973">
        <v>44091</v>
      </c>
      <c r="B973">
        <v>894.04</v>
      </c>
      <c r="C973">
        <v>1166.944361198186</v>
      </c>
      <c r="D973">
        <v>935.97901289500521</v>
      </c>
      <c r="E973">
        <v>1032.2505171689891</v>
      </c>
      <c r="F973">
        <v>1208.0146403085459</v>
      </c>
      <c r="G973">
        <v>1294.517226464382</v>
      </c>
      <c r="H973">
        <v>1174.156884176432</v>
      </c>
      <c r="I973">
        <v>1080.498738791413</v>
      </c>
      <c r="J973">
        <v>1162.7885607958669</v>
      </c>
      <c r="K973">
        <v>957.60746784113678</v>
      </c>
      <c r="L973">
        <v>983.34345088063003</v>
      </c>
      <c r="M973">
        <v>970.70752679820453</v>
      </c>
      <c r="N973">
        <v>966.06835934740695</v>
      </c>
      <c r="O973">
        <v>1268.190036139189</v>
      </c>
      <c r="P973">
        <v>1080.8747155901381</v>
      </c>
      <c r="Q973">
        <v>1230.3228133986399</v>
      </c>
      <c r="R973">
        <v>1076.799314974671</v>
      </c>
      <c r="S973">
        <v>945.60451866844051</v>
      </c>
      <c r="T973">
        <v>1162.733887778784</v>
      </c>
      <c r="U973">
        <v>1201.405044170441</v>
      </c>
      <c r="V973">
        <v>1405.1388387653501</v>
      </c>
      <c r="W973">
        <v>1247.2506895814529</v>
      </c>
      <c r="X973">
        <v>1189.5583645722379</v>
      </c>
      <c r="Y973">
        <v>1263.011964452761</v>
      </c>
      <c r="Z973">
        <v>1145.754505040142</v>
      </c>
      <c r="AA973">
        <v>1194.4147391439981</v>
      </c>
      <c r="AB973">
        <v>1191.713847005725</v>
      </c>
      <c r="AC973">
        <v>1157.9794549464759</v>
      </c>
      <c r="AD973">
        <v>1016.834304167686</v>
      </c>
      <c r="AE973">
        <v>1056.1319158251961</v>
      </c>
      <c r="AF973">
        <v>1190.463099278493</v>
      </c>
      <c r="AG973">
        <v>1166.2864377465501</v>
      </c>
      <c r="AH973">
        <v>1169.932320354259</v>
      </c>
    </row>
    <row r="974" spans="1:34" x14ac:dyDescent="0.25">
      <c r="A974">
        <v>44090</v>
      </c>
      <c r="B974">
        <v>897.47</v>
      </c>
      <c r="C974">
        <v>1166.843512643826</v>
      </c>
      <c r="D974">
        <v>935.02902789697509</v>
      </c>
      <c r="E974">
        <v>1022.405708354386</v>
      </c>
      <c r="F974">
        <v>1212.555669237895</v>
      </c>
      <c r="G974">
        <v>1299.0426986658499</v>
      </c>
      <c r="H974">
        <v>1165.5533088426471</v>
      </c>
      <c r="I974">
        <v>1083.5435160093521</v>
      </c>
      <c r="J974">
        <v>1167.0446526179021</v>
      </c>
      <c r="K974">
        <v>960.26890866585643</v>
      </c>
      <c r="L974">
        <v>993.85077150211475</v>
      </c>
      <c r="M974">
        <v>981.16052353234625</v>
      </c>
      <c r="N974">
        <v>969.14068270682719</v>
      </c>
      <c r="O974">
        <v>1266.748629770193</v>
      </c>
      <c r="P974">
        <v>1078.0714184204271</v>
      </c>
      <c r="Q974">
        <v>1231.6151841197229</v>
      </c>
      <c r="R974">
        <v>1077.3409895503059</v>
      </c>
      <c r="S974">
        <v>899.60487406263837</v>
      </c>
      <c r="T974">
        <v>1171.888987748956</v>
      </c>
      <c r="U974">
        <v>1194.2305616577489</v>
      </c>
      <c r="V974">
        <v>1404.677200299848</v>
      </c>
      <c r="W974">
        <v>1255.054368863958</v>
      </c>
      <c r="X974">
        <v>1186.1929422988501</v>
      </c>
      <c r="Y974">
        <v>1260.929996210346</v>
      </c>
      <c r="Z974">
        <v>1144.553848387586</v>
      </c>
      <c r="AA974">
        <v>1192.7735423370989</v>
      </c>
      <c r="AB974">
        <v>1193.557198719617</v>
      </c>
      <c r="AC974">
        <v>1158.2577038969409</v>
      </c>
      <c r="AD974">
        <v>1018.6835768411941</v>
      </c>
      <c r="AE974">
        <v>1058.230569404436</v>
      </c>
      <c r="AF974">
        <v>1191.6942256884611</v>
      </c>
      <c r="AG974">
        <v>1159.627717865038</v>
      </c>
      <c r="AH974">
        <v>1175.640867141396</v>
      </c>
    </row>
    <row r="975" spans="1:34" x14ac:dyDescent="0.25">
      <c r="A975">
        <v>44089</v>
      </c>
      <c r="B975">
        <v>896.26</v>
      </c>
      <c r="C975">
        <v>1165.2465271146889</v>
      </c>
      <c r="D975">
        <v>928.58794934027526</v>
      </c>
      <c r="E975">
        <v>1027.365114512407</v>
      </c>
      <c r="F975">
        <v>1213.6954693019709</v>
      </c>
      <c r="G975">
        <v>1294.703924668057</v>
      </c>
      <c r="H975">
        <v>1164.5299408664971</v>
      </c>
      <c r="I975">
        <v>1075.6366207191841</v>
      </c>
      <c r="J975">
        <v>1170.495598576425</v>
      </c>
      <c r="K975">
        <v>939.24834695050447</v>
      </c>
      <c r="L975">
        <v>999.61636302305476</v>
      </c>
      <c r="M975">
        <v>985.38820229672444</v>
      </c>
      <c r="N975">
        <v>964.88478470266091</v>
      </c>
      <c r="O975">
        <v>1268.037628390472</v>
      </c>
      <c r="P975">
        <v>1071.700741915919</v>
      </c>
      <c r="Q975">
        <v>1232.890257622772</v>
      </c>
      <c r="R975">
        <v>1073.701481178312</v>
      </c>
      <c r="S975">
        <v>914.76278128036438</v>
      </c>
      <c r="T975">
        <v>1171.304360303837</v>
      </c>
      <c r="U975">
        <v>1200.908237543088</v>
      </c>
      <c r="V975">
        <v>1380.4391667701541</v>
      </c>
      <c r="W975">
        <v>1252.3644732099681</v>
      </c>
      <c r="X975">
        <v>1175.2836962617939</v>
      </c>
      <c r="Y975">
        <v>1258.103719721807</v>
      </c>
      <c r="Z975">
        <v>1149.041265272165</v>
      </c>
      <c r="AA975">
        <v>1191.070045561507</v>
      </c>
      <c r="AB975">
        <v>1191.5266936706839</v>
      </c>
      <c r="AC975">
        <v>1156.0932920502139</v>
      </c>
      <c r="AD975">
        <v>1019.621107229342</v>
      </c>
      <c r="AE975">
        <v>1057.8742700304381</v>
      </c>
      <c r="AF975">
        <v>1187.4042859174481</v>
      </c>
      <c r="AG975">
        <v>1157.659417062112</v>
      </c>
      <c r="AH975">
        <v>1175.576113418944</v>
      </c>
    </row>
    <row r="976" spans="1:34" x14ac:dyDescent="0.25">
      <c r="A976">
        <v>44088</v>
      </c>
      <c r="B976">
        <v>894.57</v>
      </c>
      <c r="C976">
        <v>1162.0914043997579</v>
      </c>
      <c r="D976">
        <v>925.25665883025829</v>
      </c>
      <c r="E976">
        <v>1028.995669837662</v>
      </c>
      <c r="F976">
        <v>1211.088381158421</v>
      </c>
      <c r="G976">
        <v>1290.600203407595</v>
      </c>
      <c r="H976">
        <v>1160.758841110802</v>
      </c>
      <c r="I976">
        <v>1073.195973059768</v>
      </c>
      <c r="J976">
        <v>1170.8132526891709</v>
      </c>
      <c r="K976">
        <v>929.07687546801958</v>
      </c>
      <c r="L976">
        <v>994.30532617261599</v>
      </c>
      <c r="M976">
        <v>971.62271617078886</v>
      </c>
      <c r="N976">
        <v>962.68455371375444</v>
      </c>
      <c r="O976">
        <v>1270.5192109485099</v>
      </c>
      <c r="P976">
        <v>1069.5891334576429</v>
      </c>
      <c r="Q976">
        <v>1231.7759147640679</v>
      </c>
      <c r="R976">
        <v>1074.7137981369381</v>
      </c>
      <c r="S976">
        <v>910.62096106605668</v>
      </c>
      <c r="T976">
        <v>1168.0923797043099</v>
      </c>
      <c r="U976">
        <v>1210.035094322596</v>
      </c>
      <c r="V976">
        <v>1395.221603188978</v>
      </c>
      <c r="W976">
        <v>1246.0436769599801</v>
      </c>
      <c r="X976">
        <v>1182.3453882828071</v>
      </c>
      <c r="Y976">
        <v>1241.9794833425069</v>
      </c>
      <c r="Z976">
        <v>1145.577241114763</v>
      </c>
      <c r="AA976">
        <v>1185.111704677824</v>
      </c>
      <c r="AB976">
        <v>1191.632676688326</v>
      </c>
      <c r="AC976">
        <v>1156.2033505860329</v>
      </c>
      <c r="AD976">
        <v>1015.13750051538</v>
      </c>
      <c r="AE976">
        <v>1057.094174610635</v>
      </c>
      <c r="AF976">
        <v>1183.4770764906091</v>
      </c>
      <c r="AG976">
        <v>1161.187129551405</v>
      </c>
      <c r="AH976">
        <v>1165.646203540075</v>
      </c>
    </row>
    <row r="977" spans="1:34" x14ac:dyDescent="0.25">
      <c r="A977">
        <v>44085</v>
      </c>
      <c r="B977">
        <v>888.97</v>
      </c>
      <c r="C977">
        <v>1154.648650763759</v>
      </c>
      <c r="D977">
        <v>917.73646115662791</v>
      </c>
      <c r="E977">
        <v>1022.038088000408</v>
      </c>
      <c r="F977">
        <v>1201.537224032809</v>
      </c>
      <c r="G977">
        <v>1284.2344514376371</v>
      </c>
      <c r="H977">
        <v>1154.300247319354</v>
      </c>
      <c r="I977">
        <v>1080.1529231309439</v>
      </c>
      <c r="J977">
        <v>1159.4010872298111</v>
      </c>
      <c r="K977">
        <v>924.83271535732979</v>
      </c>
      <c r="L977">
        <v>991.91076181017127</v>
      </c>
      <c r="M977">
        <v>942.81622435414931</v>
      </c>
      <c r="N977">
        <v>952.66706616498755</v>
      </c>
      <c r="O977">
        <v>1257.29539458721</v>
      </c>
      <c r="P977">
        <v>1068.5431185018419</v>
      </c>
      <c r="Q977">
        <v>1231.3528004883469</v>
      </c>
      <c r="R977">
        <v>1073.2998519058449</v>
      </c>
      <c r="S977">
        <v>908.6205803510162</v>
      </c>
      <c r="T977">
        <v>1148.038558223011</v>
      </c>
      <c r="U977">
        <v>1204.6857083383279</v>
      </c>
      <c r="V977">
        <v>1367.902672839054</v>
      </c>
      <c r="W977">
        <v>1244.54280407588</v>
      </c>
      <c r="X977">
        <v>1180.0495977248111</v>
      </c>
      <c r="Y977">
        <v>1232.498906575566</v>
      </c>
      <c r="Z977">
        <v>1148.2301111463451</v>
      </c>
      <c r="AA977">
        <v>1176.441342352186</v>
      </c>
      <c r="AB977">
        <v>1182.7259708710169</v>
      </c>
      <c r="AC977">
        <v>1154.3291177130679</v>
      </c>
      <c r="AD977">
        <v>1004.213633067387</v>
      </c>
      <c r="AE977">
        <v>1053.249816252425</v>
      </c>
      <c r="AF977">
        <v>1174.4731799223539</v>
      </c>
      <c r="AG977">
        <v>1153.9829992502259</v>
      </c>
      <c r="AH977">
        <v>1158.269944261478</v>
      </c>
    </row>
    <row r="978" spans="1:34" x14ac:dyDescent="0.25">
      <c r="A978">
        <v>44084</v>
      </c>
      <c r="B978">
        <v>888.82</v>
      </c>
      <c r="C978">
        <v>1150.973582681863</v>
      </c>
      <c r="D978">
        <v>924.74546251438937</v>
      </c>
      <c r="E978">
        <v>1030.6941999377721</v>
      </c>
      <c r="F978">
        <v>1192.1660460302551</v>
      </c>
      <c r="G978">
        <v>1283.1222529819811</v>
      </c>
      <c r="H978">
        <v>1138.677516168357</v>
      </c>
      <c r="I978">
        <v>1073.709637677624</v>
      </c>
      <c r="J978">
        <v>1160.391404714929</v>
      </c>
      <c r="K978">
        <v>919.18808554297141</v>
      </c>
      <c r="L978">
        <v>986.46479237248775</v>
      </c>
      <c r="M978">
        <v>953.1971413543049</v>
      </c>
      <c r="N978">
        <v>945.07423616213805</v>
      </c>
      <c r="O978">
        <v>1251.3196552777961</v>
      </c>
      <c r="P978">
        <v>1070.2134033950861</v>
      </c>
      <c r="Q978">
        <v>1231.007201270801</v>
      </c>
      <c r="R978">
        <v>1069.4516728844201</v>
      </c>
      <c r="S978">
        <v>912.94556022281699</v>
      </c>
      <c r="T978">
        <v>1159.476745441757</v>
      </c>
      <c r="U978">
        <v>1196.72025423786</v>
      </c>
      <c r="V978">
        <v>1352.894198446875</v>
      </c>
      <c r="W978">
        <v>1242.0768563332931</v>
      </c>
      <c r="X978">
        <v>1174.571311182827</v>
      </c>
      <c r="Y978">
        <v>1232.0909512653759</v>
      </c>
      <c r="Z978">
        <v>1150.5505086936851</v>
      </c>
      <c r="AA978">
        <v>1171.837708794832</v>
      </c>
      <c r="AB978">
        <v>1178.6674834612611</v>
      </c>
      <c r="AC978">
        <v>1150.7066894694599</v>
      </c>
      <c r="AD978">
        <v>1005.225159178613</v>
      </c>
      <c r="AE978">
        <v>1052.6019147736949</v>
      </c>
      <c r="AF978">
        <v>1173.760253394453</v>
      </c>
      <c r="AG978">
        <v>1147.103201159731</v>
      </c>
      <c r="AH978">
        <v>1156.0724430206089</v>
      </c>
    </row>
    <row r="979" spans="1:34" x14ac:dyDescent="0.25">
      <c r="A979">
        <v>44083</v>
      </c>
      <c r="B979">
        <v>889.32</v>
      </c>
      <c r="C979">
        <v>1144.6087177127861</v>
      </c>
      <c r="D979">
        <v>917.33596660555247</v>
      </c>
      <c r="E979">
        <v>1031.5164285186941</v>
      </c>
      <c r="F979">
        <v>1182.476466547459</v>
      </c>
      <c r="G979">
        <v>1270.3277552719121</v>
      </c>
      <c r="H979">
        <v>1129.184586198993</v>
      </c>
      <c r="I979">
        <v>1079.035845831067</v>
      </c>
      <c r="J979">
        <v>1146.6158666128511</v>
      </c>
      <c r="K979">
        <v>923.12320595558208</v>
      </c>
      <c r="L979">
        <v>988.57605390641527</v>
      </c>
      <c r="M979">
        <v>950.19314999824951</v>
      </c>
      <c r="N979">
        <v>937.74412577518353</v>
      </c>
      <c r="O979">
        <v>1245.0686420962779</v>
      </c>
      <c r="P979">
        <v>1066.2477835990071</v>
      </c>
      <c r="Q979">
        <v>1229.282962945086</v>
      </c>
      <c r="R979">
        <v>1071.915746363185</v>
      </c>
      <c r="S979">
        <v>915.88941326724353</v>
      </c>
      <c r="T979">
        <v>1165.9561694302761</v>
      </c>
      <c r="U979">
        <v>1196.3917794443671</v>
      </c>
      <c r="V979">
        <v>1355.5266301575571</v>
      </c>
      <c r="W979">
        <v>1241.2962864331871</v>
      </c>
      <c r="X979">
        <v>1157.753503448984</v>
      </c>
      <c r="Y979">
        <v>1217.2836303068409</v>
      </c>
      <c r="Z979">
        <v>1144.464976813206</v>
      </c>
      <c r="AA979">
        <v>1161.3830612862389</v>
      </c>
      <c r="AB979">
        <v>1174.7775230157399</v>
      </c>
      <c r="AC979">
        <v>1149.6690235490951</v>
      </c>
      <c r="AD979">
        <v>1000.340735498908</v>
      </c>
      <c r="AE979">
        <v>1051.36938771117</v>
      </c>
      <c r="AF979">
        <v>1171.3022417125551</v>
      </c>
      <c r="AG979">
        <v>1142.368851177117</v>
      </c>
      <c r="AH979">
        <v>1145.5070996955631</v>
      </c>
    </row>
    <row r="980" spans="1:34" x14ac:dyDescent="0.25">
      <c r="A980">
        <v>44082</v>
      </c>
      <c r="B980">
        <v>890.14</v>
      </c>
      <c r="C980">
        <v>1138.8894204948051</v>
      </c>
      <c r="D980">
        <v>905.97090186837681</v>
      </c>
      <c r="E980">
        <v>1032.7925055696201</v>
      </c>
      <c r="F980">
        <v>1177.068245148472</v>
      </c>
      <c r="G980">
        <v>1273.983801327925</v>
      </c>
      <c r="H980">
        <v>1120.805561153433</v>
      </c>
      <c r="I980">
        <v>1066.7836473890179</v>
      </c>
      <c r="J980">
        <v>1150.5812951178129</v>
      </c>
      <c r="K980">
        <v>921.31694812490434</v>
      </c>
      <c r="L980">
        <v>977.51663129808787</v>
      </c>
      <c r="M980">
        <v>945.12366782041636</v>
      </c>
      <c r="N980">
        <v>936.91782399327644</v>
      </c>
      <c r="O980">
        <v>1228.299012917061</v>
      </c>
      <c r="P980">
        <v>1065.6174546742459</v>
      </c>
      <c r="Q980">
        <v>1224.0731151858349</v>
      </c>
      <c r="R980">
        <v>1073.2428561255699</v>
      </c>
      <c r="S980">
        <v>909.49432235705035</v>
      </c>
      <c r="T980">
        <v>1154.0492460334469</v>
      </c>
      <c r="U980">
        <v>1192.1482221196759</v>
      </c>
      <c r="V980">
        <v>1358.5876605964929</v>
      </c>
      <c r="W980">
        <v>1234.333708816162</v>
      </c>
      <c r="X980">
        <v>1150.4855022556169</v>
      </c>
      <c r="Y980">
        <v>1209.6905001150781</v>
      </c>
      <c r="Z980">
        <v>1142.248146233705</v>
      </c>
      <c r="AA980">
        <v>1153.9681158156729</v>
      </c>
      <c r="AB980">
        <v>1167.73119649059</v>
      </c>
      <c r="AC980">
        <v>1146.8268457319759</v>
      </c>
      <c r="AD980">
        <v>998.57396187145378</v>
      </c>
      <c r="AE980">
        <v>1052.351026213548</v>
      </c>
      <c r="AF980">
        <v>1166.937416240828</v>
      </c>
      <c r="AG980">
        <v>1134.009228694089</v>
      </c>
      <c r="AH980">
        <v>1141.0109051905099</v>
      </c>
    </row>
    <row r="981" spans="1:34" x14ac:dyDescent="0.25">
      <c r="A981">
        <v>44081</v>
      </c>
      <c r="B981">
        <v>888.25</v>
      </c>
      <c r="C981">
        <v>1133.6970025474459</v>
      </c>
      <c r="D981">
        <v>891.59802479672385</v>
      </c>
      <c r="E981">
        <v>1023.511381150549</v>
      </c>
      <c r="F981">
        <v>1173.2910103580521</v>
      </c>
      <c r="G981">
        <v>1261.550524956476</v>
      </c>
      <c r="H981">
        <v>1117.98826522375</v>
      </c>
      <c r="I981">
        <v>1063.1533096520529</v>
      </c>
      <c r="J981">
        <v>1139.002743431844</v>
      </c>
      <c r="K981">
        <v>921.79818019956633</v>
      </c>
      <c r="L981">
        <v>963.8571699119542</v>
      </c>
      <c r="M981">
        <v>944.60638072102699</v>
      </c>
      <c r="N981">
        <v>929.9624141941548</v>
      </c>
      <c r="O981">
        <v>1220.314660734178</v>
      </c>
      <c r="P981">
        <v>1063.9547659441521</v>
      </c>
      <c r="Q981">
        <v>1226.2167854988249</v>
      </c>
      <c r="R981">
        <v>1069.7764366603701</v>
      </c>
      <c r="S981">
        <v>914.47299566045274</v>
      </c>
      <c r="T981">
        <v>1152.666068783577</v>
      </c>
      <c r="U981">
        <v>1195.7965961621369</v>
      </c>
      <c r="V981">
        <v>1336.520680895693</v>
      </c>
      <c r="W981">
        <v>1227.0077000761371</v>
      </c>
      <c r="X981">
        <v>1141.4385688965669</v>
      </c>
      <c r="Y981">
        <v>1202.421952836967</v>
      </c>
      <c r="Z981">
        <v>1138.6267665782659</v>
      </c>
      <c r="AA981">
        <v>1148.6212335305261</v>
      </c>
      <c r="AB981">
        <v>1160.817185585606</v>
      </c>
      <c r="AC981">
        <v>1143.567232435993</v>
      </c>
      <c r="AD981">
        <v>993.44559127902448</v>
      </c>
      <c r="AE981">
        <v>1043.7630301839779</v>
      </c>
      <c r="AF981">
        <v>1158.9419146479549</v>
      </c>
      <c r="AG981">
        <v>1129.0068101019431</v>
      </c>
      <c r="AH981">
        <v>1137.4018576811079</v>
      </c>
    </row>
    <row r="982" spans="1:34" x14ac:dyDescent="0.25">
      <c r="A982">
        <v>44078</v>
      </c>
      <c r="B982">
        <v>901.54</v>
      </c>
      <c r="C982">
        <v>1134.082467308845</v>
      </c>
      <c r="D982">
        <v>901.71645906311005</v>
      </c>
      <c r="E982">
        <v>1034.468819175378</v>
      </c>
      <c r="F982">
        <v>1172.947150905731</v>
      </c>
      <c r="G982">
        <v>1268.6414816291681</v>
      </c>
      <c r="H982">
        <v>1111.534775876105</v>
      </c>
      <c r="I982">
        <v>1069.0090019524091</v>
      </c>
      <c r="J982">
        <v>1130.3257399126051</v>
      </c>
      <c r="K982">
        <v>938.93255742924373</v>
      </c>
      <c r="L982">
        <v>964.5026625308202</v>
      </c>
      <c r="M982">
        <v>951.24257063905361</v>
      </c>
      <c r="N982">
        <v>939.26990967258166</v>
      </c>
      <c r="O982">
        <v>1226.2082953855081</v>
      </c>
      <c r="P982">
        <v>1061.9321418929969</v>
      </c>
      <c r="Q982">
        <v>1226.997229921092</v>
      </c>
      <c r="R982">
        <v>1076.746117008995</v>
      </c>
      <c r="S982">
        <v>919.86350335463771</v>
      </c>
      <c r="T982">
        <v>1143.745071994053</v>
      </c>
      <c r="U982">
        <v>1181.2102590779859</v>
      </c>
      <c r="V982">
        <v>1298.4234110742109</v>
      </c>
      <c r="W982">
        <v>1223.243636102475</v>
      </c>
      <c r="X982">
        <v>1148.383534846156</v>
      </c>
      <c r="Y982">
        <v>1201.3835506608509</v>
      </c>
      <c r="Z982">
        <v>1148.555144362364</v>
      </c>
      <c r="AA982">
        <v>1148.0972845738711</v>
      </c>
      <c r="AB982">
        <v>1160.461067367178</v>
      </c>
      <c r="AC982">
        <v>1142.402269432411</v>
      </c>
      <c r="AD982">
        <v>1002.541873078089</v>
      </c>
      <c r="AE982">
        <v>1058.99433047302</v>
      </c>
      <c r="AF982">
        <v>1165.5327361688969</v>
      </c>
      <c r="AG982">
        <v>1132.371238625976</v>
      </c>
      <c r="AH982">
        <v>1129.888263799083</v>
      </c>
    </row>
    <row r="983" spans="1:34" x14ac:dyDescent="0.25">
      <c r="A983">
        <v>44077</v>
      </c>
      <c r="B983">
        <v>903.97</v>
      </c>
      <c r="C983">
        <v>1133.445710370296</v>
      </c>
      <c r="D983">
        <v>904.06274613092171</v>
      </c>
      <c r="E983">
        <v>1027.0831664063589</v>
      </c>
      <c r="F983">
        <v>1163.205015676549</v>
      </c>
      <c r="G983">
        <v>1254.0735411661069</v>
      </c>
      <c r="H983">
        <v>1104.4407302553279</v>
      </c>
      <c r="I983">
        <v>1076.2679465503909</v>
      </c>
      <c r="J983">
        <v>1135.3255894499789</v>
      </c>
      <c r="K983">
        <v>942.83868654289722</v>
      </c>
      <c r="L983">
        <v>963.55845191509923</v>
      </c>
      <c r="M983">
        <v>957.15191381405748</v>
      </c>
      <c r="N983">
        <v>943.57759903421379</v>
      </c>
      <c r="O983">
        <v>1228.187564741758</v>
      </c>
      <c r="P983">
        <v>1072.4164212860201</v>
      </c>
      <c r="Q983">
        <v>1222.5939853032301</v>
      </c>
      <c r="R983">
        <v>1078.4216794132469</v>
      </c>
      <c r="S983">
        <v>906.57875487419346</v>
      </c>
      <c r="T983">
        <v>1157.661792249927</v>
      </c>
      <c r="U983">
        <v>1181.1454786774329</v>
      </c>
      <c r="V983">
        <v>1295.664897187959</v>
      </c>
      <c r="W983">
        <v>1221.887038363559</v>
      </c>
      <c r="X983">
        <v>1163.464180028109</v>
      </c>
      <c r="Y983">
        <v>1198.555998933143</v>
      </c>
      <c r="Z983">
        <v>1149.632940620829</v>
      </c>
      <c r="AA983">
        <v>1145.457495843596</v>
      </c>
      <c r="AB983">
        <v>1160.968410041163</v>
      </c>
      <c r="AC983">
        <v>1143.4329518781669</v>
      </c>
      <c r="AD983">
        <v>1004.755384504115</v>
      </c>
      <c r="AE983">
        <v>1060.5753089458181</v>
      </c>
      <c r="AF983">
        <v>1160.9097961278751</v>
      </c>
      <c r="AG983">
        <v>1131.1772023768731</v>
      </c>
      <c r="AH983">
        <v>1131.480239564454</v>
      </c>
    </row>
    <row r="984" spans="1:34" x14ac:dyDescent="0.25">
      <c r="A984">
        <v>44075</v>
      </c>
      <c r="B984">
        <v>891.73</v>
      </c>
      <c r="C984">
        <v>1128.5298083808391</v>
      </c>
      <c r="D984">
        <v>907.40120124686325</v>
      </c>
      <c r="E984">
        <v>1027.1865731115199</v>
      </c>
      <c r="F984">
        <v>1162.2566670936881</v>
      </c>
      <c r="G984">
        <v>1249.647255042408</v>
      </c>
      <c r="H984">
        <v>1098.921448021825</v>
      </c>
      <c r="I984">
        <v>1069.5253322139461</v>
      </c>
      <c r="J984">
        <v>1113.574441646932</v>
      </c>
      <c r="K984">
        <v>935.82275480237695</v>
      </c>
      <c r="L984">
        <v>949.14791428828244</v>
      </c>
      <c r="M984">
        <v>956.08211999992909</v>
      </c>
      <c r="N984">
        <v>939.42919467823697</v>
      </c>
      <c r="O984">
        <v>1226.1205372900799</v>
      </c>
      <c r="P984">
        <v>1076.8513208755289</v>
      </c>
      <c r="Q984">
        <v>1220.035877041948</v>
      </c>
      <c r="R984">
        <v>1071.0845106807069</v>
      </c>
      <c r="S984">
        <v>932.79132015784171</v>
      </c>
      <c r="T984">
        <v>1158.585024440272</v>
      </c>
      <c r="U984">
        <v>1174.48760616904</v>
      </c>
      <c r="V984">
        <v>1286.625647617481</v>
      </c>
      <c r="W984">
        <v>1211.1517861302691</v>
      </c>
      <c r="X984">
        <v>1154.8482982782359</v>
      </c>
      <c r="Y984">
        <v>1189.0128160476711</v>
      </c>
      <c r="Z984">
        <v>1147.3335128911369</v>
      </c>
      <c r="AA984">
        <v>1141.57150868902</v>
      </c>
      <c r="AB984">
        <v>1153.276826594727</v>
      </c>
      <c r="AC984">
        <v>1137.8763376144409</v>
      </c>
      <c r="AD984">
        <v>1002.331897453818</v>
      </c>
      <c r="AE984">
        <v>1046.749354948603</v>
      </c>
      <c r="AF984">
        <v>1152.5646961455841</v>
      </c>
      <c r="AG984">
        <v>1129.5862547845959</v>
      </c>
      <c r="AH984">
        <v>1125.9175331135191</v>
      </c>
    </row>
    <row r="985" spans="1:34" x14ac:dyDescent="0.25">
      <c r="A985">
        <v>44074</v>
      </c>
      <c r="B985">
        <v>881.65</v>
      </c>
      <c r="C985">
        <v>1120.754377992919</v>
      </c>
      <c r="D985">
        <v>888.87350428295906</v>
      </c>
      <c r="E985">
        <v>1023.170035445553</v>
      </c>
      <c r="F985">
        <v>1152.448469764656</v>
      </c>
      <c r="G985">
        <v>1238.8973957248529</v>
      </c>
      <c r="H985">
        <v>1078.1391534550351</v>
      </c>
      <c r="I985">
        <v>1062.9174279342019</v>
      </c>
      <c r="J985">
        <v>1100.8079454223939</v>
      </c>
      <c r="K985">
        <v>919.79103150444394</v>
      </c>
      <c r="L985">
        <v>944.70720995131728</v>
      </c>
      <c r="M985">
        <v>950.03936322127527</v>
      </c>
      <c r="N985">
        <v>932.53594567026983</v>
      </c>
      <c r="O985">
        <v>1218.5763924081691</v>
      </c>
      <c r="P985">
        <v>1067.8339060960111</v>
      </c>
      <c r="Q985">
        <v>1207.0988021834</v>
      </c>
      <c r="R985">
        <v>1066.973904476414</v>
      </c>
      <c r="S985">
        <v>922.30558703978124</v>
      </c>
      <c r="T985">
        <v>1148.348101761427</v>
      </c>
      <c r="U985">
        <v>1178.9425307614649</v>
      </c>
      <c r="V985">
        <v>1273.253761228932</v>
      </c>
      <c r="W985">
        <v>1208.3589624742881</v>
      </c>
      <c r="X985">
        <v>1150.2619778594519</v>
      </c>
      <c r="Y985">
        <v>1188.800033069371</v>
      </c>
      <c r="Z985">
        <v>1132.6698629663399</v>
      </c>
      <c r="AA985">
        <v>1133.2273626679289</v>
      </c>
      <c r="AB985">
        <v>1142.6128105917639</v>
      </c>
      <c r="AC985">
        <v>1134.138825728267</v>
      </c>
      <c r="AD985">
        <v>994.32707041781021</v>
      </c>
      <c r="AE985">
        <v>1033.5265130646319</v>
      </c>
      <c r="AF985">
        <v>1142.4604003697871</v>
      </c>
      <c r="AG985">
        <v>1119.628811076145</v>
      </c>
      <c r="AH985">
        <v>1122.182679391329</v>
      </c>
    </row>
    <row r="986" spans="1:34" x14ac:dyDescent="0.25">
      <c r="A986">
        <v>44071</v>
      </c>
      <c r="B986">
        <v>878.98</v>
      </c>
      <c r="C986">
        <v>1122.2234040107851</v>
      </c>
      <c r="D986">
        <v>897.3267791732153</v>
      </c>
      <c r="E986">
        <v>1016.607284584168</v>
      </c>
      <c r="F986">
        <v>1157.9430100542311</v>
      </c>
      <c r="G986">
        <v>1247.1839358106099</v>
      </c>
      <c r="H986">
        <v>1088.802060359842</v>
      </c>
      <c r="I986">
        <v>1060.412310656842</v>
      </c>
      <c r="J986">
        <v>1110.0517668967241</v>
      </c>
      <c r="K986">
        <v>909.36797660192758</v>
      </c>
      <c r="L986">
        <v>947.90024975940651</v>
      </c>
      <c r="M986">
        <v>952.3449895538397</v>
      </c>
      <c r="N986">
        <v>943.1240437456413</v>
      </c>
      <c r="O986">
        <v>1220.4810390358009</v>
      </c>
      <c r="P986">
        <v>1069.158681652872</v>
      </c>
      <c r="Q986">
        <v>1204.532971752963</v>
      </c>
      <c r="R986">
        <v>1067.6887593361621</v>
      </c>
      <c r="S986">
        <v>909.30864249241824</v>
      </c>
      <c r="T986">
        <v>1148.7098313408251</v>
      </c>
      <c r="U986">
        <v>1179.272123284557</v>
      </c>
      <c r="V986">
        <v>1300.7887458934449</v>
      </c>
      <c r="W986">
        <v>1198.355928586366</v>
      </c>
      <c r="X986">
        <v>1134.484553725413</v>
      </c>
      <c r="Y986">
        <v>1190.4847642420041</v>
      </c>
      <c r="Z986">
        <v>1118.893141737823</v>
      </c>
      <c r="AA986">
        <v>1135.279057087871</v>
      </c>
      <c r="AB986">
        <v>1145.430145808195</v>
      </c>
      <c r="AC986">
        <v>1133.4432402042</v>
      </c>
      <c r="AD986">
        <v>995.11934841810023</v>
      </c>
      <c r="AE986">
        <v>1021.695560783966</v>
      </c>
      <c r="AF986">
        <v>1149.8747866396</v>
      </c>
      <c r="AG986">
        <v>1124.372813350459</v>
      </c>
      <c r="AH986">
        <v>1119.0569391228471</v>
      </c>
    </row>
    <row r="987" spans="1:34" x14ac:dyDescent="0.25">
      <c r="A987">
        <v>44070</v>
      </c>
      <c r="B987">
        <v>874.71</v>
      </c>
      <c r="C987">
        <v>1114.7469784782511</v>
      </c>
      <c r="D987">
        <v>863.79079615198566</v>
      </c>
      <c r="E987">
        <v>1008.228709068279</v>
      </c>
      <c r="F987">
        <v>1147.1656194208849</v>
      </c>
      <c r="G987">
        <v>1253.5638856022849</v>
      </c>
      <c r="H987">
        <v>1082.947786042181</v>
      </c>
      <c r="I987">
        <v>1049.2272120100481</v>
      </c>
      <c r="J987">
        <v>1099.3899535105679</v>
      </c>
      <c r="K987">
        <v>921.79126294682601</v>
      </c>
      <c r="L987">
        <v>946.50171584996485</v>
      </c>
      <c r="M987">
        <v>960.1790173926172</v>
      </c>
      <c r="N987">
        <v>939.53772285772402</v>
      </c>
      <c r="O987">
        <v>1221.7803597709351</v>
      </c>
      <c r="P987">
        <v>1064.416438469799</v>
      </c>
      <c r="Q987">
        <v>1193.1105740505459</v>
      </c>
      <c r="R987">
        <v>1062.401766613991</v>
      </c>
      <c r="S987">
        <v>912.74085314567537</v>
      </c>
      <c r="T987">
        <v>1140.523141842426</v>
      </c>
      <c r="U987">
        <v>1172.602487571053</v>
      </c>
      <c r="V987">
        <v>1293.9932324569991</v>
      </c>
      <c r="W987">
        <v>1186.984088121103</v>
      </c>
      <c r="X987">
        <v>1124.3431212864621</v>
      </c>
      <c r="Y987">
        <v>1177.636133974042</v>
      </c>
      <c r="Z987">
        <v>1109.7721048273579</v>
      </c>
      <c r="AA987">
        <v>1124.1567390570181</v>
      </c>
      <c r="AB987">
        <v>1141.9759202468611</v>
      </c>
      <c r="AC987">
        <v>1127.4787781936891</v>
      </c>
      <c r="AD987">
        <v>992.13098226029399</v>
      </c>
      <c r="AE987">
        <v>1013.662791074613</v>
      </c>
      <c r="AF987">
        <v>1148.464363624804</v>
      </c>
      <c r="AG987">
        <v>1120.7777168450191</v>
      </c>
      <c r="AH987">
        <v>1104.728779297451</v>
      </c>
    </row>
    <row r="988" spans="1:34" x14ac:dyDescent="0.25">
      <c r="A988">
        <v>44069</v>
      </c>
      <c r="B988">
        <v>873.47</v>
      </c>
      <c r="C988">
        <v>1107.6206953728799</v>
      </c>
      <c r="D988">
        <v>866.84633207203569</v>
      </c>
      <c r="E988">
        <v>1004.565167248896</v>
      </c>
      <c r="F988">
        <v>1135.9425366512919</v>
      </c>
      <c r="G988">
        <v>1237.6601279262659</v>
      </c>
      <c r="H988">
        <v>1070.0993231471</v>
      </c>
      <c r="I988">
        <v>1028.1369809443099</v>
      </c>
      <c r="J988">
        <v>1095.241614877159</v>
      </c>
      <c r="K988">
        <v>913.43770465298303</v>
      </c>
      <c r="L988">
        <v>947.36121777868959</v>
      </c>
      <c r="M988">
        <v>956.17911585612478</v>
      </c>
      <c r="N988">
        <v>938.5183466279093</v>
      </c>
      <c r="O988">
        <v>1213.12084486767</v>
      </c>
      <c r="P988">
        <v>1062.294789828152</v>
      </c>
      <c r="Q988">
        <v>1191.5371554471619</v>
      </c>
      <c r="R988">
        <v>1060.63798417824</v>
      </c>
      <c r="S988">
        <v>909.25646903441066</v>
      </c>
      <c r="T988">
        <v>1125.2757251768751</v>
      </c>
      <c r="U988">
        <v>1167.9911789637481</v>
      </c>
      <c r="V988">
        <v>1290.8974868744549</v>
      </c>
      <c r="W988">
        <v>1176.186680793018</v>
      </c>
      <c r="X988">
        <v>1114.246654808401</v>
      </c>
      <c r="Y988">
        <v>1174.1454593837709</v>
      </c>
      <c r="Z988">
        <v>1092.8419142436619</v>
      </c>
      <c r="AA988">
        <v>1115.8157055679119</v>
      </c>
      <c r="AB988">
        <v>1137.1514928580509</v>
      </c>
      <c r="AC988">
        <v>1119.926405141405</v>
      </c>
      <c r="AD988">
        <v>986.52180231486318</v>
      </c>
      <c r="AE988">
        <v>1010.881768088484</v>
      </c>
      <c r="AF988">
        <v>1143.9274522541809</v>
      </c>
      <c r="AG988">
        <v>1106.9862271191651</v>
      </c>
      <c r="AH988">
        <v>1102.647284499028</v>
      </c>
    </row>
    <row r="989" spans="1:34" x14ac:dyDescent="0.25">
      <c r="A989">
        <v>44068</v>
      </c>
      <c r="B989">
        <v>874.12</v>
      </c>
      <c r="C989">
        <v>1099.8482176948739</v>
      </c>
      <c r="D989">
        <v>857.85893350838023</v>
      </c>
      <c r="E989">
        <v>1005.994854374996</v>
      </c>
      <c r="F989">
        <v>1128.3351002637689</v>
      </c>
      <c r="G989">
        <v>1212.0596765802391</v>
      </c>
      <c r="H989">
        <v>1071.654282512186</v>
      </c>
      <c r="I989">
        <v>1020.101263407253</v>
      </c>
      <c r="J989">
        <v>1085.399758535593</v>
      </c>
      <c r="K989">
        <v>862.0003562492559</v>
      </c>
      <c r="L989">
        <v>944.64005447462785</v>
      </c>
      <c r="M989">
        <v>946.78247273122952</v>
      </c>
      <c r="N989">
        <v>930.65053384896589</v>
      </c>
      <c r="O989">
        <v>1204.543175898885</v>
      </c>
      <c r="P989">
        <v>1048.5308385032949</v>
      </c>
      <c r="Q989">
        <v>1183.555312073534</v>
      </c>
      <c r="R989">
        <v>1058.332098814888</v>
      </c>
      <c r="S989">
        <v>895.38407839581805</v>
      </c>
      <c r="T989">
        <v>1109.560877750989</v>
      </c>
      <c r="U989">
        <v>1163.55306480736</v>
      </c>
      <c r="V989">
        <v>1277.0319171295459</v>
      </c>
      <c r="W989">
        <v>1167.609903288605</v>
      </c>
      <c r="X989">
        <v>1112.8335207216501</v>
      </c>
      <c r="Y989">
        <v>1170.9547593552529</v>
      </c>
      <c r="Z989">
        <v>1082.871835496959</v>
      </c>
      <c r="AA989">
        <v>1110.730318195664</v>
      </c>
      <c r="AB989">
        <v>1124.3848144863539</v>
      </c>
      <c r="AC989">
        <v>1111.1884011128709</v>
      </c>
      <c r="AD989">
        <v>979.22448663732371</v>
      </c>
      <c r="AE989">
        <v>1011.1955953854369</v>
      </c>
      <c r="AF989">
        <v>1133.7606948546741</v>
      </c>
      <c r="AG989">
        <v>1100.8195810259231</v>
      </c>
      <c r="AH989">
        <v>1093.3873351151151</v>
      </c>
    </row>
    <row r="990" spans="1:34" x14ac:dyDescent="0.25">
      <c r="A990">
        <v>44067</v>
      </c>
      <c r="B990">
        <v>868.68</v>
      </c>
      <c r="C990">
        <v>1094.513108805688</v>
      </c>
      <c r="D990">
        <v>837.45876276963213</v>
      </c>
      <c r="E990">
        <v>991.80761736803584</v>
      </c>
      <c r="F990">
        <v>1119.5682038403561</v>
      </c>
      <c r="G990">
        <v>1210.2254294603099</v>
      </c>
      <c r="H990">
        <v>1079.2073320976849</v>
      </c>
      <c r="I990">
        <v>1031.6385559027749</v>
      </c>
      <c r="J990">
        <v>1066.6763019299669</v>
      </c>
      <c r="K990">
        <v>863.94092992747653</v>
      </c>
      <c r="L990">
        <v>934.86858891262227</v>
      </c>
      <c r="M990">
        <v>939.1784904963697</v>
      </c>
      <c r="N990">
        <v>935.47619685517077</v>
      </c>
      <c r="O990">
        <v>1197.506444539682</v>
      </c>
      <c r="P990">
        <v>1046.381451879038</v>
      </c>
      <c r="Q990">
        <v>1186.0285525872041</v>
      </c>
      <c r="R990">
        <v>1057.467065151239</v>
      </c>
      <c r="S990">
        <v>899.22691980963418</v>
      </c>
      <c r="T990">
        <v>1106.4329217530769</v>
      </c>
      <c r="U990">
        <v>1162.1203126785649</v>
      </c>
      <c r="V990">
        <v>1273.8713809733399</v>
      </c>
      <c r="W990">
        <v>1166.397162122943</v>
      </c>
      <c r="X990">
        <v>1105.1023201028429</v>
      </c>
      <c r="Y990">
        <v>1156.668583692322</v>
      </c>
      <c r="Z990">
        <v>1069.7414846248221</v>
      </c>
      <c r="AA990">
        <v>1102.892772375576</v>
      </c>
      <c r="AB990">
        <v>1118.6010744580119</v>
      </c>
      <c r="AC990">
        <v>1111.1385594446151</v>
      </c>
      <c r="AD990">
        <v>974.48105502245096</v>
      </c>
      <c r="AE990">
        <v>1005.7966203474519</v>
      </c>
      <c r="AF990">
        <v>1131.632244507246</v>
      </c>
      <c r="AG990">
        <v>1099.053795220422</v>
      </c>
      <c r="AH990">
        <v>1082.8450694784669</v>
      </c>
    </row>
    <row r="991" spans="1:34" x14ac:dyDescent="0.25">
      <c r="A991">
        <v>44064</v>
      </c>
      <c r="B991">
        <v>854.78</v>
      </c>
      <c r="C991">
        <v>1085.175342452533</v>
      </c>
      <c r="D991">
        <v>830.28073816469816</v>
      </c>
      <c r="E991">
        <v>984.88360265356187</v>
      </c>
      <c r="F991">
        <v>1104.3490658135299</v>
      </c>
      <c r="G991">
        <v>1206.7889049122989</v>
      </c>
      <c r="H991">
        <v>1079.76104142193</v>
      </c>
      <c r="I991">
        <v>1013.806628278833</v>
      </c>
      <c r="J991">
        <v>1066.148014507992</v>
      </c>
      <c r="K991">
        <v>853.9327508667759</v>
      </c>
      <c r="L991">
        <v>923.43680500811411</v>
      </c>
      <c r="M991">
        <v>940.27569902483788</v>
      </c>
      <c r="N991">
        <v>928.41785464399152</v>
      </c>
      <c r="O991">
        <v>1173.74587493899</v>
      </c>
      <c r="P991">
        <v>1035.2762845127879</v>
      </c>
      <c r="Q991">
        <v>1179.4290185716461</v>
      </c>
      <c r="R991">
        <v>1043.273894992964</v>
      </c>
      <c r="S991">
        <v>890.89890796189991</v>
      </c>
      <c r="T991">
        <v>1121.4573215357391</v>
      </c>
      <c r="U991">
        <v>1147.2684757708359</v>
      </c>
      <c r="V991">
        <v>1266.7289057333701</v>
      </c>
      <c r="W991">
        <v>1152.460523887956</v>
      </c>
      <c r="X991">
        <v>1099.5390546583019</v>
      </c>
      <c r="Y991">
        <v>1151.554412257547</v>
      </c>
      <c r="Z991">
        <v>1045.703763083485</v>
      </c>
      <c r="AA991">
        <v>1096.5184916274461</v>
      </c>
      <c r="AB991">
        <v>1106.622208507908</v>
      </c>
      <c r="AC991">
        <v>1098.082781196174</v>
      </c>
      <c r="AD991">
        <v>965.48176238326278</v>
      </c>
      <c r="AE991">
        <v>987.82077024083515</v>
      </c>
      <c r="AF991">
        <v>1117.496057469747</v>
      </c>
      <c r="AG991">
        <v>1093.721354867778</v>
      </c>
      <c r="AH991">
        <v>1072.7923839516509</v>
      </c>
    </row>
    <row r="992" spans="1:34" x14ac:dyDescent="0.25">
      <c r="A992">
        <v>44063</v>
      </c>
      <c r="B992">
        <v>848.21</v>
      </c>
      <c r="C992">
        <v>1076.681989403892</v>
      </c>
      <c r="D992">
        <v>821.67708393214275</v>
      </c>
      <c r="E992">
        <v>968.4637682261714</v>
      </c>
      <c r="F992">
        <v>1096.6042022675319</v>
      </c>
      <c r="G992">
        <v>1198.1884202037429</v>
      </c>
      <c r="H992">
        <v>1081.5387404600519</v>
      </c>
      <c r="I992">
        <v>1006.573333653569</v>
      </c>
      <c r="J992">
        <v>1048.7179380137941</v>
      </c>
      <c r="K992">
        <v>843.49683470712876</v>
      </c>
      <c r="L992">
        <v>912.7446119049248</v>
      </c>
      <c r="M992">
        <v>948.79231042494382</v>
      </c>
      <c r="N992">
        <v>919.48121062836879</v>
      </c>
      <c r="O992">
        <v>1158.3793326761829</v>
      </c>
      <c r="P992">
        <v>1014.763542905921</v>
      </c>
      <c r="Q992">
        <v>1172.5037468716189</v>
      </c>
      <c r="R992">
        <v>1037.517407374309</v>
      </c>
      <c r="S992">
        <v>887.10935195215848</v>
      </c>
      <c r="T992">
        <v>1102.1700427425851</v>
      </c>
      <c r="U992">
        <v>1141.2529736505389</v>
      </c>
      <c r="V992">
        <v>1255.6274656872999</v>
      </c>
      <c r="W992">
        <v>1142.132736203974</v>
      </c>
      <c r="X992">
        <v>1105.7684874227721</v>
      </c>
      <c r="Y992">
        <v>1142.4788033421239</v>
      </c>
      <c r="Z992">
        <v>1021.3861136202351</v>
      </c>
      <c r="AA992">
        <v>1090.5438130314601</v>
      </c>
      <c r="AB992">
        <v>1094.2107576587871</v>
      </c>
      <c r="AC992">
        <v>1088.6827533600319</v>
      </c>
      <c r="AD992">
        <v>955.89699755880804</v>
      </c>
      <c r="AE992">
        <v>979.04869437931757</v>
      </c>
      <c r="AF992">
        <v>1104.7717309311579</v>
      </c>
      <c r="AG992">
        <v>1085.107641295494</v>
      </c>
      <c r="AH992">
        <v>1066.507033994603</v>
      </c>
    </row>
    <row r="993" spans="1:34" x14ac:dyDescent="0.25">
      <c r="A993">
        <v>44062</v>
      </c>
      <c r="B993">
        <v>851.21</v>
      </c>
      <c r="C993">
        <v>1077.7663530135851</v>
      </c>
      <c r="D993">
        <v>820.10090738309054</v>
      </c>
      <c r="E993">
        <v>964.86725592945083</v>
      </c>
      <c r="F993">
        <v>1095.3540221243129</v>
      </c>
      <c r="G993">
        <v>1211.1481512174751</v>
      </c>
      <c r="H993">
        <v>1086.6387453969401</v>
      </c>
      <c r="I993">
        <v>1001.2544081582651</v>
      </c>
      <c r="J993">
        <v>1057.516588095318</v>
      </c>
      <c r="K993">
        <v>851.83979233171317</v>
      </c>
      <c r="L993">
        <v>915.79800675105048</v>
      </c>
      <c r="M993">
        <v>958.58006899547684</v>
      </c>
      <c r="N993">
        <v>918.07898722952132</v>
      </c>
      <c r="O993">
        <v>1160.3424916470001</v>
      </c>
      <c r="P993">
        <v>1021.7695673181551</v>
      </c>
      <c r="Q993">
        <v>1165.9591631226469</v>
      </c>
      <c r="R993">
        <v>1036.565222573367</v>
      </c>
      <c r="S993">
        <v>881.27525471363549</v>
      </c>
      <c r="T993">
        <v>1105.5736090207999</v>
      </c>
      <c r="U993">
        <v>1138.4373315490379</v>
      </c>
      <c r="V993">
        <v>1255.129899113756</v>
      </c>
      <c r="W993">
        <v>1135.7072573395001</v>
      </c>
      <c r="X993">
        <v>1110.1799726458621</v>
      </c>
      <c r="Y993">
        <v>1144.549462144186</v>
      </c>
      <c r="Z993">
        <v>1021.079015829477</v>
      </c>
      <c r="AA993">
        <v>1091.9475223032259</v>
      </c>
      <c r="AB993">
        <v>1095.8465964896329</v>
      </c>
      <c r="AC993">
        <v>1088.6230032388819</v>
      </c>
      <c r="AD993">
        <v>956.89971822934308</v>
      </c>
      <c r="AE993">
        <v>982.57860155964454</v>
      </c>
      <c r="AF993">
        <v>1102.5652727090519</v>
      </c>
      <c r="AG993">
        <v>1087.7129859896099</v>
      </c>
      <c r="AH993">
        <v>1067.3231964223039</v>
      </c>
    </row>
    <row r="994" spans="1:34" x14ac:dyDescent="0.25">
      <c r="A994">
        <v>44061</v>
      </c>
      <c r="B994">
        <v>846.43</v>
      </c>
      <c r="C994">
        <v>1070.6301505461111</v>
      </c>
      <c r="D994">
        <v>813.00863706797304</v>
      </c>
      <c r="E994">
        <v>963.71719878435317</v>
      </c>
      <c r="F994">
        <v>1086.02613968692</v>
      </c>
      <c r="G994">
        <v>1195.064759164673</v>
      </c>
      <c r="H994">
        <v>1068.153943455713</v>
      </c>
      <c r="I994">
        <v>988.16750133464416</v>
      </c>
      <c r="J994">
        <v>1059.5521365049799</v>
      </c>
      <c r="K994">
        <v>847.31092227440399</v>
      </c>
      <c r="L994">
        <v>916.81898345844957</v>
      </c>
      <c r="M994">
        <v>959.20015044564366</v>
      </c>
      <c r="N994">
        <v>912.86269261042924</v>
      </c>
      <c r="O994">
        <v>1154.3102763079139</v>
      </c>
      <c r="P994">
        <v>1023.039526213821</v>
      </c>
      <c r="Q994">
        <v>1157.774930699813</v>
      </c>
      <c r="R994">
        <v>1036.017072587952</v>
      </c>
      <c r="S994">
        <v>877.17034243023613</v>
      </c>
      <c r="T994">
        <v>1093.766364625385</v>
      </c>
      <c r="U994">
        <v>1132.1076121259221</v>
      </c>
      <c r="V994">
        <v>1236.0397661261941</v>
      </c>
      <c r="W994">
        <v>1138.0454729400849</v>
      </c>
      <c r="X994">
        <v>1093.9802108291819</v>
      </c>
      <c r="Y994">
        <v>1136.1606658645501</v>
      </c>
      <c r="Z994">
        <v>1026.748162121957</v>
      </c>
      <c r="AA994">
        <v>1080.981442789528</v>
      </c>
      <c r="AB994">
        <v>1090.5384717259881</v>
      </c>
      <c r="AC994">
        <v>1084.645257190044</v>
      </c>
      <c r="AD994">
        <v>956.00178849102724</v>
      </c>
      <c r="AE994">
        <v>975.67618787158096</v>
      </c>
      <c r="AF994">
        <v>1097.2641942555049</v>
      </c>
      <c r="AG994">
        <v>1083.603887490435</v>
      </c>
      <c r="AH994">
        <v>1056.1637657192309</v>
      </c>
    </row>
    <row r="995" spans="1:34" x14ac:dyDescent="0.25">
      <c r="A995">
        <v>44060</v>
      </c>
      <c r="B995">
        <v>850.15</v>
      </c>
      <c r="C995">
        <v>1067.678331145846</v>
      </c>
      <c r="D995">
        <v>797.48706902991341</v>
      </c>
      <c r="E995">
        <v>957.48793002302477</v>
      </c>
      <c r="F995">
        <v>1082.1379607577171</v>
      </c>
      <c r="G995">
        <v>1182.523065380394</v>
      </c>
      <c r="H995">
        <v>1069.216445080674</v>
      </c>
      <c r="I995">
        <v>985.21820908015059</v>
      </c>
      <c r="J995">
        <v>1051.9156788798989</v>
      </c>
      <c r="K995">
        <v>849.75065949453972</v>
      </c>
      <c r="L995">
        <v>912.63261827744373</v>
      </c>
      <c r="M995">
        <v>955.65355404220543</v>
      </c>
      <c r="N995">
        <v>906.29249402805988</v>
      </c>
      <c r="O995">
        <v>1155.243278641452</v>
      </c>
      <c r="P995">
        <v>1010.906536515495</v>
      </c>
      <c r="Q995">
        <v>1162.1860018764751</v>
      </c>
      <c r="R995">
        <v>1035.73301790915</v>
      </c>
      <c r="S995">
        <v>873.68903839553809</v>
      </c>
      <c r="T995">
        <v>1091.2611120653301</v>
      </c>
      <c r="U995">
        <v>1140.587335613111</v>
      </c>
      <c r="V995">
        <v>1240.429856695818</v>
      </c>
      <c r="W995">
        <v>1130.3591734875361</v>
      </c>
      <c r="X995">
        <v>1077.674601725611</v>
      </c>
      <c r="Y995">
        <v>1137.668060655363</v>
      </c>
      <c r="Z995">
        <v>1012.968009390486</v>
      </c>
      <c r="AA995">
        <v>1077.65585863661</v>
      </c>
      <c r="AB995">
        <v>1090.775118625098</v>
      </c>
      <c r="AC995">
        <v>1081.5427306529029</v>
      </c>
      <c r="AD995">
        <v>948.55179759247824</v>
      </c>
      <c r="AE995">
        <v>976.9963437566704</v>
      </c>
      <c r="AF995">
        <v>1093.7672796222739</v>
      </c>
      <c r="AG995">
        <v>1080.492781395591</v>
      </c>
      <c r="AH995">
        <v>1053.110964861602</v>
      </c>
    </row>
    <row r="996" spans="1:34" x14ac:dyDescent="0.25">
      <c r="A996">
        <v>44057</v>
      </c>
      <c r="B996">
        <v>850.74</v>
      </c>
      <c r="C996">
        <v>1062.7236514810629</v>
      </c>
      <c r="D996">
        <v>787.17218318218215</v>
      </c>
      <c r="E996">
        <v>961.57522969946467</v>
      </c>
      <c r="F996">
        <v>1080.0228659999059</v>
      </c>
      <c r="G996">
        <v>1163.1705174523529</v>
      </c>
      <c r="H996">
        <v>1074.0749326995251</v>
      </c>
      <c r="I996">
        <v>991.00542151312948</v>
      </c>
      <c r="J996">
        <v>1052.8338490274541</v>
      </c>
      <c r="K996">
        <v>848.78936619744388</v>
      </c>
      <c r="L996">
        <v>899.08509928838305</v>
      </c>
      <c r="M996">
        <v>950.47018161887775</v>
      </c>
      <c r="N996">
        <v>903.96392611542365</v>
      </c>
      <c r="O996">
        <v>1145.9315197243291</v>
      </c>
      <c r="P996">
        <v>1007.810611015482</v>
      </c>
      <c r="Q996">
        <v>1150.1905779080721</v>
      </c>
      <c r="R996">
        <v>1034.0158409958699</v>
      </c>
      <c r="S996">
        <v>869.88862867774037</v>
      </c>
      <c r="T996">
        <v>1092.4517290228689</v>
      </c>
      <c r="U996">
        <v>1134.724602392715</v>
      </c>
      <c r="V996">
        <v>1234.317979368288</v>
      </c>
      <c r="W996">
        <v>1123.8936957495009</v>
      </c>
      <c r="X996">
        <v>1078.2010078185961</v>
      </c>
      <c r="Y996">
        <v>1127.0372384849541</v>
      </c>
      <c r="Z996">
        <v>994.23395865745101</v>
      </c>
      <c r="AA996">
        <v>1073.9986265387411</v>
      </c>
      <c r="AB996">
        <v>1083.162664713265</v>
      </c>
      <c r="AC996">
        <v>1076.799289013692</v>
      </c>
      <c r="AD996">
        <v>942.89366473057385</v>
      </c>
      <c r="AE996">
        <v>976.7300038298705</v>
      </c>
      <c r="AF996">
        <v>1090.938967696495</v>
      </c>
      <c r="AG996">
        <v>1074.9658928989561</v>
      </c>
      <c r="AH996">
        <v>1047.132938992492</v>
      </c>
    </row>
    <row r="997" spans="1:34" x14ac:dyDescent="0.25">
      <c r="A997">
        <v>44056</v>
      </c>
      <c r="B997">
        <v>855.05</v>
      </c>
      <c r="C997">
        <v>1064.4827309245479</v>
      </c>
      <c r="D997">
        <v>779.54834904188215</v>
      </c>
      <c r="E997">
        <v>964.07910277975498</v>
      </c>
      <c r="F997">
        <v>1083.657784644065</v>
      </c>
      <c r="G997">
        <v>1167.1610877766011</v>
      </c>
      <c r="H997">
        <v>1070.170729444445</v>
      </c>
      <c r="I997">
        <v>982.1156025511093</v>
      </c>
      <c r="J997">
        <v>1052.345536896687</v>
      </c>
      <c r="K997">
        <v>861.69592465209234</v>
      </c>
      <c r="L997">
        <v>898.74768569203354</v>
      </c>
      <c r="M997">
        <v>953.07885916882299</v>
      </c>
      <c r="N997">
        <v>908.52927400736098</v>
      </c>
      <c r="O997">
        <v>1148.279722374187</v>
      </c>
      <c r="P997">
        <v>1008.443524832583</v>
      </c>
      <c r="Q997">
        <v>1149.8576207573719</v>
      </c>
      <c r="R997">
        <v>1035.6911743355481</v>
      </c>
      <c r="S997">
        <v>885.05441397670302</v>
      </c>
      <c r="T997">
        <v>1075.3574259942529</v>
      </c>
      <c r="U997">
        <v>1131.6885019681499</v>
      </c>
      <c r="V997">
        <v>1256.370961488823</v>
      </c>
      <c r="W997">
        <v>1120.8180164036969</v>
      </c>
      <c r="X997">
        <v>1083.913697654164</v>
      </c>
      <c r="Y997">
        <v>1132.2273877303589</v>
      </c>
      <c r="Z997">
        <v>1002.333572556385</v>
      </c>
      <c r="AA997">
        <v>1075.7510925788911</v>
      </c>
      <c r="AB997">
        <v>1086.643628372703</v>
      </c>
      <c r="AC997">
        <v>1075.57489750225</v>
      </c>
      <c r="AD997">
        <v>947.50418576115703</v>
      </c>
      <c r="AE997">
        <v>980.15916368216301</v>
      </c>
      <c r="AF997">
        <v>1095.082568280174</v>
      </c>
      <c r="AG997">
        <v>1075.5952207525779</v>
      </c>
      <c r="AH997">
        <v>1048.6888929173849</v>
      </c>
    </row>
    <row r="998" spans="1:34" x14ac:dyDescent="0.25">
      <c r="A998">
        <v>44055</v>
      </c>
      <c r="B998">
        <v>846.92</v>
      </c>
      <c r="C998">
        <v>1054.755162585403</v>
      </c>
      <c r="D998">
        <v>767.05719206894344</v>
      </c>
      <c r="E998">
        <v>960.09071631733366</v>
      </c>
      <c r="F998">
        <v>1070.8284429600601</v>
      </c>
      <c r="G998">
        <v>1141.5669068113029</v>
      </c>
      <c r="H998">
        <v>1056.2372388355091</v>
      </c>
      <c r="I998">
        <v>978.18182682273232</v>
      </c>
      <c r="J998">
        <v>1037.633398596493</v>
      </c>
      <c r="K998">
        <v>855.00028908792228</v>
      </c>
      <c r="L998">
        <v>896.13751181068847</v>
      </c>
      <c r="M998">
        <v>950.552572760163</v>
      </c>
      <c r="N998">
        <v>902.31473518496716</v>
      </c>
      <c r="O998">
        <v>1134.04592830766</v>
      </c>
      <c r="P998">
        <v>1014.4394189619391</v>
      </c>
      <c r="Q998">
        <v>1136.3526806446471</v>
      </c>
      <c r="R998">
        <v>1032.7496715277259</v>
      </c>
      <c r="S998">
        <v>890.14147813908096</v>
      </c>
      <c r="T998">
        <v>1073.5562352301511</v>
      </c>
      <c r="U998">
        <v>1123.8260976808781</v>
      </c>
      <c r="V998">
        <v>1248.311614635845</v>
      </c>
      <c r="W998">
        <v>1116.9871056842669</v>
      </c>
      <c r="X998">
        <v>1063.8569833670219</v>
      </c>
      <c r="Y998">
        <v>1121.951630925435</v>
      </c>
      <c r="Z998">
        <v>989.95500329440563</v>
      </c>
      <c r="AA998">
        <v>1064.0274792425721</v>
      </c>
      <c r="AB998">
        <v>1074.8916246719009</v>
      </c>
      <c r="AC998">
        <v>1070.320438876133</v>
      </c>
      <c r="AD998">
        <v>941.06927439375511</v>
      </c>
      <c r="AE998">
        <v>965.99062135296128</v>
      </c>
      <c r="AF998">
        <v>1089.0683687707869</v>
      </c>
      <c r="AG998">
        <v>1063.6318173287</v>
      </c>
      <c r="AH998">
        <v>1040.0049219371381</v>
      </c>
    </row>
    <row r="999" spans="1:34" x14ac:dyDescent="0.25">
      <c r="A999">
        <v>44054</v>
      </c>
      <c r="B999">
        <v>843.08</v>
      </c>
      <c r="C999">
        <v>1053.75215547734</v>
      </c>
      <c r="D999">
        <v>766.29792676566092</v>
      </c>
      <c r="E999">
        <v>965.66381046543154</v>
      </c>
      <c r="F999">
        <v>1069.1155546931029</v>
      </c>
      <c r="G999">
        <v>1144.06153881045</v>
      </c>
      <c r="H999">
        <v>1063.341426901422</v>
      </c>
      <c r="I999">
        <v>974.42351589147779</v>
      </c>
      <c r="J999">
        <v>1031.909734849321</v>
      </c>
      <c r="K999">
        <v>838.29172841772606</v>
      </c>
      <c r="L999">
        <v>892.76260974223362</v>
      </c>
      <c r="M999">
        <v>954.55354214975398</v>
      </c>
      <c r="N999">
        <v>905.11327740223601</v>
      </c>
      <c r="O999">
        <v>1126.148680057312</v>
      </c>
      <c r="P999">
        <v>1011.296307956782</v>
      </c>
      <c r="Q999">
        <v>1141.9199011211119</v>
      </c>
      <c r="R999">
        <v>1027.7898383601739</v>
      </c>
      <c r="S999">
        <v>892.20076791056658</v>
      </c>
      <c r="T999">
        <v>1073.1697306429919</v>
      </c>
      <c r="U999">
        <v>1118.0259435222381</v>
      </c>
      <c r="V999">
        <v>1255.7612591766019</v>
      </c>
      <c r="W999">
        <v>1116.0415752657041</v>
      </c>
      <c r="X999">
        <v>1061.56604334192</v>
      </c>
      <c r="Y999">
        <v>1122.043471328675</v>
      </c>
      <c r="Z999">
        <v>993.14242276838377</v>
      </c>
      <c r="AA999">
        <v>1064.2865517221171</v>
      </c>
      <c r="AB999">
        <v>1071.258571115734</v>
      </c>
      <c r="AC999">
        <v>1067.0785958661399</v>
      </c>
      <c r="AD999">
        <v>944.63248454796849</v>
      </c>
      <c r="AE999">
        <v>960.33871610413257</v>
      </c>
      <c r="AF999">
        <v>1085.563539527112</v>
      </c>
      <c r="AG999">
        <v>1061.090608566325</v>
      </c>
      <c r="AH999">
        <v>1042.367105372032</v>
      </c>
    </row>
    <row r="1000" spans="1:34" x14ac:dyDescent="0.25">
      <c r="A1000">
        <v>44053</v>
      </c>
      <c r="B1000">
        <v>843.2</v>
      </c>
      <c r="C1000">
        <v>1051.068296323512</v>
      </c>
      <c r="D1000">
        <v>766.74310094068846</v>
      </c>
      <c r="E1000">
        <v>957.7804379700375</v>
      </c>
      <c r="F1000">
        <v>1065.2025919869991</v>
      </c>
      <c r="G1000">
        <v>1132.202008658589</v>
      </c>
      <c r="H1000">
        <v>1061.0253777380869</v>
      </c>
      <c r="I1000">
        <v>989.98023041984345</v>
      </c>
      <c r="J1000">
        <v>1021.496148650582</v>
      </c>
      <c r="K1000">
        <v>834.32426348140143</v>
      </c>
      <c r="L1000">
        <v>887.35688214366212</v>
      </c>
      <c r="M1000">
        <v>952.06429328794798</v>
      </c>
      <c r="N1000">
        <v>905.80746428325017</v>
      </c>
      <c r="O1000">
        <v>1130.418968513015</v>
      </c>
      <c r="P1000">
        <v>1001.230066970299</v>
      </c>
      <c r="Q1000">
        <v>1142.701874915987</v>
      </c>
      <c r="R1000">
        <v>1020.058977612709</v>
      </c>
      <c r="S1000">
        <v>888.58559624007148</v>
      </c>
      <c r="T1000">
        <v>1079.6868721914079</v>
      </c>
      <c r="U1000">
        <v>1117.6561675973931</v>
      </c>
      <c r="V1000">
        <v>1249.313415145926</v>
      </c>
      <c r="W1000">
        <v>1109.2996659157241</v>
      </c>
      <c r="X1000">
        <v>1044.91138900549</v>
      </c>
      <c r="Y1000">
        <v>1124.2215551236829</v>
      </c>
      <c r="Z1000">
        <v>985.70361390873791</v>
      </c>
      <c r="AA1000">
        <v>1061.968015359995</v>
      </c>
      <c r="AB1000">
        <v>1069.6774609589429</v>
      </c>
      <c r="AC1000">
        <v>1062.783491036834</v>
      </c>
      <c r="AD1000">
        <v>941.54115933985258</v>
      </c>
      <c r="AE1000">
        <v>955.80689763861596</v>
      </c>
      <c r="AF1000">
        <v>1082.901798766605</v>
      </c>
      <c r="AG1000">
        <v>1059.1679058779059</v>
      </c>
      <c r="AH1000">
        <v>1039.120368681565</v>
      </c>
    </row>
    <row r="1001" spans="1:34" x14ac:dyDescent="0.25">
      <c r="A1001">
        <v>44050</v>
      </c>
      <c r="B1001">
        <v>841.46</v>
      </c>
      <c r="C1001">
        <v>1044.415796930371</v>
      </c>
      <c r="D1001">
        <v>760.50538309959472</v>
      </c>
      <c r="E1001">
        <v>957.20004354482603</v>
      </c>
      <c r="F1001">
        <v>1056.3092795823029</v>
      </c>
      <c r="G1001">
        <v>1107.458620895804</v>
      </c>
      <c r="H1001">
        <v>1067.0452081406049</v>
      </c>
      <c r="I1001">
        <v>983.79515614898287</v>
      </c>
      <c r="J1001">
        <v>1021.347497210475</v>
      </c>
      <c r="K1001">
        <v>824.9429935013095</v>
      </c>
      <c r="L1001">
        <v>895.37927532241679</v>
      </c>
      <c r="M1001">
        <v>944.58113364594146</v>
      </c>
      <c r="N1001">
        <v>910.9775609210576</v>
      </c>
      <c r="O1001">
        <v>1123.0122187296461</v>
      </c>
      <c r="P1001">
        <v>986.12301525514169</v>
      </c>
      <c r="Q1001">
        <v>1129.168812902881</v>
      </c>
      <c r="R1001">
        <v>1019.337831263333</v>
      </c>
      <c r="S1001">
        <v>877.35197707773273</v>
      </c>
      <c r="T1001">
        <v>1076.40360523819</v>
      </c>
      <c r="U1001">
        <v>1096.4854945749121</v>
      </c>
      <c r="V1001">
        <v>1224.1320441912201</v>
      </c>
      <c r="W1001">
        <v>1106.1570581719241</v>
      </c>
      <c r="X1001">
        <v>1039.9505748187189</v>
      </c>
      <c r="Y1001">
        <v>1116.1070937582831</v>
      </c>
      <c r="Z1001">
        <v>986.07117987658603</v>
      </c>
      <c r="AA1001">
        <v>1056.248739991813</v>
      </c>
      <c r="AB1001">
        <v>1062.0612206549711</v>
      </c>
      <c r="AC1001">
        <v>1051.777715535537</v>
      </c>
      <c r="AD1001">
        <v>941.980267609115</v>
      </c>
      <c r="AE1001">
        <v>953.15599363379306</v>
      </c>
      <c r="AF1001">
        <v>1077.7541838711511</v>
      </c>
      <c r="AG1001">
        <v>1049.2225781204841</v>
      </c>
      <c r="AH1001">
        <v>1034.621350795587</v>
      </c>
    </row>
    <row r="1002" spans="1:34" x14ac:dyDescent="0.25">
      <c r="A1002">
        <v>44049</v>
      </c>
      <c r="B1002">
        <v>840.04</v>
      </c>
      <c r="C1002">
        <v>1042.361770319689</v>
      </c>
      <c r="D1002">
        <v>746.98344746740554</v>
      </c>
      <c r="E1002">
        <v>957.52186789283473</v>
      </c>
      <c r="F1002">
        <v>1053.2707853278021</v>
      </c>
      <c r="G1002">
        <v>1102.7464205436711</v>
      </c>
      <c r="H1002">
        <v>1064.217166378568</v>
      </c>
      <c r="I1002">
        <v>974.20209962516162</v>
      </c>
      <c r="J1002">
        <v>1023.07063584466</v>
      </c>
      <c r="K1002">
        <v>827.38770266614881</v>
      </c>
      <c r="L1002">
        <v>892.72419073693936</v>
      </c>
      <c r="M1002">
        <v>932.83473664963742</v>
      </c>
      <c r="N1002">
        <v>905.77677486069729</v>
      </c>
      <c r="O1002">
        <v>1117.0790728242</v>
      </c>
      <c r="P1002">
        <v>984.46079855204243</v>
      </c>
      <c r="Q1002">
        <v>1137.2753753643781</v>
      </c>
      <c r="R1002">
        <v>1022.6507907093199</v>
      </c>
      <c r="S1002">
        <v>878.18985018069782</v>
      </c>
      <c r="T1002">
        <v>1067.1402125119671</v>
      </c>
      <c r="U1002">
        <v>1089.8488413841119</v>
      </c>
      <c r="V1002">
        <v>1209.0341936548141</v>
      </c>
      <c r="W1002">
        <v>1105.3006388608039</v>
      </c>
      <c r="X1002">
        <v>1039.049924884735</v>
      </c>
      <c r="Y1002">
        <v>1117.7060868920121</v>
      </c>
      <c r="Z1002">
        <v>993.59212581044164</v>
      </c>
      <c r="AA1002">
        <v>1054.0995443873139</v>
      </c>
      <c r="AB1002">
        <v>1061.2449828458459</v>
      </c>
      <c r="AC1002">
        <v>1049.188436639766</v>
      </c>
      <c r="AD1002">
        <v>938.97011739998095</v>
      </c>
      <c r="AE1002">
        <v>955.67439672193461</v>
      </c>
      <c r="AF1002">
        <v>1073.195354797803</v>
      </c>
      <c r="AG1002">
        <v>1049.3126487909269</v>
      </c>
      <c r="AH1002">
        <v>1031.0159724311679</v>
      </c>
    </row>
    <row r="1003" spans="1:34" x14ac:dyDescent="0.25">
      <c r="A1003">
        <v>44048</v>
      </c>
      <c r="B1003">
        <v>837.8</v>
      </c>
      <c r="C1003">
        <v>1040.0027235042139</v>
      </c>
      <c r="D1003">
        <v>740.44657453693867</v>
      </c>
      <c r="E1003">
        <v>949.14713742095444</v>
      </c>
      <c r="F1003">
        <v>1053.563273705445</v>
      </c>
      <c r="G1003">
        <v>1098.832914506153</v>
      </c>
      <c r="H1003">
        <v>1056.0609479354939</v>
      </c>
      <c r="I1003">
        <v>968.74524129688677</v>
      </c>
      <c r="J1003">
        <v>1012.686303029452</v>
      </c>
      <c r="K1003">
        <v>819.40864594091545</v>
      </c>
      <c r="L1003">
        <v>877.02270382383472</v>
      </c>
      <c r="M1003">
        <v>946.9110351750785</v>
      </c>
      <c r="N1003">
        <v>906.14138437635449</v>
      </c>
      <c r="O1003">
        <v>1118.3161479195389</v>
      </c>
      <c r="P1003">
        <v>984.33219024695279</v>
      </c>
      <c r="Q1003">
        <v>1142.1223024843571</v>
      </c>
      <c r="R1003">
        <v>1021.283909780183</v>
      </c>
      <c r="S1003">
        <v>888.44515855694226</v>
      </c>
      <c r="T1003">
        <v>1048.771324486125</v>
      </c>
      <c r="U1003">
        <v>1089.723490416073</v>
      </c>
      <c r="V1003">
        <v>1198.9900483832589</v>
      </c>
      <c r="W1003">
        <v>1097.602923168919</v>
      </c>
      <c r="X1003">
        <v>1029.6659237921469</v>
      </c>
      <c r="Y1003">
        <v>1114.0513906862921</v>
      </c>
      <c r="Z1003">
        <v>1024.3931084085009</v>
      </c>
      <c r="AA1003">
        <v>1049.7498381166261</v>
      </c>
      <c r="AB1003">
        <v>1057.956547988859</v>
      </c>
      <c r="AC1003">
        <v>1046.48007528006</v>
      </c>
      <c r="AD1003">
        <v>947.85069034537764</v>
      </c>
      <c r="AE1003">
        <v>954.01010183646451</v>
      </c>
      <c r="AF1003">
        <v>1074.1905715485541</v>
      </c>
      <c r="AG1003">
        <v>1047.327438053449</v>
      </c>
      <c r="AH1003">
        <v>1026.5622441668961</v>
      </c>
    </row>
    <row r="1004" spans="1:34" x14ac:dyDescent="0.25">
      <c r="A1004">
        <v>44047</v>
      </c>
      <c r="B1004">
        <v>827.57</v>
      </c>
      <c r="C1004">
        <v>1030.8875395360469</v>
      </c>
      <c r="D1004">
        <v>730.35257847692037</v>
      </c>
      <c r="E1004">
        <v>941.49074628657206</v>
      </c>
      <c r="F1004">
        <v>1039.9921130328869</v>
      </c>
      <c r="G1004">
        <v>1089.366448526323</v>
      </c>
      <c r="H1004">
        <v>1056.687501308618</v>
      </c>
      <c r="I1004">
        <v>972.78989002484775</v>
      </c>
      <c r="J1004">
        <v>1000.006913361288</v>
      </c>
      <c r="K1004">
        <v>802.43311758767709</v>
      </c>
      <c r="L1004">
        <v>881.30927021169157</v>
      </c>
      <c r="M1004">
        <v>941.45516521457603</v>
      </c>
      <c r="N1004">
        <v>885.01297260408819</v>
      </c>
      <c r="O1004">
        <v>1106.633617062892</v>
      </c>
      <c r="P1004">
        <v>971.853028879009</v>
      </c>
      <c r="Q1004">
        <v>1132.215073829761</v>
      </c>
      <c r="R1004">
        <v>1018.836777368612</v>
      </c>
      <c r="S1004">
        <v>901.58570460731994</v>
      </c>
      <c r="T1004">
        <v>1039.7932913230491</v>
      </c>
      <c r="U1004">
        <v>1084.9313745123011</v>
      </c>
      <c r="V1004">
        <v>1173.5366282935649</v>
      </c>
      <c r="W1004">
        <v>1075.0736424182589</v>
      </c>
      <c r="X1004">
        <v>1029.4245658996099</v>
      </c>
      <c r="Y1004">
        <v>1104.4774240232</v>
      </c>
      <c r="Z1004">
        <v>1015.5348100624039</v>
      </c>
      <c r="AA1004">
        <v>1042.074823077063</v>
      </c>
      <c r="AB1004">
        <v>1046.599561921282</v>
      </c>
      <c r="AC1004">
        <v>1038.3559717768551</v>
      </c>
      <c r="AD1004">
        <v>934.92761242419033</v>
      </c>
      <c r="AE1004">
        <v>938.80119155510999</v>
      </c>
      <c r="AF1004">
        <v>1064.656441299951</v>
      </c>
      <c r="AG1004">
        <v>1035.633601165418</v>
      </c>
      <c r="AH1004">
        <v>1021.0490308839391</v>
      </c>
    </row>
    <row r="1005" spans="1:34" x14ac:dyDescent="0.25">
      <c r="A1005">
        <v>44046</v>
      </c>
      <c r="B1005">
        <v>814.65</v>
      </c>
      <c r="C1005">
        <v>1020.334528002625</v>
      </c>
      <c r="D1005">
        <v>712.75724384777709</v>
      </c>
      <c r="E1005">
        <v>932.04966757655302</v>
      </c>
      <c r="F1005">
        <v>1026.1126967014609</v>
      </c>
      <c r="G1005">
        <v>1079.8883051128121</v>
      </c>
      <c r="H1005">
        <v>1040.8810890317391</v>
      </c>
      <c r="I1005">
        <v>958.73217384114992</v>
      </c>
      <c r="J1005">
        <v>1001.79287182052</v>
      </c>
      <c r="K1005">
        <v>791.98867139876688</v>
      </c>
      <c r="L1005">
        <v>870.63176982275286</v>
      </c>
      <c r="M1005">
        <v>938.12545765269761</v>
      </c>
      <c r="N1005">
        <v>876.50044908281757</v>
      </c>
      <c r="O1005">
        <v>1094.312119539291</v>
      </c>
      <c r="P1005">
        <v>966.72029195125913</v>
      </c>
      <c r="Q1005">
        <v>1123.2010754231419</v>
      </c>
      <c r="R1005">
        <v>1012.61840075542</v>
      </c>
      <c r="S1005">
        <v>896.08879779550375</v>
      </c>
      <c r="T1005">
        <v>1038.1725641470689</v>
      </c>
      <c r="U1005">
        <v>1076.052647265871</v>
      </c>
      <c r="V1005">
        <v>1158.5627259442549</v>
      </c>
      <c r="W1005">
        <v>1064.024121461993</v>
      </c>
      <c r="X1005">
        <v>1022.150149566362</v>
      </c>
      <c r="Y1005">
        <v>1088.576604907543</v>
      </c>
      <c r="Z1005">
        <v>1012.995970611438</v>
      </c>
      <c r="AA1005">
        <v>1028.8778740053301</v>
      </c>
      <c r="AB1005">
        <v>1037.5573440241919</v>
      </c>
      <c r="AC1005">
        <v>1029.7097055601159</v>
      </c>
      <c r="AD1005">
        <v>928.7567474000748</v>
      </c>
      <c r="AE1005">
        <v>923.00994020752751</v>
      </c>
      <c r="AF1005">
        <v>1052.7856382806351</v>
      </c>
      <c r="AG1005">
        <v>1025.9619089128969</v>
      </c>
      <c r="AH1005">
        <v>1010.878532846982</v>
      </c>
    </row>
    <row r="1006" spans="1:34" x14ac:dyDescent="0.25">
      <c r="A1006">
        <v>44043</v>
      </c>
      <c r="B1006">
        <v>798.39</v>
      </c>
      <c r="C1006">
        <v>1004.292052155718</v>
      </c>
      <c r="D1006">
        <v>686.47125880285319</v>
      </c>
      <c r="E1006">
        <v>916.19784322101418</v>
      </c>
      <c r="F1006">
        <v>1004.994762808926</v>
      </c>
      <c r="G1006">
        <v>1041.634419090434</v>
      </c>
      <c r="H1006">
        <v>1027.846172619219</v>
      </c>
      <c r="I1006">
        <v>938.84279550984297</v>
      </c>
      <c r="J1006">
        <v>990.18563271798052</v>
      </c>
      <c r="K1006">
        <v>765.51255572166997</v>
      </c>
      <c r="L1006">
        <v>850.27265105243225</v>
      </c>
      <c r="M1006">
        <v>937.05372070723877</v>
      </c>
      <c r="N1006">
        <v>871.73668598823554</v>
      </c>
      <c r="O1006">
        <v>1076.90015982717</v>
      </c>
      <c r="P1006">
        <v>952.61196693765828</v>
      </c>
      <c r="Q1006">
        <v>1105.3990648168569</v>
      </c>
      <c r="R1006">
        <v>1004.995979386166</v>
      </c>
      <c r="S1006">
        <v>878.62057091504585</v>
      </c>
      <c r="T1006">
        <v>1019.686867661541</v>
      </c>
      <c r="U1006">
        <v>1054.4064904490619</v>
      </c>
      <c r="V1006">
        <v>1131.1758279767071</v>
      </c>
      <c r="W1006">
        <v>1054.3766169864</v>
      </c>
      <c r="X1006">
        <v>1026.90185091785</v>
      </c>
      <c r="Y1006">
        <v>1067.321174266217</v>
      </c>
      <c r="Z1006">
        <v>1011.6235376656419</v>
      </c>
      <c r="AA1006">
        <v>1011.656953515745</v>
      </c>
      <c r="AB1006">
        <v>1019.066665747171</v>
      </c>
      <c r="AC1006">
        <v>1013.116912495283</v>
      </c>
      <c r="AD1006">
        <v>923.92438774044206</v>
      </c>
      <c r="AE1006">
        <v>903.71849209634024</v>
      </c>
      <c r="AF1006">
        <v>1033.0553355113559</v>
      </c>
      <c r="AG1006">
        <v>1004.183226125355</v>
      </c>
      <c r="AH1006">
        <v>1002.9089242486961</v>
      </c>
    </row>
    <row r="1007" spans="1:34" x14ac:dyDescent="0.25">
      <c r="A1007">
        <v>44042</v>
      </c>
      <c r="B1007">
        <v>801.13</v>
      </c>
      <c r="C1007">
        <v>1008.862490104575</v>
      </c>
      <c r="D1007">
        <v>687.95607138092555</v>
      </c>
      <c r="E1007">
        <v>921.87929915917005</v>
      </c>
      <c r="F1007">
        <v>1008.217720424415</v>
      </c>
      <c r="G1007">
        <v>1056.400482897546</v>
      </c>
      <c r="H1007">
        <v>1028.0190606362301</v>
      </c>
      <c r="I1007">
        <v>929.82899118390071</v>
      </c>
      <c r="J1007">
        <v>1000.027849765624</v>
      </c>
      <c r="K1007">
        <v>767.21086790519337</v>
      </c>
      <c r="L1007">
        <v>855.25824240958048</v>
      </c>
      <c r="M1007">
        <v>938.69216891520523</v>
      </c>
      <c r="N1007">
        <v>874.73647211919115</v>
      </c>
      <c r="O1007">
        <v>1077.0945774459151</v>
      </c>
      <c r="P1007">
        <v>960.64448296993885</v>
      </c>
      <c r="Q1007">
        <v>1120.556422126655</v>
      </c>
      <c r="R1007">
        <v>1008.192383508686</v>
      </c>
      <c r="S1007">
        <v>881.95554818720734</v>
      </c>
      <c r="T1007">
        <v>1041.0354077835609</v>
      </c>
      <c r="U1007">
        <v>1060.0974283756341</v>
      </c>
      <c r="V1007">
        <v>1135.200729612189</v>
      </c>
      <c r="W1007">
        <v>1065.663144044865</v>
      </c>
      <c r="X1007">
        <v>1029.005472104652</v>
      </c>
      <c r="Y1007">
        <v>1071.316352000717</v>
      </c>
      <c r="Z1007">
        <v>1004.854864298732</v>
      </c>
      <c r="AA1007">
        <v>1015.648031647328</v>
      </c>
      <c r="AB1007">
        <v>1025.3398580921221</v>
      </c>
      <c r="AC1007">
        <v>1018.97585374964</v>
      </c>
      <c r="AD1007">
        <v>924.84816997153371</v>
      </c>
      <c r="AE1007">
        <v>909.21878843108652</v>
      </c>
      <c r="AF1007">
        <v>1037.468359392863</v>
      </c>
      <c r="AG1007">
        <v>1008.136074910072</v>
      </c>
      <c r="AH1007">
        <v>1008.07410737659</v>
      </c>
    </row>
    <row r="1008" spans="1:34" x14ac:dyDescent="0.25">
      <c r="A1008">
        <v>44041</v>
      </c>
      <c r="B1008">
        <v>790.84</v>
      </c>
      <c r="C1008">
        <v>999.02666109733104</v>
      </c>
      <c r="D1008">
        <v>672.91953738990833</v>
      </c>
      <c r="E1008">
        <v>921.54094356428618</v>
      </c>
      <c r="F1008">
        <v>993.64405145229262</v>
      </c>
      <c r="G1008">
        <v>1053.015690491442</v>
      </c>
      <c r="H1008">
        <v>1033.52502398807</v>
      </c>
      <c r="I1008">
        <v>925.34459221273505</v>
      </c>
      <c r="J1008">
        <v>968.90577974027747</v>
      </c>
      <c r="K1008">
        <v>754.62504460224397</v>
      </c>
      <c r="L1008">
        <v>852.39880199714321</v>
      </c>
      <c r="M1008">
        <v>928.9149736949895</v>
      </c>
      <c r="N1008">
        <v>859.28788932681698</v>
      </c>
      <c r="O1008">
        <v>1067.176430546599</v>
      </c>
      <c r="P1008">
        <v>940.7998587997306</v>
      </c>
      <c r="Q1008">
        <v>1109.7635317708859</v>
      </c>
      <c r="R1008">
        <v>1007.759203692692</v>
      </c>
      <c r="S1008">
        <v>892.13437410519623</v>
      </c>
      <c r="T1008">
        <v>1036.0784366946571</v>
      </c>
      <c r="U1008">
        <v>1045.6816612770249</v>
      </c>
      <c r="V1008">
        <v>1114.3773533913629</v>
      </c>
      <c r="W1008">
        <v>1047.3116582883611</v>
      </c>
      <c r="X1008">
        <v>1031.8294434232471</v>
      </c>
      <c r="Y1008">
        <v>1061.4787694511169</v>
      </c>
      <c r="Z1008">
        <v>989.26821758341987</v>
      </c>
      <c r="AA1008">
        <v>1008.537001253107</v>
      </c>
      <c r="AB1008">
        <v>1011.354239176359</v>
      </c>
      <c r="AC1008">
        <v>1008.530649545972</v>
      </c>
      <c r="AD1008">
        <v>912.86776683416997</v>
      </c>
      <c r="AE1008">
        <v>897.17742554941401</v>
      </c>
      <c r="AF1008">
        <v>1032.6735522926849</v>
      </c>
      <c r="AG1008">
        <v>999.04993236315033</v>
      </c>
      <c r="AH1008">
        <v>995.299562637995</v>
      </c>
    </row>
    <row r="1009" spans="1:34" x14ac:dyDescent="0.25">
      <c r="A1009">
        <v>44040</v>
      </c>
      <c r="B1009">
        <v>813.36</v>
      </c>
      <c r="C1009">
        <v>1018.687431237945</v>
      </c>
      <c r="D1009">
        <v>697.44361579332451</v>
      </c>
      <c r="E1009">
        <v>935.29347409192826</v>
      </c>
      <c r="F1009">
        <v>1021.434413949875</v>
      </c>
      <c r="G1009">
        <v>1061.6505321356819</v>
      </c>
      <c r="H1009">
        <v>1045.0485181638551</v>
      </c>
      <c r="I1009">
        <v>950.54034397164605</v>
      </c>
      <c r="J1009">
        <v>988.38111654965883</v>
      </c>
      <c r="K1009">
        <v>806.78195183908929</v>
      </c>
      <c r="L1009">
        <v>878.64710629465935</v>
      </c>
      <c r="M1009">
        <v>959.11610295287551</v>
      </c>
      <c r="N1009">
        <v>879.4233516167194</v>
      </c>
      <c r="O1009">
        <v>1091.9641786261709</v>
      </c>
      <c r="P1009">
        <v>975.40464347283125</v>
      </c>
      <c r="Q1009">
        <v>1122.2553222940981</v>
      </c>
      <c r="R1009">
        <v>1019.766218719809</v>
      </c>
      <c r="S1009">
        <v>914.29416061279187</v>
      </c>
      <c r="T1009">
        <v>1057.240944258436</v>
      </c>
      <c r="U1009">
        <v>1065.3562054228939</v>
      </c>
      <c r="V1009">
        <v>1149.312886980744</v>
      </c>
      <c r="W1009">
        <v>1057.4875963757529</v>
      </c>
      <c r="X1009">
        <v>1023.597381428625</v>
      </c>
      <c r="Y1009">
        <v>1081.294432631797</v>
      </c>
      <c r="Z1009">
        <v>995.38040429112414</v>
      </c>
      <c r="AA1009">
        <v>1027.0182530695049</v>
      </c>
      <c r="AB1009">
        <v>1035.985940043794</v>
      </c>
      <c r="AC1009">
        <v>1026.499290037905</v>
      </c>
      <c r="AD1009">
        <v>931.17814102280101</v>
      </c>
      <c r="AE1009">
        <v>927.61063035718462</v>
      </c>
      <c r="AF1009">
        <v>1053.100472963522</v>
      </c>
      <c r="AG1009">
        <v>1020.903365734211</v>
      </c>
      <c r="AH1009">
        <v>1011.007257702776</v>
      </c>
    </row>
    <row r="1010" spans="1:34" x14ac:dyDescent="0.25">
      <c r="A1010">
        <v>44039</v>
      </c>
      <c r="B1010">
        <v>785.17</v>
      </c>
      <c r="C1010">
        <v>994.1727829547516</v>
      </c>
      <c r="D1010">
        <v>665.53715555357689</v>
      </c>
      <c r="E1010">
        <v>897.42059787327162</v>
      </c>
      <c r="F1010">
        <v>996.43174281820029</v>
      </c>
      <c r="G1010">
        <v>1025.20923452084</v>
      </c>
      <c r="H1010">
        <v>1023.505081386058</v>
      </c>
      <c r="I1010">
        <v>924.3446203115634</v>
      </c>
      <c r="J1010">
        <v>977.58533462798903</v>
      </c>
      <c r="K1010">
        <v>764.63142252702187</v>
      </c>
      <c r="L1010">
        <v>850.64257926669632</v>
      </c>
      <c r="M1010">
        <v>957.85973162581206</v>
      </c>
      <c r="N1010">
        <v>849.87017791840412</v>
      </c>
      <c r="O1010">
        <v>1057.409599490004</v>
      </c>
      <c r="P1010">
        <v>945.2350337612279</v>
      </c>
      <c r="Q1010">
        <v>1109.875009051864</v>
      </c>
      <c r="R1010">
        <v>1001.843792261738</v>
      </c>
      <c r="S1010">
        <v>912.74980516736605</v>
      </c>
      <c r="T1010">
        <v>1031.5688765700361</v>
      </c>
      <c r="U1010">
        <v>1039.4693253859959</v>
      </c>
      <c r="V1010">
        <v>1099.367623232107</v>
      </c>
      <c r="W1010">
        <v>1033.0518013716969</v>
      </c>
      <c r="X1010">
        <v>1006.668416482026</v>
      </c>
      <c r="Y1010">
        <v>1056.0642212757309</v>
      </c>
      <c r="Z1010">
        <v>972.47893007134303</v>
      </c>
      <c r="AA1010">
        <v>1003.6312555003821</v>
      </c>
      <c r="AB1010">
        <v>1009.408965563212</v>
      </c>
      <c r="AC1010">
        <v>1000.9335826214181</v>
      </c>
      <c r="AD1010">
        <v>908.15875254735056</v>
      </c>
      <c r="AE1010">
        <v>888.88108247427999</v>
      </c>
      <c r="AF1010">
        <v>1021.266265741123</v>
      </c>
      <c r="AG1010">
        <v>996.98497554454093</v>
      </c>
      <c r="AH1010">
        <v>991.18611854364053</v>
      </c>
    </row>
    <row r="1011" spans="1:34" x14ac:dyDescent="0.25">
      <c r="A1011">
        <v>44036</v>
      </c>
      <c r="B1011">
        <v>829.16</v>
      </c>
      <c r="C1011">
        <v>1032.4784641605629</v>
      </c>
      <c r="D1011">
        <v>728.00720371911177</v>
      </c>
      <c r="E1011">
        <v>943.83893579550966</v>
      </c>
      <c r="F1011">
        <v>1041.1180001878149</v>
      </c>
      <c r="G1011">
        <v>1069.147957289581</v>
      </c>
      <c r="H1011">
        <v>1045.1943372995529</v>
      </c>
      <c r="I1011">
        <v>969.42401141170581</v>
      </c>
      <c r="J1011">
        <v>1008.616301812781</v>
      </c>
      <c r="K1011">
        <v>827.35988471106543</v>
      </c>
      <c r="L1011">
        <v>879.35046786794703</v>
      </c>
      <c r="M1011">
        <v>1001.649406750321</v>
      </c>
      <c r="N1011">
        <v>886.65734516741315</v>
      </c>
      <c r="O1011">
        <v>1102.1695646012811</v>
      </c>
      <c r="P1011">
        <v>990.59432403338769</v>
      </c>
      <c r="Q1011">
        <v>1133.754049562725</v>
      </c>
      <c r="R1011">
        <v>1031.2311263506001</v>
      </c>
      <c r="S1011">
        <v>934.48184155073113</v>
      </c>
      <c r="T1011">
        <v>1061.371599429903</v>
      </c>
      <c r="U1011">
        <v>1082.795980624669</v>
      </c>
      <c r="V1011">
        <v>1160.5704684174359</v>
      </c>
      <c r="W1011">
        <v>1066.5697246197039</v>
      </c>
      <c r="X1011">
        <v>1030.9641500953101</v>
      </c>
      <c r="Y1011">
        <v>1096.717734955959</v>
      </c>
      <c r="Z1011">
        <v>1012.618669884279</v>
      </c>
      <c r="AA1011">
        <v>1040.867513683238</v>
      </c>
      <c r="AB1011">
        <v>1048.3212028258199</v>
      </c>
      <c r="AC1011">
        <v>1039.807858565732</v>
      </c>
      <c r="AD1011">
        <v>948.67388888263656</v>
      </c>
      <c r="AE1011">
        <v>947.03216585655127</v>
      </c>
      <c r="AF1011">
        <v>1065.533489900655</v>
      </c>
      <c r="AG1011">
        <v>1035.263456326275</v>
      </c>
      <c r="AH1011">
        <v>1024.1760172469089</v>
      </c>
    </row>
    <row r="1012" spans="1:34" x14ac:dyDescent="0.25">
      <c r="A1012">
        <v>44035</v>
      </c>
      <c r="B1012">
        <v>856.75</v>
      </c>
      <c r="C1012">
        <v>1057.033655866833</v>
      </c>
      <c r="D1012">
        <v>754.03391646235264</v>
      </c>
      <c r="E1012">
        <v>970.04134181599863</v>
      </c>
      <c r="F1012">
        <v>1071.6892442013</v>
      </c>
      <c r="G1012">
        <v>1096.9962931018649</v>
      </c>
      <c r="H1012">
        <v>1066.751720565253</v>
      </c>
      <c r="I1012">
        <v>1000.70073244349</v>
      </c>
      <c r="J1012">
        <v>1029.730145126925</v>
      </c>
      <c r="K1012">
        <v>872.91939093406359</v>
      </c>
      <c r="L1012">
        <v>908.88025727850663</v>
      </c>
      <c r="M1012">
        <v>1014.486228484253</v>
      </c>
      <c r="N1012">
        <v>908.77176973543521</v>
      </c>
      <c r="O1012">
        <v>1129.679440565194</v>
      </c>
      <c r="P1012">
        <v>1019.4971447679929</v>
      </c>
      <c r="Q1012">
        <v>1150.242370868033</v>
      </c>
      <c r="R1012">
        <v>1047.298964383918</v>
      </c>
      <c r="S1012">
        <v>953.80419053748903</v>
      </c>
      <c r="T1012">
        <v>1081.0188499876119</v>
      </c>
      <c r="U1012">
        <v>1113.304121622145</v>
      </c>
      <c r="V1012">
        <v>1193.260299837438</v>
      </c>
      <c r="W1012">
        <v>1081.768638002693</v>
      </c>
      <c r="X1012">
        <v>1056.6269063242639</v>
      </c>
      <c r="Y1012">
        <v>1118.4946090141041</v>
      </c>
      <c r="Z1012">
        <v>1036.923529875093</v>
      </c>
      <c r="AA1012">
        <v>1065.724390700502</v>
      </c>
      <c r="AB1012">
        <v>1074.5514055382851</v>
      </c>
      <c r="AC1012">
        <v>1063.7575504503629</v>
      </c>
      <c r="AD1012">
        <v>969.81901424110572</v>
      </c>
      <c r="AE1012">
        <v>981.99709398164862</v>
      </c>
      <c r="AF1012">
        <v>1099.0141470659639</v>
      </c>
      <c r="AG1012">
        <v>1062.0629160409289</v>
      </c>
      <c r="AH1012">
        <v>1040.8165864744669</v>
      </c>
    </row>
    <row r="1013" spans="1:34" x14ac:dyDescent="0.25">
      <c r="A1013">
        <v>44034</v>
      </c>
      <c r="B1013">
        <v>855.08</v>
      </c>
      <c r="C1013">
        <v>1060.163565866093</v>
      </c>
      <c r="D1013">
        <v>760.97603458279389</v>
      </c>
      <c r="E1013">
        <v>969.23874813300245</v>
      </c>
      <c r="F1013">
        <v>1074.6992453279561</v>
      </c>
      <c r="G1013">
        <v>1092.319928714714</v>
      </c>
      <c r="H1013">
        <v>1067.4794222207099</v>
      </c>
      <c r="I1013">
        <v>1003.584095326921</v>
      </c>
      <c r="J1013">
        <v>1036.0401301716381</v>
      </c>
      <c r="K1013">
        <v>869.90648172687634</v>
      </c>
      <c r="L1013">
        <v>912.75027554447911</v>
      </c>
      <c r="M1013">
        <v>1017.65635061014</v>
      </c>
      <c r="N1013">
        <v>919.48376949772182</v>
      </c>
      <c r="O1013">
        <v>1135.9734033953839</v>
      </c>
      <c r="P1013">
        <v>1019.636532819708</v>
      </c>
      <c r="Q1013">
        <v>1153.300062028944</v>
      </c>
      <c r="R1013">
        <v>1048.9654901918391</v>
      </c>
      <c r="S1013">
        <v>947.92254514010096</v>
      </c>
      <c r="T1013">
        <v>1086.6791157621201</v>
      </c>
      <c r="U1013">
        <v>1124.558416093568</v>
      </c>
      <c r="V1013">
        <v>1197.340220210971</v>
      </c>
      <c r="W1013">
        <v>1079.2197441630001</v>
      </c>
      <c r="X1013">
        <v>1054.8887828167949</v>
      </c>
      <c r="Y1013">
        <v>1122.1202951308401</v>
      </c>
      <c r="Z1013">
        <v>1040.7147012852199</v>
      </c>
      <c r="AA1013">
        <v>1068.180803651406</v>
      </c>
      <c r="AB1013">
        <v>1078.7297171225059</v>
      </c>
      <c r="AC1013">
        <v>1066.0063982459051</v>
      </c>
      <c r="AD1013">
        <v>975.61121364367068</v>
      </c>
      <c r="AE1013">
        <v>980.06715725211143</v>
      </c>
      <c r="AF1013">
        <v>1101.609761036882</v>
      </c>
      <c r="AG1013">
        <v>1066.435905550645</v>
      </c>
      <c r="AH1013">
        <v>1043.556224956071</v>
      </c>
    </row>
    <row r="1014" spans="1:34" x14ac:dyDescent="0.25">
      <c r="A1014">
        <v>44033</v>
      </c>
      <c r="B1014">
        <v>861.69</v>
      </c>
      <c r="C1014">
        <v>1063.651531778218</v>
      </c>
      <c r="D1014">
        <v>766.74801553588509</v>
      </c>
      <c r="E1014">
        <v>965.88546446105283</v>
      </c>
      <c r="F1014">
        <v>1076.56628537648</v>
      </c>
      <c r="G1014">
        <v>1096.319930092912</v>
      </c>
      <c r="H1014">
        <v>1079.971251476921</v>
      </c>
      <c r="I1014">
        <v>1000.947769182136</v>
      </c>
      <c r="J1014">
        <v>1039.351306171751</v>
      </c>
      <c r="K1014">
        <v>871.54948263216306</v>
      </c>
      <c r="L1014">
        <v>923.27933090058389</v>
      </c>
      <c r="M1014">
        <v>1030.82754630872</v>
      </c>
      <c r="N1014">
        <v>911.3375664933717</v>
      </c>
      <c r="O1014">
        <v>1142.558330762952</v>
      </c>
      <c r="P1014">
        <v>1023.965142383455</v>
      </c>
      <c r="Q1014">
        <v>1157.3344670608089</v>
      </c>
      <c r="R1014">
        <v>1046.4379074558881</v>
      </c>
      <c r="S1014">
        <v>948.80624111835061</v>
      </c>
      <c r="T1014">
        <v>1085.1217478342489</v>
      </c>
      <c r="U1014">
        <v>1131.2825275744251</v>
      </c>
      <c r="V1014">
        <v>1189.6452987177231</v>
      </c>
      <c r="W1014">
        <v>1085.919502242617</v>
      </c>
      <c r="X1014">
        <v>1059.6687412229619</v>
      </c>
      <c r="Y1014">
        <v>1125.315199200742</v>
      </c>
      <c r="Z1014">
        <v>1048.680845734254</v>
      </c>
      <c r="AA1014">
        <v>1072.1949555380711</v>
      </c>
      <c r="AB1014">
        <v>1083.0168859631001</v>
      </c>
      <c r="AC1014">
        <v>1068.884751664252</v>
      </c>
      <c r="AD1014">
        <v>976.49279413070917</v>
      </c>
      <c r="AE1014">
        <v>989.52679669766042</v>
      </c>
      <c r="AF1014">
        <v>1104.3155280066701</v>
      </c>
      <c r="AG1014">
        <v>1069.47120276602</v>
      </c>
      <c r="AH1014">
        <v>1047.1487661590761</v>
      </c>
    </row>
    <row r="1015" spans="1:34" x14ac:dyDescent="0.25">
      <c r="A1015">
        <v>44032</v>
      </c>
      <c r="B1015">
        <v>861.4</v>
      </c>
      <c r="C1015">
        <v>1064.0044002120071</v>
      </c>
      <c r="D1015">
        <v>766.37191686160349</v>
      </c>
      <c r="E1015">
        <v>964.46832390445184</v>
      </c>
      <c r="F1015">
        <v>1076.8018033857541</v>
      </c>
      <c r="G1015">
        <v>1097.515784369444</v>
      </c>
      <c r="H1015">
        <v>1076.541979941534</v>
      </c>
      <c r="I1015">
        <v>998.68494675450097</v>
      </c>
      <c r="J1015">
        <v>1043.9879531297499</v>
      </c>
      <c r="K1015">
        <v>877.06384155755245</v>
      </c>
      <c r="L1015">
        <v>915.74466299197491</v>
      </c>
      <c r="M1015">
        <v>1042.9420920328901</v>
      </c>
      <c r="N1015">
        <v>910.34254982187281</v>
      </c>
      <c r="O1015">
        <v>1140.8787521207639</v>
      </c>
      <c r="P1015">
        <v>1017.166423813393</v>
      </c>
      <c r="Q1015">
        <v>1154.386357688591</v>
      </c>
      <c r="R1015">
        <v>1047.7319358523009</v>
      </c>
      <c r="S1015">
        <v>959.22678885139044</v>
      </c>
      <c r="T1015">
        <v>1091.7663270815531</v>
      </c>
      <c r="U1015">
        <v>1130.5051781531899</v>
      </c>
      <c r="V1015">
        <v>1222.226295009558</v>
      </c>
      <c r="W1015">
        <v>1087.2224304016011</v>
      </c>
      <c r="X1015">
        <v>1059.938797698064</v>
      </c>
      <c r="Y1015">
        <v>1122.448842909484</v>
      </c>
      <c r="Z1015">
        <v>1057.000067458707</v>
      </c>
      <c r="AA1015">
        <v>1071.662933694575</v>
      </c>
      <c r="AB1015">
        <v>1084.727419179696</v>
      </c>
      <c r="AC1015">
        <v>1068.063550280722</v>
      </c>
      <c r="AD1015">
        <v>980.41830742992556</v>
      </c>
      <c r="AE1015">
        <v>990.19004582553168</v>
      </c>
      <c r="AF1015">
        <v>1100.851103422136</v>
      </c>
      <c r="AG1015">
        <v>1071.989278667907</v>
      </c>
      <c r="AH1015">
        <v>1047.091841401693</v>
      </c>
    </row>
    <row r="1016" spans="1:34" x14ac:dyDescent="0.25">
      <c r="A1016">
        <v>44029</v>
      </c>
      <c r="B1016">
        <v>872.02</v>
      </c>
      <c r="C1016">
        <v>1069.223920711097</v>
      </c>
      <c r="D1016">
        <v>786.74579428632001</v>
      </c>
      <c r="E1016">
        <v>973.60586522363099</v>
      </c>
      <c r="F1016">
        <v>1086.9660214337241</v>
      </c>
      <c r="G1016">
        <v>1079.455126235935</v>
      </c>
      <c r="H1016">
        <v>1071.3011541851999</v>
      </c>
      <c r="I1016">
        <v>997.59928025234694</v>
      </c>
      <c r="J1016">
        <v>1049.7425330656999</v>
      </c>
      <c r="K1016">
        <v>885.70156174236968</v>
      </c>
      <c r="L1016">
        <v>934.27404981362201</v>
      </c>
      <c r="M1016">
        <v>1043.58171270958</v>
      </c>
      <c r="N1016">
        <v>913.795409839478</v>
      </c>
      <c r="O1016">
        <v>1153.6798908019659</v>
      </c>
      <c r="P1016">
        <v>1030.9511247266701</v>
      </c>
      <c r="Q1016">
        <v>1159.0013387158169</v>
      </c>
      <c r="R1016">
        <v>1055.41257946359</v>
      </c>
      <c r="S1016">
        <v>959.60119410371624</v>
      </c>
      <c r="T1016">
        <v>1097.3486955367509</v>
      </c>
      <c r="U1016">
        <v>1144.093365185483</v>
      </c>
      <c r="V1016">
        <v>1238.256175878123</v>
      </c>
      <c r="W1016">
        <v>1093.225680774178</v>
      </c>
      <c r="X1016">
        <v>1049.392993216622</v>
      </c>
      <c r="Y1016">
        <v>1122.732208939047</v>
      </c>
      <c r="Z1016">
        <v>1065.367744971926</v>
      </c>
      <c r="AA1016">
        <v>1074.337375322028</v>
      </c>
      <c r="AB1016">
        <v>1094.807134990858</v>
      </c>
      <c r="AC1016">
        <v>1074.076846610325</v>
      </c>
      <c r="AD1016">
        <v>985.18035982288222</v>
      </c>
      <c r="AE1016">
        <v>998.53298832011069</v>
      </c>
      <c r="AF1016">
        <v>1111.143414628845</v>
      </c>
      <c r="AG1016">
        <v>1076.606978376544</v>
      </c>
      <c r="AH1016">
        <v>1050.0843406785791</v>
      </c>
    </row>
    <row r="1017" spans="1:34" x14ac:dyDescent="0.25">
      <c r="A1017">
        <v>44028</v>
      </c>
      <c r="B1017">
        <v>876.83</v>
      </c>
      <c r="C1017">
        <v>1066.851277063842</v>
      </c>
      <c r="D1017">
        <v>773.36386374857375</v>
      </c>
      <c r="E1017">
        <v>972.46464662997391</v>
      </c>
      <c r="F1017">
        <v>1092.3728131869641</v>
      </c>
      <c r="G1017">
        <v>1065.8261607590171</v>
      </c>
      <c r="H1017">
        <v>1069.4843561115299</v>
      </c>
      <c r="I1017">
        <v>1008.056828133228</v>
      </c>
      <c r="J1017">
        <v>1047.6509018570689</v>
      </c>
      <c r="K1017">
        <v>880.91521759362001</v>
      </c>
      <c r="L1017">
        <v>933.38288998006351</v>
      </c>
      <c r="M1017">
        <v>1032.916653306308</v>
      </c>
      <c r="N1017">
        <v>911.77710533725133</v>
      </c>
      <c r="O1017">
        <v>1140.3943716083049</v>
      </c>
      <c r="P1017">
        <v>1029.901759010512</v>
      </c>
      <c r="Q1017">
        <v>1157.98697299425</v>
      </c>
      <c r="R1017">
        <v>1051.39743167444</v>
      </c>
      <c r="S1017">
        <v>940.05683418292267</v>
      </c>
      <c r="T1017">
        <v>1101.0181051749969</v>
      </c>
      <c r="U1017">
        <v>1138.0761741763049</v>
      </c>
      <c r="V1017">
        <v>1224.8583462393151</v>
      </c>
      <c r="W1017">
        <v>1093.538551989069</v>
      </c>
      <c r="X1017">
        <v>1047.81601915385</v>
      </c>
      <c r="Y1017">
        <v>1121.388363470089</v>
      </c>
      <c r="Z1017">
        <v>1066.346389657961</v>
      </c>
      <c r="AA1017">
        <v>1074.190053438052</v>
      </c>
      <c r="AB1017">
        <v>1088.3974907412239</v>
      </c>
      <c r="AC1017">
        <v>1071.361698055219</v>
      </c>
      <c r="AD1017">
        <v>982.03648159315844</v>
      </c>
      <c r="AE1017">
        <v>1001.885424810858</v>
      </c>
      <c r="AF1017">
        <v>1111.5110679384859</v>
      </c>
      <c r="AG1017">
        <v>1070.3890126650911</v>
      </c>
      <c r="AH1017">
        <v>1049.620095245318</v>
      </c>
    </row>
    <row r="1018" spans="1:34" x14ac:dyDescent="0.25">
      <c r="A1018">
        <v>44027</v>
      </c>
      <c r="B1018">
        <v>869.91</v>
      </c>
      <c r="C1018">
        <v>1066.422359262192</v>
      </c>
      <c r="D1018">
        <v>773.65509639696688</v>
      </c>
      <c r="E1018">
        <v>962.27779709133688</v>
      </c>
      <c r="F1018">
        <v>1091.2374682981181</v>
      </c>
      <c r="G1018">
        <v>1068.2525856204779</v>
      </c>
      <c r="H1018">
        <v>1071.852944147751</v>
      </c>
      <c r="I1018">
        <v>1011.665681548314</v>
      </c>
      <c r="J1018">
        <v>1045.3184979145431</v>
      </c>
      <c r="K1018">
        <v>876.81752653448609</v>
      </c>
      <c r="L1018">
        <v>931.63121326689452</v>
      </c>
      <c r="M1018">
        <v>1039.0181206603711</v>
      </c>
      <c r="N1018">
        <v>909.38863812575141</v>
      </c>
      <c r="O1018">
        <v>1141.2552962898319</v>
      </c>
      <c r="P1018">
        <v>1035.270530135173</v>
      </c>
      <c r="Q1018">
        <v>1164.6987888127769</v>
      </c>
      <c r="R1018">
        <v>1052.89586382526</v>
      </c>
      <c r="S1018">
        <v>926.41549467952268</v>
      </c>
      <c r="T1018">
        <v>1102.0280629613169</v>
      </c>
      <c r="U1018">
        <v>1128.5598984504391</v>
      </c>
      <c r="V1018">
        <v>1214.93972111624</v>
      </c>
      <c r="W1018">
        <v>1094.1780455152059</v>
      </c>
      <c r="X1018">
        <v>1053.425755039294</v>
      </c>
      <c r="Y1018">
        <v>1118.486849242272</v>
      </c>
      <c r="Z1018">
        <v>1065.076584475187</v>
      </c>
      <c r="AA1018">
        <v>1073.564062025928</v>
      </c>
      <c r="AB1018">
        <v>1088.571474756727</v>
      </c>
      <c r="AC1018">
        <v>1071.2248723096991</v>
      </c>
      <c r="AD1018">
        <v>980.62794216896168</v>
      </c>
      <c r="AE1018">
        <v>997.12596093793434</v>
      </c>
      <c r="AF1018">
        <v>1110.2056980443249</v>
      </c>
      <c r="AG1018">
        <v>1070.1980455710971</v>
      </c>
      <c r="AH1018">
        <v>1049.9075043074979</v>
      </c>
    </row>
    <row r="1019" spans="1:34" x14ac:dyDescent="0.25">
      <c r="A1019">
        <v>44026</v>
      </c>
      <c r="B1019">
        <v>868.11</v>
      </c>
      <c r="C1019">
        <v>1063.733049328657</v>
      </c>
      <c r="D1019">
        <v>759.99399574245967</v>
      </c>
      <c r="E1019">
        <v>960.30490927558185</v>
      </c>
      <c r="F1019">
        <v>1086.57130508005</v>
      </c>
      <c r="G1019">
        <v>1068.665633591178</v>
      </c>
      <c r="H1019">
        <v>1083.8296414962219</v>
      </c>
      <c r="I1019">
        <v>999.20471522007927</v>
      </c>
      <c r="J1019">
        <v>1045.8592521263979</v>
      </c>
      <c r="K1019">
        <v>878.77583118987513</v>
      </c>
      <c r="L1019">
        <v>930.97852566838515</v>
      </c>
      <c r="M1019">
        <v>1046.6042202341989</v>
      </c>
      <c r="N1019">
        <v>908.85444179676824</v>
      </c>
      <c r="O1019">
        <v>1140.250482714386</v>
      </c>
      <c r="P1019">
        <v>1026.4867077320221</v>
      </c>
      <c r="Q1019">
        <v>1166.3741001916501</v>
      </c>
      <c r="R1019">
        <v>1053.4940408001551</v>
      </c>
      <c r="S1019">
        <v>911.28394780883593</v>
      </c>
      <c r="T1019">
        <v>1101.4520295957379</v>
      </c>
      <c r="U1019">
        <v>1133.02762474769</v>
      </c>
      <c r="V1019">
        <v>1211.7849316409629</v>
      </c>
      <c r="W1019">
        <v>1082.989524821106</v>
      </c>
      <c r="X1019">
        <v>1055.1729181796461</v>
      </c>
      <c r="Y1019">
        <v>1108.2830301658689</v>
      </c>
      <c r="Z1019">
        <v>1051.74214573066</v>
      </c>
      <c r="AA1019">
        <v>1069.7762062528709</v>
      </c>
      <c r="AB1019">
        <v>1088.6379579525701</v>
      </c>
      <c r="AC1019">
        <v>1067.7282907160529</v>
      </c>
      <c r="AD1019">
        <v>978.8406182465161</v>
      </c>
      <c r="AE1019">
        <v>992.25965869753509</v>
      </c>
      <c r="AF1019">
        <v>1109.2676484305309</v>
      </c>
      <c r="AG1019">
        <v>1067.565978074161</v>
      </c>
      <c r="AH1019">
        <v>1046.5802464380149</v>
      </c>
    </row>
    <row r="1020" spans="1:34" x14ac:dyDescent="0.25">
      <c r="A1020">
        <v>44025</v>
      </c>
      <c r="B1020">
        <v>868.72</v>
      </c>
      <c r="C1020">
        <v>1060.254434076342</v>
      </c>
      <c r="D1020">
        <v>757.78558220527998</v>
      </c>
      <c r="E1020">
        <v>958.53837912681922</v>
      </c>
      <c r="F1020">
        <v>1083.514815475196</v>
      </c>
      <c r="G1020">
        <v>1067.1828405501931</v>
      </c>
      <c r="H1020">
        <v>1074.3426828313679</v>
      </c>
      <c r="I1020">
        <v>1003.171624752002</v>
      </c>
      <c r="J1020">
        <v>1039.093646471724</v>
      </c>
      <c r="K1020">
        <v>870.20839397189138</v>
      </c>
      <c r="L1020">
        <v>924.71003396081562</v>
      </c>
      <c r="M1020">
        <v>1044.7986303892301</v>
      </c>
      <c r="N1020">
        <v>908.24340413655125</v>
      </c>
      <c r="O1020">
        <v>1134.432375981319</v>
      </c>
      <c r="P1020">
        <v>1025.374672232283</v>
      </c>
      <c r="Q1020">
        <v>1162.989856909026</v>
      </c>
      <c r="R1020">
        <v>1059.230581284153</v>
      </c>
      <c r="S1020">
        <v>897.02372657780904</v>
      </c>
      <c r="T1020">
        <v>1095.18577254465</v>
      </c>
      <c r="U1020">
        <v>1136.639923500818</v>
      </c>
      <c r="V1020">
        <v>1203.7674982106439</v>
      </c>
      <c r="W1020">
        <v>1078.4012862357181</v>
      </c>
      <c r="X1020">
        <v>1033.7976849419281</v>
      </c>
      <c r="Y1020">
        <v>1110.7932617548111</v>
      </c>
      <c r="Z1020">
        <v>1039.791027577405</v>
      </c>
      <c r="AA1020">
        <v>1065.043730915648</v>
      </c>
      <c r="AB1020">
        <v>1082.759612554283</v>
      </c>
      <c r="AC1020">
        <v>1069.1600630764419</v>
      </c>
      <c r="AD1020">
        <v>975.27292258552416</v>
      </c>
      <c r="AE1020">
        <v>993.06384205881886</v>
      </c>
      <c r="AF1020">
        <v>1107.4684914848449</v>
      </c>
      <c r="AG1020">
        <v>1061.198501185411</v>
      </c>
      <c r="AH1020">
        <v>1044.7213591140569</v>
      </c>
    </row>
    <row r="1021" spans="1:34" x14ac:dyDescent="0.25">
      <c r="A1021">
        <v>44022</v>
      </c>
      <c r="B1021">
        <v>871.21</v>
      </c>
      <c r="C1021">
        <v>1059.4943384141779</v>
      </c>
      <c r="D1021">
        <v>767.64666754544965</v>
      </c>
      <c r="E1021">
        <v>969.12260102385449</v>
      </c>
      <c r="F1021">
        <v>1084.8415425365949</v>
      </c>
      <c r="G1021">
        <v>1068.0367980169531</v>
      </c>
      <c r="H1021">
        <v>1070.5295301519959</v>
      </c>
      <c r="I1021">
        <v>999.81027427797437</v>
      </c>
      <c r="J1021">
        <v>1032.4246792013271</v>
      </c>
      <c r="K1021">
        <v>877.92544043918804</v>
      </c>
      <c r="L1021">
        <v>925.13751919459878</v>
      </c>
      <c r="M1021">
        <v>1041.7049106132511</v>
      </c>
      <c r="N1021">
        <v>911.06440629260749</v>
      </c>
      <c r="O1021">
        <v>1136.3585355125449</v>
      </c>
      <c r="P1021">
        <v>1016.629030264729</v>
      </c>
      <c r="Q1021">
        <v>1161.789712879626</v>
      </c>
      <c r="R1021">
        <v>1061.4821164534419</v>
      </c>
      <c r="S1021">
        <v>879.73863431100096</v>
      </c>
      <c r="T1021">
        <v>1088.05321468945</v>
      </c>
      <c r="U1021">
        <v>1138.6883284953251</v>
      </c>
      <c r="V1021">
        <v>1204.0326448440089</v>
      </c>
      <c r="W1021">
        <v>1079.9513940306581</v>
      </c>
      <c r="X1021">
        <v>1038.660207815876</v>
      </c>
      <c r="Y1021">
        <v>1103.6702736036971</v>
      </c>
      <c r="Z1021">
        <v>1045.8406837940361</v>
      </c>
      <c r="AA1021">
        <v>1062.7617187283281</v>
      </c>
      <c r="AB1021">
        <v>1082.831919432633</v>
      </c>
      <c r="AC1021">
        <v>1068.769654820557</v>
      </c>
      <c r="AD1021">
        <v>978.64712739843787</v>
      </c>
      <c r="AE1021">
        <v>995.06085190839508</v>
      </c>
      <c r="AF1021">
        <v>1107.2336044638421</v>
      </c>
      <c r="AG1021">
        <v>1062.736785210911</v>
      </c>
      <c r="AH1021">
        <v>1041.0080794189221</v>
      </c>
    </row>
    <row r="1022" spans="1:34" x14ac:dyDescent="0.25">
      <c r="A1022">
        <v>44021</v>
      </c>
      <c r="B1022">
        <v>876.46</v>
      </c>
      <c r="C1022">
        <v>1061.518719442854</v>
      </c>
      <c r="D1022">
        <v>790.28536272698193</v>
      </c>
      <c r="E1022">
        <v>974.2974840232016</v>
      </c>
      <c r="F1022">
        <v>1088.897863739774</v>
      </c>
      <c r="G1022">
        <v>1069.094825725804</v>
      </c>
      <c r="H1022">
        <v>1063.1598056400021</v>
      </c>
      <c r="I1022">
        <v>1006.875547419548</v>
      </c>
      <c r="J1022">
        <v>1037.0754906999709</v>
      </c>
      <c r="K1022">
        <v>883.76312182596871</v>
      </c>
      <c r="L1022">
        <v>935.88853788717017</v>
      </c>
      <c r="M1022">
        <v>1043.9355311655561</v>
      </c>
      <c r="N1022">
        <v>911.57060233550931</v>
      </c>
      <c r="O1022">
        <v>1141.896067200614</v>
      </c>
      <c r="P1022">
        <v>1018.485645415714</v>
      </c>
      <c r="Q1022">
        <v>1164.114433078197</v>
      </c>
      <c r="R1022">
        <v>1063.8981886580179</v>
      </c>
      <c r="S1022">
        <v>884.71595662935772</v>
      </c>
      <c r="T1022">
        <v>1098.1625974680339</v>
      </c>
      <c r="U1022">
        <v>1138.9941137447199</v>
      </c>
      <c r="V1022">
        <v>1205.618927758037</v>
      </c>
      <c r="W1022">
        <v>1073.3944224013501</v>
      </c>
      <c r="X1022">
        <v>1033.6045849847969</v>
      </c>
      <c r="Y1022">
        <v>1103.1776917073371</v>
      </c>
      <c r="Z1022">
        <v>1048.03928115801</v>
      </c>
      <c r="AA1022">
        <v>1064.142051964305</v>
      </c>
      <c r="AB1022">
        <v>1087.7230837024119</v>
      </c>
      <c r="AC1022">
        <v>1069.406828777531</v>
      </c>
      <c r="AD1022">
        <v>980.60427539721502</v>
      </c>
      <c r="AE1022">
        <v>1004.429619195735</v>
      </c>
      <c r="AF1022">
        <v>1107.1005886510191</v>
      </c>
      <c r="AG1022">
        <v>1063.3012392869639</v>
      </c>
      <c r="AH1022">
        <v>1044.666767130409</v>
      </c>
    </row>
    <row r="1023" spans="1:34" x14ac:dyDescent="0.25">
      <c r="A1023">
        <v>44020</v>
      </c>
      <c r="B1023">
        <v>864.5</v>
      </c>
      <c r="C1023">
        <v>1053.2386513833289</v>
      </c>
      <c r="D1023">
        <v>780.54517121831213</v>
      </c>
      <c r="E1023">
        <v>977.96599774794231</v>
      </c>
      <c r="F1023">
        <v>1065.3224125901229</v>
      </c>
      <c r="G1023">
        <v>1052.969809448681</v>
      </c>
      <c r="H1023">
        <v>1061.818744726364</v>
      </c>
      <c r="I1023">
        <v>1007.525563486976</v>
      </c>
      <c r="J1023">
        <v>1030.421943217591</v>
      </c>
      <c r="K1023">
        <v>872.52301963273601</v>
      </c>
      <c r="L1023">
        <v>926.64113369184702</v>
      </c>
      <c r="M1023">
        <v>1037.811517374457</v>
      </c>
      <c r="N1023">
        <v>905.58351344554035</v>
      </c>
      <c r="O1023">
        <v>1131.8242075256969</v>
      </c>
      <c r="P1023">
        <v>1007.656208552375</v>
      </c>
      <c r="Q1023">
        <v>1155.3846414664749</v>
      </c>
      <c r="R1023">
        <v>1054.131882577253</v>
      </c>
      <c r="S1023">
        <v>960.32985334722491</v>
      </c>
      <c r="T1023">
        <v>1097.7366942766259</v>
      </c>
      <c r="U1023">
        <v>1124.660874671632</v>
      </c>
      <c r="V1023">
        <v>1162.9295788561219</v>
      </c>
      <c r="W1023">
        <v>1055.561902175707</v>
      </c>
      <c r="X1023">
        <v>1042.6093134997891</v>
      </c>
      <c r="Y1023">
        <v>1099.3971125341229</v>
      </c>
      <c r="Z1023">
        <v>1042.9890653182811</v>
      </c>
      <c r="AA1023">
        <v>1058.2906682942639</v>
      </c>
      <c r="AB1023">
        <v>1076.107204007925</v>
      </c>
      <c r="AC1023">
        <v>1057.4831313075561</v>
      </c>
      <c r="AD1023">
        <v>976.22541240922737</v>
      </c>
      <c r="AE1023">
        <v>987.90138865963092</v>
      </c>
      <c r="AF1023">
        <v>1094.652251110934</v>
      </c>
      <c r="AG1023">
        <v>1054.7107209955079</v>
      </c>
      <c r="AH1023">
        <v>1039.745218796475</v>
      </c>
    </row>
    <row r="1024" spans="1:34" x14ac:dyDescent="0.25">
      <c r="A1024">
        <v>44019</v>
      </c>
      <c r="B1024">
        <v>863.42</v>
      </c>
      <c r="C1024">
        <v>1051.0771436138939</v>
      </c>
      <c r="D1024">
        <v>779.1604964135928</v>
      </c>
      <c r="E1024">
        <v>960.82366672989531</v>
      </c>
      <c r="F1024">
        <v>1060.793280177219</v>
      </c>
      <c r="G1024">
        <v>1046.0852747799199</v>
      </c>
      <c r="H1024">
        <v>1059.764899333971</v>
      </c>
      <c r="I1024">
        <v>1013.291871570415</v>
      </c>
      <c r="J1024">
        <v>1022.579120496917</v>
      </c>
      <c r="K1024">
        <v>878.42267658659148</v>
      </c>
      <c r="L1024">
        <v>926.74797639245867</v>
      </c>
      <c r="M1024">
        <v>1046.8658518907721</v>
      </c>
      <c r="N1024">
        <v>906.49628537427589</v>
      </c>
      <c r="O1024">
        <v>1131.0092413204579</v>
      </c>
      <c r="P1024">
        <v>1011.049835055104</v>
      </c>
      <c r="Q1024">
        <v>1150.2123788685819</v>
      </c>
      <c r="R1024">
        <v>1051.14945076193</v>
      </c>
      <c r="S1024">
        <v>961.07382160513407</v>
      </c>
      <c r="T1024">
        <v>1094.0025110535089</v>
      </c>
      <c r="U1024">
        <v>1123.093093402498</v>
      </c>
      <c r="V1024">
        <v>1163.8613411983911</v>
      </c>
      <c r="W1024">
        <v>1056.668534660862</v>
      </c>
      <c r="X1024">
        <v>1050.445588563058</v>
      </c>
      <c r="Y1024">
        <v>1092.964099219922</v>
      </c>
      <c r="Z1024">
        <v>1035.08839172746</v>
      </c>
      <c r="AA1024">
        <v>1055.2105490899989</v>
      </c>
      <c r="AB1024">
        <v>1073.9911686064249</v>
      </c>
      <c r="AC1024">
        <v>1057.045227947787</v>
      </c>
      <c r="AD1024">
        <v>974.31404695355604</v>
      </c>
      <c r="AE1024">
        <v>984.8046019295632</v>
      </c>
      <c r="AF1024">
        <v>1091.934054736543</v>
      </c>
      <c r="AG1024">
        <v>1049.7595359600671</v>
      </c>
      <c r="AH1024">
        <v>1040.8307275211439</v>
      </c>
    </row>
    <row r="1025" spans="1:34" x14ac:dyDescent="0.25">
      <c r="A1025">
        <v>44018</v>
      </c>
      <c r="B1025">
        <v>861.16</v>
      </c>
      <c r="C1025">
        <v>1052.289843437633</v>
      </c>
      <c r="D1025">
        <v>780.70307246365996</v>
      </c>
      <c r="E1025">
        <v>957.5136968784891</v>
      </c>
      <c r="F1025">
        <v>1065.8003771693809</v>
      </c>
      <c r="G1025">
        <v>1044.518888191571</v>
      </c>
      <c r="H1025">
        <v>1064.3106603011699</v>
      </c>
      <c r="I1025">
        <v>1014.2502839532279</v>
      </c>
      <c r="J1025">
        <v>1034.043805989922</v>
      </c>
      <c r="K1025">
        <v>883.31240785789328</v>
      </c>
      <c r="L1025">
        <v>928.7210110785885</v>
      </c>
      <c r="M1025">
        <v>1053.672980053977</v>
      </c>
      <c r="N1025">
        <v>908.54728325289682</v>
      </c>
      <c r="O1025">
        <v>1134.3091907627779</v>
      </c>
      <c r="P1025">
        <v>1007.413842939028</v>
      </c>
      <c r="Q1025">
        <v>1155.9743143220719</v>
      </c>
      <c r="R1025">
        <v>1053.2107401634371</v>
      </c>
      <c r="S1025">
        <v>960.79986078023899</v>
      </c>
      <c r="T1025">
        <v>1089.3012093971749</v>
      </c>
      <c r="U1025">
        <v>1118.159450082057</v>
      </c>
      <c r="V1025">
        <v>1163.7900969434811</v>
      </c>
      <c r="W1025">
        <v>1055.3917674339491</v>
      </c>
      <c r="X1025">
        <v>1043.7054426286811</v>
      </c>
      <c r="Y1025">
        <v>1090.421456311869</v>
      </c>
      <c r="Z1025">
        <v>1037.81445761297</v>
      </c>
      <c r="AA1025">
        <v>1055.6636298013391</v>
      </c>
      <c r="AB1025">
        <v>1079.0057866122829</v>
      </c>
      <c r="AC1025">
        <v>1055.5893931910809</v>
      </c>
      <c r="AD1025">
        <v>976.77776034435203</v>
      </c>
      <c r="AE1025">
        <v>983.5990945563351</v>
      </c>
      <c r="AF1025">
        <v>1093.0337945551209</v>
      </c>
      <c r="AG1025">
        <v>1051.5915370775999</v>
      </c>
      <c r="AH1025">
        <v>1041.762057529148</v>
      </c>
    </row>
    <row r="1026" spans="1:34" x14ac:dyDescent="0.25">
      <c r="A1026">
        <v>44015</v>
      </c>
      <c r="B1026">
        <v>847.61</v>
      </c>
      <c r="C1026">
        <v>1048.146741521002</v>
      </c>
      <c r="D1026">
        <v>774.6949302868079</v>
      </c>
      <c r="E1026">
        <v>947.28572798348239</v>
      </c>
      <c r="F1026">
        <v>1060.219136814889</v>
      </c>
      <c r="G1026">
        <v>1036.336814762692</v>
      </c>
      <c r="H1026">
        <v>1056.0964928559879</v>
      </c>
      <c r="I1026">
        <v>995.63053536953339</v>
      </c>
      <c r="J1026">
        <v>1023.248420342718</v>
      </c>
      <c r="K1026">
        <v>884.08817020319043</v>
      </c>
      <c r="L1026">
        <v>923.55979993827145</v>
      </c>
      <c r="M1026">
        <v>1054.2433647969319</v>
      </c>
      <c r="N1026">
        <v>902.1210283308111</v>
      </c>
      <c r="O1026">
        <v>1135.1595876055601</v>
      </c>
      <c r="P1026">
        <v>995.2489288386754</v>
      </c>
      <c r="Q1026">
        <v>1157.3662662830629</v>
      </c>
      <c r="R1026">
        <v>1046.722574071096</v>
      </c>
      <c r="S1026">
        <v>962.38739574343913</v>
      </c>
      <c r="T1026">
        <v>1081.220716091944</v>
      </c>
      <c r="U1026">
        <v>1118.4359380680619</v>
      </c>
      <c r="V1026">
        <v>1170.448309225482</v>
      </c>
      <c r="W1026">
        <v>1050.734239430039</v>
      </c>
      <c r="X1026">
        <v>1040.0668484777</v>
      </c>
      <c r="Y1026">
        <v>1090.6725761576099</v>
      </c>
      <c r="Z1026">
        <v>1033.382270978721</v>
      </c>
      <c r="AA1026">
        <v>1051.7224486273101</v>
      </c>
      <c r="AB1026">
        <v>1077.8742587255331</v>
      </c>
      <c r="AC1026">
        <v>1048.554225095656</v>
      </c>
      <c r="AD1026">
        <v>971.78622363802856</v>
      </c>
      <c r="AE1026">
        <v>968.28736414204411</v>
      </c>
      <c r="AF1026">
        <v>1086.909572032635</v>
      </c>
      <c r="AG1026">
        <v>1045.551016264182</v>
      </c>
      <c r="AH1026">
        <v>1041.9068874751699</v>
      </c>
    </row>
    <row r="1027" spans="1:34" x14ac:dyDescent="0.25">
      <c r="A1027">
        <v>44014</v>
      </c>
      <c r="B1027">
        <v>842.38</v>
      </c>
      <c r="C1027">
        <v>1046.13502339413</v>
      </c>
      <c r="D1027">
        <v>761.44991211693537</v>
      </c>
      <c r="E1027">
        <v>950.45434684701922</v>
      </c>
      <c r="F1027">
        <v>1055.2239637125731</v>
      </c>
      <c r="G1027">
        <v>1031.0011917866359</v>
      </c>
      <c r="H1027">
        <v>1056.048925480889</v>
      </c>
      <c r="I1027">
        <v>1003.565029231944</v>
      </c>
      <c r="J1027">
        <v>1007.97821208925</v>
      </c>
      <c r="K1027">
        <v>882.51887139467908</v>
      </c>
      <c r="L1027">
        <v>919.15359800170359</v>
      </c>
      <c r="M1027">
        <v>1057.9837511969349</v>
      </c>
      <c r="N1027">
        <v>901.79297798780703</v>
      </c>
      <c r="O1027">
        <v>1134.6667932453111</v>
      </c>
      <c r="P1027">
        <v>992.61065532682414</v>
      </c>
      <c r="Q1027">
        <v>1156.945940575084</v>
      </c>
      <c r="R1027">
        <v>1040.9336428415741</v>
      </c>
      <c r="S1027">
        <v>966.32297666123679</v>
      </c>
      <c r="T1027">
        <v>1088.4363903268079</v>
      </c>
      <c r="U1027">
        <v>1123.537346824397</v>
      </c>
      <c r="V1027">
        <v>1165.441876667378</v>
      </c>
      <c r="W1027">
        <v>1044.3528882231431</v>
      </c>
      <c r="X1027">
        <v>1038.639445741808</v>
      </c>
      <c r="Y1027">
        <v>1090.098105301194</v>
      </c>
      <c r="Z1027">
        <v>1028.225493655231</v>
      </c>
      <c r="AA1027">
        <v>1049.809603730434</v>
      </c>
      <c r="AB1027">
        <v>1074.123598282971</v>
      </c>
      <c r="AC1027">
        <v>1047.0393529815881</v>
      </c>
      <c r="AD1027">
        <v>971.80724497655365</v>
      </c>
      <c r="AE1027">
        <v>962.26848685802304</v>
      </c>
      <c r="AF1027">
        <v>1084.070685304353</v>
      </c>
      <c r="AG1027">
        <v>1043.8966786837359</v>
      </c>
      <c r="AH1027">
        <v>1040.4251020264701</v>
      </c>
    </row>
    <row r="1028" spans="1:34" x14ac:dyDescent="0.25">
      <c r="A1028">
        <v>44013</v>
      </c>
      <c r="B1028">
        <v>843.49</v>
      </c>
      <c r="C1028">
        <v>1045.507271827144</v>
      </c>
      <c r="D1028">
        <v>758.35096812428731</v>
      </c>
      <c r="E1028">
        <v>946.77021021834184</v>
      </c>
      <c r="F1028">
        <v>1056.9296227133791</v>
      </c>
      <c r="G1028">
        <v>1018.933568089921</v>
      </c>
      <c r="H1028">
        <v>1039.4542708666891</v>
      </c>
      <c r="I1028">
        <v>1008.033498159149</v>
      </c>
      <c r="J1028">
        <v>1005.7143437607861</v>
      </c>
      <c r="K1028">
        <v>887.96331259023827</v>
      </c>
      <c r="L1028">
        <v>921.1067239495469</v>
      </c>
      <c r="M1028">
        <v>1062.6970937487829</v>
      </c>
      <c r="N1028">
        <v>902.52999851472521</v>
      </c>
      <c r="O1028">
        <v>1133.868407401895</v>
      </c>
      <c r="P1028">
        <v>995.98320557840907</v>
      </c>
      <c r="Q1028">
        <v>1157.5056059515091</v>
      </c>
      <c r="R1028">
        <v>1041.0767440964739</v>
      </c>
      <c r="S1028">
        <v>945.1405834896766</v>
      </c>
      <c r="T1028">
        <v>1091.5525437324541</v>
      </c>
      <c r="U1028">
        <v>1124.0891487943099</v>
      </c>
      <c r="V1028">
        <v>1169.324751599313</v>
      </c>
      <c r="W1028">
        <v>1049.098849392813</v>
      </c>
      <c r="X1028">
        <v>1034.822802168138</v>
      </c>
      <c r="Y1028">
        <v>1094.090215627072</v>
      </c>
      <c r="Z1028">
        <v>1017.220849349379</v>
      </c>
      <c r="AA1028">
        <v>1048.218085587484</v>
      </c>
      <c r="AB1028">
        <v>1074.6584093232279</v>
      </c>
      <c r="AC1028">
        <v>1047.759476260693</v>
      </c>
      <c r="AD1028">
        <v>970.1636475231229</v>
      </c>
      <c r="AE1028">
        <v>962.03509490090084</v>
      </c>
      <c r="AF1028">
        <v>1079.42989735179</v>
      </c>
      <c r="AG1028">
        <v>1041.8133674979099</v>
      </c>
      <c r="AH1028">
        <v>1043.1860986747261</v>
      </c>
    </row>
    <row r="1029" spans="1:34" x14ac:dyDescent="0.25">
      <c r="A1029">
        <v>44012</v>
      </c>
      <c r="B1029">
        <v>825.11</v>
      </c>
      <c r="C1029">
        <v>1033.486837890279</v>
      </c>
      <c r="D1029">
        <v>732.16551405930215</v>
      </c>
      <c r="E1029">
        <v>938.0147061338331</v>
      </c>
      <c r="F1029">
        <v>1038.521465328264</v>
      </c>
      <c r="G1029">
        <v>995.40435668019143</v>
      </c>
      <c r="H1029">
        <v>1033.907170473693</v>
      </c>
      <c r="I1029">
        <v>993.72221479930658</v>
      </c>
      <c r="J1029">
        <v>1014.17037941328</v>
      </c>
      <c r="K1029">
        <v>881.09433618987975</v>
      </c>
      <c r="L1029">
        <v>908.47347609657777</v>
      </c>
      <c r="M1029">
        <v>1057.254104634254</v>
      </c>
      <c r="N1029">
        <v>894.98264582586023</v>
      </c>
      <c r="O1029">
        <v>1122.6414381391289</v>
      </c>
      <c r="P1029">
        <v>986.76878308096957</v>
      </c>
      <c r="Q1029">
        <v>1152.446990929805</v>
      </c>
      <c r="R1029">
        <v>1036.216556084034</v>
      </c>
      <c r="S1029">
        <v>909.39404041921603</v>
      </c>
      <c r="T1029">
        <v>1095.715529239681</v>
      </c>
      <c r="U1029">
        <v>1109.5020179469959</v>
      </c>
      <c r="V1029">
        <v>1132.48636328152</v>
      </c>
      <c r="W1029">
        <v>1038.9644146538201</v>
      </c>
      <c r="X1029">
        <v>1012.010630258745</v>
      </c>
      <c r="Y1029">
        <v>1080.526678962616</v>
      </c>
      <c r="Z1029">
        <v>1006.934716808368</v>
      </c>
      <c r="AA1029">
        <v>1033.185700719074</v>
      </c>
      <c r="AB1029">
        <v>1066.5713373384101</v>
      </c>
      <c r="AC1029">
        <v>1036.1933570985229</v>
      </c>
      <c r="AD1029">
        <v>962.29632804724201</v>
      </c>
      <c r="AE1029">
        <v>942.03971185897376</v>
      </c>
      <c r="AF1029">
        <v>1061.030859074305</v>
      </c>
      <c r="AG1029">
        <v>1029.4549784562121</v>
      </c>
      <c r="AH1029">
        <v>1035.589585626529</v>
      </c>
    </row>
    <row r="1030" spans="1:34" x14ac:dyDescent="0.25">
      <c r="A1030">
        <v>44011</v>
      </c>
      <c r="B1030">
        <v>829.36</v>
      </c>
      <c r="C1030">
        <v>1036.30416272768</v>
      </c>
      <c r="D1030">
        <v>729.26246709438647</v>
      </c>
      <c r="E1030">
        <v>940.33144948554309</v>
      </c>
      <c r="F1030">
        <v>1045.764532837057</v>
      </c>
      <c r="G1030">
        <v>999.24499694000269</v>
      </c>
      <c r="H1030">
        <v>1044.8017970142471</v>
      </c>
      <c r="I1030">
        <v>1004.193201325147</v>
      </c>
      <c r="J1030">
        <v>1002.735610494465</v>
      </c>
      <c r="K1030">
        <v>877.43250022575796</v>
      </c>
      <c r="L1030">
        <v>907.56462684375913</v>
      </c>
      <c r="M1030">
        <v>1050.09928756874</v>
      </c>
      <c r="N1030">
        <v>895.22989032621649</v>
      </c>
      <c r="O1030">
        <v>1125.4840018622799</v>
      </c>
      <c r="P1030">
        <v>974.17862997015914</v>
      </c>
      <c r="Q1030">
        <v>1147.735860519532</v>
      </c>
      <c r="R1030">
        <v>1039.855309451666</v>
      </c>
      <c r="S1030">
        <v>919.73929266143944</v>
      </c>
      <c r="T1030">
        <v>1096.427964650813</v>
      </c>
      <c r="U1030">
        <v>1117.706428370012</v>
      </c>
      <c r="V1030">
        <v>1143.6772418707919</v>
      </c>
      <c r="W1030">
        <v>1043.5427405117159</v>
      </c>
      <c r="X1030">
        <v>1019.617315640543</v>
      </c>
      <c r="Y1030">
        <v>1085.9745080682869</v>
      </c>
      <c r="Z1030">
        <v>993.76115669038427</v>
      </c>
      <c r="AA1030">
        <v>1039.635086692439</v>
      </c>
      <c r="AB1030">
        <v>1064.832107892835</v>
      </c>
      <c r="AC1030">
        <v>1039.176163099336</v>
      </c>
      <c r="AD1030">
        <v>958.22286137352967</v>
      </c>
      <c r="AE1030">
        <v>949.0157451181401</v>
      </c>
      <c r="AF1030">
        <v>1064.1064020961589</v>
      </c>
      <c r="AG1030">
        <v>1033.9116402121749</v>
      </c>
      <c r="AH1030">
        <v>1036.085727173956</v>
      </c>
    </row>
    <row r="1031" spans="1:34" x14ac:dyDescent="0.25">
      <c r="A1031">
        <v>44008</v>
      </c>
      <c r="B1031">
        <v>851.98</v>
      </c>
      <c r="C1031">
        <v>1056.085911149723</v>
      </c>
      <c r="D1031">
        <v>760.34582641106317</v>
      </c>
      <c r="E1031">
        <v>953.31200023776148</v>
      </c>
      <c r="F1031">
        <v>1076.544395492961</v>
      </c>
      <c r="G1031">
        <v>1014.556259430172</v>
      </c>
      <c r="H1031">
        <v>1062.6397520347321</v>
      </c>
      <c r="I1031">
        <v>1025.4398244916811</v>
      </c>
      <c r="J1031">
        <v>1016.352601892666</v>
      </c>
      <c r="K1031">
        <v>906.62287046084543</v>
      </c>
      <c r="L1031">
        <v>918.72750233124771</v>
      </c>
      <c r="M1031">
        <v>1054.7428564151869</v>
      </c>
      <c r="N1031">
        <v>909.0022661040955</v>
      </c>
      <c r="O1031">
        <v>1146.9756615329659</v>
      </c>
      <c r="P1031">
        <v>983.41714495449446</v>
      </c>
      <c r="Q1031">
        <v>1172.370270994033</v>
      </c>
      <c r="R1031">
        <v>1048.638766745057</v>
      </c>
      <c r="S1031">
        <v>928.24615861406619</v>
      </c>
      <c r="T1031">
        <v>1108.587532977451</v>
      </c>
      <c r="U1031">
        <v>1141.332545515658</v>
      </c>
      <c r="V1031">
        <v>1209.0189945516549</v>
      </c>
      <c r="W1031">
        <v>1055.3123101758199</v>
      </c>
      <c r="X1031">
        <v>1028.682191480362</v>
      </c>
      <c r="Y1031">
        <v>1108.992193362642</v>
      </c>
      <c r="Z1031">
        <v>1004.0746008329691</v>
      </c>
      <c r="AA1031">
        <v>1062.069012837085</v>
      </c>
      <c r="AB1031">
        <v>1088.725945786173</v>
      </c>
      <c r="AC1031">
        <v>1053.8093698225221</v>
      </c>
      <c r="AD1031">
        <v>969.08065450314939</v>
      </c>
      <c r="AE1031">
        <v>973.57548530609699</v>
      </c>
      <c r="AF1031">
        <v>1083.4696805359661</v>
      </c>
      <c r="AG1031">
        <v>1054.259588894424</v>
      </c>
      <c r="AH1031">
        <v>1054.898354586551</v>
      </c>
    </row>
    <row r="1032" spans="1:34" x14ac:dyDescent="0.25">
      <c r="A1032">
        <v>44007</v>
      </c>
      <c r="B1032">
        <v>854.59</v>
      </c>
      <c r="C1032">
        <v>1060.0030097513841</v>
      </c>
      <c r="D1032">
        <v>776.47712919744288</v>
      </c>
      <c r="E1032">
        <v>954.58147951310502</v>
      </c>
      <c r="F1032">
        <v>1082.95126055931</v>
      </c>
      <c r="G1032">
        <v>1022.462652617142</v>
      </c>
      <c r="H1032">
        <v>1067.137749816322</v>
      </c>
      <c r="I1032">
        <v>1012.232141574169</v>
      </c>
      <c r="J1032">
        <v>1028.456167604294</v>
      </c>
      <c r="K1032">
        <v>910.78361129535529</v>
      </c>
      <c r="L1032">
        <v>935.98554973445425</v>
      </c>
      <c r="M1032">
        <v>1043.6748873275869</v>
      </c>
      <c r="N1032">
        <v>908.04026831152828</v>
      </c>
      <c r="O1032">
        <v>1153.757289477433</v>
      </c>
      <c r="P1032">
        <v>984.19239852665714</v>
      </c>
      <c r="Q1032">
        <v>1169.9273762721191</v>
      </c>
      <c r="R1032">
        <v>1049.4841144409031</v>
      </c>
      <c r="S1032">
        <v>930.62478672699933</v>
      </c>
      <c r="T1032">
        <v>1115.9835293185581</v>
      </c>
      <c r="U1032">
        <v>1147.4476299083749</v>
      </c>
      <c r="V1032">
        <v>1207.597103005183</v>
      </c>
      <c r="W1032">
        <v>1052.591013206546</v>
      </c>
      <c r="X1032">
        <v>1035.085513611099</v>
      </c>
      <c r="Y1032">
        <v>1113.678032078278</v>
      </c>
      <c r="Z1032">
        <v>1008.271981119353</v>
      </c>
      <c r="AA1032">
        <v>1068.084143120014</v>
      </c>
      <c r="AB1032">
        <v>1094.376747954421</v>
      </c>
      <c r="AC1032">
        <v>1054.437568469476</v>
      </c>
      <c r="AD1032">
        <v>967.35000296892122</v>
      </c>
      <c r="AE1032">
        <v>977.0992510349663</v>
      </c>
      <c r="AF1032">
        <v>1084.2829169373349</v>
      </c>
      <c r="AG1032">
        <v>1056.750441098359</v>
      </c>
      <c r="AH1032">
        <v>1061.8310514816251</v>
      </c>
    </row>
    <row r="1033" spans="1:34" x14ac:dyDescent="0.25">
      <c r="A1033">
        <v>44006</v>
      </c>
      <c r="B1033">
        <v>859.71</v>
      </c>
      <c r="C1033">
        <v>1059.091528962193</v>
      </c>
      <c r="D1033">
        <v>775.53900527438736</v>
      </c>
      <c r="E1033">
        <v>965.44994648644774</v>
      </c>
      <c r="F1033">
        <v>1082.414120143492</v>
      </c>
      <c r="G1033">
        <v>1017.216787104615</v>
      </c>
      <c r="H1033">
        <v>1068.147440459983</v>
      </c>
      <c r="I1033">
        <v>1018.238670042289</v>
      </c>
      <c r="J1033">
        <v>1032.5313256463471</v>
      </c>
      <c r="K1033">
        <v>904.67320171225481</v>
      </c>
      <c r="L1033">
        <v>936.08831263826164</v>
      </c>
      <c r="M1033">
        <v>1043.8616710315821</v>
      </c>
      <c r="N1033">
        <v>902.59015300938836</v>
      </c>
      <c r="O1033">
        <v>1147.808420027445</v>
      </c>
      <c r="P1033">
        <v>981.61224046035238</v>
      </c>
      <c r="Q1033">
        <v>1162.43639982797</v>
      </c>
      <c r="R1033">
        <v>1056.9394969004959</v>
      </c>
      <c r="S1033">
        <v>935.16079521894937</v>
      </c>
      <c r="T1033">
        <v>1105.701347925283</v>
      </c>
      <c r="U1033">
        <v>1147.69250914439</v>
      </c>
      <c r="V1033">
        <v>1208.0309369712099</v>
      </c>
      <c r="W1033">
        <v>1034.312950179507</v>
      </c>
      <c r="X1033">
        <v>1041.2196200193821</v>
      </c>
      <c r="Y1033">
        <v>1114.126616721275</v>
      </c>
      <c r="Z1033">
        <v>1017.071493188158</v>
      </c>
      <c r="AA1033">
        <v>1068.2852022078459</v>
      </c>
      <c r="AB1033">
        <v>1090.7782487316269</v>
      </c>
      <c r="AC1033">
        <v>1052.72301721546</v>
      </c>
      <c r="AD1033">
        <v>968.73668349509273</v>
      </c>
      <c r="AE1033">
        <v>983.94077517128358</v>
      </c>
      <c r="AF1033">
        <v>1083.34395997252</v>
      </c>
      <c r="AG1033">
        <v>1057.6024681086831</v>
      </c>
      <c r="AH1033">
        <v>1058.1647902295119</v>
      </c>
    </row>
    <row r="1034" spans="1:34" x14ac:dyDescent="0.25">
      <c r="A1034">
        <v>44005</v>
      </c>
      <c r="B1034">
        <v>868.2</v>
      </c>
      <c r="C1034">
        <v>1066.883174401655</v>
      </c>
      <c r="D1034">
        <v>787.9232860027721</v>
      </c>
      <c r="E1034">
        <v>963.06162926895024</v>
      </c>
      <c r="F1034">
        <v>1095.6484761197989</v>
      </c>
      <c r="G1034">
        <v>1032.440264002053</v>
      </c>
      <c r="H1034">
        <v>1076.944288056598</v>
      </c>
      <c r="I1034">
        <v>1048.837973631559</v>
      </c>
      <c r="J1034">
        <v>1034.3718642199549</v>
      </c>
      <c r="K1034">
        <v>903.94838640387422</v>
      </c>
      <c r="L1034">
        <v>938.07851662274845</v>
      </c>
      <c r="M1034">
        <v>1043.7479789005829</v>
      </c>
      <c r="N1034">
        <v>907.96734462479424</v>
      </c>
      <c r="O1034">
        <v>1159.9310826995891</v>
      </c>
      <c r="P1034">
        <v>974.87362490357179</v>
      </c>
      <c r="Q1034">
        <v>1172.9798309308189</v>
      </c>
      <c r="R1034">
        <v>1059.637969300632</v>
      </c>
      <c r="S1034">
        <v>936.96474386004979</v>
      </c>
      <c r="T1034">
        <v>1117.337835593888</v>
      </c>
      <c r="U1034">
        <v>1162.374603874388</v>
      </c>
      <c r="V1034">
        <v>1216.264268239825</v>
      </c>
      <c r="W1034">
        <v>1028.403114458974</v>
      </c>
      <c r="X1034">
        <v>1063.2308844710251</v>
      </c>
      <c r="Y1034">
        <v>1116.5122386188509</v>
      </c>
      <c r="Z1034">
        <v>1020.05818654116</v>
      </c>
      <c r="AA1034">
        <v>1078.055426184472</v>
      </c>
      <c r="AB1034">
        <v>1098.221716824381</v>
      </c>
      <c r="AC1034">
        <v>1059.3045320791571</v>
      </c>
      <c r="AD1034">
        <v>971.2120111332963</v>
      </c>
      <c r="AE1034">
        <v>996.14293012927396</v>
      </c>
      <c r="AF1034">
        <v>1092.1441094947461</v>
      </c>
      <c r="AG1034">
        <v>1065.743794396165</v>
      </c>
      <c r="AH1034">
        <v>1064.563455767013</v>
      </c>
    </row>
    <row r="1035" spans="1:34" x14ac:dyDescent="0.25">
      <c r="A1035">
        <v>44004</v>
      </c>
      <c r="B1035">
        <v>871.28</v>
      </c>
      <c r="C1035">
        <v>1066.2445258555331</v>
      </c>
      <c r="D1035">
        <v>787.88774953404391</v>
      </c>
      <c r="E1035">
        <v>959.9737197562863</v>
      </c>
      <c r="F1035">
        <v>1098.956400794664</v>
      </c>
      <c r="G1035">
        <v>1043.6039988508101</v>
      </c>
      <c r="H1035">
        <v>1060.1043675970541</v>
      </c>
      <c r="I1035">
        <v>1030.991028664605</v>
      </c>
      <c r="J1035">
        <v>1038.9945573733969</v>
      </c>
      <c r="K1035">
        <v>908.2438420978375</v>
      </c>
      <c r="L1035">
        <v>953.32030761516558</v>
      </c>
      <c r="M1035">
        <v>1037.4010975925439</v>
      </c>
      <c r="N1035">
        <v>913.82083310083385</v>
      </c>
      <c r="O1035">
        <v>1160.368450120746</v>
      </c>
      <c r="P1035">
        <v>975.41751862057754</v>
      </c>
      <c r="Q1035">
        <v>1169.148159554052</v>
      </c>
      <c r="R1035">
        <v>1062.923734313609</v>
      </c>
      <c r="S1035">
        <v>955.28019635366684</v>
      </c>
      <c r="T1035">
        <v>1135.5398473711321</v>
      </c>
      <c r="U1035">
        <v>1160.2492468605881</v>
      </c>
      <c r="V1035">
        <v>1236.2816559010039</v>
      </c>
      <c r="W1035">
        <v>1026.25950606847</v>
      </c>
      <c r="X1035">
        <v>1049.6765610608991</v>
      </c>
      <c r="Y1035">
        <v>1110.515975416944</v>
      </c>
      <c r="Z1035">
        <v>1022.62393681054</v>
      </c>
      <c r="AA1035">
        <v>1075.143921363082</v>
      </c>
      <c r="AB1035">
        <v>1101.6523745816851</v>
      </c>
      <c r="AC1035">
        <v>1058.6229630237449</v>
      </c>
      <c r="AD1035">
        <v>972.29904627973417</v>
      </c>
      <c r="AE1035">
        <v>999.09370543937086</v>
      </c>
      <c r="AF1035">
        <v>1089.0019241143741</v>
      </c>
      <c r="AG1035">
        <v>1064.2949802988339</v>
      </c>
      <c r="AH1035">
        <v>1065.5248548217189</v>
      </c>
    </row>
    <row r="1036" spans="1:34" x14ac:dyDescent="0.25">
      <c r="A1036">
        <v>44001</v>
      </c>
      <c r="B1036">
        <v>868.56</v>
      </c>
      <c r="C1036">
        <v>1060.5217520660369</v>
      </c>
      <c r="D1036">
        <v>774.59171540653119</v>
      </c>
      <c r="E1036">
        <v>971.33451151732686</v>
      </c>
      <c r="F1036">
        <v>1096.793412280902</v>
      </c>
      <c r="G1036">
        <v>1047.5884518648991</v>
      </c>
      <c r="H1036">
        <v>1060.1443780706859</v>
      </c>
      <c r="I1036">
        <v>1026.0672351477499</v>
      </c>
      <c r="J1036">
        <v>1035.653677749847</v>
      </c>
      <c r="K1036">
        <v>911.99502347181465</v>
      </c>
      <c r="L1036">
        <v>950.53400492408446</v>
      </c>
      <c r="M1036">
        <v>1040.8499618768869</v>
      </c>
      <c r="N1036">
        <v>910.38719574653783</v>
      </c>
      <c r="O1036">
        <v>1144.065366452335</v>
      </c>
      <c r="P1036">
        <v>970.06480076619164</v>
      </c>
      <c r="Q1036">
        <v>1170.1148720728929</v>
      </c>
      <c r="R1036">
        <v>1068.0288824538361</v>
      </c>
      <c r="S1036">
        <v>950.02103422505229</v>
      </c>
      <c r="T1036">
        <v>1097.411870958193</v>
      </c>
      <c r="U1036">
        <v>1152.8028954315871</v>
      </c>
      <c r="V1036">
        <v>1252.5326828921579</v>
      </c>
      <c r="W1036">
        <v>1020.680592286815</v>
      </c>
      <c r="X1036">
        <v>1051.878040268818</v>
      </c>
      <c r="Y1036">
        <v>1090.8799148894591</v>
      </c>
      <c r="Z1036">
        <v>1022.620989697594</v>
      </c>
      <c r="AA1036">
        <v>1065.534826059187</v>
      </c>
      <c r="AB1036">
        <v>1097.3864355478561</v>
      </c>
      <c r="AC1036">
        <v>1056.2763045238839</v>
      </c>
      <c r="AD1036">
        <v>973.34899661955978</v>
      </c>
      <c r="AE1036">
        <v>995.24845418372411</v>
      </c>
      <c r="AF1036">
        <v>1082.94949933527</v>
      </c>
      <c r="AG1036">
        <v>1061.233128098226</v>
      </c>
      <c r="AH1036">
        <v>1057.000035960172</v>
      </c>
    </row>
    <row r="1037" spans="1:34" x14ac:dyDescent="0.25">
      <c r="A1037">
        <v>44000</v>
      </c>
      <c r="B1037">
        <v>855.27</v>
      </c>
      <c r="C1037">
        <v>1048.5061954086079</v>
      </c>
      <c r="D1037">
        <v>758.55303454831687</v>
      </c>
      <c r="E1037">
        <v>954.97731620525235</v>
      </c>
      <c r="F1037">
        <v>1078.677939549711</v>
      </c>
      <c r="G1037">
        <v>1030.915152743305</v>
      </c>
      <c r="H1037">
        <v>1047.5284702805079</v>
      </c>
      <c r="I1037">
        <v>1002.597167846621</v>
      </c>
      <c r="J1037">
        <v>1025.0485149613769</v>
      </c>
      <c r="K1037">
        <v>891.38189299427131</v>
      </c>
      <c r="L1037">
        <v>939.35237889177233</v>
      </c>
      <c r="M1037">
        <v>1033.265105574684</v>
      </c>
      <c r="N1037">
        <v>904.25733234260917</v>
      </c>
      <c r="O1037">
        <v>1126.1096203999639</v>
      </c>
      <c r="P1037">
        <v>967.54941020660226</v>
      </c>
      <c r="Q1037">
        <v>1169.541168759042</v>
      </c>
      <c r="R1037">
        <v>1059.5721975869801</v>
      </c>
      <c r="S1037">
        <v>961.47458249439126</v>
      </c>
      <c r="T1037">
        <v>1089.000776466193</v>
      </c>
      <c r="U1037">
        <v>1138.385503216035</v>
      </c>
      <c r="V1037">
        <v>1209.3595333718461</v>
      </c>
      <c r="W1037">
        <v>1009.530175292686</v>
      </c>
      <c r="X1037">
        <v>1053.453259088777</v>
      </c>
      <c r="Y1037">
        <v>1079.2796244428951</v>
      </c>
      <c r="Z1037">
        <v>1006.974198423036</v>
      </c>
      <c r="AA1037">
        <v>1053.879714034128</v>
      </c>
      <c r="AB1037">
        <v>1083.3553543922919</v>
      </c>
      <c r="AC1037">
        <v>1044.5326987008859</v>
      </c>
      <c r="AD1037">
        <v>963.26576831763089</v>
      </c>
      <c r="AE1037">
        <v>981.45403292170977</v>
      </c>
      <c r="AF1037">
        <v>1068.5593597959421</v>
      </c>
      <c r="AG1037">
        <v>1050.644503995328</v>
      </c>
      <c r="AH1037">
        <v>1044.891406947366</v>
      </c>
    </row>
    <row r="1038" spans="1:34" x14ac:dyDescent="0.25">
      <c r="A1038">
        <v>43999</v>
      </c>
      <c r="B1038">
        <v>854.44</v>
      </c>
      <c r="C1038">
        <v>1046.3646881084701</v>
      </c>
      <c r="D1038">
        <v>743.15813474303218</v>
      </c>
      <c r="E1038">
        <v>944.92129078273035</v>
      </c>
      <c r="F1038">
        <v>1081.002780100928</v>
      </c>
      <c r="G1038">
        <v>1020.9244068337269</v>
      </c>
      <c r="H1038">
        <v>1049.6778582375141</v>
      </c>
      <c r="I1038">
        <v>998.18499801504993</v>
      </c>
      <c r="J1038">
        <v>1013.251486365343</v>
      </c>
      <c r="K1038">
        <v>892.79171140204653</v>
      </c>
      <c r="L1038">
        <v>930.80701457050441</v>
      </c>
      <c r="M1038">
        <v>1036.3744783861621</v>
      </c>
      <c r="N1038">
        <v>898.90596758054312</v>
      </c>
      <c r="O1038">
        <v>1122.815467030264</v>
      </c>
      <c r="P1038">
        <v>958.99898226068183</v>
      </c>
      <c r="Q1038">
        <v>1163.444324190513</v>
      </c>
      <c r="R1038">
        <v>1063.281997785813</v>
      </c>
      <c r="S1038">
        <v>951.84820180251984</v>
      </c>
      <c r="T1038">
        <v>1084.5740320770169</v>
      </c>
      <c r="U1038">
        <v>1141.437741004826</v>
      </c>
      <c r="V1038">
        <v>1209.803139717633</v>
      </c>
      <c r="W1038">
        <v>1003.86112916744</v>
      </c>
      <c r="X1038">
        <v>1046.7001616462089</v>
      </c>
      <c r="Y1038">
        <v>1082.053094645973</v>
      </c>
      <c r="Z1038">
        <v>1000.976951924846</v>
      </c>
      <c r="AA1038">
        <v>1053.722780453292</v>
      </c>
      <c r="AB1038">
        <v>1078.2076296608061</v>
      </c>
      <c r="AC1038">
        <v>1042.219952522491</v>
      </c>
      <c r="AD1038">
        <v>958.95405142159063</v>
      </c>
      <c r="AE1038">
        <v>984.65306595417758</v>
      </c>
      <c r="AF1038">
        <v>1065.110526122224</v>
      </c>
      <c r="AG1038">
        <v>1048.096375646247</v>
      </c>
      <c r="AH1038">
        <v>1043.1397620177099</v>
      </c>
    </row>
    <row r="1039" spans="1:34" x14ac:dyDescent="0.25">
      <c r="A1039">
        <v>43998</v>
      </c>
      <c r="B1039">
        <v>856.13</v>
      </c>
      <c r="C1039">
        <v>1045.069018226902</v>
      </c>
      <c r="D1039">
        <v>735.96374140145804</v>
      </c>
      <c r="E1039">
        <v>949.76906902670135</v>
      </c>
      <c r="F1039">
        <v>1080.4142642281049</v>
      </c>
      <c r="G1039">
        <v>1015.715127151001</v>
      </c>
      <c r="H1039">
        <v>1045.8196511695189</v>
      </c>
      <c r="I1039">
        <v>997.86168090764306</v>
      </c>
      <c r="J1039">
        <v>1030.6716072798761</v>
      </c>
      <c r="K1039">
        <v>885.96076142576442</v>
      </c>
      <c r="L1039">
        <v>922.05984662423407</v>
      </c>
      <c r="M1039">
        <v>1037.8594702718131</v>
      </c>
      <c r="N1039">
        <v>896.69481652925265</v>
      </c>
      <c r="O1039">
        <v>1120.6598331101079</v>
      </c>
      <c r="P1039">
        <v>952.75940889740809</v>
      </c>
      <c r="Q1039">
        <v>1172.668950935916</v>
      </c>
      <c r="R1039">
        <v>1064.4993456623549</v>
      </c>
      <c r="S1039">
        <v>933.45901816684523</v>
      </c>
      <c r="T1039">
        <v>1091.907892484013</v>
      </c>
      <c r="U1039">
        <v>1147.087614151626</v>
      </c>
      <c r="V1039">
        <v>1205.8372316173809</v>
      </c>
      <c r="W1039">
        <v>1003.866660880371</v>
      </c>
      <c r="X1039">
        <v>1047.5455801857649</v>
      </c>
      <c r="Y1039">
        <v>1072.778850599012</v>
      </c>
      <c r="Z1039">
        <v>998.0143964949134</v>
      </c>
      <c r="AA1039">
        <v>1049.855752478785</v>
      </c>
      <c r="AB1039">
        <v>1080.7293610616</v>
      </c>
      <c r="AC1039">
        <v>1042.180675097708</v>
      </c>
      <c r="AD1039">
        <v>958.44305401959059</v>
      </c>
      <c r="AE1039">
        <v>989.25804431126016</v>
      </c>
      <c r="AF1039">
        <v>1065.4639160440349</v>
      </c>
      <c r="AG1039">
        <v>1049.555595110995</v>
      </c>
      <c r="AH1039">
        <v>1037.4891944085009</v>
      </c>
    </row>
    <row r="1040" spans="1:34" x14ac:dyDescent="0.25">
      <c r="A1040">
        <v>43997</v>
      </c>
      <c r="B1040">
        <v>832.47</v>
      </c>
      <c r="C1040">
        <v>1033.311759407371</v>
      </c>
      <c r="D1040">
        <v>713.09667180288693</v>
      </c>
      <c r="E1040">
        <v>932.07054736961845</v>
      </c>
      <c r="F1040">
        <v>1066.4949460717139</v>
      </c>
      <c r="G1040">
        <v>993.5076405588153</v>
      </c>
      <c r="H1040">
        <v>1041.164742359771</v>
      </c>
      <c r="I1040">
        <v>984.79070753977919</v>
      </c>
      <c r="J1040">
        <v>1022.455603971033</v>
      </c>
      <c r="K1040">
        <v>859.71697600798848</v>
      </c>
      <c r="L1040">
        <v>915.13074404604777</v>
      </c>
      <c r="M1040">
        <v>1028.5771224199129</v>
      </c>
      <c r="N1040">
        <v>890.98749620093838</v>
      </c>
      <c r="O1040">
        <v>1104.0407727913639</v>
      </c>
      <c r="P1040">
        <v>921.41441003569855</v>
      </c>
      <c r="Q1040">
        <v>1164.060201155891</v>
      </c>
      <c r="R1040">
        <v>1056.4129363207439</v>
      </c>
      <c r="S1040">
        <v>934.65717528322295</v>
      </c>
      <c r="T1040">
        <v>1081.044779553918</v>
      </c>
      <c r="U1040">
        <v>1132.514215350524</v>
      </c>
      <c r="V1040">
        <v>1177.34853491476</v>
      </c>
      <c r="W1040">
        <v>981.55835556699446</v>
      </c>
      <c r="X1040">
        <v>1046.6954862307689</v>
      </c>
      <c r="Y1040">
        <v>1066.561492641405</v>
      </c>
      <c r="Z1040">
        <v>994.49296262928874</v>
      </c>
      <c r="AA1040">
        <v>1041.203679737042</v>
      </c>
      <c r="AB1040">
        <v>1066.544094946257</v>
      </c>
      <c r="AC1040">
        <v>1024.4930818735861</v>
      </c>
      <c r="AD1040">
        <v>950.6505614068152</v>
      </c>
      <c r="AE1040">
        <v>961.41722358697211</v>
      </c>
      <c r="AF1040">
        <v>1047.4639815721589</v>
      </c>
      <c r="AG1040">
        <v>1037.557413420019</v>
      </c>
      <c r="AH1040">
        <v>1030.9935884160441</v>
      </c>
    </row>
    <row r="1041" spans="1:34" x14ac:dyDescent="0.25">
      <c r="A1041">
        <v>43994</v>
      </c>
      <c r="B1041">
        <v>863.52</v>
      </c>
      <c r="C1041">
        <v>1048.074688654207</v>
      </c>
      <c r="D1041">
        <v>759.26071305248524</v>
      </c>
      <c r="E1041">
        <v>955.73983996406935</v>
      </c>
      <c r="F1041">
        <v>1083.4059056565829</v>
      </c>
      <c r="G1041">
        <v>1018.620968007281</v>
      </c>
      <c r="H1041">
        <v>1063.374523885796</v>
      </c>
      <c r="I1041">
        <v>994.01970440920172</v>
      </c>
      <c r="J1041">
        <v>1028.990080116547</v>
      </c>
      <c r="K1041">
        <v>896.44931884024572</v>
      </c>
      <c r="L1041">
        <v>932.84581948293021</v>
      </c>
      <c r="M1041">
        <v>1049.591166701789</v>
      </c>
      <c r="N1041">
        <v>898.81062422644027</v>
      </c>
      <c r="O1041">
        <v>1112.8208972245541</v>
      </c>
      <c r="P1041">
        <v>937.89527697019969</v>
      </c>
      <c r="Q1041">
        <v>1185.6604629919659</v>
      </c>
      <c r="R1041">
        <v>1066.1090178355</v>
      </c>
      <c r="S1041">
        <v>953.68377921535841</v>
      </c>
      <c r="T1041">
        <v>1096.5742927946139</v>
      </c>
      <c r="U1041">
        <v>1153.0153734471869</v>
      </c>
      <c r="V1041">
        <v>1220.060051576774</v>
      </c>
      <c r="W1041">
        <v>991.05839274189771</v>
      </c>
      <c r="X1041">
        <v>1053.540555753739</v>
      </c>
      <c r="Y1041">
        <v>1071.316741727602</v>
      </c>
      <c r="Z1041">
        <v>994.22609693472248</v>
      </c>
      <c r="AA1041">
        <v>1055.4481014615919</v>
      </c>
      <c r="AB1041">
        <v>1084.2243285955731</v>
      </c>
      <c r="AC1041">
        <v>1039.169287079277</v>
      </c>
      <c r="AD1041">
        <v>961.95480770985898</v>
      </c>
      <c r="AE1041">
        <v>991.30658576142491</v>
      </c>
      <c r="AF1041">
        <v>1070.434190469512</v>
      </c>
      <c r="AG1041">
        <v>1054.886424998622</v>
      </c>
      <c r="AH1041">
        <v>1037.276264768896</v>
      </c>
    </row>
    <row r="1042" spans="1:34" x14ac:dyDescent="0.25">
      <c r="A1042">
        <v>43993</v>
      </c>
      <c r="B1042">
        <v>867.37</v>
      </c>
      <c r="C1042">
        <v>1050.866052413267</v>
      </c>
      <c r="D1042">
        <v>748.63909491793311</v>
      </c>
      <c r="E1042">
        <v>960.51404624925215</v>
      </c>
      <c r="F1042">
        <v>1082.5949859294999</v>
      </c>
      <c r="G1042">
        <v>1032.8968837519619</v>
      </c>
      <c r="H1042">
        <v>1055.8342072200271</v>
      </c>
      <c r="I1042">
        <v>997.77652955263147</v>
      </c>
      <c r="J1042">
        <v>1037.8849507369871</v>
      </c>
      <c r="K1042">
        <v>896.60056862271267</v>
      </c>
      <c r="L1042">
        <v>949.85690922842844</v>
      </c>
      <c r="M1042">
        <v>1067.9578545960289</v>
      </c>
      <c r="N1042">
        <v>907.49806727330133</v>
      </c>
      <c r="O1042">
        <v>1110.9787234496141</v>
      </c>
      <c r="P1042">
        <v>948.12487926733888</v>
      </c>
      <c r="Q1042">
        <v>1200.2728792864771</v>
      </c>
      <c r="R1042">
        <v>1060.867236596333</v>
      </c>
      <c r="S1042">
        <v>967.51148504427829</v>
      </c>
      <c r="T1042">
        <v>1082.048626848401</v>
      </c>
      <c r="U1042">
        <v>1160.8061572150709</v>
      </c>
      <c r="V1042">
        <v>1259.238856776539</v>
      </c>
      <c r="W1042">
        <v>986.25252591010258</v>
      </c>
      <c r="X1042">
        <v>1060.2450681580351</v>
      </c>
      <c r="Y1042">
        <v>1072.5807694025691</v>
      </c>
      <c r="Z1042">
        <v>988.31238749969714</v>
      </c>
      <c r="AA1042">
        <v>1054.2182435848349</v>
      </c>
      <c r="AB1042">
        <v>1093.194700972711</v>
      </c>
      <c r="AC1042">
        <v>1042.3065668697111</v>
      </c>
      <c r="AD1042">
        <v>968.96875472509942</v>
      </c>
      <c r="AE1042">
        <v>989.08704880255254</v>
      </c>
      <c r="AF1042">
        <v>1070.122181319972</v>
      </c>
      <c r="AG1042">
        <v>1061.01091337412</v>
      </c>
      <c r="AH1042">
        <v>1038.7722000329429</v>
      </c>
    </row>
    <row r="1043" spans="1:34" x14ac:dyDescent="0.25">
      <c r="A1043">
        <v>43992</v>
      </c>
      <c r="B1043">
        <v>900</v>
      </c>
      <c r="C1043">
        <v>1070.8580659052</v>
      </c>
      <c r="D1043">
        <v>796.33825701749277</v>
      </c>
      <c r="E1043">
        <v>967.00763296211892</v>
      </c>
      <c r="F1043">
        <v>1109.7646989826001</v>
      </c>
      <c r="G1043">
        <v>1074.116249463026</v>
      </c>
      <c r="H1043">
        <v>1077.298288459978</v>
      </c>
      <c r="I1043">
        <v>1024.3072526120429</v>
      </c>
      <c r="J1043">
        <v>1044.859341778</v>
      </c>
      <c r="K1043">
        <v>941.13462490878464</v>
      </c>
      <c r="L1043">
        <v>969.32765917407937</v>
      </c>
      <c r="M1043">
        <v>1087.4192146271639</v>
      </c>
      <c r="N1043">
        <v>925.15900007702203</v>
      </c>
      <c r="O1043">
        <v>1135.4590723947711</v>
      </c>
      <c r="P1043">
        <v>961.85297378757321</v>
      </c>
      <c r="Q1043">
        <v>1200.033648009927</v>
      </c>
      <c r="R1043">
        <v>1074.151138801672</v>
      </c>
      <c r="S1043">
        <v>987.96464143553055</v>
      </c>
      <c r="T1043">
        <v>1096.6102659689509</v>
      </c>
      <c r="U1043">
        <v>1191.029703597311</v>
      </c>
      <c r="V1043">
        <v>1312.6809469740961</v>
      </c>
      <c r="W1043">
        <v>1003.497626829604</v>
      </c>
      <c r="X1043">
        <v>1082.358598527328</v>
      </c>
      <c r="Y1043">
        <v>1079.3540173454569</v>
      </c>
      <c r="Z1043">
        <v>1015.8415022664</v>
      </c>
      <c r="AA1043">
        <v>1073.810381826549</v>
      </c>
      <c r="AB1043">
        <v>1112.5315893099389</v>
      </c>
      <c r="AC1043">
        <v>1064.405363396904</v>
      </c>
      <c r="AD1043">
        <v>987.56829015026312</v>
      </c>
      <c r="AE1043">
        <v>1032.976935424678</v>
      </c>
      <c r="AF1043">
        <v>1103.355466459876</v>
      </c>
      <c r="AG1043">
        <v>1085.748800191468</v>
      </c>
      <c r="AH1043">
        <v>1044.523712072343</v>
      </c>
    </row>
    <row r="1044" spans="1:34" x14ac:dyDescent="0.25">
      <c r="A1044">
        <v>43991</v>
      </c>
      <c r="B1044">
        <v>899.43</v>
      </c>
      <c r="C1044">
        <v>1058.693547006287</v>
      </c>
      <c r="D1044">
        <v>783.68991505612132</v>
      </c>
      <c r="E1044">
        <v>953.17430691806464</v>
      </c>
      <c r="F1044">
        <v>1085.7693296861271</v>
      </c>
      <c r="G1044">
        <v>1061.1964615381039</v>
      </c>
      <c r="H1044">
        <v>1062.764071682228</v>
      </c>
      <c r="I1044">
        <v>1024.0341155151841</v>
      </c>
      <c r="J1044">
        <v>1035.376252914753</v>
      </c>
      <c r="K1044">
        <v>909.8444323071019</v>
      </c>
      <c r="L1044">
        <v>956.31775967803992</v>
      </c>
      <c r="M1044">
        <v>1079.192898534485</v>
      </c>
      <c r="N1044">
        <v>928.35755360379926</v>
      </c>
      <c r="O1044">
        <v>1132.31068226816</v>
      </c>
      <c r="P1044">
        <v>973.39755368412693</v>
      </c>
      <c r="Q1044">
        <v>1174.595394587044</v>
      </c>
      <c r="R1044">
        <v>1067.3871087364471</v>
      </c>
      <c r="S1044">
        <v>1003.4629917545481</v>
      </c>
      <c r="T1044">
        <v>1081.9646392759651</v>
      </c>
      <c r="U1044">
        <v>1185.4438834302709</v>
      </c>
      <c r="V1044">
        <v>1317.671599347264</v>
      </c>
      <c r="W1044">
        <v>988.85514864888057</v>
      </c>
      <c r="X1044">
        <v>1071.547276424569</v>
      </c>
      <c r="Y1044">
        <v>1060.909876590646</v>
      </c>
      <c r="Z1044">
        <v>1008.8149809471749</v>
      </c>
      <c r="AA1044">
        <v>1056.5563626004421</v>
      </c>
      <c r="AB1044">
        <v>1099.7824183277889</v>
      </c>
      <c r="AC1044">
        <v>1059.443639347124</v>
      </c>
      <c r="AD1044">
        <v>983.43250348903746</v>
      </c>
      <c r="AE1044">
        <v>1031.3381748065569</v>
      </c>
      <c r="AF1044">
        <v>1095.24108580647</v>
      </c>
      <c r="AG1044">
        <v>1075.336020192806</v>
      </c>
      <c r="AH1044">
        <v>1027.297712580817</v>
      </c>
    </row>
    <row r="1045" spans="1:34" x14ac:dyDescent="0.25">
      <c r="A1045">
        <v>43990</v>
      </c>
      <c r="B1045">
        <v>899.92</v>
      </c>
      <c r="C1045">
        <v>1052.201767846989</v>
      </c>
      <c r="D1045">
        <v>779.98887294961014</v>
      </c>
      <c r="E1045">
        <v>952.16122736070702</v>
      </c>
      <c r="F1045">
        <v>1072.4249700062139</v>
      </c>
      <c r="G1045">
        <v>1062.6276208837039</v>
      </c>
      <c r="H1045">
        <v>1062.25073082583</v>
      </c>
      <c r="I1045">
        <v>1014.726551248284</v>
      </c>
      <c r="J1045">
        <v>1015.613441411418</v>
      </c>
      <c r="K1045">
        <v>912.75731401791154</v>
      </c>
      <c r="L1045">
        <v>955.74386807624046</v>
      </c>
      <c r="M1045">
        <v>1069.162465581785</v>
      </c>
      <c r="N1045">
        <v>924.35763819520946</v>
      </c>
      <c r="O1045">
        <v>1126.6875247472931</v>
      </c>
      <c r="P1045">
        <v>966.3177083109565</v>
      </c>
      <c r="Q1045">
        <v>1156.9045078252691</v>
      </c>
      <c r="R1045">
        <v>1066.70135853273</v>
      </c>
      <c r="S1045">
        <v>1001.68069422015</v>
      </c>
      <c r="T1045">
        <v>1063.883171267431</v>
      </c>
      <c r="U1045">
        <v>1177.958170997169</v>
      </c>
      <c r="V1045">
        <v>1328.446072592018</v>
      </c>
      <c r="W1045">
        <v>993.3189240872656</v>
      </c>
      <c r="X1045">
        <v>1057.3759232381219</v>
      </c>
      <c r="Y1045">
        <v>1058.38896051183</v>
      </c>
      <c r="Z1045">
        <v>1006.606442219147</v>
      </c>
      <c r="AA1045">
        <v>1048.7127190854319</v>
      </c>
      <c r="AB1045">
        <v>1091.520221089813</v>
      </c>
      <c r="AC1045">
        <v>1056.4757741424501</v>
      </c>
      <c r="AD1045">
        <v>978.93305097761959</v>
      </c>
      <c r="AE1045">
        <v>1034.9623046786239</v>
      </c>
      <c r="AF1045">
        <v>1094.1232810755789</v>
      </c>
      <c r="AG1045">
        <v>1070.9505217339331</v>
      </c>
      <c r="AH1045">
        <v>1014.790029955502</v>
      </c>
    </row>
    <row r="1046" spans="1:34" x14ac:dyDescent="0.25">
      <c r="A1046">
        <v>43987</v>
      </c>
      <c r="B1046">
        <v>886.22</v>
      </c>
      <c r="C1046">
        <v>1037.3162229395759</v>
      </c>
      <c r="D1046">
        <v>756.75301114425793</v>
      </c>
      <c r="E1046">
        <v>935.40191795624219</v>
      </c>
      <c r="F1046">
        <v>1053.053397850171</v>
      </c>
      <c r="G1046">
        <v>1052.028366324477</v>
      </c>
      <c r="H1046">
        <v>1040.954960136673</v>
      </c>
      <c r="I1046">
        <v>985.34889400256145</v>
      </c>
      <c r="J1046">
        <v>1028.6820326362131</v>
      </c>
      <c r="K1046">
        <v>892.15988324933119</v>
      </c>
      <c r="L1046">
        <v>941.90152754978112</v>
      </c>
      <c r="M1046">
        <v>1047.5612391945349</v>
      </c>
      <c r="N1046">
        <v>899.97513217651749</v>
      </c>
      <c r="O1046">
        <v>1118.150869711294</v>
      </c>
      <c r="P1046">
        <v>958.52851127743725</v>
      </c>
      <c r="Q1046">
        <v>1141.2127370720029</v>
      </c>
      <c r="R1046">
        <v>1055.7252079587399</v>
      </c>
      <c r="S1046">
        <v>999.7474450645941</v>
      </c>
      <c r="T1046">
        <v>1063.4570912578349</v>
      </c>
      <c r="U1046">
        <v>1151.501442028675</v>
      </c>
      <c r="V1046">
        <v>1288.8971725829119</v>
      </c>
      <c r="W1046">
        <v>977.83587381818097</v>
      </c>
      <c r="X1046">
        <v>1054.9330924052149</v>
      </c>
      <c r="Y1046">
        <v>1042.3973099780319</v>
      </c>
      <c r="Z1046">
        <v>1002.175415458218</v>
      </c>
      <c r="AA1046">
        <v>1033.458402799999</v>
      </c>
      <c r="AB1046">
        <v>1080.815973308924</v>
      </c>
      <c r="AC1046">
        <v>1039.9199514814461</v>
      </c>
      <c r="AD1046">
        <v>960.73163161789557</v>
      </c>
      <c r="AE1046">
        <v>1013.92238989041</v>
      </c>
      <c r="AF1046">
        <v>1074.8623248185979</v>
      </c>
      <c r="AG1046">
        <v>1055.086245174756</v>
      </c>
      <c r="AH1046">
        <v>1003.789851763036</v>
      </c>
    </row>
    <row r="1047" spans="1:34" x14ac:dyDescent="0.25">
      <c r="A1047">
        <v>43986</v>
      </c>
      <c r="B1047">
        <v>883.9</v>
      </c>
      <c r="C1047">
        <v>1025.6538964811259</v>
      </c>
      <c r="D1047">
        <v>741.0256393531414</v>
      </c>
      <c r="E1047">
        <v>921.17827622266145</v>
      </c>
      <c r="F1047">
        <v>1033.1456347747051</v>
      </c>
      <c r="G1047">
        <v>1048.1501224274521</v>
      </c>
      <c r="H1047">
        <v>1031.485856147716</v>
      </c>
      <c r="I1047">
        <v>976.2622783048796</v>
      </c>
      <c r="J1047">
        <v>1022.578114659939</v>
      </c>
      <c r="K1047">
        <v>891.43419437779994</v>
      </c>
      <c r="L1047">
        <v>915.6598713788793</v>
      </c>
      <c r="M1047">
        <v>1031.185666569148</v>
      </c>
      <c r="N1047">
        <v>894.77618702909569</v>
      </c>
      <c r="O1047">
        <v>1105.1115994268171</v>
      </c>
      <c r="P1047">
        <v>954.65248396549168</v>
      </c>
      <c r="Q1047">
        <v>1128.596992226421</v>
      </c>
      <c r="R1047">
        <v>1057.182034643884</v>
      </c>
      <c r="S1047">
        <v>995.61030509703346</v>
      </c>
      <c r="T1047">
        <v>1031.4531854095239</v>
      </c>
      <c r="U1047">
        <v>1132.4652624698119</v>
      </c>
      <c r="V1047">
        <v>1222.47840876845</v>
      </c>
      <c r="W1047">
        <v>963.47015774466308</v>
      </c>
      <c r="X1047">
        <v>1042.5545847256569</v>
      </c>
      <c r="Y1047">
        <v>1042.772762880322</v>
      </c>
      <c r="Z1047">
        <v>989.45584018617956</v>
      </c>
      <c r="AA1047">
        <v>1021.874366192326</v>
      </c>
      <c r="AB1047">
        <v>1065.015558120876</v>
      </c>
      <c r="AC1047">
        <v>1031.593361159564</v>
      </c>
      <c r="AD1047">
        <v>950.04074824972838</v>
      </c>
      <c r="AE1047">
        <v>1011.228901332829</v>
      </c>
      <c r="AF1047">
        <v>1061.8752337107301</v>
      </c>
      <c r="AG1047">
        <v>1041.1563347596591</v>
      </c>
      <c r="AH1047">
        <v>993.98590146333368</v>
      </c>
    </row>
    <row r="1048" spans="1:34" x14ac:dyDescent="0.25">
      <c r="A1048">
        <v>43985</v>
      </c>
      <c r="B1048">
        <v>881.17</v>
      </c>
      <c r="C1048">
        <v>1019.663323625169</v>
      </c>
      <c r="D1048">
        <v>742.84122450732491</v>
      </c>
      <c r="E1048">
        <v>920.11124544810855</v>
      </c>
      <c r="F1048">
        <v>1020.456097757393</v>
      </c>
      <c r="G1048">
        <v>1045.2159365165669</v>
      </c>
      <c r="H1048">
        <v>1025.847311143048</v>
      </c>
      <c r="I1048">
        <v>968.32897047774361</v>
      </c>
      <c r="J1048">
        <v>1017.175227296918</v>
      </c>
      <c r="K1048">
        <v>885.14019090526097</v>
      </c>
      <c r="L1048">
        <v>923.06655023977964</v>
      </c>
      <c r="M1048">
        <v>1022.801569053061</v>
      </c>
      <c r="N1048">
        <v>888.94835168181407</v>
      </c>
      <c r="O1048">
        <v>1097.855530068312</v>
      </c>
      <c r="P1048">
        <v>955.81096936805864</v>
      </c>
      <c r="Q1048">
        <v>1111.8938091768771</v>
      </c>
      <c r="R1048">
        <v>1053.509593977637</v>
      </c>
      <c r="S1048">
        <v>1007.265149246198</v>
      </c>
      <c r="T1048">
        <v>1036.093352162761</v>
      </c>
      <c r="U1048">
        <v>1121.409399034126</v>
      </c>
      <c r="V1048">
        <v>1204.9048643096601</v>
      </c>
      <c r="W1048">
        <v>958.2642173645504</v>
      </c>
      <c r="X1048">
        <v>1043.430004739894</v>
      </c>
      <c r="Y1048">
        <v>1036.9943340578559</v>
      </c>
      <c r="Z1048">
        <v>989.13862176101941</v>
      </c>
      <c r="AA1048">
        <v>1016.246401451296</v>
      </c>
      <c r="AB1048">
        <v>1056.631649077128</v>
      </c>
      <c r="AC1048">
        <v>1026.424690290326</v>
      </c>
      <c r="AD1048">
        <v>945.5747405621064</v>
      </c>
      <c r="AE1048">
        <v>1004.32902659234</v>
      </c>
      <c r="AF1048">
        <v>1052.600250493311</v>
      </c>
      <c r="AG1048">
        <v>1035.647680817317</v>
      </c>
      <c r="AH1048">
        <v>989.20489538777167</v>
      </c>
    </row>
    <row r="1049" spans="1:34" x14ac:dyDescent="0.25">
      <c r="A1049">
        <v>43984</v>
      </c>
      <c r="B1049">
        <v>874.8</v>
      </c>
      <c r="C1049">
        <v>1014.651477615957</v>
      </c>
      <c r="D1049">
        <v>748.61253640049074</v>
      </c>
      <c r="E1049">
        <v>922.66744938077204</v>
      </c>
      <c r="F1049">
        <v>1011.179261896891</v>
      </c>
      <c r="G1049">
        <v>1031.793235782985</v>
      </c>
      <c r="H1049">
        <v>1019.919307604611</v>
      </c>
      <c r="I1049">
        <v>956.63964314962504</v>
      </c>
      <c r="J1049">
        <v>1019.833901541541</v>
      </c>
      <c r="K1049">
        <v>867.05255042685519</v>
      </c>
      <c r="L1049">
        <v>923.14139712179076</v>
      </c>
      <c r="M1049">
        <v>1024.8172080523241</v>
      </c>
      <c r="N1049">
        <v>878.50505340442533</v>
      </c>
      <c r="O1049">
        <v>1091.9511957044319</v>
      </c>
      <c r="P1049">
        <v>947.01507339105547</v>
      </c>
      <c r="Q1049">
        <v>1105.1826680265681</v>
      </c>
      <c r="R1049">
        <v>1045.978288523045</v>
      </c>
      <c r="S1049">
        <v>1015.122172508546</v>
      </c>
      <c r="T1049">
        <v>1037.1231912139849</v>
      </c>
      <c r="U1049">
        <v>1115.8625447943889</v>
      </c>
      <c r="V1049">
        <v>1203.9933343215209</v>
      </c>
      <c r="W1049">
        <v>957.72506464274852</v>
      </c>
      <c r="X1049">
        <v>1047.817250519156</v>
      </c>
      <c r="Y1049">
        <v>1031.9942454930961</v>
      </c>
      <c r="Z1049">
        <v>984.98866697689266</v>
      </c>
      <c r="AA1049">
        <v>1012.079947336291</v>
      </c>
      <c r="AB1049">
        <v>1051.68928021744</v>
      </c>
      <c r="AC1049">
        <v>1019.297759395326</v>
      </c>
      <c r="AD1049">
        <v>941.22446796840995</v>
      </c>
      <c r="AE1049">
        <v>989.38443142742949</v>
      </c>
      <c r="AF1049">
        <v>1044.4629548732751</v>
      </c>
      <c r="AG1049">
        <v>1031.256427083865</v>
      </c>
      <c r="AH1049">
        <v>986.29964927690253</v>
      </c>
    </row>
    <row r="1050" spans="1:34" x14ac:dyDescent="0.25">
      <c r="A1050">
        <v>43983</v>
      </c>
      <c r="B1050">
        <v>878.67</v>
      </c>
      <c r="C1050">
        <v>1019.753125282105</v>
      </c>
      <c r="D1050">
        <v>756.01910381623418</v>
      </c>
      <c r="E1050">
        <v>926.546963634505</v>
      </c>
      <c r="F1050">
        <v>1015.706522959924</v>
      </c>
      <c r="G1050">
        <v>1051.34603360962</v>
      </c>
      <c r="H1050">
        <v>1019.745990896773</v>
      </c>
      <c r="I1050">
        <v>964.21674786342658</v>
      </c>
      <c r="J1050">
        <v>1029.761022680791</v>
      </c>
      <c r="K1050">
        <v>862.08779726874832</v>
      </c>
      <c r="L1050">
        <v>920.66037615255493</v>
      </c>
      <c r="M1050">
        <v>1026.5966658894449</v>
      </c>
      <c r="N1050">
        <v>887.32887017042981</v>
      </c>
      <c r="O1050">
        <v>1101.845771308396</v>
      </c>
      <c r="P1050">
        <v>935.205006224116</v>
      </c>
      <c r="Q1050">
        <v>1104.135770395045</v>
      </c>
      <c r="R1050">
        <v>1039.874974692663</v>
      </c>
      <c r="S1050">
        <v>1036.106956637597</v>
      </c>
      <c r="T1050">
        <v>1058.556295263747</v>
      </c>
      <c r="U1050">
        <v>1123.026753400912</v>
      </c>
      <c r="V1050">
        <v>1201.4935086216169</v>
      </c>
      <c r="W1050">
        <v>953.03074094685803</v>
      </c>
      <c r="X1050">
        <v>1048.9046416291601</v>
      </c>
      <c r="Y1050">
        <v>1045.0532325103641</v>
      </c>
      <c r="Z1050">
        <v>993.8775112739205</v>
      </c>
      <c r="AA1050">
        <v>1019.8768639703879</v>
      </c>
      <c r="AB1050">
        <v>1055.3211780818949</v>
      </c>
      <c r="AC1050">
        <v>1019.590802283969</v>
      </c>
      <c r="AD1050">
        <v>947.76483294047944</v>
      </c>
      <c r="AE1050">
        <v>985.3733524720559</v>
      </c>
      <c r="AF1050">
        <v>1048.6972888352659</v>
      </c>
      <c r="AG1050">
        <v>1037.7849371271841</v>
      </c>
      <c r="AH1050">
        <v>991.48525217011252</v>
      </c>
    </row>
    <row r="1051" spans="1:34" x14ac:dyDescent="0.25">
      <c r="A1051">
        <v>43980</v>
      </c>
      <c r="B1051">
        <v>864.47</v>
      </c>
      <c r="C1051">
        <v>1005.833318584432</v>
      </c>
      <c r="D1051">
        <v>752.45736768971597</v>
      </c>
      <c r="E1051">
        <v>923.66955828428377</v>
      </c>
      <c r="F1051">
        <v>1002.073882225165</v>
      </c>
      <c r="G1051">
        <v>1016.177935837737</v>
      </c>
      <c r="H1051">
        <v>1001.517285275079</v>
      </c>
      <c r="I1051">
        <v>945.43604643597655</v>
      </c>
      <c r="J1051">
        <v>1003.2771521095719</v>
      </c>
      <c r="K1051">
        <v>840.53464490713861</v>
      </c>
      <c r="L1051">
        <v>898.40737276136417</v>
      </c>
      <c r="M1051">
        <v>1022.00021096402</v>
      </c>
      <c r="N1051">
        <v>884.69126941112336</v>
      </c>
      <c r="O1051">
        <v>1091.6676576713739</v>
      </c>
      <c r="P1051">
        <v>933.35461752161268</v>
      </c>
      <c r="Q1051">
        <v>1094.115510677671</v>
      </c>
      <c r="R1051">
        <v>1029.1955840834621</v>
      </c>
      <c r="S1051">
        <v>1025.665244432791</v>
      </c>
      <c r="T1051">
        <v>1044.964957936726</v>
      </c>
      <c r="U1051">
        <v>1107.4557931125989</v>
      </c>
      <c r="V1051">
        <v>1172.2647788056699</v>
      </c>
      <c r="W1051">
        <v>945.55741659856585</v>
      </c>
      <c r="X1051">
        <v>1033.4274978804569</v>
      </c>
      <c r="Y1051">
        <v>1028.6247918334029</v>
      </c>
      <c r="Z1051">
        <v>976.60365450132622</v>
      </c>
      <c r="AA1051">
        <v>1005.12222105188</v>
      </c>
      <c r="AB1051">
        <v>1038.7233069622821</v>
      </c>
      <c r="AC1051">
        <v>1006.364691515029</v>
      </c>
      <c r="AD1051">
        <v>941.40390331302126</v>
      </c>
      <c r="AE1051">
        <v>967.29047909676183</v>
      </c>
      <c r="AF1051">
        <v>1033.77185967786</v>
      </c>
      <c r="AG1051">
        <v>1024.3482735551249</v>
      </c>
      <c r="AH1051">
        <v>978.07212912955697</v>
      </c>
    </row>
    <row r="1052" spans="1:34" x14ac:dyDescent="0.25">
      <c r="A1052">
        <v>43979</v>
      </c>
      <c r="B1052">
        <v>861.39</v>
      </c>
      <c r="C1052">
        <v>1001.148105768557</v>
      </c>
      <c r="D1052">
        <v>758.50571872399917</v>
      </c>
      <c r="E1052">
        <v>927.16529365229849</v>
      </c>
      <c r="F1052">
        <v>993.3528974339772</v>
      </c>
      <c r="G1052">
        <v>1004.269486654704</v>
      </c>
      <c r="H1052">
        <v>1002.723067660855</v>
      </c>
      <c r="I1052">
        <v>945.73452975881457</v>
      </c>
      <c r="J1052">
        <v>1000.058463803958</v>
      </c>
      <c r="K1052">
        <v>841.51258862676673</v>
      </c>
      <c r="L1052">
        <v>907.96662945998469</v>
      </c>
      <c r="M1052">
        <v>1028.775831207691</v>
      </c>
      <c r="N1052">
        <v>894.2535717671135</v>
      </c>
      <c r="O1052">
        <v>1087.3127603993039</v>
      </c>
      <c r="P1052">
        <v>929.03129440645273</v>
      </c>
      <c r="Q1052">
        <v>1076.3197167824731</v>
      </c>
      <c r="R1052">
        <v>1032.0271004673709</v>
      </c>
      <c r="S1052">
        <v>994.23283409319561</v>
      </c>
      <c r="T1052">
        <v>1050.992759489832</v>
      </c>
      <c r="U1052">
        <v>1096.2773307311079</v>
      </c>
      <c r="V1052">
        <v>1168.0366236632719</v>
      </c>
      <c r="W1052">
        <v>935.91336325632255</v>
      </c>
      <c r="X1052">
        <v>1023.129471581413</v>
      </c>
      <c r="Y1052">
        <v>1023.351707822694</v>
      </c>
      <c r="Z1052">
        <v>957.70744881896121</v>
      </c>
      <c r="AA1052">
        <v>999.63915397420942</v>
      </c>
      <c r="AB1052">
        <v>1033.3016145601071</v>
      </c>
      <c r="AC1052">
        <v>1000.987225809663</v>
      </c>
      <c r="AD1052">
        <v>943.12407941508718</v>
      </c>
      <c r="AE1052">
        <v>968.08147101260124</v>
      </c>
      <c r="AF1052">
        <v>1028.540976358265</v>
      </c>
      <c r="AG1052">
        <v>1021.093579452189</v>
      </c>
      <c r="AH1052">
        <v>971.50645698333983</v>
      </c>
    </row>
    <row r="1053" spans="1:34" x14ac:dyDescent="0.25">
      <c r="A1053">
        <v>43978</v>
      </c>
      <c r="B1053">
        <v>857.48</v>
      </c>
      <c r="C1053">
        <v>997.43029706538414</v>
      </c>
      <c r="D1053">
        <v>764.66667296730895</v>
      </c>
      <c r="E1053">
        <v>935.13507439580121</v>
      </c>
      <c r="F1053">
        <v>981.71472975690608</v>
      </c>
      <c r="G1053">
        <v>1005.812953647078</v>
      </c>
      <c r="H1053">
        <v>1000.275619325091</v>
      </c>
      <c r="I1053">
        <v>946.76115624676277</v>
      </c>
      <c r="J1053">
        <v>998.10038625921254</v>
      </c>
      <c r="K1053">
        <v>851.98065974286999</v>
      </c>
      <c r="L1053">
        <v>902.73657462976325</v>
      </c>
      <c r="M1053">
        <v>1031.6986167135151</v>
      </c>
      <c r="N1053">
        <v>900.36603427395926</v>
      </c>
      <c r="O1053">
        <v>1081.2486033105661</v>
      </c>
      <c r="P1053">
        <v>916.94448419259493</v>
      </c>
      <c r="Q1053">
        <v>1070.176167623112</v>
      </c>
      <c r="R1053">
        <v>1027.7220669346791</v>
      </c>
      <c r="S1053">
        <v>996.2428471619628</v>
      </c>
      <c r="T1053">
        <v>1044.540097815189</v>
      </c>
      <c r="U1053">
        <v>1093.728167602703</v>
      </c>
      <c r="V1053">
        <v>1155.553865978605</v>
      </c>
      <c r="W1053">
        <v>927.02639897535664</v>
      </c>
      <c r="X1053">
        <v>1024.886976898626</v>
      </c>
      <c r="Y1053">
        <v>1019.511686372369</v>
      </c>
      <c r="Z1053">
        <v>959.63693098802776</v>
      </c>
      <c r="AA1053">
        <v>994.67177322705606</v>
      </c>
      <c r="AB1053">
        <v>1029.178063602425</v>
      </c>
      <c r="AC1053">
        <v>996.21156150003355</v>
      </c>
      <c r="AD1053">
        <v>947.87333188170419</v>
      </c>
      <c r="AE1053">
        <v>966.08482157049525</v>
      </c>
      <c r="AF1053">
        <v>1025.854094925945</v>
      </c>
      <c r="AG1053">
        <v>1017.294041001221</v>
      </c>
      <c r="AH1053">
        <v>967.16003608472965</v>
      </c>
    </row>
    <row r="1054" spans="1:34" x14ac:dyDescent="0.25">
      <c r="A1054">
        <v>43977</v>
      </c>
      <c r="B1054">
        <v>869.13</v>
      </c>
      <c r="C1054">
        <v>1002.154911631602</v>
      </c>
      <c r="D1054">
        <v>770.50807994450497</v>
      </c>
      <c r="E1054">
        <v>934.15557516904516</v>
      </c>
      <c r="F1054">
        <v>985.5417999679479</v>
      </c>
      <c r="G1054">
        <v>1024.1910884027759</v>
      </c>
      <c r="H1054">
        <v>997.71881436020146</v>
      </c>
      <c r="I1054">
        <v>956.47411468268251</v>
      </c>
      <c r="J1054">
        <v>989.40771942041272</v>
      </c>
      <c r="K1054">
        <v>858.78396357491692</v>
      </c>
      <c r="L1054">
        <v>926.0112291013802</v>
      </c>
      <c r="M1054">
        <v>1029.207926401232</v>
      </c>
      <c r="N1054">
        <v>907.01968963475292</v>
      </c>
      <c r="O1054">
        <v>1097.7682570302011</v>
      </c>
      <c r="P1054">
        <v>928.46916944463408</v>
      </c>
      <c r="Q1054">
        <v>1071.7271192420731</v>
      </c>
      <c r="R1054">
        <v>1031.1491099822319</v>
      </c>
      <c r="S1054">
        <v>1002.052908500395</v>
      </c>
      <c r="T1054">
        <v>1046.238989297108</v>
      </c>
      <c r="U1054">
        <v>1105.426736506276</v>
      </c>
      <c r="V1054">
        <v>1161.57215598573</v>
      </c>
      <c r="W1054">
        <v>933.75622270016231</v>
      </c>
      <c r="X1054">
        <v>1029.7925384893181</v>
      </c>
      <c r="Y1054">
        <v>1018.925204596134</v>
      </c>
      <c r="Z1054">
        <v>959.45880655649717</v>
      </c>
      <c r="AA1054">
        <v>996.39221170293285</v>
      </c>
      <c r="AB1054">
        <v>1036.894104708656</v>
      </c>
      <c r="AC1054">
        <v>1005.546020379029</v>
      </c>
      <c r="AD1054">
        <v>949.84589942240143</v>
      </c>
      <c r="AE1054">
        <v>981.32792283941433</v>
      </c>
      <c r="AF1054">
        <v>1036.3487999872541</v>
      </c>
      <c r="AG1054">
        <v>1021.566415336011</v>
      </c>
      <c r="AH1054">
        <v>968.25147342749892</v>
      </c>
    </row>
    <row r="1055" spans="1:34" x14ac:dyDescent="0.25">
      <c r="A1055">
        <v>43976</v>
      </c>
      <c r="B1055">
        <v>859.04</v>
      </c>
      <c r="C1055">
        <v>991.46956370606142</v>
      </c>
      <c r="D1055">
        <v>785.99315418624212</v>
      </c>
      <c r="E1055">
        <v>918.75263651548687</v>
      </c>
      <c r="F1055">
        <v>974.58546787989042</v>
      </c>
      <c r="G1055">
        <v>997.85577845751754</v>
      </c>
      <c r="H1055">
        <v>993.42400832706892</v>
      </c>
      <c r="I1055">
        <v>957.0607320617471</v>
      </c>
      <c r="J1055">
        <v>986.04376817361651</v>
      </c>
      <c r="K1055">
        <v>849.46089947164091</v>
      </c>
      <c r="L1055">
        <v>905.47897776310788</v>
      </c>
      <c r="M1055">
        <v>1032.7999216808951</v>
      </c>
      <c r="N1055">
        <v>894.60426996975616</v>
      </c>
      <c r="O1055">
        <v>1082.63001782285</v>
      </c>
      <c r="P1055">
        <v>929.9229430358514</v>
      </c>
      <c r="Q1055">
        <v>1066.2983791681111</v>
      </c>
      <c r="R1055">
        <v>1030.7474056866481</v>
      </c>
      <c r="S1055">
        <v>1002.74734495642</v>
      </c>
      <c r="T1055">
        <v>1023.326430975662</v>
      </c>
      <c r="U1055">
        <v>1096.3303645511271</v>
      </c>
      <c r="V1055">
        <v>1142.2783829509381</v>
      </c>
      <c r="W1055">
        <v>909.62167863470461</v>
      </c>
      <c r="X1055">
        <v>1008.900168682699</v>
      </c>
      <c r="Y1055">
        <v>1003.936894879791</v>
      </c>
      <c r="Z1055">
        <v>942.51374231149293</v>
      </c>
      <c r="AA1055">
        <v>984.91547987631009</v>
      </c>
      <c r="AB1055">
        <v>1025.7537800228019</v>
      </c>
      <c r="AC1055">
        <v>996.74108544638818</v>
      </c>
      <c r="AD1055">
        <v>939.53849998828127</v>
      </c>
      <c r="AE1055">
        <v>971.35352266853579</v>
      </c>
      <c r="AF1055">
        <v>1021.741829409776</v>
      </c>
      <c r="AG1055">
        <v>1009.174522516235</v>
      </c>
      <c r="AH1055">
        <v>961.12886888919058</v>
      </c>
    </row>
    <row r="1056" spans="1:34" x14ac:dyDescent="0.25">
      <c r="A1056">
        <v>43973</v>
      </c>
      <c r="B1056">
        <v>852.74</v>
      </c>
      <c r="C1056">
        <v>983.02215903178364</v>
      </c>
      <c r="D1056">
        <v>772.53400016738624</v>
      </c>
      <c r="E1056">
        <v>921.7854912958544</v>
      </c>
      <c r="F1056">
        <v>964.53517502537284</v>
      </c>
      <c r="G1056">
        <v>962.54036261936847</v>
      </c>
      <c r="H1056">
        <v>994.10880719561203</v>
      </c>
      <c r="I1056">
        <v>955.40074954593899</v>
      </c>
      <c r="J1056">
        <v>971.4568336625025</v>
      </c>
      <c r="K1056">
        <v>843.88899192579436</v>
      </c>
      <c r="L1056">
        <v>891.27898483603212</v>
      </c>
      <c r="M1056">
        <v>1026.299007530369</v>
      </c>
      <c r="N1056">
        <v>879.65623334804479</v>
      </c>
      <c r="O1056">
        <v>1065.1204725339951</v>
      </c>
      <c r="P1056">
        <v>926.07706977275768</v>
      </c>
      <c r="Q1056">
        <v>1062.4933308326631</v>
      </c>
      <c r="R1056">
        <v>1032.1961453248839</v>
      </c>
      <c r="S1056">
        <v>990.9426891661343</v>
      </c>
      <c r="T1056">
        <v>1038.7122580419059</v>
      </c>
      <c r="U1056">
        <v>1081.9337162456541</v>
      </c>
      <c r="V1056">
        <v>1112.5516398554221</v>
      </c>
      <c r="W1056">
        <v>899.65599473589486</v>
      </c>
      <c r="X1056">
        <v>1007.212454196643</v>
      </c>
      <c r="Y1056">
        <v>993.45849406892194</v>
      </c>
      <c r="Z1056">
        <v>943.82528375973857</v>
      </c>
      <c r="AA1056">
        <v>978.56044602446309</v>
      </c>
      <c r="AB1056">
        <v>1012.6378624723631</v>
      </c>
      <c r="AC1056">
        <v>987.6792923379337</v>
      </c>
      <c r="AD1056">
        <v>932.74467702787263</v>
      </c>
      <c r="AE1056">
        <v>964.18627235969996</v>
      </c>
      <c r="AF1056">
        <v>1010.2769748192439</v>
      </c>
      <c r="AG1056">
        <v>1001.457453454303</v>
      </c>
      <c r="AH1056">
        <v>953.2359992690383</v>
      </c>
    </row>
    <row r="1057" spans="1:34" x14ac:dyDescent="0.25">
      <c r="A1057">
        <v>43972</v>
      </c>
      <c r="B1057">
        <v>862.73</v>
      </c>
      <c r="C1057">
        <v>983.62519285771759</v>
      </c>
      <c r="D1057">
        <v>748.67597416892249</v>
      </c>
      <c r="E1057">
        <v>928.55512092545973</v>
      </c>
      <c r="F1057">
        <v>967.25912793914665</v>
      </c>
      <c r="G1057">
        <v>968.23659600513827</v>
      </c>
      <c r="H1057">
        <v>989.34234627405237</v>
      </c>
      <c r="I1057">
        <v>957.37237022362922</v>
      </c>
      <c r="J1057">
        <v>977.99119029540759</v>
      </c>
      <c r="K1057">
        <v>860.36697383261571</v>
      </c>
      <c r="L1057">
        <v>893.57392564668555</v>
      </c>
      <c r="M1057">
        <v>1026.0755860565639</v>
      </c>
      <c r="N1057">
        <v>880.899122840882</v>
      </c>
      <c r="O1057">
        <v>1066.4499100873611</v>
      </c>
      <c r="P1057">
        <v>935.60076786040975</v>
      </c>
      <c r="Q1057">
        <v>1051.5796142130191</v>
      </c>
      <c r="R1057">
        <v>1040.3958970332551</v>
      </c>
      <c r="S1057">
        <v>983.08282763551733</v>
      </c>
      <c r="T1057">
        <v>1021.845065593807</v>
      </c>
      <c r="U1057">
        <v>1081.909928134749</v>
      </c>
      <c r="V1057">
        <v>1126.201472807277</v>
      </c>
      <c r="W1057">
        <v>897.8868568798224</v>
      </c>
      <c r="X1057">
        <v>1014.736499066186</v>
      </c>
      <c r="Y1057">
        <v>992.2956732591482</v>
      </c>
      <c r="Z1057">
        <v>944.69812800349382</v>
      </c>
      <c r="AA1057">
        <v>976.73953593987324</v>
      </c>
      <c r="AB1057">
        <v>1014.436880042605</v>
      </c>
      <c r="AC1057">
        <v>991.61663137803191</v>
      </c>
      <c r="AD1057">
        <v>934.39826367821809</v>
      </c>
      <c r="AE1057">
        <v>975.53589001498415</v>
      </c>
      <c r="AF1057">
        <v>1014.202101953824</v>
      </c>
      <c r="AG1057">
        <v>1000.745894736748</v>
      </c>
      <c r="AH1057">
        <v>952.24835852402987</v>
      </c>
    </row>
    <row r="1058" spans="1:34" x14ac:dyDescent="0.25">
      <c r="A1058">
        <v>43971</v>
      </c>
      <c r="B1058">
        <v>852.91</v>
      </c>
      <c r="C1058">
        <v>983.06887005778503</v>
      </c>
      <c r="D1058">
        <v>745.31093619251283</v>
      </c>
      <c r="E1058">
        <v>929.60643942044328</v>
      </c>
      <c r="F1058">
        <v>965.14114247859311</v>
      </c>
      <c r="G1058">
        <v>966.37004735395021</v>
      </c>
      <c r="H1058">
        <v>988.17074175130062</v>
      </c>
      <c r="I1058">
        <v>951.69831043374154</v>
      </c>
      <c r="J1058">
        <v>990.42808195361806</v>
      </c>
      <c r="K1058">
        <v>860.58927264258523</v>
      </c>
      <c r="L1058">
        <v>905.79315677423904</v>
      </c>
      <c r="M1058">
        <v>1036.7810293352611</v>
      </c>
      <c r="N1058">
        <v>883.00142638383636</v>
      </c>
      <c r="O1058">
        <v>1067.8093954754011</v>
      </c>
      <c r="P1058">
        <v>924.23420036252674</v>
      </c>
      <c r="Q1058">
        <v>1048.290299909967</v>
      </c>
      <c r="R1058">
        <v>1031.898725660126</v>
      </c>
      <c r="S1058">
        <v>966.10454393924226</v>
      </c>
      <c r="T1058">
        <v>1029.6442221206239</v>
      </c>
      <c r="U1058">
        <v>1070.7948760290169</v>
      </c>
      <c r="V1058">
        <v>1135.6844048781379</v>
      </c>
      <c r="W1058">
        <v>897.36248656097678</v>
      </c>
      <c r="X1058">
        <v>1024.064126478826</v>
      </c>
      <c r="Y1058">
        <v>991.69524519907156</v>
      </c>
      <c r="Z1058">
        <v>943.55603375162377</v>
      </c>
      <c r="AA1058">
        <v>976.57084506349588</v>
      </c>
      <c r="AB1058">
        <v>1018.094165844711</v>
      </c>
      <c r="AC1058">
        <v>984.48616776093104</v>
      </c>
      <c r="AD1058">
        <v>937.53569727501053</v>
      </c>
      <c r="AE1058">
        <v>967.19065691416858</v>
      </c>
      <c r="AF1058">
        <v>1011.696949074828</v>
      </c>
      <c r="AG1058">
        <v>999.17867428731893</v>
      </c>
      <c r="AH1058">
        <v>954.63684246071091</v>
      </c>
    </row>
    <row r="1059" spans="1:34" x14ac:dyDescent="0.25">
      <c r="A1059">
        <v>43970</v>
      </c>
      <c r="B1059">
        <v>845.92</v>
      </c>
      <c r="C1059">
        <v>981.96934059099021</v>
      </c>
      <c r="D1059">
        <v>733.52603876818421</v>
      </c>
      <c r="E1059">
        <v>935.10392949806646</v>
      </c>
      <c r="F1059">
        <v>961.51470100609981</v>
      </c>
      <c r="G1059">
        <v>962.41612363777949</v>
      </c>
      <c r="H1059">
        <v>993.0415666401608</v>
      </c>
      <c r="I1059">
        <v>956.35112131489973</v>
      </c>
      <c r="J1059">
        <v>997.93237045326543</v>
      </c>
      <c r="K1059">
        <v>869.81327917345618</v>
      </c>
      <c r="L1059">
        <v>895.20052754569906</v>
      </c>
      <c r="M1059">
        <v>1033.1183202138229</v>
      </c>
      <c r="N1059">
        <v>884.71797236871248</v>
      </c>
      <c r="O1059">
        <v>1056.626778764492</v>
      </c>
      <c r="P1059">
        <v>922.60217813388749</v>
      </c>
      <c r="Q1059">
        <v>1052.7507587179241</v>
      </c>
      <c r="R1059">
        <v>1033.6959502233051</v>
      </c>
      <c r="S1059">
        <v>968.9766231112452</v>
      </c>
      <c r="T1059">
        <v>1045.537899324147</v>
      </c>
      <c r="U1059">
        <v>1064.782073665418</v>
      </c>
      <c r="V1059">
        <v>1125.039645837604</v>
      </c>
      <c r="W1059">
        <v>893.01243381259656</v>
      </c>
      <c r="X1059">
        <v>1030.8134907557601</v>
      </c>
      <c r="Y1059">
        <v>987.29781050994973</v>
      </c>
      <c r="Z1059">
        <v>940.69475788548698</v>
      </c>
      <c r="AA1059">
        <v>976.07950113143534</v>
      </c>
      <c r="AB1059">
        <v>1015.887235708198</v>
      </c>
      <c r="AC1059">
        <v>982.64594140139229</v>
      </c>
      <c r="AD1059">
        <v>937.59969935718391</v>
      </c>
      <c r="AE1059">
        <v>957.58774456187314</v>
      </c>
      <c r="AF1059">
        <v>1007.71229308088</v>
      </c>
      <c r="AG1059">
        <v>998.64774466699839</v>
      </c>
      <c r="AH1059">
        <v>955.40397131018403</v>
      </c>
    </row>
    <row r="1060" spans="1:34" x14ac:dyDescent="0.25">
      <c r="A1060">
        <v>43969</v>
      </c>
      <c r="B1060">
        <v>837.01</v>
      </c>
      <c r="C1060">
        <v>978.71223644897532</v>
      </c>
      <c r="D1060">
        <v>726.89333731763531</v>
      </c>
      <c r="E1060">
        <v>927.10641601827751</v>
      </c>
      <c r="F1060">
        <v>963.86048203054179</v>
      </c>
      <c r="G1060">
        <v>961.59531878307178</v>
      </c>
      <c r="H1060">
        <v>985.06335218866582</v>
      </c>
      <c r="I1060">
        <v>958.82352437335817</v>
      </c>
      <c r="J1060">
        <v>986.94171977979124</v>
      </c>
      <c r="K1060">
        <v>860.14138855643262</v>
      </c>
      <c r="L1060">
        <v>890.93979279693963</v>
      </c>
      <c r="M1060">
        <v>1017.682500919932</v>
      </c>
      <c r="N1060">
        <v>883.99986726565589</v>
      </c>
      <c r="O1060">
        <v>1056.924386476242</v>
      </c>
      <c r="P1060">
        <v>918.87666856396152</v>
      </c>
      <c r="Q1060">
        <v>1062.4177597118969</v>
      </c>
      <c r="R1060">
        <v>1024.9370079583</v>
      </c>
      <c r="S1060">
        <v>963.9173700077514</v>
      </c>
      <c r="T1060">
        <v>1035.52233284354</v>
      </c>
      <c r="U1060">
        <v>1064.0764904484961</v>
      </c>
      <c r="V1060">
        <v>1118.2485142737221</v>
      </c>
      <c r="W1060">
        <v>886.79868001152249</v>
      </c>
      <c r="X1060">
        <v>1021.734661109438</v>
      </c>
      <c r="Y1060">
        <v>981.9188629307107</v>
      </c>
      <c r="Z1060">
        <v>951.67845135979746</v>
      </c>
      <c r="AA1060">
        <v>971.9689505018921</v>
      </c>
      <c r="AB1060">
        <v>1014.569241690742</v>
      </c>
      <c r="AC1060">
        <v>978.91220375741591</v>
      </c>
      <c r="AD1060">
        <v>935.13295991384098</v>
      </c>
      <c r="AE1060">
        <v>943.76721300882969</v>
      </c>
      <c r="AF1060">
        <v>1000.243640257527</v>
      </c>
      <c r="AG1060">
        <v>994.24368283815897</v>
      </c>
      <c r="AH1060">
        <v>956.67084868151221</v>
      </c>
    </row>
    <row r="1061" spans="1:34" x14ac:dyDescent="0.25">
      <c r="A1061">
        <v>43966</v>
      </c>
      <c r="B1061">
        <v>827.03</v>
      </c>
      <c r="C1061">
        <v>973.22359963252813</v>
      </c>
      <c r="D1061">
        <v>709.81495476915711</v>
      </c>
      <c r="E1061">
        <v>923.27980701358263</v>
      </c>
      <c r="F1061">
        <v>962.46287389366114</v>
      </c>
      <c r="G1061">
        <v>951.86711205590439</v>
      </c>
      <c r="H1061">
        <v>978.67856595123556</v>
      </c>
      <c r="I1061">
        <v>946.35229668627665</v>
      </c>
      <c r="J1061">
        <v>968.80231312016792</v>
      </c>
      <c r="K1061">
        <v>849.18808458572767</v>
      </c>
      <c r="L1061">
        <v>874.23575056981258</v>
      </c>
      <c r="M1061">
        <v>1001.996167916328</v>
      </c>
      <c r="N1061">
        <v>878.21272700888653</v>
      </c>
      <c r="O1061">
        <v>1048.7080035627409</v>
      </c>
      <c r="P1061">
        <v>924.90491244421059</v>
      </c>
      <c r="Q1061">
        <v>1054.486390399836</v>
      </c>
      <c r="R1061">
        <v>1018.598459561294</v>
      </c>
      <c r="S1061">
        <v>964.62176196899236</v>
      </c>
      <c r="T1061">
        <v>1023.632202910938</v>
      </c>
      <c r="U1061">
        <v>1055.1300824625459</v>
      </c>
      <c r="V1061">
        <v>1124.952240198752</v>
      </c>
      <c r="W1061">
        <v>881.49711837828534</v>
      </c>
      <c r="X1061">
        <v>1015.481080419313</v>
      </c>
      <c r="Y1061">
        <v>980.95941813003094</v>
      </c>
      <c r="Z1061">
        <v>965.69163223523378</v>
      </c>
      <c r="AA1061">
        <v>968.13532125793654</v>
      </c>
      <c r="AB1061">
        <v>1004.7444772436299</v>
      </c>
      <c r="AC1061">
        <v>973.13398391391445</v>
      </c>
      <c r="AD1061">
        <v>931.83651948375768</v>
      </c>
      <c r="AE1061">
        <v>927.00149480084497</v>
      </c>
      <c r="AF1061">
        <v>992.12218692156296</v>
      </c>
      <c r="AG1061">
        <v>991.12336655307877</v>
      </c>
      <c r="AH1061">
        <v>951.42364959954682</v>
      </c>
    </row>
    <row r="1062" spans="1:34" x14ac:dyDescent="0.25">
      <c r="A1062">
        <v>43965</v>
      </c>
      <c r="B1062">
        <v>832.4</v>
      </c>
      <c r="C1062">
        <v>977.1441719220411</v>
      </c>
      <c r="D1062">
        <v>692.23948258249254</v>
      </c>
      <c r="E1062">
        <v>937.68928028794278</v>
      </c>
      <c r="F1062">
        <v>965.86652758232481</v>
      </c>
      <c r="G1062">
        <v>959.82424127561308</v>
      </c>
      <c r="H1062">
        <v>984.60718833245403</v>
      </c>
      <c r="I1062">
        <v>958.26057360608763</v>
      </c>
      <c r="J1062">
        <v>971.82428473892901</v>
      </c>
      <c r="K1062">
        <v>850.11043206544991</v>
      </c>
      <c r="L1062">
        <v>897.99732241137201</v>
      </c>
      <c r="M1062">
        <v>1001.366179851479</v>
      </c>
      <c r="N1062">
        <v>883.73997413657924</v>
      </c>
      <c r="O1062">
        <v>1052.2825838400161</v>
      </c>
      <c r="P1062">
        <v>931.45623618600825</v>
      </c>
      <c r="Q1062">
        <v>1052.8826146246049</v>
      </c>
      <c r="R1062">
        <v>1021.842720695929</v>
      </c>
      <c r="S1062">
        <v>976.75562021968585</v>
      </c>
      <c r="T1062">
        <v>1039.0987595308859</v>
      </c>
      <c r="U1062">
        <v>1059.5021463446831</v>
      </c>
      <c r="V1062">
        <v>1148.9249871726461</v>
      </c>
      <c r="W1062">
        <v>897.71247057578194</v>
      </c>
      <c r="X1062">
        <v>1009.264559316131</v>
      </c>
      <c r="Y1062">
        <v>980.40202174428737</v>
      </c>
      <c r="Z1062">
        <v>959.53724622198911</v>
      </c>
      <c r="AA1062">
        <v>969.71363149809645</v>
      </c>
      <c r="AB1062">
        <v>1010.259272812543</v>
      </c>
      <c r="AC1062">
        <v>980.83146104255582</v>
      </c>
      <c r="AD1062">
        <v>934.71545900351691</v>
      </c>
      <c r="AE1062">
        <v>934.4872456995771</v>
      </c>
      <c r="AF1062">
        <v>1000.383715773229</v>
      </c>
      <c r="AG1062">
        <v>997.63058993452137</v>
      </c>
      <c r="AH1062">
        <v>950.14650142123696</v>
      </c>
    </row>
    <row r="1063" spans="1:34" x14ac:dyDescent="0.25">
      <c r="A1063">
        <v>43964</v>
      </c>
      <c r="B1063">
        <v>834.21</v>
      </c>
      <c r="C1063">
        <v>972.6641226477027</v>
      </c>
      <c r="D1063">
        <v>675.64060044480698</v>
      </c>
      <c r="E1063">
        <v>935.05077904282427</v>
      </c>
      <c r="F1063">
        <v>958.15491759735039</v>
      </c>
      <c r="G1063">
        <v>970.38261583785425</v>
      </c>
      <c r="H1063">
        <v>969.93438894678047</v>
      </c>
      <c r="I1063">
        <v>953.286454646989</v>
      </c>
      <c r="J1063">
        <v>974.18973332369637</v>
      </c>
      <c r="K1063">
        <v>857.98514153974713</v>
      </c>
      <c r="L1063">
        <v>901.74714181590105</v>
      </c>
      <c r="M1063">
        <v>999.84806255212868</v>
      </c>
      <c r="N1063">
        <v>882.71691380955144</v>
      </c>
      <c r="O1063">
        <v>1059.037333228732</v>
      </c>
      <c r="P1063">
        <v>925.1515076861192</v>
      </c>
      <c r="Q1063">
        <v>1052.86308606138</v>
      </c>
      <c r="R1063">
        <v>1021.615720268055</v>
      </c>
      <c r="S1063">
        <v>968.31081441566471</v>
      </c>
      <c r="T1063">
        <v>1023.81318875996</v>
      </c>
      <c r="U1063">
        <v>1051.300999722936</v>
      </c>
      <c r="V1063">
        <v>1132.8242542911739</v>
      </c>
      <c r="W1063">
        <v>900.42096385980142</v>
      </c>
      <c r="X1063">
        <v>1007.152951310631</v>
      </c>
      <c r="Y1063">
        <v>970.60014808764447</v>
      </c>
      <c r="Z1063">
        <v>956.00269136747204</v>
      </c>
      <c r="AA1063">
        <v>960.0591595574507</v>
      </c>
      <c r="AB1063">
        <v>1012.805607813482</v>
      </c>
      <c r="AC1063">
        <v>979.04670790943135</v>
      </c>
      <c r="AD1063">
        <v>932.78495154051745</v>
      </c>
      <c r="AE1063">
        <v>939.82676361969686</v>
      </c>
      <c r="AF1063">
        <v>1000.43142468677</v>
      </c>
      <c r="AG1063">
        <v>992.49706934592757</v>
      </c>
      <c r="AH1063">
        <v>942.92811147271868</v>
      </c>
    </row>
    <row r="1064" spans="1:34" x14ac:dyDescent="0.25">
      <c r="A1064">
        <v>43963</v>
      </c>
      <c r="B1064">
        <v>835.32</v>
      </c>
      <c r="C1064">
        <v>967.78601346280095</v>
      </c>
      <c r="D1064">
        <v>659.86292479124336</v>
      </c>
      <c r="E1064">
        <v>930.32939387061754</v>
      </c>
      <c r="F1064">
        <v>948.97408575837244</v>
      </c>
      <c r="G1064">
        <v>974.06396941832929</v>
      </c>
      <c r="H1064">
        <v>971.58031882554678</v>
      </c>
      <c r="I1064">
        <v>955.92836488612375</v>
      </c>
      <c r="J1064">
        <v>976.65683716356534</v>
      </c>
      <c r="K1064">
        <v>849.39001179159789</v>
      </c>
      <c r="L1064">
        <v>891.3693136090701</v>
      </c>
      <c r="M1064">
        <v>1000.321933741295</v>
      </c>
      <c r="N1064">
        <v>880.43784752481565</v>
      </c>
      <c r="O1064">
        <v>1056.436753159252</v>
      </c>
      <c r="P1064">
        <v>920.81565632337333</v>
      </c>
      <c r="Q1064">
        <v>1050.368142548502</v>
      </c>
      <c r="R1064">
        <v>1010.98008922694</v>
      </c>
      <c r="S1064">
        <v>973.2528229911785</v>
      </c>
      <c r="T1064">
        <v>994.45197242373217</v>
      </c>
      <c r="U1064">
        <v>1034.7490952711021</v>
      </c>
      <c r="V1064">
        <v>1095.733945191253</v>
      </c>
      <c r="W1064">
        <v>898.29523955025252</v>
      </c>
      <c r="X1064">
        <v>1008.2097444818691</v>
      </c>
      <c r="Y1064">
        <v>972.4841521561882</v>
      </c>
      <c r="Z1064">
        <v>954.1656302503709</v>
      </c>
      <c r="AA1064">
        <v>955.67497705546953</v>
      </c>
      <c r="AB1064">
        <v>1007.145919969876</v>
      </c>
      <c r="AC1064">
        <v>972.50600357354506</v>
      </c>
      <c r="AD1064">
        <v>930.85404748909048</v>
      </c>
      <c r="AE1064">
        <v>933.4965026077341</v>
      </c>
      <c r="AF1064">
        <v>990.18205556739031</v>
      </c>
      <c r="AG1064">
        <v>985.78001943741174</v>
      </c>
      <c r="AH1064">
        <v>942.718555286217</v>
      </c>
    </row>
    <row r="1065" spans="1:34" x14ac:dyDescent="0.25">
      <c r="A1065">
        <v>43962</v>
      </c>
      <c r="B1065">
        <v>828.33</v>
      </c>
      <c r="C1065">
        <v>956.98587794060654</v>
      </c>
      <c r="D1065">
        <v>667.07547289978197</v>
      </c>
      <c r="E1065">
        <v>924.54729140580366</v>
      </c>
      <c r="F1065">
        <v>939.7769348721888</v>
      </c>
      <c r="G1065">
        <v>959.91679687581245</v>
      </c>
      <c r="H1065">
        <v>961.98441096664772</v>
      </c>
      <c r="I1065">
        <v>962.70455082374417</v>
      </c>
      <c r="J1065">
        <v>953.00339436863374</v>
      </c>
      <c r="K1065">
        <v>841.61160538161539</v>
      </c>
      <c r="L1065">
        <v>844.29703003052862</v>
      </c>
      <c r="M1065">
        <v>991.64570373817389</v>
      </c>
      <c r="N1065">
        <v>867.33059032350445</v>
      </c>
      <c r="O1065">
        <v>1039.203759054561</v>
      </c>
      <c r="P1065">
        <v>909.06512357881195</v>
      </c>
      <c r="Q1065">
        <v>1043.037717799981</v>
      </c>
      <c r="R1065">
        <v>1005.48043929523</v>
      </c>
      <c r="S1065">
        <v>968.07419276720407</v>
      </c>
      <c r="T1065">
        <v>980.58846984627621</v>
      </c>
      <c r="U1065">
        <v>1022.690773202048</v>
      </c>
      <c r="V1065">
        <v>1072.572228675951</v>
      </c>
      <c r="W1065">
        <v>893.27490664417439</v>
      </c>
      <c r="X1065">
        <v>1008.145631910897</v>
      </c>
      <c r="Y1065">
        <v>958.91790093380564</v>
      </c>
      <c r="Z1065">
        <v>944.73806339097382</v>
      </c>
      <c r="AA1065">
        <v>946.66415912705884</v>
      </c>
      <c r="AB1065">
        <v>988.72244171821785</v>
      </c>
      <c r="AC1065">
        <v>965.04708526946649</v>
      </c>
      <c r="AD1065">
        <v>920.63438007246862</v>
      </c>
      <c r="AE1065">
        <v>928.3644804295883</v>
      </c>
      <c r="AF1065">
        <v>975.67403324663201</v>
      </c>
      <c r="AG1065">
        <v>973.90512226324654</v>
      </c>
      <c r="AH1065">
        <v>934.11627650397122</v>
      </c>
    </row>
    <row r="1066" spans="1:34" x14ac:dyDescent="0.25">
      <c r="A1066">
        <v>43959</v>
      </c>
      <c r="B1066">
        <v>813.73</v>
      </c>
      <c r="C1066">
        <v>950.25075701815922</v>
      </c>
      <c r="D1066">
        <v>662.12607533353003</v>
      </c>
      <c r="E1066">
        <v>923.86587073683643</v>
      </c>
      <c r="F1066">
        <v>930.36599466249982</v>
      </c>
      <c r="G1066">
        <v>956.35111859294</v>
      </c>
      <c r="H1066">
        <v>948.32285412581257</v>
      </c>
      <c r="I1066">
        <v>951.97204685796942</v>
      </c>
      <c r="J1066">
        <v>954.79571897358983</v>
      </c>
      <c r="K1066">
        <v>816.5304618752491</v>
      </c>
      <c r="L1066">
        <v>841.23190625965117</v>
      </c>
      <c r="M1066">
        <v>988.33774034105579</v>
      </c>
      <c r="N1066">
        <v>863.13081042639988</v>
      </c>
      <c r="O1066">
        <v>1036.37831350633</v>
      </c>
      <c r="P1066">
        <v>909.98611717000051</v>
      </c>
      <c r="Q1066">
        <v>1037.6401492517441</v>
      </c>
      <c r="R1066">
        <v>996.15864078375103</v>
      </c>
      <c r="S1066">
        <v>963.39812304694806</v>
      </c>
      <c r="T1066">
        <v>985.2481267768901</v>
      </c>
      <c r="U1066">
        <v>1001.103948156719</v>
      </c>
      <c r="V1066">
        <v>1023.758138458402</v>
      </c>
      <c r="W1066">
        <v>891.75912361361111</v>
      </c>
      <c r="X1066">
        <v>1007.965402688713</v>
      </c>
      <c r="Y1066">
        <v>955.86344848011322</v>
      </c>
      <c r="Z1066">
        <v>940.29886086147758</v>
      </c>
      <c r="AA1066">
        <v>940.82197137952346</v>
      </c>
      <c r="AB1066">
        <v>980.40054084351038</v>
      </c>
      <c r="AC1066">
        <v>956.4797594019509</v>
      </c>
      <c r="AD1066">
        <v>917.10081499455362</v>
      </c>
      <c r="AE1066">
        <v>907.72212722543975</v>
      </c>
      <c r="AF1066">
        <v>962.12903566542047</v>
      </c>
      <c r="AG1066">
        <v>968.33246302871703</v>
      </c>
      <c r="AH1066">
        <v>931.20884684332293</v>
      </c>
    </row>
    <row r="1067" spans="1:34" x14ac:dyDescent="0.25">
      <c r="A1067">
        <v>43958</v>
      </c>
      <c r="B1067">
        <v>796.54</v>
      </c>
      <c r="C1067">
        <v>946.51215288928688</v>
      </c>
      <c r="D1067">
        <v>666.3218872953554</v>
      </c>
      <c r="E1067">
        <v>907.81820817504058</v>
      </c>
      <c r="F1067">
        <v>928.79353549027439</v>
      </c>
      <c r="G1067">
        <v>953.43396074628879</v>
      </c>
      <c r="H1067">
        <v>939.43361909123996</v>
      </c>
      <c r="I1067">
        <v>954.30581625052309</v>
      </c>
      <c r="J1067">
        <v>941.25993211106254</v>
      </c>
      <c r="K1067">
        <v>805.93375804008087</v>
      </c>
      <c r="L1067">
        <v>845.23484005582623</v>
      </c>
      <c r="M1067">
        <v>983.48802119546667</v>
      </c>
      <c r="N1067">
        <v>866.02153955899394</v>
      </c>
      <c r="O1067">
        <v>1045.3046249974379</v>
      </c>
      <c r="P1067">
        <v>903.61928876151774</v>
      </c>
      <c r="Q1067">
        <v>1024.7729742084059</v>
      </c>
      <c r="R1067">
        <v>981.45634227031962</v>
      </c>
      <c r="S1067">
        <v>944.94445627289406</v>
      </c>
      <c r="T1067">
        <v>980.32025294897699</v>
      </c>
      <c r="U1067">
        <v>992.43507253299231</v>
      </c>
      <c r="V1067">
        <v>1019.16271118081</v>
      </c>
      <c r="W1067">
        <v>883.07967764994135</v>
      </c>
      <c r="X1067">
        <v>1004.503863229706</v>
      </c>
      <c r="Y1067">
        <v>957.07361877063647</v>
      </c>
      <c r="Z1067">
        <v>945.35005909156234</v>
      </c>
      <c r="AA1067">
        <v>938.41121045795865</v>
      </c>
      <c r="AB1067">
        <v>976.95958028283917</v>
      </c>
      <c r="AC1067">
        <v>948.50715902887123</v>
      </c>
      <c r="AD1067">
        <v>915.94586109523232</v>
      </c>
      <c r="AE1067">
        <v>885.70453104466287</v>
      </c>
      <c r="AF1067">
        <v>958.52374141911287</v>
      </c>
      <c r="AG1067">
        <v>964.5733865790495</v>
      </c>
      <c r="AH1067">
        <v>929.68796782848619</v>
      </c>
    </row>
    <row r="1068" spans="1:34" x14ac:dyDescent="0.25">
      <c r="A1068">
        <v>43957</v>
      </c>
      <c r="B1068">
        <v>782.59</v>
      </c>
      <c r="C1068">
        <v>938.42958830881105</v>
      </c>
      <c r="D1068">
        <v>672.24493389920951</v>
      </c>
      <c r="E1068">
        <v>896.57929072421007</v>
      </c>
      <c r="F1068">
        <v>929.26147159335142</v>
      </c>
      <c r="G1068">
        <v>942.74736191037687</v>
      </c>
      <c r="H1068">
        <v>922.77958999947543</v>
      </c>
      <c r="I1068">
        <v>953.39295752700741</v>
      </c>
      <c r="J1068">
        <v>944.67163205865995</v>
      </c>
      <c r="K1068">
        <v>801.75994113041349</v>
      </c>
      <c r="L1068">
        <v>832.94948651770915</v>
      </c>
      <c r="M1068">
        <v>978.22300667390789</v>
      </c>
      <c r="N1068">
        <v>865.01773631083825</v>
      </c>
      <c r="O1068">
        <v>1043.4948862804281</v>
      </c>
      <c r="P1068">
        <v>888.75710063754354</v>
      </c>
      <c r="Q1068">
        <v>1017.522012646623</v>
      </c>
      <c r="R1068">
        <v>977.03530967902429</v>
      </c>
      <c r="S1068">
        <v>929.18909921931117</v>
      </c>
      <c r="T1068">
        <v>958.72534160087685</v>
      </c>
      <c r="U1068">
        <v>982.44731548683512</v>
      </c>
      <c r="V1068">
        <v>983.50360802744706</v>
      </c>
      <c r="W1068">
        <v>885.5785892352676</v>
      </c>
      <c r="X1068">
        <v>1007.266259631415</v>
      </c>
      <c r="Y1068">
        <v>934.10564117077627</v>
      </c>
      <c r="Z1068">
        <v>934.86470992192505</v>
      </c>
      <c r="AA1068">
        <v>927.95558773527409</v>
      </c>
      <c r="AB1068">
        <v>970.93408526634846</v>
      </c>
      <c r="AC1068">
        <v>942.1405234906515</v>
      </c>
      <c r="AD1068">
        <v>910.37179858855779</v>
      </c>
      <c r="AE1068">
        <v>865.49607911789326</v>
      </c>
      <c r="AF1068">
        <v>950.60669671030598</v>
      </c>
      <c r="AG1068">
        <v>956.43165098624104</v>
      </c>
      <c r="AH1068">
        <v>923.08600871104295</v>
      </c>
    </row>
    <row r="1069" spans="1:34" x14ac:dyDescent="0.25">
      <c r="A1069">
        <v>43956</v>
      </c>
      <c r="B1069">
        <v>764.16</v>
      </c>
      <c r="C1069">
        <v>929.57647430318923</v>
      </c>
      <c r="D1069">
        <v>664.6185431075827</v>
      </c>
      <c r="E1069">
        <v>893.48051075558533</v>
      </c>
      <c r="F1069">
        <v>917.92622540375362</v>
      </c>
      <c r="G1069">
        <v>929.03335403275412</v>
      </c>
      <c r="H1069">
        <v>919.7110616575992</v>
      </c>
      <c r="I1069">
        <v>930.03460200509915</v>
      </c>
      <c r="J1069">
        <v>934.20429129045499</v>
      </c>
      <c r="K1069">
        <v>789.88504423958921</v>
      </c>
      <c r="L1069">
        <v>824.50196763040208</v>
      </c>
      <c r="M1069">
        <v>976.07444073067552</v>
      </c>
      <c r="N1069">
        <v>848.48860730325964</v>
      </c>
      <c r="O1069">
        <v>1029.552206264724</v>
      </c>
      <c r="P1069">
        <v>883.66395317465697</v>
      </c>
      <c r="Q1069">
        <v>1016.230573664085</v>
      </c>
      <c r="R1069">
        <v>972.99369443925343</v>
      </c>
      <c r="S1069">
        <v>920.99521012006903</v>
      </c>
      <c r="T1069">
        <v>963.43677098425917</v>
      </c>
      <c r="U1069">
        <v>972.69176614430376</v>
      </c>
      <c r="V1069">
        <v>983.82628037357756</v>
      </c>
      <c r="W1069">
        <v>880.97670093689715</v>
      </c>
      <c r="X1069">
        <v>995.3091713644842</v>
      </c>
      <c r="Y1069">
        <v>923.71021390334454</v>
      </c>
      <c r="Z1069">
        <v>920.51421545959602</v>
      </c>
      <c r="AA1069">
        <v>919.30183651627522</v>
      </c>
      <c r="AB1069">
        <v>962.39327294787392</v>
      </c>
      <c r="AC1069">
        <v>933.53003992810034</v>
      </c>
      <c r="AD1069">
        <v>899.5121726111048</v>
      </c>
      <c r="AE1069">
        <v>846.83879200274964</v>
      </c>
      <c r="AF1069">
        <v>934.92679928214216</v>
      </c>
      <c r="AG1069">
        <v>949.74235737285642</v>
      </c>
      <c r="AH1069">
        <v>916.5340160368246</v>
      </c>
    </row>
    <row r="1070" spans="1:34" x14ac:dyDescent="0.25">
      <c r="A1070">
        <v>43955</v>
      </c>
      <c r="B1070">
        <v>762.47</v>
      </c>
      <c r="C1070">
        <v>926.54503141682801</v>
      </c>
      <c r="D1070">
        <v>660.53555926538047</v>
      </c>
      <c r="E1070">
        <v>878.87727469373419</v>
      </c>
      <c r="F1070">
        <v>911.31986639992601</v>
      </c>
      <c r="G1070">
        <v>906.5466670328866</v>
      </c>
      <c r="H1070">
        <v>921.16599462188299</v>
      </c>
      <c r="I1070">
        <v>930.04802716096845</v>
      </c>
      <c r="J1070">
        <v>914.04345810037876</v>
      </c>
      <c r="K1070">
        <v>781.28619738533803</v>
      </c>
      <c r="L1070">
        <v>827.59916109936671</v>
      </c>
      <c r="M1070">
        <v>977.22928364959989</v>
      </c>
      <c r="N1070">
        <v>851.99425335893341</v>
      </c>
      <c r="O1070">
        <v>1026.2856215632539</v>
      </c>
      <c r="P1070">
        <v>896.51277904157178</v>
      </c>
      <c r="Q1070">
        <v>1021.512261833284</v>
      </c>
      <c r="R1070">
        <v>967.26498807893915</v>
      </c>
      <c r="S1070">
        <v>929.89546406651232</v>
      </c>
      <c r="T1070">
        <v>952.74671563502397</v>
      </c>
      <c r="U1070">
        <v>967.50482818887315</v>
      </c>
      <c r="V1070">
        <v>994.52495120048877</v>
      </c>
      <c r="W1070">
        <v>881.06971595397602</v>
      </c>
      <c r="X1070">
        <v>997.15092272332959</v>
      </c>
      <c r="Y1070">
        <v>914.70709307025732</v>
      </c>
      <c r="Z1070">
        <v>943.53753736084195</v>
      </c>
      <c r="AA1070">
        <v>914.3283974970019</v>
      </c>
      <c r="AB1070">
        <v>959.50492074423619</v>
      </c>
      <c r="AC1070">
        <v>930.71522855269518</v>
      </c>
      <c r="AD1070">
        <v>904.14988191799466</v>
      </c>
      <c r="AE1070">
        <v>841.77501205686451</v>
      </c>
      <c r="AF1070">
        <v>931.06522773036329</v>
      </c>
      <c r="AG1070">
        <v>946.66910384164862</v>
      </c>
      <c r="AH1070">
        <v>914.19911182212479</v>
      </c>
    </row>
    <row r="1071" spans="1:34" x14ac:dyDescent="0.25">
      <c r="A1071">
        <v>43950</v>
      </c>
      <c r="B1071">
        <v>769.11</v>
      </c>
      <c r="C1071">
        <v>934.84839533772845</v>
      </c>
      <c r="D1071">
        <v>668.02159790176313</v>
      </c>
      <c r="E1071">
        <v>891.41466485738943</v>
      </c>
      <c r="F1071">
        <v>919.52208980397961</v>
      </c>
      <c r="G1071">
        <v>933.71113533683342</v>
      </c>
      <c r="H1071">
        <v>937.14083625211583</v>
      </c>
      <c r="I1071">
        <v>916.00626054219572</v>
      </c>
      <c r="J1071">
        <v>913.01445793537755</v>
      </c>
      <c r="K1071">
        <v>789.93089287994576</v>
      </c>
      <c r="L1071">
        <v>846.58666657409117</v>
      </c>
      <c r="M1071">
        <v>985.88583755432251</v>
      </c>
      <c r="N1071">
        <v>863.87646002984172</v>
      </c>
      <c r="O1071">
        <v>1039.7535187086089</v>
      </c>
      <c r="P1071">
        <v>902.66135701645032</v>
      </c>
      <c r="Q1071">
        <v>1023.398404029963</v>
      </c>
      <c r="R1071">
        <v>972.58547641050916</v>
      </c>
      <c r="S1071">
        <v>934.97053254122034</v>
      </c>
      <c r="T1071">
        <v>960.49259986617915</v>
      </c>
      <c r="U1071">
        <v>971.5120788386123</v>
      </c>
      <c r="V1071">
        <v>1006.70198695441</v>
      </c>
      <c r="W1071">
        <v>896.92469894537703</v>
      </c>
      <c r="X1071">
        <v>998.9929731001713</v>
      </c>
      <c r="Y1071">
        <v>922.45531854253488</v>
      </c>
      <c r="Z1071">
        <v>951.63102305271912</v>
      </c>
      <c r="AA1071">
        <v>922.6530355082532</v>
      </c>
      <c r="AB1071">
        <v>967.79175185364079</v>
      </c>
      <c r="AC1071">
        <v>937.98786833158817</v>
      </c>
      <c r="AD1071">
        <v>914.57040308889145</v>
      </c>
      <c r="AE1071">
        <v>855.39903462501275</v>
      </c>
      <c r="AF1071">
        <v>942.49569883372999</v>
      </c>
      <c r="AG1071">
        <v>955.00195457082259</v>
      </c>
      <c r="AH1071">
        <v>920.29880688976641</v>
      </c>
    </row>
    <row r="1072" spans="1:34" x14ac:dyDescent="0.25">
      <c r="A1072">
        <v>43949</v>
      </c>
      <c r="B1072">
        <v>767.21</v>
      </c>
      <c r="C1072">
        <v>930.75304268222089</v>
      </c>
      <c r="D1072">
        <v>663.24022803988532</v>
      </c>
      <c r="E1072">
        <v>885.73638920959377</v>
      </c>
      <c r="F1072">
        <v>916.90943696494071</v>
      </c>
      <c r="G1072">
        <v>940.79169686383625</v>
      </c>
      <c r="H1072">
        <v>936.80703344298502</v>
      </c>
      <c r="I1072">
        <v>904.09481393618069</v>
      </c>
      <c r="J1072">
        <v>903.54108265685772</v>
      </c>
      <c r="K1072">
        <v>754.23389134149807</v>
      </c>
      <c r="L1072">
        <v>844.12855947233788</v>
      </c>
      <c r="M1072">
        <v>974.24202516931723</v>
      </c>
      <c r="N1072">
        <v>852.01366007456556</v>
      </c>
      <c r="O1072">
        <v>1027.907690776563</v>
      </c>
      <c r="P1072">
        <v>899.33733552381602</v>
      </c>
      <c r="Q1072">
        <v>1017.504717829761</v>
      </c>
      <c r="R1072">
        <v>965.39028525573667</v>
      </c>
      <c r="S1072">
        <v>929.66598360927651</v>
      </c>
      <c r="T1072">
        <v>952.67057493946061</v>
      </c>
      <c r="U1072">
        <v>972.20371038906853</v>
      </c>
      <c r="V1072">
        <v>1019.967500524848</v>
      </c>
      <c r="W1072">
        <v>903.95837085027836</v>
      </c>
      <c r="X1072">
        <v>997.39333616660997</v>
      </c>
      <c r="Y1072">
        <v>920.27466640441264</v>
      </c>
      <c r="Z1072">
        <v>965.00276934196643</v>
      </c>
      <c r="AA1072">
        <v>920.08465513576232</v>
      </c>
      <c r="AB1072">
        <v>958.14090175897149</v>
      </c>
      <c r="AC1072">
        <v>936.63603550584264</v>
      </c>
      <c r="AD1072">
        <v>909.28016980467783</v>
      </c>
      <c r="AE1072">
        <v>846.21791715643838</v>
      </c>
      <c r="AF1072">
        <v>935.35521353210311</v>
      </c>
      <c r="AG1072">
        <v>952.76917132503081</v>
      </c>
      <c r="AH1072">
        <v>916.39752388227623</v>
      </c>
    </row>
    <row r="1073" spans="1:34" x14ac:dyDescent="0.25">
      <c r="A1073">
        <v>43948</v>
      </c>
      <c r="B1073">
        <v>770.77</v>
      </c>
      <c r="C1073">
        <v>930.78759461186655</v>
      </c>
      <c r="D1073">
        <v>670.64350676810602</v>
      </c>
      <c r="E1073">
        <v>893.31513326716777</v>
      </c>
      <c r="F1073">
        <v>921.41498944079854</v>
      </c>
      <c r="G1073">
        <v>918.12908633488678</v>
      </c>
      <c r="H1073">
        <v>936.04110902015441</v>
      </c>
      <c r="I1073">
        <v>900.38396579062555</v>
      </c>
      <c r="J1073">
        <v>905.38984959860534</v>
      </c>
      <c r="K1073">
        <v>770.40942625395746</v>
      </c>
      <c r="L1073">
        <v>828.09005895230166</v>
      </c>
      <c r="M1073">
        <v>976.98526586986213</v>
      </c>
      <c r="N1073">
        <v>850.91542683372995</v>
      </c>
      <c r="O1073">
        <v>1022.279899238551</v>
      </c>
      <c r="P1073">
        <v>901.10308619646059</v>
      </c>
      <c r="Q1073">
        <v>1012.479505637603</v>
      </c>
      <c r="R1073">
        <v>965.76654036546142</v>
      </c>
      <c r="S1073">
        <v>928.71630693169777</v>
      </c>
      <c r="T1073">
        <v>942.49810279539111</v>
      </c>
      <c r="U1073">
        <v>969.83746555094888</v>
      </c>
      <c r="V1073">
        <v>1004.276768158961</v>
      </c>
      <c r="W1073">
        <v>912.60546118734021</v>
      </c>
      <c r="X1073">
        <v>1003.011630509887</v>
      </c>
      <c r="Y1073">
        <v>923.33652435061686</v>
      </c>
      <c r="Z1073">
        <v>960.68742342731571</v>
      </c>
      <c r="AA1073">
        <v>922.55976108523714</v>
      </c>
      <c r="AB1073">
        <v>954.30265500222367</v>
      </c>
      <c r="AC1073">
        <v>935.22591780202117</v>
      </c>
      <c r="AD1073">
        <v>909.60616163047291</v>
      </c>
      <c r="AE1073">
        <v>848.87917361910934</v>
      </c>
      <c r="AF1073">
        <v>934.01943072230745</v>
      </c>
      <c r="AG1073">
        <v>951.62417956995512</v>
      </c>
      <c r="AH1073">
        <v>917.9810435952952</v>
      </c>
    </row>
    <row r="1074" spans="1:34" x14ac:dyDescent="0.25">
      <c r="A1074">
        <v>43945</v>
      </c>
      <c r="B1074">
        <v>776.66</v>
      </c>
      <c r="C1074">
        <v>923.81043070829446</v>
      </c>
      <c r="D1074">
        <v>659.95867097615701</v>
      </c>
      <c r="E1074">
        <v>887.8557694947142</v>
      </c>
      <c r="F1074">
        <v>916.20902357527461</v>
      </c>
      <c r="G1074">
        <v>869.18643574877342</v>
      </c>
      <c r="H1074">
        <v>933.82838521954943</v>
      </c>
      <c r="I1074">
        <v>902.42875859928495</v>
      </c>
      <c r="J1074">
        <v>904.05334660706262</v>
      </c>
      <c r="K1074">
        <v>793.50361563539673</v>
      </c>
      <c r="L1074">
        <v>823.50696003329972</v>
      </c>
      <c r="M1074">
        <v>985.56801985874472</v>
      </c>
      <c r="N1074">
        <v>846.04075355286966</v>
      </c>
      <c r="O1074">
        <v>1016.454163535956</v>
      </c>
      <c r="P1074">
        <v>895.66937129024484</v>
      </c>
      <c r="Q1074">
        <v>1008.592875527913</v>
      </c>
      <c r="R1074">
        <v>972.1193197849891</v>
      </c>
      <c r="S1074">
        <v>941.31145762196707</v>
      </c>
      <c r="T1074">
        <v>913.62176249893298</v>
      </c>
      <c r="U1074">
        <v>963.37185361456</v>
      </c>
      <c r="V1074">
        <v>930.70022154424782</v>
      </c>
      <c r="W1074">
        <v>904.34495384711795</v>
      </c>
      <c r="X1074">
        <v>992.23528625179267</v>
      </c>
      <c r="Y1074">
        <v>911.26012532730238</v>
      </c>
      <c r="Z1074">
        <v>964.8287279763224</v>
      </c>
      <c r="AA1074">
        <v>913.85380122125514</v>
      </c>
      <c r="AB1074">
        <v>947.75219111120168</v>
      </c>
      <c r="AC1074">
        <v>928.06884269212424</v>
      </c>
      <c r="AD1074">
        <v>909.63895755817884</v>
      </c>
      <c r="AE1074">
        <v>850.96294050696554</v>
      </c>
      <c r="AF1074">
        <v>926.7382657343054</v>
      </c>
      <c r="AG1074">
        <v>944.57700820029936</v>
      </c>
      <c r="AH1074">
        <v>910.10205107673733</v>
      </c>
    </row>
    <row r="1075" spans="1:34" x14ac:dyDescent="0.25">
      <c r="A1075">
        <v>43944</v>
      </c>
      <c r="B1075">
        <v>773.91</v>
      </c>
      <c r="C1075">
        <v>920.98232359081726</v>
      </c>
      <c r="D1075">
        <v>652.38706813698468</v>
      </c>
      <c r="E1075">
        <v>885.01905094229448</v>
      </c>
      <c r="F1075">
        <v>910.72819786422883</v>
      </c>
      <c r="G1075">
        <v>862.5611680951796</v>
      </c>
      <c r="H1075">
        <v>934.80832823592766</v>
      </c>
      <c r="I1075">
        <v>901.07532929500019</v>
      </c>
      <c r="J1075">
        <v>900.60692377686314</v>
      </c>
      <c r="K1075">
        <v>795.61874962772163</v>
      </c>
      <c r="L1075">
        <v>810.42349236061307</v>
      </c>
      <c r="M1075">
        <v>991.20325456695502</v>
      </c>
      <c r="N1075">
        <v>840.75152270165677</v>
      </c>
      <c r="O1075">
        <v>1011.853151029612</v>
      </c>
      <c r="P1075">
        <v>888.81379230654591</v>
      </c>
      <c r="Q1075">
        <v>1008.612164646422</v>
      </c>
      <c r="R1075">
        <v>973.20792762723886</v>
      </c>
      <c r="S1075">
        <v>946.72222929790644</v>
      </c>
      <c r="T1075">
        <v>908.45450189530663</v>
      </c>
      <c r="U1075">
        <v>951.87404392813096</v>
      </c>
      <c r="V1075">
        <v>927.94270283756384</v>
      </c>
      <c r="W1075">
        <v>894.46418814450237</v>
      </c>
      <c r="X1075">
        <v>998.36074202451641</v>
      </c>
      <c r="Y1075">
        <v>911.58109469378383</v>
      </c>
      <c r="Z1075">
        <v>962.79896179983882</v>
      </c>
      <c r="AA1075">
        <v>912.53210356796342</v>
      </c>
      <c r="AB1075">
        <v>944.40098604953323</v>
      </c>
      <c r="AC1075">
        <v>922.1494310283224</v>
      </c>
      <c r="AD1075">
        <v>907.86504635882102</v>
      </c>
      <c r="AE1075">
        <v>844.32693184591471</v>
      </c>
      <c r="AF1075">
        <v>923.96788898939781</v>
      </c>
      <c r="AG1075">
        <v>941.31763344524325</v>
      </c>
      <c r="AH1075">
        <v>908.15943489690153</v>
      </c>
    </row>
    <row r="1076" spans="1:34" x14ac:dyDescent="0.25">
      <c r="A1076">
        <v>43943</v>
      </c>
      <c r="B1076">
        <v>768.92</v>
      </c>
      <c r="C1076">
        <v>915.52465871096138</v>
      </c>
      <c r="D1076">
        <v>635.49021859468212</v>
      </c>
      <c r="E1076">
        <v>886.06946863657151</v>
      </c>
      <c r="F1076">
        <v>912.03738136881987</v>
      </c>
      <c r="G1076">
        <v>854.43282231889827</v>
      </c>
      <c r="H1076">
        <v>929.27965152083232</v>
      </c>
      <c r="I1076">
        <v>898.8213458964799</v>
      </c>
      <c r="J1076">
        <v>896.48103719444407</v>
      </c>
      <c r="K1076">
        <v>794.01625045494904</v>
      </c>
      <c r="L1076">
        <v>803.74948632856524</v>
      </c>
      <c r="M1076">
        <v>988.55657190600891</v>
      </c>
      <c r="N1076">
        <v>835.94194443476908</v>
      </c>
      <c r="O1076">
        <v>1001.6544680197831</v>
      </c>
      <c r="P1076">
        <v>882.1404867966769</v>
      </c>
      <c r="Q1076">
        <v>997.07832612352047</v>
      </c>
      <c r="R1076">
        <v>972.32335743649139</v>
      </c>
      <c r="S1076">
        <v>944.00565999565731</v>
      </c>
      <c r="T1076">
        <v>889.50528910279286</v>
      </c>
      <c r="U1076">
        <v>951.70781789952696</v>
      </c>
      <c r="V1076">
        <v>943.35633723250396</v>
      </c>
      <c r="W1076">
        <v>888.93597418745298</v>
      </c>
      <c r="X1076">
        <v>990.97744308926303</v>
      </c>
      <c r="Y1076">
        <v>902.17478286357539</v>
      </c>
      <c r="Z1076">
        <v>950.48054471674072</v>
      </c>
      <c r="AA1076">
        <v>906.42212384761092</v>
      </c>
      <c r="AB1076">
        <v>937.98968194387737</v>
      </c>
      <c r="AC1076">
        <v>918.78705581532643</v>
      </c>
      <c r="AD1076">
        <v>902.73562826167586</v>
      </c>
      <c r="AE1076">
        <v>836.7559469278965</v>
      </c>
      <c r="AF1076">
        <v>917.98418649834366</v>
      </c>
      <c r="AG1076">
        <v>936.96900100198627</v>
      </c>
      <c r="AH1076">
        <v>902.08048012779489</v>
      </c>
    </row>
    <row r="1077" spans="1:34" x14ac:dyDescent="0.25">
      <c r="A1077">
        <v>43942</v>
      </c>
      <c r="B1077">
        <v>766.84</v>
      </c>
      <c r="C1077">
        <v>907.4235674853411</v>
      </c>
      <c r="D1077">
        <v>602.19871121810843</v>
      </c>
      <c r="E1077">
        <v>886.81638007485481</v>
      </c>
      <c r="F1077">
        <v>903.52049538779215</v>
      </c>
      <c r="G1077">
        <v>837.23226764884089</v>
      </c>
      <c r="H1077">
        <v>929.79353762857238</v>
      </c>
      <c r="I1077">
        <v>887.93327779560161</v>
      </c>
      <c r="J1077">
        <v>885.44896590628616</v>
      </c>
      <c r="K1077">
        <v>797.38844475485269</v>
      </c>
      <c r="L1077">
        <v>788.29329124782566</v>
      </c>
      <c r="M1077">
        <v>980.68337982768935</v>
      </c>
      <c r="N1077">
        <v>833.522229175657</v>
      </c>
      <c r="O1077">
        <v>986.49218814856022</v>
      </c>
      <c r="P1077">
        <v>884.77704285154107</v>
      </c>
      <c r="Q1077">
        <v>995.81252198920902</v>
      </c>
      <c r="R1077">
        <v>964.54544590597538</v>
      </c>
      <c r="S1077">
        <v>931.28553061853904</v>
      </c>
      <c r="T1077">
        <v>889.67386901079806</v>
      </c>
      <c r="U1077">
        <v>953.8490948688675</v>
      </c>
      <c r="V1077">
        <v>934.61313905138695</v>
      </c>
      <c r="W1077">
        <v>874.38183220559085</v>
      </c>
      <c r="X1077">
        <v>978.89276782833042</v>
      </c>
      <c r="Y1077">
        <v>890.92418685713108</v>
      </c>
      <c r="Z1077">
        <v>938.32739798880698</v>
      </c>
      <c r="AA1077">
        <v>897.23457882529669</v>
      </c>
      <c r="AB1077">
        <v>929.13612616213527</v>
      </c>
      <c r="AC1077">
        <v>912.32074010487622</v>
      </c>
      <c r="AD1077">
        <v>897.41017437520838</v>
      </c>
      <c r="AE1077">
        <v>823.13063906446155</v>
      </c>
      <c r="AF1077">
        <v>904.08966857418113</v>
      </c>
      <c r="AG1077">
        <v>929.27564835694102</v>
      </c>
      <c r="AH1077">
        <v>897.05167411576269</v>
      </c>
    </row>
    <row r="1078" spans="1:34" x14ac:dyDescent="0.25">
      <c r="A1078">
        <v>43941</v>
      </c>
      <c r="B1078">
        <v>794.97</v>
      </c>
      <c r="C1078">
        <v>928.65644235328784</v>
      </c>
      <c r="D1078">
        <v>634.70315270885828</v>
      </c>
      <c r="E1078">
        <v>889.88428565857146</v>
      </c>
      <c r="F1078">
        <v>925.96690200635214</v>
      </c>
      <c r="G1078">
        <v>878.33865345682659</v>
      </c>
      <c r="H1078">
        <v>951.56069986825014</v>
      </c>
      <c r="I1078">
        <v>919.032956303883</v>
      </c>
      <c r="J1078">
        <v>917.20244971573004</v>
      </c>
      <c r="K1078">
        <v>863.16106579310326</v>
      </c>
      <c r="L1078">
        <v>832.41868032831633</v>
      </c>
      <c r="M1078">
        <v>1003.313179777867</v>
      </c>
      <c r="N1078">
        <v>858.1654383246223</v>
      </c>
      <c r="O1078">
        <v>1006.4757901468211</v>
      </c>
      <c r="P1078">
        <v>891.59561362750867</v>
      </c>
      <c r="Q1078">
        <v>1005.738292767967</v>
      </c>
      <c r="R1078">
        <v>984.07175477510771</v>
      </c>
      <c r="S1078">
        <v>949.27644970468111</v>
      </c>
      <c r="T1078">
        <v>902.61238959236402</v>
      </c>
      <c r="U1078">
        <v>986.08029975003797</v>
      </c>
      <c r="V1078">
        <v>991.11587617984321</v>
      </c>
      <c r="W1078">
        <v>887.97854621149736</v>
      </c>
      <c r="X1078">
        <v>994.64320558104873</v>
      </c>
      <c r="Y1078">
        <v>897.97758666629113</v>
      </c>
      <c r="Z1078">
        <v>965.0843928442896</v>
      </c>
      <c r="AA1078">
        <v>913.92933548956489</v>
      </c>
      <c r="AB1078">
        <v>958.40180347489331</v>
      </c>
      <c r="AC1078">
        <v>935.07628209940765</v>
      </c>
      <c r="AD1078">
        <v>918.87934814585446</v>
      </c>
      <c r="AE1078">
        <v>866.48448681999469</v>
      </c>
      <c r="AF1078">
        <v>938.62380874998792</v>
      </c>
      <c r="AG1078">
        <v>951.38212347629349</v>
      </c>
      <c r="AH1078">
        <v>908.20687507509808</v>
      </c>
    </row>
    <row r="1079" spans="1:34" x14ac:dyDescent="0.25">
      <c r="A1079">
        <v>43938</v>
      </c>
      <c r="B1079">
        <v>789.6</v>
      </c>
      <c r="C1079">
        <v>920.30535407081481</v>
      </c>
      <c r="D1079">
        <v>625.9448238718636</v>
      </c>
      <c r="E1079">
        <v>886.25447096455468</v>
      </c>
      <c r="F1079">
        <v>919.98886592555539</v>
      </c>
      <c r="G1079">
        <v>859.75459018172114</v>
      </c>
      <c r="H1079">
        <v>953.50132822715159</v>
      </c>
      <c r="I1079">
        <v>892.39458831481852</v>
      </c>
      <c r="J1079">
        <v>909.97490596290436</v>
      </c>
      <c r="K1079">
        <v>822.01389214344931</v>
      </c>
      <c r="L1079">
        <v>838.76714831301899</v>
      </c>
      <c r="M1079">
        <v>986.48585952410735</v>
      </c>
      <c r="N1079">
        <v>849.97168257064891</v>
      </c>
      <c r="O1079">
        <v>993.42932939044726</v>
      </c>
      <c r="P1079">
        <v>892.4980435988208</v>
      </c>
      <c r="Q1079">
        <v>991.13554022693779</v>
      </c>
      <c r="R1079">
        <v>978.58977733882728</v>
      </c>
      <c r="S1079">
        <v>946.06494292105981</v>
      </c>
      <c r="T1079">
        <v>909.07055829257956</v>
      </c>
      <c r="U1079">
        <v>986.4514334674318</v>
      </c>
      <c r="V1079">
        <v>969.71044883475724</v>
      </c>
      <c r="W1079">
        <v>879.53117043554039</v>
      </c>
      <c r="X1079">
        <v>985.36645539981328</v>
      </c>
      <c r="Y1079">
        <v>885.9267133176495</v>
      </c>
      <c r="Z1079">
        <v>962.93537563630161</v>
      </c>
      <c r="AA1079">
        <v>907.62224891500455</v>
      </c>
      <c r="AB1079">
        <v>944.45297172107826</v>
      </c>
      <c r="AC1079">
        <v>927.75954526563316</v>
      </c>
      <c r="AD1079">
        <v>910.78643715177077</v>
      </c>
      <c r="AE1079">
        <v>853.12744960318378</v>
      </c>
      <c r="AF1079">
        <v>931.69438464537222</v>
      </c>
      <c r="AG1079">
        <v>939.14525003054996</v>
      </c>
      <c r="AH1079">
        <v>903.77216611837912</v>
      </c>
    </row>
    <row r="1080" spans="1:34" x14ac:dyDescent="0.25">
      <c r="A1080">
        <v>43937</v>
      </c>
      <c r="B1080">
        <v>780.7</v>
      </c>
      <c r="C1080">
        <v>908.04664234327174</v>
      </c>
      <c r="D1080">
        <v>601.61968952499672</v>
      </c>
      <c r="E1080">
        <v>877.23956747018553</v>
      </c>
      <c r="F1080">
        <v>902.30816927661931</v>
      </c>
      <c r="G1080">
        <v>843.70234348415897</v>
      </c>
      <c r="H1080">
        <v>951.98966185892061</v>
      </c>
      <c r="I1080">
        <v>875.58687251306435</v>
      </c>
      <c r="J1080">
        <v>885.4678557668351</v>
      </c>
      <c r="K1080">
        <v>776.99402532306954</v>
      </c>
      <c r="L1080">
        <v>819.36864623427073</v>
      </c>
      <c r="M1080">
        <v>963.73501018149796</v>
      </c>
      <c r="N1080">
        <v>839.45366680667189</v>
      </c>
      <c r="O1080">
        <v>980.64659354325136</v>
      </c>
      <c r="P1080">
        <v>892.51306770554447</v>
      </c>
      <c r="Q1080">
        <v>975.80596478340772</v>
      </c>
      <c r="R1080">
        <v>976.54295483584485</v>
      </c>
      <c r="S1080">
        <v>948.78727104597249</v>
      </c>
      <c r="T1080">
        <v>895.89786721507096</v>
      </c>
      <c r="U1080">
        <v>957.01054134984679</v>
      </c>
      <c r="V1080">
        <v>970.99545333088338</v>
      </c>
      <c r="W1080">
        <v>873.84304674666225</v>
      </c>
      <c r="X1080">
        <v>995.78186476535586</v>
      </c>
      <c r="Y1080">
        <v>876.37387228845091</v>
      </c>
      <c r="Z1080">
        <v>944.91104155424603</v>
      </c>
      <c r="AA1080">
        <v>898.27664132990481</v>
      </c>
      <c r="AB1080">
        <v>926.23816766938751</v>
      </c>
      <c r="AC1080">
        <v>916.3639478939798</v>
      </c>
      <c r="AD1080">
        <v>896.10462648772591</v>
      </c>
      <c r="AE1080">
        <v>835.52458248860376</v>
      </c>
      <c r="AF1080">
        <v>914.96616940659464</v>
      </c>
      <c r="AG1080">
        <v>922.14311150136723</v>
      </c>
      <c r="AH1080">
        <v>899.20590280769807</v>
      </c>
    </row>
    <row r="1081" spans="1:34" x14ac:dyDescent="0.25">
      <c r="A1081">
        <v>43936</v>
      </c>
      <c r="B1081">
        <v>777.22</v>
      </c>
      <c r="C1081">
        <v>903.00314481258033</v>
      </c>
      <c r="D1081">
        <v>605.679174712639</v>
      </c>
      <c r="E1081">
        <v>865.16314225436599</v>
      </c>
      <c r="F1081">
        <v>895.68659831328819</v>
      </c>
      <c r="G1081">
        <v>832.20053454923595</v>
      </c>
      <c r="H1081">
        <v>941.34599455382033</v>
      </c>
      <c r="I1081">
        <v>864.83482151050293</v>
      </c>
      <c r="J1081">
        <v>895.81439627887517</v>
      </c>
      <c r="K1081">
        <v>774.10044752691749</v>
      </c>
      <c r="L1081">
        <v>825.47878515942671</v>
      </c>
      <c r="M1081">
        <v>951.49166339834073</v>
      </c>
      <c r="N1081">
        <v>837.39289298313111</v>
      </c>
      <c r="O1081">
        <v>969.10168384850908</v>
      </c>
      <c r="P1081">
        <v>898.54921584935994</v>
      </c>
      <c r="Q1081">
        <v>976.20889793783704</v>
      </c>
      <c r="R1081">
        <v>973.16831034835991</v>
      </c>
      <c r="S1081">
        <v>954.30956333925531</v>
      </c>
      <c r="T1081">
        <v>895.89129413903004</v>
      </c>
      <c r="U1081">
        <v>935.06631888779134</v>
      </c>
      <c r="V1081">
        <v>953.72730032834488</v>
      </c>
      <c r="W1081">
        <v>868.00375811101515</v>
      </c>
      <c r="X1081">
        <v>995.12575331298422</v>
      </c>
      <c r="Y1081">
        <v>872.02013484287784</v>
      </c>
      <c r="Z1081">
        <v>945.49146865663749</v>
      </c>
      <c r="AA1081">
        <v>893.70270761880784</v>
      </c>
      <c r="AB1081">
        <v>923.39302180071445</v>
      </c>
      <c r="AC1081">
        <v>908.33848834935213</v>
      </c>
      <c r="AD1081">
        <v>890.88419200599174</v>
      </c>
      <c r="AE1081">
        <v>829.22488173398017</v>
      </c>
      <c r="AF1081">
        <v>904.76967750510914</v>
      </c>
      <c r="AG1081">
        <v>916.35647110116895</v>
      </c>
      <c r="AH1081">
        <v>897.57691960309387</v>
      </c>
    </row>
    <row r="1082" spans="1:34" x14ac:dyDescent="0.25">
      <c r="A1082">
        <v>43935</v>
      </c>
      <c r="B1082">
        <v>767.41</v>
      </c>
      <c r="C1082">
        <v>891.4662228715739</v>
      </c>
      <c r="D1082">
        <v>597.25227734628379</v>
      </c>
      <c r="E1082">
        <v>867.90362496071941</v>
      </c>
      <c r="F1082">
        <v>880.20792952334273</v>
      </c>
      <c r="G1082">
        <v>797.40360276176341</v>
      </c>
      <c r="H1082">
        <v>924.93480701154624</v>
      </c>
      <c r="I1082">
        <v>847.48059263620132</v>
      </c>
      <c r="J1082">
        <v>879.22283917213269</v>
      </c>
      <c r="K1082">
        <v>776.71604054860904</v>
      </c>
      <c r="L1082">
        <v>807.58620798194943</v>
      </c>
      <c r="M1082">
        <v>949.85594083694241</v>
      </c>
      <c r="N1082">
        <v>826.33806254513865</v>
      </c>
      <c r="O1082">
        <v>955.54465523817396</v>
      </c>
      <c r="P1082">
        <v>898.89457090630117</v>
      </c>
      <c r="Q1082">
        <v>980.00616874319724</v>
      </c>
      <c r="R1082">
        <v>952.13237395899955</v>
      </c>
      <c r="S1082">
        <v>959.2676251928732</v>
      </c>
      <c r="T1082">
        <v>891.19513498642925</v>
      </c>
      <c r="U1082">
        <v>914.71517139763432</v>
      </c>
      <c r="V1082">
        <v>943.92676309443709</v>
      </c>
      <c r="W1082">
        <v>859.09826078430615</v>
      </c>
      <c r="X1082">
        <v>987.47705905198245</v>
      </c>
      <c r="Y1082">
        <v>861.16058409866537</v>
      </c>
      <c r="Z1082">
        <v>936.12289853098287</v>
      </c>
      <c r="AA1082">
        <v>881.96462801847088</v>
      </c>
      <c r="AB1082">
        <v>914.9447088472408</v>
      </c>
      <c r="AC1082">
        <v>891.89588788253468</v>
      </c>
      <c r="AD1082">
        <v>884.34097126099834</v>
      </c>
      <c r="AE1082">
        <v>810.47468813630348</v>
      </c>
      <c r="AF1082">
        <v>885.4251870293524</v>
      </c>
      <c r="AG1082">
        <v>905.95656650536</v>
      </c>
      <c r="AH1082">
        <v>889.5490879215323</v>
      </c>
    </row>
    <row r="1083" spans="1:34" x14ac:dyDescent="0.25">
      <c r="A1083">
        <v>43934</v>
      </c>
      <c r="B1083">
        <v>765.79</v>
      </c>
      <c r="C1083">
        <v>887.24198205544087</v>
      </c>
      <c r="D1083">
        <v>597.89751230356114</v>
      </c>
      <c r="E1083">
        <v>854.2151857450624</v>
      </c>
      <c r="F1083">
        <v>879.62632452688001</v>
      </c>
      <c r="G1083">
        <v>795.64567138740745</v>
      </c>
      <c r="H1083">
        <v>933.06351946088216</v>
      </c>
      <c r="I1083">
        <v>835.94278583347943</v>
      </c>
      <c r="J1083">
        <v>874.98516722473607</v>
      </c>
      <c r="K1083">
        <v>785.18627672875311</v>
      </c>
      <c r="L1083">
        <v>786.16600098942422</v>
      </c>
      <c r="M1083">
        <v>961.65093327531963</v>
      </c>
      <c r="N1083">
        <v>825.84302675101446</v>
      </c>
      <c r="O1083">
        <v>943.31324561881002</v>
      </c>
      <c r="P1083">
        <v>886.74123274913268</v>
      </c>
      <c r="Q1083">
        <v>972.31524010356668</v>
      </c>
      <c r="R1083">
        <v>952.03742822220215</v>
      </c>
      <c r="S1083">
        <v>975.39303979917349</v>
      </c>
      <c r="T1083">
        <v>876.56312088790321</v>
      </c>
      <c r="U1083">
        <v>907.76734158319141</v>
      </c>
      <c r="V1083">
        <v>913.57122557980972</v>
      </c>
      <c r="W1083">
        <v>862.39923066876167</v>
      </c>
      <c r="X1083">
        <v>972.61017064258681</v>
      </c>
      <c r="Y1083">
        <v>858.51339844110032</v>
      </c>
      <c r="Z1083">
        <v>922.05713881168197</v>
      </c>
      <c r="AA1083">
        <v>880.11524696914194</v>
      </c>
      <c r="AB1083">
        <v>904.94805237554829</v>
      </c>
      <c r="AC1083">
        <v>887.61037185166231</v>
      </c>
      <c r="AD1083">
        <v>881.60675813938599</v>
      </c>
      <c r="AE1083">
        <v>798.56727801854663</v>
      </c>
      <c r="AF1083">
        <v>879.0198378018797</v>
      </c>
      <c r="AG1083">
        <v>902.66149071783104</v>
      </c>
      <c r="AH1083">
        <v>886.37905542092858</v>
      </c>
    </row>
    <row r="1084" spans="1:34" x14ac:dyDescent="0.25">
      <c r="A1084">
        <v>43931</v>
      </c>
      <c r="B1084">
        <v>757.94</v>
      </c>
      <c r="C1084">
        <v>877.8394520124773</v>
      </c>
      <c r="D1084">
        <v>563.33951723957011</v>
      </c>
      <c r="E1084">
        <v>828.6722698529461</v>
      </c>
      <c r="F1084">
        <v>867.38658466985453</v>
      </c>
      <c r="G1084">
        <v>791.62087745440317</v>
      </c>
      <c r="H1084">
        <v>929.14619745019763</v>
      </c>
      <c r="I1084">
        <v>829.95584769165612</v>
      </c>
      <c r="J1084">
        <v>858.36619105801992</v>
      </c>
      <c r="K1084">
        <v>772.71541699615454</v>
      </c>
      <c r="L1084">
        <v>769.54579414742625</v>
      </c>
      <c r="M1084">
        <v>949.2558642557284</v>
      </c>
      <c r="N1084">
        <v>826.89581062490925</v>
      </c>
      <c r="O1084">
        <v>945.74315222336088</v>
      </c>
      <c r="P1084">
        <v>867.89363589654886</v>
      </c>
      <c r="Q1084">
        <v>964.46751098276081</v>
      </c>
      <c r="R1084">
        <v>946.17862743583498</v>
      </c>
      <c r="S1084">
        <v>978.72976310768138</v>
      </c>
      <c r="T1084">
        <v>880.24021643539402</v>
      </c>
      <c r="U1084">
        <v>892.58591650662765</v>
      </c>
      <c r="V1084">
        <v>899.56806131176006</v>
      </c>
      <c r="W1084">
        <v>853.68257388750101</v>
      </c>
      <c r="X1084">
        <v>959.83105402688989</v>
      </c>
      <c r="Y1084">
        <v>851.22905117296773</v>
      </c>
      <c r="Z1084">
        <v>896.69636635129564</v>
      </c>
      <c r="AA1084">
        <v>870.93223877760238</v>
      </c>
      <c r="AB1084">
        <v>897.14839326135086</v>
      </c>
      <c r="AC1084">
        <v>877.334460342753</v>
      </c>
      <c r="AD1084">
        <v>869.86134740473824</v>
      </c>
      <c r="AE1084">
        <v>780.92411511320643</v>
      </c>
      <c r="AF1084">
        <v>868.84981830237155</v>
      </c>
      <c r="AG1084">
        <v>891.96113368170927</v>
      </c>
      <c r="AH1084">
        <v>879.69913759059727</v>
      </c>
    </row>
    <row r="1085" spans="1:34" x14ac:dyDescent="0.25">
      <c r="A1085">
        <v>43930</v>
      </c>
      <c r="B1085">
        <v>760.33</v>
      </c>
      <c r="C1085">
        <v>877.49117835233335</v>
      </c>
      <c r="D1085">
        <v>569.5728054519434</v>
      </c>
      <c r="E1085">
        <v>836.7114289910329</v>
      </c>
      <c r="F1085">
        <v>859.18981863071576</v>
      </c>
      <c r="G1085">
        <v>787.96473770649141</v>
      </c>
      <c r="H1085">
        <v>912.49342388819207</v>
      </c>
      <c r="I1085">
        <v>832.35780607571155</v>
      </c>
      <c r="J1085">
        <v>863.66833933495445</v>
      </c>
      <c r="K1085">
        <v>774.34301470187791</v>
      </c>
      <c r="L1085">
        <v>769.35320743010766</v>
      </c>
      <c r="M1085">
        <v>936.16998048538051</v>
      </c>
      <c r="N1085">
        <v>818.21210922590831</v>
      </c>
      <c r="O1085">
        <v>950.40743523683955</v>
      </c>
      <c r="P1085">
        <v>859.85373608483974</v>
      </c>
      <c r="Q1085">
        <v>976.06398819069113</v>
      </c>
      <c r="R1085">
        <v>945.09172313887029</v>
      </c>
      <c r="S1085">
        <v>979.43707752978719</v>
      </c>
      <c r="T1085">
        <v>909.54162670101186</v>
      </c>
      <c r="U1085">
        <v>886.42904832583497</v>
      </c>
      <c r="V1085">
        <v>936.50433612933898</v>
      </c>
      <c r="W1085">
        <v>849.68290256054843</v>
      </c>
      <c r="X1085">
        <v>963.58216208349131</v>
      </c>
      <c r="Y1085">
        <v>855.46099530922072</v>
      </c>
      <c r="Z1085">
        <v>887.51077996480785</v>
      </c>
      <c r="AA1085">
        <v>869.93897201691834</v>
      </c>
      <c r="AB1085">
        <v>905.14355198865212</v>
      </c>
      <c r="AC1085">
        <v>873.62367157034987</v>
      </c>
      <c r="AD1085">
        <v>862.56531407963905</v>
      </c>
      <c r="AE1085">
        <v>781.92474724755573</v>
      </c>
      <c r="AF1085">
        <v>864.57411270638181</v>
      </c>
      <c r="AG1085">
        <v>887.71231921852893</v>
      </c>
      <c r="AH1085">
        <v>885.08804167636026</v>
      </c>
    </row>
    <row r="1086" spans="1:34" x14ac:dyDescent="0.25">
      <c r="A1086">
        <v>43929</v>
      </c>
      <c r="B1086">
        <v>748.02</v>
      </c>
      <c r="C1086">
        <v>869.42113453157594</v>
      </c>
      <c r="D1086">
        <v>569.21201816756957</v>
      </c>
      <c r="E1086">
        <v>831.34295401403506</v>
      </c>
      <c r="F1086">
        <v>848.53319167105144</v>
      </c>
      <c r="G1086">
        <v>781.04536603648648</v>
      </c>
      <c r="H1086">
        <v>900.47198108581233</v>
      </c>
      <c r="I1086">
        <v>819.25820956362509</v>
      </c>
      <c r="J1086">
        <v>867.37407855611093</v>
      </c>
      <c r="K1086">
        <v>747.50153082007591</v>
      </c>
      <c r="L1086">
        <v>772.85966153047411</v>
      </c>
      <c r="M1086">
        <v>912.98416564047022</v>
      </c>
      <c r="N1086">
        <v>809.93258302668232</v>
      </c>
      <c r="O1086">
        <v>936.41596849689051</v>
      </c>
      <c r="P1086">
        <v>853.54367384881266</v>
      </c>
      <c r="Q1086">
        <v>968.29485056693431</v>
      </c>
      <c r="R1086">
        <v>938.66518733317582</v>
      </c>
      <c r="S1086">
        <v>991.89636985805691</v>
      </c>
      <c r="T1086">
        <v>906.80445752142577</v>
      </c>
      <c r="U1086">
        <v>873.87640625436177</v>
      </c>
      <c r="V1086">
        <v>931.03626158863756</v>
      </c>
      <c r="W1086">
        <v>850.31868747152635</v>
      </c>
      <c r="X1086">
        <v>953.96966062576723</v>
      </c>
      <c r="Y1086">
        <v>849.35008300791799</v>
      </c>
      <c r="Z1086">
        <v>881.62486893780112</v>
      </c>
      <c r="AA1086">
        <v>862.26383007275604</v>
      </c>
      <c r="AB1086">
        <v>896.65340949272115</v>
      </c>
      <c r="AC1086">
        <v>866.35678070408142</v>
      </c>
      <c r="AD1086">
        <v>851.93646062293612</v>
      </c>
      <c r="AE1086">
        <v>767.37454794650773</v>
      </c>
      <c r="AF1086">
        <v>853.40272715289007</v>
      </c>
      <c r="AG1086">
        <v>877.94252798806826</v>
      </c>
      <c r="AH1086">
        <v>881.06593388104079</v>
      </c>
    </row>
    <row r="1087" spans="1:34" x14ac:dyDescent="0.25">
      <c r="A1087">
        <v>43928</v>
      </c>
      <c r="B1087">
        <v>746.69</v>
      </c>
      <c r="C1087">
        <v>866.3150613075793</v>
      </c>
      <c r="D1087">
        <v>569.31631044107939</v>
      </c>
      <c r="E1087">
        <v>835.33950709323744</v>
      </c>
      <c r="F1087">
        <v>845.93481965615115</v>
      </c>
      <c r="G1087">
        <v>772.07681536201017</v>
      </c>
      <c r="H1087">
        <v>896.74213341818358</v>
      </c>
      <c r="I1087">
        <v>818.57329515003266</v>
      </c>
      <c r="J1087">
        <v>871.79875946766185</v>
      </c>
      <c r="K1087">
        <v>736.84020866206743</v>
      </c>
      <c r="L1087">
        <v>766.59263479544143</v>
      </c>
      <c r="M1087">
        <v>919.26802593217178</v>
      </c>
      <c r="N1087">
        <v>795.76033356937751</v>
      </c>
      <c r="O1087">
        <v>930.50173578984936</v>
      </c>
      <c r="P1087">
        <v>848.53982314014934</v>
      </c>
      <c r="Q1087">
        <v>972.387279461655</v>
      </c>
      <c r="R1087">
        <v>945.66772772648665</v>
      </c>
      <c r="S1087">
        <v>997.33621380512966</v>
      </c>
      <c r="T1087">
        <v>878.57954561965835</v>
      </c>
      <c r="U1087">
        <v>865.23587411324695</v>
      </c>
      <c r="V1087">
        <v>881.38511457089317</v>
      </c>
      <c r="W1087">
        <v>851.94382071080361</v>
      </c>
      <c r="X1087">
        <v>949.23525491697717</v>
      </c>
      <c r="Y1087">
        <v>853.0214413276293</v>
      </c>
      <c r="Z1087">
        <v>879.45328822567069</v>
      </c>
      <c r="AA1087">
        <v>859.90481718381079</v>
      </c>
      <c r="AB1087">
        <v>891.10871452904053</v>
      </c>
      <c r="AC1087">
        <v>864.5992987572771</v>
      </c>
      <c r="AD1087">
        <v>847.66850305863545</v>
      </c>
      <c r="AE1087">
        <v>770.25092571885943</v>
      </c>
      <c r="AF1087">
        <v>843.18777747339732</v>
      </c>
      <c r="AG1087">
        <v>878.23011618721125</v>
      </c>
      <c r="AH1087">
        <v>877.18314385137114</v>
      </c>
    </row>
    <row r="1088" spans="1:34" x14ac:dyDescent="0.25">
      <c r="A1088">
        <v>43927</v>
      </c>
      <c r="B1088">
        <v>736.75</v>
      </c>
      <c r="C1088">
        <v>864.3015127315125</v>
      </c>
      <c r="D1088">
        <v>550.63406966229979</v>
      </c>
      <c r="E1088">
        <v>833.45451711124997</v>
      </c>
      <c r="F1088">
        <v>841.93968269034656</v>
      </c>
      <c r="G1088">
        <v>767.62873062204608</v>
      </c>
      <c r="H1088">
        <v>898.03990027587929</v>
      </c>
      <c r="I1088">
        <v>808.12276140482959</v>
      </c>
      <c r="J1088">
        <v>871.64583465117903</v>
      </c>
      <c r="K1088">
        <v>733.84911533036541</v>
      </c>
      <c r="L1088">
        <v>755.17484153675377</v>
      </c>
      <c r="M1088">
        <v>918.67076776028603</v>
      </c>
      <c r="N1088">
        <v>808.77851252896892</v>
      </c>
      <c r="O1088">
        <v>926.37502751670161</v>
      </c>
      <c r="P1088">
        <v>838.36246149707756</v>
      </c>
      <c r="Q1088">
        <v>979.18308201808622</v>
      </c>
      <c r="R1088">
        <v>951.73816379436244</v>
      </c>
      <c r="S1088">
        <v>994.73019634760351</v>
      </c>
      <c r="T1088">
        <v>886.98737707761006</v>
      </c>
      <c r="U1088">
        <v>844.47384176766514</v>
      </c>
      <c r="V1088">
        <v>847.08120090644297</v>
      </c>
      <c r="W1088">
        <v>848.75802220784851</v>
      </c>
      <c r="X1088">
        <v>953.74940024990167</v>
      </c>
      <c r="Y1088">
        <v>856.18701794483866</v>
      </c>
      <c r="Z1088">
        <v>870.78942216643793</v>
      </c>
      <c r="AA1088">
        <v>859.88411940180663</v>
      </c>
      <c r="AB1088">
        <v>887.40756194555843</v>
      </c>
      <c r="AC1088">
        <v>857.74981686023057</v>
      </c>
      <c r="AD1088">
        <v>850.6349202157038</v>
      </c>
      <c r="AE1088">
        <v>770.12423657909653</v>
      </c>
      <c r="AF1088">
        <v>836.77750952840813</v>
      </c>
      <c r="AG1088">
        <v>875.85610662225508</v>
      </c>
      <c r="AH1088">
        <v>877.43628976497666</v>
      </c>
    </row>
    <row r="1089" spans="1:34" x14ac:dyDescent="0.25">
      <c r="A1089">
        <v>43924</v>
      </c>
      <c r="B1089">
        <v>701.8</v>
      </c>
      <c r="C1089">
        <v>840.02177709063199</v>
      </c>
      <c r="D1089">
        <v>526.03671158043767</v>
      </c>
      <c r="E1089">
        <v>812.65181273434655</v>
      </c>
      <c r="F1089">
        <v>812.46010836603477</v>
      </c>
      <c r="G1089">
        <v>725.64489079814393</v>
      </c>
      <c r="H1089">
        <v>872.35479417113197</v>
      </c>
      <c r="I1089">
        <v>772.89489811315195</v>
      </c>
      <c r="J1089">
        <v>847.18515545496075</v>
      </c>
      <c r="K1089">
        <v>681.77277961393338</v>
      </c>
      <c r="L1089">
        <v>726.49300459147412</v>
      </c>
      <c r="M1089">
        <v>899.89502767329304</v>
      </c>
      <c r="N1089">
        <v>776.68919343991638</v>
      </c>
      <c r="O1089">
        <v>894.06428588935307</v>
      </c>
      <c r="P1089">
        <v>811.32191586733484</v>
      </c>
      <c r="Q1089">
        <v>963.92189860677831</v>
      </c>
      <c r="R1089">
        <v>926.66392152573337</v>
      </c>
      <c r="S1089">
        <v>981.12146759609436</v>
      </c>
      <c r="T1089">
        <v>888.90051681783541</v>
      </c>
      <c r="U1089">
        <v>818.57711424731292</v>
      </c>
      <c r="V1089">
        <v>799.78251153586848</v>
      </c>
      <c r="W1089">
        <v>817.74489154027265</v>
      </c>
      <c r="X1089">
        <v>934.75088737237706</v>
      </c>
      <c r="Y1089">
        <v>844.00362850270903</v>
      </c>
      <c r="Z1089">
        <v>865.01032712349047</v>
      </c>
      <c r="AA1089">
        <v>840.024049875336</v>
      </c>
      <c r="AB1089">
        <v>857.73152189577354</v>
      </c>
      <c r="AC1089">
        <v>828.29406597132152</v>
      </c>
      <c r="AD1089">
        <v>829.02298176137663</v>
      </c>
      <c r="AE1089">
        <v>710.00798396615346</v>
      </c>
      <c r="AF1089">
        <v>802.14621541446809</v>
      </c>
      <c r="AG1089">
        <v>851.54992215457457</v>
      </c>
      <c r="AH1089">
        <v>862.63277175466453</v>
      </c>
    </row>
    <row r="1090" spans="1:34" x14ac:dyDescent="0.25">
      <c r="A1090">
        <v>43922</v>
      </c>
      <c r="B1090">
        <v>680.23</v>
      </c>
      <c r="C1090">
        <v>821.36362667475714</v>
      </c>
      <c r="D1090">
        <v>504.93112315824578</v>
      </c>
      <c r="E1090">
        <v>790.72175145553501</v>
      </c>
      <c r="F1090">
        <v>793.01827678916368</v>
      </c>
      <c r="G1090">
        <v>709.36004722256746</v>
      </c>
      <c r="H1090">
        <v>862.53424758419476</v>
      </c>
      <c r="I1090">
        <v>740.83543392316153</v>
      </c>
      <c r="J1090">
        <v>827.13933495415438</v>
      </c>
      <c r="K1090">
        <v>616.04041711376715</v>
      </c>
      <c r="L1090">
        <v>698.27926910302551</v>
      </c>
      <c r="M1090">
        <v>894.37031283154658</v>
      </c>
      <c r="N1090">
        <v>749.30075877491379</v>
      </c>
      <c r="O1090">
        <v>876.87799467346827</v>
      </c>
      <c r="P1090">
        <v>775.67154824134184</v>
      </c>
      <c r="Q1090">
        <v>944.74111143098708</v>
      </c>
      <c r="R1090">
        <v>918.59126183305455</v>
      </c>
      <c r="S1090">
        <v>987.66213505361463</v>
      </c>
      <c r="T1090">
        <v>875.64738607301774</v>
      </c>
      <c r="U1090">
        <v>801.90451059479642</v>
      </c>
      <c r="V1090">
        <v>779.07554137337593</v>
      </c>
      <c r="W1090">
        <v>806.03471774457739</v>
      </c>
      <c r="X1090">
        <v>924.90130389881961</v>
      </c>
      <c r="Y1090">
        <v>826.82247288693918</v>
      </c>
      <c r="Z1090">
        <v>834.68199655890999</v>
      </c>
      <c r="AA1090">
        <v>824.7455656527892</v>
      </c>
      <c r="AB1090">
        <v>833.32685889287666</v>
      </c>
      <c r="AC1090">
        <v>809.95355115216512</v>
      </c>
      <c r="AD1090">
        <v>806.6484892107012</v>
      </c>
      <c r="AE1090">
        <v>679.16275807772797</v>
      </c>
      <c r="AF1090">
        <v>777.90967450427365</v>
      </c>
      <c r="AG1090">
        <v>835.75657722266305</v>
      </c>
      <c r="AH1090">
        <v>845.24659157847316</v>
      </c>
    </row>
    <row r="1091" spans="1:34" x14ac:dyDescent="0.25">
      <c r="A1091">
        <v>43921</v>
      </c>
      <c r="B1091">
        <v>662.53</v>
      </c>
      <c r="C1091">
        <v>806.94015491341509</v>
      </c>
      <c r="D1091">
        <v>486.00616267397743</v>
      </c>
      <c r="E1091">
        <v>782.27086216355224</v>
      </c>
      <c r="F1091">
        <v>775.62962373870903</v>
      </c>
      <c r="G1091">
        <v>686.19955275223697</v>
      </c>
      <c r="H1091">
        <v>842.24127641971165</v>
      </c>
      <c r="I1091">
        <v>722.17812669388741</v>
      </c>
      <c r="J1091">
        <v>840.67895556141491</v>
      </c>
      <c r="K1091">
        <v>586.78918886182078</v>
      </c>
      <c r="L1091">
        <v>694.99862390518501</v>
      </c>
      <c r="M1091">
        <v>869.33605588512933</v>
      </c>
      <c r="N1091">
        <v>742.14429269467894</v>
      </c>
      <c r="O1091">
        <v>868.15688271819715</v>
      </c>
      <c r="P1091">
        <v>754.3814333961318</v>
      </c>
      <c r="Q1091">
        <v>932.83140172551066</v>
      </c>
      <c r="R1091">
        <v>904.72346850532847</v>
      </c>
      <c r="S1091">
        <v>973.78615138274063</v>
      </c>
      <c r="T1091">
        <v>859.37588209028149</v>
      </c>
      <c r="U1091">
        <v>785.84952543836255</v>
      </c>
      <c r="V1091">
        <v>759.49675750951405</v>
      </c>
      <c r="W1091">
        <v>802.48795125420918</v>
      </c>
      <c r="X1091">
        <v>903.22570608902254</v>
      </c>
      <c r="Y1091">
        <v>812.07157848347788</v>
      </c>
      <c r="Z1091">
        <v>820.74325097626979</v>
      </c>
      <c r="AA1091">
        <v>807.39414032494528</v>
      </c>
      <c r="AB1091">
        <v>825.20154624420934</v>
      </c>
      <c r="AC1091">
        <v>794.76253302781561</v>
      </c>
      <c r="AD1091">
        <v>793.82024109126201</v>
      </c>
      <c r="AE1091">
        <v>652.99285999044105</v>
      </c>
      <c r="AF1091">
        <v>758.58591947857917</v>
      </c>
      <c r="AG1091">
        <v>822.77508548736466</v>
      </c>
      <c r="AH1091">
        <v>833.17150555676562</v>
      </c>
    </row>
    <row r="1092" spans="1:34" x14ac:dyDescent="0.25">
      <c r="A1092">
        <v>43920</v>
      </c>
      <c r="B1092">
        <v>662.26</v>
      </c>
      <c r="C1092">
        <v>815.42826718898721</v>
      </c>
      <c r="D1092">
        <v>481.92165647590463</v>
      </c>
      <c r="E1092">
        <v>786.29972135628736</v>
      </c>
      <c r="F1092">
        <v>789.82736727500685</v>
      </c>
      <c r="G1092">
        <v>690.30084316358398</v>
      </c>
      <c r="H1092">
        <v>848.43016443521879</v>
      </c>
      <c r="I1092">
        <v>736.46795226072129</v>
      </c>
      <c r="J1092">
        <v>839.86617557544446</v>
      </c>
      <c r="K1092">
        <v>605.3493430927947</v>
      </c>
      <c r="L1092">
        <v>707.02967174443563</v>
      </c>
      <c r="M1092">
        <v>873.10164918349756</v>
      </c>
      <c r="N1092">
        <v>749.7000058799357</v>
      </c>
      <c r="O1092">
        <v>868.30814617623457</v>
      </c>
      <c r="P1092">
        <v>755.42468266771823</v>
      </c>
      <c r="Q1092">
        <v>941.71535225218304</v>
      </c>
      <c r="R1092">
        <v>911.38023935884644</v>
      </c>
      <c r="S1092">
        <v>983.93413903822068</v>
      </c>
      <c r="T1092">
        <v>841.84161940325555</v>
      </c>
      <c r="U1092">
        <v>795.9843439328896</v>
      </c>
      <c r="V1092">
        <v>784.63414302126114</v>
      </c>
      <c r="W1092">
        <v>799.62493276114583</v>
      </c>
      <c r="X1092">
        <v>904.27816282048968</v>
      </c>
      <c r="Y1092">
        <v>830.33837963017459</v>
      </c>
      <c r="Z1092">
        <v>854.60993094881246</v>
      </c>
      <c r="AA1092">
        <v>817.2779759827722</v>
      </c>
      <c r="AB1092">
        <v>832.16713525195041</v>
      </c>
      <c r="AC1092">
        <v>800.1600311346017</v>
      </c>
      <c r="AD1092">
        <v>805.85809003327051</v>
      </c>
      <c r="AE1092">
        <v>655.30806920252803</v>
      </c>
      <c r="AF1092">
        <v>770.70534365076901</v>
      </c>
      <c r="AG1092">
        <v>829.30707716327242</v>
      </c>
      <c r="AH1092">
        <v>842.67031038169239</v>
      </c>
    </row>
    <row r="1093" spans="1:34" x14ac:dyDescent="0.25">
      <c r="A1093">
        <v>43917</v>
      </c>
      <c r="B1093">
        <v>696.06</v>
      </c>
      <c r="C1093">
        <v>842.25801160693425</v>
      </c>
      <c r="D1093">
        <v>525.31360427348477</v>
      </c>
      <c r="E1093">
        <v>808.51354811369254</v>
      </c>
      <c r="F1093">
        <v>827.95298130831873</v>
      </c>
      <c r="G1093">
        <v>728.93323923622029</v>
      </c>
      <c r="H1093">
        <v>882.0160509559837</v>
      </c>
      <c r="I1093">
        <v>771.92850088266005</v>
      </c>
      <c r="J1093">
        <v>866.53212073181908</v>
      </c>
      <c r="K1093">
        <v>643.94026805243311</v>
      </c>
      <c r="L1093">
        <v>738.13452872861365</v>
      </c>
      <c r="M1093">
        <v>891.2455896457484</v>
      </c>
      <c r="N1093">
        <v>776.26478246932049</v>
      </c>
      <c r="O1093">
        <v>891.64516981221345</v>
      </c>
      <c r="P1093">
        <v>781.75307218128319</v>
      </c>
      <c r="Q1093">
        <v>954.24999423543875</v>
      </c>
      <c r="R1093">
        <v>941.4628058992613</v>
      </c>
      <c r="S1093">
        <v>999.58624077662648</v>
      </c>
      <c r="T1093">
        <v>857.25907597019034</v>
      </c>
      <c r="U1093">
        <v>816.70870299077603</v>
      </c>
      <c r="V1093">
        <v>824.35949589849486</v>
      </c>
      <c r="W1093">
        <v>827.20813778474485</v>
      </c>
      <c r="X1093">
        <v>913.22987779602386</v>
      </c>
      <c r="Y1093">
        <v>852.5410966749771</v>
      </c>
      <c r="Z1093">
        <v>880.13205588806295</v>
      </c>
      <c r="AA1093">
        <v>844.93482314772632</v>
      </c>
      <c r="AB1093">
        <v>857.0032816376247</v>
      </c>
      <c r="AC1093">
        <v>828.62519535468437</v>
      </c>
      <c r="AD1093">
        <v>829.67528417852463</v>
      </c>
      <c r="AE1093">
        <v>709.03154411645346</v>
      </c>
      <c r="AF1093">
        <v>799.52637250578005</v>
      </c>
      <c r="AG1093">
        <v>857.38003715728667</v>
      </c>
      <c r="AH1093">
        <v>863.93288898198534</v>
      </c>
    </row>
    <row r="1094" spans="1:34" x14ac:dyDescent="0.25">
      <c r="A1094">
        <v>43916</v>
      </c>
      <c r="B1094">
        <v>694.21</v>
      </c>
      <c r="C1094">
        <v>848.30664082523867</v>
      </c>
      <c r="D1094">
        <v>556.8299460499818</v>
      </c>
      <c r="E1094">
        <v>801.71729711393289</v>
      </c>
      <c r="F1094">
        <v>838.49023944028102</v>
      </c>
      <c r="G1094">
        <v>736.97699295591065</v>
      </c>
      <c r="H1094">
        <v>881.75480121056114</v>
      </c>
      <c r="I1094">
        <v>774.05249514464788</v>
      </c>
      <c r="J1094">
        <v>863.13427451530572</v>
      </c>
      <c r="K1094">
        <v>658.39489521534801</v>
      </c>
      <c r="L1094">
        <v>754.40971386188608</v>
      </c>
      <c r="M1094">
        <v>880.94151887679118</v>
      </c>
      <c r="N1094">
        <v>776.97334943977989</v>
      </c>
      <c r="O1094">
        <v>894.00838213677991</v>
      </c>
      <c r="P1094">
        <v>791.61296200625566</v>
      </c>
      <c r="Q1094">
        <v>959.36124214134861</v>
      </c>
      <c r="R1094">
        <v>947.42478635546195</v>
      </c>
      <c r="S1094">
        <v>1015.956486153991</v>
      </c>
      <c r="T1094">
        <v>855.15458575037633</v>
      </c>
      <c r="U1094">
        <v>810.92237130201431</v>
      </c>
      <c r="V1094">
        <v>849.58846890269956</v>
      </c>
      <c r="W1094">
        <v>826.42135903611302</v>
      </c>
      <c r="X1094">
        <v>923.82888411876945</v>
      </c>
      <c r="Y1094">
        <v>861.211360414409</v>
      </c>
      <c r="Z1094">
        <v>896.68010597216721</v>
      </c>
      <c r="AA1094">
        <v>853.73964943557439</v>
      </c>
      <c r="AB1094">
        <v>863.37303727347739</v>
      </c>
      <c r="AC1094">
        <v>831.25739358060878</v>
      </c>
      <c r="AD1094">
        <v>830.34465856989118</v>
      </c>
      <c r="AE1094">
        <v>717.09728641249546</v>
      </c>
      <c r="AF1094">
        <v>807.12519239365952</v>
      </c>
      <c r="AG1094">
        <v>862.97705032010208</v>
      </c>
      <c r="AH1094">
        <v>869.44411076851952</v>
      </c>
    </row>
    <row r="1095" spans="1:34" x14ac:dyDescent="0.25">
      <c r="A1095">
        <v>43915</v>
      </c>
      <c r="B1095">
        <v>690.25</v>
      </c>
      <c r="C1095">
        <v>856.43422935394324</v>
      </c>
      <c r="D1095">
        <v>581.90543245255435</v>
      </c>
      <c r="E1095">
        <v>783.76160404558686</v>
      </c>
      <c r="F1095">
        <v>854.32203848135259</v>
      </c>
      <c r="G1095">
        <v>750.5442001399224</v>
      </c>
      <c r="H1095">
        <v>903.21171977797519</v>
      </c>
      <c r="I1095">
        <v>792.6231588744879</v>
      </c>
      <c r="J1095">
        <v>865.01176899158702</v>
      </c>
      <c r="K1095">
        <v>664.29562120000003</v>
      </c>
      <c r="L1095">
        <v>770.06743984506033</v>
      </c>
      <c r="M1095">
        <v>875.12772508770934</v>
      </c>
      <c r="N1095">
        <v>780.60846903788718</v>
      </c>
      <c r="O1095">
        <v>900.7128843367127</v>
      </c>
      <c r="P1095">
        <v>809.86650229290456</v>
      </c>
      <c r="Q1095">
        <v>956.74563328488841</v>
      </c>
      <c r="R1095">
        <v>962.34897625252393</v>
      </c>
      <c r="S1095">
        <v>1013.869582584539</v>
      </c>
      <c r="T1095">
        <v>842.17197091884532</v>
      </c>
      <c r="U1095">
        <v>813.26570933858113</v>
      </c>
      <c r="V1095">
        <v>855.51464291694811</v>
      </c>
      <c r="W1095">
        <v>836.37417380837974</v>
      </c>
      <c r="X1095">
        <v>916.35540548362724</v>
      </c>
      <c r="Y1095">
        <v>868.34464956920442</v>
      </c>
      <c r="Z1095">
        <v>912.74251476330539</v>
      </c>
      <c r="AA1095">
        <v>863.28698794310822</v>
      </c>
      <c r="AB1095">
        <v>867.8225694850629</v>
      </c>
      <c r="AC1095">
        <v>843.31713963066204</v>
      </c>
      <c r="AD1095">
        <v>831.4430005446369</v>
      </c>
      <c r="AE1095">
        <v>730.39157858248313</v>
      </c>
      <c r="AF1095">
        <v>815.16561378970755</v>
      </c>
      <c r="AG1095">
        <v>875.62056099530378</v>
      </c>
      <c r="AH1095">
        <v>872.34244319375</v>
      </c>
    </row>
    <row r="1096" spans="1:34" x14ac:dyDescent="0.25">
      <c r="A1096">
        <v>43914</v>
      </c>
      <c r="B1096">
        <v>659.21</v>
      </c>
      <c r="C1096">
        <v>840.26584798029126</v>
      </c>
      <c r="D1096">
        <v>557.89477923985214</v>
      </c>
      <c r="E1096">
        <v>760.76582239909692</v>
      </c>
      <c r="F1096">
        <v>839.94666730073163</v>
      </c>
      <c r="G1096">
        <v>712.83982032083668</v>
      </c>
      <c r="H1096">
        <v>885.88754679439489</v>
      </c>
      <c r="I1096">
        <v>755.45086012671663</v>
      </c>
      <c r="J1096">
        <v>859.19925729087447</v>
      </c>
      <c r="K1096">
        <v>663.08620277767659</v>
      </c>
      <c r="L1096">
        <v>752.4080278678864</v>
      </c>
      <c r="M1096">
        <v>855.18176034906742</v>
      </c>
      <c r="N1096">
        <v>765.29389862909693</v>
      </c>
      <c r="O1096">
        <v>874.96322594885828</v>
      </c>
      <c r="P1096">
        <v>792.82383176964299</v>
      </c>
      <c r="Q1096">
        <v>947.06691594880897</v>
      </c>
      <c r="R1096">
        <v>946.64315639565655</v>
      </c>
      <c r="S1096">
        <v>1022.214573092726</v>
      </c>
      <c r="T1096">
        <v>827.84813567234823</v>
      </c>
      <c r="U1096">
        <v>787.77400151826487</v>
      </c>
      <c r="V1096">
        <v>835.66477464860714</v>
      </c>
      <c r="W1096">
        <v>821.76593860176547</v>
      </c>
      <c r="X1096">
        <v>908.4311420609572</v>
      </c>
      <c r="Y1096">
        <v>858.93447557477543</v>
      </c>
      <c r="Z1096">
        <v>877.27396340249743</v>
      </c>
      <c r="AA1096">
        <v>850.92154711783496</v>
      </c>
      <c r="AB1096">
        <v>852.92471640738404</v>
      </c>
      <c r="AC1096">
        <v>820.87150149034096</v>
      </c>
      <c r="AD1096">
        <v>809.48261174169795</v>
      </c>
      <c r="AE1096">
        <v>688.57832712632876</v>
      </c>
      <c r="AF1096">
        <v>792.95157623726357</v>
      </c>
      <c r="AG1096">
        <v>855.80342895835633</v>
      </c>
      <c r="AH1096">
        <v>866.01875225711979</v>
      </c>
    </row>
    <row r="1097" spans="1:34" x14ac:dyDescent="0.25">
      <c r="A1097">
        <v>43913</v>
      </c>
      <c r="B1097">
        <v>666.59</v>
      </c>
      <c r="C1097">
        <v>842.75758983043386</v>
      </c>
      <c r="D1097">
        <v>569.58116336184924</v>
      </c>
      <c r="E1097">
        <v>759.67005235038971</v>
      </c>
      <c r="F1097">
        <v>845.17398014908622</v>
      </c>
      <c r="G1097">
        <v>715.51101081472473</v>
      </c>
      <c r="H1097">
        <v>881.63582313210509</v>
      </c>
      <c r="I1097">
        <v>759.91565338226144</v>
      </c>
      <c r="J1097">
        <v>860.89280250667389</v>
      </c>
      <c r="K1097">
        <v>645.95410685879426</v>
      </c>
      <c r="L1097">
        <v>760.0637418773025</v>
      </c>
      <c r="M1097">
        <v>866.77595645509996</v>
      </c>
      <c r="N1097">
        <v>776.7042154907034</v>
      </c>
      <c r="O1097">
        <v>865.10854179614751</v>
      </c>
      <c r="P1097">
        <v>799.92871032992593</v>
      </c>
      <c r="Q1097">
        <v>951.22878935434119</v>
      </c>
      <c r="R1097">
        <v>944.96116388594112</v>
      </c>
      <c r="S1097">
        <v>1025.8337430012041</v>
      </c>
      <c r="T1097">
        <v>851.66108593554895</v>
      </c>
      <c r="U1097">
        <v>782.6802839175449</v>
      </c>
      <c r="V1097">
        <v>836.83409483465903</v>
      </c>
      <c r="W1097">
        <v>822.76490963386016</v>
      </c>
      <c r="X1097">
        <v>892.43749256778244</v>
      </c>
      <c r="Y1097">
        <v>869.47424811069595</v>
      </c>
      <c r="Z1097">
        <v>880.32669310925166</v>
      </c>
      <c r="AA1097">
        <v>855.60368782551132</v>
      </c>
      <c r="AB1097">
        <v>850.16226629332562</v>
      </c>
      <c r="AC1097">
        <v>821.40432870033976</v>
      </c>
      <c r="AD1097">
        <v>817.22379545131139</v>
      </c>
      <c r="AE1097">
        <v>687.31108974541598</v>
      </c>
      <c r="AF1097">
        <v>797.249127105963</v>
      </c>
      <c r="AG1097">
        <v>856.87804907380917</v>
      </c>
      <c r="AH1097">
        <v>869.55418832893395</v>
      </c>
    </row>
    <row r="1098" spans="1:34" x14ac:dyDescent="0.25">
      <c r="A1098">
        <v>43910</v>
      </c>
      <c r="B1098">
        <v>709.73</v>
      </c>
      <c r="C1098">
        <v>882.07224932205406</v>
      </c>
      <c r="D1098">
        <v>623.64870225623793</v>
      </c>
      <c r="E1098">
        <v>802.47205381405433</v>
      </c>
      <c r="F1098">
        <v>880.36293909517758</v>
      </c>
      <c r="G1098">
        <v>774.33677557215447</v>
      </c>
      <c r="H1098">
        <v>916.65315005665468</v>
      </c>
      <c r="I1098">
        <v>813.31233097766392</v>
      </c>
      <c r="J1098">
        <v>897.70553113249116</v>
      </c>
      <c r="K1098">
        <v>716.77415208820503</v>
      </c>
      <c r="L1098">
        <v>827.50087974558232</v>
      </c>
      <c r="M1098">
        <v>908.87593701082903</v>
      </c>
      <c r="N1098">
        <v>811.14074297476225</v>
      </c>
      <c r="O1098">
        <v>905.03364061712546</v>
      </c>
      <c r="P1098">
        <v>856.33046717773243</v>
      </c>
      <c r="Q1098">
        <v>977.23203278133553</v>
      </c>
      <c r="R1098">
        <v>974.57798278369</v>
      </c>
      <c r="S1098">
        <v>1038.0330506479829</v>
      </c>
      <c r="T1098">
        <v>870.74819353501596</v>
      </c>
      <c r="U1098">
        <v>820.30788589223005</v>
      </c>
      <c r="V1098">
        <v>885.21504714996365</v>
      </c>
      <c r="W1098">
        <v>871.18373407005708</v>
      </c>
      <c r="X1098">
        <v>924.75087917471012</v>
      </c>
      <c r="Y1098">
        <v>912.98998101331745</v>
      </c>
      <c r="Z1098">
        <v>898.40238247776426</v>
      </c>
      <c r="AA1098">
        <v>892.15528282228809</v>
      </c>
      <c r="AB1098">
        <v>892.767482217159</v>
      </c>
      <c r="AC1098">
        <v>865.88346536546953</v>
      </c>
      <c r="AD1098">
        <v>850.96690018185791</v>
      </c>
      <c r="AE1098">
        <v>762.68359615583358</v>
      </c>
      <c r="AF1098">
        <v>844.97970926265407</v>
      </c>
      <c r="AG1098">
        <v>896.7626055118775</v>
      </c>
      <c r="AH1098">
        <v>899.74568004266234</v>
      </c>
    </row>
    <row r="1099" spans="1:34" x14ac:dyDescent="0.25">
      <c r="A1099">
        <v>43909</v>
      </c>
      <c r="B1099">
        <v>725.94</v>
      </c>
      <c r="C1099">
        <v>884.74266967533595</v>
      </c>
      <c r="D1099">
        <v>636.25704893187549</v>
      </c>
      <c r="E1099">
        <v>806.61455838393908</v>
      </c>
      <c r="F1099">
        <v>887.71089342198854</v>
      </c>
      <c r="G1099">
        <v>782.94943464084781</v>
      </c>
      <c r="H1099">
        <v>916.31195445548292</v>
      </c>
      <c r="I1099">
        <v>814.43962575730779</v>
      </c>
      <c r="J1099">
        <v>886.3206523520264</v>
      </c>
      <c r="K1099">
        <v>715.23507949598104</v>
      </c>
      <c r="L1099">
        <v>850.72725625501994</v>
      </c>
      <c r="M1099">
        <v>900.69961184244198</v>
      </c>
      <c r="N1099">
        <v>813.23815356425291</v>
      </c>
      <c r="O1099">
        <v>906.35958249489829</v>
      </c>
      <c r="P1099">
        <v>859.46598116814516</v>
      </c>
      <c r="Q1099">
        <v>975.30232836830294</v>
      </c>
      <c r="R1099">
        <v>976.70775851869325</v>
      </c>
      <c r="S1099">
        <v>1016.519264050388</v>
      </c>
      <c r="T1099">
        <v>871.5414333057638</v>
      </c>
      <c r="U1099">
        <v>826.7897071092093</v>
      </c>
      <c r="V1099">
        <v>885.14231822887314</v>
      </c>
      <c r="W1099">
        <v>874.30043134686719</v>
      </c>
      <c r="X1099">
        <v>934.96893983055088</v>
      </c>
      <c r="Y1099">
        <v>913.55969677987218</v>
      </c>
      <c r="Z1099">
        <v>905.50577191342722</v>
      </c>
      <c r="AA1099">
        <v>895.63258408862657</v>
      </c>
      <c r="AB1099">
        <v>893.03616427821817</v>
      </c>
      <c r="AC1099">
        <v>869.87646640769094</v>
      </c>
      <c r="AD1099">
        <v>852.19667501028721</v>
      </c>
      <c r="AE1099">
        <v>778.69735803792037</v>
      </c>
      <c r="AF1099">
        <v>850.03842279544176</v>
      </c>
      <c r="AG1099">
        <v>899.25412393158422</v>
      </c>
      <c r="AH1099">
        <v>899.79167631974121</v>
      </c>
    </row>
    <row r="1100" spans="1:34" x14ac:dyDescent="0.25">
      <c r="A1100">
        <v>43908</v>
      </c>
      <c r="B1100">
        <v>747.66</v>
      </c>
      <c r="C1100">
        <v>897.81114844532669</v>
      </c>
      <c r="D1100">
        <v>655.58636677917298</v>
      </c>
      <c r="E1100">
        <v>839.86992453940502</v>
      </c>
      <c r="F1100">
        <v>899.18067934429803</v>
      </c>
      <c r="G1100">
        <v>798.53406482533319</v>
      </c>
      <c r="H1100">
        <v>925.64958047577738</v>
      </c>
      <c r="I1100">
        <v>838.36456028227519</v>
      </c>
      <c r="J1100">
        <v>901.96575122496063</v>
      </c>
      <c r="K1100">
        <v>723.22002031661327</v>
      </c>
      <c r="L1100">
        <v>876.05758402846539</v>
      </c>
      <c r="M1100">
        <v>896.97093673792256</v>
      </c>
      <c r="N1100">
        <v>824.56593886865323</v>
      </c>
      <c r="O1100">
        <v>927.53370473863902</v>
      </c>
      <c r="P1100">
        <v>877.58229883784929</v>
      </c>
      <c r="Q1100">
        <v>982.08639197176615</v>
      </c>
      <c r="R1100">
        <v>990.50869431505112</v>
      </c>
      <c r="S1100">
        <v>1037.9012503761189</v>
      </c>
      <c r="T1100">
        <v>870.8719503750566</v>
      </c>
      <c r="U1100">
        <v>844.00091824502965</v>
      </c>
      <c r="V1100">
        <v>901.17493094837073</v>
      </c>
      <c r="W1100">
        <v>892.72636701984868</v>
      </c>
      <c r="X1100">
        <v>942.65338113603548</v>
      </c>
      <c r="Y1100">
        <v>923.73794002159275</v>
      </c>
      <c r="Z1100">
        <v>917.25931533962535</v>
      </c>
      <c r="AA1100">
        <v>905.8932110309986</v>
      </c>
      <c r="AB1100">
        <v>908.57580251881109</v>
      </c>
      <c r="AC1100">
        <v>887.17149055615516</v>
      </c>
      <c r="AD1100">
        <v>863.52172363622572</v>
      </c>
      <c r="AE1100">
        <v>809.15196624386601</v>
      </c>
      <c r="AF1100">
        <v>862.10430072607483</v>
      </c>
      <c r="AG1100">
        <v>912.88334545220857</v>
      </c>
      <c r="AH1100">
        <v>910.6198951158176</v>
      </c>
    </row>
    <row r="1101" spans="1:34" x14ac:dyDescent="0.25">
      <c r="A1101">
        <v>43907</v>
      </c>
      <c r="B1101">
        <v>745.78</v>
      </c>
      <c r="C1101">
        <v>892.88920170051551</v>
      </c>
      <c r="D1101">
        <v>658.49223632338737</v>
      </c>
      <c r="E1101">
        <v>844.06135223463571</v>
      </c>
      <c r="F1101">
        <v>888.24064181366441</v>
      </c>
      <c r="G1101">
        <v>796.62749965801709</v>
      </c>
      <c r="H1101">
        <v>922.42542832569677</v>
      </c>
      <c r="I1101">
        <v>828.05565975952527</v>
      </c>
      <c r="J1101">
        <v>908.51131561446982</v>
      </c>
      <c r="K1101">
        <v>736.69330499432408</v>
      </c>
      <c r="L1101">
        <v>868.5953114088652</v>
      </c>
      <c r="M1101">
        <v>907.80657285984842</v>
      </c>
      <c r="N1101">
        <v>822.85401769405678</v>
      </c>
      <c r="O1101">
        <v>922.31138045287878</v>
      </c>
      <c r="P1101">
        <v>864.51416005330225</v>
      </c>
      <c r="Q1101">
        <v>972.57994716006851</v>
      </c>
      <c r="R1101">
        <v>993.4435036298845</v>
      </c>
      <c r="S1101">
        <v>1038.319911168832</v>
      </c>
      <c r="T1101">
        <v>852.01228751324743</v>
      </c>
      <c r="U1101">
        <v>836.52804606326004</v>
      </c>
      <c r="V1101">
        <v>886.87022593770598</v>
      </c>
      <c r="W1101">
        <v>886.74072315833359</v>
      </c>
      <c r="X1101">
        <v>936.4093112441733</v>
      </c>
      <c r="Y1101">
        <v>921.60885261863291</v>
      </c>
      <c r="Z1101">
        <v>898.74990141394039</v>
      </c>
      <c r="AA1101">
        <v>899.69942287520041</v>
      </c>
      <c r="AB1101">
        <v>905.26896523862138</v>
      </c>
      <c r="AC1101">
        <v>881.82844742741236</v>
      </c>
      <c r="AD1101">
        <v>861.73994256355184</v>
      </c>
      <c r="AE1101">
        <v>820.09834829490637</v>
      </c>
      <c r="AF1101">
        <v>863.31247493260423</v>
      </c>
      <c r="AG1101">
        <v>902.73008926884972</v>
      </c>
      <c r="AH1101">
        <v>906.13072835938044</v>
      </c>
    </row>
    <row r="1102" spans="1:34" x14ac:dyDescent="0.25">
      <c r="A1102">
        <v>43906</v>
      </c>
      <c r="B1102">
        <v>747.86</v>
      </c>
      <c r="C1102">
        <v>887.49292377553365</v>
      </c>
      <c r="D1102">
        <v>669.76404057040349</v>
      </c>
      <c r="E1102">
        <v>837.69384803723506</v>
      </c>
      <c r="F1102">
        <v>874.59893550300706</v>
      </c>
      <c r="G1102">
        <v>774.31737277476157</v>
      </c>
      <c r="H1102">
        <v>914.56455447082283</v>
      </c>
      <c r="I1102">
        <v>830.19877394756907</v>
      </c>
      <c r="J1102">
        <v>878.58741212884172</v>
      </c>
      <c r="K1102">
        <v>719.9840104656206</v>
      </c>
      <c r="L1102">
        <v>853.08177476952278</v>
      </c>
      <c r="M1102">
        <v>898.87375345212263</v>
      </c>
      <c r="N1102">
        <v>823.93922825556717</v>
      </c>
      <c r="O1102">
        <v>920.37812143437088</v>
      </c>
      <c r="P1102">
        <v>874.06585545210498</v>
      </c>
      <c r="Q1102">
        <v>960.28470464853069</v>
      </c>
      <c r="R1102">
        <v>980.82409642278128</v>
      </c>
      <c r="S1102">
        <v>1036.4967155118429</v>
      </c>
      <c r="T1102">
        <v>850.50903387160361</v>
      </c>
      <c r="U1102">
        <v>829.75949847246693</v>
      </c>
      <c r="V1102">
        <v>884.29327411447719</v>
      </c>
      <c r="W1102">
        <v>894.10670712849503</v>
      </c>
      <c r="X1102">
        <v>952.8887849647931</v>
      </c>
      <c r="Y1102">
        <v>917.31119502422985</v>
      </c>
      <c r="Z1102">
        <v>911.79741066148586</v>
      </c>
      <c r="AA1102">
        <v>895.22899610053514</v>
      </c>
      <c r="AB1102">
        <v>893.33284238427814</v>
      </c>
      <c r="AC1102">
        <v>878.03290672458354</v>
      </c>
      <c r="AD1102">
        <v>862.15310694969742</v>
      </c>
      <c r="AE1102">
        <v>811.47798472418367</v>
      </c>
      <c r="AF1102">
        <v>855.32168719204208</v>
      </c>
      <c r="AG1102">
        <v>898.08666902895266</v>
      </c>
      <c r="AH1102">
        <v>901.61817877888552</v>
      </c>
    </row>
    <row r="1103" spans="1:34" x14ac:dyDescent="0.25">
      <c r="A1103">
        <v>43903</v>
      </c>
      <c r="B1103">
        <v>761.78</v>
      </c>
      <c r="C1103">
        <v>891.22322253890536</v>
      </c>
      <c r="D1103">
        <v>670.15458080690178</v>
      </c>
      <c r="E1103">
        <v>862.83388075780692</v>
      </c>
      <c r="F1103">
        <v>882.74507239178047</v>
      </c>
      <c r="G1103">
        <v>773.0730428412312</v>
      </c>
      <c r="H1103">
        <v>930.58832059108113</v>
      </c>
      <c r="I1103">
        <v>835.06108997925435</v>
      </c>
      <c r="J1103">
        <v>862.87768939373677</v>
      </c>
      <c r="K1103">
        <v>706.42902620566826</v>
      </c>
      <c r="L1103">
        <v>857.04234955575157</v>
      </c>
      <c r="M1103">
        <v>911.73336427240338</v>
      </c>
      <c r="N1103">
        <v>831.14109031409237</v>
      </c>
      <c r="O1103">
        <v>912.60877304312976</v>
      </c>
      <c r="P1103">
        <v>864.53927077298022</v>
      </c>
      <c r="Q1103">
        <v>970.14900011003181</v>
      </c>
      <c r="R1103">
        <v>992.89556453119587</v>
      </c>
      <c r="S1103">
        <v>1033.7155545607411</v>
      </c>
      <c r="T1103">
        <v>861.33142730530449</v>
      </c>
      <c r="U1103">
        <v>844.02269789364709</v>
      </c>
      <c r="V1103">
        <v>874.72329555416195</v>
      </c>
      <c r="W1103">
        <v>893.04575092346488</v>
      </c>
      <c r="X1103">
        <v>956.77636291087015</v>
      </c>
      <c r="Y1103">
        <v>917.48701485506786</v>
      </c>
      <c r="Z1103">
        <v>909.06946428203503</v>
      </c>
      <c r="AA1103">
        <v>901.09285298964153</v>
      </c>
      <c r="AB1103">
        <v>888.92615565382152</v>
      </c>
      <c r="AC1103">
        <v>882.71034364835293</v>
      </c>
      <c r="AD1103">
        <v>871.0631291782546</v>
      </c>
      <c r="AE1103">
        <v>827.08012403227883</v>
      </c>
      <c r="AF1103">
        <v>866.22604266186022</v>
      </c>
      <c r="AG1103">
        <v>900.89102739480711</v>
      </c>
      <c r="AH1103">
        <v>901.35351174651794</v>
      </c>
    </row>
    <row r="1104" spans="1:34" x14ac:dyDescent="0.25">
      <c r="A1104">
        <v>43902</v>
      </c>
      <c r="B1104">
        <v>769.25</v>
      </c>
      <c r="C1104">
        <v>899.21468782526722</v>
      </c>
      <c r="D1104">
        <v>686.08008580951218</v>
      </c>
      <c r="E1104">
        <v>874.75691826587479</v>
      </c>
      <c r="F1104">
        <v>890.08002061349691</v>
      </c>
      <c r="G1104">
        <v>803.58148922447253</v>
      </c>
      <c r="H1104">
        <v>930.62995809702511</v>
      </c>
      <c r="I1104">
        <v>850.51358555784691</v>
      </c>
      <c r="J1104">
        <v>864.42375158744153</v>
      </c>
      <c r="K1104">
        <v>715.68821570074897</v>
      </c>
      <c r="L1104">
        <v>857.05386388892941</v>
      </c>
      <c r="M1104">
        <v>920.08023093532779</v>
      </c>
      <c r="N1104">
        <v>836.48455784218049</v>
      </c>
      <c r="O1104">
        <v>912.49863507630096</v>
      </c>
      <c r="P1104">
        <v>888.97030033844555</v>
      </c>
      <c r="Q1104">
        <v>974.20746729970449</v>
      </c>
      <c r="R1104">
        <v>998.6560338298433</v>
      </c>
      <c r="S1104">
        <v>1043.100462755486</v>
      </c>
      <c r="T1104">
        <v>872.77576105544972</v>
      </c>
      <c r="U1104">
        <v>847.99255178824319</v>
      </c>
      <c r="V1104">
        <v>889.23902983012522</v>
      </c>
      <c r="W1104">
        <v>907.12665020329769</v>
      </c>
      <c r="X1104">
        <v>951.752681224149</v>
      </c>
      <c r="Y1104">
        <v>929.36362304934062</v>
      </c>
      <c r="Z1104">
        <v>928.70059045878509</v>
      </c>
      <c r="AA1104">
        <v>908.18549131412522</v>
      </c>
      <c r="AB1104">
        <v>892.11512862536017</v>
      </c>
      <c r="AC1104">
        <v>896.11110540050572</v>
      </c>
      <c r="AD1104">
        <v>881.22380509970969</v>
      </c>
      <c r="AE1104">
        <v>837.65867054258104</v>
      </c>
      <c r="AF1104">
        <v>878.8348605637276</v>
      </c>
      <c r="AG1104">
        <v>909.48137655901201</v>
      </c>
      <c r="AH1104">
        <v>906.17333277039086</v>
      </c>
    </row>
    <row r="1105" spans="1:34" x14ac:dyDescent="0.25">
      <c r="A1105">
        <v>43901</v>
      </c>
      <c r="B1105">
        <v>811.35</v>
      </c>
      <c r="C1105">
        <v>929.09046579513495</v>
      </c>
      <c r="D1105">
        <v>724.84848929316411</v>
      </c>
      <c r="E1105">
        <v>897.13038074422252</v>
      </c>
      <c r="F1105">
        <v>931.79990113047859</v>
      </c>
      <c r="G1105">
        <v>856.8090384612683</v>
      </c>
      <c r="H1105">
        <v>971.75854836109613</v>
      </c>
      <c r="I1105">
        <v>895.13697684696012</v>
      </c>
      <c r="J1105">
        <v>881.85329406044559</v>
      </c>
      <c r="K1105">
        <v>775.64804970154955</v>
      </c>
      <c r="L1105">
        <v>877.94421111173631</v>
      </c>
      <c r="M1105">
        <v>943.89853479943952</v>
      </c>
      <c r="N1105">
        <v>871.09169137017557</v>
      </c>
      <c r="O1105">
        <v>942.65547815108653</v>
      </c>
      <c r="P1105">
        <v>918.64311641637858</v>
      </c>
      <c r="Q1105">
        <v>982.24987450488413</v>
      </c>
      <c r="R1105">
        <v>1021.305836824141</v>
      </c>
      <c r="S1105">
        <v>1049.4883197102799</v>
      </c>
      <c r="T1105">
        <v>894.85952403355907</v>
      </c>
      <c r="U1105">
        <v>872.35073907526532</v>
      </c>
      <c r="V1105">
        <v>935.64921450877785</v>
      </c>
      <c r="W1105">
        <v>929.79613707663066</v>
      </c>
      <c r="X1105">
        <v>977.04957521818642</v>
      </c>
      <c r="Y1105">
        <v>950.7158568725979</v>
      </c>
      <c r="Z1105">
        <v>970.9722690686782</v>
      </c>
      <c r="AA1105">
        <v>939.43305417273461</v>
      </c>
      <c r="AB1105">
        <v>918.16060872036155</v>
      </c>
      <c r="AC1105">
        <v>925.77962361280368</v>
      </c>
      <c r="AD1105">
        <v>913.32425745398245</v>
      </c>
      <c r="AE1105">
        <v>886.78948363130746</v>
      </c>
      <c r="AF1105">
        <v>918.76709631797678</v>
      </c>
      <c r="AG1105">
        <v>939.48028801618125</v>
      </c>
      <c r="AH1105">
        <v>928.66802085078712</v>
      </c>
    </row>
    <row r="1106" spans="1:34" x14ac:dyDescent="0.25">
      <c r="A1106">
        <v>43900</v>
      </c>
      <c r="B1106">
        <v>837.5</v>
      </c>
      <c r="C1106">
        <v>944.21588416880411</v>
      </c>
      <c r="D1106">
        <v>755.33486561259781</v>
      </c>
      <c r="E1106">
        <v>913.25535126158684</v>
      </c>
      <c r="F1106">
        <v>945.73559102221395</v>
      </c>
      <c r="G1106">
        <v>880.64954438404379</v>
      </c>
      <c r="H1106">
        <v>980.13109318145268</v>
      </c>
      <c r="I1106">
        <v>913.22601541576375</v>
      </c>
      <c r="J1106">
        <v>912.97164163430762</v>
      </c>
      <c r="K1106">
        <v>822.67900590881254</v>
      </c>
      <c r="L1106">
        <v>899.89905843882821</v>
      </c>
      <c r="M1106">
        <v>959.8165347793074</v>
      </c>
      <c r="N1106">
        <v>892.37035672590912</v>
      </c>
      <c r="O1106">
        <v>955.48482184863838</v>
      </c>
      <c r="P1106">
        <v>926.03448897346971</v>
      </c>
      <c r="Q1106">
        <v>986.10924847294621</v>
      </c>
      <c r="R1106">
        <v>1039.0307239586341</v>
      </c>
      <c r="S1106">
        <v>1065.4712833686849</v>
      </c>
      <c r="T1106">
        <v>914.12227623518459</v>
      </c>
      <c r="U1106">
        <v>897.8016587057914</v>
      </c>
      <c r="V1106">
        <v>964.80548659874432</v>
      </c>
      <c r="W1106">
        <v>940.64022654517453</v>
      </c>
      <c r="X1106">
        <v>972.34144123952467</v>
      </c>
      <c r="Y1106">
        <v>965.21336156554753</v>
      </c>
      <c r="Z1106">
        <v>966.30277630716648</v>
      </c>
      <c r="AA1106">
        <v>951.94354692126706</v>
      </c>
      <c r="AB1106">
        <v>937.44129701862835</v>
      </c>
      <c r="AC1106">
        <v>943.04213214518904</v>
      </c>
      <c r="AD1106">
        <v>926.88189613148859</v>
      </c>
      <c r="AE1106">
        <v>911.22198662237008</v>
      </c>
      <c r="AF1106">
        <v>942.16850078428979</v>
      </c>
      <c r="AG1106">
        <v>956.28899726062912</v>
      </c>
      <c r="AH1106">
        <v>936.90535877697721</v>
      </c>
    </row>
    <row r="1107" spans="1:34" x14ac:dyDescent="0.25">
      <c r="A1107">
        <v>43899</v>
      </c>
      <c r="B1107">
        <v>835.49</v>
      </c>
      <c r="C1107">
        <v>944.72202740593843</v>
      </c>
      <c r="D1107">
        <v>764.9001212815175</v>
      </c>
      <c r="E1107">
        <v>911.16191090658572</v>
      </c>
      <c r="F1107">
        <v>946.13275678290393</v>
      </c>
      <c r="G1107">
        <v>885.68844017096694</v>
      </c>
      <c r="H1107">
        <v>974.77109164136903</v>
      </c>
      <c r="I1107">
        <v>900.4888474719703</v>
      </c>
      <c r="J1107">
        <v>917.08069081771043</v>
      </c>
      <c r="K1107">
        <v>830.20351800914</v>
      </c>
      <c r="L1107">
        <v>919.22841512267871</v>
      </c>
      <c r="M1107">
        <v>956.67586641636694</v>
      </c>
      <c r="N1107">
        <v>885.55401136109606</v>
      </c>
      <c r="O1107">
        <v>936.73340340346465</v>
      </c>
      <c r="P1107">
        <v>932.63036953274832</v>
      </c>
      <c r="Q1107">
        <v>991.0408650895946</v>
      </c>
      <c r="R1107">
        <v>1032.7368338729759</v>
      </c>
      <c r="S1107">
        <v>1070.0648516236729</v>
      </c>
      <c r="T1107">
        <v>922.99087624816298</v>
      </c>
      <c r="U1107">
        <v>893.09551898724089</v>
      </c>
      <c r="V1107">
        <v>961.04484051941415</v>
      </c>
      <c r="W1107">
        <v>943.90098654031976</v>
      </c>
      <c r="X1107">
        <v>988.25516438942964</v>
      </c>
      <c r="Y1107">
        <v>969.02786837056158</v>
      </c>
      <c r="Z1107">
        <v>971.05924969494197</v>
      </c>
      <c r="AA1107">
        <v>955.32299451181507</v>
      </c>
      <c r="AB1107">
        <v>935.70911958509009</v>
      </c>
      <c r="AC1107">
        <v>941.32259932774116</v>
      </c>
      <c r="AD1107">
        <v>924.15379500986126</v>
      </c>
      <c r="AE1107">
        <v>902.63833504938134</v>
      </c>
      <c r="AF1107">
        <v>941.85009869738087</v>
      </c>
      <c r="AG1107">
        <v>952.73860717052401</v>
      </c>
      <c r="AH1107">
        <v>943.09661782866658</v>
      </c>
    </row>
    <row r="1108" spans="1:34" x14ac:dyDescent="0.25">
      <c r="A1108">
        <v>43896</v>
      </c>
      <c r="B1108">
        <v>891.44</v>
      </c>
      <c r="C1108">
        <v>981.48312471293696</v>
      </c>
      <c r="D1108">
        <v>812.33721386344882</v>
      </c>
      <c r="E1108">
        <v>936.82593261314867</v>
      </c>
      <c r="F1108">
        <v>994.60666879073131</v>
      </c>
      <c r="G1108">
        <v>939.54357209162129</v>
      </c>
      <c r="H1108">
        <v>1011.047539259185</v>
      </c>
      <c r="I1108">
        <v>966.10717100302475</v>
      </c>
      <c r="J1108">
        <v>960.34104132011635</v>
      </c>
      <c r="K1108">
        <v>903.96395548823807</v>
      </c>
      <c r="L1108">
        <v>945.62051098429765</v>
      </c>
      <c r="M1108">
        <v>980.34906266897133</v>
      </c>
      <c r="N1108">
        <v>927.19261817689426</v>
      </c>
      <c r="O1108">
        <v>983.74658516159002</v>
      </c>
      <c r="P1108">
        <v>971.59072894991948</v>
      </c>
      <c r="Q1108">
        <v>1004.294747069986</v>
      </c>
      <c r="R1108">
        <v>1055.6107773887841</v>
      </c>
      <c r="S1108">
        <v>1081.862312640576</v>
      </c>
      <c r="T1108">
        <v>949.43871516346655</v>
      </c>
      <c r="U1108">
        <v>925.39035809241841</v>
      </c>
      <c r="V1108">
        <v>1025.683597828365</v>
      </c>
      <c r="W1108">
        <v>977.94258037092584</v>
      </c>
      <c r="X1108">
        <v>1014.445813918662</v>
      </c>
      <c r="Y1108">
        <v>998.18501066853594</v>
      </c>
      <c r="Z1108">
        <v>999.21770363427459</v>
      </c>
      <c r="AA1108">
        <v>991.27716377073648</v>
      </c>
      <c r="AB1108">
        <v>975.96174827579978</v>
      </c>
      <c r="AC1108">
        <v>978.52231217070562</v>
      </c>
      <c r="AD1108">
        <v>956.4378936377002</v>
      </c>
      <c r="AE1108">
        <v>966.67240733878089</v>
      </c>
      <c r="AF1108">
        <v>987.41347822852026</v>
      </c>
      <c r="AG1108">
        <v>992.39865341758582</v>
      </c>
      <c r="AH1108">
        <v>969.24505138453367</v>
      </c>
    </row>
    <row r="1109" spans="1:34" x14ac:dyDescent="0.25">
      <c r="A1109">
        <v>43895</v>
      </c>
      <c r="B1109">
        <v>893.31</v>
      </c>
      <c r="C1109">
        <v>979.73077569611462</v>
      </c>
      <c r="D1109">
        <v>807.90964871921688</v>
      </c>
      <c r="E1109">
        <v>936.5218881134075</v>
      </c>
      <c r="F1109">
        <v>991.71956161164906</v>
      </c>
      <c r="G1109">
        <v>941.97585355084664</v>
      </c>
      <c r="H1109">
        <v>1002.001647079754</v>
      </c>
      <c r="I1109">
        <v>967.70708821803464</v>
      </c>
      <c r="J1109">
        <v>957.34379064700204</v>
      </c>
      <c r="K1109">
        <v>911.56510135733151</v>
      </c>
      <c r="L1109">
        <v>948.19020003186336</v>
      </c>
      <c r="M1109">
        <v>986.80041719746293</v>
      </c>
      <c r="N1109">
        <v>934.37536145059573</v>
      </c>
      <c r="O1109">
        <v>981.45761733453344</v>
      </c>
      <c r="P1109">
        <v>960.70801880364741</v>
      </c>
      <c r="Q1109">
        <v>1007.520145377291</v>
      </c>
      <c r="R1109">
        <v>1052.504061574966</v>
      </c>
      <c r="S1109">
        <v>1069.0227034353591</v>
      </c>
      <c r="T1109">
        <v>963.66990469006953</v>
      </c>
      <c r="U1109">
        <v>927.32000295871103</v>
      </c>
      <c r="V1109">
        <v>1000.754785926687</v>
      </c>
      <c r="W1109">
        <v>980.97804766008142</v>
      </c>
      <c r="X1109">
        <v>1012.997251974308</v>
      </c>
      <c r="Y1109">
        <v>993.76043347560835</v>
      </c>
      <c r="Z1109">
        <v>992.01702259779836</v>
      </c>
      <c r="AA1109">
        <v>987.93589100900203</v>
      </c>
      <c r="AB1109">
        <v>974.69793780604505</v>
      </c>
      <c r="AC1109">
        <v>977.44833622268175</v>
      </c>
      <c r="AD1109">
        <v>959.15263582154626</v>
      </c>
      <c r="AE1109">
        <v>970.03329379657077</v>
      </c>
      <c r="AF1109">
        <v>986.98792147404492</v>
      </c>
      <c r="AG1109">
        <v>987.40128246403606</v>
      </c>
      <c r="AH1109">
        <v>969.5459149520284</v>
      </c>
    </row>
    <row r="1110" spans="1:34" x14ac:dyDescent="0.25">
      <c r="A1110">
        <v>43894</v>
      </c>
      <c r="B1110">
        <v>889.37</v>
      </c>
      <c r="C1110">
        <v>979.54676725763591</v>
      </c>
      <c r="D1110">
        <v>799.92314666208608</v>
      </c>
      <c r="E1110">
        <v>945.97185311168585</v>
      </c>
      <c r="F1110">
        <v>993.79623466430621</v>
      </c>
      <c r="G1110">
        <v>938.04582609028625</v>
      </c>
      <c r="H1110">
        <v>996.52540383850953</v>
      </c>
      <c r="I1110">
        <v>983.11618070267332</v>
      </c>
      <c r="J1110">
        <v>954.19540966500358</v>
      </c>
      <c r="K1110">
        <v>907.33675995795682</v>
      </c>
      <c r="L1110">
        <v>963.43509740591423</v>
      </c>
      <c r="M1110">
        <v>975.28511482913825</v>
      </c>
      <c r="N1110">
        <v>933.53917162631546</v>
      </c>
      <c r="O1110">
        <v>978.90775457340442</v>
      </c>
      <c r="P1110">
        <v>956.79528743261403</v>
      </c>
      <c r="Q1110">
        <v>1003.3575185143289</v>
      </c>
      <c r="R1110">
        <v>1047.376767323105</v>
      </c>
      <c r="S1110">
        <v>1058.6897712187319</v>
      </c>
      <c r="T1110">
        <v>974.73517175546544</v>
      </c>
      <c r="U1110">
        <v>933.58486007962665</v>
      </c>
      <c r="V1110">
        <v>1001.505637474684</v>
      </c>
      <c r="W1110">
        <v>968.88952924321711</v>
      </c>
      <c r="X1110">
        <v>1013.246443190654</v>
      </c>
      <c r="Y1110">
        <v>996.18373944086079</v>
      </c>
      <c r="Z1110">
        <v>1001.790986935187</v>
      </c>
      <c r="AA1110">
        <v>988.58924953296741</v>
      </c>
      <c r="AB1110">
        <v>973.53320913955804</v>
      </c>
      <c r="AC1110">
        <v>976.07757947264395</v>
      </c>
      <c r="AD1110">
        <v>959.82499670082086</v>
      </c>
      <c r="AE1110">
        <v>959.60298962727938</v>
      </c>
      <c r="AF1110">
        <v>984.38131749377624</v>
      </c>
      <c r="AG1110">
        <v>987.26722326907043</v>
      </c>
      <c r="AH1110">
        <v>971.7520878486456</v>
      </c>
    </row>
    <row r="1111" spans="1:34" x14ac:dyDescent="0.25">
      <c r="A1111">
        <v>43893</v>
      </c>
      <c r="B1111">
        <v>890.61</v>
      </c>
      <c r="C1111">
        <v>976.42930734685558</v>
      </c>
      <c r="D1111">
        <v>790.48612274646132</v>
      </c>
      <c r="E1111">
        <v>941.46492678941922</v>
      </c>
      <c r="F1111">
        <v>985.00056318333748</v>
      </c>
      <c r="G1111">
        <v>950.82484502226805</v>
      </c>
      <c r="H1111">
        <v>989.47373798140416</v>
      </c>
      <c r="I1111">
        <v>978.25689517092405</v>
      </c>
      <c r="J1111">
        <v>965.44129752348113</v>
      </c>
      <c r="K1111">
        <v>897.33128093085247</v>
      </c>
      <c r="L1111">
        <v>966.73873667712223</v>
      </c>
      <c r="M1111">
        <v>951.89205818139146</v>
      </c>
      <c r="N1111">
        <v>935.39375867169531</v>
      </c>
      <c r="O1111">
        <v>977.34347932051185</v>
      </c>
      <c r="P1111">
        <v>950.12277490105987</v>
      </c>
      <c r="Q1111">
        <v>997.95414353571118</v>
      </c>
      <c r="R1111">
        <v>1045.575954840285</v>
      </c>
      <c r="S1111">
        <v>1061.5963869304819</v>
      </c>
      <c r="T1111">
        <v>954.1522723885297</v>
      </c>
      <c r="U1111">
        <v>927.32276235979828</v>
      </c>
      <c r="V1111">
        <v>1010.431119548845</v>
      </c>
      <c r="W1111">
        <v>971.79556396133205</v>
      </c>
      <c r="X1111">
        <v>1028.2512455149499</v>
      </c>
      <c r="Y1111">
        <v>993.1227557076129</v>
      </c>
      <c r="Z1111">
        <v>997.67487063553085</v>
      </c>
      <c r="AA1111">
        <v>983.88665316347556</v>
      </c>
      <c r="AB1111">
        <v>973.57790838208757</v>
      </c>
      <c r="AC1111">
        <v>974.56773639865503</v>
      </c>
      <c r="AD1111">
        <v>953.79972686843928</v>
      </c>
      <c r="AE1111">
        <v>959.32236678895026</v>
      </c>
      <c r="AF1111">
        <v>982.5185650729826</v>
      </c>
      <c r="AG1111">
        <v>981.99022756215561</v>
      </c>
      <c r="AH1111">
        <v>969.89092190504675</v>
      </c>
    </row>
    <row r="1112" spans="1:34" x14ac:dyDescent="0.25">
      <c r="A1112">
        <v>43892</v>
      </c>
      <c r="B1112">
        <v>884.43</v>
      </c>
      <c r="C1112">
        <v>971.70418413138498</v>
      </c>
      <c r="D1112">
        <v>792.17934980055088</v>
      </c>
      <c r="E1112">
        <v>947.36999385131219</v>
      </c>
      <c r="F1112">
        <v>975.02040363019955</v>
      </c>
      <c r="G1112">
        <v>939.99908164070064</v>
      </c>
      <c r="H1112">
        <v>995.81578202969422</v>
      </c>
      <c r="I1112">
        <v>966.78791920484321</v>
      </c>
      <c r="J1112">
        <v>959.25148513558111</v>
      </c>
      <c r="K1112">
        <v>889.57459677522343</v>
      </c>
      <c r="L1112">
        <v>957.20293626035539</v>
      </c>
      <c r="M1112">
        <v>951.47895851634746</v>
      </c>
      <c r="N1112">
        <v>933.23269900212449</v>
      </c>
      <c r="O1112">
        <v>969.06813208149299</v>
      </c>
      <c r="P1112">
        <v>950.0116880876742</v>
      </c>
      <c r="Q1112">
        <v>1001.548722297542</v>
      </c>
      <c r="R1112">
        <v>1041.0780684409849</v>
      </c>
      <c r="S1112">
        <v>1054.924005400545</v>
      </c>
      <c r="T1112">
        <v>948.27398332284952</v>
      </c>
      <c r="U1112">
        <v>930.30686381518717</v>
      </c>
      <c r="V1112">
        <v>976.30553217585077</v>
      </c>
      <c r="W1112">
        <v>970.89722419182851</v>
      </c>
      <c r="X1112">
        <v>1027.7756485948989</v>
      </c>
      <c r="Y1112">
        <v>982.77456923940736</v>
      </c>
      <c r="Z1112">
        <v>1003.344295561045</v>
      </c>
      <c r="AA1112">
        <v>978.02276125930473</v>
      </c>
      <c r="AB1112">
        <v>966.50619500758694</v>
      </c>
      <c r="AC1112">
        <v>971.6348975688378</v>
      </c>
      <c r="AD1112">
        <v>954.96219218122133</v>
      </c>
      <c r="AE1112">
        <v>948.53749667115198</v>
      </c>
      <c r="AF1112">
        <v>974.29445241228211</v>
      </c>
      <c r="AG1112">
        <v>978.79107069634006</v>
      </c>
      <c r="AH1112">
        <v>966.04554935929855</v>
      </c>
    </row>
    <row r="1113" spans="1:34" x14ac:dyDescent="0.25">
      <c r="A1113">
        <v>43889</v>
      </c>
      <c r="B1113">
        <v>882.19</v>
      </c>
      <c r="C1113">
        <v>972.27270071472719</v>
      </c>
      <c r="D1113">
        <v>796.6219630056512</v>
      </c>
      <c r="E1113">
        <v>951.24893590475426</v>
      </c>
      <c r="F1113">
        <v>974.64318528241267</v>
      </c>
      <c r="G1113">
        <v>930.53032001450038</v>
      </c>
      <c r="H1113">
        <v>1003.017895561554</v>
      </c>
      <c r="I1113">
        <v>969.99697568525744</v>
      </c>
      <c r="J1113">
        <v>966.58201908787271</v>
      </c>
      <c r="K1113">
        <v>880.48118250380492</v>
      </c>
      <c r="L1113">
        <v>963.88540007404993</v>
      </c>
      <c r="M1113">
        <v>946.54397158754762</v>
      </c>
      <c r="N1113">
        <v>931.72742516781591</v>
      </c>
      <c r="O1113">
        <v>975.85274621717599</v>
      </c>
      <c r="P1113">
        <v>953.50783609249015</v>
      </c>
      <c r="Q1113">
        <v>994.26292709825225</v>
      </c>
      <c r="R1113">
        <v>1037.065552036448</v>
      </c>
      <c r="S1113">
        <v>1062.862611668407</v>
      </c>
      <c r="T1113">
        <v>952.90074251910494</v>
      </c>
      <c r="U1113">
        <v>932.39155513267087</v>
      </c>
      <c r="V1113">
        <v>987.77315353074778</v>
      </c>
      <c r="W1113">
        <v>971.73200968411697</v>
      </c>
      <c r="X1113">
        <v>1023.340595857893</v>
      </c>
      <c r="Y1113">
        <v>978.89263593008013</v>
      </c>
      <c r="Z1113">
        <v>1016.716736165372</v>
      </c>
      <c r="AA1113">
        <v>978.01360236698974</v>
      </c>
      <c r="AB1113">
        <v>968.75574497559455</v>
      </c>
      <c r="AC1113">
        <v>971.1812945179397</v>
      </c>
      <c r="AD1113">
        <v>956.79858025861142</v>
      </c>
      <c r="AE1113">
        <v>949.00229031109563</v>
      </c>
      <c r="AF1113">
        <v>973.17433751935073</v>
      </c>
      <c r="AG1113">
        <v>980.82472046352837</v>
      </c>
      <c r="AH1113">
        <v>965.94220617885651</v>
      </c>
    </row>
    <row r="1114" spans="1:34" x14ac:dyDescent="0.25">
      <c r="A1114">
        <v>43888</v>
      </c>
      <c r="B1114">
        <v>898.44</v>
      </c>
      <c r="C1114">
        <v>979.12853403532904</v>
      </c>
      <c r="D1114">
        <v>815.50935367741135</v>
      </c>
      <c r="E1114">
        <v>960.8485825337093</v>
      </c>
      <c r="F1114">
        <v>982.53809218599247</v>
      </c>
      <c r="G1114">
        <v>932.89044616573733</v>
      </c>
      <c r="H1114">
        <v>1006.497766238357</v>
      </c>
      <c r="I1114">
        <v>971.71133281552522</v>
      </c>
      <c r="J1114">
        <v>973.86400265937482</v>
      </c>
      <c r="K1114">
        <v>894.17439422643315</v>
      </c>
      <c r="L1114">
        <v>970.51176678012655</v>
      </c>
      <c r="M1114">
        <v>944.18662419112127</v>
      </c>
      <c r="N1114">
        <v>941.34460071534045</v>
      </c>
      <c r="O1114">
        <v>979.22432073310051</v>
      </c>
      <c r="P1114">
        <v>966.16241878368533</v>
      </c>
      <c r="Q1114">
        <v>998.77384254701008</v>
      </c>
      <c r="R1114">
        <v>1042.32801247067</v>
      </c>
      <c r="S1114">
        <v>1062.326462743951</v>
      </c>
      <c r="T1114">
        <v>959.46323386477491</v>
      </c>
      <c r="U1114">
        <v>945.32202065132049</v>
      </c>
      <c r="V1114">
        <v>993.1952059776994</v>
      </c>
      <c r="W1114">
        <v>977.82997568434826</v>
      </c>
      <c r="X1114">
        <v>1032.792899067392</v>
      </c>
      <c r="Y1114">
        <v>986.35440039040498</v>
      </c>
      <c r="Z1114">
        <v>1016.233100771509</v>
      </c>
      <c r="AA1114">
        <v>985.49995925338294</v>
      </c>
      <c r="AB1114">
        <v>974.56543668480072</v>
      </c>
      <c r="AC1114">
        <v>978.76009870666269</v>
      </c>
      <c r="AD1114">
        <v>961.50752917701345</v>
      </c>
      <c r="AE1114">
        <v>963.80777022687153</v>
      </c>
      <c r="AF1114">
        <v>980.79805949691126</v>
      </c>
      <c r="AG1114">
        <v>988.98952413793018</v>
      </c>
      <c r="AH1114">
        <v>970.09980160026021</v>
      </c>
    </row>
    <row r="1115" spans="1:34" x14ac:dyDescent="0.25">
      <c r="A1115">
        <v>43887</v>
      </c>
      <c r="B1115">
        <v>895.97</v>
      </c>
      <c r="C1115">
        <v>974.34515684866403</v>
      </c>
      <c r="D1115">
        <v>804.51964015671638</v>
      </c>
      <c r="E1115">
        <v>956.39296884749137</v>
      </c>
      <c r="F1115">
        <v>973.94264075904368</v>
      </c>
      <c r="G1115">
        <v>915.82266669449211</v>
      </c>
      <c r="H1115">
        <v>1001.590842613632</v>
      </c>
      <c r="I1115">
        <v>943.51031089284913</v>
      </c>
      <c r="J1115">
        <v>982.75908482574027</v>
      </c>
      <c r="K1115">
        <v>902.39371051039916</v>
      </c>
      <c r="L1115">
        <v>975.50960717020769</v>
      </c>
      <c r="M1115">
        <v>944.79318520792629</v>
      </c>
      <c r="N1115">
        <v>942.25986625952328</v>
      </c>
      <c r="O1115">
        <v>975.22393312957172</v>
      </c>
      <c r="P1115">
        <v>961.1527362696587</v>
      </c>
      <c r="Q1115">
        <v>992.45988555728184</v>
      </c>
      <c r="R1115">
        <v>1037.4533468469299</v>
      </c>
      <c r="S1115">
        <v>1066.766632508421</v>
      </c>
      <c r="T1115">
        <v>942.22841334081477</v>
      </c>
      <c r="U1115">
        <v>933.25317660438407</v>
      </c>
      <c r="V1115">
        <v>982.65112377377341</v>
      </c>
      <c r="W1115">
        <v>981.76643172423667</v>
      </c>
      <c r="X1115">
        <v>1036.188974126813</v>
      </c>
      <c r="Y1115">
        <v>983.03565262449717</v>
      </c>
      <c r="Z1115">
        <v>1009.134727079094</v>
      </c>
      <c r="AA1115">
        <v>980.03047991369954</v>
      </c>
      <c r="AB1115">
        <v>973.80370362903238</v>
      </c>
      <c r="AC1115">
        <v>970.09336314353868</v>
      </c>
      <c r="AD1115">
        <v>959.77769918395711</v>
      </c>
      <c r="AE1115">
        <v>958.03112291979903</v>
      </c>
      <c r="AF1115">
        <v>975.74964066272059</v>
      </c>
      <c r="AG1115">
        <v>982.2940080895047</v>
      </c>
      <c r="AH1115">
        <v>967.52914622414914</v>
      </c>
    </row>
    <row r="1116" spans="1:34" x14ac:dyDescent="0.25">
      <c r="A1116">
        <v>43886</v>
      </c>
      <c r="B1116">
        <v>909.67</v>
      </c>
      <c r="C1116">
        <v>977.27729546511159</v>
      </c>
      <c r="D1116">
        <v>798.40773241862814</v>
      </c>
      <c r="E1116">
        <v>951.39986655279699</v>
      </c>
      <c r="F1116">
        <v>978.96714259223654</v>
      </c>
      <c r="G1116">
        <v>923.40377406465939</v>
      </c>
      <c r="H1116">
        <v>1000.5652544050359</v>
      </c>
      <c r="I1116">
        <v>951.00192757798891</v>
      </c>
      <c r="J1116">
        <v>984.33423269651121</v>
      </c>
      <c r="K1116">
        <v>899.5706011973698</v>
      </c>
      <c r="L1116">
        <v>962.5816207679278</v>
      </c>
      <c r="M1116">
        <v>956.00858198380888</v>
      </c>
      <c r="N1116">
        <v>943.42255692050287</v>
      </c>
      <c r="O1116">
        <v>978.07236383392899</v>
      </c>
      <c r="P1116">
        <v>970.55265009320999</v>
      </c>
      <c r="Q1116">
        <v>989.62397639710355</v>
      </c>
      <c r="R1116">
        <v>1042.122290145513</v>
      </c>
      <c r="S1116">
        <v>1071.077033905394</v>
      </c>
      <c r="T1116">
        <v>971.68626415319795</v>
      </c>
      <c r="U1116">
        <v>943.91731224929561</v>
      </c>
      <c r="V1116">
        <v>991.11209180558421</v>
      </c>
      <c r="W1116">
        <v>980.10615783727064</v>
      </c>
      <c r="X1116">
        <v>1039.2308372038081</v>
      </c>
      <c r="Y1116">
        <v>981.311424125239</v>
      </c>
      <c r="Z1116">
        <v>1011.924537462441</v>
      </c>
      <c r="AA1116">
        <v>982.96362376596164</v>
      </c>
      <c r="AB1116">
        <v>973.33342646892061</v>
      </c>
      <c r="AC1116">
        <v>976.31731507277391</v>
      </c>
      <c r="AD1116">
        <v>962.62393737089712</v>
      </c>
      <c r="AE1116">
        <v>969.29895778744151</v>
      </c>
      <c r="AF1116">
        <v>982.58769533513032</v>
      </c>
      <c r="AG1116">
        <v>984.41286884198314</v>
      </c>
      <c r="AH1116">
        <v>968.3717460552399</v>
      </c>
    </row>
    <row r="1117" spans="1:34" x14ac:dyDescent="0.25">
      <c r="A1117">
        <v>43885</v>
      </c>
      <c r="B1117">
        <v>903.34</v>
      </c>
      <c r="C1117">
        <v>971.83786912504308</v>
      </c>
      <c r="D1117">
        <v>812.07437383883689</v>
      </c>
      <c r="E1117">
        <v>951.60018506399513</v>
      </c>
      <c r="F1117">
        <v>967.3655434795603</v>
      </c>
      <c r="G1117">
        <v>905.56469731975858</v>
      </c>
      <c r="H1117">
        <v>991.11591018685067</v>
      </c>
      <c r="I1117">
        <v>956.07884279292193</v>
      </c>
      <c r="J1117">
        <v>981.22987707932668</v>
      </c>
      <c r="K1117">
        <v>892.34530572670087</v>
      </c>
      <c r="L1117">
        <v>955.01959448849993</v>
      </c>
      <c r="M1117">
        <v>960.5827251476934</v>
      </c>
      <c r="N1117">
        <v>937.00480480703891</v>
      </c>
      <c r="O1117">
        <v>975.67199038823878</v>
      </c>
      <c r="P1117">
        <v>957.29193914437053</v>
      </c>
      <c r="Q1117">
        <v>994.29020955169108</v>
      </c>
      <c r="R1117">
        <v>1029.9430515259089</v>
      </c>
      <c r="S1117">
        <v>1050.3522070934539</v>
      </c>
      <c r="T1117">
        <v>976.91756968628442</v>
      </c>
      <c r="U1117">
        <v>936.5930811607742</v>
      </c>
      <c r="V1117">
        <v>994.16857747998949</v>
      </c>
      <c r="W1117">
        <v>970.61644065276607</v>
      </c>
      <c r="X1117">
        <v>1043.393465144572</v>
      </c>
      <c r="Y1117">
        <v>974.85699820180412</v>
      </c>
      <c r="Z1117">
        <v>1009.684618271089</v>
      </c>
      <c r="AA1117">
        <v>976.90544775560875</v>
      </c>
      <c r="AB1117">
        <v>971.89509561070952</v>
      </c>
      <c r="AC1117">
        <v>966.72452297565826</v>
      </c>
      <c r="AD1117">
        <v>960.55769087578153</v>
      </c>
      <c r="AE1117">
        <v>957.12261727562986</v>
      </c>
      <c r="AF1117">
        <v>974.86093182692764</v>
      </c>
      <c r="AG1117">
        <v>977.73306385973717</v>
      </c>
      <c r="AH1117">
        <v>966.14639695084031</v>
      </c>
    </row>
    <row r="1118" spans="1:34" x14ac:dyDescent="0.25">
      <c r="A1118">
        <v>43882</v>
      </c>
      <c r="B1118">
        <v>933.09</v>
      </c>
      <c r="C1118">
        <v>993.35394762193619</v>
      </c>
      <c r="D1118">
        <v>846.54728090265553</v>
      </c>
      <c r="E1118">
        <v>987.43718761686841</v>
      </c>
      <c r="F1118">
        <v>997.95226470041791</v>
      </c>
      <c r="G1118">
        <v>944.93007672525198</v>
      </c>
      <c r="H1118">
        <v>1004.604324486602</v>
      </c>
      <c r="I1118">
        <v>989.17627204652183</v>
      </c>
      <c r="J1118">
        <v>998.84080187540451</v>
      </c>
      <c r="K1118">
        <v>931.68692596528376</v>
      </c>
      <c r="L1118">
        <v>958.77214873217451</v>
      </c>
      <c r="M1118">
        <v>985.58631989526862</v>
      </c>
      <c r="N1118">
        <v>958.15568930718712</v>
      </c>
      <c r="O1118">
        <v>999.46786193680191</v>
      </c>
      <c r="P1118">
        <v>982.70572022955128</v>
      </c>
      <c r="Q1118">
        <v>1004.958824896264</v>
      </c>
      <c r="R1118">
        <v>1048.5101715071769</v>
      </c>
      <c r="S1118">
        <v>1055.3847322338199</v>
      </c>
      <c r="T1118">
        <v>986.45351550341479</v>
      </c>
      <c r="U1118">
        <v>964.1836369194873</v>
      </c>
      <c r="V1118">
        <v>1029.954401234414</v>
      </c>
      <c r="W1118">
        <v>986.46845751138449</v>
      </c>
      <c r="X1118">
        <v>1060.864165203775</v>
      </c>
      <c r="Y1118">
        <v>992.43777993467779</v>
      </c>
      <c r="Z1118">
        <v>1012.196881384502</v>
      </c>
      <c r="AA1118">
        <v>997.80217188060521</v>
      </c>
      <c r="AB1118">
        <v>991.96444110454649</v>
      </c>
      <c r="AC1118">
        <v>991.5939811693147</v>
      </c>
      <c r="AD1118">
        <v>980.59853853796869</v>
      </c>
      <c r="AE1118">
        <v>994.41039294488144</v>
      </c>
      <c r="AF1118">
        <v>1002.419720335291</v>
      </c>
      <c r="AG1118">
        <v>1001.262628982861</v>
      </c>
      <c r="AH1118">
        <v>980.71804600528674</v>
      </c>
    </row>
    <row r="1119" spans="1:34" x14ac:dyDescent="0.25">
      <c r="A1119">
        <v>43881</v>
      </c>
      <c r="B1119">
        <v>938.13</v>
      </c>
      <c r="C1119">
        <v>995.62692708991585</v>
      </c>
      <c r="D1119">
        <v>844.56333914966604</v>
      </c>
      <c r="E1119">
        <v>973.27337728813632</v>
      </c>
      <c r="F1119">
        <v>1005.918987327138</v>
      </c>
      <c r="G1119">
        <v>955.72047023547668</v>
      </c>
      <c r="H1119">
        <v>1000.021771129955</v>
      </c>
      <c r="I1119">
        <v>984.670434890774</v>
      </c>
      <c r="J1119">
        <v>1009.855254118553</v>
      </c>
      <c r="K1119">
        <v>950.92793943641209</v>
      </c>
      <c r="L1119">
        <v>965.65926914383226</v>
      </c>
      <c r="M1119">
        <v>995.78805560581748</v>
      </c>
      <c r="N1119">
        <v>962.23044971919262</v>
      </c>
      <c r="O1119">
        <v>998.07515285386842</v>
      </c>
      <c r="P1119">
        <v>981.29778642721737</v>
      </c>
      <c r="Q1119">
        <v>1008.016213155626</v>
      </c>
      <c r="R1119">
        <v>1050.96696728754</v>
      </c>
      <c r="S1119">
        <v>1057.5930080362191</v>
      </c>
      <c r="T1119">
        <v>984.07020470812245</v>
      </c>
      <c r="U1119">
        <v>967.513720347868</v>
      </c>
      <c r="V1119">
        <v>1026.871909870533</v>
      </c>
      <c r="W1119">
        <v>991.63599440976122</v>
      </c>
      <c r="X1119">
        <v>1053.606197521872</v>
      </c>
      <c r="Y1119">
        <v>992.0778659629201</v>
      </c>
      <c r="Z1119">
        <v>1020.089439958217</v>
      </c>
      <c r="AA1119">
        <v>998.54260604178739</v>
      </c>
      <c r="AB1119">
        <v>996.47597283864752</v>
      </c>
      <c r="AC1119">
        <v>994.25194763912668</v>
      </c>
      <c r="AD1119">
        <v>984.18123812769898</v>
      </c>
      <c r="AE1119">
        <v>996.73807833162004</v>
      </c>
      <c r="AF1119">
        <v>1005.53519976616</v>
      </c>
      <c r="AG1119">
        <v>1002.9302776616749</v>
      </c>
      <c r="AH1119">
        <v>983.19696819740079</v>
      </c>
    </row>
    <row r="1120" spans="1:34" x14ac:dyDescent="0.25">
      <c r="A1120">
        <v>43880</v>
      </c>
      <c r="B1120">
        <v>928.76</v>
      </c>
      <c r="C1120">
        <v>991.31976337174694</v>
      </c>
      <c r="D1120">
        <v>841.54078396176271</v>
      </c>
      <c r="E1120">
        <v>963.28169939176564</v>
      </c>
      <c r="F1120">
        <v>994.82806792828444</v>
      </c>
      <c r="G1120">
        <v>939.46968438765589</v>
      </c>
      <c r="H1120">
        <v>996.13250091223324</v>
      </c>
      <c r="I1120">
        <v>992.30201153381074</v>
      </c>
      <c r="J1120">
        <v>1001.186226535779</v>
      </c>
      <c r="K1120">
        <v>936.13741704968777</v>
      </c>
      <c r="L1120">
        <v>959.19803169737679</v>
      </c>
      <c r="M1120">
        <v>992.17336895845483</v>
      </c>
      <c r="N1120">
        <v>965.11250701287804</v>
      </c>
      <c r="O1120">
        <v>986.66384500099741</v>
      </c>
      <c r="P1120">
        <v>980.73297302747551</v>
      </c>
      <c r="Q1120">
        <v>1005.076788134542</v>
      </c>
      <c r="R1120">
        <v>1047.00320066533</v>
      </c>
      <c r="S1120">
        <v>1046.0838782983799</v>
      </c>
      <c r="T1120">
        <v>999.33264633492661</v>
      </c>
      <c r="U1120">
        <v>962.91219947558432</v>
      </c>
      <c r="V1120">
        <v>1024.42547290069</v>
      </c>
      <c r="W1120">
        <v>992.92912818792115</v>
      </c>
      <c r="X1120">
        <v>1053.321941397624</v>
      </c>
      <c r="Y1120">
        <v>990.64135282526377</v>
      </c>
      <c r="Z1120">
        <v>1017.990144592752</v>
      </c>
      <c r="AA1120">
        <v>994.60727979985666</v>
      </c>
      <c r="AB1120">
        <v>988.35483361101126</v>
      </c>
      <c r="AC1120">
        <v>991.53445468564996</v>
      </c>
      <c r="AD1120">
        <v>982.60538725985043</v>
      </c>
      <c r="AE1120">
        <v>991.83257284849503</v>
      </c>
      <c r="AF1120">
        <v>1001.476436902709</v>
      </c>
      <c r="AG1120">
        <v>997.35147877990846</v>
      </c>
      <c r="AH1120">
        <v>980.1478762296</v>
      </c>
    </row>
    <row r="1121" spans="1:34" x14ac:dyDescent="0.25">
      <c r="A1121">
        <v>43879</v>
      </c>
      <c r="B1121">
        <v>927.93</v>
      </c>
      <c r="C1121">
        <v>985.65663703700795</v>
      </c>
      <c r="D1121">
        <v>824.2718253420469</v>
      </c>
      <c r="E1121">
        <v>955.51709080759156</v>
      </c>
      <c r="F1121">
        <v>985.37544828583907</v>
      </c>
      <c r="G1121">
        <v>909.52948447671542</v>
      </c>
      <c r="H1121">
        <v>988.6254282359979</v>
      </c>
      <c r="I1121">
        <v>988.16086946988082</v>
      </c>
      <c r="J1121">
        <v>991.02064646911799</v>
      </c>
      <c r="K1121">
        <v>919.0854753190979</v>
      </c>
      <c r="L1121">
        <v>953.06916615149726</v>
      </c>
      <c r="M1121">
        <v>990.38809461700964</v>
      </c>
      <c r="N1121">
        <v>963.35786948663622</v>
      </c>
      <c r="O1121">
        <v>976.1961674364926</v>
      </c>
      <c r="P1121">
        <v>973.31905051231979</v>
      </c>
      <c r="Q1121">
        <v>998.78206290037406</v>
      </c>
      <c r="R1121">
        <v>1046.0141957330809</v>
      </c>
      <c r="S1121">
        <v>1050.40766346901</v>
      </c>
      <c r="T1121">
        <v>986.01701180012276</v>
      </c>
      <c r="U1121">
        <v>964.698123159636</v>
      </c>
      <c r="V1121">
        <v>1019.569862019672</v>
      </c>
      <c r="W1121">
        <v>988.26299201765596</v>
      </c>
      <c r="X1121">
        <v>1044.9832969833651</v>
      </c>
      <c r="Y1121">
        <v>994.8902592986218</v>
      </c>
      <c r="Z1121">
        <v>1021.946578912921</v>
      </c>
      <c r="AA1121">
        <v>989.50239804787191</v>
      </c>
      <c r="AB1121">
        <v>979.11771637123866</v>
      </c>
      <c r="AC1121">
        <v>986.11511719928171</v>
      </c>
      <c r="AD1121">
        <v>981.22270254677585</v>
      </c>
      <c r="AE1121">
        <v>985.2318306108541</v>
      </c>
      <c r="AF1121">
        <v>998.22376322247942</v>
      </c>
      <c r="AG1121">
        <v>990.71404561864358</v>
      </c>
      <c r="AH1121">
        <v>974.4322101558115</v>
      </c>
    </row>
    <row r="1122" spans="1:34" x14ac:dyDescent="0.25">
      <c r="A1122">
        <v>43878</v>
      </c>
      <c r="B1122">
        <v>934.77</v>
      </c>
      <c r="C1122">
        <v>983.49274000223556</v>
      </c>
      <c r="D1122">
        <v>833.12981162441633</v>
      </c>
      <c r="E1122">
        <v>945.42419294222259</v>
      </c>
      <c r="F1122">
        <v>974.02860294168499</v>
      </c>
      <c r="G1122">
        <v>901.13935835549955</v>
      </c>
      <c r="H1122">
        <v>984.18404079612719</v>
      </c>
      <c r="I1122">
        <v>989.33075757634379</v>
      </c>
      <c r="J1122">
        <v>999.24993542207233</v>
      </c>
      <c r="K1122">
        <v>928.67625977168223</v>
      </c>
      <c r="L1122">
        <v>940.4381630984592</v>
      </c>
      <c r="M1122">
        <v>989.76700421376347</v>
      </c>
      <c r="N1122">
        <v>969.52396936826221</v>
      </c>
      <c r="O1122">
        <v>976.12520598727974</v>
      </c>
      <c r="P1122">
        <v>980.00935297116735</v>
      </c>
      <c r="Q1122">
        <v>991.30903078059782</v>
      </c>
      <c r="R1122">
        <v>1045.149347965084</v>
      </c>
      <c r="S1122">
        <v>1061.834580915847</v>
      </c>
      <c r="T1122">
        <v>983.92411216990786</v>
      </c>
      <c r="U1122">
        <v>961.19526847469831</v>
      </c>
      <c r="V1122">
        <v>1009.973470985535</v>
      </c>
      <c r="W1122">
        <v>989.27232890982066</v>
      </c>
      <c r="X1122">
        <v>1051.0947642899921</v>
      </c>
      <c r="Y1122">
        <v>992.28348949068231</v>
      </c>
      <c r="Z1122">
        <v>1014.647602355003</v>
      </c>
      <c r="AA1122">
        <v>985.87077476918762</v>
      </c>
      <c r="AB1122">
        <v>977.66020428351806</v>
      </c>
      <c r="AC1122">
        <v>985.615530085827</v>
      </c>
      <c r="AD1122">
        <v>980.47955830490264</v>
      </c>
      <c r="AE1122">
        <v>987.68216071449194</v>
      </c>
      <c r="AF1122">
        <v>995.27849970835587</v>
      </c>
      <c r="AG1122">
        <v>988.26774389655804</v>
      </c>
      <c r="AH1122">
        <v>972.36576430924777</v>
      </c>
    </row>
    <row r="1123" spans="1:34" x14ac:dyDescent="0.25">
      <c r="A1123">
        <v>43875</v>
      </c>
      <c r="B1123">
        <v>937.45</v>
      </c>
      <c r="C1123">
        <v>981.6547361824729</v>
      </c>
      <c r="D1123">
        <v>819.38047147336374</v>
      </c>
      <c r="E1123">
        <v>950.02353266160037</v>
      </c>
      <c r="F1123">
        <v>967.30092072932825</v>
      </c>
      <c r="G1123">
        <v>897.62644750047593</v>
      </c>
      <c r="H1123">
        <v>993.58899293016077</v>
      </c>
      <c r="I1123">
        <v>988.92428043872167</v>
      </c>
      <c r="J1123">
        <v>994.69807057558808</v>
      </c>
      <c r="K1123">
        <v>929.67100119867348</v>
      </c>
      <c r="L1123">
        <v>951.73582794525203</v>
      </c>
      <c r="M1123">
        <v>989.47442898806139</v>
      </c>
      <c r="N1123">
        <v>971.02788716183022</v>
      </c>
      <c r="O1123">
        <v>981.40131402236932</v>
      </c>
      <c r="P1123">
        <v>978.44464303901964</v>
      </c>
      <c r="Q1123">
        <v>989.98485910218733</v>
      </c>
      <c r="R1123">
        <v>1044.7573859138811</v>
      </c>
      <c r="S1123">
        <v>1047.5695335886619</v>
      </c>
      <c r="T1123">
        <v>988.80843465676446</v>
      </c>
      <c r="U1123">
        <v>950.35343661888749</v>
      </c>
      <c r="V1123">
        <v>1027.734596514211</v>
      </c>
      <c r="W1123">
        <v>984.55548223221535</v>
      </c>
      <c r="X1123">
        <v>1053.849055934498</v>
      </c>
      <c r="Y1123">
        <v>984.70677003912181</v>
      </c>
      <c r="Z1123">
        <v>1008.057492562202</v>
      </c>
      <c r="AA1123">
        <v>982.3624297928468</v>
      </c>
      <c r="AB1123">
        <v>980.83091275685547</v>
      </c>
      <c r="AC1123">
        <v>981.65795868214047</v>
      </c>
      <c r="AD1123">
        <v>980.2441636565967</v>
      </c>
      <c r="AE1123">
        <v>989.20385487553631</v>
      </c>
      <c r="AF1123">
        <v>993.93460726598721</v>
      </c>
      <c r="AG1123">
        <v>987.27466467584259</v>
      </c>
      <c r="AH1123">
        <v>969.00601195224374</v>
      </c>
    </row>
    <row r="1124" spans="1:34" x14ac:dyDescent="0.25">
      <c r="A1124">
        <v>43874</v>
      </c>
      <c r="B1124">
        <v>938.24</v>
      </c>
      <c r="C1124">
        <v>980.34576938023361</v>
      </c>
      <c r="D1124">
        <v>816.00608066030293</v>
      </c>
      <c r="E1124">
        <v>953.71835325368386</v>
      </c>
      <c r="F1124">
        <v>966.1029581210704</v>
      </c>
      <c r="G1124">
        <v>892.57503308782964</v>
      </c>
      <c r="H1124">
        <v>987.83817804619116</v>
      </c>
      <c r="I1124">
        <v>981.201940788819</v>
      </c>
      <c r="J1124">
        <v>996.79879451453473</v>
      </c>
      <c r="K1124">
        <v>937.96031483357069</v>
      </c>
      <c r="L1124">
        <v>968.95207772180459</v>
      </c>
      <c r="M1124">
        <v>984.12673295908246</v>
      </c>
      <c r="N1124">
        <v>977.77343197612015</v>
      </c>
      <c r="O1124">
        <v>976.98021167988225</v>
      </c>
      <c r="P1124">
        <v>974.32350400267637</v>
      </c>
      <c r="Q1124">
        <v>996.02354086348259</v>
      </c>
      <c r="R1124">
        <v>1035.7014319147661</v>
      </c>
      <c r="S1124">
        <v>1018.465617631556</v>
      </c>
      <c r="T1124">
        <v>981.0498712261151</v>
      </c>
      <c r="U1124">
        <v>947.36355916644663</v>
      </c>
      <c r="V1124">
        <v>1044.4813611085719</v>
      </c>
      <c r="W1124">
        <v>988.31303961093499</v>
      </c>
      <c r="X1124">
        <v>1054.0348849605191</v>
      </c>
      <c r="Y1124">
        <v>984.48841528892979</v>
      </c>
      <c r="Z1124">
        <v>997.92400902580482</v>
      </c>
      <c r="AA1124">
        <v>979.60981516600134</v>
      </c>
      <c r="AB1124">
        <v>985.00169705950236</v>
      </c>
      <c r="AC1124">
        <v>977.52136133023248</v>
      </c>
      <c r="AD1124">
        <v>980.09946728375485</v>
      </c>
      <c r="AE1124">
        <v>985.47255873458937</v>
      </c>
      <c r="AF1124">
        <v>992.09443724354048</v>
      </c>
      <c r="AG1124">
        <v>982.69203888747074</v>
      </c>
      <c r="AH1124">
        <v>971.61213352664799</v>
      </c>
    </row>
    <row r="1125" spans="1:34" x14ac:dyDescent="0.25">
      <c r="A1125">
        <v>43873</v>
      </c>
      <c r="B1125">
        <v>937.68</v>
      </c>
      <c r="C1125">
        <v>980.19105200242439</v>
      </c>
      <c r="D1125">
        <v>809.72076323928138</v>
      </c>
      <c r="E1125">
        <v>967.07700920409275</v>
      </c>
      <c r="F1125">
        <v>967.19175405891247</v>
      </c>
      <c r="G1125">
        <v>888.02557339460168</v>
      </c>
      <c r="H1125">
        <v>996.03539421873597</v>
      </c>
      <c r="I1125">
        <v>971.3695523594414</v>
      </c>
      <c r="J1125">
        <v>1000.458618158232</v>
      </c>
      <c r="K1125">
        <v>938.90229143365832</v>
      </c>
      <c r="L1125">
        <v>962.26502403559675</v>
      </c>
      <c r="M1125">
        <v>979.59444887356381</v>
      </c>
      <c r="N1125">
        <v>975.23157758410548</v>
      </c>
      <c r="O1125">
        <v>972.71469017253617</v>
      </c>
      <c r="P1125">
        <v>974.04983001995527</v>
      </c>
      <c r="Q1125">
        <v>998.62644439132589</v>
      </c>
      <c r="R1125">
        <v>1037.9050375272841</v>
      </c>
      <c r="S1125">
        <v>1018.37892188229</v>
      </c>
      <c r="T1125">
        <v>989.89359396838313</v>
      </c>
      <c r="U1125">
        <v>939.17298795807835</v>
      </c>
      <c r="V1125">
        <v>1026.513501909862</v>
      </c>
      <c r="W1125">
        <v>977.35350662106111</v>
      </c>
      <c r="X1125">
        <v>1054.0209335420529</v>
      </c>
      <c r="Y1125">
        <v>985.59947904570367</v>
      </c>
      <c r="Z1125">
        <v>1014.480281596936</v>
      </c>
      <c r="AA1125">
        <v>981.70532226747923</v>
      </c>
      <c r="AB1125">
        <v>982.95876442662484</v>
      </c>
      <c r="AC1125">
        <v>972.76727450892599</v>
      </c>
      <c r="AD1125">
        <v>983.7149545579457</v>
      </c>
      <c r="AE1125">
        <v>983.1324886772461</v>
      </c>
      <c r="AF1125">
        <v>990.03396212079213</v>
      </c>
      <c r="AG1125">
        <v>983.15989436728012</v>
      </c>
      <c r="AH1125">
        <v>972.01255889969991</v>
      </c>
    </row>
    <row r="1126" spans="1:34" x14ac:dyDescent="0.25">
      <c r="A1126">
        <v>43872</v>
      </c>
      <c r="B1126">
        <v>934.67</v>
      </c>
      <c r="C1126">
        <v>973.83525320599188</v>
      </c>
      <c r="D1126">
        <v>809.4901942309707</v>
      </c>
      <c r="E1126">
        <v>950.44547834183425</v>
      </c>
      <c r="F1126">
        <v>958.37434098827634</v>
      </c>
      <c r="G1126">
        <v>886.6368822943914</v>
      </c>
      <c r="H1126">
        <v>994.26174700367596</v>
      </c>
      <c r="I1126">
        <v>961.62456318062607</v>
      </c>
      <c r="J1126">
        <v>992.13918594751101</v>
      </c>
      <c r="K1126">
        <v>930.50561713381444</v>
      </c>
      <c r="L1126">
        <v>934.42864052596497</v>
      </c>
      <c r="M1126">
        <v>965.9555151439007</v>
      </c>
      <c r="N1126">
        <v>975.24683001747019</v>
      </c>
      <c r="O1126">
        <v>963.15408960185653</v>
      </c>
      <c r="P1126">
        <v>971.09803609186008</v>
      </c>
      <c r="Q1126">
        <v>1006.581190324042</v>
      </c>
      <c r="R1126">
        <v>1037.362140229679</v>
      </c>
      <c r="S1126">
        <v>1006.327331795433</v>
      </c>
      <c r="T1126">
        <v>992.24263946807059</v>
      </c>
      <c r="U1126">
        <v>927.74483238005212</v>
      </c>
      <c r="V1126">
        <v>999.40446370420227</v>
      </c>
      <c r="W1126">
        <v>967.28665250548647</v>
      </c>
      <c r="X1126">
        <v>1039.304999750063</v>
      </c>
      <c r="Y1126">
        <v>981.98033462174146</v>
      </c>
      <c r="Z1126">
        <v>1014.471374792609</v>
      </c>
      <c r="AA1126">
        <v>975.85103421069311</v>
      </c>
      <c r="AB1126">
        <v>974.7662566553804</v>
      </c>
      <c r="AC1126">
        <v>966.72836527338632</v>
      </c>
      <c r="AD1126">
        <v>978.22438456216923</v>
      </c>
      <c r="AE1126">
        <v>981.02438623283933</v>
      </c>
      <c r="AF1126">
        <v>976.79784936537237</v>
      </c>
      <c r="AG1126">
        <v>975.62552847926725</v>
      </c>
      <c r="AH1126">
        <v>969.67397479873466</v>
      </c>
    </row>
    <row r="1127" spans="1:34" x14ac:dyDescent="0.25">
      <c r="A1127">
        <v>43871</v>
      </c>
      <c r="B1127">
        <v>930.73</v>
      </c>
      <c r="C1127">
        <v>971.99752202787124</v>
      </c>
      <c r="D1127">
        <v>805.05565268043597</v>
      </c>
      <c r="E1127">
        <v>970.32784932406832</v>
      </c>
      <c r="F1127">
        <v>952.84149404754169</v>
      </c>
      <c r="G1127">
        <v>882.04026458332407</v>
      </c>
      <c r="H1127">
        <v>995.26506449770648</v>
      </c>
      <c r="I1127">
        <v>945.29833649241652</v>
      </c>
      <c r="J1127">
        <v>994.52010488172152</v>
      </c>
      <c r="K1127">
        <v>921.70614386364389</v>
      </c>
      <c r="L1127">
        <v>927.14269081392149</v>
      </c>
      <c r="M1127">
        <v>956.3906767416205</v>
      </c>
      <c r="N1127">
        <v>971.02738562436298</v>
      </c>
      <c r="O1127">
        <v>960.65783452175322</v>
      </c>
      <c r="P1127">
        <v>972.13961841873447</v>
      </c>
      <c r="Q1127">
        <v>997.71313729125302</v>
      </c>
      <c r="R1127">
        <v>1029.4854834886389</v>
      </c>
      <c r="S1127">
        <v>1011.6467535705521</v>
      </c>
      <c r="T1127">
        <v>988.47922988932453</v>
      </c>
      <c r="U1127">
        <v>919.02921055275056</v>
      </c>
      <c r="V1127">
        <v>994.84832247575548</v>
      </c>
      <c r="W1127">
        <v>977.77567646560578</v>
      </c>
      <c r="X1127">
        <v>1043.9338806193859</v>
      </c>
      <c r="Y1127">
        <v>987.60781196866662</v>
      </c>
      <c r="Z1127">
        <v>1011.889705862831</v>
      </c>
      <c r="AA1127">
        <v>976.20155670053782</v>
      </c>
      <c r="AB1127">
        <v>970.28487547673569</v>
      </c>
      <c r="AC1127">
        <v>962.75375606815987</v>
      </c>
      <c r="AD1127">
        <v>976.75166425151758</v>
      </c>
      <c r="AE1127">
        <v>974.14430984476871</v>
      </c>
      <c r="AF1127">
        <v>974.17590018930991</v>
      </c>
      <c r="AG1127">
        <v>972.13554441637802</v>
      </c>
      <c r="AH1127">
        <v>970.53485754285248</v>
      </c>
    </row>
    <row r="1128" spans="1:34" x14ac:dyDescent="0.25">
      <c r="A1128">
        <v>43868</v>
      </c>
      <c r="B1128">
        <v>940.75</v>
      </c>
      <c r="C1128">
        <v>974.38124729196863</v>
      </c>
      <c r="D1128">
        <v>807.58695389113007</v>
      </c>
      <c r="E1128">
        <v>979.40970584844979</v>
      </c>
      <c r="F1128">
        <v>962.52689013572751</v>
      </c>
      <c r="G1128">
        <v>890.87156613032926</v>
      </c>
      <c r="H1128">
        <v>991.28748240471054</v>
      </c>
      <c r="I1128">
        <v>942.95634186614018</v>
      </c>
      <c r="J1128">
        <v>989.50508555378315</v>
      </c>
      <c r="K1128">
        <v>916.72964710418523</v>
      </c>
      <c r="L1128">
        <v>936.25739993860395</v>
      </c>
      <c r="M1128">
        <v>964.52562505087189</v>
      </c>
      <c r="N1128">
        <v>974.22266321736402</v>
      </c>
      <c r="O1128">
        <v>968.89491574398721</v>
      </c>
      <c r="P1128">
        <v>971.78185408825721</v>
      </c>
      <c r="Q1128">
        <v>1008.1999763361511</v>
      </c>
      <c r="R1128">
        <v>1034.437051428177</v>
      </c>
      <c r="S1128">
        <v>1009.874964068053</v>
      </c>
      <c r="T1128">
        <v>996.07922390154727</v>
      </c>
      <c r="U1128">
        <v>933.95925498063616</v>
      </c>
      <c r="V1128">
        <v>993.00489339120509</v>
      </c>
      <c r="W1128">
        <v>977.37243116398747</v>
      </c>
      <c r="X1128">
        <v>1033.439003885574</v>
      </c>
      <c r="Y1128">
        <v>984.58339234607877</v>
      </c>
      <c r="Z1128">
        <v>985.83306409371153</v>
      </c>
      <c r="AA1128">
        <v>977.13499385743921</v>
      </c>
      <c r="AB1128">
        <v>974.88540954447603</v>
      </c>
      <c r="AC1128">
        <v>967.756479437743</v>
      </c>
      <c r="AD1128">
        <v>975.41630569082611</v>
      </c>
      <c r="AE1128">
        <v>989.41701018315666</v>
      </c>
      <c r="AF1128">
        <v>976.67933574447784</v>
      </c>
      <c r="AG1128">
        <v>973.583400571835</v>
      </c>
      <c r="AH1128">
        <v>972.22605591765023</v>
      </c>
    </row>
    <row r="1129" spans="1:34" x14ac:dyDescent="0.25">
      <c r="A1129">
        <v>43867</v>
      </c>
      <c r="B1129">
        <v>938.54</v>
      </c>
      <c r="C1129">
        <v>971.56911605642676</v>
      </c>
      <c r="D1129">
        <v>812.05340442735451</v>
      </c>
      <c r="E1129">
        <v>961.59132863876778</v>
      </c>
      <c r="F1129">
        <v>957.48958408163753</v>
      </c>
      <c r="G1129">
        <v>893.39589924969539</v>
      </c>
      <c r="H1129">
        <v>993.32931572513939</v>
      </c>
      <c r="I1129">
        <v>943.07249345003424</v>
      </c>
      <c r="J1129">
        <v>990.28791207287861</v>
      </c>
      <c r="K1129">
        <v>916.64907919966231</v>
      </c>
      <c r="L1129">
        <v>920.31370106349664</v>
      </c>
      <c r="M1129">
        <v>961.74075875229823</v>
      </c>
      <c r="N1129">
        <v>960.73556573000258</v>
      </c>
      <c r="O1129">
        <v>966.38803491714043</v>
      </c>
      <c r="P1129">
        <v>969.42573932981236</v>
      </c>
      <c r="Q1129">
        <v>1000.898153689212</v>
      </c>
      <c r="R1129">
        <v>1038.671570814965</v>
      </c>
      <c r="S1129">
        <v>1014.116907278409</v>
      </c>
      <c r="T1129">
        <v>998.01391710375162</v>
      </c>
      <c r="U1129">
        <v>928.515139237168</v>
      </c>
      <c r="V1129">
        <v>988.99777897036131</v>
      </c>
      <c r="W1129">
        <v>986.62735818887529</v>
      </c>
      <c r="X1129">
        <v>1034.677946299576</v>
      </c>
      <c r="Y1129">
        <v>976.04520242136618</v>
      </c>
      <c r="Z1129">
        <v>995.63296159861181</v>
      </c>
      <c r="AA1129">
        <v>973.87559854025619</v>
      </c>
      <c r="AB1129">
        <v>970.55677477054019</v>
      </c>
      <c r="AC1129">
        <v>969.09510593898369</v>
      </c>
      <c r="AD1129">
        <v>968.84069850705782</v>
      </c>
      <c r="AE1129">
        <v>993.10790497203777</v>
      </c>
      <c r="AF1129">
        <v>969.7777277081201</v>
      </c>
      <c r="AG1129">
        <v>971.17864809301568</v>
      </c>
      <c r="AH1129">
        <v>970.17304747645244</v>
      </c>
    </row>
    <row r="1130" spans="1:34" x14ac:dyDescent="0.25">
      <c r="A1130">
        <v>43866</v>
      </c>
      <c r="B1130">
        <v>925.91</v>
      </c>
      <c r="C1130">
        <v>960.68114246433618</v>
      </c>
      <c r="D1130">
        <v>811.91439389031177</v>
      </c>
      <c r="E1130">
        <v>967.03934391344137</v>
      </c>
      <c r="F1130">
        <v>944.54869026883216</v>
      </c>
      <c r="G1130">
        <v>873.66557537516724</v>
      </c>
      <c r="H1130">
        <v>979.07229867169838</v>
      </c>
      <c r="I1130">
        <v>928.51071342208536</v>
      </c>
      <c r="J1130">
        <v>983.00502226555113</v>
      </c>
      <c r="K1130">
        <v>891.55007295259679</v>
      </c>
      <c r="L1130">
        <v>905.57702518479095</v>
      </c>
      <c r="M1130">
        <v>958.34293478434097</v>
      </c>
      <c r="N1130">
        <v>954.68236620749315</v>
      </c>
      <c r="O1130">
        <v>949.07798940367411</v>
      </c>
      <c r="P1130">
        <v>954.33309131694966</v>
      </c>
      <c r="Q1130">
        <v>985.32678147730633</v>
      </c>
      <c r="R1130">
        <v>1023.78988680522</v>
      </c>
      <c r="S1130">
        <v>999.8819410062581</v>
      </c>
      <c r="T1130">
        <v>984.46134474990981</v>
      </c>
      <c r="U1130">
        <v>919.70632140207795</v>
      </c>
      <c r="V1130">
        <v>980.89868044072443</v>
      </c>
      <c r="W1130">
        <v>979.93997293320388</v>
      </c>
      <c r="X1130">
        <v>1025.078247049405</v>
      </c>
      <c r="Y1130">
        <v>970.01072906270986</v>
      </c>
      <c r="Z1130">
        <v>997.75506413427411</v>
      </c>
      <c r="AA1130">
        <v>963.72547686451014</v>
      </c>
      <c r="AB1130">
        <v>955.46700799408745</v>
      </c>
      <c r="AC1130">
        <v>956.47276795376411</v>
      </c>
      <c r="AD1130">
        <v>966.8981999054771</v>
      </c>
      <c r="AE1130">
        <v>977.73280211116992</v>
      </c>
      <c r="AF1130">
        <v>951.2342154096375</v>
      </c>
      <c r="AG1130">
        <v>961.37618225452161</v>
      </c>
      <c r="AH1130">
        <v>962.43608263635031</v>
      </c>
    </row>
    <row r="1131" spans="1:34" x14ac:dyDescent="0.25">
      <c r="A1131">
        <v>43865</v>
      </c>
      <c r="B1131">
        <v>929.09</v>
      </c>
      <c r="C1131">
        <v>957.99622605653963</v>
      </c>
      <c r="D1131">
        <v>811.06431253647918</v>
      </c>
      <c r="E1131">
        <v>965.5293612141212</v>
      </c>
      <c r="F1131">
        <v>933.68212287204506</v>
      </c>
      <c r="G1131">
        <v>858.63167032601677</v>
      </c>
      <c r="H1131">
        <v>971.10494245005259</v>
      </c>
      <c r="I1131">
        <v>925.24747787755712</v>
      </c>
      <c r="J1131">
        <v>986.16342916544227</v>
      </c>
      <c r="K1131">
        <v>884.02131775044575</v>
      </c>
      <c r="L1131">
        <v>901.57801358563393</v>
      </c>
      <c r="M1131">
        <v>948.91046691566964</v>
      </c>
      <c r="N1131">
        <v>955.40043277514644</v>
      </c>
      <c r="O1131">
        <v>944.2385911344154</v>
      </c>
      <c r="P1131">
        <v>947.50277851973522</v>
      </c>
      <c r="Q1131">
        <v>992.55316170350193</v>
      </c>
      <c r="R1131">
        <v>1023.69567692404</v>
      </c>
      <c r="S1131">
        <v>994.06031972456378</v>
      </c>
      <c r="T1131">
        <v>986.32156126533152</v>
      </c>
      <c r="U1131">
        <v>922.25842182436486</v>
      </c>
      <c r="V1131">
        <v>950.00054140740497</v>
      </c>
      <c r="W1131">
        <v>979.52710526832652</v>
      </c>
      <c r="X1131">
        <v>1025.9090286841349</v>
      </c>
      <c r="Y1131">
        <v>972.00963620135735</v>
      </c>
      <c r="Z1131">
        <v>1016.958771374424</v>
      </c>
      <c r="AA1131">
        <v>959.85871337603385</v>
      </c>
      <c r="AB1131">
        <v>952.72726233880428</v>
      </c>
      <c r="AC1131">
        <v>953.93320806774443</v>
      </c>
      <c r="AD1131">
        <v>969.13843093050593</v>
      </c>
      <c r="AE1131">
        <v>974.04658821808459</v>
      </c>
      <c r="AF1131">
        <v>946.47239398325519</v>
      </c>
      <c r="AG1131">
        <v>956.04072050419586</v>
      </c>
      <c r="AH1131">
        <v>963.60023187060187</v>
      </c>
    </row>
    <row r="1132" spans="1:34" x14ac:dyDescent="0.25">
      <c r="A1132">
        <v>43864</v>
      </c>
      <c r="B1132">
        <v>928.14</v>
      </c>
      <c r="C1132">
        <v>960.73326745627139</v>
      </c>
      <c r="D1132">
        <v>828.91722824036378</v>
      </c>
      <c r="E1132">
        <v>954.51740446748829</v>
      </c>
      <c r="F1132">
        <v>939.52277540392458</v>
      </c>
      <c r="G1132">
        <v>862.61656880885539</v>
      </c>
      <c r="H1132">
        <v>980.28514408585932</v>
      </c>
      <c r="I1132">
        <v>929.9547733044592</v>
      </c>
      <c r="J1132">
        <v>983.47628643353505</v>
      </c>
      <c r="K1132">
        <v>878.2411052254331</v>
      </c>
      <c r="L1132">
        <v>915.93678058286855</v>
      </c>
      <c r="M1132">
        <v>948.03244758770677</v>
      </c>
      <c r="N1132">
        <v>958.15731798080503</v>
      </c>
      <c r="O1132">
        <v>945.72972073188282</v>
      </c>
      <c r="P1132">
        <v>947.71855654702426</v>
      </c>
      <c r="Q1132">
        <v>993.79634986287863</v>
      </c>
      <c r="R1132">
        <v>1017.6166385557769</v>
      </c>
      <c r="S1132">
        <v>992.65763533195968</v>
      </c>
      <c r="T1132">
        <v>994.24911136927778</v>
      </c>
      <c r="U1132">
        <v>925.38748700017197</v>
      </c>
      <c r="V1132">
        <v>955.93945295716674</v>
      </c>
      <c r="W1132">
        <v>978.99783189790276</v>
      </c>
      <c r="X1132">
        <v>1019.835865277541</v>
      </c>
      <c r="Y1132">
        <v>972.07553703720964</v>
      </c>
      <c r="Z1132">
        <v>1047.383089266981</v>
      </c>
      <c r="AA1132">
        <v>963.62708963249236</v>
      </c>
      <c r="AB1132">
        <v>954.36046647158742</v>
      </c>
      <c r="AC1132">
        <v>954.03581734363638</v>
      </c>
      <c r="AD1132">
        <v>975.19604951062718</v>
      </c>
      <c r="AE1132">
        <v>967.45649923877602</v>
      </c>
      <c r="AF1132">
        <v>952.21516703512259</v>
      </c>
      <c r="AG1132">
        <v>957.79064161733913</v>
      </c>
      <c r="AH1132">
        <v>967.04732116119601</v>
      </c>
    </row>
    <row r="1133" spans="1:34" x14ac:dyDescent="0.25">
      <c r="A1133">
        <v>43861</v>
      </c>
      <c r="B1133">
        <v>936.62</v>
      </c>
      <c r="C1133">
        <v>973.65517905638899</v>
      </c>
      <c r="D1133">
        <v>863.92510044011408</v>
      </c>
      <c r="E1133">
        <v>981.35388411029169</v>
      </c>
      <c r="F1133">
        <v>954.5642967331421</v>
      </c>
      <c r="G1133">
        <v>901.36362790531314</v>
      </c>
      <c r="H1133">
        <v>981.80202355029053</v>
      </c>
      <c r="I1133">
        <v>958.0051375749905</v>
      </c>
      <c r="J1133">
        <v>995.71998647166345</v>
      </c>
      <c r="K1133">
        <v>914.17375102338542</v>
      </c>
      <c r="L1133">
        <v>947.99939910185412</v>
      </c>
      <c r="M1133">
        <v>968.5663695376071</v>
      </c>
      <c r="N1133">
        <v>973.08694811345015</v>
      </c>
      <c r="O1133">
        <v>965.89039223463908</v>
      </c>
      <c r="P1133">
        <v>965.7634279036879</v>
      </c>
      <c r="Q1133">
        <v>1006.209117359204</v>
      </c>
      <c r="R1133">
        <v>1011.037983140467</v>
      </c>
      <c r="S1133">
        <v>981.42861285662286</v>
      </c>
      <c r="T1133">
        <v>996.6859703161017</v>
      </c>
      <c r="U1133">
        <v>946.68252832788505</v>
      </c>
      <c r="V1133">
        <v>969.52869615119289</v>
      </c>
      <c r="W1133">
        <v>992.209320747584</v>
      </c>
      <c r="X1133">
        <v>1010.3742736168321</v>
      </c>
      <c r="Y1133">
        <v>986.60438711829204</v>
      </c>
      <c r="Z1133">
        <v>1021.690741836709</v>
      </c>
      <c r="AA1133">
        <v>973.33260862113036</v>
      </c>
      <c r="AB1133">
        <v>973.67609868466786</v>
      </c>
      <c r="AC1133">
        <v>969.34598294711782</v>
      </c>
      <c r="AD1133">
        <v>984.10794940500068</v>
      </c>
      <c r="AE1133">
        <v>977.43475288260095</v>
      </c>
      <c r="AF1133">
        <v>966.84922973879543</v>
      </c>
      <c r="AG1133">
        <v>975.21814028095127</v>
      </c>
      <c r="AH1133">
        <v>974.88208720245495</v>
      </c>
    </row>
    <row r="1134" spans="1:34" x14ac:dyDescent="0.25">
      <c r="A1134">
        <v>43860</v>
      </c>
      <c r="B1134">
        <v>959.58</v>
      </c>
      <c r="C1134">
        <v>985.61066287565166</v>
      </c>
      <c r="D1134">
        <v>883.40544530169109</v>
      </c>
      <c r="E1134">
        <v>985.91640963298266</v>
      </c>
      <c r="F1134">
        <v>970.16465731413621</v>
      </c>
      <c r="G1134">
        <v>929.58321858691693</v>
      </c>
      <c r="H1134">
        <v>991.91861320183239</v>
      </c>
      <c r="I1134">
        <v>964.42325165448176</v>
      </c>
      <c r="J1134">
        <v>1012.465962688938</v>
      </c>
      <c r="K1134">
        <v>955.84238033518659</v>
      </c>
      <c r="L1134">
        <v>969.20410984091461</v>
      </c>
      <c r="M1134">
        <v>982.27981745242948</v>
      </c>
      <c r="N1134">
        <v>989.10795348503245</v>
      </c>
      <c r="O1134">
        <v>988.80508364908553</v>
      </c>
      <c r="P1134">
        <v>977.26412172163919</v>
      </c>
      <c r="Q1134">
        <v>1014.073268275978</v>
      </c>
      <c r="R1134">
        <v>1020.638954346353</v>
      </c>
      <c r="S1134">
        <v>989.23232294008278</v>
      </c>
      <c r="T1134">
        <v>1012.5068602460181</v>
      </c>
      <c r="U1134">
        <v>956.8302407150527</v>
      </c>
      <c r="V1134">
        <v>996.99736030771476</v>
      </c>
      <c r="W1134">
        <v>1009.259001168046</v>
      </c>
      <c r="X1134">
        <v>1013.437191974088</v>
      </c>
      <c r="Y1134">
        <v>990.85564321454274</v>
      </c>
      <c r="Z1134">
        <v>981.5387854728009</v>
      </c>
      <c r="AA1134">
        <v>983.33991065150622</v>
      </c>
      <c r="AB1134">
        <v>994.03633491461596</v>
      </c>
      <c r="AC1134">
        <v>982.29841791644787</v>
      </c>
      <c r="AD1134">
        <v>985.43573127476554</v>
      </c>
      <c r="AE1134">
        <v>1000.235928348261</v>
      </c>
      <c r="AF1134">
        <v>989.25747224878216</v>
      </c>
      <c r="AG1134">
        <v>986.89922653744668</v>
      </c>
      <c r="AH1134">
        <v>980.71256689052746</v>
      </c>
    </row>
    <row r="1135" spans="1:34" x14ac:dyDescent="0.25">
      <c r="A1135">
        <v>43852</v>
      </c>
      <c r="B1135">
        <v>991.46</v>
      </c>
      <c r="C1135">
        <v>997.61745639514345</v>
      </c>
      <c r="D1135">
        <v>920.05837829270058</v>
      </c>
      <c r="E1135">
        <v>1002.298997629024</v>
      </c>
      <c r="F1135">
        <v>985.79292332322507</v>
      </c>
      <c r="G1135">
        <v>950.50919996698349</v>
      </c>
      <c r="H1135">
        <v>1002.850064833343</v>
      </c>
      <c r="I1135">
        <v>973.38149696383755</v>
      </c>
      <c r="J1135">
        <v>1023.723042441648</v>
      </c>
      <c r="K1135">
        <v>978.7383805049584</v>
      </c>
      <c r="L1135">
        <v>982.41434433142797</v>
      </c>
      <c r="M1135">
        <v>989.89031760150851</v>
      </c>
      <c r="N1135">
        <v>990.83958603356712</v>
      </c>
      <c r="O1135">
        <v>999.63108745416912</v>
      </c>
      <c r="P1135">
        <v>987.32828968134777</v>
      </c>
      <c r="Q1135">
        <v>1020.113966143326</v>
      </c>
      <c r="R1135">
        <v>1032.99333883961</v>
      </c>
      <c r="S1135">
        <v>997.33780089761842</v>
      </c>
      <c r="T1135">
        <v>1027.8585505438359</v>
      </c>
      <c r="U1135">
        <v>970.9988579262756</v>
      </c>
      <c r="V1135">
        <v>1014.8705135091089</v>
      </c>
      <c r="W1135">
        <v>1020.047071456995</v>
      </c>
      <c r="X1135">
        <v>1020.979926060977</v>
      </c>
      <c r="Y1135">
        <v>1004.455022807658</v>
      </c>
      <c r="Z1135">
        <v>966.75837403189155</v>
      </c>
      <c r="AA1135">
        <v>997.57193339872322</v>
      </c>
      <c r="AB1135">
        <v>1005.767981888488</v>
      </c>
      <c r="AC1135">
        <v>994.95904038070512</v>
      </c>
      <c r="AD1135">
        <v>986.97494765502734</v>
      </c>
      <c r="AE1135">
        <v>1034.7921788333711</v>
      </c>
      <c r="AF1135">
        <v>1004.013385975139</v>
      </c>
      <c r="AG1135">
        <v>999.46548069987705</v>
      </c>
      <c r="AH1135">
        <v>988.02380920092151</v>
      </c>
    </row>
    <row r="1136" spans="1:34" x14ac:dyDescent="0.25">
      <c r="A1136">
        <v>43851</v>
      </c>
      <c r="B1136">
        <v>986.37</v>
      </c>
      <c r="C1136">
        <v>989.44458829505231</v>
      </c>
      <c r="D1136">
        <v>915.19202831003133</v>
      </c>
      <c r="E1136">
        <v>982.31488924736993</v>
      </c>
      <c r="F1136">
        <v>976.12983914906431</v>
      </c>
      <c r="G1136">
        <v>939.84178395936885</v>
      </c>
      <c r="H1136">
        <v>986.31008453131767</v>
      </c>
      <c r="I1136">
        <v>953.64847626696178</v>
      </c>
      <c r="J1136">
        <v>1021.893483155003</v>
      </c>
      <c r="K1136">
        <v>979.26259924612475</v>
      </c>
      <c r="L1136">
        <v>938.98488582447214</v>
      </c>
      <c r="M1136">
        <v>988.56416197356202</v>
      </c>
      <c r="N1136">
        <v>992.73345387814368</v>
      </c>
      <c r="O1136">
        <v>986.30837793744786</v>
      </c>
      <c r="P1136">
        <v>978.69366601935178</v>
      </c>
      <c r="Q1136">
        <v>1019.558267172809</v>
      </c>
      <c r="R1136">
        <v>1035.663118094737</v>
      </c>
      <c r="S1136">
        <v>987.91628655751856</v>
      </c>
      <c r="T1136">
        <v>1011.115724616307</v>
      </c>
      <c r="U1136">
        <v>969.83292777239558</v>
      </c>
      <c r="V1136">
        <v>1003.684050754529</v>
      </c>
      <c r="W1136">
        <v>1015.385073370943</v>
      </c>
      <c r="X1136">
        <v>1008.523608480101</v>
      </c>
      <c r="Y1136">
        <v>997.80328644343604</v>
      </c>
      <c r="Z1136">
        <v>966.70075476860291</v>
      </c>
      <c r="AA1136">
        <v>987.33319206970157</v>
      </c>
      <c r="AB1136">
        <v>995.90445516428031</v>
      </c>
      <c r="AC1136">
        <v>989.95436808202567</v>
      </c>
      <c r="AD1136">
        <v>984.47840926303888</v>
      </c>
      <c r="AE1136">
        <v>1030.5435623172841</v>
      </c>
      <c r="AF1136">
        <v>997.26559647555302</v>
      </c>
      <c r="AG1136">
        <v>988.35334328509441</v>
      </c>
      <c r="AH1136">
        <v>981.68998835423281</v>
      </c>
    </row>
    <row r="1137" spans="1:34" x14ac:dyDescent="0.25">
      <c r="A1137">
        <v>43850</v>
      </c>
      <c r="B1137">
        <v>978.63</v>
      </c>
      <c r="C1137">
        <v>982.20251392589819</v>
      </c>
      <c r="D1137">
        <v>903.12120142238939</v>
      </c>
      <c r="E1137">
        <v>974.68968515015808</v>
      </c>
      <c r="F1137">
        <v>966.57330112657689</v>
      </c>
      <c r="G1137">
        <v>940.92631831350889</v>
      </c>
      <c r="H1137">
        <v>979.41431538232723</v>
      </c>
      <c r="I1137">
        <v>924.02321952959403</v>
      </c>
      <c r="J1137">
        <v>1015.712497570461</v>
      </c>
      <c r="K1137">
        <v>961.41108449823582</v>
      </c>
      <c r="L1137">
        <v>932.8451685899272</v>
      </c>
      <c r="M1137">
        <v>988.3662795500486</v>
      </c>
      <c r="N1137">
        <v>990.2975365804499</v>
      </c>
      <c r="O1137">
        <v>986.21545488496383</v>
      </c>
      <c r="P1137">
        <v>969.37430082991455</v>
      </c>
      <c r="Q1137">
        <v>1007.029178169391</v>
      </c>
      <c r="R1137">
        <v>1022.63016220678</v>
      </c>
      <c r="S1137">
        <v>986.32651238096378</v>
      </c>
      <c r="T1137">
        <v>1006.97983652183</v>
      </c>
      <c r="U1137">
        <v>959.82477956270964</v>
      </c>
      <c r="V1137">
        <v>979.71187235291882</v>
      </c>
      <c r="W1137">
        <v>1013.118616746153</v>
      </c>
      <c r="X1137">
        <v>1002.005714487368</v>
      </c>
      <c r="Y1137">
        <v>993.36419808765845</v>
      </c>
      <c r="Z1137">
        <v>972.49852210121162</v>
      </c>
      <c r="AA1137">
        <v>980.49686908238789</v>
      </c>
      <c r="AB1137">
        <v>987.6847547930214</v>
      </c>
      <c r="AC1137">
        <v>979.79945677745229</v>
      </c>
      <c r="AD1137">
        <v>983.60075751456088</v>
      </c>
      <c r="AE1137">
        <v>1013.583116125106</v>
      </c>
      <c r="AF1137">
        <v>990.0560862862352</v>
      </c>
      <c r="AG1137">
        <v>981.12870790920965</v>
      </c>
      <c r="AH1137">
        <v>975.61651981594116</v>
      </c>
    </row>
    <row r="1138" spans="1:34" x14ac:dyDescent="0.25">
      <c r="A1138">
        <v>43847</v>
      </c>
      <c r="B1138">
        <v>978.96</v>
      </c>
      <c r="C1138">
        <v>982.77226538534421</v>
      </c>
      <c r="D1138">
        <v>917.46021649981458</v>
      </c>
      <c r="E1138">
        <v>970.09177781779749</v>
      </c>
      <c r="F1138">
        <v>965.56325035876444</v>
      </c>
      <c r="G1138">
        <v>949.32393953259577</v>
      </c>
      <c r="H1138">
        <v>979.15391640002269</v>
      </c>
      <c r="I1138">
        <v>922.67353890665436</v>
      </c>
      <c r="J1138">
        <v>1009.051644330061</v>
      </c>
      <c r="K1138">
        <v>961.91238670266819</v>
      </c>
      <c r="L1138">
        <v>946.41237273995455</v>
      </c>
      <c r="M1138">
        <v>986.14861438811681</v>
      </c>
      <c r="N1138">
        <v>991.06439019117863</v>
      </c>
      <c r="O1138">
        <v>987.10242607587509</v>
      </c>
      <c r="P1138">
        <v>966.79911532810445</v>
      </c>
      <c r="Q1138">
        <v>1003.03676744401</v>
      </c>
      <c r="R1138">
        <v>1021.088880798304</v>
      </c>
      <c r="S1138">
        <v>989.80419970677144</v>
      </c>
      <c r="T1138">
        <v>1008.26027032423</v>
      </c>
      <c r="U1138">
        <v>963.72161164896386</v>
      </c>
      <c r="V1138">
        <v>976.35258765421156</v>
      </c>
      <c r="W1138">
        <v>1012.097359148199</v>
      </c>
      <c r="X1138">
        <v>1007.415160884103</v>
      </c>
      <c r="Y1138">
        <v>995.56931015471116</v>
      </c>
      <c r="Z1138">
        <v>965.58830799290479</v>
      </c>
      <c r="AA1138">
        <v>982.25653480524647</v>
      </c>
      <c r="AB1138">
        <v>987.09049100223433</v>
      </c>
      <c r="AC1138">
        <v>980.44509713086973</v>
      </c>
      <c r="AD1138">
        <v>981.20359028371422</v>
      </c>
      <c r="AE1138">
        <v>1010.4730878696751</v>
      </c>
      <c r="AF1138">
        <v>990.19253582370584</v>
      </c>
      <c r="AG1138">
        <v>980.26683264223243</v>
      </c>
      <c r="AH1138">
        <v>978.31997649384596</v>
      </c>
    </row>
    <row r="1139" spans="1:34" x14ac:dyDescent="0.25">
      <c r="A1139">
        <v>43846</v>
      </c>
      <c r="B1139">
        <v>974.31</v>
      </c>
      <c r="C1139">
        <v>982.63517548594518</v>
      </c>
      <c r="D1139">
        <v>916.39837260996421</v>
      </c>
      <c r="E1139">
        <v>970.37674198535922</v>
      </c>
      <c r="F1139">
        <v>967.1872028432656</v>
      </c>
      <c r="G1139">
        <v>949.22215161069323</v>
      </c>
      <c r="H1139">
        <v>983.30077020346187</v>
      </c>
      <c r="I1139">
        <v>949.98270599984721</v>
      </c>
      <c r="J1139">
        <v>1019.388090019749</v>
      </c>
      <c r="K1139">
        <v>974.90532576494411</v>
      </c>
      <c r="L1139">
        <v>952.17774876892361</v>
      </c>
      <c r="M1139">
        <v>984.873994613489</v>
      </c>
      <c r="N1139">
        <v>996.94741800610188</v>
      </c>
      <c r="O1139">
        <v>976.95218871451948</v>
      </c>
      <c r="P1139">
        <v>966.04824044864006</v>
      </c>
      <c r="Q1139">
        <v>999.68009282504147</v>
      </c>
      <c r="R1139">
        <v>1018.676223941084</v>
      </c>
      <c r="S1139">
        <v>981.29724216426814</v>
      </c>
      <c r="T1139">
        <v>1018.924495319616</v>
      </c>
      <c r="U1139">
        <v>956.74949885063847</v>
      </c>
      <c r="V1139">
        <v>969.29452560943912</v>
      </c>
      <c r="W1139">
        <v>1007.632513072743</v>
      </c>
      <c r="X1139">
        <v>996.07146201567753</v>
      </c>
      <c r="Y1139">
        <v>993.40288978816341</v>
      </c>
      <c r="Z1139">
        <v>968.1555477841265</v>
      </c>
      <c r="AA1139">
        <v>981.85096568561801</v>
      </c>
      <c r="AB1139">
        <v>986.1125198492</v>
      </c>
      <c r="AC1139">
        <v>980.30677542572016</v>
      </c>
      <c r="AD1139">
        <v>983.92984519978711</v>
      </c>
      <c r="AE1139">
        <v>1010.875989474313</v>
      </c>
      <c r="AF1139">
        <v>989.32510943415218</v>
      </c>
      <c r="AG1139">
        <v>982.09712294396013</v>
      </c>
      <c r="AH1139">
        <v>976.45187202719649</v>
      </c>
    </row>
    <row r="1140" spans="1:34" x14ac:dyDescent="0.25">
      <c r="A1140">
        <v>43845</v>
      </c>
      <c r="B1140">
        <v>967.56</v>
      </c>
      <c r="C1140">
        <v>983.43360820737917</v>
      </c>
      <c r="D1140">
        <v>926.5272941674267</v>
      </c>
      <c r="E1140">
        <v>974.89444666706652</v>
      </c>
      <c r="F1140">
        <v>976.87231343118708</v>
      </c>
      <c r="G1140">
        <v>954.53925150888358</v>
      </c>
      <c r="H1140">
        <v>980.70779498696709</v>
      </c>
      <c r="I1140">
        <v>955.75617669205451</v>
      </c>
      <c r="J1140">
        <v>1015.730808095646</v>
      </c>
      <c r="K1140">
        <v>973.00889658610265</v>
      </c>
      <c r="L1140">
        <v>952.5846475124506</v>
      </c>
      <c r="M1140">
        <v>978.87549985443093</v>
      </c>
      <c r="N1140">
        <v>992.16319393746494</v>
      </c>
      <c r="O1140">
        <v>980.17464368422065</v>
      </c>
      <c r="P1140">
        <v>973.12153306395521</v>
      </c>
      <c r="Q1140">
        <v>1002.318182124975</v>
      </c>
      <c r="R1140">
        <v>1010.0736184195511</v>
      </c>
      <c r="S1140">
        <v>988.43080107721403</v>
      </c>
      <c r="T1140">
        <v>994.8492872373522</v>
      </c>
      <c r="U1140">
        <v>968.29809293723474</v>
      </c>
      <c r="V1140">
        <v>969.77435861077424</v>
      </c>
      <c r="W1140">
        <v>1003.168238594344</v>
      </c>
      <c r="X1140">
        <v>993.98600473096099</v>
      </c>
      <c r="Y1140">
        <v>988.39398473998608</v>
      </c>
      <c r="Z1140">
        <v>986.01489810740406</v>
      </c>
      <c r="AA1140">
        <v>981.86898285628592</v>
      </c>
      <c r="AB1140">
        <v>987.05746480632092</v>
      </c>
      <c r="AC1140">
        <v>982.30296075621129</v>
      </c>
      <c r="AD1140">
        <v>985.28575213894044</v>
      </c>
      <c r="AE1140">
        <v>1001.703581870004</v>
      </c>
      <c r="AF1140">
        <v>987.4344097131426</v>
      </c>
      <c r="AG1140">
        <v>982.61496732095418</v>
      </c>
      <c r="AH1140">
        <v>980.07461247002755</v>
      </c>
    </row>
    <row r="1141" spans="1:34" x14ac:dyDescent="0.25">
      <c r="A1141">
        <v>43844</v>
      </c>
      <c r="B1141">
        <v>967</v>
      </c>
      <c r="C1141">
        <v>986.45200920710295</v>
      </c>
      <c r="D1141">
        <v>949.99186264991692</v>
      </c>
      <c r="E1141">
        <v>983.18663734493089</v>
      </c>
      <c r="F1141">
        <v>977.70514318566279</v>
      </c>
      <c r="G1141">
        <v>956.86870050467837</v>
      </c>
      <c r="H1141">
        <v>988.24649099613964</v>
      </c>
      <c r="I1141">
        <v>958.25074165807496</v>
      </c>
      <c r="J1141">
        <v>1021.867214788256</v>
      </c>
      <c r="K1141">
        <v>979.43253988740298</v>
      </c>
      <c r="L1141">
        <v>953.25998112318507</v>
      </c>
      <c r="M1141">
        <v>989.23939123731532</v>
      </c>
      <c r="N1141">
        <v>992.80648748659451</v>
      </c>
      <c r="O1141">
        <v>983.8095040833424</v>
      </c>
      <c r="P1141">
        <v>975.05295500099157</v>
      </c>
      <c r="Q1141">
        <v>1001.196709595653</v>
      </c>
      <c r="R1141">
        <v>1006.5995670665189</v>
      </c>
      <c r="S1141">
        <v>972.23787024840885</v>
      </c>
      <c r="T1141">
        <v>1000.596615661016</v>
      </c>
      <c r="U1141">
        <v>971.25493002495625</v>
      </c>
      <c r="V1141">
        <v>983.92597898181441</v>
      </c>
      <c r="W1141">
        <v>1010.628182498812</v>
      </c>
      <c r="X1141">
        <v>991.32185215983816</v>
      </c>
      <c r="Y1141">
        <v>993.83433859633612</v>
      </c>
      <c r="Z1141">
        <v>974.04669043394733</v>
      </c>
      <c r="AA1141">
        <v>985.54151142042451</v>
      </c>
      <c r="AB1141">
        <v>990.72552772076642</v>
      </c>
      <c r="AC1141">
        <v>984.25010269620225</v>
      </c>
      <c r="AD1141">
        <v>986.41979265777184</v>
      </c>
      <c r="AE1141">
        <v>1002.2133604954601</v>
      </c>
      <c r="AF1141">
        <v>986.67809298251029</v>
      </c>
      <c r="AG1141">
        <v>983.24651502932011</v>
      </c>
      <c r="AH1141">
        <v>987.68071557602013</v>
      </c>
    </row>
    <row r="1142" spans="1:34" x14ac:dyDescent="0.25">
      <c r="A1142">
        <v>43843</v>
      </c>
      <c r="B1142">
        <v>965.84</v>
      </c>
      <c r="C1142">
        <v>984.64087952186514</v>
      </c>
      <c r="D1142">
        <v>945.84798461055425</v>
      </c>
      <c r="E1142">
        <v>987.20748692692064</v>
      </c>
      <c r="F1142">
        <v>974.13211696905773</v>
      </c>
      <c r="G1142">
        <v>947.0420894738877</v>
      </c>
      <c r="H1142">
        <v>988.51923039089206</v>
      </c>
      <c r="I1142">
        <v>938.73283096674754</v>
      </c>
      <c r="J1142">
        <v>1018.51967970395</v>
      </c>
      <c r="K1142">
        <v>983.88497137189654</v>
      </c>
      <c r="L1142">
        <v>948.42050592589237</v>
      </c>
      <c r="M1142">
        <v>979.51389245709424</v>
      </c>
      <c r="N1142">
        <v>994.66903101153866</v>
      </c>
      <c r="O1142">
        <v>985.23471877163013</v>
      </c>
      <c r="P1142">
        <v>972.08157411266063</v>
      </c>
      <c r="Q1142">
        <v>1002.372449530023</v>
      </c>
      <c r="R1142">
        <v>1003.9683049661151</v>
      </c>
      <c r="S1142">
        <v>973.70586245075845</v>
      </c>
      <c r="T1142">
        <v>999.94660642146118</v>
      </c>
      <c r="U1142">
        <v>974.1862957502284</v>
      </c>
      <c r="V1142">
        <v>985.91664956993202</v>
      </c>
      <c r="W1142">
        <v>1005.212259736232</v>
      </c>
      <c r="X1142">
        <v>991.4295251459946</v>
      </c>
      <c r="Y1142">
        <v>990.45187168916084</v>
      </c>
      <c r="Z1142">
        <v>984.77061774155743</v>
      </c>
      <c r="AA1142">
        <v>983.27323080104793</v>
      </c>
      <c r="AB1142">
        <v>991.01785803939333</v>
      </c>
      <c r="AC1142">
        <v>979.76152808667507</v>
      </c>
      <c r="AD1142">
        <v>987.9961611120932</v>
      </c>
      <c r="AE1142">
        <v>999.83743163504471</v>
      </c>
      <c r="AF1142">
        <v>985.84238884091155</v>
      </c>
      <c r="AG1142">
        <v>980.66458351732069</v>
      </c>
      <c r="AH1142">
        <v>986.25749693525518</v>
      </c>
    </row>
    <row r="1143" spans="1:34" x14ac:dyDescent="0.25">
      <c r="A1143">
        <v>43840</v>
      </c>
      <c r="B1143">
        <v>968.54</v>
      </c>
      <c r="C1143">
        <v>985.73845199674463</v>
      </c>
      <c r="D1143">
        <v>954.70515990354306</v>
      </c>
      <c r="E1143">
        <v>977.29054549664716</v>
      </c>
      <c r="F1143">
        <v>978.22366646705484</v>
      </c>
      <c r="G1143">
        <v>959.21529971848156</v>
      </c>
      <c r="H1143">
        <v>994.26444715355581</v>
      </c>
      <c r="I1143">
        <v>954.07001949563073</v>
      </c>
      <c r="J1143">
        <v>1010.8081435830931</v>
      </c>
      <c r="K1143">
        <v>992.38539280268697</v>
      </c>
      <c r="L1143">
        <v>948.69718896985137</v>
      </c>
      <c r="M1143">
        <v>983.89093488594369</v>
      </c>
      <c r="N1143">
        <v>989.69384242940623</v>
      </c>
      <c r="O1143">
        <v>990.28929441188745</v>
      </c>
      <c r="P1143">
        <v>974.06731241122122</v>
      </c>
      <c r="Q1143">
        <v>1002.731479698531</v>
      </c>
      <c r="R1143">
        <v>1008.094721872935</v>
      </c>
      <c r="S1143">
        <v>976.0199605765788</v>
      </c>
      <c r="T1143">
        <v>986.3252712416828</v>
      </c>
      <c r="U1143">
        <v>965.52959415590931</v>
      </c>
      <c r="V1143">
        <v>995.05428194357376</v>
      </c>
      <c r="W1143">
        <v>1005.046736282324</v>
      </c>
      <c r="X1143">
        <v>983.27591039322317</v>
      </c>
      <c r="Y1143">
        <v>990.21793353174849</v>
      </c>
      <c r="Z1143">
        <v>988.89091501665916</v>
      </c>
      <c r="AA1143">
        <v>984.01272364906106</v>
      </c>
      <c r="AB1143">
        <v>993.0094772121106</v>
      </c>
      <c r="AC1143">
        <v>982.02076775512978</v>
      </c>
      <c r="AD1143">
        <v>986.38835363428427</v>
      </c>
      <c r="AE1143">
        <v>1004.363154619566</v>
      </c>
      <c r="AF1143">
        <v>989.52080160506932</v>
      </c>
      <c r="AG1143">
        <v>983.93853654706572</v>
      </c>
      <c r="AH1143">
        <v>983.44798523569239</v>
      </c>
    </row>
    <row r="1144" spans="1:34" x14ac:dyDescent="0.25">
      <c r="A1144">
        <v>43839</v>
      </c>
      <c r="B1144">
        <v>960.15</v>
      </c>
      <c r="C1144">
        <v>985.24281440194284</v>
      </c>
      <c r="D1144">
        <v>956.57836388795681</v>
      </c>
      <c r="E1144">
        <v>969.81983753148825</v>
      </c>
      <c r="F1144">
        <v>979.32564089949562</v>
      </c>
      <c r="G1144">
        <v>962.43280130615108</v>
      </c>
      <c r="H1144">
        <v>989.25148341413774</v>
      </c>
      <c r="I1144">
        <v>964.31163277167559</v>
      </c>
      <c r="J1144">
        <v>1007.417827704842</v>
      </c>
      <c r="K1144">
        <v>1004.50845853447</v>
      </c>
      <c r="L1144">
        <v>940.20864794523959</v>
      </c>
      <c r="M1144">
        <v>984.33576276384963</v>
      </c>
      <c r="N1144">
        <v>992.44230525290084</v>
      </c>
      <c r="O1144">
        <v>988.29218354710713</v>
      </c>
      <c r="P1144">
        <v>969.56983961582466</v>
      </c>
      <c r="Q1144">
        <v>1003.773259186903</v>
      </c>
      <c r="R1144">
        <v>996.63655384188382</v>
      </c>
      <c r="S1144">
        <v>982.1615265662706</v>
      </c>
      <c r="T1144">
        <v>992.11377379521355</v>
      </c>
      <c r="U1144">
        <v>966.16493187168328</v>
      </c>
      <c r="V1144">
        <v>1002.544658354275</v>
      </c>
      <c r="W1144">
        <v>996.50359617011327</v>
      </c>
      <c r="X1144">
        <v>980.74403562636644</v>
      </c>
      <c r="Y1144">
        <v>990.91360411723849</v>
      </c>
      <c r="Z1144">
        <v>995.38986821563014</v>
      </c>
      <c r="AA1144">
        <v>984.22825288920058</v>
      </c>
      <c r="AB1144">
        <v>992.97337155785681</v>
      </c>
      <c r="AC1144">
        <v>978.65414470126291</v>
      </c>
      <c r="AD1144">
        <v>987.94438865869415</v>
      </c>
      <c r="AE1144">
        <v>994.32159617211744</v>
      </c>
      <c r="AF1144">
        <v>988.13619716277185</v>
      </c>
      <c r="AG1144">
        <v>982.40538303139999</v>
      </c>
      <c r="AH1144">
        <v>985.62827883872592</v>
      </c>
    </row>
    <row r="1145" spans="1:34" x14ac:dyDescent="0.25">
      <c r="A1145">
        <v>43838</v>
      </c>
      <c r="B1145">
        <v>948.98</v>
      </c>
      <c r="C1145">
        <v>981.63840263118379</v>
      </c>
      <c r="D1145">
        <v>954.32897744620141</v>
      </c>
      <c r="E1145">
        <v>982.96683002007956</v>
      </c>
      <c r="F1145">
        <v>974.44331395604911</v>
      </c>
      <c r="G1145">
        <v>947.53728483646012</v>
      </c>
      <c r="H1145">
        <v>988.75760811975488</v>
      </c>
      <c r="I1145">
        <v>983.80704726275394</v>
      </c>
      <c r="J1145">
        <v>998.20087653554447</v>
      </c>
      <c r="K1145">
        <v>995.90162940996299</v>
      </c>
      <c r="L1145">
        <v>953.50865937455887</v>
      </c>
      <c r="M1145">
        <v>971.15334630398729</v>
      </c>
      <c r="N1145">
        <v>997.60550255101157</v>
      </c>
      <c r="O1145">
        <v>982.49386632077915</v>
      </c>
      <c r="P1145">
        <v>966.22344936082629</v>
      </c>
      <c r="Q1145">
        <v>994.69162131270093</v>
      </c>
      <c r="R1145">
        <v>992.84290986420945</v>
      </c>
      <c r="S1145">
        <v>989.28997043690401</v>
      </c>
      <c r="T1145">
        <v>985.86383959060356</v>
      </c>
      <c r="U1145">
        <v>963.09635589993741</v>
      </c>
      <c r="V1145">
        <v>1002.460104102943</v>
      </c>
      <c r="W1145">
        <v>992.90862019500651</v>
      </c>
      <c r="X1145">
        <v>981.04205490093227</v>
      </c>
      <c r="Y1145">
        <v>982.52529085965739</v>
      </c>
      <c r="Z1145">
        <v>989.74032113032661</v>
      </c>
      <c r="AA1145">
        <v>979.84988391099159</v>
      </c>
      <c r="AB1145">
        <v>987.8906170867026</v>
      </c>
      <c r="AC1145">
        <v>976.40784159138298</v>
      </c>
      <c r="AD1145">
        <v>987.8107352869381</v>
      </c>
      <c r="AE1145">
        <v>981.58092015181035</v>
      </c>
      <c r="AF1145">
        <v>982.50147562368318</v>
      </c>
      <c r="AG1145">
        <v>980.44553555039386</v>
      </c>
      <c r="AH1145">
        <v>982.45093493678803</v>
      </c>
    </row>
    <row r="1146" spans="1:34" x14ac:dyDescent="0.25">
      <c r="A1146">
        <v>43837</v>
      </c>
      <c r="B1146">
        <v>958.88</v>
      </c>
      <c r="C1146">
        <v>992.72209257297141</v>
      </c>
      <c r="D1146">
        <v>976.88084481008195</v>
      </c>
      <c r="E1146">
        <v>979.73040578475457</v>
      </c>
      <c r="F1146">
        <v>987.82446586846561</v>
      </c>
      <c r="G1146">
        <v>971.70904684004506</v>
      </c>
      <c r="H1146">
        <v>996.27599009411369</v>
      </c>
      <c r="I1146">
        <v>1000.6571166428459</v>
      </c>
      <c r="J1146">
        <v>1004.998505078212</v>
      </c>
      <c r="K1146">
        <v>1017.070856753198</v>
      </c>
      <c r="L1146">
        <v>983.15554078864716</v>
      </c>
      <c r="M1146">
        <v>983.70377913486425</v>
      </c>
      <c r="N1146">
        <v>1005.056065293638</v>
      </c>
      <c r="O1146">
        <v>992.99187549018757</v>
      </c>
      <c r="P1146">
        <v>978.59983081661812</v>
      </c>
      <c r="Q1146">
        <v>998.99954916691865</v>
      </c>
      <c r="R1146">
        <v>998.07118620589665</v>
      </c>
      <c r="S1146">
        <v>983.52223552742691</v>
      </c>
      <c r="T1146">
        <v>1000.647223372179</v>
      </c>
      <c r="U1146">
        <v>984.35768406250702</v>
      </c>
      <c r="V1146">
        <v>1012.937513503122</v>
      </c>
      <c r="W1146">
        <v>994.62987727354096</v>
      </c>
      <c r="X1146">
        <v>996.49309753410853</v>
      </c>
      <c r="Y1146">
        <v>990.73627992964953</v>
      </c>
      <c r="Z1146">
        <v>997.91844727310172</v>
      </c>
      <c r="AA1146">
        <v>991.00481120161828</v>
      </c>
      <c r="AB1146">
        <v>999.30887608155547</v>
      </c>
      <c r="AC1146">
        <v>988.88291746567131</v>
      </c>
      <c r="AD1146">
        <v>994.97302591914195</v>
      </c>
      <c r="AE1146">
        <v>993.71107970371747</v>
      </c>
      <c r="AF1146">
        <v>993.79753697133845</v>
      </c>
      <c r="AG1146">
        <v>991.35720489061407</v>
      </c>
      <c r="AH1146">
        <v>993.47871723382036</v>
      </c>
    </row>
    <row r="1147" spans="1:34" x14ac:dyDescent="0.25">
      <c r="A1147">
        <v>43836</v>
      </c>
      <c r="B1147">
        <v>955.79</v>
      </c>
      <c r="C1147">
        <v>992.00866159969269</v>
      </c>
      <c r="D1147">
        <v>990.89213935816804</v>
      </c>
      <c r="E1147">
        <v>975.58231727362204</v>
      </c>
      <c r="F1147">
        <v>985.33775346982088</v>
      </c>
      <c r="G1147">
        <v>969.37618579991852</v>
      </c>
      <c r="H1147">
        <v>994.47520637424373</v>
      </c>
      <c r="I1147">
        <v>990.69791530003704</v>
      </c>
      <c r="J1147">
        <v>1007.667256995096</v>
      </c>
      <c r="K1147">
        <v>1022.203609984002</v>
      </c>
      <c r="L1147">
        <v>985.97971540573087</v>
      </c>
      <c r="M1147">
        <v>988.04774477241347</v>
      </c>
      <c r="N1147">
        <v>1005.685971576348</v>
      </c>
      <c r="O1147">
        <v>995.01049574037768</v>
      </c>
      <c r="P1147">
        <v>989.08173326304779</v>
      </c>
      <c r="Q1147">
        <v>988.86982450414484</v>
      </c>
      <c r="R1147">
        <v>991.83366998157953</v>
      </c>
      <c r="S1147">
        <v>983.4335146238044</v>
      </c>
      <c r="T1147">
        <v>998.82809372994791</v>
      </c>
      <c r="U1147">
        <v>986.49260203256051</v>
      </c>
      <c r="V1147">
        <v>1011.573636376108</v>
      </c>
      <c r="W1147">
        <v>1002.881485365338</v>
      </c>
      <c r="X1147">
        <v>990.43793139603827</v>
      </c>
      <c r="Y1147">
        <v>989.31328412177061</v>
      </c>
      <c r="Z1147">
        <v>993.26906871162453</v>
      </c>
      <c r="AA1147">
        <v>989.44641478196377</v>
      </c>
      <c r="AB1147">
        <v>998.68439526815268</v>
      </c>
      <c r="AC1147">
        <v>989.6825812241907</v>
      </c>
      <c r="AD1147">
        <v>994.547253234761</v>
      </c>
      <c r="AE1147">
        <v>991.53490190979653</v>
      </c>
      <c r="AF1147">
        <v>993.26625342901775</v>
      </c>
      <c r="AG1147">
        <v>991.63722466625313</v>
      </c>
      <c r="AH1147">
        <v>991.83893247781361</v>
      </c>
    </row>
    <row r="1148" spans="1:34" x14ac:dyDescent="0.25">
      <c r="A1148">
        <v>43833</v>
      </c>
      <c r="B1148">
        <v>965.14</v>
      </c>
      <c r="C1148">
        <v>996.92497768210171</v>
      </c>
      <c r="D1148">
        <v>1004.82833111119</v>
      </c>
      <c r="E1148">
        <v>990.611109130047</v>
      </c>
      <c r="F1148">
        <v>994.76474444038377</v>
      </c>
      <c r="G1148">
        <v>991.8371163107596</v>
      </c>
      <c r="H1148">
        <v>986.39419108824734</v>
      </c>
      <c r="I1148">
        <v>991.58139045367477</v>
      </c>
      <c r="J1148">
        <v>1005.77374417438</v>
      </c>
      <c r="K1148">
        <v>1015.105443187364</v>
      </c>
      <c r="L1148">
        <v>1000.602790166374</v>
      </c>
      <c r="M1148">
        <v>995.81428356649712</v>
      </c>
      <c r="N1148">
        <v>998.75460668338872</v>
      </c>
      <c r="O1148">
        <v>994.11360957254658</v>
      </c>
      <c r="P1148">
        <v>999.46706992527845</v>
      </c>
      <c r="Q1148">
        <v>1001.357443798959</v>
      </c>
      <c r="R1148">
        <v>995.1549059902502</v>
      </c>
      <c r="S1148">
        <v>985.61170356683692</v>
      </c>
      <c r="T1148">
        <v>999.56523158543746</v>
      </c>
      <c r="U1148">
        <v>1003.964459093571</v>
      </c>
      <c r="V1148">
        <v>1015.965627447367</v>
      </c>
      <c r="W1148">
        <v>1008.416844002704</v>
      </c>
      <c r="X1148">
        <v>985.67462213004148</v>
      </c>
      <c r="Y1148">
        <v>994.89259041106857</v>
      </c>
      <c r="Z1148">
        <v>1001.703961606048</v>
      </c>
      <c r="AA1148">
        <v>993.15889495311626</v>
      </c>
      <c r="AB1148">
        <v>1002.14415463689</v>
      </c>
      <c r="AC1148">
        <v>999.36894876279246</v>
      </c>
      <c r="AD1148">
        <v>997.55016966936057</v>
      </c>
      <c r="AE1148">
        <v>997.73699345503621</v>
      </c>
      <c r="AF1148">
        <v>998.17724969831215</v>
      </c>
      <c r="AG1148">
        <v>995.36699084657437</v>
      </c>
      <c r="AH1148">
        <v>997.81589228104883</v>
      </c>
    </row>
    <row r="1149" spans="1:34" x14ac:dyDescent="0.25">
      <c r="A1149">
        <v>43832</v>
      </c>
      <c r="B1149">
        <v>966.67</v>
      </c>
      <c r="C1149">
        <v>1000</v>
      </c>
      <c r="D1149">
        <v>1000</v>
      </c>
      <c r="E1149">
        <v>1000</v>
      </c>
      <c r="F1149">
        <v>1000</v>
      </c>
      <c r="G1149">
        <v>1000</v>
      </c>
      <c r="H1149">
        <v>1000</v>
      </c>
      <c r="I1149">
        <v>1000</v>
      </c>
      <c r="J1149">
        <v>1000</v>
      </c>
      <c r="K1149">
        <v>1000</v>
      </c>
      <c r="L1149">
        <v>1000</v>
      </c>
      <c r="M1149">
        <v>1000</v>
      </c>
      <c r="N1149">
        <v>1000</v>
      </c>
      <c r="O1149">
        <v>1000</v>
      </c>
      <c r="P1149">
        <v>1000</v>
      </c>
      <c r="Q1149">
        <v>1000</v>
      </c>
      <c r="R1149">
        <v>1000</v>
      </c>
      <c r="S1149">
        <v>1000</v>
      </c>
      <c r="T1149">
        <v>1000</v>
      </c>
      <c r="U1149">
        <v>1000</v>
      </c>
      <c r="V1149">
        <v>1000</v>
      </c>
      <c r="W1149">
        <v>1000</v>
      </c>
      <c r="X1149">
        <v>1000</v>
      </c>
      <c r="Y1149">
        <v>1000</v>
      </c>
      <c r="Z1149">
        <v>1000</v>
      </c>
      <c r="AA1149">
        <v>1000</v>
      </c>
      <c r="AB1149">
        <v>1000</v>
      </c>
      <c r="AC1149">
        <v>1000</v>
      </c>
      <c r="AD1149">
        <v>1000</v>
      </c>
      <c r="AE1149">
        <v>1000</v>
      </c>
      <c r="AF1149">
        <v>1000</v>
      </c>
      <c r="AG1149">
        <v>1000</v>
      </c>
      <c r="AH1149">
        <v>1000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4B9C-BF2E-4829-A12D-CBEC61DBA343}">
  <dimension ref="A1:BI391"/>
  <sheetViews>
    <sheetView topLeftCell="S1" zoomScaleNormal="100" workbookViewId="0">
      <selection activeCell="AT7" sqref="AT7"/>
    </sheetView>
  </sheetViews>
  <sheetFormatPr defaultRowHeight="15" x14ac:dyDescent="0.25"/>
  <cols>
    <col min="1" max="1" width="10.28515625" style="1" bestFit="1" customWidth="1"/>
    <col min="2" max="2" width="15.28515625" bestFit="1" customWidth="1"/>
    <col min="3" max="6" width="5.85546875" bestFit="1" customWidth="1"/>
    <col min="7" max="7" width="14.85546875" bestFit="1" customWidth="1"/>
    <col min="8" max="11" width="5.85546875" bestFit="1" customWidth="1"/>
    <col min="12" max="12" width="10.7109375" bestFit="1" customWidth="1"/>
    <col min="13" max="16" width="5.28515625" style="4" bestFit="1" customWidth="1"/>
    <col min="17" max="17" width="15.7109375" bestFit="1" customWidth="1"/>
    <col min="18" max="18" width="10.28515625" bestFit="1" customWidth="1"/>
    <col min="19" max="22" width="5.28515625" bestFit="1" customWidth="1"/>
    <col min="23" max="23" width="6.28515625" bestFit="1" customWidth="1"/>
    <col min="24" max="24" width="8" bestFit="1" customWidth="1"/>
    <col min="25" max="25" width="4" bestFit="1" customWidth="1"/>
    <col min="26" max="26" width="10.28515625" bestFit="1" customWidth="1"/>
    <col min="27" max="30" width="4.5703125" bestFit="1" customWidth="1"/>
    <col min="31" max="31" width="5.5703125" bestFit="1" customWidth="1"/>
    <col min="32" max="32" width="8" bestFit="1" customWidth="1"/>
    <col min="33" max="33" width="5.5703125" bestFit="1" customWidth="1"/>
    <col min="34" max="34" width="9.42578125" bestFit="1" customWidth="1"/>
    <col min="35" max="35" width="4" bestFit="1" customWidth="1"/>
    <col min="36" max="36" width="10.42578125" bestFit="1" customWidth="1"/>
    <col min="37" max="40" width="4.5703125" bestFit="1" customWidth="1"/>
    <col min="41" max="41" width="5.5703125" bestFit="1" customWidth="1"/>
    <col min="42" max="42" width="12.28515625" bestFit="1" customWidth="1"/>
    <col min="43" max="43" width="12.28515625" customWidth="1"/>
    <col min="44" max="44" width="9.42578125" style="2" customWidth="1"/>
    <col min="45" max="46" width="9.42578125" customWidth="1"/>
    <col min="47" max="50" width="6" hidden="1" customWidth="1"/>
    <col min="51" max="51" width="5.85546875" hidden="1" customWidth="1"/>
    <col min="52" max="52" width="8.28515625" hidden="1" customWidth="1"/>
    <col min="53" max="56" width="6" hidden="1" customWidth="1"/>
    <col min="57" max="57" width="10.42578125" bestFit="1" customWidth="1"/>
  </cols>
  <sheetData>
    <row r="1" spans="1:61" x14ac:dyDescent="0.25">
      <c r="A1" s="1" t="str">
        <f>eod_group_score_df_positive[[#Headers],[date]]</f>
        <v>date</v>
      </c>
      <c r="B1" s="2" t="s">
        <v>278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279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280</v>
      </c>
      <c r="M1" s="4" t="s">
        <v>25</v>
      </c>
      <c r="N1" s="4" t="s">
        <v>26</v>
      </c>
      <c r="O1" s="4" t="s">
        <v>27</v>
      </c>
      <c r="P1" s="4" t="s">
        <v>28</v>
      </c>
      <c r="Q1" s="4" t="s">
        <v>284</v>
      </c>
      <c r="R1" s="6" t="str">
        <f t="shared" ref="R1:R64" si="0">A1</f>
        <v>date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290</v>
      </c>
      <c r="X1" s="7" t="s">
        <v>282</v>
      </c>
      <c r="Y1" s="7" t="s">
        <v>281</v>
      </c>
      <c r="Z1" s="1" t="str">
        <f>R1</f>
        <v>date</v>
      </c>
      <c r="AA1" s="1" t="str">
        <f>S1</f>
        <v>A</v>
      </c>
      <c r="AB1" s="1" t="str">
        <f>T1</f>
        <v>B</v>
      </c>
      <c r="AC1" s="1" t="str">
        <f>U1</f>
        <v>C</v>
      </c>
      <c r="AD1" s="1" t="str">
        <f>V1</f>
        <v>D</v>
      </c>
      <c r="AE1" s="1" t="s">
        <v>290</v>
      </c>
      <c r="AF1" s="1" t="str">
        <f t="shared" ref="AF1" si="1">X1</f>
        <v>index</v>
      </c>
      <c r="AG1" t="s">
        <v>286</v>
      </c>
      <c r="AH1" s="2">
        <f>400/400</f>
        <v>1</v>
      </c>
      <c r="AI1" s="7" t="s">
        <v>281</v>
      </c>
      <c r="AJ1" s="1" t="s">
        <v>0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290</v>
      </c>
      <c r="AP1" s="1" t="s">
        <v>293</v>
      </c>
      <c r="AQ1" s="1" t="s">
        <v>295</v>
      </c>
      <c r="AR1" s="2" t="s">
        <v>282</v>
      </c>
      <c r="AS1" t="s">
        <v>286</v>
      </c>
      <c r="AT1" s="2">
        <f>100/400</f>
        <v>0.25</v>
      </c>
      <c r="AU1" t="s">
        <v>25</v>
      </c>
      <c r="AV1" t="s">
        <v>26</v>
      </c>
      <c r="AW1" t="s">
        <v>27</v>
      </c>
      <c r="AX1" t="s">
        <v>28</v>
      </c>
      <c r="BA1" t="s">
        <v>25</v>
      </c>
      <c r="BB1" t="s">
        <v>26</v>
      </c>
      <c r="BC1" t="s">
        <v>27</v>
      </c>
      <c r="BD1" t="s">
        <v>28</v>
      </c>
      <c r="BE1" s="1" t="s">
        <v>0</v>
      </c>
      <c r="BF1" s="1" t="s">
        <v>25</v>
      </c>
      <c r="BG1" s="1" t="s">
        <v>26</v>
      </c>
      <c r="BH1" s="1" t="s">
        <v>27</v>
      </c>
      <c r="BI1" s="1" t="s">
        <v>28</v>
      </c>
    </row>
    <row r="2" spans="1:61" x14ac:dyDescent="0.25">
      <c r="A2" s="1">
        <f>eod_group_score_df_positive[[#This Row],[date]]</f>
        <v>45511</v>
      </c>
      <c r="B2" t="s">
        <v>277</v>
      </c>
      <c r="C2" s="3">
        <f>AVERAGE(eod_group_score_df_positive!Z2:Z6)</f>
        <v>0.76861211831857579</v>
      </c>
      <c r="D2" s="3">
        <f>AVERAGE(eod_group_score_df_positive!AA2:AA6)</f>
        <v>0.48352823845574122</v>
      </c>
      <c r="E2" s="3">
        <f>AVERAGE(eod_group_score_df_positive!AB2:AB6)</f>
        <v>0.45279598875346927</v>
      </c>
      <c r="F2" s="3">
        <f>AVERAGE(eod_group_score_df_positive!AC2:AC6)</f>
        <v>0.5132728683221629</v>
      </c>
      <c r="G2" t="s">
        <v>277</v>
      </c>
      <c r="H2" s="3">
        <f>ABS(AVERAGE(eod_group_score_df_negative!Z2:Z6))</f>
        <v>2.1863182443026448</v>
      </c>
      <c r="I2" s="3">
        <f>ABS(AVERAGE(eod_group_score_df_negative!AA2:AA6))</f>
        <v>2.0710813928329079</v>
      </c>
      <c r="J2" s="3">
        <f>ABS(AVERAGE(eod_group_score_df_negative!AB2:AB6))</f>
        <v>1.570444047366107</v>
      </c>
      <c r="K2" s="3">
        <f>ABS(AVERAGE(eod_group_score_df_negative!AC2:AC6))</f>
        <v>1.3033613212280095</v>
      </c>
      <c r="L2" t="s">
        <v>277</v>
      </c>
      <c r="M2" s="4">
        <f>(C2-H2)/(C2+H2)</f>
        <v>-0.47977649284650781</v>
      </c>
      <c r="N2" s="4">
        <f t="shared" ref="N2:P2" si="2">(D2-I2)/(D2+I2)</f>
        <v>-0.62144647657041063</v>
      </c>
      <c r="O2" s="4">
        <f t="shared" si="2"/>
        <v>-0.55240507238884207</v>
      </c>
      <c r="P2" s="4">
        <f t="shared" si="2"/>
        <v>-0.43491885017395004</v>
      </c>
      <c r="Q2" t="s">
        <v>277</v>
      </c>
      <c r="R2" s="6">
        <f t="shared" si="0"/>
        <v>45511</v>
      </c>
      <c r="S2" s="5">
        <f>AVERAGE(M2:M6)</f>
        <v>-0.503847430771728</v>
      </c>
      <c r="T2" s="5">
        <f>AVERAGE(N2:N6)</f>
        <v>-0.56686477418128645</v>
      </c>
      <c r="U2" s="5">
        <f>AVERAGE(O2:O6)</f>
        <v>-0.45420576265714396</v>
      </c>
      <c r="V2" s="5">
        <f>AVERAGE(P2:P6)</f>
        <v>-0.44786934046117421</v>
      </c>
      <c r="W2" s="5">
        <f>SUM(S2:V2)</f>
        <v>-1.9727873080713327</v>
      </c>
      <c r="X2">
        <f>group_stock_price_index[[#This Row],[VNINDEX]]</f>
        <v>1217.48</v>
      </c>
      <c r="Y2" t="s">
        <v>277</v>
      </c>
      <c r="Z2" s="1">
        <f t="shared" ref="Z2:Z65" si="3">R2</f>
        <v>45511</v>
      </c>
      <c r="AA2" s="4">
        <f>IF($W2&lt;0,0,IF(S2&lt;20%,0,IF(AND(S2&gt;=20%,S2&lt;30%),20%,IF(AND(S2&gt;=30%,S2&lt;50%),40%,IF(AND(S2&gt;=50%,S2&lt;70%),60%,IF(AND(S2&gt;=70%,S2&lt;80%),80%,IF(S2&gt;=80%,100%)))))))*$AH$1</f>
        <v>0</v>
      </c>
      <c r="AB2" s="4">
        <f t="shared" ref="AB2:AB65" si="4">IF($W2&lt;0,0,IF(T2&lt;20%,0,IF(AND(T2&gt;=20%,T2&lt;30%),20%,IF(AND(T2&gt;=30%,T2&lt;50%),40%,IF(AND(T2&gt;=50%,T2&lt;70%),60%,IF(AND(T2&gt;=70%,T2&lt;80%),80%,IF(T2&gt;=80%,100%)))))))*$AH$1</f>
        <v>0</v>
      </c>
      <c r="AC2" s="4">
        <f t="shared" ref="AC2:AC65" si="5">IF($W2&lt;0,0,IF(U2&lt;20%,0,IF(AND(U2&gt;=20%,U2&lt;30%),20%,IF(AND(U2&gt;=30%,U2&lt;50%),40%,IF(AND(U2&gt;=50%,U2&lt;70%),60%,IF(AND(U2&gt;=70%,U2&lt;80%),80%,IF(U2&gt;=80%,100%)))))))*$AH$1</f>
        <v>0</v>
      </c>
      <c r="AD2" s="4">
        <f t="shared" ref="AD2:AD65" si="6">IF($W2&lt;0,0,IF(V2&lt;20%,0,IF(AND(V2&gt;=20%,V2&lt;30%),20%,IF(AND(V2&gt;=30%,V2&lt;50%),40%,IF(AND(V2&gt;=50%,V2&lt;70%),60%,IF(AND(V2&gt;=70%,V2&lt;80%),80%,IF(V2&gt;=80%,100%)))))))*$AH$1</f>
        <v>0</v>
      </c>
      <c r="AE2" s="4">
        <f>SUM(AA2:AD2)</f>
        <v>0</v>
      </c>
      <c r="AF2" s="7">
        <f>X2</f>
        <v>1217.48</v>
      </c>
      <c r="AG2" t="s">
        <v>277</v>
      </c>
      <c r="AI2" t="s">
        <v>277</v>
      </c>
      <c r="AJ2" s="1">
        <f>Z2</f>
        <v>45511</v>
      </c>
      <c r="AK2" s="4">
        <f>AA2*$AT$1*BF2</f>
        <v>0</v>
      </c>
      <c r="AL2" s="4">
        <f>AB2*$AT$1*BG2</f>
        <v>0</v>
      </c>
      <c r="AM2" s="4">
        <f>AC2*$AT$1*BH2</f>
        <v>0</v>
      </c>
      <c r="AN2" s="4">
        <f>AD2*$AT$1*BI2</f>
        <v>0</v>
      </c>
      <c r="AO2" s="4">
        <f>SUM(AK2:AN2)</f>
        <v>0</v>
      </c>
      <c r="AP2" s="4">
        <f>IF(AND(0%&lt;=AO2,AO2&lt;23.6%),0%,IF(AO2&lt;61.8%,70%,100%))</f>
        <v>0</v>
      </c>
      <c r="AQ2" s="4">
        <f>IF(AO2&lt;20%,0,IF(AND(AO2&gt;=20%,AO2&lt;30%),20%,IF(AND(AO2&gt;=30%,AO2&lt;50%),40%,IF(AND(AO2&gt;=50%,AO2&lt;70%),60%,IF(AND(AO2&gt;=70%,AO2&lt;80%),80%,IF(AO2&gt;=80%,100%))))))</f>
        <v>0</v>
      </c>
      <c r="AR2" s="2">
        <f>AF2</f>
        <v>1217.48</v>
      </c>
      <c r="AU2">
        <f>IF(AND($S2&gt;$T2,$S2&gt;$U2,$S2&gt;$V2),1.382,0.618)</f>
        <v>0.61799999999999999</v>
      </c>
      <c r="AV2">
        <f>IF(AND($S2&gt;$T2,$S2&gt;$U2,$S2&gt;$V2),1.382,IF(AND($V2&gt;$T2,$V2&gt;$U2,$V2&gt;$S2),0.618,1))</f>
        <v>0.61799999999999999</v>
      </c>
      <c r="AW2">
        <f>IF(AND($S2&gt;$T2,$S2&gt;$U2,$S2&gt;$V2),0.618,IF(AND($V2&gt;$T2,$V2&gt;$U2,$V2&gt;$S2),0.618,1))</f>
        <v>0.61799999999999999</v>
      </c>
      <c r="AX2">
        <f>IF(AND($S2&gt;$T2,$S2&gt;$U2,$S2&gt;$V2),0.618,0.618)</f>
        <v>0.61799999999999999</v>
      </c>
      <c r="AZ2" t="s">
        <v>287</v>
      </c>
      <c r="BA2">
        <v>1.3819999999999999</v>
      </c>
      <c r="BB2">
        <v>1.3819999999999999</v>
      </c>
      <c r="BC2">
        <v>0.61799999999999999</v>
      </c>
      <c r="BD2">
        <v>0.61799999999999999</v>
      </c>
      <c r="BE2" s="1">
        <f>AJ2</f>
        <v>45511</v>
      </c>
      <c r="BF2">
        <f>IF(OR(AND(AA2&gt;AC2,AA2&gt;AD2),AND(AB2&gt;AC2,AB2&gt;AD2)),1.382,IF(AND(AD2&gt;AC2,AD2&gt;AB2,AD2&gt;AA2),0.382,1))</f>
        <v>1</v>
      </c>
      <c r="BG2">
        <f>IF(OR(AND(AA2&gt;AC2,AA2&gt;AD2),AND(AB2&gt;AC2,AB2&gt;AD2)),1.382,IF(AND(AD2&gt;AC2,AD2&gt;AB2,AD2&gt;AA2),0.382,1))</f>
        <v>1</v>
      </c>
      <c r="BH2">
        <f>IF(OR(AND(AA2&gt;AC2,AA2&gt;AD2),AND(AB2&gt;AC2,AB2&gt;AD2)),1,IF(AND(AD2&gt;AC2,AD2&gt;AB2,AD2&gt;AA2),0.382,0.618))</f>
        <v>0.61799999999999999</v>
      </c>
      <c r="BI2">
        <f>IF(OR(AND(AA2&gt;AC2,AA2&gt;AD2),AND(AB2&gt;AC2,AB2&gt;AD2)),0.618,IF(AND(AD2&gt;AC2,AD2&gt;AB2,AD2&gt;AA2),0.382,0.382))</f>
        <v>0.38200000000000001</v>
      </c>
    </row>
    <row r="3" spans="1:61" x14ac:dyDescent="0.25">
      <c r="A3" s="1">
        <f>eod_group_score_df_positive[[#This Row],[date]]</f>
        <v>45510</v>
      </c>
      <c r="B3" t="s">
        <v>277</v>
      </c>
      <c r="C3" s="3">
        <f>AVERAGE(eod_group_score_df_positive!Z3:Z7)</f>
        <v>0.80332913189646116</v>
      </c>
      <c r="D3" s="3">
        <f>AVERAGE(eod_group_score_df_positive!AA3:AA7)</f>
        <v>0.53005792810817498</v>
      </c>
      <c r="E3" s="3">
        <f>AVERAGE(eod_group_score_df_positive!AB3:AB7)</f>
        <v>0.53326038398680731</v>
      </c>
      <c r="F3" s="3">
        <f>AVERAGE(eod_group_score_df_positive!AC3:AC7)</f>
        <v>0.54585696615790003</v>
      </c>
      <c r="G3" t="s">
        <v>277</v>
      </c>
      <c r="H3" s="3">
        <f>ABS(AVERAGE(eod_group_score_df_negative!Z3:Z7))</f>
        <v>2.376571298623547</v>
      </c>
      <c r="I3" s="3">
        <f>ABS(AVERAGE(eod_group_score_df_negative!AA3:AA7))</f>
        <v>2.1490954593654759</v>
      </c>
      <c r="J3" s="3">
        <f>ABS(AVERAGE(eod_group_score_df_negative!AB3:AB7))</f>
        <v>1.6927895349372672</v>
      </c>
      <c r="K3" s="3">
        <f>ABS(AVERAGE(eod_group_score_df_negative!AC3:AC7))</f>
        <v>1.3688854335279008</v>
      </c>
      <c r="L3" t="s">
        <v>277</v>
      </c>
      <c r="M3" s="4">
        <f t="shared" ref="M3:M66" si="7">(C3-H3)/(C3+H3)</f>
        <v>-0.49474573217055545</v>
      </c>
      <c r="N3" s="4">
        <f t="shared" ref="N3:N66" si="8">(D3-I3)/(D3+I3)</f>
        <v>-0.60430938326528494</v>
      </c>
      <c r="O3" s="4">
        <f t="shared" ref="O3:O66" si="9">(E3-J3)/(E3+J3)</f>
        <v>-0.52089090235267488</v>
      </c>
      <c r="P3" s="4">
        <f t="shared" ref="P3:P66" si="10">(F3-K3)/(F3+K3)</f>
        <v>-0.42983769905813723</v>
      </c>
      <c r="Q3" t="s">
        <v>277</v>
      </c>
      <c r="R3" s="6">
        <f t="shared" si="0"/>
        <v>45510</v>
      </c>
      <c r="S3" s="5">
        <f t="shared" ref="S3:V3" si="11">AVERAGE(M3:M7)</f>
        <v>-0.40467685099490636</v>
      </c>
      <c r="T3" s="5">
        <f t="shared" si="11"/>
        <v>-0.40525713784653111</v>
      </c>
      <c r="U3" s="5">
        <f t="shared" si="11"/>
        <v>-0.25660194292336558</v>
      </c>
      <c r="V3" s="5">
        <f t="shared" si="11"/>
        <v>-0.29511533005682727</v>
      </c>
      <c r="W3" s="5">
        <f t="shared" ref="W3:W66" si="12">SUM(S3:V3)</f>
        <v>-1.3616512618216303</v>
      </c>
      <c r="X3">
        <f>group_stock_price_index[[#This Row],[VNINDEX]]</f>
        <v>1210.28</v>
      </c>
      <c r="Y3" t="s">
        <v>277</v>
      </c>
      <c r="Z3" s="1">
        <f t="shared" si="3"/>
        <v>45510</v>
      </c>
      <c r="AA3" s="4">
        <f t="shared" ref="AA3:AA65" si="13">IF($W3&lt;0,0,IF(S3&lt;20%,0,IF(AND(S3&gt;=20%,S3&lt;30%),20%,IF(AND(S3&gt;=30%,S3&lt;50%),40%,IF(AND(S3&gt;=50%,S3&lt;70%),60%,IF(AND(S3&gt;=70%,S3&lt;80%),80%,IF(S3&gt;=80%,100%)))))))*$AH$1</f>
        <v>0</v>
      </c>
      <c r="AB3" s="4">
        <f t="shared" si="4"/>
        <v>0</v>
      </c>
      <c r="AC3" s="4">
        <f t="shared" si="5"/>
        <v>0</v>
      </c>
      <c r="AD3" s="4">
        <f t="shared" si="6"/>
        <v>0</v>
      </c>
      <c r="AE3" s="4">
        <f t="shared" ref="AE3:AE66" si="14">SUM(AA3:AD3)</f>
        <v>0</v>
      </c>
      <c r="AF3" s="7">
        <f t="shared" ref="AF3:AF66" si="15">X3</f>
        <v>1210.28</v>
      </c>
      <c r="AG3" t="s">
        <v>277</v>
      </c>
      <c r="AI3" t="s">
        <v>277</v>
      </c>
      <c r="AJ3" s="1">
        <f t="shared" ref="AJ3:AJ66" si="16">Z3</f>
        <v>45510</v>
      </c>
      <c r="AK3" s="4">
        <f t="shared" ref="AK3:AK66" si="17">AA3*$AT$1*BF3</f>
        <v>0</v>
      </c>
      <c r="AL3" s="4">
        <f t="shared" ref="AL3:AL66" si="18">AB3*$AT$1*BG3</f>
        <v>0</v>
      </c>
      <c r="AM3" s="4">
        <f t="shared" ref="AM3:AM66" si="19">AC3*$AT$1*BH3</f>
        <v>0</v>
      </c>
      <c r="AN3" s="4">
        <f t="shared" ref="AN3:AN66" si="20">AD3*$AT$1*BI3</f>
        <v>0</v>
      </c>
      <c r="AO3" s="4">
        <f t="shared" ref="AO3:AO66" si="21">SUM(AK3:AN3)</f>
        <v>0</v>
      </c>
      <c r="AP3" s="4">
        <f t="shared" ref="AP3:AP66" si="22">IF(AND(0%&lt;=AO3,AO3&lt;23.6%),0%,IF(AO3&lt;61.8%,70%,100%))</f>
        <v>0</v>
      </c>
      <c r="AQ3" s="4">
        <f>IF(AO3&lt;20%,0,IF(AND(AO3&gt;=20%,AO3&lt;30%),20%,IF(AND(AO3&gt;=30%,AO3&lt;50%),40%,IF(AND(AO3&gt;=50%,AO3&lt;70%),60%,IF(AND(AO3&gt;=70%,AO3&lt;80%),80%,IF(AO3&gt;=80%,100%))))))</f>
        <v>0</v>
      </c>
      <c r="AR3" s="2">
        <f t="shared" ref="AR3:AR66" si="23">AF3</f>
        <v>1210.28</v>
      </c>
      <c r="AU3">
        <f>IF(AND($S3&gt;$T3,$S3&gt;$U3,$S3&gt;$V3),1.382,0.618)</f>
        <v>0.61799999999999999</v>
      </c>
      <c r="AV3">
        <f t="shared" ref="AV3:AV66" si="24">IF(AND($S3&gt;$T3,$S3&gt;$U3,$S3&gt;$V3),1.382,IF(AND($V3&gt;$T3,$V3&gt;$U3,$V3&gt;$S3),0.618,1))</f>
        <v>1</v>
      </c>
      <c r="AW3">
        <f t="shared" ref="AW3:AW66" si="25">IF(AND($S3&gt;$T3,$S3&gt;$U3,$S3&gt;$V3),0.618,IF(AND($V3&gt;$T3,$V3&gt;$U3,$V3&gt;$S3),0.618,1))</f>
        <v>1</v>
      </c>
      <c r="AX3">
        <f t="shared" ref="AX3:AX66" si="26">IF(AND($S3&gt;$T3,$S3&gt;$U3,$S3&gt;$V3),0.618,0.618)</f>
        <v>0.61799999999999999</v>
      </c>
      <c r="AZ3" t="s">
        <v>288</v>
      </c>
      <c r="BA3">
        <v>0.61799999999999999</v>
      </c>
      <c r="BB3">
        <v>1</v>
      </c>
      <c r="BC3">
        <v>1</v>
      </c>
      <c r="BD3">
        <v>0.61799999999999999</v>
      </c>
      <c r="BE3" s="1">
        <f t="shared" ref="BE3:BE66" si="27">AJ3</f>
        <v>45510</v>
      </c>
      <c r="BF3">
        <f t="shared" ref="BF3:BF66" si="28">IF(OR(AND(AA3&gt;AC3,AA3&gt;AD3),AND(AB3&gt;AC3,AB3&gt;AD3)),1.382,IF(AND(AD3&gt;AC3,AD3&gt;AB3,AD3&gt;AA3),0.382,1))</f>
        <v>1</v>
      </c>
      <c r="BG3">
        <f t="shared" ref="BG3:BG66" si="29">IF(OR(AND(AA3&gt;AC3,AA3&gt;AD3),AND(AB3&gt;AC3,AB3&gt;AD3)),1.382,IF(AND(AD3&gt;AC3,AD3&gt;AB3,AD3&gt;AA3),0.382,1))</f>
        <v>1</v>
      </c>
      <c r="BH3">
        <f t="shared" ref="BH3:BH66" si="30">IF(OR(AND(AA3&gt;AC3,AA3&gt;AD3),AND(AB3&gt;AC3,AB3&gt;AD3)),1,IF(AND(AD3&gt;AC3,AD3&gt;AB3,AD3&gt;AA3),0.382,0.618))</f>
        <v>0.61799999999999999</v>
      </c>
      <c r="BI3">
        <f t="shared" ref="BI3:BI66" si="31">IF(OR(AND(AA3&gt;AC3,AA3&gt;AD3),AND(AB3&gt;AC3,AB3&gt;AD3)),0.618,IF(AND(AD3&gt;AC3,AD3&gt;AB3,AD3&gt;AA3),0.382,0.382))</f>
        <v>0.38200000000000001</v>
      </c>
    </row>
    <row r="4" spans="1:61" x14ac:dyDescent="0.25">
      <c r="A4" s="1">
        <f>eod_group_score_df_positive[[#This Row],[date]]</f>
        <v>45509</v>
      </c>
      <c r="B4" t="s">
        <v>277</v>
      </c>
      <c r="C4" s="3">
        <f>AVERAGE(eod_group_score_df_positive!Z4:Z8)</f>
        <v>0.54308959533604473</v>
      </c>
      <c r="D4" s="3">
        <f>AVERAGE(eod_group_score_df_positive!AA4:AA8)</f>
        <v>0.38066925594366652</v>
      </c>
      <c r="E4" s="3">
        <f>AVERAGE(eod_group_score_df_positive!AB4:AB8)</f>
        <v>0.43959596072632345</v>
      </c>
      <c r="F4" s="3">
        <f>AVERAGE(eod_group_score_df_positive!AC4:AC8)</f>
        <v>0.35945023250554908</v>
      </c>
      <c r="G4" t="s">
        <v>277</v>
      </c>
      <c r="H4" s="3">
        <f>ABS(AVERAGE(eod_group_score_df_negative!Z4:Z8))</f>
        <v>2.4945561277992594</v>
      </c>
      <c r="I4" s="3">
        <f>ABS(AVERAGE(eod_group_score_df_negative!AA4:AA8))</f>
        <v>2.2425894112471614</v>
      </c>
      <c r="J4" s="3">
        <f>ABS(AVERAGE(eod_group_score_df_negative!AB4:AB8))</f>
        <v>1.7464766388182031</v>
      </c>
      <c r="K4" s="3">
        <f>ABS(AVERAGE(eod_group_score_df_negative!AC4:AC8))</f>
        <v>1.4106403300234598</v>
      </c>
      <c r="L4" t="s">
        <v>277</v>
      </c>
      <c r="M4" s="4">
        <f t="shared" si="7"/>
        <v>-0.64242729742986948</v>
      </c>
      <c r="N4" s="4">
        <f t="shared" si="8"/>
        <v>-0.70977375528787323</v>
      </c>
      <c r="O4" s="4">
        <f t="shared" si="9"/>
        <v>-0.59782126099754018</v>
      </c>
      <c r="P4" s="4">
        <f t="shared" si="10"/>
        <v>-0.59386232533550576</v>
      </c>
      <c r="Q4" t="s">
        <v>277</v>
      </c>
      <c r="R4" s="6">
        <f t="shared" si="0"/>
        <v>45509</v>
      </c>
      <c r="S4" s="5">
        <f t="shared" ref="S4:V4" si="32">AVERAGE(M4:M8)</f>
        <v>-0.20748203077962626</v>
      </c>
      <c r="T4" s="5">
        <f t="shared" si="32"/>
        <v>-0.18869799552838629</v>
      </c>
      <c r="U4" s="5">
        <f t="shared" si="32"/>
        <v>-9.7290370881550901E-4</v>
      </c>
      <c r="V4" s="5">
        <f t="shared" si="32"/>
        <v>-7.2735854008598388E-2</v>
      </c>
      <c r="W4" s="5">
        <f t="shared" si="12"/>
        <v>-0.46988878402542644</v>
      </c>
      <c r="X4">
        <f>group_stock_price_index[[#This Row],[VNINDEX]]</f>
        <v>1188.07</v>
      </c>
      <c r="Y4" t="s">
        <v>277</v>
      </c>
      <c r="Z4" s="1">
        <f t="shared" si="3"/>
        <v>45509</v>
      </c>
      <c r="AA4" s="4">
        <f t="shared" si="13"/>
        <v>0</v>
      </c>
      <c r="AB4" s="4">
        <f t="shared" si="4"/>
        <v>0</v>
      </c>
      <c r="AC4" s="4">
        <f t="shared" si="5"/>
        <v>0</v>
      </c>
      <c r="AD4" s="4">
        <f t="shared" si="6"/>
        <v>0</v>
      </c>
      <c r="AE4" s="4">
        <f t="shared" si="14"/>
        <v>0</v>
      </c>
      <c r="AF4" s="7">
        <f t="shared" si="15"/>
        <v>1188.07</v>
      </c>
      <c r="AG4" t="s">
        <v>277</v>
      </c>
      <c r="AI4" t="s">
        <v>277</v>
      </c>
      <c r="AJ4" s="1">
        <f t="shared" si="16"/>
        <v>45509</v>
      </c>
      <c r="AK4" s="4">
        <f t="shared" si="17"/>
        <v>0</v>
      </c>
      <c r="AL4" s="4">
        <f t="shared" si="18"/>
        <v>0</v>
      </c>
      <c r="AM4" s="4">
        <f t="shared" si="19"/>
        <v>0</v>
      </c>
      <c r="AN4" s="4">
        <f t="shared" si="20"/>
        <v>0</v>
      </c>
      <c r="AO4" s="4">
        <f t="shared" si="21"/>
        <v>0</v>
      </c>
      <c r="AP4" s="4">
        <f t="shared" si="22"/>
        <v>0</v>
      </c>
      <c r="AQ4" s="4">
        <f t="shared" ref="AQ4:AQ67" si="33">IF(AO4&lt;20%,0,IF(AND(AO4&gt;=20%,AO4&lt;30%),20%,IF(AND(AO4&gt;=30%,AO4&lt;50%),40%,IF(AND(AO4&gt;=50%,AO4&lt;70%),60%,IF(AND(AO4&gt;=70%,AO4&lt;80%),80%,IF(AO4&gt;=80%,100%))))))</f>
        <v>0</v>
      </c>
      <c r="AR4" s="2">
        <f t="shared" si="23"/>
        <v>1188.07</v>
      </c>
      <c r="AU4">
        <f t="shared" ref="AU4:AU66" si="34">IF(AND($S4&gt;$T4,$S4&gt;$U4,$S4&gt;$V4),1.382,0.618)</f>
        <v>0.61799999999999999</v>
      </c>
      <c r="AV4">
        <f t="shared" si="24"/>
        <v>1</v>
      </c>
      <c r="AW4">
        <f t="shared" si="25"/>
        <v>1</v>
      </c>
      <c r="AX4">
        <f t="shared" si="26"/>
        <v>0.61799999999999999</v>
      </c>
      <c r="AZ4" t="s">
        <v>289</v>
      </c>
      <c r="BA4">
        <v>0.61799999999999999</v>
      </c>
      <c r="BB4">
        <v>0.61799999999999999</v>
      </c>
      <c r="BC4">
        <v>0.61799999999999999</v>
      </c>
      <c r="BD4">
        <v>0.61799999999999999</v>
      </c>
      <c r="BE4" s="1">
        <f t="shared" si="27"/>
        <v>45509</v>
      </c>
      <c r="BF4">
        <f t="shared" si="28"/>
        <v>1</v>
      </c>
      <c r="BG4">
        <f t="shared" si="29"/>
        <v>1</v>
      </c>
      <c r="BH4">
        <f t="shared" si="30"/>
        <v>0.61799999999999999</v>
      </c>
      <c r="BI4">
        <f t="shared" si="31"/>
        <v>0.38200000000000001</v>
      </c>
    </row>
    <row r="5" spans="1:61" x14ac:dyDescent="0.25">
      <c r="A5" s="1">
        <f>eod_group_score_df_positive[[#This Row],[date]]</f>
        <v>45506</v>
      </c>
      <c r="B5" t="s">
        <v>277</v>
      </c>
      <c r="C5" s="3">
        <f>AVERAGE(eod_group_score_df_positive!Z5:Z9)</f>
        <v>0.65661707403751524</v>
      </c>
      <c r="D5" s="3">
        <f>AVERAGE(eod_group_score_df_positive!AA5:AA9)</f>
        <v>0.46812498805903646</v>
      </c>
      <c r="E5" s="3">
        <f>AVERAGE(eod_group_score_df_positive!AB5:AB9)</f>
        <v>0.54348969750955933</v>
      </c>
      <c r="F5" s="3">
        <f>AVERAGE(eod_group_score_df_positive!AC5:AC9)</f>
        <v>0.38975348424959849</v>
      </c>
      <c r="G5" t="s">
        <v>277</v>
      </c>
      <c r="H5" s="3">
        <f>ABS(AVERAGE(eod_group_score_df_negative!Z5:Z9))</f>
        <v>1.2720551634748596</v>
      </c>
      <c r="I5" s="3">
        <f>ABS(AVERAGE(eod_group_score_df_negative!AA5:AA9))</f>
        <v>1.0217812198733629</v>
      </c>
      <c r="J5" s="3">
        <f>ABS(AVERAGE(eod_group_score_df_negative!AB5:AB9))</f>
        <v>0.93738238006783503</v>
      </c>
      <c r="K5" s="3">
        <f>ABS(AVERAGE(eod_group_score_df_negative!AC5:AC9))</f>
        <v>0.68421723731310924</v>
      </c>
      <c r="L5" t="s">
        <v>277</v>
      </c>
      <c r="M5" s="4">
        <f t="shared" si="7"/>
        <v>-0.31909936663533039</v>
      </c>
      <c r="N5" s="4">
        <f t="shared" si="8"/>
        <v>-0.37160475529708459</v>
      </c>
      <c r="O5" s="4">
        <f t="shared" si="9"/>
        <v>-0.26598697383953462</v>
      </c>
      <c r="P5" s="4">
        <f t="shared" si="10"/>
        <v>-0.27418229114760595</v>
      </c>
      <c r="Q5" t="s">
        <v>277</v>
      </c>
      <c r="R5" s="6">
        <f t="shared" si="0"/>
        <v>45506</v>
      </c>
      <c r="S5" s="5">
        <f t="shared" ref="S5:V5" si="35">AVERAGE(M5:M9)</f>
        <v>-4.1555933480745454E-2</v>
      </c>
      <c r="T5" s="5">
        <f t="shared" si="35"/>
        <v>-3.1793381816547353E-2</v>
      </c>
      <c r="U5" s="5">
        <f t="shared" si="35"/>
        <v>0.16822066439612557</v>
      </c>
      <c r="V5" s="5">
        <f t="shared" si="35"/>
        <v>0.12009817099204116</v>
      </c>
      <c r="W5" s="5">
        <f t="shared" si="12"/>
        <v>0.21496952009087394</v>
      </c>
      <c r="X5">
        <f>group_stock_price_index[[#This Row],[VNINDEX]]</f>
        <v>1236.5999999999999</v>
      </c>
      <c r="Y5" t="s">
        <v>277</v>
      </c>
      <c r="Z5" s="1">
        <f t="shared" si="3"/>
        <v>45506</v>
      </c>
      <c r="AA5" s="4">
        <f t="shared" si="13"/>
        <v>0</v>
      </c>
      <c r="AB5" s="4">
        <f t="shared" si="4"/>
        <v>0</v>
      </c>
      <c r="AC5" s="4">
        <f t="shared" si="5"/>
        <v>0</v>
      </c>
      <c r="AD5" s="4">
        <f t="shared" si="6"/>
        <v>0</v>
      </c>
      <c r="AE5" s="4">
        <f t="shared" si="14"/>
        <v>0</v>
      </c>
      <c r="AF5" s="7">
        <f t="shared" si="15"/>
        <v>1236.5999999999999</v>
      </c>
      <c r="AG5" t="s">
        <v>277</v>
      </c>
      <c r="AI5" t="s">
        <v>277</v>
      </c>
      <c r="AJ5" s="1">
        <f t="shared" si="16"/>
        <v>45506</v>
      </c>
      <c r="AK5" s="4">
        <f t="shared" si="17"/>
        <v>0</v>
      </c>
      <c r="AL5" s="4">
        <f t="shared" si="18"/>
        <v>0</v>
      </c>
      <c r="AM5" s="4">
        <f t="shared" si="19"/>
        <v>0</v>
      </c>
      <c r="AN5" s="4">
        <f t="shared" si="20"/>
        <v>0</v>
      </c>
      <c r="AO5" s="4">
        <f t="shared" si="21"/>
        <v>0</v>
      </c>
      <c r="AP5" s="4">
        <f t="shared" si="22"/>
        <v>0</v>
      </c>
      <c r="AQ5" s="4">
        <f t="shared" si="33"/>
        <v>0</v>
      </c>
      <c r="AR5" s="2">
        <f t="shared" si="23"/>
        <v>1236.5999999999999</v>
      </c>
      <c r="AU5">
        <f t="shared" si="34"/>
        <v>0.61799999999999999</v>
      </c>
      <c r="AV5">
        <f t="shared" si="24"/>
        <v>1</v>
      </c>
      <c r="AW5">
        <f t="shared" si="25"/>
        <v>1</v>
      </c>
      <c r="AX5">
        <f t="shared" si="26"/>
        <v>0.61799999999999999</v>
      </c>
      <c r="BE5" s="1">
        <f t="shared" si="27"/>
        <v>45506</v>
      </c>
      <c r="BF5">
        <f t="shared" si="28"/>
        <v>1</v>
      </c>
      <c r="BG5">
        <f t="shared" si="29"/>
        <v>1</v>
      </c>
      <c r="BH5">
        <f t="shared" si="30"/>
        <v>0.61799999999999999</v>
      </c>
      <c r="BI5">
        <f t="shared" si="31"/>
        <v>0.38200000000000001</v>
      </c>
    </row>
    <row r="6" spans="1:61" x14ac:dyDescent="0.25">
      <c r="A6" s="1">
        <f>eod_group_score_df_positive[[#This Row],[date]]</f>
        <v>45505</v>
      </c>
      <c r="B6" t="s">
        <v>277</v>
      </c>
      <c r="C6" s="3">
        <f>AVERAGE(eod_group_score_df_positive!Z6:Z10)</f>
        <v>0.33452363720250339</v>
      </c>
      <c r="D6" s="3">
        <f>AVERAGE(eod_group_score_df_positive!AA6:AA10)</f>
        <v>0.31795537075818359</v>
      </c>
      <c r="E6" s="3">
        <f>AVERAGE(eod_group_score_df_positive!AB6:AB10)</f>
        <v>0.46781215240995644</v>
      </c>
      <c r="F6" s="3">
        <f>AVERAGE(eod_group_score_df_positive!AC6:AC10)</f>
        <v>0.22410953921042961</v>
      </c>
      <c r="G6" t="s">
        <v>277</v>
      </c>
      <c r="H6" s="3">
        <f>ABS(AVERAGE(eod_group_score_df_negative!Z6:Z10))</f>
        <v>1.2706309634616477</v>
      </c>
      <c r="I6" s="3">
        <f>ABS(AVERAGE(eod_group_score_df_negative!AA6:AA10))</f>
        <v>1.0270036396058411</v>
      </c>
      <c r="J6" s="3">
        <f>ABS(AVERAGE(eod_group_score_df_negative!AB6:AB10))</f>
        <v>0.93687012534305736</v>
      </c>
      <c r="K6" s="3">
        <f>ABS(AVERAGE(eod_group_score_df_negative!AC6:AC10))</f>
        <v>0.68421962114221446</v>
      </c>
      <c r="L6" t="s">
        <v>277</v>
      </c>
      <c r="M6" s="4">
        <f t="shared" si="7"/>
        <v>-0.58318826477637686</v>
      </c>
      <c r="N6" s="4">
        <f t="shared" si="8"/>
        <v>-0.52718950048577884</v>
      </c>
      <c r="O6" s="4">
        <f t="shared" si="9"/>
        <v>-0.33392460370712795</v>
      </c>
      <c r="P6" s="4">
        <f t="shared" si="10"/>
        <v>-0.50654553659067214</v>
      </c>
      <c r="Q6" t="s">
        <v>277</v>
      </c>
      <c r="R6" s="6">
        <f t="shared" si="0"/>
        <v>45505</v>
      </c>
      <c r="S6" s="5">
        <f t="shared" ref="S6:V6" si="36">AVERAGE(M6:M10)</f>
        <v>-3.8877597900885505E-2</v>
      </c>
      <c r="T6" s="5">
        <f t="shared" si="36"/>
        <v>1.132950211476536E-2</v>
      </c>
      <c r="U6" s="5">
        <f t="shared" si="36"/>
        <v>0.21811094796714134</v>
      </c>
      <c r="V6" s="5">
        <f t="shared" si="36"/>
        <v>0.19202251788989327</v>
      </c>
      <c r="W6" s="5">
        <f t="shared" si="12"/>
        <v>0.38258537007091448</v>
      </c>
      <c r="X6">
        <f>group_stock_price_index[[#This Row],[VNINDEX]]</f>
        <v>1226.96</v>
      </c>
      <c r="Y6" t="s">
        <v>277</v>
      </c>
      <c r="Z6" s="1">
        <f t="shared" si="3"/>
        <v>45505</v>
      </c>
      <c r="AA6" s="4">
        <f t="shared" si="13"/>
        <v>0</v>
      </c>
      <c r="AB6" s="4">
        <f t="shared" si="4"/>
        <v>0</v>
      </c>
      <c r="AC6" s="4">
        <f t="shared" si="5"/>
        <v>0.2</v>
      </c>
      <c r="AD6" s="4">
        <f t="shared" si="6"/>
        <v>0</v>
      </c>
      <c r="AE6" s="4">
        <f t="shared" si="14"/>
        <v>0.2</v>
      </c>
      <c r="AF6" s="7">
        <f t="shared" si="15"/>
        <v>1226.96</v>
      </c>
      <c r="AG6" t="s">
        <v>277</v>
      </c>
      <c r="AI6" t="s">
        <v>277</v>
      </c>
      <c r="AJ6" s="1">
        <f t="shared" si="16"/>
        <v>45505</v>
      </c>
      <c r="AK6" s="4">
        <f t="shared" si="17"/>
        <v>0</v>
      </c>
      <c r="AL6" s="4">
        <f t="shared" si="18"/>
        <v>0</v>
      </c>
      <c r="AM6" s="4">
        <f t="shared" si="19"/>
        <v>3.09E-2</v>
      </c>
      <c r="AN6" s="4">
        <f t="shared" si="20"/>
        <v>0</v>
      </c>
      <c r="AO6" s="4">
        <f t="shared" si="21"/>
        <v>3.09E-2</v>
      </c>
      <c r="AP6" s="4">
        <f t="shared" si="22"/>
        <v>0</v>
      </c>
      <c r="AQ6" s="4">
        <f t="shared" si="33"/>
        <v>0</v>
      </c>
      <c r="AR6" s="2">
        <f t="shared" si="23"/>
        <v>1226.96</v>
      </c>
      <c r="AU6">
        <f t="shared" si="34"/>
        <v>0.61799999999999999</v>
      </c>
      <c r="AV6">
        <f t="shared" si="24"/>
        <v>1</v>
      </c>
      <c r="AW6">
        <f t="shared" si="25"/>
        <v>1</v>
      </c>
      <c r="AX6">
        <f t="shared" si="26"/>
        <v>0.61799999999999999</v>
      </c>
      <c r="BE6" s="1">
        <f t="shared" si="27"/>
        <v>45505</v>
      </c>
      <c r="BF6">
        <f t="shared" si="28"/>
        <v>1</v>
      </c>
      <c r="BG6">
        <f t="shared" si="29"/>
        <v>1</v>
      </c>
      <c r="BH6">
        <f t="shared" si="30"/>
        <v>0.61799999999999999</v>
      </c>
      <c r="BI6">
        <f t="shared" si="31"/>
        <v>0.38200000000000001</v>
      </c>
    </row>
    <row r="7" spans="1:61" x14ac:dyDescent="0.25">
      <c r="A7" s="1">
        <f>eod_group_score_df_positive[[#This Row],[date]]</f>
        <v>45504</v>
      </c>
      <c r="B7" t="s">
        <v>277</v>
      </c>
      <c r="C7" s="3">
        <f>AVERAGE(eod_group_score_df_positive!Z7:Z11)</f>
        <v>0.37772938365402881</v>
      </c>
      <c r="D7" s="3">
        <f>AVERAGE(eod_group_score_df_positive!AA7:AA11)</f>
        <v>0.3747165346315246</v>
      </c>
      <c r="E7" s="3">
        <f>AVERAGE(eod_group_score_df_positive!AB7:AB11)</f>
        <v>0.51047296686175936</v>
      </c>
      <c r="F7" s="3">
        <f>AVERAGE(eod_group_score_df_positive!AC7:AC11)</f>
        <v>0.2865720122321801</v>
      </c>
      <c r="G7" t="s">
        <v>277</v>
      </c>
      <c r="H7" s="3">
        <f>ABS(AVERAGE(eod_group_score_df_negative!Z7:Z11))</f>
        <v>0.36577648147487896</v>
      </c>
      <c r="I7" s="3">
        <f>ABS(AVERAGE(eod_group_score_df_negative!AA7:AA11))</f>
        <v>0.25686808376740861</v>
      </c>
      <c r="J7" s="3">
        <f>ABS(AVERAGE(eod_group_score_df_negative!AB7:AB11))</f>
        <v>0.20068331542184636</v>
      </c>
      <c r="K7" s="3">
        <f>ABS(AVERAGE(eod_group_score_df_negative!AC7:AC11))</f>
        <v>0.14473589016305879</v>
      </c>
      <c r="L7" t="s">
        <v>277</v>
      </c>
      <c r="M7" s="4">
        <f t="shared" si="7"/>
        <v>1.6076406037600625E-2</v>
      </c>
      <c r="N7" s="4">
        <f t="shared" si="8"/>
        <v>0.18659170510336648</v>
      </c>
      <c r="O7" s="4">
        <f t="shared" si="9"/>
        <v>0.43561402628004958</v>
      </c>
      <c r="P7" s="4">
        <f t="shared" si="10"/>
        <v>0.32885120184778466</v>
      </c>
      <c r="Q7" t="s">
        <v>277</v>
      </c>
      <c r="R7" s="6">
        <f t="shared" si="0"/>
        <v>45504</v>
      </c>
      <c r="S7" s="5">
        <f t="shared" ref="S7:V7" si="37">AVERAGE(M7:M11)</f>
        <v>-2.2269868510171653E-2</v>
      </c>
      <c r="T7" s="5">
        <f t="shared" si="37"/>
        <v>3.5105679453005321E-2</v>
      </c>
      <c r="U7" s="5">
        <f t="shared" si="37"/>
        <v>0.23767656673202348</v>
      </c>
      <c r="V7" s="5">
        <f t="shared" si="37"/>
        <v>0.23367430014738585</v>
      </c>
      <c r="W7" s="5">
        <f t="shared" si="12"/>
        <v>0.48418667782224301</v>
      </c>
      <c r="X7">
        <f>group_stock_price_index[[#This Row],[VNINDEX]]</f>
        <v>1251.51</v>
      </c>
      <c r="Y7" t="s">
        <v>277</v>
      </c>
      <c r="Z7" s="1">
        <f t="shared" si="3"/>
        <v>45504</v>
      </c>
      <c r="AA7" s="4">
        <f t="shared" si="13"/>
        <v>0</v>
      </c>
      <c r="AB7" s="4">
        <f t="shared" si="4"/>
        <v>0</v>
      </c>
      <c r="AC7" s="4">
        <f t="shared" si="5"/>
        <v>0.2</v>
      </c>
      <c r="AD7" s="4">
        <f t="shared" si="6"/>
        <v>0.2</v>
      </c>
      <c r="AE7" s="4">
        <f t="shared" si="14"/>
        <v>0.4</v>
      </c>
      <c r="AF7" s="7">
        <f t="shared" si="15"/>
        <v>1251.51</v>
      </c>
      <c r="AG7" t="s">
        <v>277</v>
      </c>
      <c r="AI7" t="s">
        <v>277</v>
      </c>
      <c r="AJ7" s="1">
        <f t="shared" si="16"/>
        <v>45504</v>
      </c>
      <c r="AK7" s="4">
        <f t="shared" si="17"/>
        <v>0</v>
      </c>
      <c r="AL7" s="4">
        <f t="shared" si="18"/>
        <v>0</v>
      </c>
      <c r="AM7" s="4">
        <f t="shared" si="19"/>
        <v>3.09E-2</v>
      </c>
      <c r="AN7" s="4">
        <f t="shared" si="20"/>
        <v>1.9100000000000002E-2</v>
      </c>
      <c r="AO7" s="4">
        <f t="shared" si="21"/>
        <v>0.05</v>
      </c>
      <c r="AP7" s="4">
        <f t="shared" si="22"/>
        <v>0</v>
      </c>
      <c r="AQ7" s="4">
        <f t="shared" si="33"/>
        <v>0</v>
      </c>
      <c r="AR7" s="2">
        <f t="shared" si="23"/>
        <v>1251.51</v>
      </c>
      <c r="AU7">
        <f t="shared" si="34"/>
        <v>0.61799999999999999</v>
      </c>
      <c r="AV7">
        <f t="shared" si="24"/>
        <v>1</v>
      </c>
      <c r="AW7">
        <f t="shared" si="25"/>
        <v>1</v>
      </c>
      <c r="AX7">
        <f t="shared" si="26"/>
        <v>0.61799999999999999</v>
      </c>
      <c r="BE7" s="1">
        <f t="shared" si="27"/>
        <v>45504</v>
      </c>
      <c r="BF7">
        <f t="shared" si="28"/>
        <v>1</v>
      </c>
      <c r="BG7">
        <f t="shared" si="29"/>
        <v>1</v>
      </c>
      <c r="BH7">
        <f t="shared" si="30"/>
        <v>0.61799999999999999</v>
      </c>
      <c r="BI7">
        <f t="shared" si="31"/>
        <v>0.38200000000000001</v>
      </c>
    </row>
    <row r="8" spans="1:61" x14ac:dyDescent="0.25">
      <c r="A8" s="1">
        <f>eod_group_score_df_positive[[#This Row],[date]]</f>
        <v>45503</v>
      </c>
      <c r="B8" t="s">
        <v>277</v>
      </c>
      <c r="C8" s="3">
        <f>AVERAGE(eod_group_score_df_positive!Z8:Z12)</f>
        <v>0.51201163283545958</v>
      </c>
      <c r="D8" s="3">
        <f>AVERAGE(eod_group_score_df_positive!AA8:AA12)</f>
        <v>0.51613388170583574</v>
      </c>
      <c r="E8" s="3">
        <f>AVERAGE(eod_group_score_df_positive!AB8:AB12)</f>
        <v>0.57461562649536169</v>
      </c>
      <c r="F8" s="3">
        <f>AVERAGE(eod_group_score_df_positive!AC8:AC12)</f>
        <v>0.45243154679729497</v>
      </c>
      <c r="G8" t="s">
        <v>277</v>
      </c>
      <c r="H8" s="3">
        <f>ABS(AVERAGE(eod_group_score_df_negative!Z8:Z12))</f>
        <v>0.17468618422811544</v>
      </c>
      <c r="I8" s="3">
        <f>ABS(AVERAGE(eod_group_score_df_negative!AA8:AA12))</f>
        <v>0.18205841377574455</v>
      </c>
      <c r="J8" s="3">
        <f>ABS(AVERAGE(eod_group_score_df_negative!AB8:AB12))</f>
        <v>7.93769442428333E-2</v>
      </c>
      <c r="K8" s="3">
        <f>ABS(AVERAGE(eod_group_score_df_negative!AC8:AC12))</f>
        <v>8.5517911071044034E-2</v>
      </c>
      <c r="L8" t="s">
        <v>277</v>
      </c>
      <c r="M8" s="4">
        <f t="shared" si="7"/>
        <v>0.49122836890584476</v>
      </c>
      <c r="N8" s="4">
        <f t="shared" si="8"/>
        <v>0.4784863283254388</v>
      </c>
      <c r="O8" s="4">
        <f t="shared" si="9"/>
        <v>0.75725429372007558</v>
      </c>
      <c r="P8" s="4">
        <f t="shared" si="10"/>
        <v>0.68205968118300719</v>
      </c>
      <c r="Q8" t="s">
        <v>277</v>
      </c>
      <c r="R8" s="6">
        <f t="shared" si="0"/>
        <v>45503</v>
      </c>
      <c r="S8" s="5">
        <f t="shared" ref="S8:V8" si="38">AVERAGE(M8:M12)</f>
        <v>-7.443417989508079E-2</v>
      </c>
      <c r="T8" s="5">
        <f t="shared" si="38"/>
        <v>-3.9917608505846899E-2</v>
      </c>
      <c r="U8" s="5">
        <f t="shared" si="38"/>
        <v>0.14033270468760156</v>
      </c>
      <c r="V8" s="5">
        <f t="shared" si="38"/>
        <v>0.1359852070740552</v>
      </c>
      <c r="W8" s="5">
        <f t="shared" si="12"/>
        <v>0.16196612336072908</v>
      </c>
      <c r="X8">
        <f>group_stock_price_index[[#This Row],[VNINDEX]]</f>
        <v>1245.06</v>
      </c>
      <c r="Y8" t="s">
        <v>277</v>
      </c>
      <c r="Z8" s="1">
        <f t="shared" si="3"/>
        <v>45503</v>
      </c>
      <c r="AA8" s="4">
        <f t="shared" si="13"/>
        <v>0</v>
      </c>
      <c r="AB8" s="4">
        <f t="shared" si="4"/>
        <v>0</v>
      </c>
      <c r="AC8" s="4">
        <f t="shared" si="5"/>
        <v>0</v>
      </c>
      <c r="AD8" s="4">
        <f t="shared" si="6"/>
        <v>0</v>
      </c>
      <c r="AE8" s="4">
        <f>SUM(AA8:AD8)</f>
        <v>0</v>
      </c>
      <c r="AF8" s="7">
        <f t="shared" si="15"/>
        <v>1245.06</v>
      </c>
      <c r="AG8" t="s">
        <v>277</v>
      </c>
      <c r="AI8" t="s">
        <v>277</v>
      </c>
      <c r="AJ8" s="1">
        <f t="shared" si="16"/>
        <v>45503</v>
      </c>
      <c r="AK8" s="4">
        <f t="shared" si="17"/>
        <v>0</v>
      </c>
      <c r="AL8" s="4">
        <f t="shared" si="18"/>
        <v>0</v>
      </c>
      <c r="AM8" s="4">
        <f t="shared" si="19"/>
        <v>0</v>
      </c>
      <c r="AN8" s="4">
        <f t="shared" si="20"/>
        <v>0</v>
      </c>
      <c r="AO8" s="4">
        <f t="shared" si="21"/>
        <v>0</v>
      </c>
      <c r="AP8" s="4">
        <f t="shared" si="22"/>
        <v>0</v>
      </c>
      <c r="AQ8" s="4">
        <f t="shared" si="33"/>
        <v>0</v>
      </c>
      <c r="AR8" s="2">
        <f t="shared" si="23"/>
        <v>1245.06</v>
      </c>
      <c r="AU8">
        <f t="shared" si="34"/>
        <v>0.61799999999999999</v>
      </c>
      <c r="AV8">
        <f t="shared" si="24"/>
        <v>1</v>
      </c>
      <c r="AW8">
        <f t="shared" si="25"/>
        <v>1</v>
      </c>
      <c r="AX8">
        <f t="shared" si="26"/>
        <v>0.61799999999999999</v>
      </c>
      <c r="BE8" s="1">
        <f t="shared" si="27"/>
        <v>45503</v>
      </c>
      <c r="BF8">
        <f t="shared" si="28"/>
        <v>1</v>
      </c>
      <c r="BG8">
        <f t="shared" si="29"/>
        <v>1</v>
      </c>
      <c r="BH8">
        <f t="shared" si="30"/>
        <v>0.61799999999999999</v>
      </c>
      <c r="BI8">
        <f t="shared" si="31"/>
        <v>0.38200000000000001</v>
      </c>
    </row>
    <row r="9" spans="1:61" x14ac:dyDescent="0.25">
      <c r="A9" s="1">
        <f>eod_group_score_df_positive[[#This Row],[date]]</f>
        <v>45502</v>
      </c>
      <c r="B9" t="s">
        <v>277</v>
      </c>
      <c r="C9" s="3">
        <f>AVERAGE(eod_group_score_df_positive!Z9:Z13)</f>
        <v>0.43741885626098514</v>
      </c>
      <c r="D9" s="3">
        <f>AVERAGE(eod_group_score_df_positive!AA9:AA13)</f>
        <v>0.47562222821284267</v>
      </c>
      <c r="E9" s="3">
        <f>AVERAGE(eod_group_score_df_positive!AB9:AB13)</f>
        <v>0.46047462984874932</v>
      </c>
      <c r="F9" s="3">
        <f>AVERAGE(eod_group_score_df_positive!AC9:AC13)</f>
        <v>0.44752361831089899</v>
      </c>
      <c r="G9" t="s">
        <v>277</v>
      </c>
      <c r="H9" s="3">
        <f>ABS(AVERAGE(eod_group_score_df_negative!Z9:Z13))</f>
        <v>0.29947076851445459</v>
      </c>
      <c r="I9" s="3">
        <f>ABS(AVERAGE(eod_group_score_df_negative!AA9:AA13))</f>
        <v>0.4094627350241079</v>
      </c>
      <c r="J9" s="3">
        <f>ABS(AVERAGE(eod_group_score_df_negative!AB9:AB13))</f>
        <v>0.27737882006126152</v>
      </c>
      <c r="K9" s="3">
        <f>ABS(AVERAGE(eod_group_score_df_negative!AC9:AC13))</f>
        <v>0.20564878342165507</v>
      </c>
      <c r="L9" t="s">
        <v>277</v>
      </c>
      <c r="M9" s="4">
        <f t="shared" si="7"/>
        <v>0.18720318906453454</v>
      </c>
      <c r="N9" s="4">
        <f t="shared" si="8"/>
        <v>7.4749313271321352E-2</v>
      </c>
      <c r="O9" s="4">
        <f t="shared" si="9"/>
        <v>0.24814657952716529</v>
      </c>
      <c r="P9" s="4">
        <f t="shared" si="10"/>
        <v>0.37030779966769206</v>
      </c>
      <c r="Q9" t="s">
        <v>277</v>
      </c>
      <c r="R9" s="6">
        <f t="shared" si="0"/>
        <v>45502</v>
      </c>
      <c r="S9" s="5">
        <f t="shared" ref="S9:V9" si="39">AVERAGE(M9:M13)</f>
        <v>-0.29561297424009908</v>
      </c>
      <c r="T9" s="5">
        <f t="shared" si="39"/>
        <v>-0.2599465652556327</v>
      </c>
      <c r="U9" s="5">
        <f t="shared" si="39"/>
        <v>-0.10932108664074758</v>
      </c>
      <c r="V9" s="5">
        <f t="shared" si="39"/>
        <v>-0.15805364685789675</v>
      </c>
      <c r="W9" s="5">
        <f t="shared" si="12"/>
        <v>-0.82293427299437605</v>
      </c>
      <c r="X9">
        <f>group_stock_price_index[[#This Row],[VNINDEX]]</f>
        <v>1246.5999999999999</v>
      </c>
      <c r="Y9" t="s">
        <v>277</v>
      </c>
      <c r="Z9" s="1">
        <f t="shared" si="3"/>
        <v>45502</v>
      </c>
      <c r="AA9" s="4">
        <f t="shared" si="13"/>
        <v>0</v>
      </c>
      <c r="AB9" s="4">
        <f t="shared" si="4"/>
        <v>0</v>
      </c>
      <c r="AC9" s="4">
        <f t="shared" si="5"/>
        <v>0</v>
      </c>
      <c r="AD9" s="4">
        <f t="shared" si="6"/>
        <v>0</v>
      </c>
      <c r="AE9" s="4">
        <f t="shared" si="14"/>
        <v>0</v>
      </c>
      <c r="AF9" s="7">
        <f t="shared" si="15"/>
        <v>1246.5999999999999</v>
      </c>
      <c r="AG9" t="s">
        <v>277</v>
      </c>
      <c r="AI9" t="s">
        <v>277</v>
      </c>
      <c r="AJ9" s="1">
        <f t="shared" si="16"/>
        <v>45502</v>
      </c>
      <c r="AK9" s="4">
        <f t="shared" si="17"/>
        <v>0</v>
      </c>
      <c r="AL9" s="4">
        <f t="shared" si="18"/>
        <v>0</v>
      </c>
      <c r="AM9" s="4">
        <f t="shared" si="19"/>
        <v>0</v>
      </c>
      <c r="AN9" s="4">
        <f t="shared" si="20"/>
        <v>0</v>
      </c>
      <c r="AO9" s="4">
        <f t="shared" si="21"/>
        <v>0</v>
      </c>
      <c r="AP9" s="4">
        <f t="shared" si="22"/>
        <v>0</v>
      </c>
      <c r="AQ9" s="4">
        <f t="shared" si="33"/>
        <v>0</v>
      </c>
      <c r="AR9" s="2">
        <f t="shared" si="23"/>
        <v>1246.5999999999999</v>
      </c>
      <c r="AU9">
        <f t="shared" si="34"/>
        <v>0.61799999999999999</v>
      </c>
      <c r="AV9">
        <f t="shared" si="24"/>
        <v>1</v>
      </c>
      <c r="AW9">
        <f t="shared" si="25"/>
        <v>1</v>
      </c>
      <c r="AX9">
        <f t="shared" si="26"/>
        <v>0.61799999999999999</v>
      </c>
      <c r="BE9" s="1">
        <f t="shared" si="27"/>
        <v>45502</v>
      </c>
      <c r="BF9">
        <f t="shared" si="28"/>
        <v>1</v>
      </c>
      <c r="BG9">
        <f t="shared" si="29"/>
        <v>1</v>
      </c>
      <c r="BH9">
        <f t="shared" si="30"/>
        <v>0.61799999999999999</v>
      </c>
      <c r="BI9">
        <f t="shared" si="31"/>
        <v>0.38200000000000001</v>
      </c>
    </row>
    <row r="10" spans="1:61" x14ac:dyDescent="0.25">
      <c r="A10" s="1">
        <f>eod_group_score_df_positive[[#This Row],[date]]</f>
        <v>45499</v>
      </c>
      <c r="B10" t="s">
        <v>277</v>
      </c>
      <c r="C10" s="3">
        <f>AVERAGE(eod_group_score_df_positive!Z10:Z14)</f>
        <v>0.34656583425185711</v>
      </c>
      <c r="D10" s="3">
        <f>AVERAGE(eod_group_score_df_positive!AA10:AA14)</f>
        <v>0.41912083036708436</v>
      </c>
      <c r="E10" s="3">
        <f>AVERAGE(eod_group_score_df_positive!AB10:AB14)</f>
        <v>0.36720997151580581</v>
      </c>
      <c r="F10" s="3">
        <f>AVERAGE(eod_group_score_df_positive!AC10:AC14)</f>
        <v>0.42294590616817124</v>
      </c>
      <c r="G10" t="s">
        <v>277</v>
      </c>
      <c r="H10" s="3">
        <f>ABS(AVERAGE(eod_group_score_df_negative!Z10:Z14))</f>
        <v>0.65176247395287845</v>
      </c>
      <c r="I10" s="3">
        <f>ABS(AVERAGE(eod_group_score_df_negative!AA10:AA14))</f>
        <v>0.57404512036916977</v>
      </c>
      <c r="J10" s="3">
        <f>ABS(AVERAGE(eod_group_score_df_negative!AB10:AB14))</f>
        <v>0.37955819839680532</v>
      </c>
      <c r="K10" s="3">
        <f>ABS(AVERAGE(eod_group_score_df_negative!AC10:AC14))</f>
        <v>0.35636225102589913</v>
      </c>
      <c r="L10" t="s">
        <v>277</v>
      </c>
      <c r="M10" s="4">
        <f t="shared" si="7"/>
        <v>-0.3057076887360306</v>
      </c>
      <c r="N10" s="4">
        <f t="shared" si="8"/>
        <v>-0.15599033564052098</v>
      </c>
      <c r="O10" s="4">
        <f t="shared" si="9"/>
        <v>-1.6535555984455705E-2</v>
      </c>
      <c r="P10" s="4">
        <f t="shared" si="10"/>
        <v>8.5439443341654694E-2</v>
      </c>
      <c r="Q10" t="s">
        <v>277</v>
      </c>
      <c r="R10" s="6">
        <f t="shared" si="0"/>
        <v>45499</v>
      </c>
      <c r="S10" s="5">
        <f t="shared" ref="S10:V10" si="40">AVERAGE(M10:M14)</f>
        <v>-0.44312585481399475</v>
      </c>
      <c r="T10" s="5">
        <f t="shared" si="40"/>
        <v>-0.3788638992068496</v>
      </c>
      <c r="U10" s="5">
        <f t="shared" si="40"/>
        <v>-0.21804637202289551</v>
      </c>
      <c r="V10" s="5">
        <f t="shared" si="40"/>
        <v>-0.22741739965686306</v>
      </c>
      <c r="W10" s="5">
        <f t="shared" si="12"/>
        <v>-1.267453525700603</v>
      </c>
      <c r="X10">
        <f>group_stock_price_index[[#This Row],[VNINDEX]]</f>
        <v>1242.1099999999999</v>
      </c>
      <c r="Y10" t="s">
        <v>277</v>
      </c>
      <c r="Z10" s="1">
        <f t="shared" si="3"/>
        <v>45499</v>
      </c>
      <c r="AA10" s="4">
        <f t="shared" si="13"/>
        <v>0</v>
      </c>
      <c r="AB10" s="4">
        <f t="shared" si="4"/>
        <v>0</v>
      </c>
      <c r="AC10" s="4">
        <f t="shared" si="5"/>
        <v>0</v>
      </c>
      <c r="AD10" s="4">
        <f t="shared" si="6"/>
        <v>0</v>
      </c>
      <c r="AE10" s="4">
        <f t="shared" si="14"/>
        <v>0</v>
      </c>
      <c r="AF10" s="7">
        <f t="shared" si="15"/>
        <v>1242.1099999999999</v>
      </c>
      <c r="AG10" t="s">
        <v>277</v>
      </c>
      <c r="AI10" t="s">
        <v>277</v>
      </c>
      <c r="AJ10" s="1">
        <f t="shared" si="16"/>
        <v>45499</v>
      </c>
      <c r="AK10" s="4">
        <f t="shared" si="17"/>
        <v>0</v>
      </c>
      <c r="AL10" s="4">
        <f t="shared" si="18"/>
        <v>0</v>
      </c>
      <c r="AM10" s="4">
        <f t="shared" si="19"/>
        <v>0</v>
      </c>
      <c r="AN10" s="4">
        <f t="shared" si="20"/>
        <v>0</v>
      </c>
      <c r="AO10" s="4">
        <f t="shared" si="21"/>
        <v>0</v>
      </c>
      <c r="AP10" s="4">
        <f t="shared" si="22"/>
        <v>0</v>
      </c>
      <c r="AQ10" s="4">
        <f t="shared" si="33"/>
        <v>0</v>
      </c>
      <c r="AR10" s="2">
        <f t="shared" si="23"/>
        <v>1242.1099999999999</v>
      </c>
      <c r="AU10">
        <f t="shared" si="34"/>
        <v>0.61799999999999999</v>
      </c>
      <c r="AV10">
        <f t="shared" si="24"/>
        <v>1</v>
      </c>
      <c r="AW10">
        <f t="shared" si="25"/>
        <v>1</v>
      </c>
      <c r="AX10">
        <f t="shared" si="26"/>
        <v>0.61799999999999999</v>
      </c>
      <c r="BE10" s="1">
        <f t="shared" si="27"/>
        <v>45499</v>
      </c>
      <c r="BF10">
        <f t="shared" si="28"/>
        <v>1</v>
      </c>
      <c r="BG10">
        <f t="shared" si="29"/>
        <v>1</v>
      </c>
      <c r="BH10">
        <f t="shared" si="30"/>
        <v>0.61799999999999999</v>
      </c>
      <c r="BI10">
        <f t="shared" si="31"/>
        <v>0.38200000000000001</v>
      </c>
    </row>
    <row r="11" spans="1:61" x14ac:dyDescent="0.25">
      <c r="A11" s="1">
        <f>eod_group_score_df_positive[[#This Row],[date]]</f>
        <v>45498</v>
      </c>
      <c r="B11" t="s">
        <v>277</v>
      </c>
      <c r="C11" s="3">
        <f>AVERAGE(eod_group_score_df_positive!Z11:Z15)</f>
        <v>0.26749198415218822</v>
      </c>
      <c r="D11" s="3">
        <f>AVERAGE(eod_group_score_df_positive!AA11:AA15)</f>
        <v>0.28758743989759605</v>
      </c>
      <c r="E11" s="3">
        <f>AVERAGE(eod_group_score_df_positive!AB11:AB15)</f>
        <v>0.26919427780537741</v>
      </c>
      <c r="F11" s="3">
        <f>AVERAGE(eod_group_score_df_positive!AC11:AC15)</f>
        <v>0.28063511539273139</v>
      </c>
      <c r="G11" t="s">
        <v>277</v>
      </c>
      <c r="H11" s="3">
        <f>ABS(AVERAGE(eod_group_score_df_negative!Z11:Z15))</f>
        <v>0.80279622083857904</v>
      </c>
      <c r="I11" s="3">
        <f>ABS(AVERAGE(eod_group_score_df_negative!AA11:AA15))</f>
        <v>0.68449850423596503</v>
      </c>
      <c r="J11" s="3">
        <f>ABS(AVERAGE(eod_group_score_df_negative!AB11:AB15))</f>
        <v>0.43559181438552963</v>
      </c>
      <c r="K11" s="3">
        <f>ABS(AVERAGE(eod_group_score_df_negative!AC11:AC15))</f>
        <v>0.51922170795481659</v>
      </c>
      <c r="L11" t="s">
        <v>277</v>
      </c>
      <c r="M11" s="4">
        <f t="shared" si="7"/>
        <v>-0.50014961782280754</v>
      </c>
      <c r="N11" s="4">
        <f t="shared" si="8"/>
        <v>-0.40830861379457911</v>
      </c>
      <c r="O11" s="4">
        <f t="shared" si="9"/>
        <v>-0.23609650988271733</v>
      </c>
      <c r="P11" s="4">
        <f t="shared" si="10"/>
        <v>-0.29828662530320915</v>
      </c>
      <c r="Q11" t="s">
        <v>277</v>
      </c>
      <c r="R11" s="6">
        <f t="shared" si="0"/>
        <v>45498</v>
      </c>
      <c r="S11" s="5">
        <f t="shared" ref="S11:V11" si="41">AVERAGE(M11:M15)</f>
        <v>-0.45479427243991938</v>
      </c>
      <c r="T11" s="5">
        <f t="shared" si="41"/>
        <v>-0.42170670307777358</v>
      </c>
      <c r="U11" s="5">
        <f t="shared" si="41"/>
        <v>-0.25655867898858209</v>
      </c>
      <c r="V11" s="5">
        <f t="shared" si="41"/>
        <v>-0.21833971813213418</v>
      </c>
      <c r="W11" s="5">
        <f t="shared" si="12"/>
        <v>-1.3513993726384093</v>
      </c>
      <c r="X11">
        <f>group_stock_price_index[[#This Row],[VNINDEX]]</f>
        <v>1233.19</v>
      </c>
      <c r="Y11" t="s">
        <v>277</v>
      </c>
      <c r="Z11" s="1">
        <f t="shared" si="3"/>
        <v>45498</v>
      </c>
      <c r="AA11" s="4">
        <f t="shared" si="13"/>
        <v>0</v>
      </c>
      <c r="AB11" s="4">
        <f t="shared" si="4"/>
        <v>0</v>
      </c>
      <c r="AC11" s="4">
        <f t="shared" si="5"/>
        <v>0</v>
      </c>
      <c r="AD11" s="4">
        <f t="shared" si="6"/>
        <v>0</v>
      </c>
      <c r="AE11" s="4">
        <f>SUM(AA11:AD11)</f>
        <v>0</v>
      </c>
      <c r="AF11" s="7">
        <f t="shared" si="15"/>
        <v>1233.19</v>
      </c>
      <c r="AG11" t="s">
        <v>277</v>
      </c>
      <c r="AI11" t="s">
        <v>277</v>
      </c>
      <c r="AJ11" s="1">
        <f t="shared" si="16"/>
        <v>45498</v>
      </c>
      <c r="AK11" s="4">
        <f t="shared" si="17"/>
        <v>0</v>
      </c>
      <c r="AL11" s="4">
        <f t="shared" si="18"/>
        <v>0</v>
      </c>
      <c r="AM11" s="4">
        <f t="shared" si="19"/>
        <v>0</v>
      </c>
      <c r="AN11" s="4">
        <f t="shared" si="20"/>
        <v>0</v>
      </c>
      <c r="AO11" s="4">
        <f t="shared" si="21"/>
        <v>0</v>
      </c>
      <c r="AP11" s="4">
        <f t="shared" si="22"/>
        <v>0</v>
      </c>
      <c r="AQ11" s="4">
        <f t="shared" si="33"/>
        <v>0</v>
      </c>
      <c r="AR11" s="2">
        <f t="shared" si="23"/>
        <v>1233.19</v>
      </c>
      <c r="AU11">
        <f t="shared" si="34"/>
        <v>0.61799999999999999</v>
      </c>
      <c r="AV11">
        <f t="shared" si="24"/>
        <v>0.61799999999999999</v>
      </c>
      <c r="AW11">
        <f t="shared" si="25"/>
        <v>0.61799999999999999</v>
      </c>
      <c r="AX11">
        <f t="shared" si="26"/>
        <v>0.61799999999999999</v>
      </c>
      <c r="BE11" s="1">
        <f t="shared" si="27"/>
        <v>45498</v>
      </c>
      <c r="BF11">
        <f t="shared" si="28"/>
        <v>1</v>
      </c>
      <c r="BG11">
        <f t="shared" si="29"/>
        <v>1</v>
      </c>
      <c r="BH11">
        <f t="shared" si="30"/>
        <v>0.61799999999999999</v>
      </c>
      <c r="BI11">
        <f t="shared" si="31"/>
        <v>0.38200000000000001</v>
      </c>
    </row>
    <row r="12" spans="1:61" x14ac:dyDescent="0.25">
      <c r="A12" s="1">
        <f>eod_group_score_df_positive[[#This Row],[date]]</f>
        <v>45497</v>
      </c>
      <c r="B12" t="s">
        <v>277</v>
      </c>
      <c r="C12" s="3">
        <f>AVERAGE(eod_group_score_df_positive!Z12:Z16)</f>
        <v>0.47739288192792095</v>
      </c>
      <c r="D12" s="3">
        <f>AVERAGE(eod_group_score_df_positive!AA12:AA16)</f>
        <v>0.45174247522834748</v>
      </c>
      <c r="E12" s="3">
        <f>AVERAGE(eod_group_score_df_positive!AB12:AB16)</f>
        <v>0.39433585384652164</v>
      </c>
      <c r="F12" s="3">
        <f>AVERAGE(eod_group_score_df_positive!AC12:AC16)</f>
        <v>0.37185394093096119</v>
      </c>
      <c r="G12" t="s">
        <v>277</v>
      </c>
      <c r="H12" s="3">
        <f>ABS(AVERAGE(eod_group_score_df_negative!Z12:Z16))</f>
        <v>0.78679729834978152</v>
      </c>
      <c r="I12" s="3">
        <f>ABS(AVERAGE(eod_group_score_df_negative!AA12:AA16))</f>
        <v>0.66164321757221056</v>
      </c>
      <c r="J12" s="3">
        <f>ABS(AVERAGE(eod_group_score_df_negative!AB12:AB16))</f>
        <v>0.43681189557870181</v>
      </c>
      <c r="K12" s="3">
        <f>ABS(AVERAGE(eod_group_score_df_negative!AC12:AC16))</f>
        <v>0.51308514215515266</v>
      </c>
      <c r="L12" t="s">
        <v>277</v>
      </c>
      <c r="M12" s="4">
        <f t="shared" si="7"/>
        <v>-0.24474515088694507</v>
      </c>
      <c r="N12" s="4">
        <f t="shared" si="8"/>
        <v>-0.18852473469089459</v>
      </c>
      <c r="O12" s="4">
        <f t="shared" si="9"/>
        <v>-5.110528394205998E-2</v>
      </c>
      <c r="P12" s="4">
        <f t="shared" si="10"/>
        <v>-0.15959426351886888</v>
      </c>
      <c r="Q12" t="s">
        <v>277</v>
      </c>
      <c r="R12" s="6">
        <f t="shared" si="0"/>
        <v>45497</v>
      </c>
      <c r="S12" s="5">
        <f t="shared" ref="S12:V12" si="42">AVERAGE(M12:M16)</f>
        <v>-0.38906088693861129</v>
      </c>
      <c r="T12" s="5">
        <f t="shared" si="42"/>
        <v>-0.40079009195058235</v>
      </c>
      <c r="U12" s="5">
        <f t="shared" si="42"/>
        <v>-0.2565558712573684</v>
      </c>
      <c r="V12" s="5">
        <f t="shared" si="42"/>
        <v>-0.11882388535414183</v>
      </c>
      <c r="W12" s="5">
        <f t="shared" si="12"/>
        <v>-1.1652307355007039</v>
      </c>
      <c r="X12">
        <f>group_stock_price_index[[#This Row],[VNINDEX]]</f>
        <v>1238.47</v>
      </c>
      <c r="Y12" t="s">
        <v>277</v>
      </c>
      <c r="Z12" s="1">
        <f t="shared" si="3"/>
        <v>45497</v>
      </c>
      <c r="AA12" s="4">
        <f t="shared" si="13"/>
        <v>0</v>
      </c>
      <c r="AB12" s="4">
        <f t="shared" si="4"/>
        <v>0</v>
      </c>
      <c r="AC12" s="4">
        <f t="shared" si="5"/>
        <v>0</v>
      </c>
      <c r="AD12" s="4">
        <f t="shared" si="6"/>
        <v>0</v>
      </c>
      <c r="AE12" s="4">
        <f t="shared" si="14"/>
        <v>0</v>
      </c>
      <c r="AF12" s="7">
        <f t="shared" si="15"/>
        <v>1238.47</v>
      </c>
      <c r="AG12" t="s">
        <v>277</v>
      </c>
      <c r="AI12" t="s">
        <v>277</v>
      </c>
      <c r="AJ12" s="1">
        <f t="shared" si="16"/>
        <v>45497</v>
      </c>
      <c r="AK12" s="4">
        <f t="shared" si="17"/>
        <v>0</v>
      </c>
      <c r="AL12" s="4">
        <f t="shared" si="18"/>
        <v>0</v>
      </c>
      <c r="AM12" s="4">
        <f t="shared" si="19"/>
        <v>0</v>
      </c>
      <c r="AN12" s="4">
        <f t="shared" si="20"/>
        <v>0</v>
      </c>
      <c r="AO12" s="4">
        <f t="shared" si="21"/>
        <v>0</v>
      </c>
      <c r="AP12" s="4">
        <f t="shared" si="22"/>
        <v>0</v>
      </c>
      <c r="AQ12" s="4">
        <f t="shared" si="33"/>
        <v>0</v>
      </c>
      <c r="AR12" s="2">
        <f t="shared" si="23"/>
        <v>1238.47</v>
      </c>
      <c r="AU12">
        <f t="shared" si="34"/>
        <v>0.61799999999999999</v>
      </c>
      <c r="AV12">
        <f t="shared" si="24"/>
        <v>0.61799999999999999</v>
      </c>
      <c r="AW12">
        <f t="shared" si="25"/>
        <v>0.61799999999999999</v>
      </c>
      <c r="AX12">
        <f t="shared" si="26"/>
        <v>0.61799999999999999</v>
      </c>
      <c r="BE12" s="1">
        <f t="shared" si="27"/>
        <v>45497</v>
      </c>
      <c r="BF12">
        <f t="shared" si="28"/>
        <v>1</v>
      </c>
      <c r="BG12">
        <f t="shared" si="29"/>
        <v>1</v>
      </c>
      <c r="BH12">
        <f t="shared" si="30"/>
        <v>0.61799999999999999</v>
      </c>
      <c r="BI12">
        <f t="shared" si="31"/>
        <v>0.38200000000000001</v>
      </c>
    </row>
    <row r="13" spans="1:61" x14ac:dyDescent="0.25">
      <c r="A13" s="1">
        <f>eod_group_score_df_positive[[#This Row],[date]]</f>
        <v>45496</v>
      </c>
      <c r="B13" t="s">
        <v>277</v>
      </c>
      <c r="C13" s="3">
        <f>AVERAGE(eod_group_score_df_positive!Z13:Z17)</f>
        <v>0.30251056600059989</v>
      </c>
      <c r="D13" s="3">
        <f>AVERAGE(eod_group_score_df_positive!AA13:AA17)</f>
        <v>0.26854017397137742</v>
      </c>
      <c r="E13" s="3">
        <f>AVERAGE(eod_group_score_df_positive!AB13:AB17)</f>
        <v>0.27346277885932835</v>
      </c>
      <c r="F13" s="3">
        <f>AVERAGE(eod_group_score_df_positive!AC13:AC17)</f>
        <v>0.17467481119048706</v>
      </c>
      <c r="G13" t="s">
        <v>277</v>
      </c>
      <c r="H13" s="3">
        <f>ABS(AVERAGE(eod_group_score_df_negative!Z13:Z17))</f>
        <v>1.2676091441206729</v>
      </c>
      <c r="I13" s="3">
        <f>ABS(AVERAGE(eod_group_score_df_negative!AA13:AA17))</f>
        <v>1.1510246495108727</v>
      </c>
      <c r="J13" s="3">
        <f>ABS(AVERAGE(eod_group_score_df_negative!AB13:AB17))</f>
        <v>0.80107811235398396</v>
      </c>
      <c r="K13" s="3">
        <f>ABS(AVERAGE(eod_group_score_df_negative!AC13:AC17))</f>
        <v>1.4742475866150677</v>
      </c>
      <c r="L13" t="s">
        <v>277</v>
      </c>
      <c r="M13" s="4">
        <f t="shared" si="7"/>
        <v>-0.61466560281924665</v>
      </c>
      <c r="N13" s="4">
        <f t="shared" si="8"/>
        <v>-0.6216584554234903</v>
      </c>
      <c r="O13" s="4">
        <f t="shared" si="9"/>
        <v>-0.49101466292167018</v>
      </c>
      <c r="P13" s="4">
        <f t="shared" si="10"/>
        <v>-0.78813458847675244</v>
      </c>
      <c r="Q13" t="s">
        <v>277</v>
      </c>
      <c r="R13" s="6">
        <f t="shared" si="0"/>
        <v>45496</v>
      </c>
      <c r="S13" s="5">
        <f t="shared" ref="S13:V13" si="43">AVERAGE(M13:M17)</f>
        <v>-0.43056759165829633</v>
      </c>
      <c r="T13" s="5">
        <f t="shared" si="43"/>
        <v>-0.4883823087978153</v>
      </c>
      <c r="U13" s="5">
        <f t="shared" si="43"/>
        <v>-0.35709416319141796</v>
      </c>
      <c r="V13" s="5">
        <f t="shared" si="43"/>
        <v>-5.9704845424110829E-2</v>
      </c>
      <c r="W13" s="5">
        <f t="shared" si="12"/>
        <v>-1.3357489090716406</v>
      </c>
      <c r="X13">
        <f>group_stock_price_index[[#This Row],[VNINDEX]]</f>
        <v>1231.81</v>
      </c>
      <c r="Y13" t="s">
        <v>277</v>
      </c>
      <c r="Z13" s="1">
        <f t="shared" si="3"/>
        <v>45496</v>
      </c>
      <c r="AA13" s="4">
        <f t="shared" si="13"/>
        <v>0</v>
      </c>
      <c r="AB13" s="4">
        <f t="shared" si="4"/>
        <v>0</v>
      </c>
      <c r="AC13" s="4">
        <f t="shared" si="5"/>
        <v>0</v>
      </c>
      <c r="AD13" s="4">
        <f t="shared" si="6"/>
        <v>0</v>
      </c>
      <c r="AE13" s="4">
        <f t="shared" si="14"/>
        <v>0</v>
      </c>
      <c r="AF13" s="7">
        <f t="shared" si="15"/>
        <v>1231.81</v>
      </c>
      <c r="AG13" t="s">
        <v>277</v>
      </c>
      <c r="AI13" t="s">
        <v>277</v>
      </c>
      <c r="AJ13" s="1">
        <f t="shared" si="16"/>
        <v>45496</v>
      </c>
      <c r="AK13" s="4">
        <f t="shared" si="17"/>
        <v>0</v>
      </c>
      <c r="AL13" s="4">
        <f t="shared" si="18"/>
        <v>0</v>
      </c>
      <c r="AM13" s="4">
        <f t="shared" si="19"/>
        <v>0</v>
      </c>
      <c r="AN13" s="4">
        <f t="shared" si="20"/>
        <v>0</v>
      </c>
      <c r="AO13" s="4">
        <f t="shared" si="21"/>
        <v>0</v>
      </c>
      <c r="AP13" s="4">
        <f t="shared" si="22"/>
        <v>0</v>
      </c>
      <c r="AQ13" s="4">
        <f t="shared" si="33"/>
        <v>0</v>
      </c>
      <c r="AR13" s="2">
        <f t="shared" si="23"/>
        <v>1231.81</v>
      </c>
      <c r="AU13">
        <f t="shared" si="34"/>
        <v>0.61799999999999999</v>
      </c>
      <c r="AV13">
        <f t="shared" si="24"/>
        <v>0.61799999999999999</v>
      </c>
      <c r="AW13">
        <f t="shared" si="25"/>
        <v>0.61799999999999999</v>
      </c>
      <c r="AX13">
        <f t="shared" si="26"/>
        <v>0.61799999999999999</v>
      </c>
      <c r="BE13" s="1">
        <f t="shared" si="27"/>
        <v>45496</v>
      </c>
      <c r="BF13">
        <f t="shared" si="28"/>
        <v>1</v>
      </c>
      <c r="BG13">
        <f t="shared" si="29"/>
        <v>1</v>
      </c>
      <c r="BH13">
        <f t="shared" si="30"/>
        <v>0.61799999999999999</v>
      </c>
      <c r="BI13">
        <f t="shared" si="31"/>
        <v>0.38200000000000001</v>
      </c>
    </row>
    <row r="14" spans="1:61" x14ac:dyDescent="0.25">
      <c r="A14" s="1">
        <f>eod_group_score_df_positive[[#This Row],[date]]</f>
        <v>45495</v>
      </c>
      <c r="B14" t="s">
        <v>277</v>
      </c>
      <c r="C14" s="3">
        <f>AVERAGE(eod_group_score_df_positive!Z14:Z18)</f>
        <v>0.32096267359037994</v>
      </c>
      <c r="D14" s="3">
        <f>AVERAGE(eod_group_score_df_positive!AA14:AA18)</f>
        <v>0.30074787020296478</v>
      </c>
      <c r="E14" s="3">
        <f>AVERAGE(eod_group_score_df_positive!AB14:AB18)</f>
        <v>0.33457068654167271</v>
      </c>
      <c r="F14" s="3">
        <f>AVERAGE(eod_group_score_df_positive!AC14:AC18)</f>
        <v>1.4781457634869675</v>
      </c>
      <c r="G14" t="s">
        <v>277</v>
      </c>
      <c r="H14" s="3">
        <f>ABS(AVERAGE(eod_group_score_df_negative!Z14:Z18))</f>
        <v>1.10668406616905</v>
      </c>
      <c r="I14" s="3">
        <f>ABS(AVERAGE(eod_group_score_df_negative!AA14:AA18))</f>
        <v>0.95194379277694063</v>
      </c>
      <c r="J14" s="3">
        <f>ABS(AVERAGE(eod_group_score_df_negative!AB14:AB18))</f>
        <v>0.61521246813219799</v>
      </c>
      <c r="K14" s="3">
        <f>ABS(AVERAGE(eod_group_score_df_negative!AC14:AC18))</f>
        <v>1.4102989818252423</v>
      </c>
      <c r="L14" t="s">
        <v>277</v>
      </c>
      <c r="M14" s="4">
        <f t="shared" si="7"/>
        <v>-0.55036121380494352</v>
      </c>
      <c r="N14" s="4">
        <f t="shared" si="8"/>
        <v>-0.51983735648476315</v>
      </c>
      <c r="O14" s="4">
        <f t="shared" si="9"/>
        <v>-0.29547984738357452</v>
      </c>
      <c r="P14" s="4">
        <f t="shared" si="10"/>
        <v>2.3489035672860582E-2</v>
      </c>
      <c r="Q14" t="s">
        <v>277</v>
      </c>
      <c r="R14" s="6">
        <f t="shared" si="0"/>
        <v>45495</v>
      </c>
      <c r="S14" s="5">
        <f t="shared" ref="S14:V14" si="44">AVERAGE(M14:M18)</f>
        <v>-0.2963412402078513</v>
      </c>
      <c r="T14" s="5">
        <f t="shared" si="44"/>
        <v>-0.42367603851401769</v>
      </c>
      <c r="U14" s="5">
        <f t="shared" si="44"/>
        <v>-0.28414265265810706</v>
      </c>
      <c r="V14" s="5">
        <f t="shared" si="44"/>
        <v>0.23622790887735662</v>
      </c>
      <c r="W14" s="5">
        <f t="shared" si="12"/>
        <v>-0.76793202250261938</v>
      </c>
      <c r="X14">
        <f>group_stock_price_index[[#This Row],[VNINDEX]]</f>
        <v>1254.6400000000001</v>
      </c>
      <c r="Y14" t="s">
        <v>277</v>
      </c>
      <c r="Z14" s="1">
        <f t="shared" si="3"/>
        <v>45495</v>
      </c>
      <c r="AA14" s="4">
        <f t="shared" si="13"/>
        <v>0</v>
      </c>
      <c r="AB14" s="4">
        <f t="shared" si="4"/>
        <v>0</v>
      </c>
      <c r="AC14" s="4">
        <f t="shared" si="5"/>
        <v>0</v>
      </c>
      <c r="AD14" s="4">
        <f t="shared" si="6"/>
        <v>0</v>
      </c>
      <c r="AE14" s="4">
        <f t="shared" si="14"/>
        <v>0</v>
      </c>
      <c r="AF14" s="7">
        <f t="shared" si="15"/>
        <v>1254.6400000000001</v>
      </c>
      <c r="AG14" t="s">
        <v>277</v>
      </c>
      <c r="AI14" t="s">
        <v>277</v>
      </c>
      <c r="AJ14" s="1">
        <f t="shared" si="16"/>
        <v>45495</v>
      </c>
      <c r="AK14" s="4">
        <f t="shared" si="17"/>
        <v>0</v>
      </c>
      <c r="AL14" s="4">
        <f t="shared" si="18"/>
        <v>0</v>
      </c>
      <c r="AM14" s="4">
        <f t="shared" si="19"/>
        <v>0</v>
      </c>
      <c r="AN14" s="4">
        <f t="shared" si="20"/>
        <v>0</v>
      </c>
      <c r="AO14" s="4">
        <f t="shared" si="21"/>
        <v>0</v>
      </c>
      <c r="AP14" s="4">
        <f t="shared" si="22"/>
        <v>0</v>
      </c>
      <c r="AQ14" s="4">
        <f t="shared" si="33"/>
        <v>0</v>
      </c>
      <c r="AR14" s="2">
        <f t="shared" si="23"/>
        <v>1254.6400000000001</v>
      </c>
      <c r="AU14">
        <f t="shared" si="34"/>
        <v>0.61799999999999999</v>
      </c>
      <c r="AV14">
        <f t="shared" si="24"/>
        <v>0.61799999999999999</v>
      </c>
      <c r="AW14">
        <f t="shared" si="25"/>
        <v>0.61799999999999999</v>
      </c>
      <c r="AX14">
        <f t="shared" si="26"/>
        <v>0.61799999999999999</v>
      </c>
      <c r="BE14" s="1">
        <f t="shared" si="27"/>
        <v>45495</v>
      </c>
      <c r="BF14">
        <f t="shared" si="28"/>
        <v>1</v>
      </c>
      <c r="BG14">
        <f t="shared" si="29"/>
        <v>1</v>
      </c>
      <c r="BH14">
        <f t="shared" si="30"/>
        <v>0.61799999999999999</v>
      </c>
      <c r="BI14">
        <f t="shared" si="31"/>
        <v>0.38200000000000001</v>
      </c>
    </row>
    <row r="15" spans="1:61" x14ac:dyDescent="0.25">
      <c r="A15" s="1">
        <f>eod_group_score_df_positive[[#This Row],[date]]</f>
        <v>45492</v>
      </c>
      <c r="B15" t="s">
        <v>277</v>
      </c>
      <c r="C15" s="3">
        <f>AVERAGE(eod_group_score_df_positive!Z15:Z19)</f>
        <v>0.35511950165380901</v>
      </c>
      <c r="D15" s="3">
        <f>AVERAGE(eod_group_score_df_positive!AA15:AA19)</f>
        <v>0.35021763449982785</v>
      </c>
      <c r="E15" s="3">
        <f>AVERAGE(eod_group_score_df_positive!AB15:AB19)</f>
        <v>0.34902821617742058</v>
      </c>
      <c r="F15" s="3">
        <f>AVERAGE(eod_group_score_df_positive!AC15:AC19)</f>
        <v>1.6682140303453372</v>
      </c>
      <c r="G15" t="s">
        <v>277</v>
      </c>
      <c r="H15" s="3">
        <f>ABS(AVERAGE(eod_group_score_df_negative!Z15:Z19))</f>
        <v>0.76169589909741975</v>
      </c>
      <c r="I15" s="3">
        <f>ABS(AVERAGE(eod_group_score_df_negative!AA15:AA19))</f>
        <v>0.76194513536856601</v>
      </c>
      <c r="J15" s="3">
        <f>ABS(AVERAGE(eod_group_score_df_negative!AB15:AB19))</f>
        <v>0.53357876913801106</v>
      </c>
      <c r="K15" s="3">
        <f>ABS(AVERAGE(eod_group_score_df_negative!AC15:AC19))</f>
        <v>1.282215655165704</v>
      </c>
      <c r="L15" t="s">
        <v>277</v>
      </c>
      <c r="M15" s="4">
        <f t="shared" si="7"/>
        <v>-0.36404977686565398</v>
      </c>
      <c r="N15" s="4">
        <f t="shared" si="8"/>
        <v>-0.37020435499514098</v>
      </c>
      <c r="O15" s="4">
        <f t="shared" si="9"/>
        <v>-0.20909709081288841</v>
      </c>
      <c r="P15" s="4">
        <f t="shared" si="10"/>
        <v>0.13082785096529922</v>
      </c>
      <c r="Q15" t="s">
        <v>277</v>
      </c>
      <c r="R15" s="6">
        <f t="shared" si="0"/>
        <v>45492</v>
      </c>
      <c r="S15" s="5">
        <f t="shared" ref="S15:V15" si="45">AVERAGE(M15:M19)</f>
        <v>-9.211381043079718E-2</v>
      </c>
      <c r="T15" s="5">
        <f t="shared" si="45"/>
        <v>-0.25692321621397196</v>
      </c>
      <c r="U15" s="5">
        <f t="shared" si="45"/>
        <v>-0.15392827668740722</v>
      </c>
      <c r="V15" s="5">
        <f t="shared" si="45"/>
        <v>0.29874691197961389</v>
      </c>
      <c r="W15" s="5">
        <f t="shared" si="12"/>
        <v>-0.20421839135256248</v>
      </c>
      <c r="X15">
        <f>group_stock_price_index[[#This Row],[VNINDEX]]</f>
        <v>1264.78</v>
      </c>
      <c r="Y15" t="s">
        <v>277</v>
      </c>
      <c r="Z15" s="1">
        <f t="shared" si="3"/>
        <v>45492</v>
      </c>
      <c r="AA15" s="4">
        <f t="shared" si="13"/>
        <v>0</v>
      </c>
      <c r="AB15" s="4">
        <f t="shared" si="4"/>
        <v>0</v>
      </c>
      <c r="AC15" s="4">
        <f t="shared" si="5"/>
        <v>0</v>
      </c>
      <c r="AD15" s="4">
        <f t="shared" si="6"/>
        <v>0</v>
      </c>
      <c r="AE15" s="4">
        <f t="shared" si="14"/>
        <v>0</v>
      </c>
      <c r="AF15" s="7">
        <f t="shared" si="15"/>
        <v>1264.78</v>
      </c>
      <c r="AG15" t="s">
        <v>277</v>
      </c>
      <c r="AI15" t="s">
        <v>277</v>
      </c>
      <c r="AJ15" s="1">
        <f t="shared" si="16"/>
        <v>45492</v>
      </c>
      <c r="AK15" s="4">
        <f t="shared" si="17"/>
        <v>0</v>
      </c>
      <c r="AL15" s="4">
        <f t="shared" si="18"/>
        <v>0</v>
      </c>
      <c r="AM15" s="4">
        <f t="shared" si="19"/>
        <v>0</v>
      </c>
      <c r="AN15" s="4">
        <f t="shared" si="20"/>
        <v>0</v>
      </c>
      <c r="AO15" s="4">
        <f t="shared" si="21"/>
        <v>0</v>
      </c>
      <c r="AP15" s="4">
        <f t="shared" si="22"/>
        <v>0</v>
      </c>
      <c r="AQ15" s="4">
        <f t="shared" si="33"/>
        <v>0</v>
      </c>
      <c r="AR15" s="2">
        <f t="shared" si="23"/>
        <v>1264.78</v>
      </c>
      <c r="AU15">
        <f t="shared" si="34"/>
        <v>0.61799999999999999</v>
      </c>
      <c r="AV15">
        <f t="shared" si="24"/>
        <v>0.61799999999999999</v>
      </c>
      <c r="AW15">
        <f t="shared" si="25"/>
        <v>0.61799999999999999</v>
      </c>
      <c r="AX15">
        <f t="shared" si="26"/>
        <v>0.61799999999999999</v>
      </c>
      <c r="BE15" s="1">
        <f t="shared" si="27"/>
        <v>45492</v>
      </c>
      <c r="BF15">
        <f t="shared" si="28"/>
        <v>1</v>
      </c>
      <c r="BG15">
        <f t="shared" si="29"/>
        <v>1</v>
      </c>
      <c r="BH15">
        <f t="shared" si="30"/>
        <v>0.61799999999999999</v>
      </c>
      <c r="BI15">
        <f t="shared" si="31"/>
        <v>0.38200000000000001</v>
      </c>
    </row>
    <row r="16" spans="1:61" x14ac:dyDescent="0.25">
      <c r="A16" s="1">
        <f>eod_group_score_df_positive[[#This Row],[date]]</f>
        <v>45491</v>
      </c>
      <c r="B16" t="s">
        <v>277</v>
      </c>
      <c r="C16" s="3">
        <f>AVERAGE(eod_group_score_df_positive!Z16:Z20)</f>
        <v>0.45963313932303784</v>
      </c>
      <c r="D16" s="3">
        <f>AVERAGE(eod_group_score_df_positive!AA16:AA20)</f>
        <v>0.37154373463078971</v>
      </c>
      <c r="E16" s="3">
        <f>AVERAGE(eod_group_score_df_positive!AB16:AB20)</f>
        <v>0.32067144221206462</v>
      </c>
      <c r="F16" s="3">
        <f>AVERAGE(eod_group_score_df_positive!AC16:AC20)</f>
        <v>1.7140851976823612</v>
      </c>
      <c r="G16" t="s">
        <v>277</v>
      </c>
      <c r="H16" s="3">
        <f>ABS(AVERAGE(eod_group_score_df_negative!Z16:Z20))</f>
        <v>0.64989863255627756</v>
      </c>
      <c r="I16" s="3">
        <f>ABS(AVERAGE(eod_group_score_df_negative!AA16:AA20))</f>
        <v>0.69568985116104221</v>
      </c>
      <c r="J16" s="3">
        <f>ABS(AVERAGE(eod_group_score_df_negative!AB16:AB20))</f>
        <v>0.51887322101088285</v>
      </c>
      <c r="K16" s="3">
        <f>ABS(AVERAGE(eod_group_score_df_negative!AC16:AC20))</f>
        <v>1.1444086935616236</v>
      </c>
      <c r="L16" t="s">
        <v>277</v>
      </c>
      <c r="M16" s="4">
        <f t="shared" si="7"/>
        <v>-0.17148269031626706</v>
      </c>
      <c r="N16" s="4">
        <f t="shared" si="8"/>
        <v>-0.30372555815862273</v>
      </c>
      <c r="O16" s="4">
        <f t="shared" si="9"/>
        <v>-0.23608247122664899</v>
      </c>
      <c r="P16" s="4">
        <f t="shared" si="10"/>
        <v>0.19929253858675236</v>
      </c>
      <c r="Q16" t="s">
        <v>277</v>
      </c>
      <c r="R16" s="6">
        <f t="shared" si="0"/>
        <v>45491</v>
      </c>
      <c r="S16" s="5">
        <f t="shared" ref="S16:V16" si="46">AVERAGE(M16:M20)</f>
        <v>6.3235478225852251E-2</v>
      </c>
      <c r="T16" s="5">
        <f t="shared" si="46"/>
        <v>-8.8516806643926235E-2</v>
      </c>
      <c r="U16" s="5">
        <f t="shared" si="46"/>
        <v>-8.0210140142169765E-3</v>
      </c>
      <c r="V16" s="5">
        <f t="shared" si="46"/>
        <v>0.32403408019492813</v>
      </c>
      <c r="W16" s="5">
        <f t="shared" si="12"/>
        <v>0.29073173776263717</v>
      </c>
      <c r="X16">
        <f>group_stock_price_index[[#This Row],[VNINDEX]]</f>
        <v>1274.44</v>
      </c>
      <c r="Y16" t="s">
        <v>277</v>
      </c>
      <c r="Z16" s="1">
        <f t="shared" si="3"/>
        <v>45491</v>
      </c>
      <c r="AA16" s="4">
        <f t="shared" si="13"/>
        <v>0</v>
      </c>
      <c r="AB16" s="4">
        <f t="shared" si="4"/>
        <v>0</v>
      </c>
      <c r="AC16" s="4">
        <f t="shared" si="5"/>
        <v>0</v>
      </c>
      <c r="AD16" s="4">
        <f t="shared" si="6"/>
        <v>0.4</v>
      </c>
      <c r="AE16" s="4">
        <f t="shared" si="14"/>
        <v>0.4</v>
      </c>
      <c r="AF16" s="7">
        <f t="shared" si="15"/>
        <v>1274.44</v>
      </c>
      <c r="AG16" t="s">
        <v>277</v>
      </c>
      <c r="AI16" t="s">
        <v>277</v>
      </c>
      <c r="AJ16" s="1">
        <f t="shared" si="16"/>
        <v>45491</v>
      </c>
      <c r="AK16" s="4">
        <f t="shared" si="17"/>
        <v>0</v>
      </c>
      <c r="AL16" s="4">
        <f t="shared" si="18"/>
        <v>0</v>
      </c>
      <c r="AM16" s="4">
        <f t="shared" si="19"/>
        <v>0</v>
      </c>
      <c r="AN16" s="4">
        <f t="shared" si="20"/>
        <v>3.8200000000000005E-2</v>
      </c>
      <c r="AO16" s="4">
        <f t="shared" si="21"/>
        <v>3.8200000000000005E-2</v>
      </c>
      <c r="AP16" s="4">
        <f t="shared" si="22"/>
        <v>0</v>
      </c>
      <c r="AQ16" s="4">
        <f t="shared" si="33"/>
        <v>0</v>
      </c>
      <c r="AR16" s="2">
        <f t="shared" si="23"/>
        <v>1274.44</v>
      </c>
      <c r="AU16">
        <f t="shared" si="34"/>
        <v>0.61799999999999999</v>
      </c>
      <c r="AV16">
        <f t="shared" si="24"/>
        <v>0.61799999999999999</v>
      </c>
      <c r="AW16">
        <f t="shared" si="25"/>
        <v>0.61799999999999999</v>
      </c>
      <c r="AX16">
        <f t="shared" si="26"/>
        <v>0.61799999999999999</v>
      </c>
      <c r="BE16" s="1">
        <f t="shared" si="27"/>
        <v>45491</v>
      </c>
      <c r="BF16">
        <f t="shared" si="28"/>
        <v>0.38200000000000001</v>
      </c>
      <c r="BG16">
        <f t="shared" si="29"/>
        <v>0.38200000000000001</v>
      </c>
      <c r="BH16">
        <f t="shared" si="30"/>
        <v>0.38200000000000001</v>
      </c>
      <c r="BI16">
        <f t="shared" si="31"/>
        <v>0.38200000000000001</v>
      </c>
    </row>
    <row r="17" spans="1:61" x14ac:dyDescent="0.25">
      <c r="A17" s="1">
        <f>eod_group_score_df_positive[[#This Row],[date]]</f>
        <v>45490</v>
      </c>
      <c r="B17" t="s">
        <v>277</v>
      </c>
      <c r="C17" s="3">
        <f>AVERAGE(eod_group_score_df_positive!Z17:Z21)</f>
        <v>0.25229713942855259</v>
      </c>
      <c r="D17" s="3">
        <f>AVERAGE(eod_group_score_df_positive!AA17:AA21)</f>
        <v>0.17654996618440827</v>
      </c>
      <c r="E17" s="3">
        <f>AVERAGE(eod_group_score_df_positive!AB17:AB21)</f>
        <v>0.16146206798381907</v>
      </c>
      <c r="F17" s="3">
        <f>AVERAGE(eod_group_score_df_positive!AC17:AC21)</f>
        <v>1.5674506433525905</v>
      </c>
      <c r="G17" t="s">
        <v>277</v>
      </c>
      <c r="H17" s="3">
        <f>ABS(AVERAGE(eod_group_score_df_negative!Z17:Z21))</f>
        <v>0.66896382915432495</v>
      </c>
      <c r="I17" s="3">
        <f>ABS(AVERAGE(eod_group_score_df_negative!AA17:AA21))</f>
        <v>0.76879548590663993</v>
      </c>
      <c r="J17" s="3">
        <f>ABS(AVERAGE(eod_group_score_df_negative!AB17:AB21))</f>
        <v>0.5622532598287131</v>
      </c>
      <c r="K17" s="3">
        <f>ABS(AVERAGE(eod_group_score_df_negative!AC17:AC21))</f>
        <v>1.1921432856641059</v>
      </c>
      <c r="L17" t="s">
        <v>277</v>
      </c>
      <c r="M17" s="4">
        <f t="shared" si="7"/>
        <v>-0.45227867448537046</v>
      </c>
      <c r="N17" s="4">
        <f t="shared" si="8"/>
        <v>-0.62648581892705946</v>
      </c>
      <c r="O17" s="4">
        <f t="shared" si="9"/>
        <v>-0.55379674361230768</v>
      </c>
      <c r="P17" s="4">
        <f t="shared" si="10"/>
        <v>0.13600093613128614</v>
      </c>
      <c r="Q17" t="s">
        <v>277</v>
      </c>
      <c r="R17" s="6">
        <f t="shared" si="0"/>
        <v>45490</v>
      </c>
      <c r="S17" s="5">
        <f t="shared" ref="S17:V17" si="47">AVERAGE(M17:M21)</f>
        <v>0.17648575633090963</v>
      </c>
      <c r="T17" s="5">
        <f t="shared" si="47"/>
        <v>8.1133852016081115E-2</v>
      </c>
      <c r="U17" s="5">
        <f t="shared" si="47"/>
        <v>0.16442773669701088</v>
      </c>
      <c r="V17" s="5">
        <f t="shared" si="47"/>
        <v>0.34354006591621233</v>
      </c>
      <c r="W17" s="5">
        <f t="shared" si="12"/>
        <v>0.76558741096021388</v>
      </c>
      <c r="X17">
        <f>group_stock_price_index[[#This Row],[VNINDEX]]</f>
        <v>1268.6600000000001</v>
      </c>
      <c r="Y17" t="s">
        <v>277</v>
      </c>
      <c r="Z17" s="1">
        <f t="shared" si="3"/>
        <v>45490</v>
      </c>
      <c r="AA17" s="4">
        <f t="shared" si="13"/>
        <v>0</v>
      </c>
      <c r="AB17" s="4">
        <f t="shared" si="4"/>
        <v>0</v>
      </c>
      <c r="AC17" s="4">
        <f t="shared" si="5"/>
        <v>0</v>
      </c>
      <c r="AD17" s="4">
        <f t="shared" si="6"/>
        <v>0.4</v>
      </c>
      <c r="AE17" s="4">
        <f t="shared" si="14"/>
        <v>0.4</v>
      </c>
      <c r="AF17" s="7">
        <f t="shared" si="15"/>
        <v>1268.6600000000001</v>
      </c>
      <c r="AG17" t="s">
        <v>277</v>
      </c>
      <c r="AI17" t="s">
        <v>277</v>
      </c>
      <c r="AJ17" s="1">
        <f t="shared" si="16"/>
        <v>45490</v>
      </c>
      <c r="AK17" s="4">
        <f t="shared" si="17"/>
        <v>0</v>
      </c>
      <c r="AL17" s="4">
        <f t="shared" si="18"/>
        <v>0</v>
      </c>
      <c r="AM17" s="4">
        <f t="shared" si="19"/>
        <v>0</v>
      </c>
      <c r="AN17" s="4">
        <f t="shared" si="20"/>
        <v>3.8200000000000005E-2</v>
      </c>
      <c r="AO17" s="4">
        <f t="shared" si="21"/>
        <v>3.8200000000000005E-2</v>
      </c>
      <c r="AP17" s="4">
        <f t="shared" si="22"/>
        <v>0</v>
      </c>
      <c r="AQ17" s="4">
        <f t="shared" si="33"/>
        <v>0</v>
      </c>
      <c r="AR17" s="2">
        <f t="shared" si="23"/>
        <v>1268.6600000000001</v>
      </c>
      <c r="AU17">
        <f t="shared" si="34"/>
        <v>0.61799999999999999</v>
      </c>
      <c r="AV17">
        <f t="shared" si="24"/>
        <v>0.61799999999999999</v>
      </c>
      <c r="AW17">
        <f t="shared" si="25"/>
        <v>0.61799999999999999</v>
      </c>
      <c r="AX17">
        <f t="shared" si="26"/>
        <v>0.61799999999999999</v>
      </c>
      <c r="BE17" s="1">
        <f t="shared" si="27"/>
        <v>45490</v>
      </c>
      <c r="BF17">
        <f t="shared" si="28"/>
        <v>0.38200000000000001</v>
      </c>
      <c r="BG17">
        <f t="shared" si="29"/>
        <v>0.38200000000000001</v>
      </c>
      <c r="BH17">
        <f t="shared" si="30"/>
        <v>0.38200000000000001</v>
      </c>
      <c r="BI17">
        <f t="shared" si="31"/>
        <v>0.38200000000000001</v>
      </c>
    </row>
    <row r="18" spans="1:61" x14ac:dyDescent="0.25">
      <c r="A18" s="1">
        <f>eod_group_score_df_positive[[#This Row],[date]]</f>
        <v>45489</v>
      </c>
      <c r="B18" t="s">
        <v>277</v>
      </c>
      <c r="C18" s="3">
        <f>AVERAGE(eod_group_score_df_positive!Z18:Z22)</f>
        <v>0.29713748154622299</v>
      </c>
      <c r="D18" s="3">
        <f>AVERAGE(eod_group_score_df_positive!AA18:AA22)</f>
        <v>0.21507128342633078</v>
      </c>
      <c r="E18" s="3">
        <f>AVERAGE(eod_group_score_df_positive!AB18:AB22)</f>
        <v>0.19809632986969664</v>
      </c>
      <c r="F18" s="3">
        <f>AVERAGE(eod_group_score_df_positive!AC18:AC22)</f>
        <v>1.5793997587597071</v>
      </c>
      <c r="G18" t="s">
        <v>277</v>
      </c>
      <c r="H18" s="3">
        <f>ABS(AVERAGE(eod_group_score_df_negative!Z18:Z22))</f>
        <v>0.26537458814843029</v>
      </c>
      <c r="I18" s="3">
        <f>ABS(AVERAGE(eod_group_score_df_negative!AA18:AA22))</f>
        <v>0.39777837825289808</v>
      </c>
      <c r="J18" s="3">
        <f>ABS(AVERAGE(eod_group_score_df_negative!AB18:AB22))</f>
        <v>0.2553467417587017</v>
      </c>
      <c r="K18" s="3">
        <f>ABS(AVERAGE(eod_group_score_df_negative!AC18:AC22))</f>
        <v>0.28802265949265327</v>
      </c>
      <c r="L18" t="s">
        <v>277</v>
      </c>
      <c r="M18" s="4">
        <f t="shared" si="7"/>
        <v>5.6466154432978581E-2</v>
      </c>
      <c r="N18" s="4">
        <f t="shared" si="8"/>
        <v>-0.29812710400450199</v>
      </c>
      <c r="O18" s="4">
        <f t="shared" si="9"/>
        <v>-0.1262571102551158</v>
      </c>
      <c r="P18" s="4">
        <f t="shared" si="10"/>
        <v>0.69152918303058497</v>
      </c>
      <c r="Q18" t="s">
        <v>277</v>
      </c>
      <c r="R18" s="6">
        <f t="shared" si="0"/>
        <v>45489</v>
      </c>
      <c r="S18" s="5">
        <f t="shared" ref="S18:V18" si="48">AVERAGE(M18:M22)</f>
        <v>0.34581133487485849</v>
      </c>
      <c r="T18" s="5">
        <f t="shared" si="48"/>
        <v>0.33571349031780606</v>
      </c>
      <c r="U18" s="5">
        <f t="shared" si="48"/>
        <v>0.41886214873726341</v>
      </c>
      <c r="V18" s="5">
        <f t="shared" si="48"/>
        <v>0.43445877929350163</v>
      </c>
      <c r="W18" s="5">
        <f t="shared" si="12"/>
        <v>1.5348457532234296</v>
      </c>
      <c r="X18">
        <f>group_stock_price_index[[#This Row],[VNINDEX]]</f>
        <v>1281.18</v>
      </c>
      <c r="Y18" t="s">
        <v>277</v>
      </c>
      <c r="Z18" s="1">
        <f t="shared" si="3"/>
        <v>45489</v>
      </c>
      <c r="AA18" s="4">
        <f t="shared" si="13"/>
        <v>0.4</v>
      </c>
      <c r="AB18" s="4">
        <f t="shared" si="4"/>
        <v>0.4</v>
      </c>
      <c r="AC18" s="4">
        <f t="shared" si="5"/>
        <v>0.4</v>
      </c>
      <c r="AD18" s="4">
        <f t="shared" si="6"/>
        <v>0.4</v>
      </c>
      <c r="AE18" s="4">
        <f t="shared" si="14"/>
        <v>1.6</v>
      </c>
      <c r="AF18" s="7">
        <f t="shared" si="15"/>
        <v>1281.18</v>
      </c>
      <c r="AG18" t="s">
        <v>277</v>
      </c>
      <c r="AI18" t="s">
        <v>277</v>
      </c>
      <c r="AJ18" s="1">
        <f t="shared" si="16"/>
        <v>45489</v>
      </c>
      <c r="AK18" s="4">
        <f t="shared" si="17"/>
        <v>0.1</v>
      </c>
      <c r="AL18" s="4">
        <f t="shared" si="18"/>
        <v>0.1</v>
      </c>
      <c r="AM18" s="4">
        <f t="shared" si="19"/>
        <v>6.1800000000000001E-2</v>
      </c>
      <c r="AN18" s="4">
        <f t="shared" si="20"/>
        <v>3.8200000000000005E-2</v>
      </c>
      <c r="AO18" s="4">
        <f t="shared" si="21"/>
        <v>0.30000000000000004</v>
      </c>
      <c r="AP18" s="4">
        <f t="shared" si="22"/>
        <v>0.7</v>
      </c>
      <c r="AQ18" s="4">
        <f t="shared" si="33"/>
        <v>0.4</v>
      </c>
      <c r="AR18" s="2">
        <f t="shared" si="23"/>
        <v>1281.18</v>
      </c>
      <c r="AU18">
        <f t="shared" si="34"/>
        <v>0.61799999999999999</v>
      </c>
      <c r="AV18">
        <f t="shared" si="24"/>
        <v>0.61799999999999999</v>
      </c>
      <c r="AW18">
        <f t="shared" si="25"/>
        <v>0.61799999999999999</v>
      </c>
      <c r="AX18">
        <f t="shared" si="26"/>
        <v>0.61799999999999999</v>
      </c>
      <c r="BE18" s="1">
        <f t="shared" si="27"/>
        <v>45489</v>
      </c>
      <c r="BF18">
        <f t="shared" si="28"/>
        <v>1</v>
      </c>
      <c r="BG18">
        <f t="shared" si="29"/>
        <v>1</v>
      </c>
      <c r="BH18">
        <f t="shared" si="30"/>
        <v>0.61799999999999999</v>
      </c>
      <c r="BI18">
        <f t="shared" si="31"/>
        <v>0.38200000000000001</v>
      </c>
    </row>
    <row r="19" spans="1:61" x14ac:dyDescent="0.25">
      <c r="A19" s="1">
        <f>eod_group_score_df_positive[[#This Row],[date]]</f>
        <v>45488</v>
      </c>
      <c r="B19" t="s">
        <v>277</v>
      </c>
      <c r="C19" s="3">
        <f>AVERAGE(eod_group_score_df_positive!Z19:Z23)</f>
        <v>0.54611865605804155</v>
      </c>
      <c r="D19" s="3">
        <f>AVERAGE(eod_group_score_df_positive!AA19:AA23)</f>
        <v>0.56427908379918001</v>
      </c>
      <c r="E19" s="3">
        <f>AVERAGE(eod_group_score_df_positive!AB19:AB23)</f>
        <v>0.41020594554392248</v>
      </c>
      <c r="F19" s="3">
        <f>AVERAGE(eod_group_score_df_positive!AC19:AC23)</f>
        <v>0.41006122764818975</v>
      </c>
      <c r="G19" t="s">
        <v>277</v>
      </c>
      <c r="H19" s="3">
        <f>ABS(AVERAGE(eod_group_score_df_negative!Z19:Z23))</f>
        <v>0.19650793040186687</v>
      </c>
      <c r="I19" s="3">
        <f>ABS(AVERAGE(eod_group_score_df_negative!AA19:AA23))</f>
        <v>0.29464106779258553</v>
      </c>
      <c r="J19" s="3">
        <f>ABS(AVERAGE(eod_group_score_df_negative!AB19:AB23))</f>
        <v>0.19499965572612382</v>
      </c>
      <c r="K19" s="3">
        <f>ABS(AVERAGE(eod_group_score_df_negative!AC19:AC23))</f>
        <v>0.20376426826243055</v>
      </c>
      <c r="L19" t="s">
        <v>277</v>
      </c>
      <c r="M19" s="4">
        <f t="shared" si="7"/>
        <v>0.470775935080327</v>
      </c>
      <c r="N19" s="4">
        <f t="shared" si="8"/>
        <v>0.3139267550154653</v>
      </c>
      <c r="O19" s="4">
        <f t="shared" si="9"/>
        <v>0.35559203246992477</v>
      </c>
      <c r="P19" s="4">
        <f t="shared" si="10"/>
        <v>0.3360840511841468</v>
      </c>
      <c r="Q19" t="s">
        <v>277</v>
      </c>
      <c r="R19" s="6">
        <f t="shared" si="0"/>
        <v>45488</v>
      </c>
      <c r="S19" s="5">
        <f t="shared" ref="S19:V19" si="49">AVERAGE(M19:M23)</f>
        <v>0.4374129405002839</v>
      </c>
      <c r="T19" s="5">
        <f t="shared" si="49"/>
        <v>0.55792663446334934</v>
      </c>
      <c r="U19" s="5">
        <f t="shared" si="49"/>
        <v>0.60718466271240934</v>
      </c>
      <c r="V19" s="5">
        <f t="shared" si="49"/>
        <v>0.44403434864954178</v>
      </c>
      <c r="W19" s="5">
        <f t="shared" si="12"/>
        <v>2.0465585863255846</v>
      </c>
      <c r="X19">
        <f>group_stock_price_index[[#This Row],[VNINDEX]]</f>
        <v>1279.82</v>
      </c>
      <c r="Y19" t="s">
        <v>277</v>
      </c>
      <c r="Z19" s="1">
        <f t="shared" si="3"/>
        <v>45488</v>
      </c>
      <c r="AA19" s="4">
        <f t="shared" si="13"/>
        <v>0.4</v>
      </c>
      <c r="AB19" s="4">
        <f t="shared" si="4"/>
        <v>0.6</v>
      </c>
      <c r="AC19" s="4">
        <f t="shared" si="5"/>
        <v>0.6</v>
      </c>
      <c r="AD19" s="4">
        <f t="shared" si="6"/>
        <v>0.4</v>
      </c>
      <c r="AE19" s="4">
        <f t="shared" si="14"/>
        <v>2</v>
      </c>
      <c r="AF19" s="7">
        <f t="shared" si="15"/>
        <v>1279.82</v>
      </c>
      <c r="AG19" t="s">
        <v>277</v>
      </c>
      <c r="AI19" t="s">
        <v>277</v>
      </c>
      <c r="AJ19" s="1">
        <f t="shared" si="16"/>
        <v>45488</v>
      </c>
      <c r="AK19" s="4">
        <f t="shared" si="17"/>
        <v>0.1</v>
      </c>
      <c r="AL19" s="4">
        <f t="shared" si="18"/>
        <v>0.15</v>
      </c>
      <c r="AM19" s="4">
        <f t="shared" si="19"/>
        <v>9.2699999999999991E-2</v>
      </c>
      <c r="AN19" s="4">
        <f t="shared" si="20"/>
        <v>3.8200000000000005E-2</v>
      </c>
      <c r="AO19" s="4">
        <f t="shared" si="21"/>
        <v>0.38090000000000002</v>
      </c>
      <c r="AP19" s="4">
        <f t="shared" si="22"/>
        <v>0.7</v>
      </c>
      <c r="AQ19" s="4">
        <f t="shared" si="33"/>
        <v>0.4</v>
      </c>
      <c r="AR19" s="2">
        <f t="shared" si="23"/>
        <v>1279.82</v>
      </c>
      <c r="AU19">
        <f t="shared" si="34"/>
        <v>0.61799999999999999</v>
      </c>
      <c r="AV19">
        <f t="shared" si="24"/>
        <v>1</v>
      </c>
      <c r="AW19">
        <f t="shared" si="25"/>
        <v>1</v>
      </c>
      <c r="AX19">
        <f t="shared" si="26"/>
        <v>0.61799999999999999</v>
      </c>
      <c r="BE19" s="1">
        <f t="shared" si="27"/>
        <v>45488</v>
      </c>
      <c r="BF19">
        <f t="shared" si="28"/>
        <v>1</v>
      </c>
      <c r="BG19">
        <f t="shared" si="29"/>
        <v>1</v>
      </c>
      <c r="BH19">
        <f t="shared" si="30"/>
        <v>0.61799999999999999</v>
      </c>
      <c r="BI19">
        <f t="shared" si="31"/>
        <v>0.38200000000000001</v>
      </c>
    </row>
    <row r="20" spans="1:61" x14ac:dyDescent="0.25">
      <c r="A20" s="1">
        <f>eod_group_score_df_positive[[#This Row],[date]]</f>
        <v>45485</v>
      </c>
      <c r="B20" t="s">
        <v>277</v>
      </c>
      <c r="C20" s="3">
        <f>AVERAGE(eod_group_score_df_positive!Z20:Z24)</f>
        <v>0.63058156193062653</v>
      </c>
      <c r="D20" s="3">
        <f>AVERAGE(eod_group_score_df_positive!AA20:AA24)</f>
        <v>0.80694873737412709</v>
      </c>
      <c r="E20" s="3">
        <f>AVERAGE(eod_group_score_df_positive!AB20:AB24)</f>
        <v>0.57999715775449734</v>
      </c>
      <c r="F20" s="3">
        <f>AVERAGE(eod_group_score_df_positive!AC20:AC24)</f>
        <v>0.3662467052521014</v>
      </c>
      <c r="G20" t="s">
        <v>277</v>
      </c>
      <c r="H20" s="3">
        <f>ABS(AVERAGE(eod_group_score_df_negative!Z20:Z24))</f>
        <v>0.26215298883418225</v>
      </c>
      <c r="I20" s="3">
        <f>ABS(AVERAGE(eod_group_score_df_negative!AA20:AA24))</f>
        <v>0.28957735911314314</v>
      </c>
      <c r="J20" s="3">
        <f>ABS(AVERAGE(eod_group_score_df_negative!AB20:AB24))</f>
        <v>0.18293653818184996</v>
      </c>
      <c r="K20" s="3">
        <f>ABS(AVERAGE(eod_group_score_df_negative!AC20:AC24))</f>
        <v>0.21636250802645135</v>
      </c>
      <c r="L20" t="s">
        <v>277</v>
      </c>
      <c r="M20" s="4">
        <f t="shared" si="7"/>
        <v>0.41269666641759328</v>
      </c>
      <c r="N20" s="4">
        <f t="shared" si="8"/>
        <v>0.47182769285508758</v>
      </c>
      <c r="O20" s="4">
        <f t="shared" si="9"/>
        <v>0.52043922255306274</v>
      </c>
      <c r="P20" s="4">
        <f t="shared" si="10"/>
        <v>0.2572636920418705</v>
      </c>
      <c r="Q20" t="s">
        <v>277</v>
      </c>
      <c r="R20" s="6">
        <f t="shared" si="0"/>
        <v>45485</v>
      </c>
      <c r="S20" s="5">
        <f t="shared" ref="S20:V20" si="50">AVERAGE(M20:M24)</f>
        <v>0.43345216208465109</v>
      </c>
      <c r="T20" s="5">
        <f t="shared" si="50"/>
        <v>0.64532994400592236</v>
      </c>
      <c r="U20" s="5">
        <f t="shared" si="50"/>
        <v>0.68897011292664401</v>
      </c>
      <c r="V20" s="5">
        <f t="shared" si="50"/>
        <v>0.52576710515355596</v>
      </c>
      <c r="W20" s="5">
        <f t="shared" si="12"/>
        <v>2.2935193241707736</v>
      </c>
      <c r="X20">
        <f>group_stock_price_index[[#This Row],[VNINDEX]]</f>
        <v>1280.75</v>
      </c>
      <c r="Y20" t="s">
        <v>277</v>
      </c>
      <c r="Z20" s="1">
        <f t="shared" si="3"/>
        <v>45485</v>
      </c>
      <c r="AA20" s="4">
        <f t="shared" si="13"/>
        <v>0.4</v>
      </c>
      <c r="AB20" s="4">
        <f t="shared" si="4"/>
        <v>0.6</v>
      </c>
      <c r="AC20" s="4">
        <f t="shared" si="5"/>
        <v>0.6</v>
      </c>
      <c r="AD20" s="4">
        <f t="shared" si="6"/>
        <v>0.6</v>
      </c>
      <c r="AE20" s="4">
        <f t="shared" si="14"/>
        <v>2.2000000000000002</v>
      </c>
      <c r="AF20" s="7">
        <f t="shared" si="15"/>
        <v>1280.75</v>
      </c>
      <c r="AG20" t="s">
        <v>277</v>
      </c>
      <c r="AI20" t="s">
        <v>277</v>
      </c>
      <c r="AJ20" s="1">
        <f t="shared" si="16"/>
        <v>45485</v>
      </c>
      <c r="AK20" s="4">
        <f t="shared" si="17"/>
        <v>0.1</v>
      </c>
      <c r="AL20" s="4">
        <f t="shared" si="18"/>
        <v>0.15</v>
      </c>
      <c r="AM20" s="4">
        <f t="shared" si="19"/>
        <v>9.2699999999999991E-2</v>
      </c>
      <c r="AN20" s="4">
        <f t="shared" si="20"/>
        <v>5.7299999999999997E-2</v>
      </c>
      <c r="AO20" s="4">
        <f t="shared" si="21"/>
        <v>0.4</v>
      </c>
      <c r="AP20" s="4">
        <f t="shared" si="22"/>
        <v>0.7</v>
      </c>
      <c r="AQ20" s="4">
        <f t="shared" si="33"/>
        <v>0.4</v>
      </c>
      <c r="AR20" s="2">
        <f t="shared" si="23"/>
        <v>1280.75</v>
      </c>
      <c r="AU20">
        <f t="shared" si="34"/>
        <v>0.61799999999999999</v>
      </c>
      <c r="AV20">
        <f t="shared" si="24"/>
        <v>1</v>
      </c>
      <c r="AW20">
        <f t="shared" si="25"/>
        <v>1</v>
      </c>
      <c r="AX20">
        <f t="shared" si="26"/>
        <v>0.61799999999999999</v>
      </c>
      <c r="BE20" s="1">
        <f t="shared" si="27"/>
        <v>45485</v>
      </c>
      <c r="BF20">
        <f t="shared" si="28"/>
        <v>1</v>
      </c>
      <c r="BG20">
        <f t="shared" si="29"/>
        <v>1</v>
      </c>
      <c r="BH20">
        <f t="shared" si="30"/>
        <v>0.61799999999999999</v>
      </c>
      <c r="BI20">
        <f t="shared" si="31"/>
        <v>0.38200000000000001</v>
      </c>
    </row>
    <row r="21" spans="1:61" x14ac:dyDescent="0.25">
      <c r="A21" s="1">
        <f>eod_group_score_df_positive[[#This Row],[date]]</f>
        <v>45484</v>
      </c>
      <c r="B21" t="s">
        <v>277</v>
      </c>
      <c r="C21" s="3">
        <f>AVERAGE(eod_group_score_df_positive!Z21:Z25)</f>
        <v>0.61571954401295503</v>
      </c>
      <c r="D21" s="3">
        <f>AVERAGE(eod_group_score_df_positive!AA21:AA25)</f>
        <v>0.87185672213410381</v>
      </c>
      <c r="E21" s="3">
        <f>AVERAGE(eod_group_score_df_positive!AB21:AB25)</f>
        <v>0.70000653320622364</v>
      </c>
      <c r="F21" s="3">
        <f>AVERAGE(eod_group_score_df_positive!AC21:AC25)</f>
        <v>0.39029531344574925</v>
      </c>
      <c r="G21" t="s">
        <v>277</v>
      </c>
      <c r="H21" s="3">
        <f>ABS(AVERAGE(eod_group_score_df_negative!Z21:Z25))</f>
        <v>0.2671788805368408</v>
      </c>
      <c r="I21" s="3">
        <f>ABS(AVERAGE(eod_group_score_df_negative!AA21:AA25))</f>
        <v>0.25710548721628801</v>
      </c>
      <c r="J21" s="3">
        <f>ABS(AVERAGE(eod_group_score_df_negative!AB21:AB25))</f>
        <v>0.16092471735639971</v>
      </c>
      <c r="K21" s="3">
        <f>ABS(AVERAGE(eod_group_score_df_negative!AC21:AC25))</f>
        <v>0.21163027516700761</v>
      </c>
      <c r="L21" t="s">
        <v>277</v>
      </c>
      <c r="M21" s="4">
        <f t="shared" si="7"/>
        <v>0.39476870020901977</v>
      </c>
      <c r="N21" s="4">
        <f t="shared" si="8"/>
        <v>0.54452773514141406</v>
      </c>
      <c r="O21" s="4">
        <f t="shared" si="9"/>
        <v>0.62616128232949031</v>
      </c>
      <c r="P21" s="4">
        <f t="shared" si="10"/>
        <v>0.29682246719317346</v>
      </c>
      <c r="Q21" t="s">
        <v>277</v>
      </c>
      <c r="R21" s="6">
        <f t="shared" si="0"/>
        <v>45484</v>
      </c>
      <c r="S21" s="5">
        <f t="shared" ref="S21:V21" si="51">AVERAGE(M21:M25)</f>
        <v>0.4786622964829802</v>
      </c>
      <c r="T21" s="5">
        <f t="shared" si="51"/>
        <v>0.68918507652224725</v>
      </c>
      <c r="U21" s="5">
        <f t="shared" si="51"/>
        <v>0.73736548396389956</v>
      </c>
      <c r="V21" s="5">
        <f t="shared" si="51"/>
        <v>0.62578550261990595</v>
      </c>
      <c r="W21" s="5">
        <f t="shared" si="12"/>
        <v>2.5309983595890326</v>
      </c>
      <c r="X21">
        <f>group_stock_price_index[[#This Row],[VNINDEX]]</f>
        <v>1283.8</v>
      </c>
      <c r="Y21" t="s">
        <v>277</v>
      </c>
      <c r="Z21" s="1">
        <f t="shared" si="3"/>
        <v>45484</v>
      </c>
      <c r="AA21" s="4">
        <f t="shared" si="13"/>
        <v>0.4</v>
      </c>
      <c r="AB21" s="4">
        <f t="shared" si="4"/>
        <v>0.6</v>
      </c>
      <c r="AC21" s="4">
        <f t="shared" si="5"/>
        <v>0.8</v>
      </c>
      <c r="AD21" s="4">
        <f t="shared" si="6"/>
        <v>0.6</v>
      </c>
      <c r="AE21" s="4">
        <f t="shared" si="14"/>
        <v>2.4</v>
      </c>
      <c r="AF21" s="7">
        <f t="shared" si="15"/>
        <v>1283.8</v>
      </c>
      <c r="AG21" t="s">
        <v>277</v>
      </c>
      <c r="AI21" t="s">
        <v>277</v>
      </c>
      <c r="AJ21" s="1">
        <f t="shared" si="16"/>
        <v>45484</v>
      </c>
      <c r="AK21" s="4">
        <f t="shared" si="17"/>
        <v>0.1</v>
      </c>
      <c r="AL21" s="4">
        <f t="shared" si="18"/>
        <v>0.15</v>
      </c>
      <c r="AM21" s="4">
        <f t="shared" si="19"/>
        <v>0.1236</v>
      </c>
      <c r="AN21" s="4">
        <f t="shared" si="20"/>
        <v>5.7299999999999997E-2</v>
      </c>
      <c r="AO21" s="4">
        <f t="shared" si="21"/>
        <v>0.43090000000000001</v>
      </c>
      <c r="AP21" s="4">
        <f t="shared" si="22"/>
        <v>0.7</v>
      </c>
      <c r="AQ21" s="4">
        <f t="shared" si="33"/>
        <v>0.4</v>
      </c>
      <c r="AR21" s="2">
        <f t="shared" si="23"/>
        <v>1283.8</v>
      </c>
      <c r="AU21">
        <f t="shared" si="34"/>
        <v>0.61799999999999999</v>
      </c>
      <c r="AV21">
        <f t="shared" si="24"/>
        <v>1</v>
      </c>
      <c r="AW21">
        <f t="shared" si="25"/>
        <v>1</v>
      </c>
      <c r="AX21">
        <f t="shared" si="26"/>
        <v>0.61799999999999999</v>
      </c>
      <c r="BE21" s="1">
        <f t="shared" si="27"/>
        <v>45484</v>
      </c>
      <c r="BF21">
        <f t="shared" si="28"/>
        <v>1</v>
      </c>
      <c r="BG21">
        <f t="shared" si="29"/>
        <v>1</v>
      </c>
      <c r="BH21">
        <f t="shared" si="30"/>
        <v>0.61799999999999999</v>
      </c>
      <c r="BI21">
        <f t="shared" si="31"/>
        <v>0.38200000000000001</v>
      </c>
    </row>
    <row r="22" spans="1:61" x14ac:dyDescent="0.25">
      <c r="A22" s="1">
        <f>eod_group_score_df_positive[[#This Row],[date]]</f>
        <v>45483</v>
      </c>
      <c r="B22" t="s">
        <v>277</v>
      </c>
      <c r="C22" s="3">
        <f>AVERAGE(eod_group_score_df_positive!Z22:Z26)</f>
        <v>0.67447215297099194</v>
      </c>
      <c r="D22" s="3">
        <f>AVERAGE(eod_group_score_df_positive!AA22:AA26)</f>
        <v>0.98593433669442876</v>
      </c>
      <c r="E22" s="3">
        <f>AVERAGE(eod_group_score_df_positive!AB22:AB26)</f>
        <v>0.74209185479319328</v>
      </c>
      <c r="F22" s="3">
        <f>AVERAGE(eod_group_score_df_positive!AC22:AC26)</f>
        <v>0.61854246995818429</v>
      </c>
      <c r="G22" t="s">
        <v>277</v>
      </c>
      <c r="H22" s="3">
        <f>ABS(AVERAGE(eod_group_score_df_negative!Z22:Z26))</f>
        <v>0.29296433159211843</v>
      </c>
      <c r="I22" s="3">
        <f>ABS(AVERAGE(eod_group_score_df_negative!AA22:AA26))</f>
        <v>0.21174171714679604</v>
      </c>
      <c r="J22" s="3">
        <f>ABS(AVERAGE(eod_group_score_df_negative!AB22:AB26))</f>
        <v>0.12162150005908183</v>
      </c>
      <c r="K22" s="3">
        <f>ABS(AVERAGE(eod_group_score_df_negative!AC22:AC26))</f>
        <v>0.15920757102921201</v>
      </c>
      <c r="L22" t="s">
        <v>277</v>
      </c>
      <c r="M22" s="4">
        <f t="shared" si="7"/>
        <v>0.39434921823437391</v>
      </c>
      <c r="N22" s="4">
        <f t="shared" si="8"/>
        <v>0.64641237258156536</v>
      </c>
      <c r="O22" s="4">
        <f t="shared" si="9"/>
        <v>0.71837531658895493</v>
      </c>
      <c r="P22" s="4">
        <f t="shared" si="10"/>
        <v>0.59059450301773231</v>
      </c>
      <c r="Q22" t="s">
        <v>277</v>
      </c>
      <c r="R22" s="6">
        <f t="shared" si="0"/>
        <v>45483</v>
      </c>
      <c r="S22" s="5">
        <f t="shared" ref="S22:V22" si="52">AVERAGE(M22:M26)</f>
        <v>0.45644007945177839</v>
      </c>
      <c r="T22" s="5">
        <f t="shared" si="52"/>
        <v>0.59335043621139927</v>
      </c>
      <c r="U22" s="5">
        <f t="shared" si="52"/>
        <v>0.66724381580117054</v>
      </c>
      <c r="V22" s="5">
        <f t="shared" si="52"/>
        <v>0.66494672996952686</v>
      </c>
      <c r="W22" s="5">
        <f t="shared" si="12"/>
        <v>2.3819810614338754</v>
      </c>
      <c r="X22">
        <f>group_stock_price_index[[#This Row],[VNINDEX]]</f>
        <v>1285.94</v>
      </c>
      <c r="Y22" t="s">
        <v>277</v>
      </c>
      <c r="Z22" s="1">
        <f t="shared" si="3"/>
        <v>45483</v>
      </c>
      <c r="AA22" s="4">
        <f t="shared" si="13"/>
        <v>0.4</v>
      </c>
      <c r="AB22" s="4">
        <f t="shared" si="4"/>
        <v>0.6</v>
      </c>
      <c r="AC22" s="4">
        <f t="shared" si="5"/>
        <v>0.6</v>
      </c>
      <c r="AD22" s="4">
        <f t="shared" si="6"/>
        <v>0.6</v>
      </c>
      <c r="AE22" s="4">
        <f t="shared" si="14"/>
        <v>2.2000000000000002</v>
      </c>
      <c r="AF22" s="7">
        <f t="shared" si="15"/>
        <v>1285.94</v>
      </c>
      <c r="AG22" t="s">
        <v>277</v>
      </c>
      <c r="AI22" t="s">
        <v>277</v>
      </c>
      <c r="AJ22" s="1">
        <f t="shared" si="16"/>
        <v>45483</v>
      </c>
      <c r="AK22" s="4">
        <f t="shared" si="17"/>
        <v>0.1</v>
      </c>
      <c r="AL22" s="4">
        <f t="shared" si="18"/>
        <v>0.15</v>
      </c>
      <c r="AM22" s="4">
        <f t="shared" si="19"/>
        <v>9.2699999999999991E-2</v>
      </c>
      <c r="AN22" s="4">
        <f t="shared" si="20"/>
        <v>5.7299999999999997E-2</v>
      </c>
      <c r="AO22" s="4">
        <f t="shared" si="21"/>
        <v>0.4</v>
      </c>
      <c r="AP22" s="4">
        <f t="shared" si="22"/>
        <v>0.7</v>
      </c>
      <c r="AQ22" s="4">
        <f t="shared" si="33"/>
        <v>0.4</v>
      </c>
      <c r="AR22" s="2">
        <f t="shared" si="23"/>
        <v>1285.94</v>
      </c>
      <c r="AU22">
        <f t="shared" si="34"/>
        <v>0.61799999999999999</v>
      </c>
      <c r="AV22">
        <f t="shared" si="24"/>
        <v>1</v>
      </c>
      <c r="AW22">
        <f t="shared" si="25"/>
        <v>1</v>
      </c>
      <c r="AX22">
        <f t="shared" si="26"/>
        <v>0.61799999999999999</v>
      </c>
      <c r="BE22" s="1">
        <f t="shared" si="27"/>
        <v>45483</v>
      </c>
      <c r="BF22">
        <f t="shared" si="28"/>
        <v>1</v>
      </c>
      <c r="BG22">
        <f t="shared" si="29"/>
        <v>1</v>
      </c>
      <c r="BH22">
        <f t="shared" si="30"/>
        <v>0.61799999999999999</v>
      </c>
      <c r="BI22">
        <f t="shared" si="31"/>
        <v>0.38200000000000001</v>
      </c>
    </row>
    <row r="23" spans="1:61" x14ac:dyDescent="0.25">
      <c r="A23" s="1">
        <f>eod_group_score_df_positive[[#This Row],[date]]</f>
        <v>45482</v>
      </c>
      <c r="B23" t="s">
        <v>277</v>
      </c>
      <c r="C23" s="3">
        <f>AVERAGE(eod_group_score_df_positive!Z23:Z27)</f>
        <v>0.7136712593023512</v>
      </c>
      <c r="D23" s="3">
        <f>AVERAGE(eod_group_score_df_positive!AA23:AA27)</f>
        <v>1.0339984170601957</v>
      </c>
      <c r="E23" s="3">
        <f>AVERAGE(eod_group_score_df_positive!AB23:AB27)</f>
        <v>0.73707164181193008</v>
      </c>
      <c r="F23" s="3">
        <f>AVERAGE(eod_group_score_df_positive!AC23:AC27)</f>
        <v>0.69970740235647744</v>
      </c>
      <c r="G23" t="s">
        <v>277</v>
      </c>
      <c r="H23" s="3">
        <f>ABS(AVERAGE(eod_group_score_df_negative!Z23:Z27))</f>
        <v>0.22879612313389908</v>
      </c>
      <c r="I23" s="3">
        <f>ABS(AVERAGE(eod_group_score_df_negative!AA23:AA27))</f>
        <v>0.10668931226744191</v>
      </c>
      <c r="J23" s="3">
        <f>ABS(AVERAGE(eod_group_score_df_negative!AB23:AB27))</f>
        <v>7.4969479838117109E-2</v>
      </c>
      <c r="K23" s="3">
        <f>ABS(AVERAGE(eod_group_score_df_negative!AC23:AC27))</f>
        <v>0.10482815529570966</v>
      </c>
      <c r="L23" t="s">
        <v>277</v>
      </c>
      <c r="M23" s="4">
        <f t="shared" si="7"/>
        <v>0.51447418256010546</v>
      </c>
      <c r="N23" s="4">
        <f t="shared" si="8"/>
        <v>0.8129386167232141</v>
      </c>
      <c r="O23" s="4">
        <f t="shared" si="9"/>
        <v>0.81535545962061384</v>
      </c>
      <c r="P23" s="4">
        <f t="shared" si="10"/>
        <v>0.73940702981078565</v>
      </c>
      <c r="Q23" t="s">
        <v>277</v>
      </c>
      <c r="R23" s="6">
        <f t="shared" si="0"/>
        <v>45482</v>
      </c>
      <c r="S23" s="5">
        <f t="shared" ref="S23:V23" si="53">AVERAGE(M23:M27)</f>
        <v>0.43371623401858572</v>
      </c>
      <c r="T23" s="5">
        <f t="shared" si="53"/>
        <v>0.44265767474317352</v>
      </c>
      <c r="U23" s="5">
        <f t="shared" si="53"/>
        <v>0.56933097076653083</v>
      </c>
      <c r="V23" s="5">
        <f t="shared" si="53"/>
        <v>0.58322916655224588</v>
      </c>
      <c r="W23" s="5">
        <f t="shared" si="12"/>
        <v>2.0289340460805358</v>
      </c>
      <c r="X23">
        <f>group_stock_price_index[[#This Row],[VNINDEX]]</f>
        <v>1293.71</v>
      </c>
      <c r="Y23" t="s">
        <v>277</v>
      </c>
      <c r="Z23" s="1">
        <f t="shared" si="3"/>
        <v>45482</v>
      </c>
      <c r="AA23" s="4">
        <f t="shared" si="13"/>
        <v>0.4</v>
      </c>
      <c r="AB23" s="4">
        <f t="shared" si="4"/>
        <v>0.4</v>
      </c>
      <c r="AC23" s="4">
        <f t="shared" si="5"/>
        <v>0.6</v>
      </c>
      <c r="AD23" s="4">
        <f t="shared" si="6"/>
        <v>0.6</v>
      </c>
      <c r="AE23" s="4">
        <f t="shared" si="14"/>
        <v>2</v>
      </c>
      <c r="AF23" s="7">
        <f t="shared" si="15"/>
        <v>1293.71</v>
      </c>
      <c r="AG23" t="s">
        <v>277</v>
      </c>
      <c r="AI23" t="s">
        <v>277</v>
      </c>
      <c r="AJ23" s="1">
        <f t="shared" si="16"/>
        <v>45482</v>
      </c>
      <c r="AK23" s="4">
        <f t="shared" si="17"/>
        <v>0.1</v>
      </c>
      <c r="AL23" s="4">
        <f t="shared" si="18"/>
        <v>0.1</v>
      </c>
      <c r="AM23" s="4">
        <f t="shared" si="19"/>
        <v>9.2699999999999991E-2</v>
      </c>
      <c r="AN23" s="4">
        <f t="shared" si="20"/>
        <v>5.7299999999999997E-2</v>
      </c>
      <c r="AO23" s="4">
        <f t="shared" si="21"/>
        <v>0.35000000000000003</v>
      </c>
      <c r="AP23" s="4">
        <f t="shared" si="22"/>
        <v>0.7</v>
      </c>
      <c r="AQ23" s="4">
        <f t="shared" si="33"/>
        <v>0.4</v>
      </c>
      <c r="AR23" s="2">
        <f t="shared" si="23"/>
        <v>1293.71</v>
      </c>
      <c r="AU23">
        <f t="shared" si="34"/>
        <v>0.61799999999999999</v>
      </c>
      <c r="AV23">
        <f t="shared" si="24"/>
        <v>0.61799999999999999</v>
      </c>
      <c r="AW23">
        <f t="shared" si="25"/>
        <v>0.61799999999999999</v>
      </c>
      <c r="AX23">
        <f t="shared" si="26"/>
        <v>0.61799999999999999</v>
      </c>
      <c r="BE23" s="1">
        <f t="shared" si="27"/>
        <v>45482</v>
      </c>
      <c r="BF23">
        <f t="shared" si="28"/>
        <v>1</v>
      </c>
      <c r="BG23">
        <f t="shared" si="29"/>
        <v>1</v>
      </c>
      <c r="BH23">
        <f t="shared" si="30"/>
        <v>0.61799999999999999</v>
      </c>
      <c r="BI23">
        <f t="shared" si="31"/>
        <v>0.38200000000000001</v>
      </c>
    </row>
    <row r="24" spans="1:61" x14ac:dyDescent="0.25">
      <c r="A24" s="1">
        <f>eod_group_score_df_positive[[#This Row],[date]]</f>
        <v>45481</v>
      </c>
      <c r="B24" t="s">
        <v>277</v>
      </c>
      <c r="C24" s="3">
        <f>AVERAGE(eod_group_score_df_positive!Z24:Z28)</f>
        <v>0.58493803990611859</v>
      </c>
      <c r="D24" s="3">
        <f>AVERAGE(eod_group_score_df_positive!AA24:AA28)</f>
        <v>0.7425745577400289</v>
      </c>
      <c r="E24" s="3">
        <f>AVERAGE(eod_group_score_df_positive!AB24:AB28)</f>
        <v>0.57510892319444218</v>
      </c>
      <c r="F24" s="3">
        <f>AVERAGE(eod_group_score_df_positive!AC24:AC28)</f>
        <v>0.60403556586759988</v>
      </c>
      <c r="G24" t="s">
        <v>277</v>
      </c>
      <c r="H24" s="3">
        <f>ABS(AVERAGE(eod_group_score_df_negative!Z24:Z28))</f>
        <v>0.22133254639110703</v>
      </c>
      <c r="I24" s="3">
        <f>ABS(AVERAGE(eod_group_score_df_negative!AA24:AA28))</f>
        <v>0.10562487462644991</v>
      </c>
      <c r="J24" s="3">
        <f>ABS(AVERAGE(eod_group_score_df_negative!AB24:AB28))</f>
        <v>7.6750116895268672E-2</v>
      </c>
      <c r="K24" s="3">
        <f>ABS(AVERAGE(eod_group_score_df_negative!AC24:AC28))</f>
        <v>8.8368865534033017E-2</v>
      </c>
      <c r="L24" t="s">
        <v>277</v>
      </c>
      <c r="M24" s="4">
        <f t="shared" si="7"/>
        <v>0.45097204300216298</v>
      </c>
      <c r="N24" s="4">
        <f t="shared" si="8"/>
        <v>0.75094330272833076</v>
      </c>
      <c r="O24" s="4">
        <f t="shared" si="9"/>
        <v>0.76451928354109788</v>
      </c>
      <c r="P24" s="4">
        <f t="shared" si="10"/>
        <v>0.74474783370421793</v>
      </c>
      <c r="Q24" t="s">
        <v>277</v>
      </c>
      <c r="R24" s="6">
        <f t="shared" si="0"/>
        <v>45481</v>
      </c>
      <c r="S24" s="5">
        <f t="shared" ref="S24:V24" si="54">AVERAGE(M24:M28)</f>
        <v>0.37526597696588848</v>
      </c>
      <c r="T24" s="5">
        <f t="shared" si="54"/>
        <v>0.29679667913300251</v>
      </c>
      <c r="U24" s="5">
        <f t="shared" si="54"/>
        <v>0.45621857125897158</v>
      </c>
      <c r="V24" s="5">
        <f t="shared" si="54"/>
        <v>0.490160293448416</v>
      </c>
      <c r="W24" s="5">
        <f t="shared" si="12"/>
        <v>1.6184415208062786</v>
      </c>
      <c r="X24">
        <f>group_stock_price_index[[#This Row],[VNINDEX]]</f>
        <v>1283.56</v>
      </c>
      <c r="Y24" t="s">
        <v>277</v>
      </c>
      <c r="Z24" s="1">
        <f t="shared" si="3"/>
        <v>45481</v>
      </c>
      <c r="AA24" s="4">
        <f t="shared" si="13"/>
        <v>0.4</v>
      </c>
      <c r="AB24" s="4">
        <f t="shared" si="4"/>
        <v>0.2</v>
      </c>
      <c r="AC24" s="4">
        <f t="shared" si="5"/>
        <v>0.4</v>
      </c>
      <c r="AD24" s="4">
        <f t="shared" si="6"/>
        <v>0.4</v>
      </c>
      <c r="AE24" s="4">
        <f t="shared" si="14"/>
        <v>1.4</v>
      </c>
      <c r="AF24" s="7">
        <f t="shared" si="15"/>
        <v>1283.56</v>
      </c>
      <c r="AG24" t="s">
        <v>277</v>
      </c>
      <c r="AI24" t="s">
        <v>277</v>
      </c>
      <c r="AJ24" s="1">
        <f t="shared" si="16"/>
        <v>45481</v>
      </c>
      <c r="AK24" s="4">
        <f t="shared" si="17"/>
        <v>0.1</v>
      </c>
      <c r="AL24" s="4">
        <f t="shared" si="18"/>
        <v>0.05</v>
      </c>
      <c r="AM24" s="4">
        <f t="shared" si="19"/>
        <v>6.1800000000000001E-2</v>
      </c>
      <c r="AN24" s="4">
        <f t="shared" si="20"/>
        <v>3.8200000000000005E-2</v>
      </c>
      <c r="AO24" s="4">
        <f t="shared" si="21"/>
        <v>0.25</v>
      </c>
      <c r="AP24" s="4">
        <f t="shared" si="22"/>
        <v>0.7</v>
      </c>
      <c r="AQ24" s="4">
        <f t="shared" si="33"/>
        <v>0.2</v>
      </c>
      <c r="AR24" s="2">
        <f t="shared" si="23"/>
        <v>1283.56</v>
      </c>
      <c r="AU24">
        <f t="shared" si="34"/>
        <v>0.61799999999999999</v>
      </c>
      <c r="AV24">
        <f t="shared" si="24"/>
        <v>0.61799999999999999</v>
      </c>
      <c r="AW24">
        <f t="shared" si="25"/>
        <v>0.61799999999999999</v>
      </c>
      <c r="AX24">
        <f t="shared" si="26"/>
        <v>0.61799999999999999</v>
      </c>
      <c r="BE24" s="1">
        <f t="shared" si="27"/>
        <v>45481</v>
      </c>
      <c r="BF24">
        <f t="shared" si="28"/>
        <v>1</v>
      </c>
      <c r="BG24">
        <f t="shared" si="29"/>
        <v>1</v>
      </c>
      <c r="BH24">
        <f t="shared" si="30"/>
        <v>0.61799999999999999</v>
      </c>
      <c r="BI24">
        <f t="shared" si="31"/>
        <v>0.38200000000000001</v>
      </c>
    </row>
    <row r="25" spans="1:61" x14ac:dyDescent="0.25">
      <c r="A25" s="1">
        <f>eod_group_score_df_positive[[#This Row],[date]]</f>
        <v>45478</v>
      </c>
      <c r="B25" t="s">
        <v>277</v>
      </c>
      <c r="C25" s="3">
        <f>AVERAGE(eod_group_score_df_positive!Z25:Z29)</f>
        <v>0.53513930640718654</v>
      </c>
      <c r="D25" s="3">
        <f>AVERAGE(eod_group_score_df_positive!AA25:AA29)</f>
        <v>0.52512158979483781</v>
      </c>
      <c r="E25" s="3">
        <f>AVERAGE(eod_group_score_df_positive!AB25:AB29)</f>
        <v>0.45474994579025363</v>
      </c>
      <c r="F25" s="3">
        <f>AVERAGE(eod_group_score_df_positive!AC25:AC29)</f>
        <v>0.48209447465690436</v>
      </c>
      <c r="G25" t="s">
        <v>277</v>
      </c>
      <c r="H25" s="3">
        <f>ABS(AVERAGE(eod_group_score_df_negative!Z25:Z29))</f>
        <v>0.11796845934107783</v>
      </c>
      <c r="I25" s="3">
        <f>ABS(AVERAGE(eod_group_score_df_negative!AA25:AA29))</f>
        <v>9.5918618193194943E-2</v>
      </c>
      <c r="J25" s="3">
        <f>ABS(AVERAGE(eod_group_score_df_negative!AB25:AB29))</f>
        <v>6.1302933588336182E-2</v>
      </c>
      <c r="K25" s="3">
        <f>ABS(AVERAGE(eod_group_score_df_negative!AC25:AC29))</f>
        <v>6.6564490987135017E-2</v>
      </c>
      <c r="L25" t="s">
        <v>277</v>
      </c>
      <c r="M25" s="4">
        <f t="shared" si="7"/>
        <v>0.63874733840923925</v>
      </c>
      <c r="N25" s="4">
        <f t="shared" si="8"/>
        <v>0.69110335543671197</v>
      </c>
      <c r="O25" s="4">
        <f t="shared" si="9"/>
        <v>0.76241607773934061</v>
      </c>
      <c r="P25" s="4">
        <f t="shared" si="10"/>
        <v>0.75735567937362047</v>
      </c>
      <c r="Q25" t="s">
        <v>277</v>
      </c>
      <c r="R25" s="6">
        <f t="shared" si="0"/>
        <v>45478</v>
      </c>
      <c r="S25" s="5">
        <f t="shared" ref="S25:V25" si="55">AVERAGE(M25:M29)</f>
        <v>0.30077833070078858</v>
      </c>
      <c r="T25" s="5">
        <f t="shared" si="55"/>
        <v>0.16246054270017282</v>
      </c>
      <c r="U25" s="5">
        <f t="shared" si="55"/>
        <v>0.33516973392252836</v>
      </c>
      <c r="V25" s="5">
        <f t="shared" si="55"/>
        <v>0.39293983948896483</v>
      </c>
      <c r="W25" s="5">
        <f t="shared" si="12"/>
        <v>1.1913484468124547</v>
      </c>
      <c r="X25">
        <f>group_stock_price_index[[#This Row],[VNINDEX]]</f>
        <v>1283.04</v>
      </c>
      <c r="Y25" t="s">
        <v>277</v>
      </c>
      <c r="Z25" s="1">
        <f t="shared" si="3"/>
        <v>45478</v>
      </c>
      <c r="AA25" s="4">
        <f t="shared" si="13"/>
        <v>0.4</v>
      </c>
      <c r="AB25" s="4">
        <f t="shared" si="4"/>
        <v>0</v>
      </c>
      <c r="AC25" s="4">
        <f t="shared" si="5"/>
        <v>0.4</v>
      </c>
      <c r="AD25" s="4">
        <f t="shared" si="6"/>
        <v>0.4</v>
      </c>
      <c r="AE25" s="4">
        <f t="shared" si="14"/>
        <v>1.2000000000000002</v>
      </c>
      <c r="AF25" s="7">
        <f t="shared" si="15"/>
        <v>1283.04</v>
      </c>
      <c r="AG25" t="s">
        <v>277</v>
      </c>
      <c r="AI25" t="s">
        <v>277</v>
      </c>
      <c r="AJ25" s="1">
        <f t="shared" si="16"/>
        <v>45478</v>
      </c>
      <c r="AK25" s="4">
        <f t="shared" si="17"/>
        <v>0.1</v>
      </c>
      <c r="AL25" s="4">
        <f t="shared" si="18"/>
        <v>0</v>
      </c>
      <c r="AM25" s="4">
        <f t="shared" si="19"/>
        <v>6.1800000000000001E-2</v>
      </c>
      <c r="AN25" s="4">
        <f t="shared" si="20"/>
        <v>3.8200000000000005E-2</v>
      </c>
      <c r="AO25" s="4">
        <f t="shared" si="21"/>
        <v>0.2</v>
      </c>
      <c r="AP25" s="4">
        <f t="shared" si="22"/>
        <v>0</v>
      </c>
      <c r="AQ25" s="4">
        <f t="shared" si="33"/>
        <v>0.2</v>
      </c>
      <c r="AR25" s="2">
        <f t="shared" si="23"/>
        <v>1283.04</v>
      </c>
      <c r="AU25">
        <f t="shared" si="34"/>
        <v>0.61799999999999999</v>
      </c>
      <c r="AV25">
        <f t="shared" si="24"/>
        <v>0.61799999999999999</v>
      </c>
      <c r="AW25">
        <f t="shared" si="25"/>
        <v>0.61799999999999999</v>
      </c>
      <c r="AX25">
        <f t="shared" si="26"/>
        <v>0.61799999999999999</v>
      </c>
      <c r="BE25" s="1">
        <f t="shared" si="27"/>
        <v>45478</v>
      </c>
      <c r="BF25">
        <f t="shared" si="28"/>
        <v>1</v>
      </c>
      <c r="BG25">
        <f t="shared" si="29"/>
        <v>1</v>
      </c>
      <c r="BH25">
        <f t="shared" si="30"/>
        <v>0.61799999999999999</v>
      </c>
      <c r="BI25">
        <f t="shared" si="31"/>
        <v>0.38200000000000001</v>
      </c>
    </row>
    <row r="26" spans="1:61" x14ac:dyDescent="0.25">
      <c r="A26" s="1">
        <f>eod_group_score_df_positive[[#This Row],[date]]</f>
        <v>45477</v>
      </c>
      <c r="B26" t="s">
        <v>277</v>
      </c>
      <c r="C26" s="3">
        <f>AVERAGE(eod_group_score_df_positive!Z26:Z30)</f>
        <v>0.46074724960279612</v>
      </c>
      <c r="D26" s="3">
        <f>AVERAGE(eod_group_score_df_positive!AA26:AA30)</f>
        <v>0.43229610575361244</v>
      </c>
      <c r="E26" s="3">
        <f>AVERAGE(eod_group_score_df_positive!AB26:AB30)</f>
        <v>0.33890043514858126</v>
      </c>
      <c r="F26" s="3">
        <f>AVERAGE(eod_group_score_df_positive!AC26:AC30)</f>
        <v>0.42219150091660868</v>
      </c>
      <c r="G26" t="s">
        <v>277</v>
      </c>
      <c r="H26" s="3">
        <f>ABS(AVERAGE(eod_group_score_df_negative!Z26:Z30))</f>
        <v>0.25711901660366243</v>
      </c>
      <c r="I26" s="3">
        <f>ABS(AVERAGE(eod_group_score_df_negative!AA26:AA30))</f>
        <v>0.37925740460320834</v>
      </c>
      <c r="J26" s="3">
        <f>ABS(AVERAGE(eod_group_score_df_negative!AB26:AB30))</f>
        <v>0.19247764273164814</v>
      </c>
      <c r="K26" s="3">
        <f>ABS(AVERAGE(eod_group_score_df_negative!AC26:AC30))</f>
        <v>0.14351050935147056</v>
      </c>
      <c r="L26" t="s">
        <v>277</v>
      </c>
      <c r="M26" s="4">
        <f t="shared" si="7"/>
        <v>0.28365761505301063</v>
      </c>
      <c r="N26" s="4">
        <f t="shared" si="8"/>
        <v>6.5354533587174357E-2</v>
      </c>
      <c r="O26" s="4">
        <f t="shared" si="9"/>
        <v>0.27555294151584525</v>
      </c>
      <c r="P26" s="4">
        <f t="shared" si="10"/>
        <v>0.49262860394127761</v>
      </c>
      <c r="Q26" t="s">
        <v>277</v>
      </c>
      <c r="R26" s="6">
        <f t="shared" si="0"/>
        <v>45477</v>
      </c>
      <c r="S26" s="5">
        <f t="shared" ref="S26:V26" si="56">AVERAGE(M26:M30)</f>
        <v>7.54107603192887E-2</v>
      </c>
      <c r="T26" s="5">
        <f t="shared" si="56"/>
        <v>-7.4064572878849072E-2</v>
      </c>
      <c r="U26" s="5">
        <f t="shared" si="56"/>
        <v>9.229287935413108E-2</v>
      </c>
      <c r="V26" s="5">
        <f t="shared" si="56"/>
        <v>0.18226605944486476</v>
      </c>
      <c r="W26" s="5">
        <f t="shared" si="12"/>
        <v>0.27590512623943547</v>
      </c>
      <c r="X26">
        <f>group_stock_price_index[[#This Row],[VNINDEX]]</f>
        <v>1279.8900000000001</v>
      </c>
      <c r="Y26" t="s">
        <v>277</v>
      </c>
      <c r="Z26" s="1">
        <f t="shared" si="3"/>
        <v>45477</v>
      </c>
      <c r="AA26" s="4">
        <f t="shared" si="13"/>
        <v>0</v>
      </c>
      <c r="AB26" s="4">
        <f t="shared" si="4"/>
        <v>0</v>
      </c>
      <c r="AC26" s="4">
        <f t="shared" si="5"/>
        <v>0</v>
      </c>
      <c r="AD26" s="4">
        <f t="shared" si="6"/>
        <v>0</v>
      </c>
      <c r="AE26" s="4">
        <f t="shared" si="14"/>
        <v>0</v>
      </c>
      <c r="AF26" s="7">
        <f t="shared" si="15"/>
        <v>1279.8900000000001</v>
      </c>
      <c r="AG26" t="s">
        <v>277</v>
      </c>
      <c r="AI26" t="s">
        <v>277</v>
      </c>
      <c r="AJ26" s="1">
        <f t="shared" si="16"/>
        <v>45477</v>
      </c>
      <c r="AK26" s="4">
        <f t="shared" si="17"/>
        <v>0</v>
      </c>
      <c r="AL26" s="4">
        <f t="shared" si="18"/>
        <v>0</v>
      </c>
      <c r="AM26" s="4">
        <f t="shared" si="19"/>
        <v>0</v>
      </c>
      <c r="AN26" s="4">
        <f t="shared" si="20"/>
        <v>0</v>
      </c>
      <c r="AO26" s="4">
        <f t="shared" si="21"/>
        <v>0</v>
      </c>
      <c r="AP26" s="4">
        <f t="shared" si="22"/>
        <v>0</v>
      </c>
      <c r="AQ26" s="4">
        <f t="shared" si="33"/>
        <v>0</v>
      </c>
      <c r="AR26" s="2">
        <f t="shared" si="23"/>
        <v>1279.8900000000001</v>
      </c>
      <c r="AU26">
        <f t="shared" si="34"/>
        <v>0.61799999999999999</v>
      </c>
      <c r="AV26">
        <f t="shared" si="24"/>
        <v>0.61799999999999999</v>
      </c>
      <c r="AW26">
        <f t="shared" si="25"/>
        <v>0.61799999999999999</v>
      </c>
      <c r="AX26">
        <f t="shared" si="26"/>
        <v>0.61799999999999999</v>
      </c>
      <c r="BE26" s="1">
        <f t="shared" si="27"/>
        <v>45477</v>
      </c>
      <c r="BF26">
        <f t="shared" si="28"/>
        <v>1</v>
      </c>
      <c r="BG26">
        <f t="shared" si="29"/>
        <v>1</v>
      </c>
      <c r="BH26">
        <f t="shared" si="30"/>
        <v>0.61799999999999999</v>
      </c>
      <c r="BI26">
        <f t="shared" si="31"/>
        <v>0.38200000000000001</v>
      </c>
    </row>
    <row r="27" spans="1:61" x14ac:dyDescent="0.25">
      <c r="A27" s="1">
        <f>eod_group_score_df_positive[[#This Row],[date]]</f>
        <v>45476</v>
      </c>
      <c r="B27" t="s">
        <v>277</v>
      </c>
      <c r="C27" s="3">
        <f>AVERAGE(eod_group_score_df_positive!Z27:Z31)</f>
        <v>0.41708128240852327</v>
      </c>
      <c r="D27" s="3">
        <f>AVERAGE(eod_group_score_df_positive!AA27:AA31)</f>
        <v>0.31396915673820952</v>
      </c>
      <c r="E27" s="3">
        <f>AVERAGE(eod_group_score_df_positive!AB27:AB31)</f>
        <v>0.33286434962780526</v>
      </c>
      <c r="F27" s="3">
        <f>AVERAGE(eod_group_score_df_positive!AC27:AC31)</f>
        <v>0.23200867362455663</v>
      </c>
      <c r="G27" t="s">
        <v>277</v>
      </c>
      <c r="H27" s="3">
        <f>ABS(AVERAGE(eod_group_score_df_negative!Z27:Z31))</f>
        <v>0.23423677107218843</v>
      </c>
      <c r="I27" s="3">
        <f>ABS(AVERAGE(eod_group_score_df_negative!AA27:AA31))</f>
        <v>0.38924974961317654</v>
      </c>
      <c r="J27" s="3">
        <f>ABS(AVERAGE(eod_group_score_df_negative!AB27:AB31))</f>
        <v>0.208902162658962</v>
      </c>
      <c r="K27" s="3">
        <f>ABS(AVERAGE(eod_group_score_df_negative!AC27:AC31))</f>
        <v>0.16055877355828593</v>
      </c>
      <c r="L27" t="s">
        <v>277</v>
      </c>
      <c r="M27" s="4">
        <f t="shared" si="7"/>
        <v>0.28072999106841068</v>
      </c>
      <c r="N27" s="4">
        <f t="shared" si="8"/>
        <v>-0.10705143475956354</v>
      </c>
      <c r="O27" s="4">
        <f t="shared" si="9"/>
        <v>0.22881109141575687</v>
      </c>
      <c r="P27" s="4">
        <f t="shared" si="10"/>
        <v>0.18200668593132768</v>
      </c>
      <c r="Q27" t="s">
        <v>277</v>
      </c>
      <c r="R27" s="6">
        <f t="shared" si="0"/>
        <v>45476</v>
      </c>
      <c r="S27" s="5">
        <f t="shared" ref="S27:V27" si="57">AVERAGE(M27:M31)</f>
        <v>1.5785578063335637E-3</v>
      </c>
      <c r="T27" s="5">
        <f t="shared" si="57"/>
        <v>-0.12448831082329741</v>
      </c>
      <c r="U27" s="5">
        <f t="shared" si="57"/>
        <v>-1.3365236996844243E-2</v>
      </c>
      <c r="V27" s="5">
        <f t="shared" si="57"/>
        <v>4.9475471185082512E-2</v>
      </c>
      <c r="W27" s="5">
        <f t="shared" si="12"/>
        <v>-8.6799518828725566E-2</v>
      </c>
      <c r="X27">
        <f>group_stock_price_index[[#This Row],[VNINDEX]]</f>
        <v>1276.8499999999999</v>
      </c>
      <c r="Y27" t="s">
        <v>277</v>
      </c>
      <c r="Z27" s="1">
        <f t="shared" si="3"/>
        <v>45476</v>
      </c>
      <c r="AA27" s="4">
        <f t="shared" si="13"/>
        <v>0</v>
      </c>
      <c r="AB27" s="4">
        <f t="shared" si="4"/>
        <v>0</v>
      </c>
      <c r="AC27" s="4">
        <f t="shared" si="5"/>
        <v>0</v>
      </c>
      <c r="AD27" s="4">
        <f t="shared" si="6"/>
        <v>0</v>
      </c>
      <c r="AE27" s="4">
        <f t="shared" si="14"/>
        <v>0</v>
      </c>
      <c r="AF27" s="7">
        <f t="shared" si="15"/>
        <v>1276.8499999999999</v>
      </c>
      <c r="AG27" t="s">
        <v>277</v>
      </c>
      <c r="AI27" t="s">
        <v>277</v>
      </c>
      <c r="AJ27" s="1">
        <f t="shared" si="16"/>
        <v>45476</v>
      </c>
      <c r="AK27" s="4">
        <f t="shared" si="17"/>
        <v>0</v>
      </c>
      <c r="AL27" s="4">
        <f t="shared" si="18"/>
        <v>0</v>
      </c>
      <c r="AM27" s="4">
        <f t="shared" si="19"/>
        <v>0</v>
      </c>
      <c r="AN27" s="4">
        <f t="shared" si="20"/>
        <v>0</v>
      </c>
      <c r="AO27" s="4">
        <f t="shared" si="21"/>
        <v>0</v>
      </c>
      <c r="AP27" s="4">
        <f t="shared" si="22"/>
        <v>0</v>
      </c>
      <c r="AQ27" s="4">
        <f t="shared" si="33"/>
        <v>0</v>
      </c>
      <c r="AR27" s="2">
        <f t="shared" si="23"/>
        <v>1276.8499999999999</v>
      </c>
      <c r="AU27">
        <f t="shared" si="34"/>
        <v>0.61799999999999999</v>
      </c>
      <c r="AV27">
        <f t="shared" si="24"/>
        <v>0.61799999999999999</v>
      </c>
      <c r="AW27">
        <f t="shared" si="25"/>
        <v>0.61799999999999999</v>
      </c>
      <c r="AX27">
        <f t="shared" si="26"/>
        <v>0.61799999999999999</v>
      </c>
      <c r="BE27" s="1">
        <f t="shared" si="27"/>
        <v>45476</v>
      </c>
      <c r="BF27">
        <f t="shared" si="28"/>
        <v>1</v>
      </c>
      <c r="BG27">
        <f t="shared" si="29"/>
        <v>1</v>
      </c>
      <c r="BH27">
        <f t="shared" si="30"/>
        <v>0.61799999999999999</v>
      </c>
      <c r="BI27">
        <f t="shared" si="31"/>
        <v>0.38200000000000001</v>
      </c>
    </row>
    <row r="28" spans="1:61" x14ac:dyDescent="0.25">
      <c r="A28" s="1">
        <f>eod_group_score_df_positive[[#This Row],[date]]</f>
        <v>45475</v>
      </c>
      <c r="B28" t="s">
        <v>277</v>
      </c>
      <c r="C28" s="3">
        <f>AVERAGE(eod_group_score_df_positive!Z28:Z32)</f>
        <v>0.36821557566761348</v>
      </c>
      <c r="D28" s="3">
        <f>AVERAGE(eod_group_score_df_positive!AA28:AA32)</f>
        <v>0.44514048110003535</v>
      </c>
      <c r="E28" s="3">
        <f>AVERAGE(eod_group_score_df_positive!AB28:AB32)</f>
        <v>0.35077257181768629</v>
      </c>
      <c r="F28" s="3">
        <f>AVERAGE(eod_group_score_df_positive!AC28:AC32)</f>
        <v>0.29259205066685656</v>
      </c>
      <c r="G28" t="s">
        <v>277</v>
      </c>
      <c r="H28" s="3">
        <f>ABS(AVERAGE(eod_group_score_df_negative!Z28:Z32))</f>
        <v>0.23431866989766478</v>
      </c>
      <c r="I28" s="3">
        <f>ABS(AVERAGE(eod_group_score_df_negative!AA28:AA32))</f>
        <v>0.37642958688975225</v>
      </c>
      <c r="J28" s="3">
        <f>ABS(AVERAGE(eod_group_score_df_negative!AB28:AB32))</f>
        <v>0.21055629164606326</v>
      </c>
      <c r="K28" s="3">
        <f>ABS(AVERAGE(eod_group_score_df_negative!AC28:AC32))</f>
        <v>0.16671353746060705</v>
      </c>
      <c r="L28" t="s">
        <v>277</v>
      </c>
      <c r="M28" s="4">
        <f t="shared" si="7"/>
        <v>0.22222289729661909</v>
      </c>
      <c r="N28" s="4">
        <f t="shared" si="8"/>
        <v>8.3633638672358734E-2</v>
      </c>
      <c r="O28" s="4">
        <f t="shared" si="9"/>
        <v>0.24979346208281725</v>
      </c>
      <c r="P28" s="4">
        <f t="shared" si="10"/>
        <v>0.27406266429163606</v>
      </c>
      <c r="Q28" t="s">
        <v>277</v>
      </c>
      <c r="R28" s="6">
        <f t="shared" si="0"/>
        <v>45475</v>
      </c>
      <c r="S28" s="5">
        <f t="shared" ref="S28:V28" si="58">AVERAGE(M28:M32)</f>
        <v>-5.5088602603002981E-2</v>
      </c>
      <c r="T28" s="5">
        <f t="shared" si="58"/>
        <v>-0.11725215500152771</v>
      </c>
      <c r="U28" s="5">
        <f t="shared" si="58"/>
        <v>-0.11270985621841154</v>
      </c>
      <c r="V28" s="5">
        <f t="shared" si="58"/>
        <v>-2.4940167676262169E-3</v>
      </c>
      <c r="W28" s="5">
        <f t="shared" si="12"/>
        <v>-0.28754463059056845</v>
      </c>
      <c r="X28">
        <f>group_stock_price_index[[#This Row],[VNINDEX]]</f>
        <v>1269.79</v>
      </c>
      <c r="Y28" t="s">
        <v>277</v>
      </c>
      <c r="Z28" s="1">
        <f t="shared" si="3"/>
        <v>45475</v>
      </c>
      <c r="AA28" s="4">
        <f t="shared" si="13"/>
        <v>0</v>
      </c>
      <c r="AB28" s="4">
        <f t="shared" si="4"/>
        <v>0</v>
      </c>
      <c r="AC28" s="4">
        <f t="shared" si="5"/>
        <v>0</v>
      </c>
      <c r="AD28" s="4">
        <f t="shared" si="6"/>
        <v>0</v>
      </c>
      <c r="AE28" s="4">
        <f t="shared" si="14"/>
        <v>0</v>
      </c>
      <c r="AF28" s="7">
        <f t="shared" si="15"/>
        <v>1269.79</v>
      </c>
      <c r="AG28" t="s">
        <v>277</v>
      </c>
      <c r="AI28" t="s">
        <v>277</v>
      </c>
      <c r="AJ28" s="1">
        <f t="shared" si="16"/>
        <v>45475</v>
      </c>
      <c r="AK28" s="4">
        <f t="shared" si="17"/>
        <v>0</v>
      </c>
      <c r="AL28" s="4">
        <f t="shared" si="18"/>
        <v>0</v>
      </c>
      <c r="AM28" s="4">
        <f t="shared" si="19"/>
        <v>0</v>
      </c>
      <c r="AN28" s="4">
        <f t="shared" si="20"/>
        <v>0</v>
      </c>
      <c r="AO28" s="4">
        <f t="shared" si="21"/>
        <v>0</v>
      </c>
      <c r="AP28" s="4">
        <f t="shared" si="22"/>
        <v>0</v>
      </c>
      <c r="AQ28" s="4">
        <f t="shared" si="33"/>
        <v>0</v>
      </c>
      <c r="AR28" s="2">
        <f t="shared" si="23"/>
        <v>1269.79</v>
      </c>
      <c r="AU28">
        <f t="shared" si="34"/>
        <v>0.61799999999999999</v>
      </c>
      <c r="AV28">
        <f t="shared" si="24"/>
        <v>0.61799999999999999</v>
      </c>
      <c r="AW28">
        <f t="shared" si="25"/>
        <v>0.61799999999999999</v>
      </c>
      <c r="AX28">
        <f t="shared" si="26"/>
        <v>0.61799999999999999</v>
      </c>
      <c r="BE28" s="1">
        <f t="shared" si="27"/>
        <v>45475</v>
      </c>
      <c r="BF28">
        <f t="shared" si="28"/>
        <v>1</v>
      </c>
      <c r="BG28">
        <f t="shared" si="29"/>
        <v>1</v>
      </c>
      <c r="BH28">
        <f t="shared" si="30"/>
        <v>0.61799999999999999</v>
      </c>
      <c r="BI28">
        <f t="shared" si="31"/>
        <v>0.38200000000000001</v>
      </c>
    </row>
    <row r="29" spans="1:61" x14ac:dyDescent="0.25">
      <c r="A29" s="1">
        <f>eod_group_score_df_positive[[#This Row],[date]]</f>
        <v>45474</v>
      </c>
      <c r="B29" t="s">
        <v>277</v>
      </c>
      <c r="C29" s="3">
        <f>AVERAGE(eod_group_score_df_positive!Z29:Z33)</f>
        <v>0.28494411921765123</v>
      </c>
      <c r="D29" s="3">
        <f>AVERAGE(eod_group_score_df_positive!AA29:AA33)</f>
        <v>0.42418628041956774</v>
      </c>
      <c r="E29" s="3">
        <f>AVERAGE(eod_group_score_df_positive!AB29:AB33)</f>
        <v>0.30985610355921217</v>
      </c>
      <c r="F29" s="3">
        <f>AVERAGE(eod_group_score_df_positive!AC29:AC33)</f>
        <v>0.29400867736941538</v>
      </c>
      <c r="G29" t="s">
        <v>277</v>
      </c>
      <c r="H29" s="3">
        <f>ABS(AVERAGE(eod_group_score_df_negative!Z29:Z33))</f>
        <v>0.2434475104794907</v>
      </c>
      <c r="I29" s="3">
        <f>ABS(AVERAGE(eod_group_score_df_negative!AA29:AA33))</f>
        <v>0.36188056251033024</v>
      </c>
      <c r="J29" s="3">
        <f>ABS(AVERAGE(eod_group_score_df_negative!AB29:AB33))</f>
        <v>0.22471261856512906</v>
      </c>
      <c r="K29" s="3">
        <f>ABS(AVERAGE(eod_group_score_df_negative!AC29:AC33))</f>
        <v>0.17317396053983525</v>
      </c>
      <c r="L29" t="s">
        <v>277</v>
      </c>
      <c r="M29" s="4">
        <f t="shared" si="7"/>
        <v>7.8533811676663234E-2</v>
      </c>
      <c r="N29" s="4">
        <f t="shared" si="8"/>
        <v>7.9262620564182693E-2</v>
      </c>
      <c r="O29" s="4">
        <f t="shared" si="9"/>
        <v>0.15927509685888178</v>
      </c>
      <c r="P29" s="4">
        <f t="shared" si="10"/>
        <v>0.25864556390696192</v>
      </c>
      <c r="Q29" t="s">
        <v>277</v>
      </c>
      <c r="R29" s="6">
        <f t="shared" si="0"/>
        <v>45474</v>
      </c>
      <c r="S29" s="5">
        <f t="shared" ref="S29:V29" si="59">AVERAGE(M29:M33)</f>
        <v>-9.6659883466263544E-2</v>
      </c>
      <c r="T29" s="5">
        <f t="shared" si="59"/>
        <v>-0.17192878615591323</v>
      </c>
      <c r="U29" s="5">
        <f t="shared" si="59"/>
        <v>-0.23061153810471477</v>
      </c>
      <c r="V29" s="5">
        <f t="shared" si="59"/>
        <v>-9.7301748047100248E-2</v>
      </c>
      <c r="W29" s="5">
        <f t="shared" si="12"/>
        <v>-0.59650195577399179</v>
      </c>
      <c r="X29">
        <f>group_stock_price_index[[#This Row],[VNINDEX]]</f>
        <v>1254.56</v>
      </c>
      <c r="Y29" t="s">
        <v>277</v>
      </c>
      <c r="Z29" s="1">
        <f t="shared" si="3"/>
        <v>45474</v>
      </c>
      <c r="AA29" s="4">
        <f t="shared" si="13"/>
        <v>0</v>
      </c>
      <c r="AB29" s="4">
        <f t="shared" si="4"/>
        <v>0</v>
      </c>
      <c r="AC29" s="4">
        <f t="shared" si="5"/>
        <v>0</v>
      </c>
      <c r="AD29" s="4">
        <f t="shared" si="6"/>
        <v>0</v>
      </c>
      <c r="AE29" s="4">
        <f t="shared" si="14"/>
        <v>0</v>
      </c>
      <c r="AF29" s="7">
        <f t="shared" si="15"/>
        <v>1254.56</v>
      </c>
      <c r="AG29" t="s">
        <v>277</v>
      </c>
      <c r="AI29" t="s">
        <v>277</v>
      </c>
      <c r="AJ29" s="1">
        <f t="shared" si="16"/>
        <v>45474</v>
      </c>
      <c r="AK29" s="4">
        <f t="shared" si="17"/>
        <v>0</v>
      </c>
      <c r="AL29" s="4">
        <f t="shared" si="18"/>
        <v>0</v>
      </c>
      <c r="AM29" s="4">
        <f t="shared" si="19"/>
        <v>0</v>
      </c>
      <c r="AN29" s="4">
        <f t="shared" si="20"/>
        <v>0</v>
      </c>
      <c r="AO29" s="4">
        <f t="shared" si="21"/>
        <v>0</v>
      </c>
      <c r="AP29" s="4">
        <f t="shared" si="22"/>
        <v>0</v>
      </c>
      <c r="AQ29" s="4">
        <f t="shared" si="33"/>
        <v>0</v>
      </c>
      <c r="AR29" s="2">
        <f t="shared" si="23"/>
        <v>1254.56</v>
      </c>
      <c r="AU29">
        <f t="shared" si="34"/>
        <v>1.3819999999999999</v>
      </c>
      <c r="AV29">
        <f t="shared" si="24"/>
        <v>1.3819999999999999</v>
      </c>
      <c r="AW29">
        <f t="shared" si="25"/>
        <v>0.61799999999999999</v>
      </c>
      <c r="AX29">
        <f t="shared" si="26"/>
        <v>0.61799999999999999</v>
      </c>
      <c r="BE29" s="1">
        <f t="shared" si="27"/>
        <v>45474</v>
      </c>
      <c r="BF29">
        <f t="shared" si="28"/>
        <v>1</v>
      </c>
      <c r="BG29">
        <f t="shared" si="29"/>
        <v>1</v>
      </c>
      <c r="BH29">
        <f t="shared" si="30"/>
        <v>0.61799999999999999</v>
      </c>
      <c r="BI29">
        <f t="shared" si="31"/>
        <v>0.38200000000000001</v>
      </c>
    </row>
    <row r="30" spans="1:61" x14ac:dyDescent="0.25">
      <c r="A30" s="1">
        <f>eod_group_score_df_positive[[#This Row],[date]]</f>
        <v>45471</v>
      </c>
      <c r="B30" t="s">
        <v>277</v>
      </c>
      <c r="C30" s="3">
        <f>AVERAGE(eod_group_score_df_positive!Z30:Z34)</f>
        <v>0.25386095731049024</v>
      </c>
      <c r="D30" s="3">
        <f>AVERAGE(eod_group_score_df_positive!AA30:AA34)</f>
        <v>0.35484851772110726</v>
      </c>
      <c r="E30" s="3">
        <f>AVERAGE(eod_group_score_df_positive!AB30:AB34)</f>
        <v>0.25169080966565033</v>
      </c>
      <c r="F30" s="3">
        <f>AVERAGE(eod_group_score_df_positive!AC30:AC34)</f>
        <v>0.28507927797149379</v>
      </c>
      <c r="G30" t="s">
        <v>277</v>
      </c>
      <c r="H30" s="3">
        <f>ABS(AVERAGE(eod_group_score_df_negative!Z30:Z34))</f>
        <v>0.7379587452127504</v>
      </c>
      <c r="I30" s="3">
        <f>ABS(AVERAGE(eod_group_score_df_negative!AA30:AA34))</f>
        <v>1.0408801980419899</v>
      </c>
      <c r="J30" s="3">
        <f>ABS(AVERAGE(eod_group_score_df_negative!AB30:AB34))</f>
        <v>0.66683547810259969</v>
      </c>
      <c r="K30" s="3">
        <f>ABS(AVERAGE(eod_group_score_df_negative!AC30:AC34))</f>
        <v>0.52482024404634142</v>
      </c>
      <c r="L30" t="s">
        <v>277</v>
      </c>
      <c r="M30" s="4">
        <f t="shared" si="7"/>
        <v>-0.4880905134982601</v>
      </c>
      <c r="N30" s="4">
        <f t="shared" si="8"/>
        <v>-0.49152222245839761</v>
      </c>
      <c r="O30" s="4">
        <f t="shared" si="9"/>
        <v>-0.45196819510264574</v>
      </c>
      <c r="P30" s="4">
        <f t="shared" si="10"/>
        <v>-0.29601322084687953</v>
      </c>
      <c r="Q30" t="s">
        <v>277</v>
      </c>
      <c r="R30" s="6">
        <f t="shared" si="0"/>
        <v>45471</v>
      </c>
      <c r="S30" s="5">
        <f t="shared" ref="S30:V30" si="60">AVERAGE(M30:M34)</f>
        <v>-0.1130309959508049</v>
      </c>
      <c r="T30" s="5">
        <f t="shared" si="60"/>
        <v>-0.22405487358303491</v>
      </c>
      <c r="U30" s="5">
        <f t="shared" si="60"/>
        <v>-0.335064761710271</v>
      </c>
      <c r="V30" s="5">
        <f t="shared" si="60"/>
        <v>-0.11324131927203489</v>
      </c>
      <c r="W30" s="5">
        <f t="shared" si="12"/>
        <v>-0.78539195051614563</v>
      </c>
      <c r="X30">
        <f>group_stock_price_index[[#This Row],[VNINDEX]]</f>
        <v>1245.32</v>
      </c>
      <c r="Y30" t="s">
        <v>277</v>
      </c>
      <c r="Z30" s="1">
        <f t="shared" si="3"/>
        <v>45471</v>
      </c>
      <c r="AA30" s="4">
        <f t="shared" si="13"/>
        <v>0</v>
      </c>
      <c r="AB30" s="4">
        <f t="shared" si="4"/>
        <v>0</v>
      </c>
      <c r="AC30" s="4">
        <f t="shared" si="5"/>
        <v>0</v>
      </c>
      <c r="AD30" s="4">
        <f t="shared" si="6"/>
        <v>0</v>
      </c>
      <c r="AE30" s="4">
        <f t="shared" si="14"/>
        <v>0</v>
      </c>
      <c r="AF30" s="7">
        <f t="shared" si="15"/>
        <v>1245.32</v>
      </c>
      <c r="AG30" t="s">
        <v>277</v>
      </c>
      <c r="AI30" t="s">
        <v>277</v>
      </c>
      <c r="AJ30" s="1">
        <f t="shared" si="16"/>
        <v>45471</v>
      </c>
      <c r="AK30" s="4">
        <f t="shared" si="17"/>
        <v>0</v>
      </c>
      <c r="AL30" s="4">
        <f t="shared" si="18"/>
        <v>0</v>
      </c>
      <c r="AM30" s="4">
        <f t="shared" si="19"/>
        <v>0</v>
      </c>
      <c r="AN30" s="4">
        <f t="shared" si="20"/>
        <v>0</v>
      </c>
      <c r="AO30" s="4">
        <f t="shared" si="21"/>
        <v>0</v>
      </c>
      <c r="AP30" s="4">
        <f t="shared" si="22"/>
        <v>0</v>
      </c>
      <c r="AQ30" s="4">
        <f t="shared" si="33"/>
        <v>0</v>
      </c>
      <c r="AR30" s="2">
        <f t="shared" si="23"/>
        <v>1245.32</v>
      </c>
      <c r="AU30">
        <f t="shared" si="34"/>
        <v>1.3819999999999999</v>
      </c>
      <c r="AV30">
        <f t="shared" si="24"/>
        <v>1.3819999999999999</v>
      </c>
      <c r="AW30">
        <f t="shared" si="25"/>
        <v>0.61799999999999999</v>
      </c>
      <c r="AX30">
        <f t="shared" si="26"/>
        <v>0.61799999999999999</v>
      </c>
      <c r="BE30" s="1">
        <f t="shared" si="27"/>
        <v>45471</v>
      </c>
      <c r="BF30">
        <f t="shared" si="28"/>
        <v>1</v>
      </c>
      <c r="BG30">
        <f t="shared" si="29"/>
        <v>1</v>
      </c>
      <c r="BH30">
        <f t="shared" si="30"/>
        <v>0.61799999999999999</v>
      </c>
      <c r="BI30">
        <f t="shared" si="31"/>
        <v>0.38200000000000001</v>
      </c>
    </row>
    <row r="31" spans="1:61" x14ac:dyDescent="0.25">
      <c r="A31" s="1">
        <f>eod_group_score_df_positive[[#This Row],[date]]</f>
        <v>45470</v>
      </c>
      <c r="B31" t="s">
        <v>277</v>
      </c>
      <c r="C31" s="3">
        <f>AVERAGE(eod_group_score_df_positive!Z31:Z35)</f>
        <v>0.49377289176244687</v>
      </c>
      <c r="D31" s="3">
        <f>AVERAGE(eod_group_score_df_positive!AA31:AA35)</f>
        <v>0.51886146519051768</v>
      </c>
      <c r="E31" s="3">
        <f>AVERAGE(eod_group_score_df_positive!AB31:AB35)</f>
        <v>0.32811340825311264</v>
      </c>
      <c r="F31" s="3">
        <f>AVERAGE(eod_group_score_df_positive!AC31:AC35)</f>
        <v>0.33988813443055088</v>
      </c>
      <c r="G31" t="s">
        <v>277</v>
      </c>
      <c r="H31" s="3">
        <f>ABS(AVERAGE(eod_group_score_df_negative!Z31:Z35))</f>
        <v>0.58610622516144417</v>
      </c>
      <c r="I31" s="3">
        <f>ABS(AVERAGE(eod_group_score_df_negative!AA31:AA35))</f>
        <v>0.75718033524122397</v>
      </c>
      <c r="J31" s="3">
        <f>ABS(AVERAGE(eod_group_score_df_negative!AB31:AB35))</f>
        <v>0.55006118188165143</v>
      </c>
      <c r="K31" s="3">
        <f>ABS(AVERAGE(eod_group_score_df_negative!AC31:AC35))</f>
        <v>0.48042830480639387</v>
      </c>
      <c r="L31" t="s">
        <v>277</v>
      </c>
      <c r="M31" s="4">
        <f t="shared" si="7"/>
        <v>-8.5503397511765084E-2</v>
      </c>
      <c r="N31" s="4">
        <f t="shared" si="8"/>
        <v>-0.18676415613506739</v>
      </c>
      <c r="O31" s="4">
        <f t="shared" si="9"/>
        <v>-0.25273764023903134</v>
      </c>
      <c r="P31" s="4">
        <f t="shared" si="10"/>
        <v>-0.1713243373576335</v>
      </c>
      <c r="Q31" t="s">
        <v>277</v>
      </c>
      <c r="R31" s="6">
        <f t="shared" si="0"/>
        <v>45470</v>
      </c>
      <c r="S31" s="5">
        <f t="shared" ref="S31:V31" si="61">AVERAGE(M31:M35)</f>
        <v>9.3076029808535521E-2</v>
      </c>
      <c r="T31" s="5">
        <f t="shared" si="61"/>
        <v>-7.7906729278657497E-3</v>
      </c>
      <c r="U31" s="5">
        <f t="shared" si="61"/>
        <v>-0.18758407604536279</v>
      </c>
      <c r="V31" s="5">
        <f t="shared" si="61"/>
        <v>0.10197104600601554</v>
      </c>
      <c r="W31" s="5">
        <f t="shared" si="12"/>
        <v>-3.2767315867747449E-4</v>
      </c>
      <c r="X31">
        <f>group_stock_price_index[[#This Row],[VNINDEX]]</f>
        <v>1259.0899999999999</v>
      </c>
      <c r="Y31" t="s">
        <v>277</v>
      </c>
      <c r="Z31" s="1">
        <f t="shared" si="3"/>
        <v>45470</v>
      </c>
      <c r="AA31" s="4">
        <f t="shared" si="13"/>
        <v>0</v>
      </c>
      <c r="AB31" s="4">
        <f t="shared" si="4"/>
        <v>0</v>
      </c>
      <c r="AC31" s="4">
        <f t="shared" si="5"/>
        <v>0</v>
      </c>
      <c r="AD31" s="4">
        <f t="shared" si="6"/>
        <v>0</v>
      </c>
      <c r="AE31" s="4">
        <f t="shared" si="14"/>
        <v>0</v>
      </c>
      <c r="AF31" s="7">
        <f t="shared" si="15"/>
        <v>1259.0899999999999</v>
      </c>
      <c r="AG31" t="s">
        <v>277</v>
      </c>
      <c r="AI31" t="s">
        <v>277</v>
      </c>
      <c r="AJ31" s="1">
        <f t="shared" si="16"/>
        <v>45470</v>
      </c>
      <c r="AK31" s="4">
        <f t="shared" si="17"/>
        <v>0</v>
      </c>
      <c r="AL31" s="4">
        <f t="shared" si="18"/>
        <v>0</v>
      </c>
      <c r="AM31" s="4">
        <f t="shared" si="19"/>
        <v>0</v>
      </c>
      <c r="AN31" s="4">
        <f t="shared" si="20"/>
        <v>0</v>
      </c>
      <c r="AO31" s="4">
        <f t="shared" si="21"/>
        <v>0</v>
      </c>
      <c r="AP31" s="4">
        <f t="shared" si="22"/>
        <v>0</v>
      </c>
      <c r="AQ31" s="4">
        <f t="shared" si="33"/>
        <v>0</v>
      </c>
      <c r="AR31" s="2">
        <f t="shared" si="23"/>
        <v>1259.0899999999999</v>
      </c>
      <c r="AU31">
        <f t="shared" si="34"/>
        <v>0.61799999999999999</v>
      </c>
      <c r="AV31">
        <f t="shared" si="24"/>
        <v>0.61799999999999999</v>
      </c>
      <c r="AW31">
        <f t="shared" si="25"/>
        <v>0.61799999999999999</v>
      </c>
      <c r="AX31">
        <f t="shared" si="26"/>
        <v>0.61799999999999999</v>
      </c>
      <c r="BE31" s="1">
        <f t="shared" si="27"/>
        <v>45470</v>
      </c>
      <c r="BF31">
        <f t="shared" si="28"/>
        <v>1</v>
      </c>
      <c r="BG31">
        <f t="shared" si="29"/>
        <v>1</v>
      </c>
      <c r="BH31">
        <f t="shared" si="30"/>
        <v>0.61799999999999999</v>
      </c>
      <c r="BI31">
        <f t="shared" si="31"/>
        <v>0.38200000000000001</v>
      </c>
    </row>
    <row r="32" spans="1:61" x14ac:dyDescent="0.25">
      <c r="A32" s="1">
        <f>eod_group_score_df_positive[[#This Row],[date]]</f>
        <v>45469</v>
      </c>
      <c r="B32" t="s">
        <v>277</v>
      </c>
      <c r="C32" s="3">
        <f>AVERAGE(eod_group_score_df_positive!Z32:Z36)</f>
        <v>0.58405216914656466</v>
      </c>
      <c r="D32" s="3">
        <f>AVERAGE(eod_group_score_df_positive!AA32:AA36)</f>
        <v>0.63892171903811668</v>
      </c>
      <c r="E32" s="3">
        <f>AVERAGE(eod_group_score_df_positive!AB32:AB36)</f>
        <v>0.31778124861190138</v>
      </c>
      <c r="F32" s="3">
        <f>AVERAGE(eod_group_score_df_positive!AC32:AC36)</f>
        <v>0.39914846944997018</v>
      </c>
      <c r="G32" t="s">
        <v>277</v>
      </c>
      <c r="H32" s="3">
        <f>ABS(AVERAGE(eod_group_score_df_negative!Z32:Z36))</f>
        <v>0.5871039806991033</v>
      </c>
      <c r="I32" s="3">
        <f>ABS(AVERAGE(eod_group_score_df_negative!AA32:AA36))</f>
        <v>0.73639103569052644</v>
      </c>
      <c r="J32" s="3">
        <f>ABS(AVERAGE(eod_group_score_df_negative!AB32:AB36))</f>
        <v>0.55036916677154113</v>
      </c>
      <c r="K32" s="3">
        <f>ABS(AVERAGE(eod_group_score_df_negative!AC32:AC36))</f>
        <v>0.46653383240561708</v>
      </c>
      <c r="L32" t="s">
        <v>277</v>
      </c>
      <c r="M32" s="4">
        <f t="shared" si="7"/>
        <v>-2.6058109782720277E-3</v>
      </c>
      <c r="N32" s="4">
        <f t="shared" si="8"/>
        <v>-7.0870655650714875E-2</v>
      </c>
      <c r="O32" s="4">
        <f t="shared" si="9"/>
        <v>-0.26791200469207965</v>
      </c>
      <c r="P32" s="4">
        <f t="shared" si="10"/>
        <v>-7.7840753832216031E-2</v>
      </c>
      <c r="Q32" t="s">
        <v>277</v>
      </c>
      <c r="R32" s="6">
        <f t="shared" si="0"/>
        <v>45469</v>
      </c>
      <c r="S32" s="5">
        <f t="shared" ref="S32:V32" si="62">AVERAGE(M32:M36)</f>
        <v>4.1801082552927346E-2</v>
      </c>
      <c r="T32" s="5">
        <f t="shared" si="62"/>
        <v>-3.4811476701570442E-2</v>
      </c>
      <c r="U32" s="5">
        <f t="shared" si="62"/>
        <v>-0.21802866682889371</v>
      </c>
      <c r="V32" s="5">
        <f t="shared" si="62"/>
        <v>0.16049973736201359</v>
      </c>
      <c r="W32" s="5">
        <f t="shared" si="12"/>
        <v>-5.0539323615523213E-2</v>
      </c>
      <c r="X32">
        <f>group_stock_price_index[[#This Row],[VNINDEX]]</f>
        <v>1261.24</v>
      </c>
      <c r="Y32" t="s">
        <v>277</v>
      </c>
      <c r="Z32" s="1">
        <f t="shared" si="3"/>
        <v>45469</v>
      </c>
      <c r="AA32" s="4">
        <f t="shared" si="13"/>
        <v>0</v>
      </c>
      <c r="AB32" s="4">
        <f t="shared" si="4"/>
        <v>0</v>
      </c>
      <c r="AC32" s="4">
        <f t="shared" si="5"/>
        <v>0</v>
      </c>
      <c r="AD32" s="4">
        <f t="shared" si="6"/>
        <v>0</v>
      </c>
      <c r="AE32" s="4">
        <f t="shared" si="14"/>
        <v>0</v>
      </c>
      <c r="AF32" s="7">
        <f t="shared" si="15"/>
        <v>1261.24</v>
      </c>
      <c r="AG32" t="s">
        <v>277</v>
      </c>
      <c r="AI32" t="s">
        <v>277</v>
      </c>
      <c r="AJ32" s="1">
        <f t="shared" si="16"/>
        <v>45469</v>
      </c>
      <c r="AK32" s="4">
        <f t="shared" si="17"/>
        <v>0</v>
      </c>
      <c r="AL32" s="4">
        <f t="shared" si="18"/>
        <v>0</v>
      </c>
      <c r="AM32" s="4">
        <f t="shared" si="19"/>
        <v>0</v>
      </c>
      <c r="AN32" s="4">
        <f t="shared" si="20"/>
        <v>0</v>
      </c>
      <c r="AO32" s="4">
        <f t="shared" si="21"/>
        <v>0</v>
      </c>
      <c r="AP32" s="4">
        <f t="shared" si="22"/>
        <v>0</v>
      </c>
      <c r="AQ32" s="4">
        <f t="shared" si="33"/>
        <v>0</v>
      </c>
      <c r="AR32" s="2">
        <f t="shared" si="23"/>
        <v>1261.24</v>
      </c>
      <c r="AU32">
        <f t="shared" si="34"/>
        <v>0.61799999999999999</v>
      </c>
      <c r="AV32">
        <f t="shared" si="24"/>
        <v>0.61799999999999999</v>
      </c>
      <c r="AW32">
        <f t="shared" si="25"/>
        <v>0.61799999999999999</v>
      </c>
      <c r="AX32">
        <f t="shared" si="26"/>
        <v>0.61799999999999999</v>
      </c>
      <c r="BE32" s="1">
        <f t="shared" si="27"/>
        <v>45469</v>
      </c>
      <c r="BF32">
        <f t="shared" si="28"/>
        <v>1</v>
      </c>
      <c r="BG32">
        <f t="shared" si="29"/>
        <v>1</v>
      </c>
      <c r="BH32">
        <f t="shared" si="30"/>
        <v>0.61799999999999999</v>
      </c>
      <c r="BI32">
        <f t="shared" si="31"/>
        <v>0.38200000000000001</v>
      </c>
    </row>
    <row r="33" spans="1:61" x14ac:dyDescent="0.25">
      <c r="A33" s="1">
        <f>eod_group_score_df_positive[[#This Row],[date]]</f>
        <v>45468</v>
      </c>
      <c r="B33" t="s">
        <v>277</v>
      </c>
      <c r="C33" s="3">
        <f>AVERAGE(eod_group_score_df_positive!Z33:Z37)</f>
        <v>0.60975818706355078</v>
      </c>
      <c r="D33" s="3">
        <f>AVERAGE(eod_group_score_df_positive!AA33:AA37)</f>
        <v>0.52011493818479748</v>
      </c>
      <c r="E33" s="3">
        <f>AVERAGE(eod_group_score_df_positive!AB33:AB37)</f>
        <v>0.27447029580121607</v>
      </c>
      <c r="F33" s="3">
        <f>AVERAGE(eod_group_score_df_positive!AC33:AC37)</f>
        <v>0.30573678607877974</v>
      </c>
      <c r="G33" t="s">
        <v>277</v>
      </c>
      <c r="H33" s="3">
        <f>ABS(AVERAGE(eod_group_score_df_negative!Z33:Z37))</f>
        <v>0.59248615220285505</v>
      </c>
      <c r="I33" s="3">
        <f>ABS(AVERAGE(eod_group_score_df_negative!AA33:AA37))</f>
        <v>0.76372246558435941</v>
      </c>
      <c r="J33" s="3">
        <f>ABS(AVERAGE(eod_group_score_df_negative!AB33:AB37))</f>
        <v>0.55689880667690672</v>
      </c>
      <c r="K33" s="3">
        <f>ABS(AVERAGE(eod_group_score_df_negative!AC33:AC37))</f>
        <v>0.45858224200515502</v>
      </c>
      <c r="L33" t="s">
        <v>277</v>
      </c>
      <c r="M33" s="4">
        <f t="shared" si="7"/>
        <v>1.4366492980316217E-2</v>
      </c>
      <c r="N33" s="4">
        <f t="shared" si="8"/>
        <v>-0.18974951709956903</v>
      </c>
      <c r="O33" s="4">
        <f t="shared" si="9"/>
        <v>-0.339714947348699</v>
      </c>
      <c r="P33" s="4">
        <f t="shared" si="10"/>
        <v>-0.19997599210573408</v>
      </c>
      <c r="Q33" t="s">
        <v>277</v>
      </c>
      <c r="R33" s="6">
        <f t="shared" si="0"/>
        <v>45468</v>
      </c>
      <c r="S33" s="5">
        <f t="shared" ref="S33:V33" si="63">AVERAGE(M33:M37)</f>
        <v>-4.5349472363464274E-2</v>
      </c>
      <c r="T33" s="5">
        <f t="shared" si="63"/>
        <v>-0.11682318424739233</v>
      </c>
      <c r="U33" s="5">
        <f t="shared" si="63"/>
        <v>-0.24288875719032924</v>
      </c>
      <c r="V33" s="5">
        <f t="shared" si="63"/>
        <v>0.19159482622006005</v>
      </c>
      <c r="W33" s="5">
        <f t="shared" si="12"/>
        <v>-0.21346658758112583</v>
      </c>
      <c r="X33">
        <f>group_stock_price_index[[#This Row],[VNINDEX]]</f>
        <v>1256.56</v>
      </c>
      <c r="Y33" t="s">
        <v>277</v>
      </c>
      <c r="Z33" s="1">
        <f t="shared" si="3"/>
        <v>45468</v>
      </c>
      <c r="AA33" s="4">
        <f t="shared" si="13"/>
        <v>0</v>
      </c>
      <c r="AB33" s="4">
        <f t="shared" si="4"/>
        <v>0</v>
      </c>
      <c r="AC33" s="4">
        <f t="shared" si="5"/>
        <v>0</v>
      </c>
      <c r="AD33" s="4">
        <f t="shared" si="6"/>
        <v>0</v>
      </c>
      <c r="AE33" s="4">
        <f t="shared" si="14"/>
        <v>0</v>
      </c>
      <c r="AF33" s="7">
        <f t="shared" si="15"/>
        <v>1256.56</v>
      </c>
      <c r="AG33" t="s">
        <v>277</v>
      </c>
      <c r="AI33" t="s">
        <v>277</v>
      </c>
      <c r="AJ33" s="1">
        <f t="shared" si="16"/>
        <v>45468</v>
      </c>
      <c r="AK33" s="4">
        <f t="shared" si="17"/>
        <v>0</v>
      </c>
      <c r="AL33" s="4">
        <f t="shared" si="18"/>
        <v>0</v>
      </c>
      <c r="AM33" s="4">
        <f t="shared" si="19"/>
        <v>0</v>
      </c>
      <c r="AN33" s="4">
        <f t="shared" si="20"/>
        <v>0</v>
      </c>
      <c r="AO33" s="4">
        <f t="shared" si="21"/>
        <v>0</v>
      </c>
      <c r="AP33" s="4">
        <f t="shared" si="22"/>
        <v>0</v>
      </c>
      <c r="AQ33" s="4">
        <f t="shared" si="33"/>
        <v>0</v>
      </c>
      <c r="AR33" s="2">
        <f t="shared" si="23"/>
        <v>1256.56</v>
      </c>
      <c r="AU33">
        <f t="shared" si="34"/>
        <v>0.61799999999999999</v>
      </c>
      <c r="AV33">
        <f t="shared" si="24"/>
        <v>0.61799999999999999</v>
      </c>
      <c r="AW33">
        <f t="shared" si="25"/>
        <v>0.61799999999999999</v>
      </c>
      <c r="AX33">
        <f t="shared" si="26"/>
        <v>0.61799999999999999</v>
      </c>
      <c r="BE33" s="1">
        <f t="shared" si="27"/>
        <v>45468</v>
      </c>
      <c r="BF33">
        <f t="shared" si="28"/>
        <v>1</v>
      </c>
      <c r="BG33">
        <f t="shared" si="29"/>
        <v>1</v>
      </c>
      <c r="BH33">
        <f t="shared" si="30"/>
        <v>0.61799999999999999</v>
      </c>
      <c r="BI33">
        <f t="shared" si="31"/>
        <v>0.38200000000000001</v>
      </c>
    </row>
    <row r="34" spans="1:61" x14ac:dyDescent="0.25">
      <c r="A34" s="1">
        <f>eod_group_score_df_positive[[#This Row],[date]]</f>
        <v>45467</v>
      </c>
      <c r="B34" t="s">
        <v>277</v>
      </c>
      <c r="C34" s="3">
        <f>AVERAGE(eod_group_score_df_positive!Z34:Z38)</f>
        <v>0.60015951907381571</v>
      </c>
      <c r="D34" s="3">
        <f>AVERAGE(eod_group_score_df_positive!AA34:AA38)</f>
        <v>0.53247955924123658</v>
      </c>
      <c r="E34" s="3">
        <f>AVERAGE(eod_group_score_df_positive!AB34:AB38)</f>
        <v>0.26237964430735938</v>
      </c>
      <c r="F34" s="3">
        <f>AVERAGE(eod_group_score_df_positive!AC34:AC38)</f>
        <v>0.63967660314681418</v>
      </c>
      <c r="G34" t="s">
        <v>277</v>
      </c>
      <c r="H34" s="3">
        <f>ABS(AVERAGE(eod_group_score_df_negative!Z34:Z38))</f>
        <v>0.60415996822923934</v>
      </c>
      <c r="I34" s="3">
        <f>ABS(AVERAGE(eod_group_score_df_negative!AA34:AA38))</f>
        <v>0.76842106504431107</v>
      </c>
      <c r="J34" s="3">
        <f>ABS(AVERAGE(eod_group_score_df_negative!AB34:AB38))</f>
        <v>0.5614066853259243</v>
      </c>
      <c r="K34" s="3">
        <f>ABS(AVERAGE(eod_group_score_df_negative!AC34:AC38))</f>
        <v>0.44548875053983228</v>
      </c>
      <c r="L34" t="s">
        <v>277</v>
      </c>
      <c r="M34" s="4">
        <f t="shared" si="7"/>
        <v>-3.3217507460434888E-3</v>
      </c>
      <c r="N34" s="4">
        <f t="shared" si="8"/>
        <v>-0.18136781657142578</v>
      </c>
      <c r="O34" s="4">
        <f t="shared" si="9"/>
        <v>-0.36299102116889903</v>
      </c>
      <c r="P34" s="4">
        <f t="shared" si="10"/>
        <v>0.17894770778228861</v>
      </c>
      <c r="Q34" t="s">
        <v>277</v>
      </c>
      <c r="R34" s="6">
        <f t="shared" si="0"/>
        <v>45467</v>
      </c>
      <c r="S34" s="5">
        <f t="shared" ref="S34:V34" si="64">AVERAGE(M34:M38)</f>
        <v>-7.4223249023125715E-2</v>
      </c>
      <c r="T34" s="5">
        <f t="shared" si="64"/>
        <v>-0.16961197539613032</v>
      </c>
      <c r="U34" s="5">
        <f t="shared" si="64"/>
        <v>-0.22188134249983107</v>
      </c>
      <c r="V34" s="5">
        <f t="shared" si="64"/>
        <v>0.25404098310384021</v>
      </c>
      <c r="W34" s="5">
        <f t="shared" si="12"/>
        <v>-0.21167558381524693</v>
      </c>
      <c r="X34">
        <f>group_stock_price_index[[#This Row],[VNINDEX]]</f>
        <v>1254.1199999999999</v>
      </c>
      <c r="Y34" t="s">
        <v>277</v>
      </c>
      <c r="Z34" s="1">
        <f t="shared" si="3"/>
        <v>45467</v>
      </c>
      <c r="AA34" s="4">
        <f t="shared" si="13"/>
        <v>0</v>
      </c>
      <c r="AB34" s="4">
        <f t="shared" si="4"/>
        <v>0</v>
      </c>
      <c r="AC34" s="4">
        <f t="shared" si="5"/>
        <v>0</v>
      </c>
      <c r="AD34" s="4">
        <f t="shared" si="6"/>
        <v>0</v>
      </c>
      <c r="AE34" s="4">
        <f t="shared" si="14"/>
        <v>0</v>
      </c>
      <c r="AF34" s="7">
        <f t="shared" si="15"/>
        <v>1254.1199999999999</v>
      </c>
      <c r="AG34" t="s">
        <v>277</v>
      </c>
      <c r="AI34" t="s">
        <v>277</v>
      </c>
      <c r="AJ34" s="1">
        <f t="shared" si="16"/>
        <v>45467</v>
      </c>
      <c r="AK34" s="4">
        <f t="shared" si="17"/>
        <v>0</v>
      </c>
      <c r="AL34" s="4">
        <f t="shared" si="18"/>
        <v>0</v>
      </c>
      <c r="AM34" s="4">
        <f t="shared" si="19"/>
        <v>0</v>
      </c>
      <c r="AN34" s="4">
        <f t="shared" si="20"/>
        <v>0</v>
      </c>
      <c r="AO34" s="4">
        <f t="shared" si="21"/>
        <v>0</v>
      </c>
      <c r="AP34" s="4">
        <f t="shared" si="22"/>
        <v>0</v>
      </c>
      <c r="AQ34" s="4">
        <f t="shared" si="33"/>
        <v>0</v>
      </c>
      <c r="AR34" s="2">
        <f t="shared" si="23"/>
        <v>1254.1199999999999</v>
      </c>
      <c r="AU34">
        <f t="shared" si="34"/>
        <v>0.61799999999999999</v>
      </c>
      <c r="AV34">
        <f t="shared" si="24"/>
        <v>0.61799999999999999</v>
      </c>
      <c r="AW34">
        <f t="shared" si="25"/>
        <v>0.61799999999999999</v>
      </c>
      <c r="AX34">
        <f t="shared" si="26"/>
        <v>0.61799999999999999</v>
      </c>
      <c r="BE34" s="1">
        <f t="shared" si="27"/>
        <v>45467</v>
      </c>
      <c r="BF34">
        <f t="shared" si="28"/>
        <v>1</v>
      </c>
      <c r="BG34">
        <f t="shared" si="29"/>
        <v>1</v>
      </c>
      <c r="BH34">
        <f t="shared" si="30"/>
        <v>0.61799999999999999</v>
      </c>
      <c r="BI34">
        <f t="shared" si="31"/>
        <v>0.38200000000000001</v>
      </c>
    </row>
    <row r="35" spans="1:61" x14ac:dyDescent="0.25">
      <c r="A35" s="1">
        <f>eod_group_score_df_positive[[#This Row],[date]]</f>
        <v>45464</v>
      </c>
      <c r="B35" t="s">
        <v>277</v>
      </c>
      <c r="C35" s="3">
        <f>AVERAGE(eod_group_score_df_positive!Z35:Z39)</f>
        <v>0.59659308586933946</v>
      </c>
      <c r="D35" s="3">
        <f>AVERAGE(eod_group_score_df_positive!AA35:AA39)</f>
        <v>0.53011797696982166</v>
      </c>
      <c r="E35" s="3">
        <f>AVERAGE(eod_group_score_df_positive!AB35:AB39)</f>
        <v>0.28842648723663344</v>
      </c>
      <c r="F35" s="3">
        <f>AVERAGE(eod_group_score_df_positive!AC35:AC39)</f>
        <v>0.71092674713742343</v>
      </c>
      <c r="G35" t="s">
        <v>277</v>
      </c>
      <c r="H35" s="3">
        <f>ABS(AVERAGE(eod_group_score_df_negative!Z35:Z39))</f>
        <v>0.1769751576217331</v>
      </c>
      <c r="I35" s="3">
        <f>ABS(AVERAGE(eod_group_score_df_negative!AA35:AA39))</f>
        <v>0.13678148649214394</v>
      </c>
      <c r="J35" s="3">
        <f>ABS(AVERAGE(eod_group_score_df_negative!AB35:AB39))</f>
        <v>0.16033433677424003</v>
      </c>
      <c r="K35" s="3">
        <f>ABS(AVERAGE(eod_group_score_df_negative!AC35:AC39))</f>
        <v>8.7845539106308546E-2</v>
      </c>
      <c r="L35" t="s">
        <v>277</v>
      </c>
      <c r="M35" s="4">
        <f t="shared" si="7"/>
        <v>0.54244461529844201</v>
      </c>
      <c r="N35" s="4">
        <f t="shared" si="8"/>
        <v>0.5897987808174483</v>
      </c>
      <c r="O35" s="4">
        <f t="shared" si="9"/>
        <v>0.28543523322189496</v>
      </c>
      <c r="P35" s="4">
        <f t="shared" si="10"/>
        <v>0.78004860554337274</v>
      </c>
      <c r="Q35" t="s">
        <v>277</v>
      </c>
      <c r="R35" s="6">
        <f t="shared" si="0"/>
        <v>45464</v>
      </c>
      <c r="S35" s="5">
        <f t="shared" ref="S35:V35" si="65">AVERAGE(M35:M39)</f>
        <v>-9.7431951225308747E-2</v>
      </c>
      <c r="T35" s="5">
        <f t="shared" si="65"/>
        <v>-0.25224282441760648</v>
      </c>
      <c r="U35" s="5">
        <f t="shared" si="65"/>
        <v>-0.19649030992634003</v>
      </c>
      <c r="V35" s="5">
        <f t="shared" si="65"/>
        <v>0.16347801510177895</v>
      </c>
      <c r="W35" s="5">
        <f t="shared" si="12"/>
        <v>-0.3826870704674763</v>
      </c>
      <c r="X35">
        <f>group_stock_price_index[[#This Row],[VNINDEX]]</f>
        <v>1282.02</v>
      </c>
      <c r="Y35" t="s">
        <v>277</v>
      </c>
      <c r="Z35" s="1">
        <f t="shared" si="3"/>
        <v>45464</v>
      </c>
      <c r="AA35" s="4">
        <f t="shared" si="13"/>
        <v>0</v>
      </c>
      <c r="AB35" s="4">
        <f t="shared" si="4"/>
        <v>0</v>
      </c>
      <c r="AC35" s="4">
        <f t="shared" si="5"/>
        <v>0</v>
      </c>
      <c r="AD35" s="4">
        <f t="shared" si="6"/>
        <v>0</v>
      </c>
      <c r="AE35" s="4">
        <f t="shared" si="14"/>
        <v>0</v>
      </c>
      <c r="AF35" s="7">
        <f t="shared" si="15"/>
        <v>1282.02</v>
      </c>
      <c r="AG35" t="s">
        <v>277</v>
      </c>
      <c r="AI35" t="s">
        <v>277</v>
      </c>
      <c r="AJ35" s="1">
        <f t="shared" si="16"/>
        <v>45464</v>
      </c>
      <c r="AK35" s="4">
        <f t="shared" si="17"/>
        <v>0</v>
      </c>
      <c r="AL35" s="4">
        <f t="shared" si="18"/>
        <v>0</v>
      </c>
      <c r="AM35" s="4">
        <f t="shared" si="19"/>
        <v>0</v>
      </c>
      <c r="AN35" s="4">
        <f t="shared" si="20"/>
        <v>0</v>
      </c>
      <c r="AO35" s="4">
        <f t="shared" si="21"/>
        <v>0</v>
      </c>
      <c r="AP35" s="4">
        <f t="shared" si="22"/>
        <v>0</v>
      </c>
      <c r="AQ35" s="4">
        <f t="shared" si="33"/>
        <v>0</v>
      </c>
      <c r="AR35" s="2">
        <f t="shared" si="23"/>
        <v>1282.02</v>
      </c>
      <c r="AU35">
        <f t="shared" si="34"/>
        <v>0.61799999999999999</v>
      </c>
      <c r="AV35">
        <f t="shared" si="24"/>
        <v>0.61799999999999999</v>
      </c>
      <c r="AW35">
        <f t="shared" si="25"/>
        <v>0.61799999999999999</v>
      </c>
      <c r="AX35">
        <f t="shared" si="26"/>
        <v>0.61799999999999999</v>
      </c>
      <c r="BE35" s="1">
        <f t="shared" si="27"/>
        <v>45464</v>
      </c>
      <c r="BF35">
        <f t="shared" si="28"/>
        <v>1</v>
      </c>
      <c r="BG35">
        <f t="shared" si="29"/>
        <v>1</v>
      </c>
      <c r="BH35">
        <f t="shared" si="30"/>
        <v>0.61799999999999999</v>
      </c>
      <c r="BI35">
        <f t="shared" si="31"/>
        <v>0.38200000000000001</v>
      </c>
    </row>
    <row r="36" spans="1:61" x14ac:dyDescent="0.25">
      <c r="A36" s="1">
        <f>eod_group_score_df_positive[[#This Row],[date]]</f>
        <v>45463</v>
      </c>
      <c r="B36" t="s">
        <v>277</v>
      </c>
      <c r="C36" s="3">
        <f>AVERAGE(eod_group_score_df_positive!Z36:Z40)</f>
        <v>0.35515382751938934</v>
      </c>
      <c r="D36" s="3">
        <f>AVERAGE(eod_group_score_df_positive!AA36:AA40)</f>
        <v>0.3672868570435901</v>
      </c>
      <c r="E36" s="3">
        <f>AVERAGE(eod_group_score_df_positive!AB36:AB40)</f>
        <v>0.21533561796676715</v>
      </c>
      <c r="F36" s="3">
        <f>AVERAGE(eod_group_score_df_positive!AC36:AC40)</f>
        <v>0.65076582824459162</v>
      </c>
      <c r="G36" t="s">
        <v>277</v>
      </c>
      <c r="H36" s="3">
        <f>ABS(AVERAGE(eod_group_score_df_negative!Z36:Z40))</f>
        <v>0.72414119595262716</v>
      </c>
      <c r="I36" s="3">
        <f>ABS(AVERAGE(eod_group_score_df_negative!AA36:AA40))</f>
        <v>0.71594458411620199</v>
      </c>
      <c r="J36" s="3">
        <f>ABS(AVERAGE(eod_group_score_df_negative!AB36:AB40))</f>
        <v>0.50843365126872064</v>
      </c>
      <c r="K36" s="3">
        <f>ABS(AVERAGE(eod_group_score_df_negative!AC36:AC40))</f>
        <v>0.50994893523831619</v>
      </c>
      <c r="L36" t="s">
        <v>277</v>
      </c>
      <c r="M36" s="4">
        <f t="shared" si="7"/>
        <v>-0.34187813378980597</v>
      </c>
      <c r="N36" s="4">
        <f t="shared" si="8"/>
        <v>-0.32186817500359083</v>
      </c>
      <c r="O36" s="4">
        <f t="shared" si="9"/>
        <v>-0.40496059415668589</v>
      </c>
      <c r="P36" s="4">
        <f t="shared" si="10"/>
        <v>0.12131911942235672</v>
      </c>
      <c r="Q36" t="s">
        <v>277</v>
      </c>
      <c r="R36" s="6">
        <f t="shared" si="0"/>
        <v>45463</v>
      </c>
      <c r="S36" s="5">
        <f t="shared" ref="S36:V36" si="66">AVERAGE(M36:M40)</f>
        <v>-0.20267174233103841</v>
      </c>
      <c r="T36" s="5">
        <f t="shared" si="66"/>
        <v>-0.44673011280189351</v>
      </c>
      <c r="U36" s="5">
        <f t="shared" si="66"/>
        <v>-0.26094091614779141</v>
      </c>
      <c r="V36" s="5">
        <f t="shared" si="66"/>
        <v>-3.747992958012511E-2</v>
      </c>
      <c r="W36" s="5">
        <f t="shared" si="12"/>
        <v>-0.94782270086084841</v>
      </c>
      <c r="X36">
        <f>group_stock_price_index[[#This Row],[VNINDEX]]</f>
        <v>1282.3</v>
      </c>
      <c r="Y36" t="s">
        <v>277</v>
      </c>
      <c r="Z36" s="1">
        <f t="shared" si="3"/>
        <v>45463</v>
      </c>
      <c r="AA36" s="4">
        <f t="shared" si="13"/>
        <v>0</v>
      </c>
      <c r="AB36" s="4">
        <f t="shared" si="4"/>
        <v>0</v>
      </c>
      <c r="AC36" s="4">
        <f t="shared" si="5"/>
        <v>0</v>
      </c>
      <c r="AD36" s="4">
        <f t="shared" si="6"/>
        <v>0</v>
      </c>
      <c r="AE36" s="4">
        <f t="shared" si="14"/>
        <v>0</v>
      </c>
      <c r="AF36" s="7">
        <f t="shared" si="15"/>
        <v>1282.3</v>
      </c>
      <c r="AG36" t="s">
        <v>277</v>
      </c>
      <c r="AI36" t="s">
        <v>277</v>
      </c>
      <c r="AJ36" s="1">
        <f t="shared" si="16"/>
        <v>45463</v>
      </c>
      <c r="AK36" s="4">
        <f t="shared" si="17"/>
        <v>0</v>
      </c>
      <c r="AL36" s="4">
        <f t="shared" si="18"/>
        <v>0</v>
      </c>
      <c r="AM36" s="4">
        <f t="shared" si="19"/>
        <v>0</v>
      </c>
      <c r="AN36" s="4">
        <f t="shared" si="20"/>
        <v>0</v>
      </c>
      <c r="AO36" s="4">
        <f t="shared" si="21"/>
        <v>0</v>
      </c>
      <c r="AP36" s="4">
        <f t="shared" si="22"/>
        <v>0</v>
      </c>
      <c r="AQ36" s="4">
        <f t="shared" si="33"/>
        <v>0</v>
      </c>
      <c r="AR36" s="2">
        <f t="shared" si="23"/>
        <v>1282.3</v>
      </c>
      <c r="AU36">
        <f t="shared" si="34"/>
        <v>0.61799999999999999</v>
      </c>
      <c r="AV36">
        <f t="shared" si="24"/>
        <v>0.61799999999999999</v>
      </c>
      <c r="AW36">
        <f t="shared" si="25"/>
        <v>0.61799999999999999</v>
      </c>
      <c r="AX36">
        <f t="shared" si="26"/>
        <v>0.61799999999999999</v>
      </c>
      <c r="BE36" s="1">
        <f t="shared" si="27"/>
        <v>45463</v>
      </c>
      <c r="BF36">
        <f t="shared" si="28"/>
        <v>1</v>
      </c>
      <c r="BG36">
        <f t="shared" si="29"/>
        <v>1</v>
      </c>
      <c r="BH36">
        <f t="shared" si="30"/>
        <v>0.61799999999999999</v>
      </c>
      <c r="BI36">
        <f t="shared" si="31"/>
        <v>0.38200000000000001</v>
      </c>
    </row>
    <row r="37" spans="1:61" x14ac:dyDescent="0.25">
      <c r="A37" s="1">
        <f>eod_group_score_df_positive[[#This Row],[date]]</f>
        <v>45462</v>
      </c>
      <c r="B37" t="s">
        <v>277</v>
      </c>
      <c r="C37" s="3">
        <f>AVERAGE(eod_group_score_df_positive!Z37:Z41)</f>
        <v>0.29239998023695357</v>
      </c>
      <c r="D37" s="3">
        <f>AVERAGE(eod_group_score_df_positive!AA37:AA41)</f>
        <v>0.2532837890289249</v>
      </c>
      <c r="E37" s="3">
        <f>AVERAGE(eod_group_score_df_positive!AB37:AB41)</f>
        <v>0.22760774403844702</v>
      </c>
      <c r="F37" s="3">
        <f>AVERAGE(eod_group_score_df_positive!AC37:AC41)</f>
        <v>0.63682123590257955</v>
      </c>
      <c r="G37" t="s">
        <v>277</v>
      </c>
      <c r="H37" s="3">
        <f>ABS(AVERAGE(eod_group_score_df_negative!Z37:Z41))</f>
        <v>0.74883370630882529</v>
      </c>
      <c r="I37" s="3">
        <f>ABS(AVERAGE(eod_group_score_df_negative!AA37:AA41))</f>
        <v>0.72262849807552987</v>
      </c>
      <c r="J37" s="3">
        <f>ABS(AVERAGE(eod_group_score_df_negative!AB37:AB41))</f>
        <v>0.52136365714384403</v>
      </c>
      <c r="K37" s="3">
        <f>ABS(AVERAGE(eod_group_score_df_negative!AC37:AC41))</f>
        <v>0.54506580159046514</v>
      </c>
      <c r="L37" t="s">
        <v>277</v>
      </c>
      <c r="M37" s="4">
        <f t="shared" si="7"/>
        <v>-0.43835858556023016</v>
      </c>
      <c r="N37" s="4">
        <f t="shared" si="8"/>
        <v>-0.48092919337982432</v>
      </c>
      <c r="O37" s="4">
        <f t="shared" si="9"/>
        <v>-0.39221245649925718</v>
      </c>
      <c r="P37" s="4">
        <f t="shared" si="10"/>
        <v>7.7634690458016284E-2</v>
      </c>
      <c r="Q37" t="s">
        <v>277</v>
      </c>
      <c r="R37" s="6">
        <f t="shared" si="0"/>
        <v>45462</v>
      </c>
      <c r="S37" s="5">
        <f t="shared" ref="S37:V37" si="67">AVERAGE(M37:M41)</f>
        <v>-6.4008162272692236E-3</v>
      </c>
      <c r="T37" s="5">
        <f t="shared" si="67"/>
        <v>-0.30717388258831319</v>
      </c>
      <c r="U37" s="5">
        <f t="shared" si="67"/>
        <v>-6.8414828913351794E-2</v>
      </c>
      <c r="V37" s="5">
        <f t="shared" si="67"/>
        <v>6.1568296514389421E-2</v>
      </c>
      <c r="W37" s="5">
        <f t="shared" si="12"/>
        <v>-0.3204212312145448</v>
      </c>
      <c r="X37">
        <f>group_stock_price_index[[#This Row],[VNINDEX]]</f>
        <v>1279.79</v>
      </c>
      <c r="Y37" t="s">
        <v>277</v>
      </c>
      <c r="Z37" s="1">
        <f t="shared" si="3"/>
        <v>45462</v>
      </c>
      <c r="AA37" s="4">
        <f t="shared" si="13"/>
        <v>0</v>
      </c>
      <c r="AB37" s="4">
        <f t="shared" si="4"/>
        <v>0</v>
      </c>
      <c r="AC37" s="4">
        <f t="shared" si="5"/>
        <v>0</v>
      </c>
      <c r="AD37" s="4">
        <f t="shared" si="6"/>
        <v>0</v>
      </c>
      <c r="AE37" s="4">
        <f t="shared" si="14"/>
        <v>0</v>
      </c>
      <c r="AF37" s="7">
        <f t="shared" si="15"/>
        <v>1279.79</v>
      </c>
      <c r="AG37" t="s">
        <v>277</v>
      </c>
      <c r="AI37" t="s">
        <v>277</v>
      </c>
      <c r="AJ37" s="1">
        <f t="shared" si="16"/>
        <v>45462</v>
      </c>
      <c r="AK37" s="4">
        <f t="shared" si="17"/>
        <v>0</v>
      </c>
      <c r="AL37" s="4">
        <f t="shared" si="18"/>
        <v>0</v>
      </c>
      <c r="AM37" s="4">
        <f t="shared" si="19"/>
        <v>0</v>
      </c>
      <c r="AN37" s="4">
        <f t="shared" si="20"/>
        <v>0</v>
      </c>
      <c r="AO37" s="4">
        <f t="shared" si="21"/>
        <v>0</v>
      </c>
      <c r="AP37" s="4">
        <f t="shared" si="22"/>
        <v>0</v>
      </c>
      <c r="AQ37" s="4">
        <f t="shared" si="33"/>
        <v>0</v>
      </c>
      <c r="AR37" s="2">
        <f t="shared" si="23"/>
        <v>1279.79</v>
      </c>
      <c r="AU37">
        <f t="shared" si="34"/>
        <v>0.61799999999999999</v>
      </c>
      <c r="AV37">
        <f t="shared" si="24"/>
        <v>0.61799999999999999</v>
      </c>
      <c r="AW37">
        <f t="shared" si="25"/>
        <v>0.61799999999999999</v>
      </c>
      <c r="AX37">
        <f t="shared" si="26"/>
        <v>0.61799999999999999</v>
      </c>
      <c r="BE37" s="1">
        <f t="shared" si="27"/>
        <v>45462</v>
      </c>
      <c r="BF37">
        <f t="shared" si="28"/>
        <v>1</v>
      </c>
      <c r="BG37">
        <f t="shared" si="29"/>
        <v>1</v>
      </c>
      <c r="BH37">
        <f t="shared" si="30"/>
        <v>0.61799999999999999</v>
      </c>
      <c r="BI37">
        <f t="shared" si="31"/>
        <v>0.38200000000000001</v>
      </c>
    </row>
    <row r="38" spans="1:61" x14ac:dyDescent="0.25">
      <c r="A38" s="1">
        <f>eod_group_score_df_positive[[#This Row],[date]]</f>
        <v>45461</v>
      </c>
      <c r="B38" t="s">
        <v>277</v>
      </c>
      <c r="C38" s="3">
        <f>AVERAGE(eod_group_score_df_positive!Z38:Z42)</f>
        <v>0.56495314943817265</v>
      </c>
      <c r="D38" s="3">
        <f>AVERAGE(eod_group_score_df_positive!AA38:AA42)</f>
        <v>0.26286595713843952</v>
      </c>
      <c r="E38" s="3">
        <f>AVERAGE(eod_group_score_df_positive!AB38:AB42)</f>
        <v>0.31323125759228149</v>
      </c>
      <c r="F38" s="3">
        <f>AVERAGE(eod_group_score_df_positive!AC38:AC42)</f>
        <v>0.68284830171260957</v>
      </c>
      <c r="G38" t="s">
        <v>277</v>
      </c>
      <c r="H38" s="3">
        <f>ABS(AVERAGE(eod_group_score_df_negative!Z38:Z42))</f>
        <v>0.73379329112887093</v>
      </c>
      <c r="I38" s="3">
        <f>ABS(AVERAGE(eod_group_score_df_negative!AA38:AA42))</f>
        <v>0.69947274493246048</v>
      </c>
      <c r="J38" s="3">
        <f>ABS(AVERAGE(eod_group_score_df_negative!AB38:AB42))</f>
        <v>0.50532931163344486</v>
      </c>
      <c r="K38" s="3">
        <f>ABS(AVERAGE(eod_group_score_df_negative!AC38:AC42))</f>
        <v>0.54501478583135798</v>
      </c>
      <c r="L38" t="s">
        <v>277</v>
      </c>
      <c r="M38" s="4">
        <f t="shared" si="7"/>
        <v>-0.13000239031799096</v>
      </c>
      <c r="N38" s="4">
        <f t="shared" si="8"/>
        <v>-0.45369347284325895</v>
      </c>
      <c r="O38" s="4">
        <f t="shared" si="9"/>
        <v>-0.23467787389620817</v>
      </c>
      <c r="P38" s="4">
        <f t="shared" si="10"/>
        <v>0.11225479231316661</v>
      </c>
      <c r="Q38" t="s">
        <v>277</v>
      </c>
      <c r="R38" s="6">
        <f t="shared" si="0"/>
        <v>45461</v>
      </c>
      <c r="S38" s="5">
        <f t="shared" ref="S38:V38" si="68">AVERAGE(M38:M42)</f>
        <v>0.20674584621540451</v>
      </c>
      <c r="T38" s="5">
        <f t="shared" si="68"/>
        <v>-0.12840080142339139</v>
      </c>
      <c r="U38" s="5">
        <f t="shared" si="68"/>
        <v>0.13149842301299608</v>
      </c>
      <c r="V38" s="5">
        <f t="shared" si="68"/>
        <v>0.15191462324345034</v>
      </c>
      <c r="W38" s="5">
        <f t="shared" si="12"/>
        <v>0.36175809104845957</v>
      </c>
      <c r="X38">
        <f>group_stock_price_index[[#This Row],[VNINDEX]]</f>
        <v>1279.5</v>
      </c>
      <c r="Y38" t="s">
        <v>277</v>
      </c>
      <c r="Z38" s="1">
        <f t="shared" si="3"/>
        <v>45461</v>
      </c>
      <c r="AA38" s="4">
        <f t="shared" si="13"/>
        <v>0.2</v>
      </c>
      <c r="AB38" s="4">
        <f t="shared" si="4"/>
        <v>0</v>
      </c>
      <c r="AC38" s="4">
        <f t="shared" si="5"/>
        <v>0</v>
      </c>
      <c r="AD38" s="4">
        <f t="shared" si="6"/>
        <v>0</v>
      </c>
      <c r="AE38" s="4">
        <f t="shared" si="14"/>
        <v>0.2</v>
      </c>
      <c r="AF38" s="7">
        <f t="shared" si="15"/>
        <v>1279.5</v>
      </c>
      <c r="AG38" t="s">
        <v>277</v>
      </c>
      <c r="AI38" t="s">
        <v>277</v>
      </c>
      <c r="AJ38" s="1">
        <f t="shared" si="16"/>
        <v>45461</v>
      </c>
      <c r="AK38" s="4">
        <f t="shared" si="17"/>
        <v>6.9099999999999995E-2</v>
      </c>
      <c r="AL38" s="4">
        <f t="shared" si="18"/>
        <v>0</v>
      </c>
      <c r="AM38" s="4">
        <f t="shared" si="19"/>
        <v>0</v>
      </c>
      <c r="AN38" s="4">
        <f t="shared" si="20"/>
        <v>0</v>
      </c>
      <c r="AO38" s="4">
        <f t="shared" si="21"/>
        <v>6.9099999999999995E-2</v>
      </c>
      <c r="AP38" s="4">
        <f t="shared" si="22"/>
        <v>0</v>
      </c>
      <c r="AQ38" s="4">
        <f t="shared" si="33"/>
        <v>0</v>
      </c>
      <c r="AR38" s="2">
        <f t="shared" si="23"/>
        <v>1279.5</v>
      </c>
      <c r="AU38">
        <f t="shared" si="34"/>
        <v>1.3819999999999999</v>
      </c>
      <c r="AV38">
        <f t="shared" si="24"/>
        <v>1.3819999999999999</v>
      </c>
      <c r="AW38">
        <f t="shared" si="25"/>
        <v>0.61799999999999999</v>
      </c>
      <c r="AX38">
        <f t="shared" si="26"/>
        <v>0.61799999999999999</v>
      </c>
      <c r="BE38" s="1">
        <f t="shared" si="27"/>
        <v>45461</v>
      </c>
      <c r="BF38">
        <f t="shared" si="28"/>
        <v>1.3819999999999999</v>
      </c>
      <c r="BG38">
        <f t="shared" si="29"/>
        <v>1.3819999999999999</v>
      </c>
      <c r="BH38">
        <f t="shared" si="30"/>
        <v>1</v>
      </c>
      <c r="BI38">
        <f t="shared" si="31"/>
        <v>0.61799999999999999</v>
      </c>
    </row>
    <row r="39" spans="1:61" x14ac:dyDescent="0.25">
      <c r="A39" s="1">
        <f>eod_group_score_df_positive[[#This Row],[date]]</f>
        <v>45460</v>
      </c>
      <c r="B39" t="s">
        <v>277</v>
      </c>
      <c r="C39" s="3">
        <f>AVERAGE(eod_group_score_df_positive!Z39:Z43)</f>
        <v>0.61251489955855321</v>
      </c>
      <c r="D39" s="3">
        <f>AVERAGE(eod_group_score_df_positive!AA39:AA43)</f>
        <v>0.20572931582442919</v>
      </c>
      <c r="E39" s="3">
        <f>AVERAGE(eod_group_score_df_positive!AB39:AB43)</f>
        <v>0.33845194417031771</v>
      </c>
      <c r="F39" s="3">
        <f>AVERAGE(eod_group_score_df_positive!AC39:AC43)</f>
        <v>0.35106872229353464</v>
      </c>
      <c r="G39" t="s">
        <v>277</v>
      </c>
      <c r="H39" s="3">
        <f>ABS(AVERAGE(eod_group_score_df_negative!Z39:Z43))</f>
        <v>0.77856104364256251</v>
      </c>
      <c r="I39" s="3">
        <f>ABS(AVERAGE(eod_group_score_df_negative!AA39:AA43))</f>
        <v>0.80902042210811254</v>
      </c>
      <c r="J39" s="3">
        <f>ABS(AVERAGE(eod_group_score_df_negative!AB39:AB43))</f>
        <v>0.54758949598896034</v>
      </c>
      <c r="K39" s="3">
        <f>ABS(AVERAGE(eod_group_score_df_negative!AC39:AC43))</f>
        <v>0.61588577839097658</v>
      </c>
      <c r="L39" t="s">
        <v>277</v>
      </c>
      <c r="M39" s="4">
        <f t="shared" si="7"/>
        <v>-0.11936526175695863</v>
      </c>
      <c r="N39" s="4">
        <f t="shared" si="8"/>
        <v>-0.59452206167880661</v>
      </c>
      <c r="O39" s="4">
        <f t="shared" si="9"/>
        <v>-0.23603585830144391</v>
      </c>
      <c r="P39" s="4">
        <f t="shared" si="10"/>
        <v>-0.27386713222801778</v>
      </c>
      <c r="Q39" t="s">
        <v>277</v>
      </c>
      <c r="R39" s="6">
        <f t="shared" si="0"/>
        <v>45460</v>
      </c>
      <c r="S39" s="5">
        <f t="shared" ref="S39:V39" si="69">AVERAGE(M39:M43)</f>
        <v>0.32526822318892651</v>
      </c>
      <c r="T39" s="5">
        <f t="shared" si="69"/>
        <v>1.6105597637084711E-2</v>
      </c>
      <c r="U39" s="5">
        <f t="shared" si="69"/>
        <v>0.29386332264283344</v>
      </c>
      <c r="V39" s="5">
        <f t="shared" si="69"/>
        <v>0.20422022297795639</v>
      </c>
      <c r="W39" s="5">
        <f t="shared" si="12"/>
        <v>0.83945736644680102</v>
      </c>
      <c r="X39">
        <f>group_stock_price_index[[#This Row],[VNINDEX]]</f>
        <v>1274.77</v>
      </c>
      <c r="Y39" t="s">
        <v>277</v>
      </c>
      <c r="Z39" s="1">
        <f t="shared" si="3"/>
        <v>45460</v>
      </c>
      <c r="AA39" s="4">
        <f t="shared" si="13"/>
        <v>0.4</v>
      </c>
      <c r="AB39" s="4">
        <f t="shared" si="4"/>
        <v>0</v>
      </c>
      <c r="AC39" s="4">
        <f t="shared" si="5"/>
        <v>0.2</v>
      </c>
      <c r="AD39" s="4">
        <f t="shared" si="6"/>
        <v>0.2</v>
      </c>
      <c r="AE39" s="4">
        <f t="shared" si="14"/>
        <v>0.8</v>
      </c>
      <c r="AF39" s="7">
        <f t="shared" si="15"/>
        <v>1274.77</v>
      </c>
      <c r="AG39" t="s">
        <v>277</v>
      </c>
      <c r="AI39" t="s">
        <v>277</v>
      </c>
      <c r="AJ39" s="1">
        <f t="shared" si="16"/>
        <v>45460</v>
      </c>
      <c r="AK39" s="4">
        <f t="shared" si="17"/>
        <v>0.13819999999999999</v>
      </c>
      <c r="AL39" s="4">
        <f t="shared" si="18"/>
        <v>0</v>
      </c>
      <c r="AM39" s="4">
        <f t="shared" si="19"/>
        <v>0.05</v>
      </c>
      <c r="AN39" s="4">
        <f t="shared" si="20"/>
        <v>3.09E-2</v>
      </c>
      <c r="AO39" s="4">
        <f t="shared" si="21"/>
        <v>0.21909999999999999</v>
      </c>
      <c r="AP39" s="4">
        <f t="shared" si="22"/>
        <v>0</v>
      </c>
      <c r="AQ39" s="4">
        <f t="shared" si="33"/>
        <v>0.2</v>
      </c>
      <c r="AR39" s="2">
        <f t="shared" si="23"/>
        <v>1274.77</v>
      </c>
      <c r="AU39">
        <f t="shared" si="34"/>
        <v>1.3819999999999999</v>
      </c>
      <c r="AV39">
        <f t="shared" si="24"/>
        <v>1.3819999999999999</v>
      </c>
      <c r="AW39">
        <f t="shared" si="25"/>
        <v>0.61799999999999999</v>
      </c>
      <c r="AX39">
        <f t="shared" si="26"/>
        <v>0.61799999999999999</v>
      </c>
      <c r="BE39" s="1">
        <f t="shared" si="27"/>
        <v>45460</v>
      </c>
      <c r="BF39">
        <f t="shared" si="28"/>
        <v>1.3819999999999999</v>
      </c>
      <c r="BG39">
        <f t="shared" si="29"/>
        <v>1.3819999999999999</v>
      </c>
      <c r="BH39">
        <f t="shared" si="30"/>
        <v>1</v>
      </c>
      <c r="BI39">
        <f t="shared" si="31"/>
        <v>0.61799999999999999</v>
      </c>
    </row>
    <row r="40" spans="1:61" x14ac:dyDescent="0.25">
      <c r="A40" s="1">
        <f>eod_group_score_df_positive[[#This Row],[date]]</f>
        <v>45457</v>
      </c>
      <c r="B40" t="s">
        <v>277</v>
      </c>
      <c r="C40" s="3">
        <f>AVERAGE(eod_group_score_df_positive!Z40:Z44)</f>
        <v>0.75875604969193267</v>
      </c>
      <c r="D40" s="3">
        <f>AVERAGE(eod_group_score_df_positive!AA40:AA44)</f>
        <v>0.34792306002543644</v>
      </c>
      <c r="E40" s="3">
        <f>AVERAGE(eod_group_score_df_positive!AB40:AB44)</f>
        <v>0.49292916515872776</v>
      </c>
      <c r="F40" s="3">
        <f>AVERAGE(eod_group_score_df_positive!AC40:AC44)</f>
        <v>0.39137133783957939</v>
      </c>
      <c r="G40" t="s">
        <v>277</v>
      </c>
      <c r="H40" s="3">
        <f>ABS(AVERAGE(eod_group_score_df_negative!Z40:Z44))</f>
        <v>0.73449716599965675</v>
      </c>
      <c r="I40" s="3">
        <f>ABS(AVERAGE(eod_group_score_df_negative!AA40:AA44))</f>
        <v>0.77920452163950116</v>
      </c>
      <c r="J40" s="3">
        <f>ABS(AVERAGE(eod_group_score_df_negative!AB40:AB44))</f>
        <v>0.53061376176935782</v>
      </c>
      <c r="K40" s="3">
        <f>ABS(AVERAGE(eod_group_score_df_negative!AC40:AC44))</f>
        <v>0.6182819453639713</v>
      </c>
      <c r="L40" t="s">
        <v>277</v>
      </c>
      <c r="M40" s="4">
        <f t="shared" si="7"/>
        <v>1.624565976979369E-2</v>
      </c>
      <c r="N40" s="4">
        <f t="shared" si="8"/>
        <v>-0.38263766110398695</v>
      </c>
      <c r="O40" s="4">
        <f t="shared" si="9"/>
        <v>-3.6817797885361964E-2</v>
      </c>
      <c r="P40" s="4">
        <f t="shared" si="10"/>
        <v>-0.22474111786614739</v>
      </c>
      <c r="Q40" t="s">
        <v>277</v>
      </c>
      <c r="R40" s="6">
        <f t="shared" si="0"/>
        <v>45457</v>
      </c>
      <c r="S40" s="5">
        <f t="shared" ref="S40:V40" si="70">AVERAGE(M40:M44)</f>
        <v>0.44552713411036649</v>
      </c>
      <c r="T40" s="5">
        <f t="shared" si="70"/>
        <v>0.22259057206076474</v>
      </c>
      <c r="U40" s="5">
        <f t="shared" si="70"/>
        <v>0.47067635522114204</v>
      </c>
      <c r="V40" s="5">
        <f t="shared" si="70"/>
        <v>0.35157120358305616</v>
      </c>
      <c r="W40" s="5">
        <f t="shared" si="12"/>
        <v>1.4903652649753294</v>
      </c>
      <c r="X40">
        <f>group_stock_price_index[[#This Row],[VNINDEX]]</f>
        <v>1279.9100000000001</v>
      </c>
      <c r="Y40" t="s">
        <v>277</v>
      </c>
      <c r="Z40" s="1">
        <f t="shared" si="3"/>
        <v>45457</v>
      </c>
      <c r="AA40" s="4">
        <f t="shared" si="13"/>
        <v>0.4</v>
      </c>
      <c r="AB40" s="4">
        <f t="shared" si="4"/>
        <v>0.2</v>
      </c>
      <c r="AC40" s="4">
        <f t="shared" si="5"/>
        <v>0.4</v>
      </c>
      <c r="AD40" s="4">
        <f t="shared" si="6"/>
        <v>0.4</v>
      </c>
      <c r="AE40" s="4">
        <f t="shared" si="14"/>
        <v>1.4</v>
      </c>
      <c r="AF40" s="7">
        <f t="shared" si="15"/>
        <v>1279.9100000000001</v>
      </c>
      <c r="AG40" t="s">
        <v>277</v>
      </c>
      <c r="AI40" t="s">
        <v>277</v>
      </c>
      <c r="AJ40" s="1">
        <f t="shared" si="16"/>
        <v>45457</v>
      </c>
      <c r="AK40" s="4">
        <f t="shared" si="17"/>
        <v>0.1</v>
      </c>
      <c r="AL40" s="4">
        <f t="shared" si="18"/>
        <v>0.05</v>
      </c>
      <c r="AM40" s="4">
        <f t="shared" si="19"/>
        <v>6.1800000000000001E-2</v>
      </c>
      <c r="AN40" s="4">
        <f t="shared" si="20"/>
        <v>3.8200000000000005E-2</v>
      </c>
      <c r="AO40" s="4">
        <f t="shared" si="21"/>
        <v>0.25</v>
      </c>
      <c r="AP40" s="4">
        <f t="shared" si="22"/>
        <v>0.7</v>
      </c>
      <c r="AQ40" s="4">
        <f t="shared" si="33"/>
        <v>0.2</v>
      </c>
      <c r="AR40" s="2">
        <f t="shared" si="23"/>
        <v>1279.9100000000001</v>
      </c>
      <c r="AU40">
        <f t="shared" si="34"/>
        <v>0.61799999999999999</v>
      </c>
      <c r="AV40">
        <f t="shared" si="24"/>
        <v>1</v>
      </c>
      <c r="AW40">
        <f t="shared" si="25"/>
        <v>1</v>
      </c>
      <c r="AX40">
        <f t="shared" si="26"/>
        <v>0.61799999999999999</v>
      </c>
      <c r="BE40" s="1">
        <f t="shared" si="27"/>
        <v>45457</v>
      </c>
      <c r="BF40">
        <f t="shared" si="28"/>
        <v>1</v>
      </c>
      <c r="BG40">
        <f t="shared" si="29"/>
        <v>1</v>
      </c>
      <c r="BH40">
        <f t="shared" si="30"/>
        <v>0.61799999999999999</v>
      </c>
      <c r="BI40">
        <f t="shared" si="31"/>
        <v>0.38200000000000001</v>
      </c>
    </row>
    <row r="41" spans="1:61" x14ac:dyDescent="0.25">
      <c r="A41" s="1">
        <f>eod_group_score_df_positive[[#This Row],[date]]</f>
        <v>45456</v>
      </c>
      <c r="B41" t="s">
        <v>277</v>
      </c>
      <c r="C41" s="3">
        <f>AVERAGE(eod_group_score_df_positive!Z41:Z45)</f>
        <v>0.89459203337892146</v>
      </c>
      <c r="D41" s="3">
        <f>AVERAGE(eod_group_score_df_positive!AA41:AA45)</f>
        <v>0.44451785590341741</v>
      </c>
      <c r="E41" s="3">
        <f>AVERAGE(eod_group_score_df_positive!AB41:AB45)</f>
        <v>0.59358519569945489</v>
      </c>
      <c r="F41" s="3">
        <f>AVERAGE(eod_group_score_df_positive!AC41:AC45)</f>
        <v>0.67716411328312931</v>
      </c>
      <c r="G41" t="s">
        <v>277</v>
      </c>
      <c r="H41" s="3">
        <f>ABS(AVERAGE(eod_group_score_df_negative!Z41:Z45))</f>
        <v>0.19672221865670592</v>
      </c>
      <c r="I41" s="3">
        <f>ABS(AVERAGE(eod_group_score_df_negative!AA41:AA45))</f>
        <v>0.20162454355984688</v>
      </c>
      <c r="J41" s="3">
        <f>ABS(AVERAGE(eod_group_score_df_negative!AB41:AB45))</f>
        <v>0.16855987469800304</v>
      </c>
      <c r="K41" s="3">
        <f>ABS(AVERAGE(eod_group_score_df_negative!AC41:AC45))</f>
        <v>0.16061983362159332</v>
      </c>
      <c r="L41" t="s">
        <v>277</v>
      </c>
      <c r="M41" s="4">
        <f t="shared" si="7"/>
        <v>0.63947649672903994</v>
      </c>
      <c r="N41" s="4">
        <f t="shared" si="8"/>
        <v>0.37591297606431101</v>
      </c>
      <c r="O41" s="4">
        <f t="shared" si="9"/>
        <v>0.55766984201551228</v>
      </c>
      <c r="P41" s="4">
        <f t="shared" si="10"/>
        <v>0.61656024989492941</v>
      </c>
      <c r="Q41" t="s">
        <v>277</v>
      </c>
      <c r="R41" s="6">
        <f t="shared" si="0"/>
        <v>45456</v>
      </c>
      <c r="S41" s="5">
        <f t="shared" ref="S41:V41" si="71">AVERAGE(M41:M45)</f>
        <v>0.53281766786258333</v>
      </c>
      <c r="T41" s="5">
        <f t="shared" si="71"/>
        <v>0.36723399506631138</v>
      </c>
      <c r="U41" s="5">
        <f t="shared" si="71"/>
        <v>0.6257526795809738</v>
      </c>
      <c r="V41" s="5">
        <f t="shared" si="71"/>
        <v>0.47910743517658477</v>
      </c>
      <c r="W41" s="5">
        <f t="shared" si="12"/>
        <v>2.0049117776864533</v>
      </c>
      <c r="X41">
        <f>group_stock_price_index[[#This Row],[VNINDEX]]</f>
        <v>1301.51</v>
      </c>
      <c r="Y41" t="s">
        <v>277</v>
      </c>
      <c r="Z41" s="1">
        <f t="shared" si="3"/>
        <v>45456</v>
      </c>
      <c r="AA41" s="4">
        <f t="shared" si="13"/>
        <v>0.6</v>
      </c>
      <c r="AB41" s="4">
        <f t="shared" si="4"/>
        <v>0.4</v>
      </c>
      <c r="AC41" s="4">
        <f t="shared" si="5"/>
        <v>0.6</v>
      </c>
      <c r="AD41" s="4">
        <f t="shared" si="6"/>
        <v>0.4</v>
      </c>
      <c r="AE41" s="4">
        <f t="shared" si="14"/>
        <v>2</v>
      </c>
      <c r="AF41" s="7">
        <f t="shared" si="15"/>
        <v>1301.51</v>
      </c>
      <c r="AG41" t="s">
        <v>277</v>
      </c>
      <c r="AI41" t="s">
        <v>277</v>
      </c>
      <c r="AJ41" s="1">
        <f t="shared" si="16"/>
        <v>45456</v>
      </c>
      <c r="AK41" s="4">
        <f t="shared" si="17"/>
        <v>0.15</v>
      </c>
      <c r="AL41" s="4">
        <f t="shared" si="18"/>
        <v>0.1</v>
      </c>
      <c r="AM41" s="4">
        <f t="shared" si="19"/>
        <v>9.2699999999999991E-2</v>
      </c>
      <c r="AN41" s="4">
        <f t="shared" si="20"/>
        <v>3.8200000000000005E-2</v>
      </c>
      <c r="AO41" s="4">
        <f t="shared" si="21"/>
        <v>0.38090000000000002</v>
      </c>
      <c r="AP41" s="4">
        <f t="shared" si="22"/>
        <v>0.7</v>
      </c>
      <c r="AQ41" s="4">
        <f t="shared" si="33"/>
        <v>0.4</v>
      </c>
      <c r="AR41" s="2">
        <f t="shared" si="23"/>
        <v>1301.51</v>
      </c>
      <c r="AU41">
        <f t="shared" si="34"/>
        <v>0.61799999999999999</v>
      </c>
      <c r="AV41">
        <f t="shared" si="24"/>
        <v>1</v>
      </c>
      <c r="AW41">
        <f t="shared" si="25"/>
        <v>1</v>
      </c>
      <c r="AX41">
        <f t="shared" si="26"/>
        <v>0.61799999999999999</v>
      </c>
      <c r="BE41" s="1">
        <f t="shared" si="27"/>
        <v>45456</v>
      </c>
      <c r="BF41">
        <f t="shared" si="28"/>
        <v>1</v>
      </c>
      <c r="BG41">
        <f t="shared" si="29"/>
        <v>1</v>
      </c>
      <c r="BH41">
        <f t="shared" si="30"/>
        <v>0.61799999999999999</v>
      </c>
      <c r="BI41">
        <f t="shared" si="31"/>
        <v>0.38200000000000001</v>
      </c>
    </row>
    <row r="42" spans="1:61" x14ac:dyDescent="0.25">
      <c r="A42" s="1">
        <f>eod_group_score_df_positive[[#This Row],[date]]</f>
        <v>45455</v>
      </c>
      <c r="B42" t="s">
        <v>277</v>
      </c>
      <c r="C42" s="3">
        <f>AVERAGE(eod_group_score_df_positive!Z42:Z46)</f>
        <v>0.8569773838407253</v>
      </c>
      <c r="D42" s="3">
        <f>AVERAGE(eod_group_score_df_positive!AA42:AA46)</f>
        <v>0.51742328239204416</v>
      </c>
      <c r="E42" s="3">
        <f>AVERAGE(eod_group_score_df_positive!AB42:AB46)</f>
        <v>0.63006547713660188</v>
      </c>
      <c r="F42" s="3">
        <f>AVERAGE(eod_group_score_df_positive!AC42:AC46)</f>
        <v>0.63083330003697047</v>
      </c>
      <c r="G42" t="s">
        <v>277</v>
      </c>
      <c r="H42" s="3">
        <f>ABS(AVERAGE(eod_group_score_df_negative!Z42:Z46))</f>
        <v>0.19622489318269448</v>
      </c>
      <c r="I42" s="3">
        <f>ABS(AVERAGE(eod_group_score_df_negative!AA42:AA46))</f>
        <v>0.21498526915431831</v>
      </c>
      <c r="J42" s="3">
        <f>ABS(AVERAGE(eod_group_score_df_negative!AB42:AB46))</f>
        <v>0.15391310419216647</v>
      </c>
      <c r="K42" s="3">
        <f>ABS(AVERAGE(eod_group_score_df_negative!AC42:AC46))</f>
        <v>0.19412706438956132</v>
      </c>
      <c r="L42" t="s">
        <v>277</v>
      </c>
      <c r="M42" s="4">
        <f t="shared" si="7"/>
        <v>0.62737472665313843</v>
      </c>
      <c r="N42" s="4">
        <f t="shared" si="8"/>
        <v>0.41293621244478473</v>
      </c>
      <c r="O42" s="4">
        <f t="shared" si="9"/>
        <v>0.60735380313248222</v>
      </c>
      <c r="P42" s="4">
        <f t="shared" si="10"/>
        <v>0.52936632410332096</v>
      </c>
      <c r="Q42" t="s">
        <v>277</v>
      </c>
      <c r="R42" s="6">
        <f t="shared" si="0"/>
        <v>45455</v>
      </c>
      <c r="S42" s="5">
        <f t="shared" ref="S42:V42" si="72">AVERAGE(M42:M46)</f>
        <v>0.46486780457134225</v>
      </c>
      <c r="T42" s="5">
        <f t="shared" si="72"/>
        <v>0.3363472631582613</v>
      </c>
      <c r="U42" s="5">
        <f t="shared" si="72"/>
        <v>0.64706542870459238</v>
      </c>
      <c r="V42" s="5">
        <f t="shared" si="72"/>
        <v>0.34762731344967646</v>
      </c>
      <c r="W42" s="5">
        <f t="shared" si="12"/>
        <v>1.7959078098838726</v>
      </c>
      <c r="X42">
        <f>group_stock_price_index[[#This Row],[VNINDEX]]</f>
        <v>1300.19</v>
      </c>
      <c r="Y42" t="s">
        <v>277</v>
      </c>
      <c r="Z42" s="1">
        <f t="shared" si="3"/>
        <v>45455</v>
      </c>
      <c r="AA42" s="4">
        <f t="shared" si="13"/>
        <v>0.4</v>
      </c>
      <c r="AB42" s="4">
        <f t="shared" si="4"/>
        <v>0.4</v>
      </c>
      <c r="AC42" s="4">
        <f t="shared" si="5"/>
        <v>0.6</v>
      </c>
      <c r="AD42" s="4">
        <f t="shared" si="6"/>
        <v>0.4</v>
      </c>
      <c r="AE42" s="4">
        <f t="shared" si="14"/>
        <v>1.7999999999999998</v>
      </c>
      <c r="AF42" s="7">
        <f t="shared" si="15"/>
        <v>1300.19</v>
      </c>
      <c r="AG42" t="s">
        <v>277</v>
      </c>
      <c r="AI42" t="s">
        <v>277</v>
      </c>
      <c r="AJ42" s="1">
        <f t="shared" si="16"/>
        <v>45455</v>
      </c>
      <c r="AK42" s="4">
        <f t="shared" si="17"/>
        <v>0.1</v>
      </c>
      <c r="AL42" s="4">
        <f t="shared" si="18"/>
        <v>0.1</v>
      </c>
      <c r="AM42" s="4">
        <f t="shared" si="19"/>
        <v>9.2699999999999991E-2</v>
      </c>
      <c r="AN42" s="4">
        <f t="shared" si="20"/>
        <v>3.8200000000000005E-2</v>
      </c>
      <c r="AO42" s="4">
        <f t="shared" si="21"/>
        <v>0.33090000000000003</v>
      </c>
      <c r="AP42" s="4">
        <f t="shared" si="22"/>
        <v>0.7</v>
      </c>
      <c r="AQ42" s="4">
        <f t="shared" si="33"/>
        <v>0.4</v>
      </c>
      <c r="AR42" s="2">
        <f t="shared" si="23"/>
        <v>1300.19</v>
      </c>
      <c r="AU42">
        <f t="shared" si="34"/>
        <v>0.61799999999999999</v>
      </c>
      <c r="AV42">
        <f t="shared" si="24"/>
        <v>1</v>
      </c>
      <c r="AW42">
        <f t="shared" si="25"/>
        <v>1</v>
      </c>
      <c r="AX42">
        <f t="shared" si="26"/>
        <v>0.61799999999999999</v>
      </c>
      <c r="BE42" s="1">
        <f t="shared" si="27"/>
        <v>45455</v>
      </c>
      <c r="BF42">
        <f t="shared" si="28"/>
        <v>1</v>
      </c>
      <c r="BG42">
        <f t="shared" si="29"/>
        <v>1</v>
      </c>
      <c r="BH42">
        <f t="shared" si="30"/>
        <v>0.61799999999999999</v>
      </c>
      <c r="BI42">
        <f t="shared" si="31"/>
        <v>0.38200000000000001</v>
      </c>
    </row>
    <row r="43" spans="1:61" x14ac:dyDescent="0.25">
      <c r="A43" s="1">
        <f>eod_group_score_df_positive[[#This Row],[date]]</f>
        <v>45454</v>
      </c>
      <c r="B43" t="s">
        <v>277</v>
      </c>
      <c r="C43" s="3">
        <f>AVERAGE(eod_group_score_df_positive!Z43:Z47)</f>
        <v>0.65316863872185071</v>
      </c>
      <c r="D43" s="3">
        <f>AVERAGE(eod_group_score_df_positive!AA43:AA47)</f>
        <v>0.45877036464243109</v>
      </c>
      <c r="E43" s="3">
        <f>AVERAGE(eod_group_score_df_positive!AB43:AB47)</f>
        <v>0.71105832875695774</v>
      </c>
      <c r="F43" s="3">
        <f>AVERAGE(eod_group_score_df_positive!AC43:AC47)</f>
        <v>0.56372271837418098</v>
      </c>
      <c r="G43" t="s">
        <v>277</v>
      </c>
      <c r="H43" s="3">
        <f>ABS(AVERAGE(eod_group_score_df_negative!Z43:Z47))</f>
        <v>0.23998656252068024</v>
      </c>
      <c r="I43" s="3">
        <f>ABS(AVERAGE(eod_group_score_df_negative!AA43:AA47))</f>
        <v>0.26436399252272419</v>
      </c>
      <c r="J43" s="3">
        <f>ABS(AVERAGE(eod_group_score_df_negative!AB43:AB47))</f>
        <v>0.19064391987671403</v>
      </c>
      <c r="K43" s="3">
        <f>ABS(AVERAGE(eod_group_score_df_negative!AC43:AC47))</f>
        <v>0.25696410646179874</v>
      </c>
      <c r="L43" t="s">
        <v>277</v>
      </c>
      <c r="M43" s="4">
        <f t="shared" si="7"/>
        <v>0.46260949454961897</v>
      </c>
      <c r="N43" s="4">
        <f t="shared" si="8"/>
        <v>0.26883852245912138</v>
      </c>
      <c r="O43" s="4">
        <f t="shared" si="9"/>
        <v>0.57714662425297869</v>
      </c>
      <c r="P43" s="4">
        <f t="shared" si="10"/>
        <v>0.37378279098569689</v>
      </c>
      <c r="Q43" t="s">
        <v>277</v>
      </c>
      <c r="R43" s="6">
        <f t="shared" si="0"/>
        <v>45454</v>
      </c>
      <c r="S43" s="5">
        <f t="shared" ref="S43:V43" si="73">AVERAGE(M43:M47)</f>
        <v>0.44557803122862899</v>
      </c>
      <c r="T43" s="5">
        <f t="shared" si="73"/>
        <v>0.30348105228863326</v>
      </c>
      <c r="U43" s="5">
        <f t="shared" si="73"/>
        <v>0.66960336309163426</v>
      </c>
      <c r="V43" s="5">
        <f t="shared" si="73"/>
        <v>0.27847024924611674</v>
      </c>
      <c r="W43" s="5">
        <f t="shared" si="12"/>
        <v>1.697132695855013</v>
      </c>
      <c r="X43">
        <f>group_stock_price_index[[#This Row],[VNINDEX]]</f>
        <v>1284.4100000000001</v>
      </c>
      <c r="Y43" t="s">
        <v>277</v>
      </c>
      <c r="Z43" s="1">
        <f t="shared" si="3"/>
        <v>45454</v>
      </c>
      <c r="AA43" s="4">
        <f t="shared" si="13"/>
        <v>0.4</v>
      </c>
      <c r="AB43" s="4">
        <f t="shared" si="4"/>
        <v>0.4</v>
      </c>
      <c r="AC43" s="4">
        <f t="shared" si="5"/>
        <v>0.6</v>
      </c>
      <c r="AD43" s="4">
        <f t="shared" si="6"/>
        <v>0.2</v>
      </c>
      <c r="AE43" s="4">
        <f t="shared" si="14"/>
        <v>1.5999999999999999</v>
      </c>
      <c r="AF43" s="7">
        <f t="shared" si="15"/>
        <v>1284.4100000000001</v>
      </c>
      <c r="AG43" t="s">
        <v>277</v>
      </c>
      <c r="AI43" t="s">
        <v>277</v>
      </c>
      <c r="AJ43" s="1">
        <f t="shared" si="16"/>
        <v>45454</v>
      </c>
      <c r="AK43" s="4">
        <f t="shared" si="17"/>
        <v>0.1</v>
      </c>
      <c r="AL43" s="4">
        <f t="shared" si="18"/>
        <v>0.1</v>
      </c>
      <c r="AM43" s="4">
        <f t="shared" si="19"/>
        <v>9.2699999999999991E-2</v>
      </c>
      <c r="AN43" s="4">
        <f t="shared" si="20"/>
        <v>1.9100000000000002E-2</v>
      </c>
      <c r="AO43" s="4">
        <f t="shared" si="21"/>
        <v>0.31180000000000002</v>
      </c>
      <c r="AP43" s="4">
        <f t="shared" si="22"/>
        <v>0.7</v>
      </c>
      <c r="AQ43" s="4">
        <f t="shared" si="33"/>
        <v>0.4</v>
      </c>
      <c r="AR43" s="2">
        <f t="shared" si="23"/>
        <v>1284.4100000000001</v>
      </c>
      <c r="AU43">
        <f t="shared" si="34"/>
        <v>0.61799999999999999</v>
      </c>
      <c r="AV43">
        <f t="shared" si="24"/>
        <v>1</v>
      </c>
      <c r="AW43">
        <f t="shared" si="25"/>
        <v>1</v>
      </c>
      <c r="AX43">
        <f t="shared" si="26"/>
        <v>0.61799999999999999</v>
      </c>
      <c r="BE43" s="1">
        <f t="shared" si="27"/>
        <v>45454</v>
      </c>
      <c r="BF43">
        <f t="shared" si="28"/>
        <v>1</v>
      </c>
      <c r="BG43">
        <f t="shared" si="29"/>
        <v>1</v>
      </c>
      <c r="BH43">
        <f t="shared" si="30"/>
        <v>0.61799999999999999</v>
      </c>
      <c r="BI43">
        <f t="shared" si="31"/>
        <v>0.38200000000000001</v>
      </c>
    </row>
    <row r="44" spans="1:61" x14ac:dyDescent="0.25">
      <c r="A44" s="1">
        <f>eod_group_score_df_positive[[#This Row],[date]]</f>
        <v>45453</v>
      </c>
      <c r="B44" t="s">
        <v>277</v>
      </c>
      <c r="C44" s="3">
        <f>AVERAGE(eod_group_score_df_positive!Z44:Z48)</f>
        <v>0.61331974217319529</v>
      </c>
      <c r="D44" s="3">
        <f>AVERAGE(eod_group_score_df_positive!AA44:AA48)</f>
        <v>0.48973998199757479</v>
      </c>
      <c r="E44" s="3">
        <f>AVERAGE(eod_group_score_df_positive!AB44:AB48)</f>
        <v>0.6807351901157489</v>
      </c>
      <c r="F44" s="3">
        <f>AVERAGE(eod_group_score_df_positive!AC44:AC48)</f>
        <v>0.54118893437876103</v>
      </c>
      <c r="G44" t="s">
        <v>277</v>
      </c>
      <c r="H44" s="3">
        <f>ABS(AVERAGE(eod_group_score_df_negative!Z44:Z48))</f>
        <v>0.21441170916154154</v>
      </c>
      <c r="I44" s="3">
        <f>ABS(AVERAGE(eod_group_score_df_negative!AA44:AA48))</f>
        <v>0.19144650493592277</v>
      </c>
      <c r="J44" s="3">
        <f>ABS(AVERAGE(eod_group_score_df_negative!AB44:AB48))</f>
        <v>0.14538505934797355</v>
      </c>
      <c r="K44" s="3">
        <f>ABS(AVERAGE(eod_group_score_df_negative!AC44:AC48))</f>
        <v>0.19870232068824448</v>
      </c>
      <c r="L44" t="s">
        <v>277</v>
      </c>
      <c r="M44" s="4">
        <f t="shared" si="7"/>
        <v>0.4819292928502415</v>
      </c>
      <c r="N44" s="4">
        <f t="shared" si="8"/>
        <v>0.43790281043959345</v>
      </c>
      <c r="O44" s="4">
        <f t="shared" si="9"/>
        <v>0.64802930459009933</v>
      </c>
      <c r="P44" s="4">
        <f t="shared" si="10"/>
        <v>0.462887770797481</v>
      </c>
      <c r="Q44" t="s">
        <v>277</v>
      </c>
      <c r="R44" s="6">
        <f t="shared" si="0"/>
        <v>45453</v>
      </c>
      <c r="S44" s="5">
        <f t="shared" ref="S44:V44" si="74">AVERAGE(M44:M48)</f>
        <v>0.45403721181016116</v>
      </c>
      <c r="T44" s="5">
        <f t="shared" si="74"/>
        <v>0.31720506947265387</v>
      </c>
      <c r="U44" s="5">
        <f t="shared" si="74"/>
        <v>0.66439917019334649</v>
      </c>
      <c r="V44" s="5">
        <f t="shared" si="74"/>
        <v>0.27376549676156525</v>
      </c>
      <c r="W44" s="5">
        <f t="shared" si="12"/>
        <v>1.7094069482377268</v>
      </c>
      <c r="X44">
        <f>group_stock_price_index[[#This Row],[VNINDEX]]</f>
        <v>1290.67</v>
      </c>
      <c r="Y44" t="s">
        <v>277</v>
      </c>
      <c r="Z44" s="1">
        <f t="shared" si="3"/>
        <v>45453</v>
      </c>
      <c r="AA44" s="4">
        <f t="shared" si="13"/>
        <v>0.4</v>
      </c>
      <c r="AB44" s="4">
        <f t="shared" si="4"/>
        <v>0.4</v>
      </c>
      <c r="AC44" s="4">
        <f t="shared" si="5"/>
        <v>0.6</v>
      </c>
      <c r="AD44" s="4">
        <f t="shared" si="6"/>
        <v>0.2</v>
      </c>
      <c r="AE44" s="4">
        <f t="shared" si="14"/>
        <v>1.5999999999999999</v>
      </c>
      <c r="AF44" s="7">
        <f t="shared" si="15"/>
        <v>1290.67</v>
      </c>
      <c r="AG44" t="s">
        <v>277</v>
      </c>
      <c r="AI44" t="s">
        <v>277</v>
      </c>
      <c r="AJ44" s="1">
        <f t="shared" si="16"/>
        <v>45453</v>
      </c>
      <c r="AK44" s="4">
        <f t="shared" si="17"/>
        <v>0.1</v>
      </c>
      <c r="AL44" s="4">
        <f t="shared" si="18"/>
        <v>0.1</v>
      </c>
      <c r="AM44" s="4">
        <f t="shared" si="19"/>
        <v>9.2699999999999991E-2</v>
      </c>
      <c r="AN44" s="4">
        <f t="shared" si="20"/>
        <v>1.9100000000000002E-2</v>
      </c>
      <c r="AO44" s="4">
        <f t="shared" si="21"/>
        <v>0.31180000000000002</v>
      </c>
      <c r="AP44" s="4">
        <f t="shared" si="22"/>
        <v>0.7</v>
      </c>
      <c r="AQ44" s="4">
        <f t="shared" si="33"/>
        <v>0.4</v>
      </c>
      <c r="AR44" s="2">
        <f t="shared" si="23"/>
        <v>1290.67</v>
      </c>
      <c r="AU44">
        <f t="shared" si="34"/>
        <v>0.61799999999999999</v>
      </c>
      <c r="AV44">
        <f t="shared" si="24"/>
        <v>1</v>
      </c>
      <c r="AW44">
        <f t="shared" si="25"/>
        <v>1</v>
      </c>
      <c r="AX44">
        <f t="shared" si="26"/>
        <v>0.61799999999999999</v>
      </c>
      <c r="BE44" s="1">
        <f t="shared" si="27"/>
        <v>45453</v>
      </c>
      <c r="BF44">
        <f t="shared" si="28"/>
        <v>1</v>
      </c>
      <c r="BG44">
        <f t="shared" si="29"/>
        <v>1</v>
      </c>
      <c r="BH44">
        <f t="shared" si="30"/>
        <v>0.61799999999999999</v>
      </c>
      <c r="BI44">
        <f t="shared" si="31"/>
        <v>0.38200000000000001</v>
      </c>
    </row>
    <row r="45" spans="1:61" x14ac:dyDescent="0.25">
      <c r="A45" s="1">
        <f>eod_group_score_df_positive[[#This Row],[date]]</f>
        <v>45450</v>
      </c>
      <c r="B45" t="s">
        <v>277</v>
      </c>
      <c r="C45" s="3">
        <f>AVERAGE(eod_group_score_df_positive!Z45:Z49)</f>
        <v>0.6072244274078793</v>
      </c>
      <c r="D45" s="3">
        <f>AVERAGE(eod_group_score_df_positive!AA45:AA49)</f>
        <v>0.37679043031665782</v>
      </c>
      <c r="E45" s="3">
        <f>AVERAGE(eod_group_score_df_positive!AB45:AB49)</f>
        <v>0.82316934550753662</v>
      </c>
      <c r="F45" s="3">
        <f>AVERAGE(eod_group_score_df_positive!AC45:AC49)</f>
        <v>0.48468889487885436</v>
      </c>
      <c r="G45" t="s">
        <v>277</v>
      </c>
      <c r="H45" s="3">
        <f>ABS(AVERAGE(eod_group_score_df_negative!Z45:Z49))</f>
        <v>0.22877078988127222</v>
      </c>
      <c r="I45" s="3">
        <f>ABS(AVERAGE(eod_group_score_df_negative!AA45:AA49))</f>
        <v>0.18534026505365944</v>
      </c>
      <c r="J45" s="3">
        <f>ABS(AVERAGE(eod_group_score_df_negative!AB45:AB49))</f>
        <v>0.12378392038343933</v>
      </c>
      <c r="K45" s="3">
        <f>ABS(AVERAGE(eod_group_score_df_negative!AC45:AC49))</f>
        <v>0.20138253224842534</v>
      </c>
      <c r="L45" t="s">
        <v>277</v>
      </c>
      <c r="M45" s="4">
        <f t="shared" si="7"/>
        <v>0.45269832853087805</v>
      </c>
      <c r="N45" s="4">
        <f t="shared" si="8"/>
        <v>0.34057945392374622</v>
      </c>
      <c r="O45" s="4">
        <f t="shared" si="9"/>
        <v>0.73856382391379649</v>
      </c>
      <c r="P45" s="4">
        <f t="shared" si="10"/>
        <v>0.41294004010149538</v>
      </c>
      <c r="Q45" t="s">
        <v>277</v>
      </c>
      <c r="R45" s="6">
        <f t="shared" si="0"/>
        <v>45450</v>
      </c>
      <c r="S45" s="5">
        <f t="shared" ref="S45:V45" si="75">AVERAGE(M45:M49)</f>
        <v>0.48699709917917244</v>
      </c>
      <c r="T45" s="5">
        <f t="shared" si="75"/>
        <v>0.32980596131859724</v>
      </c>
      <c r="U45" s="5">
        <f t="shared" si="75"/>
        <v>0.6711868136209922</v>
      </c>
      <c r="V45" s="5">
        <f t="shared" si="75"/>
        <v>0.2954487542874068</v>
      </c>
      <c r="W45" s="5">
        <f t="shared" si="12"/>
        <v>1.7834386284061687</v>
      </c>
      <c r="X45">
        <f>group_stock_price_index[[#This Row],[VNINDEX]]</f>
        <v>1287.58</v>
      </c>
      <c r="Y45" t="s">
        <v>277</v>
      </c>
      <c r="Z45" s="1">
        <f t="shared" si="3"/>
        <v>45450</v>
      </c>
      <c r="AA45" s="4">
        <f t="shared" si="13"/>
        <v>0.4</v>
      </c>
      <c r="AB45" s="4">
        <f t="shared" si="4"/>
        <v>0.4</v>
      </c>
      <c r="AC45" s="4">
        <f t="shared" si="5"/>
        <v>0.6</v>
      </c>
      <c r="AD45" s="4">
        <f t="shared" si="6"/>
        <v>0.2</v>
      </c>
      <c r="AE45" s="4">
        <f t="shared" si="14"/>
        <v>1.5999999999999999</v>
      </c>
      <c r="AF45" s="7">
        <f t="shared" si="15"/>
        <v>1287.58</v>
      </c>
      <c r="AG45" t="s">
        <v>277</v>
      </c>
      <c r="AI45" t="s">
        <v>277</v>
      </c>
      <c r="AJ45" s="1">
        <f t="shared" si="16"/>
        <v>45450</v>
      </c>
      <c r="AK45" s="4">
        <f t="shared" si="17"/>
        <v>0.1</v>
      </c>
      <c r="AL45" s="4">
        <f t="shared" si="18"/>
        <v>0.1</v>
      </c>
      <c r="AM45" s="4">
        <f t="shared" si="19"/>
        <v>9.2699999999999991E-2</v>
      </c>
      <c r="AN45" s="4">
        <f t="shared" si="20"/>
        <v>1.9100000000000002E-2</v>
      </c>
      <c r="AO45" s="4">
        <f t="shared" si="21"/>
        <v>0.31180000000000002</v>
      </c>
      <c r="AP45" s="4">
        <f t="shared" si="22"/>
        <v>0.7</v>
      </c>
      <c r="AQ45" s="4">
        <f t="shared" si="33"/>
        <v>0.4</v>
      </c>
      <c r="AR45" s="2">
        <f t="shared" si="23"/>
        <v>1287.58</v>
      </c>
      <c r="AU45">
        <f t="shared" si="34"/>
        <v>0.61799999999999999</v>
      </c>
      <c r="AV45">
        <f t="shared" si="24"/>
        <v>1</v>
      </c>
      <c r="AW45">
        <f t="shared" si="25"/>
        <v>1</v>
      </c>
      <c r="AX45">
        <f t="shared" si="26"/>
        <v>0.61799999999999999</v>
      </c>
      <c r="BE45" s="1">
        <f t="shared" si="27"/>
        <v>45450</v>
      </c>
      <c r="BF45">
        <f t="shared" si="28"/>
        <v>1</v>
      </c>
      <c r="BG45">
        <f t="shared" si="29"/>
        <v>1</v>
      </c>
      <c r="BH45">
        <f t="shared" si="30"/>
        <v>0.61799999999999999</v>
      </c>
      <c r="BI45">
        <f t="shared" si="31"/>
        <v>0.38200000000000001</v>
      </c>
    </row>
    <row r="46" spans="1:61" x14ac:dyDescent="0.25">
      <c r="A46" s="1">
        <f>eod_group_score_df_positive[[#This Row],[date]]</f>
        <v>45449</v>
      </c>
      <c r="B46" t="s">
        <v>277</v>
      </c>
      <c r="C46" s="3">
        <f>AVERAGE(eod_group_score_df_positive!Z46:Z50)</f>
        <v>0.45828344958652967</v>
      </c>
      <c r="D46" s="3">
        <f>AVERAGE(eod_group_score_df_positive!AA46:AA50)</f>
        <v>0.36278731545961979</v>
      </c>
      <c r="E46" s="3">
        <f>AVERAGE(eod_group_score_df_positive!AB46:AB50)</f>
        <v>0.75272278363666456</v>
      </c>
      <c r="F46" s="3">
        <f>AVERAGE(eod_group_score_df_positive!AC46:AC50)</f>
        <v>0.20924661037686243</v>
      </c>
      <c r="G46" t="s">
        <v>277</v>
      </c>
      <c r="H46" s="3">
        <f>ABS(AVERAGE(eod_group_score_df_negative!Z46:Z50))</f>
        <v>0.24691600541036932</v>
      </c>
      <c r="I46" s="3">
        <f>ABS(AVERAGE(eod_group_score_df_negative!AA46:AA50))</f>
        <v>0.23122571538235359</v>
      </c>
      <c r="J46" s="3">
        <f>ABS(AVERAGE(eod_group_score_df_negative!AB46:AB50))</f>
        <v>0.15186511704015176</v>
      </c>
      <c r="K46" s="3">
        <f>ABS(AVERAGE(eod_group_score_df_negative!AC46:AC50))</f>
        <v>0.22706576428039682</v>
      </c>
      <c r="L46" t="s">
        <v>277</v>
      </c>
      <c r="M46" s="4">
        <f t="shared" si="7"/>
        <v>0.29972718027283474</v>
      </c>
      <c r="N46" s="4">
        <f t="shared" si="8"/>
        <v>0.22147931652406097</v>
      </c>
      <c r="O46" s="4">
        <f t="shared" si="9"/>
        <v>0.66423358763360507</v>
      </c>
      <c r="P46" s="4">
        <f t="shared" si="10"/>
        <v>-4.084035873961183E-2</v>
      </c>
      <c r="Q46" t="s">
        <v>277</v>
      </c>
      <c r="R46" s="6">
        <f t="shared" si="0"/>
        <v>45449</v>
      </c>
      <c r="S46" s="5">
        <f t="shared" ref="S46:V46" si="76">AVERAGE(M46:M50)</f>
        <v>0.52501498776583966</v>
      </c>
      <c r="T46" s="5">
        <f t="shared" si="76"/>
        <v>0.37380365652914282</v>
      </c>
      <c r="U46" s="5">
        <f t="shared" si="76"/>
        <v>0.64703716997689709</v>
      </c>
      <c r="V46" s="5">
        <f t="shared" si="76"/>
        <v>0.35614107512022869</v>
      </c>
      <c r="W46" s="5">
        <f t="shared" si="12"/>
        <v>1.9019968893921084</v>
      </c>
      <c r="X46">
        <f>group_stock_price_index[[#This Row],[VNINDEX]]</f>
        <v>1283.56</v>
      </c>
      <c r="Y46" t="s">
        <v>277</v>
      </c>
      <c r="Z46" s="1">
        <f t="shared" si="3"/>
        <v>45449</v>
      </c>
      <c r="AA46" s="4">
        <f t="shared" si="13"/>
        <v>0.6</v>
      </c>
      <c r="AB46" s="4">
        <f t="shared" si="4"/>
        <v>0.4</v>
      </c>
      <c r="AC46" s="4">
        <f t="shared" si="5"/>
        <v>0.6</v>
      </c>
      <c r="AD46" s="4">
        <f t="shared" si="6"/>
        <v>0.4</v>
      </c>
      <c r="AE46" s="4">
        <f t="shared" si="14"/>
        <v>2</v>
      </c>
      <c r="AF46" s="7">
        <f t="shared" si="15"/>
        <v>1283.56</v>
      </c>
      <c r="AG46" t="s">
        <v>277</v>
      </c>
      <c r="AI46" t="s">
        <v>277</v>
      </c>
      <c r="AJ46" s="1">
        <f t="shared" si="16"/>
        <v>45449</v>
      </c>
      <c r="AK46" s="4">
        <f t="shared" si="17"/>
        <v>0.15</v>
      </c>
      <c r="AL46" s="4">
        <f t="shared" si="18"/>
        <v>0.1</v>
      </c>
      <c r="AM46" s="4">
        <f t="shared" si="19"/>
        <v>9.2699999999999991E-2</v>
      </c>
      <c r="AN46" s="4">
        <f t="shared" si="20"/>
        <v>3.8200000000000005E-2</v>
      </c>
      <c r="AO46" s="4">
        <f t="shared" si="21"/>
        <v>0.38090000000000002</v>
      </c>
      <c r="AP46" s="4">
        <f t="shared" si="22"/>
        <v>0.7</v>
      </c>
      <c r="AQ46" s="4">
        <f t="shared" si="33"/>
        <v>0.4</v>
      </c>
      <c r="AR46" s="2">
        <f t="shared" si="23"/>
        <v>1283.56</v>
      </c>
      <c r="AU46">
        <f t="shared" si="34"/>
        <v>0.61799999999999999</v>
      </c>
      <c r="AV46">
        <f t="shared" si="24"/>
        <v>1</v>
      </c>
      <c r="AW46">
        <f t="shared" si="25"/>
        <v>1</v>
      </c>
      <c r="AX46">
        <f t="shared" si="26"/>
        <v>0.61799999999999999</v>
      </c>
      <c r="BE46" s="1">
        <f t="shared" si="27"/>
        <v>45449</v>
      </c>
      <c r="BF46">
        <f t="shared" si="28"/>
        <v>1</v>
      </c>
      <c r="BG46">
        <f t="shared" si="29"/>
        <v>1</v>
      </c>
      <c r="BH46">
        <f t="shared" si="30"/>
        <v>0.61799999999999999</v>
      </c>
      <c r="BI46">
        <f t="shared" si="31"/>
        <v>0.38200000000000001</v>
      </c>
    </row>
    <row r="47" spans="1:61" x14ac:dyDescent="0.25">
      <c r="A47" s="1">
        <f>eod_group_score_df_positive[[#This Row],[date]]</f>
        <v>45448</v>
      </c>
      <c r="B47" t="s">
        <v>277</v>
      </c>
      <c r="C47" s="3">
        <f>AVERAGE(eod_group_score_df_positive!Z47:Z51)</f>
        <v>0.66546509803281395</v>
      </c>
      <c r="D47" s="3">
        <f>AVERAGE(eod_group_score_df_positive!AA47:AA51)</f>
        <v>0.35542561800192213</v>
      </c>
      <c r="E47" s="3">
        <f>AVERAGE(eod_group_score_df_positive!AB47:AB51)</f>
        <v>0.8007467268255688</v>
      </c>
      <c r="F47" s="3">
        <f>AVERAGE(eod_group_score_df_positive!AC47:AC51)</f>
        <v>0.23125458088226086</v>
      </c>
      <c r="G47" t="s">
        <v>277</v>
      </c>
      <c r="H47" s="3">
        <f>ABS(AVERAGE(eod_group_score_df_negative!Z47:Z51))</f>
        <v>0.20389783513898699</v>
      </c>
      <c r="I47" s="3">
        <f>ABS(AVERAGE(eod_group_score_df_negative!AA47:AA51))</f>
        <v>0.21389065575707433</v>
      </c>
      <c r="J47" s="3">
        <f>ABS(AVERAGE(eod_group_score_df_negative!AB47:AB51))</f>
        <v>0.13033058422211347</v>
      </c>
      <c r="K47" s="3">
        <f>ABS(AVERAGE(eod_group_score_df_negative!AC47:AC51))</f>
        <v>0.1595164441331704</v>
      </c>
      <c r="L47" t="s">
        <v>277</v>
      </c>
      <c r="M47" s="4">
        <f t="shared" si="7"/>
        <v>0.53092585993957186</v>
      </c>
      <c r="N47" s="4">
        <f t="shared" si="8"/>
        <v>0.24860515809664438</v>
      </c>
      <c r="O47" s="4">
        <f t="shared" si="9"/>
        <v>0.72004347506769195</v>
      </c>
      <c r="P47" s="4">
        <f t="shared" si="10"/>
        <v>0.18358100308552194</v>
      </c>
      <c r="Q47" t="s">
        <v>277</v>
      </c>
      <c r="R47" s="6">
        <f t="shared" si="0"/>
        <v>45448</v>
      </c>
      <c r="S47" s="5">
        <f t="shared" ref="S47:V47" si="77">AVERAGE(M47:M51)</f>
        <v>0.54179807834394722</v>
      </c>
      <c r="T47" s="5">
        <f t="shared" si="77"/>
        <v>0.3831902316064052</v>
      </c>
      <c r="U47" s="5">
        <f t="shared" si="77"/>
        <v>0.57842770224635154</v>
      </c>
      <c r="V47" s="5">
        <f t="shared" si="77"/>
        <v>0.45056765194605364</v>
      </c>
      <c r="W47" s="5">
        <f t="shared" si="12"/>
        <v>1.9539836641427577</v>
      </c>
      <c r="X47">
        <f>group_stock_price_index[[#This Row],[VNINDEX]]</f>
        <v>1284.3499999999999</v>
      </c>
      <c r="Y47" t="s">
        <v>277</v>
      </c>
      <c r="Z47" s="1">
        <f t="shared" si="3"/>
        <v>45448</v>
      </c>
      <c r="AA47" s="4">
        <f t="shared" si="13"/>
        <v>0.6</v>
      </c>
      <c r="AB47" s="4">
        <f t="shared" si="4"/>
        <v>0.4</v>
      </c>
      <c r="AC47" s="4">
        <f t="shared" si="5"/>
        <v>0.6</v>
      </c>
      <c r="AD47" s="4">
        <f t="shared" si="6"/>
        <v>0.4</v>
      </c>
      <c r="AE47" s="4">
        <f t="shared" si="14"/>
        <v>2</v>
      </c>
      <c r="AF47" s="7">
        <f t="shared" si="15"/>
        <v>1284.3499999999999</v>
      </c>
      <c r="AG47" t="s">
        <v>277</v>
      </c>
      <c r="AI47" t="s">
        <v>277</v>
      </c>
      <c r="AJ47" s="1">
        <f t="shared" si="16"/>
        <v>45448</v>
      </c>
      <c r="AK47" s="4">
        <f t="shared" si="17"/>
        <v>0.15</v>
      </c>
      <c r="AL47" s="4">
        <f t="shared" si="18"/>
        <v>0.1</v>
      </c>
      <c r="AM47" s="4">
        <f t="shared" si="19"/>
        <v>9.2699999999999991E-2</v>
      </c>
      <c r="AN47" s="4">
        <f t="shared" si="20"/>
        <v>3.8200000000000005E-2</v>
      </c>
      <c r="AO47" s="4">
        <f t="shared" si="21"/>
        <v>0.38090000000000002</v>
      </c>
      <c r="AP47" s="4">
        <f t="shared" si="22"/>
        <v>0.7</v>
      </c>
      <c r="AQ47" s="4">
        <f t="shared" si="33"/>
        <v>0.4</v>
      </c>
      <c r="AR47" s="2">
        <f t="shared" si="23"/>
        <v>1284.3499999999999</v>
      </c>
      <c r="AU47">
        <f t="shared" si="34"/>
        <v>0.61799999999999999</v>
      </c>
      <c r="AV47">
        <f t="shared" si="24"/>
        <v>1</v>
      </c>
      <c r="AW47">
        <f t="shared" si="25"/>
        <v>1</v>
      </c>
      <c r="AX47">
        <f t="shared" si="26"/>
        <v>0.61799999999999999</v>
      </c>
      <c r="BE47" s="1">
        <f t="shared" si="27"/>
        <v>45448</v>
      </c>
      <c r="BF47">
        <f t="shared" si="28"/>
        <v>1</v>
      </c>
      <c r="BG47">
        <f t="shared" si="29"/>
        <v>1</v>
      </c>
      <c r="BH47">
        <f t="shared" si="30"/>
        <v>0.61799999999999999</v>
      </c>
      <c r="BI47">
        <f t="shared" si="31"/>
        <v>0.38200000000000001</v>
      </c>
    </row>
    <row r="48" spans="1:61" x14ac:dyDescent="0.25">
      <c r="A48" s="1">
        <f>eod_group_score_df_positive[[#This Row],[date]]</f>
        <v>45447</v>
      </c>
      <c r="B48" t="s">
        <v>277</v>
      </c>
      <c r="C48" s="3">
        <f>AVERAGE(eod_group_score_df_positive!Z48:Z52)</f>
        <v>0.67002208354698267</v>
      </c>
      <c r="D48" s="3">
        <f>AVERAGE(eod_group_score_df_positive!AA48:AA52)</f>
        <v>0.50016975711665002</v>
      </c>
      <c r="E48" s="3">
        <f>AVERAGE(eod_group_score_df_positive!AB48:AB52)</f>
        <v>0.67197212261719674</v>
      </c>
      <c r="F48" s="3">
        <f>AVERAGE(eod_group_score_df_positive!AC48:AC52)</f>
        <v>0.25232837040168787</v>
      </c>
      <c r="G48" t="s">
        <v>277</v>
      </c>
      <c r="H48" s="3">
        <f>ABS(AVERAGE(eod_group_score_df_negative!Z48:Z52))</f>
        <v>0.22042868455985803</v>
      </c>
      <c r="I48" s="3">
        <f>ABS(AVERAGE(eod_group_score_df_negative!AA48:AA52))</f>
        <v>0.24777078322316942</v>
      </c>
      <c r="J48" s="3">
        <f>ABS(AVERAGE(eod_group_score_df_negative!AB48:AB52))</f>
        <v>0.19445945033544404</v>
      </c>
      <c r="K48" s="3">
        <f>ABS(AVERAGE(eod_group_score_df_negative!AC48:AC52))</f>
        <v>0.12141972542883898</v>
      </c>
      <c r="L48" t="s">
        <v>277</v>
      </c>
      <c r="M48" s="4">
        <f t="shared" si="7"/>
        <v>0.50490539745727991</v>
      </c>
      <c r="N48" s="4">
        <f t="shared" si="8"/>
        <v>0.33745860837922437</v>
      </c>
      <c r="O48" s="4">
        <f t="shared" si="9"/>
        <v>0.5511256597615396</v>
      </c>
      <c r="P48" s="4">
        <f t="shared" si="10"/>
        <v>0.35025902856293983</v>
      </c>
      <c r="Q48" t="s">
        <v>277</v>
      </c>
      <c r="R48" s="6">
        <f t="shared" si="0"/>
        <v>45447</v>
      </c>
      <c r="S48" s="5">
        <f t="shared" ref="S48:V48" si="78">AVERAGE(M48:M52)</f>
        <v>0.51665911295189459</v>
      </c>
      <c r="T48" s="5">
        <f t="shared" si="78"/>
        <v>0.4272327335623034</v>
      </c>
      <c r="U48" s="5">
        <f t="shared" si="78"/>
        <v>0.49884622382194471</v>
      </c>
      <c r="V48" s="5">
        <f t="shared" si="78"/>
        <v>0.55787965399606332</v>
      </c>
      <c r="W48" s="5">
        <f t="shared" si="12"/>
        <v>2.0006177243322059</v>
      </c>
      <c r="X48">
        <f>group_stock_price_index[[#This Row],[VNINDEX]]</f>
        <v>1283.52</v>
      </c>
      <c r="Y48" t="s">
        <v>277</v>
      </c>
      <c r="Z48" s="1">
        <f t="shared" si="3"/>
        <v>45447</v>
      </c>
      <c r="AA48" s="4">
        <f t="shared" si="13"/>
        <v>0.6</v>
      </c>
      <c r="AB48" s="4">
        <f t="shared" si="4"/>
        <v>0.4</v>
      </c>
      <c r="AC48" s="4">
        <f t="shared" si="5"/>
        <v>0.4</v>
      </c>
      <c r="AD48" s="4">
        <f t="shared" si="6"/>
        <v>0.6</v>
      </c>
      <c r="AE48" s="4">
        <f t="shared" si="14"/>
        <v>2</v>
      </c>
      <c r="AF48" s="7">
        <f t="shared" si="15"/>
        <v>1283.52</v>
      </c>
      <c r="AG48" t="s">
        <v>277</v>
      </c>
      <c r="AI48" t="s">
        <v>277</v>
      </c>
      <c r="AJ48" s="1">
        <f t="shared" si="16"/>
        <v>45447</v>
      </c>
      <c r="AK48" s="4">
        <f t="shared" si="17"/>
        <v>0.15</v>
      </c>
      <c r="AL48" s="4">
        <f t="shared" si="18"/>
        <v>0.1</v>
      </c>
      <c r="AM48" s="4">
        <f t="shared" si="19"/>
        <v>6.1800000000000001E-2</v>
      </c>
      <c r="AN48" s="4">
        <f t="shared" si="20"/>
        <v>5.7299999999999997E-2</v>
      </c>
      <c r="AO48" s="4">
        <f t="shared" si="21"/>
        <v>0.36910000000000004</v>
      </c>
      <c r="AP48" s="4">
        <f t="shared" si="22"/>
        <v>0.7</v>
      </c>
      <c r="AQ48" s="4">
        <f t="shared" si="33"/>
        <v>0.4</v>
      </c>
      <c r="AR48" s="2">
        <f t="shared" si="23"/>
        <v>1283.52</v>
      </c>
      <c r="AU48">
        <f t="shared" si="34"/>
        <v>0.61799999999999999</v>
      </c>
      <c r="AV48">
        <f t="shared" si="24"/>
        <v>0.61799999999999999</v>
      </c>
      <c r="AW48">
        <f t="shared" si="25"/>
        <v>0.61799999999999999</v>
      </c>
      <c r="AX48">
        <f t="shared" si="26"/>
        <v>0.61799999999999999</v>
      </c>
      <c r="BE48" s="1">
        <f t="shared" si="27"/>
        <v>45447</v>
      </c>
      <c r="BF48">
        <f t="shared" si="28"/>
        <v>1</v>
      </c>
      <c r="BG48">
        <f t="shared" si="29"/>
        <v>1</v>
      </c>
      <c r="BH48">
        <f t="shared" si="30"/>
        <v>0.61799999999999999</v>
      </c>
      <c r="BI48">
        <f t="shared" si="31"/>
        <v>0.38200000000000001</v>
      </c>
    </row>
    <row r="49" spans="1:61" x14ac:dyDescent="0.25">
      <c r="A49" s="1">
        <f>eod_group_score_df_positive[[#This Row],[date]]</f>
        <v>45446</v>
      </c>
      <c r="B49" t="s">
        <v>277</v>
      </c>
      <c r="C49" s="3">
        <f>AVERAGE(eod_group_score_df_positive!Z49:Z53)</f>
        <v>0.82314044726098778</v>
      </c>
      <c r="D49" s="3">
        <f>AVERAGE(eod_group_score_df_positive!AA49:AA53)</f>
        <v>0.61555448019266512</v>
      </c>
      <c r="E49" s="3">
        <f>AVERAGE(eod_group_score_df_positive!AB49:AB53)</f>
        <v>0.9122338487661622</v>
      </c>
      <c r="F49" s="3">
        <f>AVERAGE(eod_group_score_df_positive!AC49:AC53)</f>
        <v>0.40320918850190229</v>
      </c>
      <c r="G49" t="s">
        <v>277</v>
      </c>
      <c r="H49" s="3">
        <f>ABS(AVERAGE(eod_group_score_df_negative!Z49:Z53))</f>
        <v>0.17658759830884618</v>
      </c>
      <c r="I49" s="3">
        <f>ABS(AVERAGE(eod_group_score_df_negative!AA49:AA53))</f>
        <v>0.20468870555496363</v>
      </c>
      <c r="J49" s="3">
        <f>ABS(AVERAGE(eod_group_score_df_negative!AB49:AB53))</f>
        <v>0.17248846243374058</v>
      </c>
      <c r="K49" s="3">
        <f>ABS(AVERAGE(eod_group_score_df_negative!AC49:AC53))</f>
        <v>0.11000680726867637</v>
      </c>
      <c r="L49" t="s">
        <v>277</v>
      </c>
      <c r="M49" s="4">
        <f t="shared" si="7"/>
        <v>0.64672872969529793</v>
      </c>
      <c r="N49" s="4">
        <f t="shared" si="8"/>
        <v>0.5009072696693101</v>
      </c>
      <c r="O49" s="4">
        <f t="shared" si="9"/>
        <v>0.68196752172832775</v>
      </c>
      <c r="P49" s="4">
        <f t="shared" si="10"/>
        <v>0.57130405842668885</v>
      </c>
      <c r="Q49" t="s">
        <v>277</v>
      </c>
      <c r="R49" s="6">
        <f t="shared" si="0"/>
        <v>45446</v>
      </c>
      <c r="S49" s="5">
        <f t="shared" ref="S49:V49" si="79">AVERAGE(M49:M53)</f>
        <v>0.51071485756482393</v>
      </c>
      <c r="T49" s="5">
        <f t="shared" si="79"/>
        <v>0.45285502484269607</v>
      </c>
      <c r="U49" s="5">
        <f t="shared" si="79"/>
        <v>0.45970004015278365</v>
      </c>
      <c r="V49" s="5">
        <f t="shared" si="79"/>
        <v>0.62627285362717466</v>
      </c>
      <c r="W49" s="5">
        <f t="shared" si="12"/>
        <v>2.0495427761874785</v>
      </c>
      <c r="X49">
        <f>group_stock_price_index[[#This Row],[VNINDEX]]</f>
        <v>1280</v>
      </c>
      <c r="Y49" t="s">
        <v>277</v>
      </c>
      <c r="Z49" s="1">
        <f t="shared" si="3"/>
        <v>45446</v>
      </c>
      <c r="AA49" s="4">
        <f t="shared" si="13"/>
        <v>0.6</v>
      </c>
      <c r="AB49" s="4">
        <f t="shared" si="4"/>
        <v>0.4</v>
      </c>
      <c r="AC49" s="4">
        <f t="shared" si="5"/>
        <v>0.4</v>
      </c>
      <c r="AD49" s="4">
        <f t="shared" si="6"/>
        <v>0.6</v>
      </c>
      <c r="AE49" s="4">
        <f t="shared" si="14"/>
        <v>2</v>
      </c>
      <c r="AF49" s="7">
        <f t="shared" si="15"/>
        <v>1280</v>
      </c>
      <c r="AG49" t="s">
        <v>277</v>
      </c>
      <c r="AI49" t="s">
        <v>277</v>
      </c>
      <c r="AJ49" s="1">
        <f t="shared" si="16"/>
        <v>45446</v>
      </c>
      <c r="AK49" s="4">
        <f t="shared" si="17"/>
        <v>0.15</v>
      </c>
      <c r="AL49" s="4">
        <f t="shared" si="18"/>
        <v>0.1</v>
      </c>
      <c r="AM49" s="4">
        <f t="shared" si="19"/>
        <v>6.1800000000000001E-2</v>
      </c>
      <c r="AN49" s="4">
        <f t="shared" si="20"/>
        <v>5.7299999999999997E-2</v>
      </c>
      <c r="AO49" s="4">
        <f t="shared" si="21"/>
        <v>0.36910000000000004</v>
      </c>
      <c r="AP49" s="4">
        <f t="shared" si="22"/>
        <v>0.7</v>
      </c>
      <c r="AQ49" s="4">
        <f t="shared" si="33"/>
        <v>0.4</v>
      </c>
      <c r="AR49" s="2">
        <f t="shared" si="23"/>
        <v>1280</v>
      </c>
      <c r="AU49">
        <f t="shared" si="34"/>
        <v>0.61799999999999999</v>
      </c>
      <c r="AV49">
        <f t="shared" si="24"/>
        <v>0.61799999999999999</v>
      </c>
      <c r="AW49">
        <f t="shared" si="25"/>
        <v>0.61799999999999999</v>
      </c>
      <c r="AX49">
        <f t="shared" si="26"/>
        <v>0.61799999999999999</v>
      </c>
      <c r="BE49" s="1">
        <f t="shared" si="27"/>
        <v>45446</v>
      </c>
      <c r="BF49">
        <f t="shared" si="28"/>
        <v>1</v>
      </c>
      <c r="BG49">
        <f t="shared" si="29"/>
        <v>1</v>
      </c>
      <c r="BH49">
        <f t="shared" si="30"/>
        <v>0.61799999999999999</v>
      </c>
      <c r="BI49">
        <f t="shared" si="31"/>
        <v>0.38200000000000001</v>
      </c>
    </row>
    <row r="50" spans="1:61" x14ac:dyDescent="0.25">
      <c r="A50" s="1">
        <f>eod_group_score_df_positive[[#This Row],[date]]</f>
        <v>45443</v>
      </c>
      <c r="B50" t="s">
        <v>277</v>
      </c>
      <c r="C50" s="3">
        <f>AVERAGE(eod_group_score_df_positive!Z50:Z54)</f>
        <v>0.69869664080880001</v>
      </c>
      <c r="D50" s="3">
        <f>AVERAGE(eod_group_score_df_positive!AA50:AA54)</f>
        <v>0.67312967221910647</v>
      </c>
      <c r="E50" s="3">
        <f>AVERAGE(eod_group_score_df_positive!AB50:AB54)</f>
        <v>0.7086129715517463</v>
      </c>
      <c r="F50" s="3">
        <f>AVERAGE(eod_group_score_df_positive!AC50:AC54)</f>
        <v>0.5770123964881122</v>
      </c>
      <c r="G50" t="s">
        <v>277</v>
      </c>
      <c r="H50" s="3">
        <f>ABS(AVERAGE(eod_group_score_df_negative!Z50:Z54))</f>
        <v>0.15192649255681162</v>
      </c>
      <c r="I50" s="3">
        <f>ABS(AVERAGE(eod_group_score_df_negative!AA50:AA54))</f>
        <v>0.18954302441801316</v>
      </c>
      <c r="J50" s="3">
        <f>ABS(AVERAGE(eod_group_score_df_negative!AB50:AB54))</f>
        <v>0.16739906474959404</v>
      </c>
      <c r="K50" s="3">
        <f>ABS(AVERAGE(eod_group_score_df_negative!AC50:AC54))</f>
        <v>9.5338854649261257E-2</v>
      </c>
      <c r="L50" t="s">
        <v>277</v>
      </c>
      <c r="M50" s="4">
        <f t="shared" si="7"/>
        <v>0.64278777146421406</v>
      </c>
      <c r="N50" s="4">
        <f t="shared" si="8"/>
        <v>0.56056792997647442</v>
      </c>
      <c r="O50" s="4">
        <f t="shared" si="9"/>
        <v>0.61781560569332106</v>
      </c>
      <c r="P50" s="4">
        <f t="shared" si="10"/>
        <v>0.71640164426560471</v>
      </c>
      <c r="Q50" t="s">
        <v>277</v>
      </c>
      <c r="R50" s="6">
        <f t="shared" si="0"/>
        <v>45443</v>
      </c>
      <c r="S50" s="5">
        <f t="shared" ref="S50:V50" si="80">AVERAGE(M50:M54)</f>
        <v>0.48116863549972866</v>
      </c>
      <c r="T50" s="5">
        <f t="shared" si="80"/>
        <v>0.45978781735252755</v>
      </c>
      <c r="U50" s="5">
        <f t="shared" si="80"/>
        <v>0.40579518692934735</v>
      </c>
      <c r="V50" s="5">
        <f t="shared" si="80"/>
        <v>0.64459221237771713</v>
      </c>
      <c r="W50" s="5">
        <f t="shared" si="12"/>
        <v>1.9913438521593205</v>
      </c>
      <c r="X50">
        <f>group_stock_price_index[[#This Row],[VNINDEX]]</f>
        <v>1261.72</v>
      </c>
      <c r="Y50" t="s">
        <v>277</v>
      </c>
      <c r="Z50" s="1">
        <f t="shared" si="3"/>
        <v>45443</v>
      </c>
      <c r="AA50" s="4">
        <f t="shared" si="13"/>
        <v>0.4</v>
      </c>
      <c r="AB50" s="4">
        <f t="shared" si="4"/>
        <v>0.4</v>
      </c>
      <c r="AC50" s="4">
        <f t="shared" si="5"/>
        <v>0.4</v>
      </c>
      <c r="AD50" s="4">
        <f t="shared" si="6"/>
        <v>0.6</v>
      </c>
      <c r="AE50" s="4">
        <f t="shared" si="14"/>
        <v>1.8000000000000003</v>
      </c>
      <c r="AF50" s="7">
        <f t="shared" si="15"/>
        <v>1261.72</v>
      </c>
      <c r="AG50" t="s">
        <v>277</v>
      </c>
      <c r="AI50" t="s">
        <v>277</v>
      </c>
      <c r="AJ50" s="1">
        <f t="shared" si="16"/>
        <v>45443</v>
      </c>
      <c r="AK50" s="4">
        <f t="shared" si="17"/>
        <v>3.8200000000000005E-2</v>
      </c>
      <c r="AL50" s="4">
        <f t="shared" si="18"/>
        <v>3.8200000000000005E-2</v>
      </c>
      <c r="AM50" s="4">
        <f t="shared" si="19"/>
        <v>3.8200000000000005E-2</v>
      </c>
      <c r="AN50" s="4">
        <f t="shared" si="20"/>
        <v>5.7299999999999997E-2</v>
      </c>
      <c r="AO50" s="4">
        <f t="shared" si="21"/>
        <v>0.1719</v>
      </c>
      <c r="AP50" s="4">
        <f t="shared" si="22"/>
        <v>0</v>
      </c>
      <c r="AQ50" s="4">
        <f t="shared" si="33"/>
        <v>0</v>
      </c>
      <c r="AR50" s="2">
        <f t="shared" si="23"/>
        <v>1261.72</v>
      </c>
      <c r="AU50">
        <f t="shared" si="34"/>
        <v>0.61799999999999999</v>
      </c>
      <c r="AV50">
        <f t="shared" si="24"/>
        <v>0.61799999999999999</v>
      </c>
      <c r="AW50">
        <f t="shared" si="25"/>
        <v>0.61799999999999999</v>
      </c>
      <c r="AX50">
        <f t="shared" si="26"/>
        <v>0.61799999999999999</v>
      </c>
      <c r="BE50" s="1">
        <f t="shared" si="27"/>
        <v>45443</v>
      </c>
      <c r="BF50">
        <f t="shared" si="28"/>
        <v>0.38200000000000001</v>
      </c>
      <c r="BG50">
        <f t="shared" si="29"/>
        <v>0.38200000000000001</v>
      </c>
      <c r="BH50">
        <f t="shared" si="30"/>
        <v>0.38200000000000001</v>
      </c>
      <c r="BI50">
        <f t="shared" si="31"/>
        <v>0.38200000000000001</v>
      </c>
    </row>
    <row r="51" spans="1:61" x14ac:dyDescent="0.25">
      <c r="A51" s="1">
        <f>eod_group_score_df_positive[[#This Row],[date]]</f>
        <v>45442</v>
      </c>
      <c r="B51" t="s">
        <v>277</v>
      </c>
      <c r="C51" s="3">
        <f>AVERAGE(eod_group_score_df_positive!Z51:Z55)</f>
        <v>0.73833143298429071</v>
      </c>
      <c r="D51" s="3">
        <f>AVERAGE(eod_group_score_df_positive!AA51:AA55)</f>
        <v>0.60870996895974749</v>
      </c>
      <c r="E51" s="3">
        <f>AVERAGE(eod_group_score_df_positive!AB51:AB55)</f>
        <v>0.66821264952603721</v>
      </c>
      <c r="F51" s="3">
        <f>AVERAGE(eod_group_score_df_positive!AC51:AC55)</f>
        <v>0.5640267861831918</v>
      </c>
      <c r="G51" t="s">
        <v>277</v>
      </c>
      <c r="H51" s="3">
        <f>ABS(AVERAGE(eod_group_score_df_negative!Z51:Z55))</f>
        <v>0.32889707716398364</v>
      </c>
      <c r="I51" s="3">
        <f>ABS(AVERAGE(eod_group_score_df_negative!AA51:AA55))</f>
        <v>0.35108838813891963</v>
      </c>
      <c r="J51" s="3">
        <f>ABS(AVERAGE(eod_group_score_df_negative!AB51:AB55))</f>
        <v>0.34332171974472364</v>
      </c>
      <c r="K51" s="3">
        <f>ABS(AVERAGE(eod_group_score_df_negative!AC51:AC55))</f>
        <v>0.22410949787893192</v>
      </c>
      <c r="L51" t="s">
        <v>277</v>
      </c>
      <c r="M51" s="4">
        <f t="shared" si="7"/>
        <v>0.3836426331633726</v>
      </c>
      <c r="N51" s="4">
        <f t="shared" si="8"/>
        <v>0.26841219191037269</v>
      </c>
      <c r="O51" s="4">
        <f t="shared" si="9"/>
        <v>0.32118624898087761</v>
      </c>
      <c r="P51" s="4">
        <f t="shared" si="10"/>
        <v>0.4312925253895129</v>
      </c>
      <c r="Q51" t="s">
        <v>277</v>
      </c>
      <c r="R51" s="6">
        <f t="shared" si="0"/>
        <v>45442</v>
      </c>
      <c r="S51" s="5">
        <f t="shared" ref="S51:V51" si="81">AVERAGE(M51:M55)</f>
        <v>0.45932297826437435</v>
      </c>
      <c r="T51" s="5">
        <f t="shared" si="81"/>
        <v>0.44879702220986861</v>
      </c>
      <c r="U51" s="5">
        <f t="shared" si="81"/>
        <v>0.35054230722413227</v>
      </c>
      <c r="V51" s="5">
        <f t="shared" si="81"/>
        <v>0.64089951871460449</v>
      </c>
      <c r="W51" s="5">
        <f t="shared" si="12"/>
        <v>1.8995618264129797</v>
      </c>
      <c r="X51">
        <f>group_stock_price_index[[#This Row],[VNINDEX]]</f>
        <v>1266.32</v>
      </c>
      <c r="Y51" t="s">
        <v>277</v>
      </c>
      <c r="Z51" s="1">
        <f t="shared" si="3"/>
        <v>45442</v>
      </c>
      <c r="AA51" s="4">
        <f t="shared" si="13"/>
        <v>0.4</v>
      </c>
      <c r="AB51" s="4">
        <f t="shared" si="4"/>
        <v>0.4</v>
      </c>
      <c r="AC51" s="4">
        <f t="shared" si="5"/>
        <v>0.4</v>
      </c>
      <c r="AD51" s="4">
        <f t="shared" si="6"/>
        <v>0.6</v>
      </c>
      <c r="AE51" s="4">
        <f t="shared" si="14"/>
        <v>1.8000000000000003</v>
      </c>
      <c r="AF51" s="7">
        <f t="shared" si="15"/>
        <v>1266.32</v>
      </c>
      <c r="AG51" t="s">
        <v>277</v>
      </c>
      <c r="AI51" t="s">
        <v>277</v>
      </c>
      <c r="AJ51" s="1">
        <f t="shared" si="16"/>
        <v>45442</v>
      </c>
      <c r="AK51" s="4">
        <f t="shared" si="17"/>
        <v>3.8200000000000005E-2</v>
      </c>
      <c r="AL51" s="4">
        <f t="shared" si="18"/>
        <v>3.8200000000000005E-2</v>
      </c>
      <c r="AM51" s="4">
        <f t="shared" si="19"/>
        <v>3.8200000000000005E-2</v>
      </c>
      <c r="AN51" s="4">
        <f t="shared" si="20"/>
        <v>5.7299999999999997E-2</v>
      </c>
      <c r="AO51" s="4">
        <f t="shared" si="21"/>
        <v>0.1719</v>
      </c>
      <c r="AP51" s="4">
        <f t="shared" si="22"/>
        <v>0</v>
      </c>
      <c r="AQ51" s="4">
        <f t="shared" si="33"/>
        <v>0</v>
      </c>
      <c r="AR51" s="2">
        <f t="shared" si="23"/>
        <v>1266.32</v>
      </c>
      <c r="AU51">
        <f t="shared" si="34"/>
        <v>0.61799999999999999</v>
      </c>
      <c r="AV51">
        <f t="shared" si="24"/>
        <v>0.61799999999999999</v>
      </c>
      <c r="AW51">
        <f t="shared" si="25"/>
        <v>0.61799999999999999</v>
      </c>
      <c r="AX51">
        <f t="shared" si="26"/>
        <v>0.61799999999999999</v>
      </c>
      <c r="BE51" s="1">
        <f t="shared" si="27"/>
        <v>45442</v>
      </c>
      <c r="BF51">
        <f t="shared" si="28"/>
        <v>0.38200000000000001</v>
      </c>
      <c r="BG51">
        <f t="shared" si="29"/>
        <v>0.38200000000000001</v>
      </c>
      <c r="BH51">
        <f t="shared" si="30"/>
        <v>0.38200000000000001</v>
      </c>
      <c r="BI51">
        <f t="shared" si="31"/>
        <v>0.38200000000000001</v>
      </c>
    </row>
    <row r="52" spans="1:61" x14ac:dyDescent="0.25">
      <c r="A52" s="1">
        <f>eod_group_score_df_positive[[#This Row],[date]]</f>
        <v>45441</v>
      </c>
      <c r="B52" t="s">
        <v>277</v>
      </c>
      <c r="C52" s="3">
        <f>AVERAGE(eod_group_score_df_positive!Z52:Z56)</f>
        <v>0.77615956160816058</v>
      </c>
      <c r="D52" s="3">
        <f>AVERAGE(eod_group_score_df_positive!AA52:AA56)</f>
        <v>0.91524818843749356</v>
      </c>
      <c r="E52" s="3">
        <f>AVERAGE(eod_group_score_df_positive!AB52:AB56)</f>
        <v>0.67037829293831153</v>
      </c>
      <c r="F52" s="3">
        <f>AVERAGE(eod_group_score_df_positive!AC52:AC56)</f>
        <v>1.3071001238233642</v>
      </c>
      <c r="G52" t="s">
        <v>277</v>
      </c>
      <c r="H52" s="3">
        <f>ABS(AVERAGE(eod_group_score_df_negative!Z52:Z56))</f>
        <v>0.32851225874380152</v>
      </c>
      <c r="I52" s="3">
        <f>ABS(AVERAGE(eod_group_score_df_negative!AA52:AA56))</f>
        <v>0.33098980073500039</v>
      </c>
      <c r="J52" s="3">
        <f>ABS(AVERAGE(eod_group_score_df_negative!AB52:AB56))</f>
        <v>0.34370535788337986</v>
      </c>
      <c r="K52" s="3">
        <f>ABS(AVERAGE(eod_group_score_df_negative!AC52:AC56))</f>
        <v>0.21265914438771366</v>
      </c>
      <c r="L52" t="s">
        <v>277</v>
      </c>
      <c r="M52" s="4">
        <f t="shared" si="7"/>
        <v>0.40523103297930879</v>
      </c>
      <c r="N52" s="4">
        <f t="shared" si="8"/>
        <v>0.46881766787613544</v>
      </c>
      <c r="O52" s="4">
        <f t="shared" si="9"/>
        <v>0.3221360829456576</v>
      </c>
      <c r="P52" s="4">
        <f t="shared" si="10"/>
        <v>0.72014101333557035</v>
      </c>
      <c r="Q52" t="s">
        <v>277</v>
      </c>
      <c r="R52" s="6">
        <f t="shared" si="0"/>
        <v>45441</v>
      </c>
      <c r="S52" s="5">
        <f t="shared" ref="S52:V52" si="82">AVERAGE(M52:M56)</f>
        <v>0.55713191337634815</v>
      </c>
      <c r="T52" s="5">
        <f t="shared" si="82"/>
        <v>0.54953475313702715</v>
      </c>
      <c r="U52" s="5">
        <f t="shared" si="82"/>
        <v>0.42883790517069575</v>
      </c>
      <c r="V52" s="5">
        <f t="shared" si="82"/>
        <v>0.72727098414857971</v>
      </c>
      <c r="W52" s="5">
        <f t="shared" si="12"/>
        <v>2.262775555832651</v>
      </c>
      <c r="X52">
        <f>group_stock_price_index[[#This Row],[VNINDEX]]</f>
        <v>1272.6400000000001</v>
      </c>
      <c r="Y52" t="s">
        <v>277</v>
      </c>
      <c r="Z52" s="1">
        <f t="shared" si="3"/>
        <v>45441</v>
      </c>
      <c r="AA52" s="4">
        <f t="shared" si="13"/>
        <v>0.6</v>
      </c>
      <c r="AB52" s="4">
        <f t="shared" si="4"/>
        <v>0.6</v>
      </c>
      <c r="AC52" s="4">
        <f t="shared" si="5"/>
        <v>0.4</v>
      </c>
      <c r="AD52" s="4">
        <f t="shared" si="6"/>
        <v>0.8</v>
      </c>
      <c r="AE52" s="4">
        <f t="shared" si="14"/>
        <v>2.4000000000000004</v>
      </c>
      <c r="AF52" s="7">
        <f t="shared" si="15"/>
        <v>1272.6400000000001</v>
      </c>
      <c r="AG52" t="s">
        <v>277</v>
      </c>
      <c r="AI52" t="s">
        <v>277</v>
      </c>
      <c r="AJ52" s="1">
        <f t="shared" si="16"/>
        <v>45441</v>
      </c>
      <c r="AK52" s="4">
        <f t="shared" si="17"/>
        <v>5.7299999999999997E-2</v>
      </c>
      <c r="AL52" s="4">
        <f t="shared" si="18"/>
        <v>5.7299999999999997E-2</v>
      </c>
      <c r="AM52" s="4">
        <f t="shared" si="19"/>
        <v>3.8200000000000005E-2</v>
      </c>
      <c r="AN52" s="4">
        <f t="shared" si="20"/>
        <v>7.640000000000001E-2</v>
      </c>
      <c r="AO52" s="4">
        <f t="shared" si="21"/>
        <v>0.22920000000000001</v>
      </c>
      <c r="AP52" s="4">
        <f t="shared" si="22"/>
        <v>0</v>
      </c>
      <c r="AQ52" s="4">
        <f t="shared" si="33"/>
        <v>0.2</v>
      </c>
      <c r="AR52" s="2">
        <f t="shared" si="23"/>
        <v>1272.6400000000001</v>
      </c>
      <c r="AU52">
        <f t="shared" si="34"/>
        <v>0.61799999999999999</v>
      </c>
      <c r="AV52">
        <f t="shared" si="24"/>
        <v>0.61799999999999999</v>
      </c>
      <c r="AW52">
        <f t="shared" si="25"/>
        <v>0.61799999999999999</v>
      </c>
      <c r="AX52">
        <f t="shared" si="26"/>
        <v>0.61799999999999999</v>
      </c>
      <c r="BE52" s="1">
        <f t="shared" si="27"/>
        <v>45441</v>
      </c>
      <c r="BF52">
        <f t="shared" si="28"/>
        <v>0.38200000000000001</v>
      </c>
      <c r="BG52">
        <f t="shared" si="29"/>
        <v>0.38200000000000001</v>
      </c>
      <c r="BH52">
        <f t="shared" si="30"/>
        <v>0.38200000000000001</v>
      </c>
      <c r="BI52">
        <f t="shared" si="31"/>
        <v>0.38200000000000001</v>
      </c>
    </row>
    <row r="53" spans="1:61" x14ac:dyDescent="0.25">
      <c r="A53" s="1">
        <f>eod_group_score_df_positive[[#This Row],[date]]</f>
        <v>45440</v>
      </c>
      <c r="B53" t="s">
        <v>277</v>
      </c>
      <c r="C53" s="3">
        <f>AVERAGE(eod_group_score_df_positive!Z53:Z57)</f>
        <v>0.85889139915737123</v>
      </c>
      <c r="D53" s="3">
        <f>AVERAGE(eod_group_score_df_positive!AA53:AA57)</f>
        <v>0.89097696543770155</v>
      </c>
      <c r="E53" s="3">
        <f>AVERAGE(eod_group_score_df_positive!AB53:AB57)</f>
        <v>0.69139329609113864</v>
      </c>
      <c r="F53" s="3">
        <f>AVERAGE(eod_group_score_df_positive!AC53:AC57)</f>
        <v>1.3038872307027218</v>
      </c>
      <c r="G53" t="s">
        <v>277</v>
      </c>
      <c r="H53" s="3">
        <f>ABS(AVERAGE(eod_group_score_df_negative!Z53:Z57))</f>
        <v>0.30556175243090922</v>
      </c>
      <c r="I53" s="3">
        <f>ABS(AVERAGE(eod_group_score_df_negative!AA53:AA57))</f>
        <v>0.32490071499339507</v>
      </c>
      <c r="J53" s="3">
        <f>ABS(AVERAGE(eod_group_score_df_negative!AB53:AB57))</f>
        <v>0.32881620445475557</v>
      </c>
      <c r="K53" s="3">
        <f>ABS(AVERAGE(eod_group_score_df_negative!AC53:AC57))</f>
        <v>0.23714568172403055</v>
      </c>
      <c r="L53" t="s">
        <v>277</v>
      </c>
      <c r="M53" s="4">
        <f t="shared" si="7"/>
        <v>0.47518412052192593</v>
      </c>
      <c r="N53" s="4">
        <f t="shared" si="8"/>
        <v>0.46557006478118812</v>
      </c>
      <c r="O53" s="4">
        <f t="shared" si="9"/>
        <v>0.35539474141573385</v>
      </c>
      <c r="P53" s="4">
        <f t="shared" si="10"/>
        <v>0.69222502671849662</v>
      </c>
      <c r="Q53" t="s">
        <v>277</v>
      </c>
      <c r="R53" s="6">
        <f t="shared" si="0"/>
        <v>45440</v>
      </c>
      <c r="S53" s="5">
        <f t="shared" ref="S53:V53" si="83">AVERAGE(M53:M57)</f>
        <v>0.63755735894802434</v>
      </c>
      <c r="T53" s="5">
        <f t="shared" si="83"/>
        <v>0.58471815746270384</v>
      </c>
      <c r="U53" s="5">
        <f t="shared" si="83"/>
        <v>0.50068587165220224</v>
      </c>
      <c r="V53" s="5">
        <f t="shared" si="83"/>
        <v>0.7202705028280677</v>
      </c>
      <c r="W53" s="5">
        <f t="shared" si="12"/>
        <v>2.4432318908909982</v>
      </c>
      <c r="X53">
        <f>group_stock_price_index[[#This Row],[VNINDEX]]</f>
        <v>1281.73</v>
      </c>
      <c r="Y53" t="s">
        <v>277</v>
      </c>
      <c r="Z53" s="1">
        <f t="shared" si="3"/>
        <v>45440</v>
      </c>
      <c r="AA53" s="4">
        <f t="shared" si="13"/>
        <v>0.6</v>
      </c>
      <c r="AB53" s="4">
        <f t="shared" si="4"/>
        <v>0.6</v>
      </c>
      <c r="AC53" s="4">
        <f t="shared" si="5"/>
        <v>0.6</v>
      </c>
      <c r="AD53" s="4">
        <f t="shared" si="6"/>
        <v>0.8</v>
      </c>
      <c r="AE53" s="4">
        <f t="shared" si="14"/>
        <v>2.5999999999999996</v>
      </c>
      <c r="AF53" s="7">
        <f t="shared" si="15"/>
        <v>1281.73</v>
      </c>
      <c r="AG53" t="s">
        <v>277</v>
      </c>
      <c r="AI53" t="s">
        <v>277</v>
      </c>
      <c r="AJ53" s="1">
        <f t="shared" si="16"/>
        <v>45440</v>
      </c>
      <c r="AK53" s="4">
        <f t="shared" si="17"/>
        <v>5.7299999999999997E-2</v>
      </c>
      <c r="AL53" s="4">
        <f t="shared" si="18"/>
        <v>5.7299999999999997E-2</v>
      </c>
      <c r="AM53" s="4">
        <f t="shared" si="19"/>
        <v>5.7299999999999997E-2</v>
      </c>
      <c r="AN53" s="4">
        <f t="shared" si="20"/>
        <v>7.640000000000001E-2</v>
      </c>
      <c r="AO53" s="4">
        <f t="shared" si="21"/>
        <v>0.24830000000000002</v>
      </c>
      <c r="AP53" s="4">
        <f t="shared" si="22"/>
        <v>0.7</v>
      </c>
      <c r="AQ53" s="4">
        <f t="shared" si="33"/>
        <v>0.2</v>
      </c>
      <c r="AR53" s="2">
        <f t="shared" si="23"/>
        <v>1281.73</v>
      </c>
      <c r="AU53">
        <f t="shared" si="34"/>
        <v>0.61799999999999999</v>
      </c>
      <c r="AV53">
        <f t="shared" si="24"/>
        <v>0.61799999999999999</v>
      </c>
      <c r="AW53">
        <f t="shared" si="25"/>
        <v>0.61799999999999999</v>
      </c>
      <c r="AX53">
        <f t="shared" si="26"/>
        <v>0.61799999999999999</v>
      </c>
      <c r="BE53" s="1">
        <f t="shared" si="27"/>
        <v>45440</v>
      </c>
      <c r="BF53">
        <f t="shared" si="28"/>
        <v>0.38200000000000001</v>
      </c>
      <c r="BG53">
        <f t="shared" si="29"/>
        <v>0.38200000000000001</v>
      </c>
      <c r="BH53">
        <f t="shared" si="30"/>
        <v>0.38200000000000001</v>
      </c>
      <c r="BI53">
        <f t="shared" si="31"/>
        <v>0.38200000000000001</v>
      </c>
    </row>
    <row r="54" spans="1:61" x14ac:dyDescent="0.25">
      <c r="A54" s="1">
        <f>eod_group_score_df_positive[[#This Row],[date]]</f>
        <v>45439</v>
      </c>
      <c r="B54" t="s">
        <v>277</v>
      </c>
      <c r="C54" s="3">
        <f>AVERAGE(eod_group_score_df_positive!Z54:Z58)</f>
        <v>0.93321537866289472</v>
      </c>
      <c r="D54" s="3">
        <f>AVERAGE(eod_group_score_df_positive!AA54:AA58)</f>
        <v>1.0959668372676468</v>
      </c>
      <c r="E54" s="3">
        <f>AVERAGE(eod_group_score_df_positive!AB54:AB58)</f>
        <v>0.79877601495854456</v>
      </c>
      <c r="F54" s="3">
        <f>AVERAGE(eod_group_score_df_positive!AC54:AC58)</f>
        <v>1.2374572489932767</v>
      </c>
      <c r="G54" t="s">
        <v>277</v>
      </c>
      <c r="H54" s="3">
        <f>ABS(AVERAGE(eod_group_score_df_negative!Z54:Z58))</f>
        <v>0.31190384848466829</v>
      </c>
      <c r="I54" s="3">
        <f>ABS(AVERAGE(eod_group_score_df_negative!AA54:AA58))</f>
        <v>0.33147177876357942</v>
      </c>
      <c r="J54" s="3">
        <f>ABS(AVERAGE(eod_group_score_df_negative!AB54:AB58))</f>
        <v>0.33227970963114772</v>
      </c>
      <c r="K54" s="3">
        <f>ABS(AVERAGE(eod_group_score_df_negative!AC54:AC58))</f>
        <v>0.2508542728529749</v>
      </c>
      <c r="L54" t="s">
        <v>277</v>
      </c>
      <c r="M54" s="4">
        <f t="shared" si="7"/>
        <v>0.49899761936982179</v>
      </c>
      <c r="N54" s="4">
        <f t="shared" si="8"/>
        <v>0.53557123221846714</v>
      </c>
      <c r="O54" s="4">
        <f t="shared" si="9"/>
        <v>0.41244325561114642</v>
      </c>
      <c r="P54" s="4">
        <f t="shared" si="10"/>
        <v>0.66290085217940131</v>
      </c>
      <c r="Q54" t="s">
        <v>277</v>
      </c>
      <c r="R54" s="6">
        <f t="shared" si="0"/>
        <v>45439</v>
      </c>
      <c r="S54" s="5">
        <f t="shared" ref="S54:V54" si="84">AVERAGE(M54:M58)</f>
        <v>0.71617373002540163</v>
      </c>
      <c r="T54" s="5">
        <f t="shared" si="84"/>
        <v>0.64543049980426059</v>
      </c>
      <c r="U54" s="5">
        <f t="shared" si="84"/>
        <v>0.58646045081187959</v>
      </c>
      <c r="V54" s="5">
        <f t="shared" si="84"/>
        <v>0.72929375901480276</v>
      </c>
      <c r="W54" s="5">
        <f t="shared" si="12"/>
        <v>2.6773584396563446</v>
      </c>
      <c r="X54">
        <f>group_stock_price_index[[#This Row],[VNINDEX]]</f>
        <v>1267.68</v>
      </c>
      <c r="Y54" t="s">
        <v>277</v>
      </c>
      <c r="Z54" s="1">
        <f t="shared" si="3"/>
        <v>45439</v>
      </c>
      <c r="AA54" s="4">
        <f t="shared" si="13"/>
        <v>0.8</v>
      </c>
      <c r="AB54" s="4">
        <f t="shared" si="4"/>
        <v>0.6</v>
      </c>
      <c r="AC54" s="4">
        <f t="shared" si="5"/>
        <v>0.6</v>
      </c>
      <c r="AD54" s="4">
        <f t="shared" si="6"/>
        <v>0.8</v>
      </c>
      <c r="AE54" s="4">
        <f t="shared" si="14"/>
        <v>2.8</v>
      </c>
      <c r="AF54" s="7">
        <f t="shared" si="15"/>
        <v>1267.68</v>
      </c>
      <c r="AG54" t="s">
        <v>277</v>
      </c>
      <c r="AI54" t="s">
        <v>277</v>
      </c>
      <c r="AJ54" s="1">
        <f t="shared" si="16"/>
        <v>45439</v>
      </c>
      <c r="AK54" s="4">
        <f t="shared" si="17"/>
        <v>0.2</v>
      </c>
      <c r="AL54" s="4">
        <f t="shared" si="18"/>
        <v>0.15</v>
      </c>
      <c r="AM54" s="4">
        <f t="shared" si="19"/>
        <v>9.2699999999999991E-2</v>
      </c>
      <c r="AN54" s="4">
        <f t="shared" si="20"/>
        <v>7.640000000000001E-2</v>
      </c>
      <c r="AO54" s="4">
        <f t="shared" si="21"/>
        <v>0.51910000000000001</v>
      </c>
      <c r="AP54" s="4">
        <f t="shared" si="22"/>
        <v>0.7</v>
      </c>
      <c r="AQ54" s="4">
        <f t="shared" si="33"/>
        <v>0.6</v>
      </c>
      <c r="AR54" s="2">
        <f t="shared" si="23"/>
        <v>1267.68</v>
      </c>
      <c r="AU54">
        <f t="shared" si="34"/>
        <v>0.61799999999999999</v>
      </c>
      <c r="AV54">
        <f t="shared" si="24"/>
        <v>0.61799999999999999</v>
      </c>
      <c r="AW54">
        <f t="shared" si="25"/>
        <v>0.61799999999999999</v>
      </c>
      <c r="AX54">
        <f t="shared" si="26"/>
        <v>0.61799999999999999</v>
      </c>
      <c r="BE54" s="1">
        <f t="shared" si="27"/>
        <v>45439</v>
      </c>
      <c r="BF54">
        <f t="shared" si="28"/>
        <v>1</v>
      </c>
      <c r="BG54">
        <f t="shared" si="29"/>
        <v>1</v>
      </c>
      <c r="BH54">
        <f t="shared" si="30"/>
        <v>0.61799999999999999</v>
      </c>
      <c r="BI54">
        <f t="shared" si="31"/>
        <v>0.38200000000000001</v>
      </c>
    </row>
    <row r="55" spans="1:61" x14ac:dyDescent="0.25">
      <c r="A55" s="1">
        <f>eod_group_score_df_positive[[#This Row],[date]]</f>
        <v>45436</v>
      </c>
      <c r="B55" t="s">
        <v>277</v>
      </c>
      <c r="C55" s="3">
        <f>AVERAGE(eod_group_score_df_positive!Z55:Z59)</f>
        <v>1.0690129488056983</v>
      </c>
      <c r="D55" s="3">
        <f>AVERAGE(eod_group_score_df_positive!AA55:AA59)</f>
        <v>1.138922178415656</v>
      </c>
      <c r="E55" s="3">
        <f>AVERAGE(eod_group_score_df_positive!AB55:AB59)</f>
        <v>0.7712215672891225</v>
      </c>
      <c r="F55" s="3">
        <f>AVERAGE(eod_group_score_df_positive!AC55:AC59)</f>
        <v>1.5587554020348642</v>
      </c>
      <c r="G55" t="s">
        <v>277</v>
      </c>
      <c r="H55" s="3">
        <f>ABS(AVERAGE(eod_group_score_df_negative!Z55:Z59))</f>
        <v>0.32514614193909658</v>
      </c>
      <c r="I55" s="3">
        <f>ABS(AVERAGE(eod_group_score_df_negative!AA55:AA59))</f>
        <v>0.37397848936943257</v>
      </c>
      <c r="J55" s="3">
        <f>ABS(AVERAGE(eod_group_score_df_negative!AB55:AB59))</f>
        <v>0.37852443296620319</v>
      </c>
      <c r="K55" s="3">
        <f>ABS(AVERAGE(eod_group_score_df_negative!AC55:AC59))</f>
        <v>0.2773013214824086</v>
      </c>
      <c r="L55" t="s">
        <v>277</v>
      </c>
      <c r="M55" s="4">
        <f t="shared" si="7"/>
        <v>0.53355948528744257</v>
      </c>
      <c r="N55" s="4">
        <f t="shared" si="8"/>
        <v>0.50561395426317945</v>
      </c>
      <c r="O55" s="4">
        <f t="shared" si="9"/>
        <v>0.34155120716724607</v>
      </c>
      <c r="P55" s="4">
        <f t="shared" si="10"/>
        <v>0.69793817595004171</v>
      </c>
      <c r="Q55" t="s">
        <v>277</v>
      </c>
      <c r="R55" s="6">
        <f t="shared" si="0"/>
        <v>45436</v>
      </c>
      <c r="S55" s="5">
        <f t="shared" ref="S55:V55" si="85">AVERAGE(M55:M59)</f>
        <v>0.77527286602289425</v>
      </c>
      <c r="T55" s="5">
        <f t="shared" si="85"/>
        <v>0.6643431849644662</v>
      </c>
      <c r="U55" s="5">
        <f t="shared" si="85"/>
        <v>0.62873952574754388</v>
      </c>
      <c r="V55" s="5">
        <f t="shared" si="85"/>
        <v>0.74379056409584909</v>
      </c>
      <c r="W55" s="5">
        <f t="shared" si="12"/>
        <v>2.8121461408307535</v>
      </c>
      <c r="X55">
        <f>group_stock_price_index[[#This Row],[VNINDEX]]</f>
        <v>1261.93</v>
      </c>
      <c r="Y55" t="s">
        <v>277</v>
      </c>
      <c r="Z55" s="1">
        <f t="shared" si="3"/>
        <v>45436</v>
      </c>
      <c r="AA55" s="4">
        <f t="shared" si="13"/>
        <v>0.8</v>
      </c>
      <c r="AB55" s="4">
        <f t="shared" si="4"/>
        <v>0.6</v>
      </c>
      <c r="AC55" s="4">
        <f t="shared" si="5"/>
        <v>0.6</v>
      </c>
      <c r="AD55" s="4">
        <f t="shared" si="6"/>
        <v>0.8</v>
      </c>
      <c r="AE55" s="4">
        <f t="shared" si="14"/>
        <v>2.8</v>
      </c>
      <c r="AF55" s="7">
        <f t="shared" si="15"/>
        <v>1261.93</v>
      </c>
      <c r="AG55" t="s">
        <v>277</v>
      </c>
      <c r="AI55" t="s">
        <v>277</v>
      </c>
      <c r="AJ55" s="1">
        <f t="shared" si="16"/>
        <v>45436</v>
      </c>
      <c r="AK55" s="4">
        <f t="shared" si="17"/>
        <v>0.2</v>
      </c>
      <c r="AL55" s="4">
        <f t="shared" si="18"/>
        <v>0.15</v>
      </c>
      <c r="AM55" s="4">
        <f t="shared" si="19"/>
        <v>9.2699999999999991E-2</v>
      </c>
      <c r="AN55" s="4">
        <f t="shared" si="20"/>
        <v>7.640000000000001E-2</v>
      </c>
      <c r="AO55" s="4">
        <f t="shared" si="21"/>
        <v>0.51910000000000001</v>
      </c>
      <c r="AP55" s="4">
        <f t="shared" si="22"/>
        <v>0.7</v>
      </c>
      <c r="AQ55" s="4">
        <f t="shared" si="33"/>
        <v>0.6</v>
      </c>
      <c r="AR55" s="2">
        <f t="shared" si="23"/>
        <v>1261.93</v>
      </c>
      <c r="AU55">
        <f t="shared" si="34"/>
        <v>1.3819999999999999</v>
      </c>
      <c r="AV55">
        <f t="shared" si="24"/>
        <v>1.3819999999999999</v>
      </c>
      <c r="AW55">
        <f t="shared" si="25"/>
        <v>0.61799999999999999</v>
      </c>
      <c r="AX55">
        <f t="shared" si="26"/>
        <v>0.61799999999999999</v>
      </c>
      <c r="BE55" s="1">
        <f t="shared" si="27"/>
        <v>45436</v>
      </c>
      <c r="BF55">
        <f t="shared" si="28"/>
        <v>1</v>
      </c>
      <c r="BG55">
        <f t="shared" si="29"/>
        <v>1</v>
      </c>
      <c r="BH55">
        <f t="shared" si="30"/>
        <v>0.61799999999999999</v>
      </c>
      <c r="BI55">
        <f t="shared" si="31"/>
        <v>0.38200000000000001</v>
      </c>
    </row>
    <row r="56" spans="1:61" x14ac:dyDescent="0.25">
      <c r="A56" s="1">
        <f>eod_group_score_df_positive[[#This Row],[date]]</f>
        <v>45435</v>
      </c>
      <c r="B56" t="s">
        <v>277</v>
      </c>
      <c r="C56" s="3">
        <f>AVERAGE(eod_group_score_df_positive!Z56:Z60)</f>
        <v>1.3476395555568437</v>
      </c>
      <c r="D56" s="3">
        <f>AVERAGE(eod_group_score_df_positive!AA56:AA60)</f>
        <v>1.219109434373397</v>
      </c>
      <c r="E56" s="3">
        <f>AVERAGE(eod_group_score_df_positive!AB56:AB60)</f>
        <v>0.94159921307054328</v>
      </c>
      <c r="F56" s="3">
        <f>AVERAGE(eod_group_score_df_positive!AC56:AC60)</f>
        <v>1.5795905627443045</v>
      </c>
      <c r="G56" t="s">
        <v>277</v>
      </c>
      <c r="H56" s="3">
        <f>ABS(AVERAGE(eod_group_score_df_negative!Z56:Z60))</f>
        <v>9.1617868017661502E-2</v>
      </c>
      <c r="I56" s="3">
        <f>ABS(AVERAGE(eod_group_score_df_negative!AA56:AA60))</f>
        <v>0.15678227827878977</v>
      </c>
      <c r="J56" s="3">
        <f>ABS(AVERAGE(eod_group_score_df_negative!AB56:AB60))</f>
        <v>0.15797324460830225</v>
      </c>
      <c r="K56" s="3">
        <f>ABS(AVERAGE(eod_group_score_df_negative!AC56:AC60))</f>
        <v>0.11602244506012768</v>
      </c>
      <c r="L56" t="s">
        <v>277</v>
      </c>
      <c r="M56" s="4">
        <f t="shared" si="7"/>
        <v>0.87268730872324196</v>
      </c>
      <c r="N56" s="4">
        <f t="shared" si="8"/>
        <v>0.77210084654616573</v>
      </c>
      <c r="O56" s="4">
        <f t="shared" si="9"/>
        <v>0.712664238713695</v>
      </c>
      <c r="P56" s="4">
        <f t="shared" si="10"/>
        <v>0.86314985255938848</v>
      </c>
      <c r="Q56" t="s">
        <v>277</v>
      </c>
      <c r="R56" s="6">
        <f t="shared" si="0"/>
        <v>45435</v>
      </c>
      <c r="S56" s="5">
        <f t="shared" ref="S56:V56" si="86">AVERAGE(M56:M60)</f>
        <v>0.82489033125531175</v>
      </c>
      <c r="T56" s="5">
        <f t="shared" si="86"/>
        <v>0.68279467483861522</v>
      </c>
      <c r="U56" s="5">
        <f t="shared" si="86"/>
        <v>0.70702125848817532</v>
      </c>
      <c r="V56" s="5">
        <f t="shared" si="86"/>
        <v>0.66506134410549167</v>
      </c>
      <c r="W56" s="5">
        <f t="shared" si="12"/>
        <v>2.8797676086875943</v>
      </c>
      <c r="X56">
        <f>group_stock_price_index[[#This Row],[VNINDEX]]</f>
        <v>1281.03</v>
      </c>
      <c r="Y56" t="s">
        <v>277</v>
      </c>
      <c r="Z56" s="1">
        <f t="shared" si="3"/>
        <v>45435</v>
      </c>
      <c r="AA56" s="4">
        <f t="shared" si="13"/>
        <v>1</v>
      </c>
      <c r="AB56" s="4">
        <f t="shared" si="4"/>
        <v>0.6</v>
      </c>
      <c r="AC56" s="4">
        <f t="shared" si="5"/>
        <v>0.8</v>
      </c>
      <c r="AD56" s="4">
        <f t="shared" si="6"/>
        <v>0.6</v>
      </c>
      <c r="AE56" s="4">
        <f t="shared" si="14"/>
        <v>3.0000000000000004</v>
      </c>
      <c r="AF56" s="7">
        <f t="shared" si="15"/>
        <v>1281.03</v>
      </c>
      <c r="AG56" t="s">
        <v>277</v>
      </c>
      <c r="AI56" t="s">
        <v>277</v>
      </c>
      <c r="AJ56" s="1">
        <f t="shared" si="16"/>
        <v>45435</v>
      </c>
      <c r="AK56" s="4">
        <f t="shared" si="17"/>
        <v>0.34549999999999997</v>
      </c>
      <c r="AL56" s="4">
        <f t="shared" si="18"/>
        <v>0.20729999999999998</v>
      </c>
      <c r="AM56" s="4">
        <f t="shared" si="19"/>
        <v>0.2</v>
      </c>
      <c r="AN56" s="4">
        <f t="shared" si="20"/>
        <v>9.2699999999999991E-2</v>
      </c>
      <c r="AO56" s="4">
        <f t="shared" si="21"/>
        <v>0.84549999999999992</v>
      </c>
      <c r="AP56" s="4">
        <f t="shared" si="22"/>
        <v>1</v>
      </c>
      <c r="AQ56" s="4">
        <f t="shared" si="33"/>
        <v>1</v>
      </c>
      <c r="AR56" s="2">
        <f t="shared" si="23"/>
        <v>1281.03</v>
      </c>
      <c r="AU56">
        <f t="shared" si="34"/>
        <v>1.3819999999999999</v>
      </c>
      <c r="AV56">
        <f t="shared" si="24"/>
        <v>1.3819999999999999</v>
      </c>
      <c r="AW56">
        <f t="shared" si="25"/>
        <v>0.61799999999999999</v>
      </c>
      <c r="AX56">
        <f t="shared" si="26"/>
        <v>0.61799999999999999</v>
      </c>
      <c r="BE56" s="1">
        <f t="shared" si="27"/>
        <v>45435</v>
      </c>
      <c r="BF56">
        <f t="shared" si="28"/>
        <v>1.3819999999999999</v>
      </c>
      <c r="BG56">
        <f t="shared" si="29"/>
        <v>1.3819999999999999</v>
      </c>
      <c r="BH56">
        <f t="shared" si="30"/>
        <v>1</v>
      </c>
      <c r="BI56">
        <f t="shared" si="31"/>
        <v>0.61799999999999999</v>
      </c>
    </row>
    <row r="57" spans="1:61" x14ac:dyDescent="0.25">
      <c r="A57" s="1">
        <f>eod_group_score_df_positive[[#This Row],[date]]</f>
        <v>45434</v>
      </c>
      <c r="B57" t="s">
        <v>277</v>
      </c>
      <c r="C57" s="3">
        <f>AVERAGE(eod_group_score_df_positive!Z57:Z61)</f>
        <v>1.0851473684312964</v>
      </c>
      <c r="D57" s="3">
        <f>AVERAGE(eod_group_score_df_positive!AA57:AA61)</f>
        <v>0.89962711136259033</v>
      </c>
      <c r="E57" s="3">
        <f>AVERAGE(eod_group_score_df_positive!AB57:AB61)</f>
        <v>0.92650799665702643</v>
      </c>
      <c r="F57" s="3">
        <f>AVERAGE(eod_group_score_df_positive!AC57:AC61)</f>
        <v>0.82350147740666224</v>
      </c>
      <c r="G57" t="s">
        <v>277</v>
      </c>
      <c r="H57" s="3">
        <f>ABS(AVERAGE(eod_group_score_df_negative!Z57:Z61))</f>
        <v>0.11566310942973738</v>
      </c>
      <c r="I57" s="3">
        <f>ABS(AVERAGE(eod_group_score_df_negative!AA57:AA61))</f>
        <v>0.19432088779295198</v>
      </c>
      <c r="J57" s="3">
        <f>ABS(AVERAGE(eod_group_score_df_negative!AB57:AB61))</f>
        <v>0.17557511063240341</v>
      </c>
      <c r="K57" s="3">
        <f>ABS(AVERAGE(eod_group_score_df_negative!AC57:AC61))</f>
        <v>0.15386794979219584</v>
      </c>
      <c r="L57" t="s">
        <v>277</v>
      </c>
      <c r="M57" s="4">
        <f t="shared" si="7"/>
        <v>0.80735826083768947</v>
      </c>
      <c r="N57" s="4">
        <f t="shared" si="8"/>
        <v>0.64473468950451895</v>
      </c>
      <c r="O57" s="4">
        <f t="shared" si="9"/>
        <v>0.68137591535318986</v>
      </c>
      <c r="P57" s="4">
        <f t="shared" si="10"/>
        <v>0.68513860673301075</v>
      </c>
      <c r="Q57" t="s">
        <v>277</v>
      </c>
      <c r="R57" s="6">
        <f t="shared" si="0"/>
        <v>45434</v>
      </c>
      <c r="S57" s="5">
        <f t="shared" ref="S57:V57" si="87">AVERAGE(M57:M61)</f>
        <v>0.79311575271650092</v>
      </c>
      <c r="T57" s="5">
        <f t="shared" si="87"/>
        <v>0.63311318302514419</v>
      </c>
      <c r="U57" s="5">
        <f t="shared" si="87"/>
        <v>0.70607737588381991</v>
      </c>
      <c r="V57" s="5">
        <f t="shared" si="87"/>
        <v>0.5589987413387677</v>
      </c>
      <c r="W57" s="5">
        <f t="shared" si="12"/>
        <v>2.6913050529642324</v>
      </c>
      <c r="X57">
        <f>group_stock_price_index[[#This Row],[VNINDEX]]</f>
        <v>1266.9100000000001</v>
      </c>
      <c r="Y57" t="s">
        <v>277</v>
      </c>
      <c r="Z57" s="1">
        <f t="shared" si="3"/>
        <v>45434</v>
      </c>
      <c r="AA57" s="4">
        <f t="shared" si="13"/>
        <v>0.8</v>
      </c>
      <c r="AB57" s="4">
        <f t="shared" si="4"/>
        <v>0.6</v>
      </c>
      <c r="AC57" s="4">
        <f t="shared" si="5"/>
        <v>0.8</v>
      </c>
      <c r="AD57" s="4">
        <f t="shared" si="6"/>
        <v>0.6</v>
      </c>
      <c r="AE57" s="4">
        <f t="shared" si="14"/>
        <v>2.8000000000000003</v>
      </c>
      <c r="AF57" s="7">
        <f t="shared" si="15"/>
        <v>1266.9100000000001</v>
      </c>
      <c r="AG57" t="s">
        <v>277</v>
      </c>
      <c r="AI57" t="s">
        <v>277</v>
      </c>
      <c r="AJ57" s="1">
        <f t="shared" si="16"/>
        <v>45434</v>
      </c>
      <c r="AK57" s="4">
        <f t="shared" si="17"/>
        <v>0.2</v>
      </c>
      <c r="AL57" s="4">
        <f t="shared" si="18"/>
        <v>0.15</v>
      </c>
      <c r="AM57" s="4">
        <f t="shared" si="19"/>
        <v>0.1236</v>
      </c>
      <c r="AN57" s="4">
        <f t="shared" si="20"/>
        <v>5.7299999999999997E-2</v>
      </c>
      <c r="AO57" s="4">
        <f t="shared" si="21"/>
        <v>0.53089999999999993</v>
      </c>
      <c r="AP57" s="4">
        <f t="shared" si="22"/>
        <v>0.7</v>
      </c>
      <c r="AQ57" s="4">
        <f t="shared" si="33"/>
        <v>0.6</v>
      </c>
      <c r="AR57" s="2">
        <f t="shared" si="23"/>
        <v>1266.9100000000001</v>
      </c>
      <c r="AU57">
        <f t="shared" si="34"/>
        <v>1.3819999999999999</v>
      </c>
      <c r="AV57">
        <f t="shared" si="24"/>
        <v>1.3819999999999999</v>
      </c>
      <c r="AW57">
        <f t="shared" si="25"/>
        <v>0.61799999999999999</v>
      </c>
      <c r="AX57">
        <f t="shared" si="26"/>
        <v>0.61799999999999999</v>
      </c>
      <c r="BE57" s="1">
        <f t="shared" si="27"/>
        <v>45434</v>
      </c>
      <c r="BF57">
        <f t="shared" si="28"/>
        <v>1</v>
      </c>
      <c r="BG57">
        <f t="shared" si="29"/>
        <v>1</v>
      </c>
      <c r="BH57">
        <f t="shared" si="30"/>
        <v>0.61799999999999999</v>
      </c>
      <c r="BI57">
        <f t="shared" si="31"/>
        <v>0.38200000000000001</v>
      </c>
    </row>
    <row r="58" spans="1:61" x14ac:dyDescent="0.25">
      <c r="A58" s="1">
        <f>eod_group_score_df_positive[[#This Row],[date]]</f>
        <v>45433</v>
      </c>
      <c r="B58" t="s">
        <v>277</v>
      </c>
      <c r="C58" s="3">
        <f>AVERAGE(eod_group_score_df_positive!Z58:Z62)</f>
        <v>1.2174923474818455</v>
      </c>
      <c r="D58" s="3">
        <f>AVERAGE(eod_group_score_df_positive!AA58:AA62)</f>
        <v>0.90765108594846622</v>
      </c>
      <c r="E58" s="3">
        <f>AVERAGE(eod_group_score_df_positive!AB58:AB62)</f>
        <v>0.91179467429921868</v>
      </c>
      <c r="F58" s="3">
        <f>AVERAGE(eod_group_score_df_positive!AC58:AC62)</f>
        <v>0.77970552272779581</v>
      </c>
      <c r="G58" t="s">
        <v>277</v>
      </c>
      <c r="H58" s="3">
        <f>ABS(AVERAGE(eod_group_score_df_negative!Z58:Z62))</f>
        <v>8.5847073330119247E-2</v>
      </c>
      <c r="I58" s="3">
        <f>ABS(AVERAGE(eod_group_score_df_negative!AA58:AA62))</f>
        <v>0.11844668473291889</v>
      </c>
      <c r="J58" s="3">
        <f>ABS(AVERAGE(eod_group_score_df_negative!AB58:AB62))</f>
        <v>0.11024333757982445</v>
      </c>
      <c r="K58" s="3">
        <f>ABS(AVERAGE(eod_group_score_df_negative!AC58:AC62))</f>
        <v>0.11787921700475945</v>
      </c>
      <c r="L58" t="s">
        <v>277</v>
      </c>
      <c r="M58" s="4">
        <f t="shared" si="7"/>
        <v>0.86826597590881183</v>
      </c>
      <c r="N58" s="4">
        <f t="shared" si="8"/>
        <v>0.7691317764889718</v>
      </c>
      <c r="O58" s="4">
        <f t="shared" si="9"/>
        <v>0.78426763721412041</v>
      </c>
      <c r="P58" s="4">
        <f t="shared" si="10"/>
        <v>0.73734130765217154</v>
      </c>
      <c r="Q58" t="s">
        <v>277</v>
      </c>
      <c r="R58" s="6">
        <f t="shared" si="0"/>
        <v>45433</v>
      </c>
      <c r="S58" s="5">
        <f t="shared" ref="S58:V58" si="88">AVERAGE(M58:M62)</f>
        <v>0.76422343803061044</v>
      </c>
      <c r="T58" s="5">
        <f t="shared" si="88"/>
        <v>0.59548101837278344</v>
      </c>
      <c r="U58" s="5">
        <f t="shared" si="88"/>
        <v>0.70481087329301284</v>
      </c>
      <c r="V58" s="5">
        <f t="shared" si="88"/>
        <v>0.45637045960682032</v>
      </c>
      <c r="W58" s="5">
        <f t="shared" si="12"/>
        <v>2.520885789303227</v>
      </c>
      <c r="X58">
        <f>group_stock_price_index[[#This Row],[VNINDEX]]</f>
        <v>1277.1400000000001</v>
      </c>
      <c r="Y58" t="s">
        <v>277</v>
      </c>
      <c r="Z58" s="1">
        <f t="shared" si="3"/>
        <v>45433</v>
      </c>
      <c r="AA58" s="4">
        <f t="shared" si="13"/>
        <v>0.8</v>
      </c>
      <c r="AB58" s="4">
        <f t="shared" si="4"/>
        <v>0.6</v>
      </c>
      <c r="AC58" s="4">
        <f t="shared" si="5"/>
        <v>0.8</v>
      </c>
      <c r="AD58" s="4">
        <f t="shared" si="6"/>
        <v>0.4</v>
      </c>
      <c r="AE58" s="4">
        <f t="shared" si="14"/>
        <v>2.6</v>
      </c>
      <c r="AF58" s="7">
        <f t="shared" si="15"/>
        <v>1277.1400000000001</v>
      </c>
      <c r="AG58" t="s">
        <v>277</v>
      </c>
      <c r="AI58" t="s">
        <v>277</v>
      </c>
      <c r="AJ58" s="1">
        <f t="shared" si="16"/>
        <v>45433</v>
      </c>
      <c r="AK58" s="4">
        <f t="shared" si="17"/>
        <v>0.2</v>
      </c>
      <c r="AL58" s="4">
        <f t="shared" si="18"/>
        <v>0.15</v>
      </c>
      <c r="AM58" s="4">
        <f t="shared" si="19"/>
        <v>0.1236</v>
      </c>
      <c r="AN58" s="4">
        <f t="shared" si="20"/>
        <v>3.8200000000000005E-2</v>
      </c>
      <c r="AO58" s="4">
        <f t="shared" si="21"/>
        <v>0.51179999999999992</v>
      </c>
      <c r="AP58" s="4">
        <f t="shared" si="22"/>
        <v>0.7</v>
      </c>
      <c r="AQ58" s="4">
        <f t="shared" si="33"/>
        <v>0.6</v>
      </c>
      <c r="AR58" s="2">
        <f t="shared" si="23"/>
        <v>1277.1400000000001</v>
      </c>
      <c r="AU58">
        <f t="shared" si="34"/>
        <v>1.3819999999999999</v>
      </c>
      <c r="AV58">
        <f t="shared" si="24"/>
        <v>1.3819999999999999</v>
      </c>
      <c r="AW58">
        <f t="shared" si="25"/>
        <v>0.61799999999999999</v>
      </c>
      <c r="AX58">
        <f t="shared" si="26"/>
        <v>0.61799999999999999</v>
      </c>
      <c r="BE58" s="1">
        <f t="shared" si="27"/>
        <v>45433</v>
      </c>
      <c r="BF58">
        <f t="shared" si="28"/>
        <v>1</v>
      </c>
      <c r="BG58">
        <f t="shared" si="29"/>
        <v>1</v>
      </c>
      <c r="BH58">
        <f t="shared" si="30"/>
        <v>0.61799999999999999</v>
      </c>
      <c r="BI58">
        <f t="shared" si="31"/>
        <v>0.38200000000000001</v>
      </c>
    </row>
    <row r="59" spans="1:61" x14ac:dyDescent="0.25">
      <c r="A59" s="1">
        <f>eod_group_score_df_positive[[#This Row],[date]]</f>
        <v>45432</v>
      </c>
      <c r="B59" t="s">
        <v>277</v>
      </c>
      <c r="C59" s="3">
        <f>AVERAGE(eod_group_score_df_positive!Z59:Z63)</f>
        <v>1.0186160088684519</v>
      </c>
      <c r="D59" s="3">
        <f>AVERAGE(eod_group_score_df_positive!AA59:AA63)</f>
        <v>0.57586126393443293</v>
      </c>
      <c r="E59" s="3">
        <f>AVERAGE(eod_group_score_df_positive!AB59:AB63)</f>
        <v>0.61335298677580519</v>
      </c>
      <c r="F59" s="3">
        <f>AVERAGE(eod_group_score_df_positive!AC59:AC63)</f>
        <v>0.8047753853179096</v>
      </c>
      <c r="G59" t="s">
        <v>277</v>
      </c>
      <c r="H59" s="3">
        <f>ABS(AVERAGE(eod_group_score_df_negative!Z59:Z63))</f>
        <v>0.11665265915419096</v>
      </c>
      <c r="I59" s="3">
        <f>ABS(AVERAGE(eod_group_score_df_negative!AA59:AA63))</f>
        <v>0.13065860680319816</v>
      </c>
      <c r="J59" s="3">
        <f>ABS(AVERAGE(eod_group_score_df_negative!AB59:AB63))</f>
        <v>0.14208289870558394</v>
      </c>
      <c r="K59" s="3">
        <f>ABS(AVERAGE(eod_group_score_df_negative!AC59:AC63))</f>
        <v>0.12271383705911476</v>
      </c>
      <c r="L59" t="s">
        <v>277</v>
      </c>
      <c r="M59" s="4">
        <f t="shared" si="7"/>
        <v>0.79449329935728596</v>
      </c>
      <c r="N59" s="4">
        <f t="shared" si="8"/>
        <v>0.63013465801949464</v>
      </c>
      <c r="O59" s="4">
        <f t="shared" si="9"/>
        <v>0.62383863028946807</v>
      </c>
      <c r="P59" s="4">
        <f t="shared" si="10"/>
        <v>0.73538487758463333</v>
      </c>
      <c r="Q59" t="s">
        <v>277</v>
      </c>
      <c r="R59" s="6">
        <f t="shared" si="0"/>
        <v>45432</v>
      </c>
      <c r="S59" s="5">
        <f t="shared" ref="S59:V59" si="89">AVERAGE(M59:M63)</f>
        <v>0.71458980511608128</v>
      </c>
      <c r="T59" s="5">
        <f t="shared" si="89"/>
        <v>0.57435780614263499</v>
      </c>
      <c r="U59" s="5">
        <f t="shared" si="89"/>
        <v>0.71020944129144203</v>
      </c>
      <c r="V59" s="5">
        <f t="shared" si="89"/>
        <v>0.3956979452444187</v>
      </c>
      <c r="W59" s="5">
        <f t="shared" si="12"/>
        <v>2.3948549977945772</v>
      </c>
      <c r="X59">
        <f>group_stock_price_index[[#This Row],[VNINDEX]]</f>
        <v>1277.58</v>
      </c>
      <c r="Y59" t="s">
        <v>277</v>
      </c>
      <c r="Z59" s="1">
        <f t="shared" si="3"/>
        <v>45432</v>
      </c>
      <c r="AA59" s="4">
        <f t="shared" si="13"/>
        <v>0.8</v>
      </c>
      <c r="AB59" s="4">
        <f t="shared" si="4"/>
        <v>0.6</v>
      </c>
      <c r="AC59" s="4">
        <f t="shared" si="5"/>
        <v>0.8</v>
      </c>
      <c r="AD59" s="4">
        <f t="shared" si="6"/>
        <v>0.4</v>
      </c>
      <c r="AE59" s="4">
        <f t="shared" si="14"/>
        <v>2.6</v>
      </c>
      <c r="AF59" s="7">
        <f t="shared" si="15"/>
        <v>1277.58</v>
      </c>
      <c r="AG59" t="s">
        <v>277</v>
      </c>
      <c r="AI59" t="s">
        <v>277</v>
      </c>
      <c r="AJ59" s="1">
        <f t="shared" si="16"/>
        <v>45432</v>
      </c>
      <c r="AK59" s="4">
        <f t="shared" si="17"/>
        <v>0.2</v>
      </c>
      <c r="AL59" s="4">
        <f t="shared" si="18"/>
        <v>0.15</v>
      </c>
      <c r="AM59" s="4">
        <f t="shared" si="19"/>
        <v>0.1236</v>
      </c>
      <c r="AN59" s="4">
        <f t="shared" si="20"/>
        <v>3.8200000000000005E-2</v>
      </c>
      <c r="AO59" s="4">
        <f t="shared" si="21"/>
        <v>0.51179999999999992</v>
      </c>
      <c r="AP59" s="4">
        <f t="shared" si="22"/>
        <v>0.7</v>
      </c>
      <c r="AQ59" s="4">
        <f t="shared" si="33"/>
        <v>0.6</v>
      </c>
      <c r="AR59" s="2">
        <f t="shared" si="23"/>
        <v>1277.58</v>
      </c>
      <c r="AU59">
        <f t="shared" si="34"/>
        <v>1.3819999999999999</v>
      </c>
      <c r="AV59">
        <f t="shared" si="24"/>
        <v>1.3819999999999999</v>
      </c>
      <c r="AW59">
        <f t="shared" si="25"/>
        <v>0.61799999999999999</v>
      </c>
      <c r="AX59">
        <f t="shared" si="26"/>
        <v>0.61799999999999999</v>
      </c>
      <c r="BE59" s="1">
        <f t="shared" si="27"/>
        <v>45432</v>
      </c>
      <c r="BF59">
        <f t="shared" si="28"/>
        <v>1</v>
      </c>
      <c r="BG59">
        <f t="shared" si="29"/>
        <v>1</v>
      </c>
      <c r="BH59">
        <f t="shared" si="30"/>
        <v>0.61799999999999999</v>
      </c>
      <c r="BI59">
        <f t="shared" si="31"/>
        <v>0.38200000000000001</v>
      </c>
    </row>
    <row r="60" spans="1:61" x14ac:dyDescent="0.25">
      <c r="A60" s="1">
        <f>eod_group_score_df_positive[[#This Row],[date]]</f>
        <v>45429</v>
      </c>
      <c r="B60" t="s">
        <v>277</v>
      </c>
      <c r="C60" s="3">
        <f>AVERAGE(eod_group_score_df_positive!Z60:Z64)</f>
        <v>1.0603927264988724</v>
      </c>
      <c r="D60" s="3">
        <f>AVERAGE(eod_group_score_df_positive!AA60:AA64)</f>
        <v>0.51287282287709024</v>
      </c>
      <c r="E60" s="3">
        <f>AVERAGE(eod_group_score_df_positive!AB60:AB64)</f>
        <v>0.74290229353710457</v>
      </c>
      <c r="F60" s="3">
        <f>AVERAGE(eod_group_score_df_positive!AC60:AC64)</f>
        <v>0.26972670452686059</v>
      </c>
      <c r="G60" t="s">
        <v>277</v>
      </c>
      <c r="H60" s="3">
        <f>ABS(AVERAGE(eod_group_score_df_negative!Z60:Z64))</f>
        <v>0.12995849203040227</v>
      </c>
      <c r="I60" s="3">
        <f>ABS(AVERAGE(eod_group_score_df_negative!AA60:AA64))</f>
        <v>0.12907223191355194</v>
      </c>
      <c r="J60" s="3">
        <f>ABS(AVERAGE(eod_group_score_df_negative!AB60:AB64))</f>
        <v>0.11447739081065975</v>
      </c>
      <c r="K60" s="3">
        <f>ABS(AVERAGE(eod_group_score_df_negative!AC60:AC64))</f>
        <v>0.14387192033701013</v>
      </c>
      <c r="L60" t="s">
        <v>277</v>
      </c>
      <c r="M60" s="4">
        <f t="shared" si="7"/>
        <v>0.78164681144952997</v>
      </c>
      <c r="N60" s="4">
        <f t="shared" si="8"/>
        <v>0.59787140363392521</v>
      </c>
      <c r="O60" s="4">
        <f t="shared" si="9"/>
        <v>0.73295987087040371</v>
      </c>
      <c r="P60" s="4">
        <f t="shared" si="10"/>
        <v>0.30429207599825442</v>
      </c>
      <c r="Q60" t="s">
        <v>277</v>
      </c>
      <c r="R60" s="6">
        <f t="shared" si="0"/>
        <v>45429</v>
      </c>
      <c r="S60" s="5">
        <f t="shared" ref="S60:V60" si="90">AVERAGE(M60:M64)</f>
        <v>0.69515644581738023</v>
      </c>
      <c r="T60" s="5">
        <f t="shared" si="90"/>
        <v>0.59831742169570112</v>
      </c>
      <c r="U60" s="5">
        <f t="shared" si="90"/>
        <v>0.75768788817256438</v>
      </c>
      <c r="V60" s="5">
        <f t="shared" si="90"/>
        <v>0.36023395627025118</v>
      </c>
      <c r="W60" s="5">
        <f t="shared" si="12"/>
        <v>2.4113957119558971</v>
      </c>
      <c r="X60">
        <f>group_stock_price_index[[#This Row],[VNINDEX]]</f>
        <v>1273.1099999999999</v>
      </c>
      <c r="Y60" t="s">
        <v>277</v>
      </c>
      <c r="Z60" s="1">
        <f t="shared" si="3"/>
        <v>45429</v>
      </c>
      <c r="AA60" s="4">
        <f t="shared" si="13"/>
        <v>0.6</v>
      </c>
      <c r="AB60" s="4">
        <f t="shared" si="4"/>
        <v>0.6</v>
      </c>
      <c r="AC60" s="4">
        <f t="shared" si="5"/>
        <v>0.8</v>
      </c>
      <c r="AD60" s="4">
        <f t="shared" si="6"/>
        <v>0.4</v>
      </c>
      <c r="AE60" s="4">
        <f t="shared" si="14"/>
        <v>2.4</v>
      </c>
      <c r="AF60" s="7">
        <f t="shared" si="15"/>
        <v>1273.1099999999999</v>
      </c>
      <c r="AG60" t="s">
        <v>277</v>
      </c>
      <c r="AI60" t="s">
        <v>277</v>
      </c>
      <c r="AJ60" s="1">
        <f t="shared" si="16"/>
        <v>45429</v>
      </c>
      <c r="AK60" s="4">
        <f t="shared" si="17"/>
        <v>0.15</v>
      </c>
      <c r="AL60" s="4">
        <f t="shared" si="18"/>
        <v>0.15</v>
      </c>
      <c r="AM60" s="4">
        <f t="shared" si="19"/>
        <v>0.1236</v>
      </c>
      <c r="AN60" s="4">
        <f t="shared" si="20"/>
        <v>3.8200000000000005E-2</v>
      </c>
      <c r="AO60" s="4">
        <f t="shared" si="21"/>
        <v>0.46179999999999999</v>
      </c>
      <c r="AP60" s="4">
        <f t="shared" si="22"/>
        <v>0.7</v>
      </c>
      <c r="AQ60" s="4">
        <f t="shared" si="33"/>
        <v>0.4</v>
      </c>
      <c r="AR60" s="2">
        <f t="shared" si="23"/>
        <v>1273.1099999999999</v>
      </c>
      <c r="AU60">
        <f t="shared" si="34"/>
        <v>0.61799999999999999</v>
      </c>
      <c r="AV60">
        <f t="shared" si="24"/>
        <v>1</v>
      </c>
      <c r="AW60">
        <f t="shared" si="25"/>
        <v>1</v>
      </c>
      <c r="AX60">
        <f t="shared" si="26"/>
        <v>0.61799999999999999</v>
      </c>
      <c r="BE60" s="1">
        <f t="shared" si="27"/>
        <v>45429</v>
      </c>
      <c r="BF60">
        <f t="shared" si="28"/>
        <v>1</v>
      </c>
      <c r="BG60">
        <f t="shared" si="29"/>
        <v>1</v>
      </c>
      <c r="BH60">
        <f t="shared" si="30"/>
        <v>0.61799999999999999</v>
      </c>
      <c r="BI60">
        <f t="shared" si="31"/>
        <v>0.38200000000000001</v>
      </c>
    </row>
    <row r="61" spans="1:61" x14ac:dyDescent="0.25">
      <c r="A61" s="1">
        <f>eod_group_score_df_positive[[#This Row],[date]]</f>
        <v>45428</v>
      </c>
      <c r="B61" t="s">
        <v>277</v>
      </c>
      <c r="C61" s="3">
        <f>AVERAGE(eod_group_score_df_positive!Z61:Z65)</f>
        <v>0.85669110170521123</v>
      </c>
      <c r="D61" s="3">
        <f>AVERAGE(eod_group_score_df_positive!AA61:AA65)</f>
        <v>0.54365041728528651</v>
      </c>
      <c r="E61" s="3">
        <f>AVERAGE(eod_group_score_df_positive!AB61:AB65)</f>
        <v>0.72558658043692914</v>
      </c>
      <c r="F61" s="3">
        <f>AVERAGE(eod_group_score_df_positive!AC61:AC65)</f>
        <v>0.31939409485655312</v>
      </c>
      <c r="G61" t="s">
        <v>277</v>
      </c>
      <c r="H61" s="3">
        <f>ABS(AVERAGE(eod_group_score_df_negative!Z61:Z65))</f>
        <v>0.14305670493317241</v>
      </c>
      <c r="I61" s="3">
        <f>ABS(AVERAGE(eod_group_score_df_negative!AA61:AA65))</f>
        <v>0.1699451417068561</v>
      </c>
      <c r="J61" s="3">
        <f>ABS(AVERAGE(eod_group_score_df_negative!AB61:AB65))</f>
        <v>0.1240738647041854</v>
      </c>
      <c r="K61" s="3">
        <f>ABS(AVERAGE(eod_group_score_df_negative!AC61:AC65))</f>
        <v>0.15987551351036952</v>
      </c>
      <c r="L61" t="s">
        <v>277</v>
      </c>
      <c r="M61" s="4">
        <f t="shared" si="7"/>
        <v>0.71381441602918749</v>
      </c>
      <c r="N61" s="4">
        <f t="shared" si="8"/>
        <v>0.52369338747881045</v>
      </c>
      <c r="O61" s="4">
        <f t="shared" si="9"/>
        <v>0.70794482569191808</v>
      </c>
      <c r="P61" s="4">
        <f t="shared" si="10"/>
        <v>0.33283683872576836</v>
      </c>
      <c r="Q61" t="s">
        <v>277</v>
      </c>
      <c r="R61" s="6">
        <f t="shared" si="0"/>
        <v>45428</v>
      </c>
      <c r="S61" s="5">
        <f t="shared" ref="S61:V61" si="91">AVERAGE(M61:M65)</f>
        <v>0.70709021358755986</v>
      </c>
      <c r="T61" s="5">
        <f t="shared" si="91"/>
        <v>0.65272722624590573</v>
      </c>
      <c r="U61" s="5">
        <f t="shared" si="91"/>
        <v>0.79199149085345766</v>
      </c>
      <c r="V61" s="5">
        <f t="shared" si="91"/>
        <v>0.45157366903313179</v>
      </c>
      <c r="W61" s="5">
        <f t="shared" si="12"/>
        <v>2.6033825997200553</v>
      </c>
      <c r="X61">
        <f>group_stock_price_index[[#This Row],[VNINDEX]]</f>
        <v>1268.78</v>
      </c>
      <c r="Y61" t="s">
        <v>277</v>
      </c>
      <c r="Z61" s="1">
        <f t="shared" si="3"/>
        <v>45428</v>
      </c>
      <c r="AA61" s="4">
        <f t="shared" si="13"/>
        <v>0.8</v>
      </c>
      <c r="AB61" s="4">
        <f t="shared" si="4"/>
        <v>0.6</v>
      </c>
      <c r="AC61" s="4">
        <f t="shared" si="5"/>
        <v>0.8</v>
      </c>
      <c r="AD61" s="4">
        <f t="shared" si="6"/>
        <v>0.4</v>
      </c>
      <c r="AE61" s="4">
        <f t="shared" si="14"/>
        <v>2.6</v>
      </c>
      <c r="AF61" s="7">
        <f t="shared" si="15"/>
        <v>1268.78</v>
      </c>
      <c r="AG61" t="s">
        <v>277</v>
      </c>
      <c r="AI61" t="s">
        <v>277</v>
      </c>
      <c r="AJ61" s="1">
        <f t="shared" si="16"/>
        <v>45428</v>
      </c>
      <c r="AK61" s="4">
        <f t="shared" si="17"/>
        <v>0.2</v>
      </c>
      <c r="AL61" s="4">
        <f t="shared" si="18"/>
        <v>0.15</v>
      </c>
      <c r="AM61" s="4">
        <f t="shared" si="19"/>
        <v>0.1236</v>
      </c>
      <c r="AN61" s="4">
        <f t="shared" si="20"/>
        <v>3.8200000000000005E-2</v>
      </c>
      <c r="AO61" s="4">
        <f t="shared" si="21"/>
        <v>0.51179999999999992</v>
      </c>
      <c r="AP61" s="4">
        <f t="shared" si="22"/>
        <v>0.7</v>
      </c>
      <c r="AQ61" s="4">
        <f t="shared" si="33"/>
        <v>0.6</v>
      </c>
      <c r="AR61" s="2">
        <f t="shared" si="23"/>
        <v>1268.78</v>
      </c>
      <c r="AU61">
        <f t="shared" si="34"/>
        <v>0.61799999999999999</v>
      </c>
      <c r="AV61">
        <f t="shared" si="24"/>
        <v>1</v>
      </c>
      <c r="AW61">
        <f t="shared" si="25"/>
        <v>1</v>
      </c>
      <c r="AX61">
        <f t="shared" si="26"/>
        <v>0.61799999999999999</v>
      </c>
      <c r="BE61" s="1">
        <f t="shared" si="27"/>
        <v>45428</v>
      </c>
      <c r="BF61">
        <f t="shared" si="28"/>
        <v>1</v>
      </c>
      <c r="BG61">
        <f t="shared" si="29"/>
        <v>1</v>
      </c>
      <c r="BH61">
        <f t="shared" si="30"/>
        <v>0.61799999999999999</v>
      </c>
      <c r="BI61">
        <f t="shared" si="31"/>
        <v>0.38200000000000001</v>
      </c>
    </row>
    <row r="62" spans="1:61" x14ac:dyDescent="0.25">
      <c r="A62" s="1">
        <f>eod_group_score_df_positive[[#This Row],[date]]</f>
        <v>45427</v>
      </c>
      <c r="B62" t="s">
        <v>277</v>
      </c>
      <c r="C62" s="3">
        <f>AVERAGE(eod_group_score_df_positive!Z62:Z66)</f>
        <v>0.90196347469194327</v>
      </c>
      <c r="D62" s="3">
        <f>AVERAGE(eod_group_score_df_positive!AA62:AA66)</f>
        <v>0.54796302783100548</v>
      </c>
      <c r="E62" s="3">
        <f>AVERAGE(eod_group_score_df_positive!AB62:AB66)</f>
        <v>0.76718467183761041</v>
      </c>
      <c r="F62" s="3">
        <f>AVERAGE(eod_group_score_df_positive!AC62:AC66)</f>
        <v>0.2977400320174744</v>
      </c>
      <c r="G62" t="s">
        <v>277</v>
      </c>
      <c r="H62" s="3">
        <f>ABS(AVERAGE(eod_group_score_df_negative!Z62:Z66))</f>
        <v>0.1828465216497161</v>
      </c>
      <c r="I62" s="3">
        <f>ABS(AVERAGE(eod_group_score_df_negative!AA62:AA66))</f>
        <v>0.20443688889205905</v>
      </c>
      <c r="J62" s="3">
        <f>ABS(AVERAGE(eod_group_score_df_negative!AB62:AB66))</f>
        <v>0.14883299163161887</v>
      </c>
      <c r="K62" s="3">
        <f>ABS(AVERAGE(eod_group_score_df_negative!AC62:AC66))</f>
        <v>0.2103499745234107</v>
      </c>
      <c r="L62" t="s">
        <v>277</v>
      </c>
      <c r="M62" s="4">
        <f t="shared" si="7"/>
        <v>0.6628966874082366</v>
      </c>
      <c r="N62" s="4">
        <f t="shared" si="8"/>
        <v>0.45657386624271512</v>
      </c>
      <c r="O62" s="4">
        <f t="shared" si="9"/>
        <v>0.67504340239915372</v>
      </c>
      <c r="P62" s="4">
        <f t="shared" si="10"/>
        <v>0.17199719807327402</v>
      </c>
      <c r="Q62" t="s">
        <v>277</v>
      </c>
      <c r="R62" s="6">
        <f t="shared" si="0"/>
        <v>45427</v>
      </c>
      <c r="S62" s="5">
        <f t="shared" ref="S62:V62" si="92">AVERAGE(M62:M66)</f>
        <v>0.72549253888844034</v>
      </c>
      <c r="T62" s="5">
        <f t="shared" si="92"/>
        <v>0.72722990201606907</v>
      </c>
      <c r="U62" s="5">
        <f t="shared" si="92"/>
        <v>0.82755534307694434</v>
      </c>
      <c r="V62" s="5">
        <f t="shared" si="92"/>
        <v>0.53332990854751272</v>
      </c>
      <c r="W62" s="5">
        <f t="shared" si="12"/>
        <v>2.8136076925289668</v>
      </c>
      <c r="X62">
        <f>group_stock_price_index[[#This Row],[VNINDEX]]</f>
        <v>1254.3900000000001</v>
      </c>
      <c r="Y62" t="s">
        <v>277</v>
      </c>
      <c r="Z62" s="1">
        <f t="shared" si="3"/>
        <v>45427</v>
      </c>
      <c r="AA62" s="4">
        <f t="shared" si="13"/>
        <v>0.8</v>
      </c>
      <c r="AB62" s="4">
        <f t="shared" si="4"/>
        <v>0.8</v>
      </c>
      <c r="AC62" s="4">
        <f t="shared" si="5"/>
        <v>1</v>
      </c>
      <c r="AD62" s="4">
        <f t="shared" si="6"/>
        <v>0.6</v>
      </c>
      <c r="AE62" s="4">
        <f t="shared" si="14"/>
        <v>3.2</v>
      </c>
      <c r="AF62" s="7">
        <f t="shared" si="15"/>
        <v>1254.3900000000001</v>
      </c>
      <c r="AG62" t="s">
        <v>277</v>
      </c>
      <c r="AI62" t="s">
        <v>277</v>
      </c>
      <c r="AJ62" s="1">
        <f t="shared" si="16"/>
        <v>45427</v>
      </c>
      <c r="AK62" s="4">
        <f t="shared" si="17"/>
        <v>0.2</v>
      </c>
      <c r="AL62" s="4">
        <f t="shared" si="18"/>
        <v>0.2</v>
      </c>
      <c r="AM62" s="4">
        <f t="shared" si="19"/>
        <v>0.1545</v>
      </c>
      <c r="AN62" s="4">
        <f t="shared" si="20"/>
        <v>5.7299999999999997E-2</v>
      </c>
      <c r="AO62" s="4">
        <f t="shared" si="21"/>
        <v>0.61180000000000001</v>
      </c>
      <c r="AP62" s="4">
        <f t="shared" si="22"/>
        <v>0.7</v>
      </c>
      <c r="AQ62" s="4">
        <f t="shared" si="33"/>
        <v>0.6</v>
      </c>
      <c r="AR62" s="2">
        <f t="shared" si="23"/>
        <v>1254.3900000000001</v>
      </c>
      <c r="AU62">
        <f t="shared" si="34"/>
        <v>0.61799999999999999</v>
      </c>
      <c r="AV62">
        <f t="shared" si="24"/>
        <v>1</v>
      </c>
      <c r="AW62">
        <f t="shared" si="25"/>
        <v>1</v>
      </c>
      <c r="AX62">
        <f t="shared" si="26"/>
        <v>0.61799999999999999</v>
      </c>
      <c r="BE62" s="1">
        <f t="shared" si="27"/>
        <v>45427</v>
      </c>
      <c r="BF62">
        <f t="shared" si="28"/>
        <v>1</v>
      </c>
      <c r="BG62">
        <f t="shared" si="29"/>
        <v>1</v>
      </c>
      <c r="BH62">
        <f t="shared" si="30"/>
        <v>0.61799999999999999</v>
      </c>
      <c r="BI62">
        <f t="shared" si="31"/>
        <v>0.38200000000000001</v>
      </c>
    </row>
    <row r="63" spans="1:61" x14ac:dyDescent="0.25">
      <c r="A63" s="1">
        <f>eod_group_score_df_positive[[#This Row],[date]]</f>
        <v>45426</v>
      </c>
      <c r="B63" t="s">
        <v>277</v>
      </c>
      <c r="C63" s="3">
        <f>AVERAGE(eod_group_score_df_positive!Z63:Z67)</f>
        <v>0.78043942750595696</v>
      </c>
      <c r="D63" s="3">
        <f>AVERAGE(eod_group_score_df_positive!AA63:AA67)</f>
        <v>0.9814526079986271</v>
      </c>
      <c r="E63" s="3">
        <f>AVERAGE(eod_group_score_df_positive!AB63:AB67)</f>
        <v>1.2592757383528566</v>
      </c>
      <c r="F63" s="3">
        <f>AVERAGE(eod_group_score_df_positive!AC63:AC67)</f>
        <v>0.49422881015435821</v>
      </c>
      <c r="G63" t="s">
        <v>277</v>
      </c>
      <c r="H63" s="3">
        <f>ABS(AVERAGE(eod_group_score_df_negative!Z63:Z67))</f>
        <v>0.18300786813885833</v>
      </c>
      <c r="I63" s="3">
        <f>ABS(AVERAGE(eod_group_score_df_negative!AA63:AA67))</f>
        <v>0.19852134589825704</v>
      </c>
      <c r="J63" s="3">
        <f>ABS(AVERAGE(eod_group_score_df_negative!AB63:AB67))</f>
        <v>0.1312208293138713</v>
      </c>
      <c r="K63" s="3">
        <f>ABS(AVERAGE(eod_group_score_df_negative!AC63:AC67))</f>
        <v>0.19508240179299491</v>
      </c>
      <c r="L63" t="s">
        <v>277</v>
      </c>
      <c r="M63" s="4">
        <f t="shared" si="7"/>
        <v>0.6200978113361667</v>
      </c>
      <c r="N63" s="4">
        <f t="shared" si="8"/>
        <v>0.66351571533822951</v>
      </c>
      <c r="O63" s="4">
        <f t="shared" si="9"/>
        <v>0.81126047720626659</v>
      </c>
      <c r="P63" s="4">
        <f t="shared" si="10"/>
        <v>0.4339787358401635</v>
      </c>
      <c r="Q63" t="s">
        <v>277</v>
      </c>
      <c r="R63" s="6">
        <f t="shared" si="0"/>
        <v>45426</v>
      </c>
      <c r="S63" s="5">
        <f t="shared" ref="S63:V63" si="93">AVERAGE(M63:M67)</f>
        <v>0.76885388829703838</v>
      </c>
      <c r="T63" s="5">
        <f t="shared" si="93"/>
        <v>0.82870816967750949</v>
      </c>
      <c r="U63" s="5">
        <f t="shared" si="93"/>
        <v>0.87788872236613302</v>
      </c>
      <c r="V63" s="5">
        <f t="shared" si="93"/>
        <v>0.68474590522587608</v>
      </c>
      <c r="W63" s="5">
        <f t="shared" si="12"/>
        <v>3.1601966855665569</v>
      </c>
      <c r="X63">
        <f>group_stock_price_index[[#This Row],[VNINDEX]]</f>
        <v>1243.28</v>
      </c>
      <c r="Y63" t="s">
        <v>277</v>
      </c>
      <c r="Z63" s="1">
        <f t="shared" si="3"/>
        <v>45426</v>
      </c>
      <c r="AA63" s="4">
        <f t="shared" si="13"/>
        <v>0.8</v>
      </c>
      <c r="AB63" s="4">
        <f t="shared" si="4"/>
        <v>1</v>
      </c>
      <c r="AC63" s="4">
        <f t="shared" si="5"/>
        <v>1</v>
      </c>
      <c r="AD63" s="4">
        <f t="shared" si="6"/>
        <v>0.6</v>
      </c>
      <c r="AE63" s="4">
        <f t="shared" si="14"/>
        <v>3.4</v>
      </c>
      <c r="AF63" s="7">
        <f t="shared" si="15"/>
        <v>1243.28</v>
      </c>
      <c r="AG63" t="s">
        <v>277</v>
      </c>
      <c r="AI63" t="s">
        <v>277</v>
      </c>
      <c r="AJ63" s="1">
        <f t="shared" si="16"/>
        <v>45426</v>
      </c>
      <c r="AK63" s="4">
        <f t="shared" si="17"/>
        <v>0.2</v>
      </c>
      <c r="AL63" s="4">
        <f t="shared" si="18"/>
        <v>0.25</v>
      </c>
      <c r="AM63" s="4">
        <f t="shared" si="19"/>
        <v>0.1545</v>
      </c>
      <c r="AN63" s="4">
        <f t="shared" si="20"/>
        <v>5.7299999999999997E-2</v>
      </c>
      <c r="AO63" s="4">
        <f t="shared" si="21"/>
        <v>0.66180000000000005</v>
      </c>
      <c r="AP63" s="4">
        <f t="shared" si="22"/>
        <v>1</v>
      </c>
      <c r="AQ63" s="4">
        <f t="shared" si="33"/>
        <v>0.6</v>
      </c>
      <c r="AR63" s="2">
        <f t="shared" si="23"/>
        <v>1243.28</v>
      </c>
      <c r="AU63">
        <f t="shared" si="34"/>
        <v>0.61799999999999999</v>
      </c>
      <c r="AV63">
        <f t="shared" si="24"/>
        <v>1</v>
      </c>
      <c r="AW63">
        <f t="shared" si="25"/>
        <v>1</v>
      </c>
      <c r="AX63">
        <f t="shared" si="26"/>
        <v>0.61799999999999999</v>
      </c>
      <c r="BE63" s="1">
        <f t="shared" si="27"/>
        <v>45426</v>
      </c>
      <c r="BF63">
        <f t="shared" si="28"/>
        <v>1</v>
      </c>
      <c r="BG63">
        <f t="shared" si="29"/>
        <v>1</v>
      </c>
      <c r="BH63">
        <f t="shared" si="30"/>
        <v>0.61799999999999999</v>
      </c>
      <c r="BI63">
        <f t="shared" si="31"/>
        <v>0.38200000000000001</v>
      </c>
    </row>
    <row r="64" spans="1:61" x14ac:dyDescent="0.25">
      <c r="A64" s="1">
        <f>eod_group_score_df_positive[[#This Row],[date]]</f>
        <v>45425</v>
      </c>
      <c r="B64" t="s">
        <v>277</v>
      </c>
      <c r="C64" s="3">
        <f>AVERAGE(eod_group_score_df_positive!Z64:Z68)</f>
        <v>0.95981968076802315</v>
      </c>
      <c r="D64" s="3">
        <f>AVERAGE(eod_group_score_df_positive!AA64:AA68)</f>
        <v>1.3178929531946268</v>
      </c>
      <c r="E64" s="3">
        <f>AVERAGE(eod_group_score_df_positive!AB64:AB68)</f>
        <v>1.4273948862947428</v>
      </c>
      <c r="F64" s="3">
        <f>AVERAGE(eod_group_score_df_positive!AC64:AC68)</f>
        <v>0.62001053362565239</v>
      </c>
      <c r="G64" t="s">
        <v>277</v>
      </c>
      <c r="H64" s="3">
        <f>ABS(AVERAGE(eod_group_score_df_negative!Z64:Z68))</f>
        <v>0.17115857138156199</v>
      </c>
      <c r="I64" s="3">
        <f>ABS(AVERAGE(eod_group_score_df_negative!AA64:AA68))</f>
        <v>0.18832831605154923</v>
      </c>
      <c r="J64" s="3">
        <f>ABS(AVERAGE(eod_group_score_df_negative!AB64:AB68))</f>
        <v>0.10642331258687605</v>
      </c>
      <c r="K64" s="3">
        <f>ABS(AVERAGE(eod_group_score_df_negative!AC64:AC68))</f>
        <v>0.17586198825408053</v>
      </c>
      <c r="L64" t="s">
        <v>277</v>
      </c>
      <c r="M64" s="4">
        <f t="shared" si="7"/>
        <v>0.69732650286378062</v>
      </c>
      <c r="N64" s="4">
        <f t="shared" si="8"/>
        <v>0.74993273578482589</v>
      </c>
      <c r="O64" s="4">
        <f t="shared" si="9"/>
        <v>0.86123086469507992</v>
      </c>
      <c r="P64" s="4">
        <f t="shared" si="10"/>
        <v>0.55806493271379554</v>
      </c>
      <c r="Q64" t="s">
        <v>277</v>
      </c>
      <c r="R64" s="6">
        <f t="shared" si="0"/>
        <v>45425</v>
      </c>
      <c r="S64" s="5">
        <f t="shared" ref="S64:V64" si="94">AVERAGE(M64:M68)</f>
        <v>0.81626312882438301</v>
      </c>
      <c r="T64" s="5">
        <f t="shared" si="94"/>
        <v>0.88285570962424098</v>
      </c>
      <c r="U64" s="5">
        <f t="shared" si="94"/>
        <v>0.89149143368558104</v>
      </c>
      <c r="V64" s="5">
        <f t="shared" si="94"/>
        <v>0.76929427392197991</v>
      </c>
      <c r="W64" s="5">
        <f t="shared" si="12"/>
        <v>3.3599045460561845</v>
      </c>
      <c r="X64">
        <f>group_stock_price_index[[#This Row],[VNINDEX]]</f>
        <v>1240.18</v>
      </c>
      <c r="Y64" t="s">
        <v>277</v>
      </c>
      <c r="Z64" s="1">
        <f t="shared" si="3"/>
        <v>45425</v>
      </c>
      <c r="AA64" s="4">
        <f t="shared" si="13"/>
        <v>1</v>
      </c>
      <c r="AB64" s="4">
        <f t="shared" si="4"/>
        <v>1</v>
      </c>
      <c r="AC64" s="4">
        <f t="shared" si="5"/>
        <v>1</v>
      </c>
      <c r="AD64" s="4">
        <f t="shared" si="6"/>
        <v>0.8</v>
      </c>
      <c r="AE64" s="4">
        <f t="shared" si="14"/>
        <v>3.8</v>
      </c>
      <c r="AF64" s="7">
        <f t="shared" si="15"/>
        <v>1240.18</v>
      </c>
      <c r="AG64" t="s">
        <v>277</v>
      </c>
      <c r="AI64" t="s">
        <v>277</v>
      </c>
      <c r="AJ64" s="1">
        <f t="shared" si="16"/>
        <v>45425</v>
      </c>
      <c r="AK64" s="4">
        <f t="shared" si="17"/>
        <v>0.25</v>
      </c>
      <c r="AL64" s="4">
        <f t="shared" si="18"/>
        <v>0.25</v>
      </c>
      <c r="AM64" s="4">
        <f t="shared" si="19"/>
        <v>0.1545</v>
      </c>
      <c r="AN64" s="4">
        <f t="shared" si="20"/>
        <v>7.640000000000001E-2</v>
      </c>
      <c r="AO64" s="4">
        <f t="shared" si="21"/>
        <v>0.73089999999999999</v>
      </c>
      <c r="AP64" s="4">
        <f t="shared" si="22"/>
        <v>1</v>
      </c>
      <c r="AQ64" s="4">
        <f t="shared" si="33"/>
        <v>0.8</v>
      </c>
      <c r="AR64" s="2">
        <f t="shared" si="23"/>
        <v>1240.18</v>
      </c>
      <c r="AU64">
        <f t="shared" si="34"/>
        <v>0.61799999999999999</v>
      </c>
      <c r="AV64">
        <f t="shared" si="24"/>
        <v>1</v>
      </c>
      <c r="AW64">
        <f t="shared" si="25"/>
        <v>1</v>
      </c>
      <c r="AX64">
        <f t="shared" si="26"/>
        <v>0.61799999999999999</v>
      </c>
      <c r="BE64" s="1">
        <f t="shared" si="27"/>
        <v>45425</v>
      </c>
      <c r="BF64">
        <f t="shared" si="28"/>
        <v>1</v>
      </c>
      <c r="BG64">
        <f t="shared" si="29"/>
        <v>1</v>
      </c>
      <c r="BH64">
        <f t="shared" si="30"/>
        <v>0.61799999999999999</v>
      </c>
      <c r="BI64">
        <f t="shared" si="31"/>
        <v>0.38200000000000001</v>
      </c>
    </row>
    <row r="65" spans="1:61" x14ac:dyDescent="0.25">
      <c r="A65" s="1">
        <f>eod_group_score_df_positive[[#This Row],[date]]</f>
        <v>45422</v>
      </c>
      <c r="B65" t="s">
        <v>277</v>
      </c>
      <c r="C65" s="3">
        <f>AVERAGE(eod_group_score_df_positive!Z65:Z69)</f>
        <v>1.5037031160387269</v>
      </c>
      <c r="D65" s="3">
        <f>AVERAGE(eod_group_score_df_positive!AA65:AA69)</f>
        <v>2.0220939072209161</v>
      </c>
      <c r="E65" s="3">
        <f>AVERAGE(eod_group_score_df_positive!AB65:AB69)</f>
        <v>1.7227883549083856</v>
      </c>
      <c r="F65" s="3">
        <f>AVERAGE(eod_group_score_df_positive!AC65:AC69)</f>
        <v>0.91952978438751709</v>
      </c>
      <c r="G65" t="s">
        <v>277</v>
      </c>
      <c r="H65" s="3">
        <f>ABS(AVERAGE(eod_group_score_df_negative!Z65:Z69))</f>
        <v>0.12958894422631634</v>
      </c>
      <c r="I65" s="3">
        <f>ABS(AVERAGE(eod_group_score_df_negative!AA65:AA69))</f>
        <v>0.14066540455382087</v>
      </c>
      <c r="J65" s="3">
        <f>ABS(AVERAGE(eod_group_score_df_negative!AB65:AB69))</f>
        <v>8.6409188558324287E-2</v>
      </c>
      <c r="K65" s="3">
        <f>ABS(AVERAGE(eod_group_score_df_negative!AC65:AC69))</f>
        <v>0.1248026085266678</v>
      </c>
      <c r="L65" t="s">
        <v>277</v>
      </c>
      <c r="M65" s="4">
        <f t="shared" si="7"/>
        <v>0.84131565030042799</v>
      </c>
      <c r="N65" s="4">
        <f t="shared" si="8"/>
        <v>0.8699204263849476</v>
      </c>
      <c r="O65" s="4">
        <f t="shared" si="9"/>
        <v>0.90447788427486975</v>
      </c>
      <c r="P65" s="4">
        <f t="shared" si="10"/>
        <v>0.76099063981265747</v>
      </c>
      <c r="Q65" t="s">
        <v>277</v>
      </c>
      <c r="R65" s="6">
        <f t="shared" ref="R65:R128" si="95">A65</f>
        <v>45422</v>
      </c>
      <c r="S65" s="5">
        <f t="shared" ref="S65:V65" si="96">AVERAGE(M65:M69)</f>
        <v>0.84719829318263784</v>
      </c>
      <c r="T65" s="5">
        <f t="shared" si="96"/>
        <v>0.90904276143139862</v>
      </c>
      <c r="U65" s="5">
        <f t="shared" si="96"/>
        <v>0.88443773608639531</v>
      </c>
      <c r="V65" s="5">
        <f t="shared" si="96"/>
        <v>0.81216283220900076</v>
      </c>
      <c r="W65" s="5">
        <f t="shared" si="12"/>
        <v>3.4528416229094323</v>
      </c>
      <c r="X65">
        <f>group_stock_price_index[[#This Row],[VNINDEX]]</f>
        <v>1244.7</v>
      </c>
      <c r="Y65" t="s">
        <v>277</v>
      </c>
      <c r="Z65" s="1">
        <f t="shared" si="3"/>
        <v>45422</v>
      </c>
      <c r="AA65" s="4">
        <f t="shared" si="13"/>
        <v>1</v>
      </c>
      <c r="AB65" s="4">
        <f t="shared" si="4"/>
        <v>1</v>
      </c>
      <c r="AC65" s="4">
        <f t="shared" si="5"/>
        <v>1</v>
      </c>
      <c r="AD65" s="4">
        <f t="shared" si="6"/>
        <v>1</v>
      </c>
      <c r="AE65" s="4">
        <f t="shared" si="14"/>
        <v>4</v>
      </c>
      <c r="AF65" s="7">
        <f t="shared" si="15"/>
        <v>1244.7</v>
      </c>
      <c r="AG65" t="s">
        <v>277</v>
      </c>
      <c r="AI65" t="s">
        <v>277</v>
      </c>
      <c r="AJ65" s="1">
        <f t="shared" si="16"/>
        <v>45422</v>
      </c>
      <c r="AK65" s="4">
        <f t="shared" si="17"/>
        <v>0.25</v>
      </c>
      <c r="AL65" s="4">
        <f t="shared" si="18"/>
        <v>0.25</v>
      </c>
      <c r="AM65" s="4">
        <f t="shared" si="19"/>
        <v>0.1545</v>
      </c>
      <c r="AN65" s="4">
        <f t="shared" si="20"/>
        <v>9.5500000000000002E-2</v>
      </c>
      <c r="AO65" s="4">
        <f t="shared" si="21"/>
        <v>0.75</v>
      </c>
      <c r="AP65" s="4">
        <f t="shared" si="22"/>
        <v>1</v>
      </c>
      <c r="AQ65" s="4">
        <f t="shared" si="33"/>
        <v>0.8</v>
      </c>
      <c r="AR65" s="2">
        <f t="shared" si="23"/>
        <v>1244.7</v>
      </c>
      <c r="AU65">
        <f t="shared" si="34"/>
        <v>0.61799999999999999</v>
      </c>
      <c r="AV65">
        <f t="shared" si="24"/>
        <v>1</v>
      </c>
      <c r="AW65">
        <f t="shared" si="25"/>
        <v>1</v>
      </c>
      <c r="AX65">
        <f t="shared" si="26"/>
        <v>0.61799999999999999</v>
      </c>
      <c r="BE65" s="1">
        <f t="shared" si="27"/>
        <v>45422</v>
      </c>
      <c r="BF65">
        <f t="shared" si="28"/>
        <v>1</v>
      </c>
      <c r="BG65">
        <f t="shared" si="29"/>
        <v>1</v>
      </c>
      <c r="BH65">
        <f t="shared" si="30"/>
        <v>0.61799999999999999</v>
      </c>
      <c r="BI65">
        <f t="shared" si="31"/>
        <v>0.38200000000000001</v>
      </c>
    </row>
    <row r="66" spans="1:61" x14ac:dyDescent="0.25">
      <c r="A66" s="1">
        <f>eod_group_score_df_positive[[#This Row],[date]]</f>
        <v>45421</v>
      </c>
      <c r="B66" t="s">
        <v>277</v>
      </c>
      <c r="C66" s="3">
        <f>AVERAGE(eod_group_score_df_positive!Z66:Z70)</f>
        <v>1.4253419137488665</v>
      </c>
      <c r="D66" s="3">
        <f>AVERAGE(eod_group_score_df_positive!AA66:AA70)</f>
        <v>1.9790279898902832</v>
      </c>
      <c r="E66" s="3">
        <f>AVERAGE(eod_group_score_df_positive!AB66:AB70)</f>
        <v>1.5998476922858462</v>
      </c>
      <c r="F66" s="3">
        <f>AVERAGE(eod_group_score_df_positive!AC66:AC70)</f>
        <v>0.91909121977680286</v>
      </c>
      <c r="G66" t="s">
        <v>277</v>
      </c>
      <c r="H66" s="3">
        <f>ABS(AVERAGE(eod_group_score_df_negative!Z66:Z70))</f>
        <v>0.15326187219399129</v>
      </c>
      <c r="I66" s="3">
        <f>ABS(AVERAGE(eod_group_score_df_negative!AA66:AA70))</f>
        <v>0.10832664361412943</v>
      </c>
      <c r="J66" s="3">
        <f>ABS(AVERAGE(eod_group_score_df_negative!AB66:AB70))</f>
        <v>9.6915655236307213E-2</v>
      </c>
      <c r="K66" s="3">
        <f>ABS(AVERAGE(eod_group_score_df_negative!AC66:AC70))</f>
        <v>0.13635400486109162</v>
      </c>
      <c r="L66" t="s">
        <v>277</v>
      </c>
      <c r="M66" s="4">
        <f t="shared" si="7"/>
        <v>0.80582604253358969</v>
      </c>
      <c r="N66" s="4">
        <f t="shared" si="8"/>
        <v>0.89620676632962726</v>
      </c>
      <c r="O66" s="4">
        <f t="shared" si="9"/>
        <v>0.8857640868093517</v>
      </c>
      <c r="P66" s="4">
        <f t="shared" si="10"/>
        <v>0.74161803629767264</v>
      </c>
      <c r="Q66" t="s">
        <v>277</v>
      </c>
      <c r="R66" s="6">
        <f t="shared" si="95"/>
        <v>45421</v>
      </c>
      <c r="S66" s="5">
        <f t="shared" ref="S66:V66" si="97">AVERAGE(M66:M70)</f>
        <v>0.83802797857236544</v>
      </c>
      <c r="T66" s="5">
        <f t="shared" si="97"/>
        <v>0.89883347418679427</v>
      </c>
      <c r="U66" s="5">
        <f t="shared" si="97"/>
        <v>0.85087484193694518</v>
      </c>
      <c r="V66" s="5">
        <f t="shared" si="97"/>
        <v>0.80293923557922908</v>
      </c>
      <c r="W66" s="5">
        <f t="shared" si="12"/>
        <v>3.3906755302753337</v>
      </c>
      <c r="X66">
        <f>group_stock_price_index[[#This Row],[VNINDEX]]</f>
        <v>1248.6400000000001</v>
      </c>
      <c r="Y66" t="s">
        <v>277</v>
      </c>
      <c r="Z66" s="1">
        <f t="shared" ref="Z66:Z129" si="98">R66</f>
        <v>45421</v>
      </c>
      <c r="AA66" s="4">
        <f t="shared" ref="AA66:AA129" si="99">IF($W66&lt;0,0,IF(S66&lt;20%,0,IF(AND(S66&gt;=20%,S66&lt;30%),20%,IF(AND(S66&gt;=30%,S66&lt;50%),40%,IF(AND(S66&gt;=50%,S66&lt;70%),60%,IF(AND(S66&gt;=70%,S66&lt;80%),80%,IF(S66&gt;=80%,100%)))))))*$AH$1</f>
        <v>1</v>
      </c>
      <c r="AB66" s="4">
        <f t="shared" ref="AB66:AB129" si="100">IF($W66&lt;0,0,IF(T66&lt;20%,0,IF(AND(T66&gt;=20%,T66&lt;30%),20%,IF(AND(T66&gt;=30%,T66&lt;50%),40%,IF(AND(T66&gt;=50%,T66&lt;70%),60%,IF(AND(T66&gt;=70%,T66&lt;80%),80%,IF(T66&gt;=80%,100%)))))))*$AH$1</f>
        <v>1</v>
      </c>
      <c r="AC66" s="4">
        <f t="shared" ref="AC66:AC129" si="101">IF($W66&lt;0,0,IF(U66&lt;20%,0,IF(AND(U66&gt;=20%,U66&lt;30%),20%,IF(AND(U66&gt;=30%,U66&lt;50%),40%,IF(AND(U66&gt;=50%,U66&lt;70%),60%,IF(AND(U66&gt;=70%,U66&lt;80%),80%,IF(U66&gt;=80%,100%)))))))*$AH$1</f>
        <v>1</v>
      </c>
      <c r="AD66" s="4">
        <f t="shared" ref="AD66:AD129" si="102">IF($W66&lt;0,0,IF(V66&lt;20%,0,IF(AND(V66&gt;=20%,V66&lt;30%),20%,IF(AND(V66&gt;=30%,V66&lt;50%),40%,IF(AND(V66&gt;=50%,V66&lt;70%),60%,IF(AND(V66&gt;=70%,V66&lt;80%),80%,IF(V66&gt;=80%,100%)))))))*$AH$1</f>
        <v>1</v>
      </c>
      <c r="AE66" s="4">
        <f t="shared" si="14"/>
        <v>4</v>
      </c>
      <c r="AF66" s="7">
        <f t="shared" si="15"/>
        <v>1248.6400000000001</v>
      </c>
      <c r="AG66" t="s">
        <v>277</v>
      </c>
      <c r="AI66" t="s">
        <v>277</v>
      </c>
      <c r="AJ66" s="1">
        <f t="shared" si="16"/>
        <v>45421</v>
      </c>
      <c r="AK66" s="4">
        <f t="shared" si="17"/>
        <v>0.25</v>
      </c>
      <c r="AL66" s="4">
        <f t="shared" si="18"/>
        <v>0.25</v>
      </c>
      <c r="AM66" s="4">
        <f t="shared" si="19"/>
        <v>0.1545</v>
      </c>
      <c r="AN66" s="4">
        <f t="shared" si="20"/>
        <v>9.5500000000000002E-2</v>
      </c>
      <c r="AO66" s="4">
        <f t="shared" si="21"/>
        <v>0.75</v>
      </c>
      <c r="AP66" s="4">
        <f t="shared" si="22"/>
        <v>1</v>
      </c>
      <c r="AQ66" s="4">
        <f t="shared" si="33"/>
        <v>0.8</v>
      </c>
      <c r="AR66" s="2">
        <f t="shared" si="23"/>
        <v>1248.6400000000001</v>
      </c>
      <c r="AU66">
        <f t="shared" si="34"/>
        <v>0.61799999999999999</v>
      </c>
      <c r="AV66">
        <f t="shared" si="24"/>
        <v>1</v>
      </c>
      <c r="AW66">
        <f t="shared" si="25"/>
        <v>1</v>
      </c>
      <c r="AX66">
        <f t="shared" si="26"/>
        <v>0.61799999999999999</v>
      </c>
      <c r="BE66" s="1">
        <f t="shared" si="27"/>
        <v>45421</v>
      </c>
      <c r="BF66">
        <f t="shared" si="28"/>
        <v>1</v>
      </c>
      <c r="BG66">
        <f t="shared" si="29"/>
        <v>1</v>
      </c>
      <c r="BH66">
        <f t="shared" si="30"/>
        <v>0.61799999999999999</v>
      </c>
      <c r="BI66">
        <f t="shared" si="31"/>
        <v>0.38200000000000001</v>
      </c>
    </row>
    <row r="67" spans="1:61" x14ac:dyDescent="0.25">
      <c r="A67" s="1">
        <f>eod_group_score_df_positive[[#This Row],[date]]</f>
        <v>45420</v>
      </c>
      <c r="B67" t="s">
        <v>277</v>
      </c>
      <c r="C67" s="3">
        <f>AVERAGE(eod_group_score_df_positive!Z67:Z71)</f>
        <v>1.4524678318388582</v>
      </c>
      <c r="D67" s="3">
        <f>AVERAGE(eod_group_score_df_positive!AA67:AA71)</f>
        <v>2.089071966849299</v>
      </c>
      <c r="E67" s="3">
        <f>AVERAGE(eod_group_score_df_positive!AB67:AB71)</f>
        <v>1.5497579943283717</v>
      </c>
      <c r="F67" s="3">
        <f>AVERAGE(eod_group_score_df_positive!AC67:AC71)</f>
        <v>1.3099026353173655</v>
      </c>
      <c r="G67" t="s">
        <v>277</v>
      </c>
      <c r="H67" s="3">
        <f>ABS(AVERAGE(eod_group_score_df_negative!Z67:Z71))</f>
        <v>9.2954499384259884E-2</v>
      </c>
      <c r="I67" s="3">
        <f>ABS(AVERAGE(eod_group_score_df_negative!AA67:AA71))</f>
        <v>3.8330251896274078E-2</v>
      </c>
      <c r="J67" s="3">
        <f>ABS(AVERAGE(eod_group_score_df_negative!AB67:AB71))</f>
        <v>5.8950896943266794E-2</v>
      </c>
      <c r="K67" s="3">
        <f>ABS(AVERAGE(eod_group_score_df_negative!AC67:AC71))</f>
        <v>4.8158771352246214E-2</v>
      </c>
      <c r="L67" t="s">
        <v>277</v>
      </c>
      <c r="M67" s="4">
        <f t="shared" ref="M67:M130" si="103">(C67-H67)/(C67+H67)</f>
        <v>0.87970343445122667</v>
      </c>
      <c r="N67" s="4">
        <f t="shared" ref="N67:N130" si="104">(D67-I67)/(D67+I67)</f>
        <v>0.96396520454991741</v>
      </c>
      <c r="O67" s="4">
        <f t="shared" ref="O67:O130" si="105">(E67-J67)/(E67+J67)</f>
        <v>0.92671029884509704</v>
      </c>
      <c r="P67" s="4">
        <f t="shared" ref="P67:P130" si="106">(F67-K67)/(F67+K67)</f>
        <v>0.92907718146509077</v>
      </c>
      <c r="Q67" t="s">
        <v>277</v>
      </c>
      <c r="R67" s="6">
        <f t="shared" si="95"/>
        <v>45420</v>
      </c>
      <c r="S67" s="5">
        <f t="shared" ref="S67:V67" si="107">AVERAGE(M67:M71)</f>
        <v>0.80767992070614958</v>
      </c>
      <c r="T67" s="5">
        <f t="shared" si="107"/>
        <v>0.84665634770246534</v>
      </c>
      <c r="U67" s="5">
        <f t="shared" si="107"/>
        <v>0.81601065359611058</v>
      </c>
      <c r="V67" s="5">
        <f t="shared" si="107"/>
        <v>0.78150466131281782</v>
      </c>
      <c r="W67" s="5">
        <f t="shared" ref="W67:W130" si="108">SUM(S67:V67)</f>
        <v>3.2518515833175434</v>
      </c>
      <c r="X67">
        <f>group_stock_price_index[[#This Row],[VNINDEX]]</f>
        <v>1250.46</v>
      </c>
      <c r="Y67" t="s">
        <v>277</v>
      </c>
      <c r="Z67" s="1">
        <f t="shared" si="98"/>
        <v>45420</v>
      </c>
      <c r="AA67" s="4">
        <f t="shared" si="99"/>
        <v>1</v>
      </c>
      <c r="AB67" s="4">
        <f t="shared" si="100"/>
        <v>1</v>
      </c>
      <c r="AC67" s="4">
        <f t="shared" si="101"/>
        <v>1</v>
      </c>
      <c r="AD67" s="4">
        <f t="shared" si="102"/>
        <v>0.8</v>
      </c>
      <c r="AE67" s="4">
        <f t="shared" ref="AE67:AE130" si="109">SUM(AA67:AD67)</f>
        <v>3.8</v>
      </c>
      <c r="AF67" s="7">
        <f t="shared" ref="AF67:AF130" si="110">X67</f>
        <v>1250.46</v>
      </c>
      <c r="AG67" t="s">
        <v>277</v>
      </c>
      <c r="AI67" t="s">
        <v>277</v>
      </c>
      <c r="AJ67" s="1">
        <f t="shared" ref="AJ67:AJ130" si="111">Z67</f>
        <v>45420</v>
      </c>
      <c r="AK67" s="4">
        <f t="shared" ref="AK67:AK130" si="112">AA67*$AT$1*BF67</f>
        <v>0.25</v>
      </c>
      <c r="AL67" s="4">
        <f t="shared" ref="AL67:AL130" si="113">AB67*$AT$1*BG67</f>
        <v>0.25</v>
      </c>
      <c r="AM67" s="4">
        <f t="shared" ref="AM67:AM130" si="114">AC67*$AT$1*BH67</f>
        <v>0.1545</v>
      </c>
      <c r="AN67" s="4">
        <f t="shared" ref="AN67:AN130" si="115">AD67*$AT$1*BI67</f>
        <v>7.640000000000001E-2</v>
      </c>
      <c r="AO67" s="4">
        <f t="shared" ref="AO67:AO130" si="116">SUM(AK67:AN67)</f>
        <v>0.73089999999999999</v>
      </c>
      <c r="AP67" s="4">
        <f t="shared" ref="AP67:AP130" si="117">IF(AND(0%&lt;=AO67,AO67&lt;23.6%),0%,IF(AO67&lt;61.8%,70%,100%))</f>
        <v>1</v>
      </c>
      <c r="AQ67" s="4">
        <f t="shared" si="33"/>
        <v>0.8</v>
      </c>
      <c r="AR67" s="2">
        <f t="shared" ref="AR67:AR130" si="118">AF67</f>
        <v>1250.46</v>
      </c>
      <c r="AU67">
        <f t="shared" ref="AU67:AU130" si="119">IF(AND($S67&gt;$T67,$S67&gt;$U67,$S67&gt;$V67),1.382,0.618)</f>
        <v>0.61799999999999999</v>
      </c>
      <c r="AV67">
        <f t="shared" ref="AV67:AV130" si="120">IF(AND($S67&gt;$T67,$S67&gt;$U67,$S67&gt;$V67),1.382,IF(AND($V67&gt;$T67,$V67&gt;$U67,$V67&gt;$S67),0.618,1))</f>
        <v>1</v>
      </c>
      <c r="AW67">
        <f t="shared" ref="AW67:AW130" si="121">IF(AND($S67&gt;$T67,$S67&gt;$U67,$S67&gt;$V67),0.618,IF(AND($V67&gt;$T67,$V67&gt;$U67,$V67&gt;$S67),0.618,1))</f>
        <v>1</v>
      </c>
      <c r="AX67">
        <f t="shared" ref="AX67:AX130" si="122">IF(AND($S67&gt;$T67,$S67&gt;$U67,$S67&gt;$V67),0.618,0.618)</f>
        <v>0.61799999999999999</v>
      </c>
      <c r="BE67" s="1">
        <f t="shared" ref="BE67:BE130" si="123">AJ67</f>
        <v>45420</v>
      </c>
      <c r="BF67">
        <f t="shared" ref="BF67:BF130" si="124">IF(OR(AND(AA67&gt;AC67,AA67&gt;AD67),AND(AB67&gt;AC67,AB67&gt;AD67)),1.382,IF(AND(AD67&gt;AC67,AD67&gt;AB67,AD67&gt;AA67),0.382,1))</f>
        <v>1</v>
      </c>
      <c r="BG67">
        <f t="shared" ref="BG67:BG130" si="125">IF(OR(AND(AA67&gt;AC67,AA67&gt;AD67),AND(AB67&gt;AC67,AB67&gt;AD67)),1.382,IF(AND(AD67&gt;AC67,AD67&gt;AB67,AD67&gt;AA67),0.382,1))</f>
        <v>1</v>
      </c>
      <c r="BH67">
        <f t="shared" ref="BH67:BH130" si="126">IF(OR(AND(AA67&gt;AC67,AA67&gt;AD67),AND(AB67&gt;AC67,AB67&gt;AD67)),1,IF(AND(AD67&gt;AC67,AD67&gt;AB67,AD67&gt;AA67),0.382,0.618))</f>
        <v>0.61799999999999999</v>
      </c>
      <c r="BI67">
        <f t="shared" ref="BI67:BI130" si="127">IF(OR(AND(AA67&gt;AC67,AA67&gt;AD67),AND(AB67&gt;AC67,AB67&gt;AD67)),0.618,IF(AND(AD67&gt;AC67,AD67&gt;AB67,AD67&gt;AA67),0.382,0.382))</f>
        <v>0.38200000000000001</v>
      </c>
    </row>
    <row r="68" spans="1:61" x14ac:dyDescent="0.25">
      <c r="A68" s="1">
        <f>eod_group_score_df_positive[[#This Row],[date]]</f>
        <v>45419</v>
      </c>
      <c r="B68" t="s">
        <v>277</v>
      </c>
      <c r="C68" s="3">
        <f>AVERAGE(eod_group_score_df_positive!Z68:Z72)</f>
        <v>1.3074117852432827</v>
      </c>
      <c r="D68" s="3">
        <f>AVERAGE(eod_group_score_df_positive!AA68:AA72)</f>
        <v>1.5554134643938995</v>
      </c>
      <c r="E68" s="3">
        <f>AVERAGE(eod_group_score_df_positive!AB68:AB72)</f>
        <v>1.0581566209870035</v>
      </c>
      <c r="F68" s="3">
        <f>AVERAGE(eod_group_score_df_positive!AC68:AC72)</f>
        <v>1.113213643760347</v>
      </c>
      <c r="G68" t="s">
        <v>277</v>
      </c>
      <c r="H68" s="3">
        <f>ABS(AVERAGE(eod_group_score_df_negative!Z68:Z72))</f>
        <v>0.10056926028307442</v>
      </c>
      <c r="I68" s="3">
        <f>ABS(AVERAGE(eod_group_score_df_negative!AA68:AA72))</f>
        <v>5.2869558165574183E-2</v>
      </c>
      <c r="J68" s="3">
        <f>ABS(AVERAGE(eod_group_score_df_negative!AB68:AB72))</f>
        <v>6.7976770900900693E-2</v>
      </c>
      <c r="K68" s="3">
        <f>ABS(AVERAGE(eod_group_score_df_negative!AC68:AC72))</f>
        <v>8.5904474667184913E-2</v>
      </c>
      <c r="L68" t="s">
        <v>277</v>
      </c>
      <c r="M68" s="4">
        <f t="shared" si="103"/>
        <v>0.8571440139728902</v>
      </c>
      <c r="N68" s="4">
        <f t="shared" si="104"/>
        <v>0.93425341507188708</v>
      </c>
      <c r="O68" s="4">
        <f t="shared" si="105"/>
        <v>0.87927403380350677</v>
      </c>
      <c r="P68" s="4">
        <f t="shared" si="106"/>
        <v>0.85672057932068268</v>
      </c>
      <c r="Q68" t="s">
        <v>277</v>
      </c>
      <c r="R68" s="6">
        <f t="shared" si="95"/>
        <v>45419</v>
      </c>
      <c r="S68" s="5">
        <f t="shared" ref="S68:V68" si="128">AVERAGE(M68:M72)</f>
        <v>0.77822806510289655</v>
      </c>
      <c r="T68" s="5">
        <f t="shared" si="128"/>
        <v>0.76616443188086891</v>
      </c>
      <c r="U68" s="5">
        <f t="shared" si="128"/>
        <v>0.77432848321905168</v>
      </c>
      <c r="V68" s="5">
        <f t="shared" si="128"/>
        <v>0.64435085275695236</v>
      </c>
      <c r="W68" s="5">
        <f t="shared" si="108"/>
        <v>2.9630718329597694</v>
      </c>
      <c r="X68">
        <f>group_stock_price_index[[#This Row],[VNINDEX]]</f>
        <v>1248.6300000000001</v>
      </c>
      <c r="Y68" t="s">
        <v>277</v>
      </c>
      <c r="Z68" s="1">
        <f t="shared" si="98"/>
        <v>45419</v>
      </c>
      <c r="AA68" s="4">
        <f t="shared" si="99"/>
        <v>0.8</v>
      </c>
      <c r="AB68" s="4">
        <f t="shared" si="100"/>
        <v>0.8</v>
      </c>
      <c r="AC68" s="4">
        <f t="shared" si="101"/>
        <v>0.8</v>
      </c>
      <c r="AD68" s="4">
        <f t="shared" si="102"/>
        <v>0.6</v>
      </c>
      <c r="AE68" s="4">
        <f t="shared" si="109"/>
        <v>3.0000000000000004</v>
      </c>
      <c r="AF68" s="7">
        <f t="shared" si="110"/>
        <v>1248.6300000000001</v>
      </c>
      <c r="AG68" t="s">
        <v>277</v>
      </c>
      <c r="AI68" t="s">
        <v>277</v>
      </c>
      <c r="AJ68" s="1">
        <f t="shared" si="111"/>
        <v>45419</v>
      </c>
      <c r="AK68" s="4">
        <f t="shared" si="112"/>
        <v>0.2</v>
      </c>
      <c r="AL68" s="4">
        <f t="shared" si="113"/>
        <v>0.2</v>
      </c>
      <c r="AM68" s="4">
        <f t="shared" si="114"/>
        <v>0.1236</v>
      </c>
      <c r="AN68" s="4">
        <f t="shared" si="115"/>
        <v>5.7299999999999997E-2</v>
      </c>
      <c r="AO68" s="4">
        <f t="shared" si="116"/>
        <v>0.58090000000000008</v>
      </c>
      <c r="AP68" s="4">
        <f t="shared" si="117"/>
        <v>0.7</v>
      </c>
      <c r="AQ68" s="4">
        <f t="shared" ref="AQ68:AQ131" si="129">IF(AO68&lt;20%,0,IF(AND(AO68&gt;=20%,AO68&lt;30%),20%,IF(AND(AO68&gt;=30%,AO68&lt;50%),40%,IF(AND(AO68&gt;=50%,AO68&lt;70%),60%,IF(AND(AO68&gt;=70%,AO68&lt;80%),80%,IF(AO68&gt;=80%,100%))))))</f>
        <v>0.6</v>
      </c>
      <c r="AR68" s="2">
        <f t="shared" si="118"/>
        <v>1248.6300000000001</v>
      </c>
      <c r="AU68">
        <f t="shared" si="119"/>
        <v>1.3819999999999999</v>
      </c>
      <c r="AV68">
        <f t="shared" si="120"/>
        <v>1.3819999999999999</v>
      </c>
      <c r="AW68">
        <f t="shared" si="121"/>
        <v>0.61799999999999999</v>
      </c>
      <c r="AX68">
        <f t="shared" si="122"/>
        <v>0.61799999999999999</v>
      </c>
      <c r="BE68" s="1">
        <f t="shared" si="123"/>
        <v>45419</v>
      </c>
      <c r="BF68">
        <f t="shared" si="124"/>
        <v>1</v>
      </c>
      <c r="BG68">
        <f t="shared" si="125"/>
        <v>1</v>
      </c>
      <c r="BH68">
        <f t="shared" si="126"/>
        <v>0.61799999999999999</v>
      </c>
      <c r="BI68">
        <f t="shared" si="127"/>
        <v>0.38200000000000001</v>
      </c>
    </row>
    <row r="69" spans="1:61" x14ac:dyDescent="0.25">
      <c r="A69" s="1">
        <f>eod_group_score_df_positive[[#This Row],[date]]</f>
        <v>45418</v>
      </c>
      <c r="B69" t="s">
        <v>277</v>
      </c>
      <c r="C69" s="3">
        <f>AVERAGE(eod_group_score_df_positive!Z69:Z73)</f>
        <v>1.0990162055880677</v>
      </c>
      <c r="D69" s="3">
        <f>AVERAGE(eod_group_score_df_positive!AA69:AA73)</f>
        <v>1.2139159634232435</v>
      </c>
      <c r="E69" s="3">
        <f>AVERAGE(eod_group_score_df_positive!AB69:AB73)</f>
        <v>0.81210068415579006</v>
      </c>
      <c r="F69" s="3">
        <f>AVERAGE(eod_group_score_df_positive!AC69:AC73)</f>
        <v>0.86374162294683021</v>
      </c>
      <c r="G69" t="s">
        <v>277</v>
      </c>
      <c r="H69" s="3">
        <f>ABS(AVERAGE(eod_group_score_df_negative!Z69:Z73))</f>
        <v>8.7824859303970465E-2</v>
      </c>
      <c r="I69" s="3">
        <f>ABS(AVERAGE(eod_group_score_df_negative!AA69:AA73))</f>
        <v>7.6888034269342806E-2</v>
      </c>
      <c r="J69" s="3">
        <f>ABS(AVERAGE(eod_group_score_df_negative!AB69:AB73))</f>
        <v>7.7403606314695353E-2</v>
      </c>
      <c r="K69" s="3">
        <f>ABS(AVERAGE(eod_group_score_df_negative!AC69:AC73))</f>
        <v>0.11091179474981608</v>
      </c>
      <c r="L69" t="s">
        <v>277</v>
      </c>
      <c r="M69" s="4">
        <f t="shared" si="103"/>
        <v>0.85200232465505465</v>
      </c>
      <c r="N69" s="4">
        <f t="shared" si="104"/>
        <v>0.88086799482061384</v>
      </c>
      <c r="O69" s="4">
        <f t="shared" si="105"/>
        <v>0.82596237669915173</v>
      </c>
      <c r="P69" s="4">
        <f t="shared" si="106"/>
        <v>0.77240772414890047</v>
      </c>
      <c r="Q69" t="s">
        <v>277</v>
      </c>
      <c r="R69" s="6">
        <f t="shared" si="95"/>
        <v>45418</v>
      </c>
      <c r="S69" s="5">
        <f t="shared" ref="S69:V69" si="130">AVERAGE(M69:M73)</f>
        <v>0.67461982155510802</v>
      </c>
      <c r="T69" s="5">
        <f t="shared" si="130"/>
        <v>0.61743339395744334</v>
      </c>
      <c r="U69" s="5">
        <f t="shared" si="130"/>
        <v>0.67291759129001938</v>
      </c>
      <c r="V69" s="5">
        <f t="shared" si="130"/>
        <v>0.53734726052444981</v>
      </c>
      <c r="W69" s="5">
        <f t="shared" si="108"/>
        <v>2.5023180673270207</v>
      </c>
      <c r="X69">
        <f>group_stock_price_index[[#This Row],[VNINDEX]]</f>
        <v>1241.58</v>
      </c>
      <c r="Y69" t="s">
        <v>277</v>
      </c>
      <c r="Z69" s="1">
        <f t="shared" si="98"/>
        <v>45418</v>
      </c>
      <c r="AA69" s="4">
        <f t="shared" si="99"/>
        <v>0.6</v>
      </c>
      <c r="AB69" s="4">
        <f t="shared" si="100"/>
        <v>0.6</v>
      </c>
      <c r="AC69" s="4">
        <f t="shared" si="101"/>
        <v>0.6</v>
      </c>
      <c r="AD69" s="4">
        <f t="shared" si="102"/>
        <v>0.6</v>
      </c>
      <c r="AE69" s="4">
        <f t="shared" si="109"/>
        <v>2.4</v>
      </c>
      <c r="AF69" s="7">
        <f t="shared" si="110"/>
        <v>1241.58</v>
      </c>
      <c r="AG69" t="s">
        <v>277</v>
      </c>
      <c r="AI69" t="s">
        <v>277</v>
      </c>
      <c r="AJ69" s="1">
        <f t="shared" si="111"/>
        <v>45418</v>
      </c>
      <c r="AK69" s="4">
        <f t="shared" si="112"/>
        <v>0.15</v>
      </c>
      <c r="AL69" s="4">
        <f t="shared" si="113"/>
        <v>0.15</v>
      </c>
      <c r="AM69" s="4">
        <f t="shared" si="114"/>
        <v>9.2699999999999991E-2</v>
      </c>
      <c r="AN69" s="4">
        <f t="shared" si="115"/>
        <v>5.7299999999999997E-2</v>
      </c>
      <c r="AO69" s="4">
        <f t="shared" si="116"/>
        <v>0.45</v>
      </c>
      <c r="AP69" s="4">
        <f t="shared" si="117"/>
        <v>0.7</v>
      </c>
      <c r="AQ69" s="4">
        <f t="shared" si="129"/>
        <v>0.4</v>
      </c>
      <c r="AR69" s="2">
        <f t="shared" si="118"/>
        <v>1241.58</v>
      </c>
      <c r="AU69">
        <f t="shared" si="119"/>
        <v>1.3819999999999999</v>
      </c>
      <c r="AV69">
        <f t="shared" si="120"/>
        <v>1.3819999999999999</v>
      </c>
      <c r="AW69">
        <f t="shared" si="121"/>
        <v>0.61799999999999999</v>
      </c>
      <c r="AX69">
        <f t="shared" si="122"/>
        <v>0.61799999999999999</v>
      </c>
      <c r="BE69" s="1">
        <f t="shared" si="123"/>
        <v>45418</v>
      </c>
      <c r="BF69">
        <f t="shared" si="124"/>
        <v>1</v>
      </c>
      <c r="BG69">
        <f t="shared" si="125"/>
        <v>1</v>
      </c>
      <c r="BH69">
        <f t="shared" si="126"/>
        <v>0.61799999999999999</v>
      </c>
      <c r="BI69">
        <f t="shared" si="127"/>
        <v>0.38200000000000001</v>
      </c>
    </row>
    <row r="70" spans="1:61" x14ac:dyDescent="0.25">
      <c r="A70" s="1">
        <f>eod_group_score_df_positive[[#This Row],[date]]</f>
        <v>45415</v>
      </c>
      <c r="B70" t="s">
        <v>277</v>
      </c>
      <c r="C70" s="3">
        <f>AVERAGE(eod_group_score_df_positive!Z70:Z74)</f>
        <v>0.76953936442062187</v>
      </c>
      <c r="D70" s="3">
        <f>AVERAGE(eod_group_score_df_positive!AA70:AA74)</f>
        <v>0.79368485720623028</v>
      </c>
      <c r="E70" s="3">
        <f>AVERAGE(eod_group_score_df_positive!AB70:AB74)</f>
        <v>0.514640293155606</v>
      </c>
      <c r="F70" s="3">
        <f>AVERAGE(eod_group_score_df_positive!AC70:AC74)</f>
        <v>0.67955575533205026</v>
      </c>
      <c r="G70" t="s">
        <v>277</v>
      </c>
      <c r="H70" s="3">
        <f>ABS(AVERAGE(eod_group_score_df_negative!Z70:Z74))</f>
        <v>8.7664490751660204E-2</v>
      </c>
      <c r="I70" s="3">
        <f>ABS(AVERAGE(eod_group_score_df_negative!AA70:AA74))</f>
        <v>7.9036245519057621E-2</v>
      </c>
      <c r="J70" s="3">
        <f>ABS(AVERAGE(eod_group_score_df_negative!AB70:AB74))</f>
        <v>7.8036778459827802E-2</v>
      </c>
      <c r="K70" s="3">
        <f>ABS(AVERAGE(eod_group_score_df_negative!AC70:AC74))</f>
        <v>0.11298793902493207</v>
      </c>
      <c r="L70" t="s">
        <v>277</v>
      </c>
      <c r="M70" s="4">
        <f t="shared" si="103"/>
        <v>0.79546407724906643</v>
      </c>
      <c r="N70" s="4">
        <f t="shared" si="104"/>
        <v>0.81887399016192597</v>
      </c>
      <c r="O70" s="4">
        <f t="shared" si="105"/>
        <v>0.73666341352761833</v>
      </c>
      <c r="P70" s="4">
        <f t="shared" si="106"/>
        <v>0.71487265666379929</v>
      </c>
      <c r="Q70" t="s">
        <v>277</v>
      </c>
      <c r="R70" s="6">
        <f t="shared" si="95"/>
        <v>45415</v>
      </c>
      <c r="S70" s="5">
        <f t="shared" ref="S70:V70" si="131">AVERAGE(M70:M74)</f>
        <v>0.54082233109535671</v>
      </c>
      <c r="T70" s="5">
        <f t="shared" si="131"/>
        <v>0.45520563453029805</v>
      </c>
      <c r="U70" s="5">
        <f t="shared" si="131"/>
        <v>0.53629656530592562</v>
      </c>
      <c r="V70" s="5">
        <f t="shared" si="131"/>
        <v>0.37419899209535745</v>
      </c>
      <c r="W70" s="5">
        <f t="shared" si="108"/>
        <v>1.9065235230269379</v>
      </c>
      <c r="X70">
        <f>group_stock_price_index[[#This Row],[VNINDEX]]</f>
        <v>1221.03</v>
      </c>
      <c r="Y70" t="s">
        <v>277</v>
      </c>
      <c r="Z70" s="1">
        <f t="shared" si="98"/>
        <v>45415</v>
      </c>
      <c r="AA70" s="4">
        <f t="shared" si="99"/>
        <v>0.6</v>
      </c>
      <c r="AB70" s="4">
        <f t="shared" si="100"/>
        <v>0.4</v>
      </c>
      <c r="AC70" s="4">
        <f t="shared" si="101"/>
        <v>0.6</v>
      </c>
      <c r="AD70" s="4">
        <f t="shared" si="102"/>
        <v>0.4</v>
      </c>
      <c r="AE70" s="4">
        <f t="shared" si="109"/>
        <v>2</v>
      </c>
      <c r="AF70" s="7">
        <f t="shared" si="110"/>
        <v>1221.03</v>
      </c>
      <c r="AG70" t="s">
        <v>277</v>
      </c>
      <c r="AI70" t="s">
        <v>277</v>
      </c>
      <c r="AJ70" s="1">
        <f t="shared" si="111"/>
        <v>45415</v>
      </c>
      <c r="AK70" s="4">
        <f t="shared" si="112"/>
        <v>0.15</v>
      </c>
      <c r="AL70" s="4">
        <f t="shared" si="113"/>
        <v>0.1</v>
      </c>
      <c r="AM70" s="4">
        <f t="shared" si="114"/>
        <v>9.2699999999999991E-2</v>
      </c>
      <c r="AN70" s="4">
        <f t="shared" si="115"/>
        <v>3.8200000000000005E-2</v>
      </c>
      <c r="AO70" s="4">
        <f t="shared" si="116"/>
        <v>0.38090000000000002</v>
      </c>
      <c r="AP70" s="4">
        <f t="shared" si="117"/>
        <v>0.7</v>
      </c>
      <c r="AQ70" s="4">
        <f t="shared" si="129"/>
        <v>0.4</v>
      </c>
      <c r="AR70" s="2">
        <f t="shared" si="118"/>
        <v>1221.03</v>
      </c>
      <c r="AU70">
        <f t="shared" si="119"/>
        <v>1.3819999999999999</v>
      </c>
      <c r="AV70">
        <f t="shared" si="120"/>
        <v>1.3819999999999999</v>
      </c>
      <c r="AW70">
        <f t="shared" si="121"/>
        <v>0.61799999999999999</v>
      </c>
      <c r="AX70">
        <f t="shared" si="122"/>
        <v>0.61799999999999999</v>
      </c>
      <c r="BE70" s="1">
        <f t="shared" si="123"/>
        <v>45415</v>
      </c>
      <c r="BF70">
        <f t="shared" si="124"/>
        <v>1</v>
      </c>
      <c r="BG70">
        <f t="shared" si="125"/>
        <v>1</v>
      </c>
      <c r="BH70">
        <f t="shared" si="126"/>
        <v>0.61799999999999999</v>
      </c>
      <c r="BI70">
        <f t="shared" si="127"/>
        <v>0.38200000000000001</v>
      </c>
    </row>
    <row r="71" spans="1:61" x14ac:dyDescent="0.25">
      <c r="A71" s="1">
        <f>eod_group_score_df_positive[[#This Row],[date]]</f>
        <v>45414</v>
      </c>
      <c r="B71" t="s">
        <v>277</v>
      </c>
      <c r="C71" s="3">
        <f>AVERAGE(eod_group_score_df_positive!Z71:Z75)</f>
        <v>0.73237042077560965</v>
      </c>
      <c r="D71" s="3">
        <f>AVERAGE(eod_group_score_df_positive!AA71:AA75)</f>
        <v>0.70750851317364827</v>
      </c>
      <c r="E71" s="3">
        <f>AVERAGE(eod_group_score_df_positive!AB71:AB75)</f>
        <v>0.50125130005362539</v>
      </c>
      <c r="F71" s="3">
        <f>AVERAGE(eod_group_score_df_positive!AC71:AC75)</f>
        <v>0.61078122902755727</v>
      </c>
      <c r="G71" t="s">
        <v>277</v>
      </c>
      <c r="H71" s="3">
        <f>ABS(AVERAGE(eod_group_score_df_negative!Z71:Z75))</f>
        <v>0.15315854210633503</v>
      </c>
      <c r="I71" s="3">
        <f>ABS(AVERAGE(eod_group_score_df_negative!AA71:AA75))</f>
        <v>0.15777537327976165</v>
      </c>
      <c r="J71" s="3">
        <f>ABS(AVERAGE(eod_group_score_df_negative!AB71:AB75))</f>
        <v>8.4513177705664022E-2</v>
      </c>
      <c r="K71" s="3">
        <f>ABS(AVERAGE(eod_group_score_df_negative!AC71:AC75))</f>
        <v>0.13660539747992356</v>
      </c>
      <c r="L71" t="s">
        <v>277</v>
      </c>
      <c r="M71" s="4">
        <f t="shared" si="103"/>
        <v>0.65408575320251028</v>
      </c>
      <c r="N71" s="4">
        <f t="shared" si="104"/>
        <v>0.63532113390798273</v>
      </c>
      <c r="O71" s="4">
        <f t="shared" si="105"/>
        <v>0.7114431451051787</v>
      </c>
      <c r="P71" s="4">
        <f t="shared" si="106"/>
        <v>0.63444516496561565</v>
      </c>
      <c r="Q71" t="s">
        <v>277</v>
      </c>
      <c r="R71" s="6">
        <f t="shared" si="95"/>
        <v>45414</v>
      </c>
      <c r="S71" s="5">
        <f t="shared" ref="S71:V71" si="132">AVERAGE(M71:M75)</f>
        <v>0.36164726916302115</v>
      </c>
      <c r="T71" s="5">
        <f t="shared" si="132"/>
        <v>0.22454314761366176</v>
      </c>
      <c r="U71" s="5">
        <f t="shared" si="132"/>
        <v>0.37157436479289929</v>
      </c>
      <c r="V71" s="5">
        <f t="shared" si="132"/>
        <v>0.16987688112418911</v>
      </c>
      <c r="W71" s="5">
        <f t="shared" si="108"/>
        <v>1.1276416626937713</v>
      </c>
      <c r="X71">
        <f>group_stock_price_index[[#This Row],[VNINDEX]]</f>
        <v>1216.3599999999999</v>
      </c>
      <c r="Y71" t="s">
        <v>277</v>
      </c>
      <c r="Z71" s="1">
        <f t="shared" si="98"/>
        <v>45414</v>
      </c>
      <c r="AA71" s="4">
        <f t="shared" si="99"/>
        <v>0.4</v>
      </c>
      <c r="AB71" s="4">
        <f t="shared" si="100"/>
        <v>0.2</v>
      </c>
      <c r="AC71" s="4">
        <f t="shared" si="101"/>
        <v>0.4</v>
      </c>
      <c r="AD71" s="4">
        <f t="shared" si="102"/>
        <v>0</v>
      </c>
      <c r="AE71" s="4">
        <f t="shared" si="109"/>
        <v>1</v>
      </c>
      <c r="AF71" s="7">
        <f t="shared" si="110"/>
        <v>1216.3599999999999</v>
      </c>
      <c r="AG71" t="s">
        <v>277</v>
      </c>
      <c r="AI71" t="s">
        <v>277</v>
      </c>
      <c r="AJ71" s="1">
        <f t="shared" si="111"/>
        <v>45414</v>
      </c>
      <c r="AK71" s="4">
        <f t="shared" si="112"/>
        <v>0.1</v>
      </c>
      <c r="AL71" s="4">
        <f t="shared" si="113"/>
        <v>0.05</v>
      </c>
      <c r="AM71" s="4">
        <f t="shared" si="114"/>
        <v>6.1800000000000001E-2</v>
      </c>
      <c r="AN71" s="4">
        <f t="shared" si="115"/>
        <v>0</v>
      </c>
      <c r="AO71" s="4">
        <f t="shared" si="116"/>
        <v>0.21180000000000002</v>
      </c>
      <c r="AP71" s="4">
        <f t="shared" si="117"/>
        <v>0</v>
      </c>
      <c r="AQ71" s="4">
        <f t="shared" si="129"/>
        <v>0.2</v>
      </c>
      <c r="AR71" s="2">
        <f t="shared" si="118"/>
        <v>1216.3599999999999</v>
      </c>
      <c r="AU71">
        <f t="shared" si="119"/>
        <v>0.61799999999999999</v>
      </c>
      <c r="AV71">
        <f t="shared" si="120"/>
        <v>1</v>
      </c>
      <c r="AW71">
        <f t="shared" si="121"/>
        <v>1</v>
      </c>
      <c r="AX71">
        <f t="shared" si="122"/>
        <v>0.61799999999999999</v>
      </c>
      <c r="BE71" s="1">
        <f t="shared" si="123"/>
        <v>45414</v>
      </c>
      <c r="BF71">
        <f t="shared" si="124"/>
        <v>1</v>
      </c>
      <c r="BG71">
        <f t="shared" si="125"/>
        <v>1</v>
      </c>
      <c r="BH71">
        <f t="shared" si="126"/>
        <v>0.61799999999999999</v>
      </c>
      <c r="BI71">
        <f t="shared" si="127"/>
        <v>0.38200000000000001</v>
      </c>
    </row>
    <row r="72" spans="1:61" x14ac:dyDescent="0.25">
      <c r="A72" s="1">
        <f>eod_group_score_df_positive[[#This Row],[date]]</f>
        <v>45408</v>
      </c>
      <c r="B72" t="s">
        <v>277</v>
      </c>
      <c r="C72" s="3">
        <f>AVERAGE(eod_group_score_df_positive!Z72:Z76)</f>
        <v>0.94162637585506315</v>
      </c>
      <c r="D72" s="3">
        <f>AVERAGE(eod_group_score_df_positive!AA72:AA76)</f>
        <v>0.58438298226417251</v>
      </c>
      <c r="E72" s="3">
        <f>AVERAGE(eod_group_score_df_positive!AB72:AB76)</f>
        <v>0.4839822706423732</v>
      </c>
      <c r="F72" s="3">
        <f>AVERAGE(eod_group_score_df_positive!AC72:AC76)</f>
        <v>0.22648842074712863</v>
      </c>
      <c r="G72" t="s">
        <v>277</v>
      </c>
      <c r="H72" s="3">
        <f>ABS(AVERAGE(eod_group_score_df_negative!Z72:Z76))</f>
        <v>0.14542323824938269</v>
      </c>
      <c r="I72" s="3">
        <f>ABS(AVERAGE(eod_group_score_df_negative!AA72:AA76))</f>
        <v>0.16410357166518813</v>
      </c>
      <c r="J72" s="3">
        <f>ABS(AVERAGE(eod_group_score_df_negative!AB72:AB76))</f>
        <v>7.9344769354858694E-2</v>
      </c>
      <c r="K72" s="3">
        <f>ABS(AVERAGE(eod_group_score_df_negative!AC72:AC76))</f>
        <v>0.13784349939382334</v>
      </c>
      <c r="L72" t="s">
        <v>277</v>
      </c>
      <c r="M72" s="4">
        <f t="shared" si="103"/>
        <v>0.73244415643496064</v>
      </c>
      <c r="N72" s="4">
        <f t="shared" si="104"/>
        <v>0.56150562544193516</v>
      </c>
      <c r="O72" s="4">
        <f t="shared" si="105"/>
        <v>0.71829944695980308</v>
      </c>
      <c r="P72" s="4">
        <f t="shared" si="106"/>
        <v>0.24330813868576362</v>
      </c>
      <c r="Q72" t="s">
        <v>277</v>
      </c>
      <c r="R72" s="6">
        <f t="shared" si="95"/>
        <v>45408</v>
      </c>
      <c r="S72" s="5">
        <f t="shared" ref="S72:V72" si="133">AVERAGE(M72:M76)</f>
        <v>0.10000902402188405</v>
      </c>
      <c r="T72" s="5">
        <f t="shared" si="133"/>
        <v>-5.9394442036584852E-2</v>
      </c>
      <c r="U72" s="5">
        <f t="shared" si="133"/>
        <v>8.828124169114919E-2</v>
      </c>
      <c r="V72" s="5">
        <f t="shared" si="133"/>
        <v>-9.9675470126299584E-2</v>
      </c>
      <c r="W72" s="5">
        <f t="shared" si="108"/>
        <v>2.9220353550148806E-2</v>
      </c>
      <c r="X72">
        <f>group_stock_price_index[[#This Row],[VNINDEX]]</f>
        <v>1209.52</v>
      </c>
      <c r="Y72" t="s">
        <v>277</v>
      </c>
      <c r="Z72" s="1">
        <f t="shared" si="98"/>
        <v>45408</v>
      </c>
      <c r="AA72" s="4">
        <f t="shared" si="99"/>
        <v>0</v>
      </c>
      <c r="AB72" s="4">
        <f t="shared" si="100"/>
        <v>0</v>
      </c>
      <c r="AC72" s="4">
        <f t="shared" si="101"/>
        <v>0</v>
      </c>
      <c r="AD72" s="4">
        <f t="shared" si="102"/>
        <v>0</v>
      </c>
      <c r="AE72" s="4">
        <f t="shared" si="109"/>
        <v>0</v>
      </c>
      <c r="AF72" s="7">
        <f t="shared" si="110"/>
        <v>1209.52</v>
      </c>
      <c r="AG72" t="s">
        <v>277</v>
      </c>
      <c r="AI72" t="s">
        <v>277</v>
      </c>
      <c r="AJ72" s="1">
        <f t="shared" si="111"/>
        <v>45408</v>
      </c>
      <c r="AK72" s="4">
        <f t="shared" si="112"/>
        <v>0</v>
      </c>
      <c r="AL72" s="4">
        <f t="shared" si="113"/>
        <v>0</v>
      </c>
      <c r="AM72" s="4">
        <f t="shared" si="114"/>
        <v>0</v>
      </c>
      <c r="AN72" s="4">
        <f t="shared" si="115"/>
        <v>0</v>
      </c>
      <c r="AO72" s="4">
        <f t="shared" si="116"/>
        <v>0</v>
      </c>
      <c r="AP72" s="4">
        <f t="shared" si="117"/>
        <v>0</v>
      </c>
      <c r="AQ72" s="4">
        <f t="shared" si="129"/>
        <v>0</v>
      </c>
      <c r="AR72" s="2">
        <f t="shared" si="118"/>
        <v>1209.52</v>
      </c>
      <c r="AU72">
        <f t="shared" si="119"/>
        <v>1.3819999999999999</v>
      </c>
      <c r="AV72">
        <f t="shared" si="120"/>
        <v>1.3819999999999999</v>
      </c>
      <c r="AW72">
        <f t="shared" si="121"/>
        <v>0.61799999999999999</v>
      </c>
      <c r="AX72">
        <f t="shared" si="122"/>
        <v>0.61799999999999999</v>
      </c>
      <c r="BE72" s="1">
        <f t="shared" si="123"/>
        <v>45408</v>
      </c>
      <c r="BF72">
        <f t="shared" si="124"/>
        <v>1</v>
      </c>
      <c r="BG72">
        <f t="shared" si="125"/>
        <v>1</v>
      </c>
      <c r="BH72">
        <f t="shared" si="126"/>
        <v>0.61799999999999999</v>
      </c>
      <c r="BI72">
        <f t="shared" si="127"/>
        <v>0.38200000000000001</v>
      </c>
    </row>
    <row r="73" spans="1:61" x14ac:dyDescent="0.25">
      <c r="A73" s="1">
        <f>eod_group_score_df_positive[[#This Row],[date]]</f>
        <v>45407</v>
      </c>
      <c r="B73" t="s">
        <v>277</v>
      </c>
      <c r="C73" s="3">
        <f>AVERAGE(eod_group_score_df_positive!Z73:Z77)</f>
        <v>0.88357627411737172</v>
      </c>
      <c r="D73" s="3">
        <f>AVERAGE(eod_group_score_df_positive!AA73:AA77)</f>
        <v>0.53200932693340697</v>
      </c>
      <c r="E73" s="3">
        <f>AVERAGE(eod_group_score_df_positive!AB73:AB77)</f>
        <v>0.41928378068915562</v>
      </c>
      <c r="F73" s="3">
        <f>AVERAGE(eod_group_score_df_positive!AC73:AC77)</f>
        <v>0.24242771678250175</v>
      </c>
      <c r="G73" t="s">
        <v>277</v>
      </c>
      <c r="H73" s="3">
        <f>ABS(AVERAGE(eod_group_score_df_negative!Z73:Z77))</f>
        <v>0.4360778653591712</v>
      </c>
      <c r="I73" s="3">
        <f>ABS(AVERAGE(eod_group_score_df_negative!AA73:AA77))</f>
        <v>0.36167473131420469</v>
      </c>
      <c r="J73" s="3">
        <f>ABS(AVERAGE(eod_group_score_df_negative!AB73:AB77))</f>
        <v>0.19181926518646439</v>
      </c>
      <c r="K73" s="3">
        <f>ABS(AVERAGE(eod_group_score_df_negative!AC73:AC77))</f>
        <v>0.12441383055487369</v>
      </c>
      <c r="L73" t="s">
        <v>277</v>
      </c>
      <c r="M73" s="4">
        <f t="shared" si="103"/>
        <v>0.33910279623394829</v>
      </c>
      <c r="N73" s="4">
        <f t="shared" si="104"/>
        <v>0.19059822545475902</v>
      </c>
      <c r="O73" s="4">
        <f t="shared" si="105"/>
        <v>0.37221957415834561</v>
      </c>
      <c r="P73" s="4">
        <f t="shared" si="106"/>
        <v>0.32170261815817031</v>
      </c>
      <c r="Q73" t="s">
        <v>277</v>
      </c>
      <c r="R73" s="6">
        <f t="shared" si="95"/>
        <v>45407</v>
      </c>
      <c r="S73" s="5">
        <f t="shared" ref="S73:V73" si="134">AVERAGE(M73:M77)</f>
        <v>-0.20424202985530709</v>
      </c>
      <c r="T73" s="5">
        <f t="shared" si="134"/>
        <v>-0.32986836563197275</v>
      </c>
      <c r="U73" s="5">
        <f t="shared" si="134"/>
        <v>-0.18386743570435254</v>
      </c>
      <c r="V73" s="5">
        <f t="shared" si="134"/>
        <v>-0.26320290759944998</v>
      </c>
      <c r="W73" s="5">
        <f t="shared" si="108"/>
        <v>-0.98118073879108247</v>
      </c>
      <c r="X73">
        <f>group_stock_price_index[[#This Row],[VNINDEX]]</f>
        <v>1204.97</v>
      </c>
      <c r="Y73" t="s">
        <v>277</v>
      </c>
      <c r="Z73" s="1">
        <f t="shared" si="98"/>
        <v>45407</v>
      </c>
      <c r="AA73" s="4">
        <f t="shared" si="99"/>
        <v>0</v>
      </c>
      <c r="AB73" s="4">
        <f t="shared" si="100"/>
        <v>0</v>
      </c>
      <c r="AC73" s="4">
        <f t="shared" si="101"/>
        <v>0</v>
      </c>
      <c r="AD73" s="4">
        <f t="shared" si="102"/>
        <v>0</v>
      </c>
      <c r="AE73" s="4">
        <f t="shared" si="109"/>
        <v>0</v>
      </c>
      <c r="AF73" s="7">
        <f t="shared" si="110"/>
        <v>1204.97</v>
      </c>
      <c r="AG73" t="s">
        <v>277</v>
      </c>
      <c r="AI73" t="s">
        <v>277</v>
      </c>
      <c r="AJ73" s="1">
        <f t="shared" si="111"/>
        <v>45407</v>
      </c>
      <c r="AK73" s="4">
        <f t="shared" si="112"/>
        <v>0</v>
      </c>
      <c r="AL73" s="4">
        <f t="shared" si="113"/>
        <v>0</v>
      </c>
      <c r="AM73" s="4">
        <f t="shared" si="114"/>
        <v>0</v>
      </c>
      <c r="AN73" s="4">
        <f t="shared" si="115"/>
        <v>0</v>
      </c>
      <c r="AO73" s="4">
        <f t="shared" si="116"/>
        <v>0</v>
      </c>
      <c r="AP73" s="4">
        <f t="shared" si="117"/>
        <v>0</v>
      </c>
      <c r="AQ73" s="4">
        <f t="shared" si="129"/>
        <v>0</v>
      </c>
      <c r="AR73" s="2">
        <f t="shared" si="118"/>
        <v>1204.97</v>
      </c>
      <c r="AU73">
        <f t="shared" si="119"/>
        <v>0.61799999999999999</v>
      </c>
      <c r="AV73">
        <f t="shared" si="120"/>
        <v>1</v>
      </c>
      <c r="AW73">
        <f t="shared" si="121"/>
        <v>1</v>
      </c>
      <c r="AX73">
        <f t="shared" si="122"/>
        <v>0.61799999999999999</v>
      </c>
      <c r="BE73" s="1">
        <f t="shared" si="123"/>
        <v>45407</v>
      </c>
      <c r="BF73">
        <f t="shared" si="124"/>
        <v>1</v>
      </c>
      <c r="BG73">
        <f t="shared" si="125"/>
        <v>1</v>
      </c>
      <c r="BH73">
        <f t="shared" si="126"/>
        <v>0.61799999999999999</v>
      </c>
      <c r="BI73">
        <f t="shared" si="127"/>
        <v>0.38200000000000001</v>
      </c>
    </row>
    <row r="74" spans="1:61" x14ac:dyDescent="0.25">
      <c r="A74" s="1">
        <f>eod_group_score_df_positive[[#This Row],[date]]</f>
        <v>45406</v>
      </c>
      <c r="B74" t="s">
        <v>277</v>
      </c>
      <c r="C74" s="3">
        <f>AVERAGE(eod_group_score_df_positive!Z74:Z78)</f>
        <v>0.86105078003828406</v>
      </c>
      <c r="D74" s="3">
        <f>AVERAGE(eod_group_score_df_positive!AA74:AA78)</f>
        <v>0.51211028904464995</v>
      </c>
      <c r="E74" s="3">
        <f>AVERAGE(eod_group_score_df_positive!AB74:AB78)</f>
        <v>0.38899007501250871</v>
      </c>
      <c r="F74" s="3">
        <f>AVERAGE(eod_group_score_df_positive!AC74:AC78)</f>
        <v>0.24092620867836317</v>
      </c>
      <c r="G74" t="s">
        <v>277</v>
      </c>
      <c r="H74" s="3">
        <f>ABS(AVERAGE(eod_group_score_df_negative!Z74:Z78))</f>
        <v>0.59463807080982978</v>
      </c>
      <c r="I74" s="3">
        <f>ABS(AVERAGE(eod_group_score_df_negative!AA74:AA78))</f>
        <v>0.44534752392887877</v>
      </c>
      <c r="J74" s="3">
        <f>ABS(AVERAGE(eod_group_score_df_negative!AB74:AB78))</f>
        <v>0.29174249435945182</v>
      </c>
      <c r="K74" s="3">
        <f>ABS(AVERAGE(eod_group_score_df_negative!AC74:AC78))</f>
        <v>0.26275242623680678</v>
      </c>
      <c r="L74" t="s">
        <v>277</v>
      </c>
      <c r="M74" s="4">
        <f t="shared" si="103"/>
        <v>0.18301487235629843</v>
      </c>
      <c r="N74" s="4">
        <f t="shared" si="104"/>
        <v>6.9729197684887445E-2</v>
      </c>
      <c r="O74" s="4">
        <f t="shared" si="105"/>
        <v>0.14285724677868267</v>
      </c>
      <c r="P74" s="4">
        <f t="shared" si="106"/>
        <v>-4.3333617996561637E-2</v>
      </c>
      <c r="Q74" t="s">
        <v>277</v>
      </c>
      <c r="R74" s="6">
        <f t="shared" si="95"/>
        <v>45406</v>
      </c>
      <c r="S74" s="5">
        <f t="shared" ref="S74:V74" si="135">AVERAGE(M74:M78)</f>
        <v>-0.41877891957965774</v>
      </c>
      <c r="T74" s="5">
        <f t="shared" si="135"/>
        <v>-0.51240017828535911</v>
      </c>
      <c r="U74" s="5">
        <f t="shared" si="135"/>
        <v>-0.37524020471140351</v>
      </c>
      <c r="V74" s="5">
        <f t="shared" si="135"/>
        <v>-0.43346318869830752</v>
      </c>
      <c r="W74" s="5">
        <f t="shared" si="108"/>
        <v>-1.7398824912747279</v>
      </c>
      <c r="X74">
        <f>group_stock_price_index[[#This Row],[VNINDEX]]</f>
        <v>1205.6099999999999</v>
      </c>
      <c r="Y74" t="s">
        <v>277</v>
      </c>
      <c r="Z74" s="1">
        <f t="shared" si="98"/>
        <v>45406</v>
      </c>
      <c r="AA74" s="4">
        <f t="shared" si="99"/>
        <v>0</v>
      </c>
      <c r="AB74" s="4">
        <f t="shared" si="100"/>
        <v>0</v>
      </c>
      <c r="AC74" s="4">
        <f t="shared" si="101"/>
        <v>0</v>
      </c>
      <c r="AD74" s="4">
        <f t="shared" si="102"/>
        <v>0</v>
      </c>
      <c r="AE74" s="4">
        <f t="shared" si="109"/>
        <v>0</v>
      </c>
      <c r="AF74" s="7">
        <f t="shared" si="110"/>
        <v>1205.6099999999999</v>
      </c>
      <c r="AG74" t="s">
        <v>277</v>
      </c>
      <c r="AI74" t="s">
        <v>277</v>
      </c>
      <c r="AJ74" s="1">
        <f t="shared" si="111"/>
        <v>45406</v>
      </c>
      <c r="AK74" s="4">
        <f t="shared" si="112"/>
        <v>0</v>
      </c>
      <c r="AL74" s="4">
        <f t="shared" si="113"/>
        <v>0</v>
      </c>
      <c r="AM74" s="4">
        <f t="shared" si="114"/>
        <v>0</v>
      </c>
      <c r="AN74" s="4">
        <f t="shared" si="115"/>
        <v>0</v>
      </c>
      <c r="AO74" s="4">
        <f t="shared" si="116"/>
        <v>0</v>
      </c>
      <c r="AP74" s="4">
        <f t="shared" si="117"/>
        <v>0</v>
      </c>
      <c r="AQ74" s="4">
        <f t="shared" si="129"/>
        <v>0</v>
      </c>
      <c r="AR74" s="2">
        <f t="shared" si="118"/>
        <v>1205.6099999999999</v>
      </c>
      <c r="AU74">
        <f t="shared" si="119"/>
        <v>0.61799999999999999</v>
      </c>
      <c r="AV74">
        <f t="shared" si="120"/>
        <v>1</v>
      </c>
      <c r="AW74">
        <f t="shared" si="121"/>
        <v>1</v>
      </c>
      <c r="AX74">
        <f t="shared" si="122"/>
        <v>0.61799999999999999</v>
      </c>
      <c r="BE74" s="1">
        <f t="shared" si="123"/>
        <v>45406</v>
      </c>
      <c r="BF74">
        <f t="shared" si="124"/>
        <v>1</v>
      </c>
      <c r="BG74">
        <f t="shared" si="125"/>
        <v>1</v>
      </c>
      <c r="BH74">
        <f t="shared" si="126"/>
        <v>0.61799999999999999</v>
      </c>
      <c r="BI74">
        <f t="shared" si="127"/>
        <v>0.38200000000000001</v>
      </c>
    </row>
    <row r="75" spans="1:61" x14ac:dyDescent="0.25">
      <c r="A75" s="1">
        <f>eod_group_score_df_positive[[#This Row],[date]]</f>
        <v>45405</v>
      </c>
      <c r="B75" t="s">
        <v>277</v>
      </c>
      <c r="C75" s="3">
        <f>AVERAGE(eod_group_score_df_positive!Z75:Z79)</f>
        <v>0.53985956533164459</v>
      </c>
      <c r="D75" s="3">
        <f>AVERAGE(eod_group_score_df_positive!AA75:AA79)</f>
        <v>0.2428974017176313</v>
      </c>
      <c r="E75" s="3">
        <f>AVERAGE(eod_group_score_df_positive!AB75:AB79)</f>
        <v>0.28436072125629025</v>
      </c>
      <c r="F75" s="3">
        <f>AVERAGE(eod_group_score_df_positive!AC75:AC79)</f>
        <v>0.14939031278265161</v>
      </c>
      <c r="G75" t="s">
        <v>277</v>
      </c>
      <c r="H75" s="3">
        <f>ABS(AVERAGE(eod_group_score_df_negative!Z75:Z79))</f>
        <v>0.66037677550106055</v>
      </c>
      <c r="I75" s="3">
        <f>ABS(AVERAGE(eod_group_score_df_negative!AA75:AA79))</f>
        <v>0.48700473785657489</v>
      </c>
      <c r="J75" s="3">
        <f>ABS(AVERAGE(eod_group_score_df_negative!AB75:AB79))</f>
        <v>0.33851857426308485</v>
      </c>
      <c r="K75" s="3">
        <f>ABS(AVERAGE(eod_group_score_df_negative!AC75:AC79))</f>
        <v>0.28158755949121639</v>
      </c>
      <c r="L75" t="s">
        <v>277</v>
      </c>
      <c r="M75" s="4">
        <f t="shared" si="103"/>
        <v>-0.1004112324126122</v>
      </c>
      <c r="N75" s="4">
        <f t="shared" si="104"/>
        <v>-0.33443844442125542</v>
      </c>
      <c r="O75" s="4">
        <f t="shared" si="105"/>
        <v>-8.6947589037513567E-2</v>
      </c>
      <c r="P75" s="4">
        <f t="shared" si="106"/>
        <v>-0.30673789819204245</v>
      </c>
      <c r="Q75" t="s">
        <v>277</v>
      </c>
      <c r="R75" s="6">
        <f t="shared" si="95"/>
        <v>45405</v>
      </c>
      <c r="S75" s="5">
        <f t="shared" ref="S75:V75" si="136">AVERAGE(M75:M79)</f>
        <v>-0.60111716798552783</v>
      </c>
      <c r="T75" s="5">
        <f t="shared" si="136"/>
        <v>-0.67206616034045719</v>
      </c>
      <c r="U75" s="5">
        <f t="shared" si="136"/>
        <v>-0.51043936162145975</v>
      </c>
      <c r="V75" s="5">
        <f t="shared" si="136"/>
        <v>-0.51273515841433115</v>
      </c>
      <c r="W75" s="5">
        <f t="shared" si="108"/>
        <v>-2.2963578483617759</v>
      </c>
      <c r="X75">
        <f>group_stock_price_index[[#This Row],[VNINDEX]]</f>
        <v>1177.4000000000001</v>
      </c>
      <c r="Y75" t="s">
        <v>277</v>
      </c>
      <c r="Z75" s="1">
        <f t="shared" si="98"/>
        <v>45405</v>
      </c>
      <c r="AA75" s="4">
        <f t="shared" si="99"/>
        <v>0</v>
      </c>
      <c r="AB75" s="4">
        <f t="shared" si="100"/>
        <v>0</v>
      </c>
      <c r="AC75" s="4">
        <f t="shared" si="101"/>
        <v>0</v>
      </c>
      <c r="AD75" s="4">
        <f t="shared" si="102"/>
        <v>0</v>
      </c>
      <c r="AE75" s="4">
        <f t="shared" si="109"/>
        <v>0</v>
      </c>
      <c r="AF75" s="7">
        <f t="shared" si="110"/>
        <v>1177.4000000000001</v>
      </c>
      <c r="AG75" t="s">
        <v>277</v>
      </c>
      <c r="AI75" t="s">
        <v>277</v>
      </c>
      <c r="AJ75" s="1">
        <f t="shared" si="111"/>
        <v>45405</v>
      </c>
      <c r="AK75" s="4">
        <f t="shared" si="112"/>
        <v>0</v>
      </c>
      <c r="AL75" s="4">
        <f t="shared" si="113"/>
        <v>0</v>
      </c>
      <c r="AM75" s="4">
        <f t="shared" si="114"/>
        <v>0</v>
      </c>
      <c r="AN75" s="4">
        <f t="shared" si="115"/>
        <v>0</v>
      </c>
      <c r="AO75" s="4">
        <f t="shared" si="116"/>
        <v>0</v>
      </c>
      <c r="AP75" s="4">
        <f t="shared" si="117"/>
        <v>0</v>
      </c>
      <c r="AQ75" s="4">
        <f t="shared" si="129"/>
        <v>0</v>
      </c>
      <c r="AR75" s="2">
        <f t="shared" si="118"/>
        <v>1177.4000000000001</v>
      </c>
      <c r="AU75">
        <f t="shared" si="119"/>
        <v>0.61799999999999999</v>
      </c>
      <c r="AV75">
        <f t="shared" si="120"/>
        <v>1</v>
      </c>
      <c r="AW75">
        <f t="shared" si="121"/>
        <v>1</v>
      </c>
      <c r="AX75">
        <f t="shared" si="122"/>
        <v>0.61799999999999999</v>
      </c>
      <c r="BE75" s="1">
        <f t="shared" si="123"/>
        <v>45405</v>
      </c>
      <c r="BF75">
        <f t="shared" si="124"/>
        <v>1</v>
      </c>
      <c r="BG75">
        <f t="shared" si="125"/>
        <v>1</v>
      </c>
      <c r="BH75">
        <f t="shared" si="126"/>
        <v>0.61799999999999999</v>
      </c>
      <c r="BI75">
        <f t="shared" si="127"/>
        <v>0.38200000000000001</v>
      </c>
    </row>
    <row r="76" spans="1:61" x14ac:dyDescent="0.25">
      <c r="A76" s="1">
        <f>eod_group_score_df_positive[[#This Row],[date]]</f>
        <v>45404</v>
      </c>
      <c r="B76" t="s">
        <v>277</v>
      </c>
      <c r="C76" s="3">
        <f>AVERAGE(eod_group_score_df_positive!Z76:Z80)</f>
        <v>0.53032098974227493</v>
      </c>
      <c r="D76" s="3">
        <f>AVERAGE(eod_group_score_df_positive!AA76:AA80)</f>
        <v>0.24032331268849089</v>
      </c>
      <c r="E76" s="3">
        <f>AVERAGE(eod_group_score_df_positive!AB76:AB80)</f>
        <v>0.26317035577652503</v>
      </c>
      <c r="F76" s="3">
        <f>AVERAGE(eod_group_score_df_positive!AC76:AC80)</f>
        <v>0.14584739395327168</v>
      </c>
      <c r="G76" t="s">
        <v>277</v>
      </c>
      <c r="H76" s="3">
        <f>ABS(AVERAGE(eod_group_score_df_negative!Z76:Z80))</f>
        <v>2.536052991830144</v>
      </c>
      <c r="I76" s="3">
        <f>ABS(AVERAGE(eod_group_score_df_negative!AA76:AA80))</f>
        <v>1.9886778677795629</v>
      </c>
      <c r="J76" s="3">
        <f>ABS(AVERAGE(eod_group_score_df_negative!AB76:AB80))</f>
        <v>1.5211713609405413</v>
      </c>
      <c r="K76" s="3">
        <f>ABS(AVERAGE(eod_group_score_df_negative!AC76:AC80))</f>
        <v>0.87163314046574347</v>
      </c>
      <c r="L76" t="s">
        <v>277</v>
      </c>
      <c r="M76" s="4">
        <f t="shared" si="103"/>
        <v>-0.65410547250317497</v>
      </c>
      <c r="N76" s="4">
        <f t="shared" si="104"/>
        <v>-0.78436681434325051</v>
      </c>
      <c r="O76" s="4">
        <f t="shared" si="105"/>
        <v>-0.70502247040357169</v>
      </c>
      <c r="P76" s="4">
        <f t="shared" si="106"/>
        <v>-0.71331659128682778</v>
      </c>
      <c r="Q76" t="s">
        <v>277</v>
      </c>
      <c r="R76" s="6">
        <f t="shared" si="95"/>
        <v>45404</v>
      </c>
      <c r="S76" s="5">
        <f t="shared" ref="S76:V76" si="137">AVERAGE(M76:M80)</f>
        <v>-0.7222806339803125</v>
      </c>
      <c r="T76" s="5">
        <f t="shared" si="137"/>
        <v>-0.74964964404090417</v>
      </c>
      <c r="U76" s="5">
        <f t="shared" si="137"/>
        <v>-0.5987258807932847</v>
      </c>
      <c r="V76" s="5">
        <f t="shared" si="137"/>
        <v>-0.53853286872051598</v>
      </c>
      <c r="W76" s="5">
        <f t="shared" si="108"/>
        <v>-2.6091890275350176</v>
      </c>
      <c r="X76">
        <f>group_stock_price_index[[#This Row],[VNINDEX]]</f>
        <v>1190.22</v>
      </c>
      <c r="Y76" t="s">
        <v>277</v>
      </c>
      <c r="Z76" s="1">
        <f t="shared" si="98"/>
        <v>45404</v>
      </c>
      <c r="AA76" s="4">
        <f t="shared" si="99"/>
        <v>0</v>
      </c>
      <c r="AB76" s="4">
        <f t="shared" si="100"/>
        <v>0</v>
      </c>
      <c r="AC76" s="4">
        <f t="shared" si="101"/>
        <v>0</v>
      </c>
      <c r="AD76" s="4">
        <f t="shared" si="102"/>
        <v>0</v>
      </c>
      <c r="AE76" s="4">
        <f t="shared" si="109"/>
        <v>0</v>
      </c>
      <c r="AF76" s="7">
        <f t="shared" si="110"/>
        <v>1190.22</v>
      </c>
      <c r="AG76" t="s">
        <v>277</v>
      </c>
      <c r="AI76" t="s">
        <v>277</v>
      </c>
      <c r="AJ76" s="1">
        <f t="shared" si="111"/>
        <v>45404</v>
      </c>
      <c r="AK76" s="4">
        <f t="shared" si="112"/>
        <v>0</v>
      </c>
      <c r="AL76" s="4">
        <f t="shared" si="113"/>
        <v>0</v>
      </c>
      <c r="AM76" s="4">
        <f t="shared" si="114"/>
        <v>0</v>
      </c>
      <c r="AN76" s="4">
        <f t="shared" si="115"/>
        <v>0</v>
      </c>
      <c r="AO76" s="4">
        <f t="shared" si="116"/>
        <v>0</v>
      </c>
      <c r="AP76" s="4">
        <f t="shared" si="117"/>
        <v>0</v>
      </c>
      <c r="AQ76" s="4">
        <f t="shared" si="129"/>
        <v>0</v>
      </c>
      <c r="AR76" s="2">
        <f t="shared" si="118"/>
        <v>1190.22</v>
      </c>
      <c r="AU76">
        <f t="shared" si="119"/>
        <v>0.61799999999999999</v>
      </c>
      <c r="AV76">
        <f t="shared" si="120"/>
        <v>0.61799999999999999</v>
      </c>
      <c r="AW76">
        <f t="shared" si="121"/>
        <v>0.61799999999999999</v>
      </c>
      <c r="AX76">
        <f t="shared" si="122"/>
        <v>0.61799999999999999</v>
      </c>
      <c r="BE76" s="1">
        <f t="shared" si="123"/>
        <v>45404</v>
      </c>
      <c r="BF76">
        <f t="shared" si="124"/>
        <v>1</v>
      </c>
      <c r="BG76">
        <f t="shared" si="125"/>
        <v>1</v>
      </c>
      <c r="BH76">
        <f t="shared" si="126"/>
        <v>0.61799999999999999</v>
      </c>
      <c r="BI76">
        <f t="shared" si="127"/>
        <v>0.38200000000000001</v>
      </c>
    </row>
    <row r="77" spans="1:61" x14ac:dyDescent="0.25">
      <c r="A77" s="1">
        <f>eod_group_score_df_positive[[#This Row],[date]]</f>
        <v>45401</v>
      </c>
      <c r="B77" t="s">
        <v>277</v>
      </c>
      <c r="C77" s="3">
        <f>AVERAGE(eod_group_score_df_positive!Z77:Z81)</f>
        <v>0.30153095639026634</v>
      </c>
      <c r="D77" s="3">
        <f>AVERAGE(eod_group_score_df_positive!AA77:AA81)</f>
        <v>0.23176525888773739</v>
      </c>
      <c r="E77" s="3">
        <f>AVERAGE(eod_group_score_df_positive!AB77:AB81)</f>
        <v>0.33244200688842851</v>
      </c>
      <c r="F77" s="3">
        <f>AVERAGE(eod_group_score_df_positive!AC77:AC81)</f>
        <v>0.23625094365124211</v>
      </c>
      <c r="G77" t="s">
        <v>277</v>
      </c>
      <c r="H77" s="3">
        <f>ABS(AVERAGE(eod_group_score_df_negative!Z77:Z81))</f>
        <v>2.5540260817061382</v>
      </c>
      <c r="I77" s="3">
        <f>ABS(AVERAGE(eod_group_score_df_negative!AA77:AA81))</f>
        <v>1.9846417739999811</v>
      </c>
      <c r="J77" s="3">
        <f>ABS(AVERAGE(eod_group_score_df_negative!AB77:AB81))</f>
        <v>1.5270818222134508</v>
      </c>
      <c r="K77" s="3">
        <f>ABS(AVERAGE(eod_group_score_df_negative!AC77:AC81))</f>
        <v>0.87376580951748894</v>
      </c>
      <c r="L77" t="s">
        <v>277</v>
      </c>
      <c r="M77" s="4">
        <f t="shared" si="103"/>
        <v>-0.78881111295099515</v>
      </c>
      <c r="N77" s="4">
        <f t="shared" si="104"/>
        <v>-0.79086399253500428</v>
      </c>
      <c r="O77" s="4">
        <f t="shared" si="105"/>
        <v>-0.64244394001770566</v>
      </c>
      <c r="P77" s="4">
        <f t="shared" si="106"/>
        <v>-0.57432904867998846</v>
      </c>
      <c r="Q77" t="s">
        <v>277</v>
      </c>
      <c r="R77" s="6">
        <f t="shared" si="95"/>
        <v>45401</v>
      </c>
      <c r="S77" s="5">
        <f t="shared" ref="S77:V77" si="138">AVERAGE(M77:M81)</f>
        <v>-0.56617253385410071</v>
      </c>
      <c r="T77" s="5">
        <f t="shared" si="138"/>
        <v>-0.62015493623772511</v>
      </c>
      <c r="U77" s="5">
        <f t="shared" si="138"/>
        <v>-0.35920420619557059</v>
      </c>
      <c r="V77" s="5">
        <f t="shared" si="138"/>
        <v>-0.29715893198463234</v>
      </c>
      <c r="W77" s="5">
        <f t="shared" si="108"/>
        <v>-1.8426906082720287</v>
      </c>
      <c r="X77">
        <f>group_stock_price_index[[#This Row],[VNINDEX]]</f>
        <v>1174.8499999999999</v>
      </c>
      <c r="Y77" t="s">
        <v>277</v>
      </c>
      <c r="Z77" s="1">
        <f t="shared" si="98"/>
        <v>45401</v>
      </c>
      <c r="AA77" s="4">
        <f t="shared" si="99"/>
        <v>0</v>
      </c>
      <c r="AB77" s="4">
        <f t="shared" si="100"/>
        <v>0</v>
      </c>
      <c r="AC77" s="4">
        <f t="shared" si="101"/>
        <v>0</v>
      </c>
      <c r="AD77" s="4">
        <f t="shared" si="102"/>
        <v>0</v>
      </c>
      <c r="AE77" s="4">
        <f t="shared" si="109"/>
        <v>0</v>
      </c>
      <c r="AF77" s="7">
        <f t="shared" si="110"/>
        <v>1174.8499999999999</v>
      </c>
      <c r="AG77" t="s">
        <v>277</v>
      </c>
      <c r="AI77" t="s">
        <v>277</v>
      </c>
      <c r="AJ77" s="1">
        <f t="shared" si="111"/>
        <v>45401</v>
      </c>
      <c r="AK77" s="4">
        <f t="shared" si="112"/>
        <v>0</v>
      </c>
      <c r="AL77" s="4">
        <f t="shared" si="113"/>
        <v>0</v>
      </c>
      <c r="AM77" s="4">
        <f t="shared" si="114"/>
        <v>0</v>
      </c>
      <c r="AN77" s="4">
        <f t="shared" si="115"/>
        <v>0</v>
      </c>
      <c r="AO77" s="4">
        <f t="shared" si="116"/>
        <v>0</v>
      </c>
      <c r="AP77" s="4">
        <f t="shared" si="117"/>
        <v>0</v>
      </c>
      <c r="AQ77" s="4">
        <f t="shared" si="129"/>
        <v>0</v>
      </c>
      <c r="AR77" s="2">
        <f t="shared" si="118"/>
        <v>1174.8499999999999</v>
      </c>
      <c r="AU77">
        <f t="shared" si="119"/>
        <v>0.61799999999999999</v>
      </c>
      <c r="AV77">
        <f t="shared" si="120"/>
        <v>0.61799999999999999</v>
      </c>
      <c r="AW77">
        <f t="shared" si="121"/>
        <v>0.61799999999999999</v>
      </c>
      <c r="AX77">
        <f t="shared" si="122"/>
        <v>0.61799999999999999</v>
      </c>
      <c r="BE77" s="1">
        <f t="shared" si="123"/>
        <v>45401</v>
      </c>
      <c r="BF77">
        <f t="shared" si="124"/>
        <v>1</v>
      </c>
      <c r="BG77">
        <f t="shared" si="125"/>
        <v>1</v>
      </c>
      <c r="BH77">
        <f t="shared" si="126"/>
        <v>0.61799999999999999</v>
      </c>
      <c r="BI77">
        <f t="shared" si="127"/>
        <v>0.38200000000000001</v>
      </c>
    </row>
    <row r="78" spans="1:61" x14ac:dyDescent="0.25">
      <c r="A78" s="1">
        <f>eod_group_score_df_positive[[#This Row],[date]]</f>
        <v>45399</v>
      </c>
      <c r="B78" t="s">
        <v>277</v>
      </c>
      <c r="C78" s="3">
        <f>AVERAGE(eod_group_score_df_positive!Z78:Z82)</f>
        <v>0.3463003811049592</v>
      </c>
      <c r="D78" s="3">
        <f>AVERAGE(eod_group_score_df_positive!AA78:AA82)</f>
        <v>0.28598459602975046</v>
      </c>
      <c r="E78" s="3">
        <f>AVERAGE(eod_group_score_df_positive!AB78:AB82)</f>
        <v>0.36861236801072322</v>
      </c>
      <c r="F78" s="3">
        <f>AVERAGE(eod_group_score_df_positive!AC78:AC82)</f>
        <v>0.26464665972232149</v>
      </c>
      <c r="G78" t="s">
        <v>277</v>
      </c>
      <c r="H78" s="3">
        <f>ABS(AVERAGE(eod_group_score_df_negative!Z78:Z82))</f>
        <v>2.2533732840815128</v>
      </c>
      <c r="I78" s="3">
        <f>ABS(AVERAGE(eod_group_score_df_negative!AA78:AA82))</f>
        <v>1.7719088924487554</v>
      </c>
      <c r="J78" s="3">
        <f>ABS(AVERAGE(eod_group_score_df_negative!AB78:AB82))</f>
        <v>1.4063113523816584</v>
      </c>
      <c r="K78" s="3">
        <f>ABS(AVERAGE(eod_group_score_df_negative!AC78:AC82))</f>
        <v>0.86054882276220257</v>
      </c>
      <c r="L78" t="s">
        <v>277</v>
      </c>
      <c r="M78" s="4">
        <f t="shared" si="103"/>
        <v>-0.73358165238780504</v>
      </c>
      <c r="N78" s="4">
        <f t="shared" si="104"/>
        <v>-0.7220608378121729</v>
      </c>
      <c r="O78" s="4">
        <f t="shared" si="105"/>
        <v>-0.58464427087690929</v>
      </c>
      <c r="P78" s="4">
        <f t="shared" si="106"/>
        <v>-0.52959878733611709</v>
      </c>
      <c r="Q78" t="s">
        <v>277</v>
      </c>
      <c r="R78" s="6">
        <f t="shared" si="95"/>
        <v>45399</v>
      </c>
      <c r="S78" s="5">
        <f t="shared" ref="S78:V78" si="139">AVERAGE(M78:M82)</f>
        <v>-0.44850471747736159</v>
      </c>
      <c r="T78" s="5">
        <f t="shared" si="139"/>
        <v>-0.56555197171780913</v>
      </c>
      <c r="U78" s="5">
        <f t="shared" si="139"/>
        <v>-0.19878067610015579</v>
      </c>
      <c r="V78" s="5">
        <f t="shared" si="139"/>
        <v>-0.16779828624733148</v>
      </c>
      <c r="W78" s="5">
        <f t="shared" si="108"/>
        <v>-1.3806356515426581</v>
      </c>
      <c r="X78">
        <f>group_stock_price_index[[#This Row],[VNINDEX]]</f>
        <v>1193.01</v>
      </c>
      <c r="Y78" t="s">
        <v>277</v>
      </c>
      <c r="Z78" s="1">
        <f t="shared" si="98"/>
        <v>45399</v>
      </c>
      <c r="AA78" s="4">
        <f t="shared" si="99"/>
        <v>0</v>
      </c>
      <c r="AB78" s="4">
        <f t="shared" si="100"/>
        <v>0</v>
      </c>
      <c r="AC78" s="4">
        <f t="shared" si="101"/>
        <v>0</v>
      </c>
      <c r="AD78" s="4">
        <f t="shared" si="102"/>
        <v>0</v>
      </c>
      <c r="AE78" s="4">
        <f t="shared" si="109"/>
        <v>0</v>
      </c>
      <c r="AF78" s="7">
        <f t="shared" si="110"/>
        <v>1193.01</v>
      </c>
      <c r="AG78" t="s">
        <v>277</v>
      </c>
      <c r="AI78" t="s">
        <v>277</v>
      </c>
      <c r="AJ78" s="1">
        <f t="shared" si="111"/>
        <v>45399</v>
      </c>
      <c r="AK78" s="4">
        <f t="shared" si="112"/>
        <v>0</v>
      </c>
      <c r="AL78" s="4">
        <f t="shared" si="113"/>
        <v>0</v>
      </c>
      <c r="AM78" s="4">
        <f t="shared" si="114"/>
        <v>0</v>
      </c>
      <c r="AN78" s="4">
        <f t="shared" si="115"/>
        <v>0</v>
      </c>
      <c r="AO78" s="4">
        <f t="shared" si="116"/>
        <v>0</v>
      </c>
      <c r="AP78" s="4">
        <f t="shared" si="117"/>
        <v>0</v>
      </c>
      <c r="AQ78" s="4">
        <f t="shared" si="129"/>
        <v>0</v>
      </c>
      <c r="AR78" s="2">
        <f t="shared" si="118"/>
        <v>1193.01</v>
      </c>
      <c r="AU78">
        <f t="shared" si="119"/>
        <v>0.61799999999999999</v>
      </c>
      <c r="AV78">
        <f t="shared" si="120"/>
        <v>0.61799999999999999</v>
      </c>
      <c r="AW78">
        <f t="shared" si="121"/>
        <v>0.61799999999999999</v>
      </c>
      <c r="AX78">
        <f t="shared" si="122"/>
        <v>0.61799999999999999</v>
      </c>
      <c r="BE78" s="1">
        <f t="shared" si="123"/>
        <v>45399</v>
      </c>
      <c r="BF78">
        <f t="shared" si="124"/>
        <v>1</v>
      </c>
      <c r="BG78">
        <f t="shared" si="125"/>
        <v>1</v>
      </c>
      <c r="BH78">
        <f t="shared" si="126"/>
        <v>0.61799999999999999</v>
      </c>
      <c r="BI78">
        <f t="shared" si="127"/>
        <v>0.38200000000000001</v>
      </c>
    </row>
    <row r="79" spans="1:61" x14ac:dyDescent="0.25">
      <c r="A79" s="1">
        <f>eod_group_score_df_positive[[#This Row],[date]]</f>
        <v>45398</v>
      </c>
      <c r="B79" t="s">
        <v>277</v>
      </c>
      <c r="C79" s="3">
        <f>AVERAGE(eod_group_score_df_positive!Z79:Z83)</f>
        <v>0.33466232070495477</v>
      </c>
      <c r="D79" s="3">
        <f>AVERAGE(eod_group_score_df_positive!AA79:AA83)</f>
        <v>0.27073848467704065</v>
      </c>
      <c r="E79" s="3">
        <f>AVERAGE(eod_group_score_df_positive!AB79:AB83)</f>
        <v>0.405415258428999</v>
      </c>
      <c r="F79" s="3">
        <f>AVERAGE(eod_group_score_df_positive!AC79:AC83)</f>
        <v>0.28636569528734068</v>
      </c>
      <c r="G79" t="s">
        <v>277</v>
      </c>
      <c r="H79" s="3">
        <f>ABS(AVERAGE(eod_group_score_df_negative!Z79:Z83))</f>
        <v>2.1322243290253504</v>
      </c>
      <c r="I79" s="3">
        <f>ABS(AVERAGE(eod_group_score_df_negative!AA79:AA83))</f>
        <v>1.7243919171846287</v>
      </c>
      <c r="J79" s="3">
        <f>ABS(AVERAGE(eod_group_score_df_negative!AB79:AB83))</f>
        <v>1.3313537457800417</v>
      </c>
      <c r="K79" s="3">
        <f>ABS(AVERAGE(eod_group_score_df_negative!AC79:AC83))</f>
        <v>0.73580941139122802</v>
      </c>
      <c r="L79" t="s">
        <v>277</v>
      </c>
      <c r="M79" s="4">
        <f t="shared" si="103"/>
        <v>-0.7286763696730516</v>
      </c>
      <c r="N79" s="4">
        <f t="shared" si="104"/>
        <v>-0.72860071259060277</v>
      </c>
      <c r="O79" s="4">
        <f t="shared" si="105"/>
        <v>-0.53313853777159825</v>
      </c>
      <c r="P79" s="4">
        <f t="shared" si="106"/>
        <v>-0.43969346657667979</v>
      </c>
      <c r="Q79" t="s">
        <v>277</v>
      </c>
      <c r="R79" s="6">
        <f t="shared" si="95"/>
        <v>45398</v>
      </c>
      <c r="S79" s="5">
        <f t="shared" ref="S79:V79" si="140">AVERAGE(M79:M83)</f>
        <v>-0.35849792048453255</v>
      </c>
      <c r="T79" s="5">
        <f t="shared" si="140"/>
        <v>-0.55951361607582162</v>
      </c>
      <c r="U79" s="5">
        <f t="shared" si="140"/>
        <v>-8.1810924879935631E-2</v>
      </c>
      <c r="V79" s="5">
        <f t="shared" si="140"/>
        <v>-8.0235134613334064E-2</v>
      </c>
      <c r="W79" s="5">
        <f t="shared" si="108"/>
        <v>-1.0800575960536238</v>
      </c>
      <c r="X79">
        <f>group_stock_price_index[[#This Row],[VNINDEX]]</f>
        <v>1215.68</v>
      </c>
      <c r="Y79" t="s">
        <v>277</v>
      </c>
      <c r="Z79" s="1">
        <f t="shared" si="98"/>
        <v>45398</v>
      </c>
      <c r="AA79" s="4">
        <f t="shared" si="99"/>
        <v>0</v>
      </c>
      <c r="AB79" s="4">
        <f t="shared" si="100"/>
        <v>0</v>
      </c>
      <c r="AC79" s="4">
        <f t="shared" si="101"/>
        <v>0</v>
      </c>
      <c r="AD79" s="4">
        <f t="shared" si="102"/>
        <v>0</v>
      </c>
      <c r="AE79" s="4">
        <f t="shared" si="109"/>
        <v>0</v>
      </c>
      <c r="AF79" s="7">
        <f t="shared" si="110"/>
        <v>1215.68</v>
      </c>
      <c r="AG79" t="s">
        <v>277</v>
      </c>
      <c r="AI79" t="s">
        <v>277</v>
      </c>
      <c r="AJ79" s="1">
        <f t="shared" si="111"/>
        <v>45398</v>
      </c>
      <c r="AK79" s="4">
        <f t="shared" si="112"/>
        <v>0</v>
      </c>
      <c r="AL79" s="4">
        <f t="shared" si="113"/>
        <v>0</v>
      </c>
      <c r="AM79" s="4">
        <f t="shared" si="114"/>
        <v>0</v>
      </c>
      <c r="AN79" s="4">
        <f t="shared" si="115"/>
        <v>0</v>
      </c>
      <c r="AO79" s="4">
        <f t="shared" si="116"/>
        <v>0</v>
      </c>
      <c r="AP79" s="4">
        <f t="shared" si="117"/>
        <v>0</v>
      </c>
      <c r="AQ79" s="4">
        <f t="shared" si="129"/>
        <v>0</v>
      </c>
      <c r="AR79" s="2">
        <f t="shared" si="118"/>
        <v>1215.68</v>
      </c>
      <c r="AU79">
        <f t="shared" si="119"/>
        <v>0.61799999999999999</v>
      </c>
      <c r="AV79">
        <f t="shared" si="120"/>
        <v>0.61799999999999999</v>
      </c>
      <c r="AW79">
        <f t="shared" si="121"/>
        <v>0.61799999999999999</v>
      </c>
      <c r="AX79">
        <f t="shared" si="122"/>
        <v>0.61799999999999999</v>
      </c>
      <c r="BE79" s="1">
        <f t="shared" si="123"/>
        <v>45398</v>
      </c>
      <c r="BF79">
        <f t="shared" si="124"/>
        <v>1</v>
      </c>
      <c r="BG79">
        <f t="shared" si="125"/>
        <v>1</v>
      </c>
      <c r="BH79">
        <f t="shared" si="126"/>
        <v>0.61799999999999999</v>
      </c>
      <c r="BI79">
        <f t="shared" si="127"/>
        <v>0.38200000000000001</v>
      </c>
    </row>
    <row r="80" spans="1:61" x14ac:dyDescent="0.25">
      <c r="A80" s="1">
        <f>eod_group_score_df_positive[[#This Row],[date]]</f>
        <v>45397</v>
      </c>
      <c r="B80" t="s">
        <v>277</v>
      </c>
      <c r="C80" s="3">
        <f>AVERAGE(eod_group_score_df_positive!Z80:Z84)</f>
        <v>0.35678060969376202</v>
      </c>
      <c r="D80" s="3">
        <f>AVERAGE(eod_group_score_df_positive!AA80:AA84)</f>
        <v>0.2713647100975275</v>
      </c>
      <c r="E80" s="3">
        <f>AVERAGE(eod_group_score_df_positive!AB80:AB84)</f>
        <v>0.39589692496690337</v>
      </c>
      <c r="F80" s="3">
        <f>AVERAGE(eod_group_score_df_positive!AC80:AC84)</f>
        <v>0.28199737055504814</v>
      </c>
      <c r="G80" t="s">
        <v>277</v>
      </c>
      <c r="H80" s="3">
        <f>ABS(AVERAGE(eod_group_score_df_negative!Z80:Z84))</f>
        <v>2.0721867030727283</v>
      </c>
      <c r="I80" s="3">
        <f>ABS(AVERAGE(eod_group_score_df_negative!AA80:AA84))</f>
        <v>1.6834016534561793</v>
      </c>
      <c r="J80" s="3">
        <f>ABS(AVERAGE(eod_group_score_df_negative!AB80:AB84))</f>
        <v>1.2829847177823015</v>
      </c>
      <c r="K80" s="3">
        <f>ABS(AVERAGE(eod_group_score_df_negative!AC80:AC84))</f>
        <v>0.71750852659926656</v>
      </c>
      <c r="L80" t="s">
        <v>277</v>
      </c>
      <c r="M80" s="4">
        <f t="shared" si="103"/>
        <v>-0.7062285623865362</v>
      </c>
      <c r="N80" s="4">
        <f t="shared" si="104"/>
        <v>-0.72235586292349063</v>
      </c>
      <c r="O80" s="4">
        <f t="shared" si="105"/>
        <v>-0.52838018489663918</v>
      </c>
      <c r="P80" s="4">
        <f t="shared" si="106"/>
        <v>-0.43572644972296687</v>
      </c>
      <c r="Q80" t="s">
        <v>277</v>
      </c>
      <c r="R80" s="6">
        <f t="shared" si="95"/>
        <v>45397</v>
      </c>
      <c r="S80" s="5">
        <f t="shared" ref="S80:V80" si="141">AVERAGE(M80:M84)</f>
        <v>-0.29160834747512598</v>
      </c>
      <c r="T80" s="5">
        <f t="shared" si="141"/>
        <v>-0.51635780327434666</v>
      </c>
      <c r="U80" s="5">
        <f t="shared" si="141"/>
        <v>1.999288125833598E-3</v>
      </c>
      <c r="V80" s="5">
        <f t="shared" si="141"/>
        <v>-3.563412807937584E-2</v>
      </c>
      <c r="W80" s="5">
        <f t="shared" si="108"/>
        <v>-0.84160099070301486</v>
      </c>
      <c r="X80">
        <f>group_stock_price_index[[#This Row],[VNINDEX]]</f>
        <v>1216.6099999999999</v>
      </c>
      <c r="Y80" t="s">
        <v>277</v>
      </c>
      <c r="Z80" s="1">
        <f t="shared" si="98"/>
        <v>45397</v>
      </c>
      <c r="AA80" s="4">
        <f t="shared" si="99"/>
        <v>0</v>
      </c>
      <c r="AB80" s="4">
        <f t="shared" si="100"/>
        <v>0</v>
      </c>
      <c r="AC80" s="4">
        <f t="shared" si="101"/>
        <v>0</v>
      </c>
      <c r="AD80" s="4">
        <f t="shared" si="102"/>
        <v>0</v>
      </c>
      <c r="AE80" s="4">
        <f t="shared" si="109"/>
        <v>0</v>
      </c>
      <c r="AF80" s="7">
        <f t="shared" si="110"/>
        <v>1216.6099999999999</v>
      </c>
      <c r="AG80" t="s">
        <v>277</v>
      </c>
      <c r="AI80" t="s">
        <v>277</v>
      </c>
      <c r="AJ80" s="1">
        <f t="shared" si="111"/>
        <v>45397</v>
      </c>
      <c r="AK80" s="4">
        <f t="shared" si="112"/>
        <v>0</v>
      </c>
      <c r="AL80" s="4">
        <f t="shared" si="113"/>
        <v>0</v>
      </c>
      <c r="AM80" s="4">
        <f t="shared" si="114"/>
        <v>0</v>
      </c>
      <c r="AN80" s="4">
        <f t="shared" si="115"/>
        <v>0</v>
      </c>
      <c r="AO80" s="4">
        <f t="shared" si="116"/>
        <v>0</v>
      </c>
      <c r="AP80" s="4">
        <f t="shared" si="117"/>
        <v>0</v>
      </c>
      <c r="AQ80" s="4">
        <f t="shared" si="129"/>
        <v>0</v>
      </c>
      <c r="AR80" s="2">
        <f t="shared" si="118"/>
        <v>1216.6099999999999</v>
      </c>
      <c r="AU80">
        <f t="shared" si="119"/>
        <v>0.61799999999999999</v>
      </c>
      <c r="AV80">
        <f t="shared" si="120"/>
        <v>1</v>
      </c>
      <c r="AW80">
        <f t="shared" si="121"/>
        <v>1</v>
      </c>
      <c r="AX80">
        <f t="shared" si="122"/>
        <v>0.61799999999999999</v>
      </c>
      <c r="BE80" s="1">
        <f t="shared" si="123"/>
        <v>45397</v>
      </c>
      <c r="BF80">
        <f t="shared" si="124"/>
        <v>1</v>
      </c>
      <c r="BG80">
        <f t="shared" si="125"/>
        <v>1</v>
      </c>
      <c r="BH80">
        <f t="shared" si="126"/>
        <v>0.61799999999999999</v>
      </c>
      <c r="BI80">
        <f t="shared" si="127"/>
        <v>0.38200000000000001</v>
      </c>
    </row>
    <row r="81" spans="1:61" x14ac:dyDescent="0.25">
      <c r="A81" s="1">
        <f>eod_group_score_df_positive[[#This Row],[date]]</f>
        <v>45394</v>
      </c>
      <c r="B81" t="s">
        <v>277</v>
      </c>
      <c r="C81" s="3">
        <f>AVERAGE(eod_group_score_df_positive!Z81:Z85)</f>
        <v>0.3660795667287009</v>
      </c>
      <c r="D81" s="3">
        <f>AVERAGE(eod_group_score_df_positive!AA81:AA85)</f>
        <v>0.28021595943371119</v>
      </c>
      <c r="E81" s="3">
        <f>AVERAGE(eod_group_score_df_positive!AB81:AB85)</f>
        <v>0.41613719161069584</v>
      </c>
      <c r="F81" s="3">
        <f>AVERAGE(eod_group_score_df_positive!AC81:AC85)</f>
        <v>0.28471680462815907</v>
      </c>
      <c r="G81" t="s">
        <v>277</v>
      </c>
      <c r="H81" s="3">
        <f>ABS(AVERAGE(eod_group_score_df_negative!Z81:Z85))</f>
        <v>0.28389945130151584</v>
      </c>
      <c r="I81" s="3">
        <f>ABS(AVERAGE(eod_group_score_df_negative!AA81:AA85))</f>
        <v>0.36910341538633817</v>
      </c>
      <c r="J81" s="3">
        <f>ABS(AVERAGE(eod_group_score_df_negative!AB81:AB85))</f>
        <v>0.14146849244405846</v>
      </c>
      <c r="K81" s="3">
        <f>ABS(AVERAGE(eod_group_score_df_negative!AC81:AC85))</f>
        <v>9.6544238020225479E-2</v>
      </c>
      <c r="L81" t="s">
        <v>277</v>
      </c>
      <c r="M81" s="4">
        <f t="shared" si="103"/>
        <v>0.12643502812788429</v>
      </c>
      <c r="N81" s="4">
        <f t="shared" si="104"/>
        <v>-0.1368932753273549</v>
      </c>
      <c r="O81" s="4">
        <f t="shared" si="105"/>
        <v>0.49258590258499979</v>
      </c>
      <c r="P81" s="4">
        <f t="shared" si="106"/>
        <v>0.4935530923925906</v>
      </c>
      <c r="Q81" t="s">
        <v>277</v>
      </c>
      <c r="R81" s="6">
        <f t="shared" si="95"/>
        <v>45394</v>
      </c>
      <c r="S81" s="5">
        <f t="shared" ref="S81:V81" si="142">AVERAGE(M81:M85)</f>
        <v>-0.21674146657817062</v>
      </c>
      <c r="T81" s="5">
        <f t="shared" si="142"/>
        <v>-0.4050638962978691</v>
      </c>
      <c r="U81" s="5">
        <f t="shared" si="142"/>
        <v>8.3378884513160445E-2</v>
      </c>
      <c r="V81" s="5">
        <f t="shared" si="142"/>
        <v>8.2832459560168326E-2</v>
      </c>
      <c r="W81" s="5">
        <f t="shared" si="108"/>
        <v>-0.45559401880271094</v>
      </c>
      <c r="X81">
        <f>group_stock_price_index[[#This Row],[VNINDEX]]</f>
        <v>1276.5999999999999</v>
      </c>
      <c r="Y81" t="s">
        <v>277</v>
      </c>
      <c r="Z81" s="1">
        <f t="shared" si="98"/>
        <v>45394</v>
      </c>
      <c r="AA81" s="4">
        <f t="shared" si="99"/>
        <v>0</v>
      </c>
      <c r="AB81" s="4">
        <f t="shared" si="100"/>
        <v>0</v>
      </c>
      <c r="AC81" s="4">
        <f t="shared" si="101"/>
        <v>0</v>
      </c>
      <c r="AD81" s="4">
        <f t="shared" si="102"/>
        <v>0</v>
      </c>
      <c r="AE81" s="4">
        <f t="shared" si="109"/>
        <v>0</v>
      </c>
      <c r="AF81" s="7">
        <f t="shared" si="110"/>
        <v>1276.5999999999999</v>
      </c>
      <c r="AG81" t="s">
        <v>277</v>
      </c>
      <c r="AI81" t="s">
        <v>277</v>
      </c>
      <c r="AJ81" s="1">
        <f t="shared" si="111"/>
        <v>45394</v>
      </c>
      <c r="AK81" s="4">
        <f t="shared" si="112"/>
        <v>0</v>
      </c>
      <c r="AL81" s="4">
        <f t="shared" si="113"/>
        <v>0</v>
      </c>
      <c r="AM81" s="4">
        <f t="shared" si="114"/>
        <v>0</v>
      </c>
      <c r="AN81" s="4">
        <f t="shared" si="115"/>
        <v>0</v>
      </c>
      <c r="AO81" s="4">
        <f t="shared" si="116"/>
        <v>0</v>
      </c>
      <c r="AP81" s="4">
        <f t="shared" si="117"/>
        <v>0</v>
      </c>
      <c r="AQ81" s="4">
        <f t="shared" si="129"/>
        <v>0</v>
      </c>
      <c r="AR81" s="2">
        <f t="shared" si="118"/>
        <v>1276.5999999999999</v>
      </c>
      <c r="AU81">
        <f t="shared" si="119"/>
        <v>0.61799999999999999</v>
      </c>
      <c r="AV81">
        <f t="shared" si="120"/>
        <v>1</v>
      </c>
      <c r="AW81">
        <f t="shared" si="121"/>
        <v>1</v>
      </c>
      <c r="AX81">
        <f t="shared" si="122"/>
        <v>0.61799999999999999</v>
      </c>
      <c r="BE81" s="1">
        <f t="shared" si="123"/>
        <v>45394</v>
      </c>
      <c r="BF81">
        <f t="shared" si="124"/>
        <v>1</v>
      </c>
      <c r="BG81">
        <f t="shared" si="125"/>
        <v>1</v>
      </c>
      <c r="BH81">
        <f t="shared" si="126"/>
        <v>0.61799999999999999</v>
      </c>
      <c r="BI81">
        <f t="shared" si="127"/>
        <v>0.38200000000000001</v>
      </c>
    </row>
    <row r="82" spans="1:61" x14ac:dyDescent="0.25">
      <c r="A82" s="1">
        <f>eod_group_score_df_positive[[#This Row],[date]]</f>
        <v>45393</v>
      </c>
      <c r="B82" t="s">
        <v>277</v>
      </c>
      <c r="C82" s="3">
        <f>AVERAGE(eod_group_score_df_positive!Z82:Z86)</f>
        <v>0.31968614622279806</v>
      </c>
      <c r="D82" s="3">
        <f>AVERAGE(eod_group_score_df_positive!AA82:AA86)</f>
        <v>0.22824422726786819</v>
      </c>
      <c r="E82" s="3">
        <f>AVERAGE(eod_group_score_df_positive!AB82:AB86)</f>
        <v>0.27727051652118379</v>
      </c>
      <c r="F82" s="3">
        <f>AVERAGE(eod_group_score_df_positive!AC82:AC86)</f>
        <v>0.18031430524796349</v>
      </c>
      <c r="G82" t="s">
        <v>277</v>
      </c>
      <c r="H82" s="3">
        <f>ABS(AVERAGE(eod_group_score_df_negative!Z82:Z86))</f>
        <v>0.48000106584446911</v>
      </c>
      <c r="I82" s="3">
        <f>ABS(AVERAGE(eod_group_score_df_negative!AA82:AA86))</f>
        <v>0.71853098511659996</v>
      </c>
      <c r="J82" s="3">
        <f>ABS(AVERAGE(eod_group_score_df_negative!AB82:AB86))</f>
        <v>0.20091660459817295</v>
      </c>
      <c r="K82" s="3">
        <f>ABS(AVERAGE(eod_group_score_df_negative!AC82:AC86))</f>
        <v>0.15594424271422244</v>
      </c>
      <c r="L82" t="s">
        <v>277</v>
      </c>
      <c r="M82" s="4">
        <f t="shared" si="103"/>
        <v>-0.20047203106729919</v>
      </c>
      <c r="N82" s="4">
        <f t="shared" si="104"/>
        <v>-0.51784916993542418</v>
      </c>
      <c r="O82" s="4">
        <f t="shared" si="105"/>
        <v>0.15967371045936785</v>
      </c>
      <c r="P82" s="4">
        <f t="shared" si="106"/>
        <v>7.247418000651569E-2</v>
      </c>
      <c r="Q82" t="s">
        <v>277</v>
      </c>
      <c r="R82" s="6">
        <f t="shared" si="95"/>
        <v>45393</v>
      </c>
      <c r="S82" s="5">
        <f t="shared" ref="S82:V82" si="143">AVERAGE(M82:M86)</f>
        <v>-0.24721271555678381</v>
      </c>
      <c r="T82" s="5">
        <f t="shared" si="143"/>
        <v>-0.37065076135502373</v>
      </c>
      <c r="U82" s="5">
        <f t="shared" si="143"/>
        <v>-2.4088257448703368E-2</v>
      </c>
      <c r="V82" s="5">
        <f t="shared" si="143"/>
        <v>4.1609691123337088E-2</v>
      </c>
      <c r="W82" s="5">
        <f t="shared" si="108"/>
        <v>-0.60034204323717377</v>
      </c>
      <c r="X82">
        <f>group_stock_price_index[[#This Row],[VNINDEX]]</f>
        <v>1258.2</v>
      </c>
      <c r="Y82" t="s">
        <v>277</v>
      </c>
      <c r="Z82" s="1">
        <f t="shared" si="98"/>
        <v>45393</v>
      </c>
      <c r="AA82" s="4">
        <f t="shared" si="99"/>
        <v>0</v>
      </c>
      <c r="AB82" s="4">
        <f t="shared" si="100"/>
        <v>0</v>
      </c>
      <c r="AC82" s="4">
        <f t="shared" si="101"/>
        <v>0</v>
      </c>
      <c r="AD82" s="4">
        <f t="shared" si="102"/>
        <v>0</v>
      </c>
      <c r="AE82" s="4">
        <f t="shared" si="109"/>
        <v>0</v>
      </c>
      <c r="AF82" s="7">
        <f t="shared" si="110"/>
        <v>1258.2</v>
      </c>
      <c r="AG82" t="s">
        <v>277</v>
      </c>
      <c r="AI82" t="s">
        <v>277</v>
      </c>
      <c r="AJ82" s="1">
        <f t="shared" si="111"/>
        <v>45393</v>
      </c>
      <c r="AK82" s="4">
        <f t="shared" si="112"/>
        <v>0</v>
      </c>
      <c r="AL82" s="4">
        <f t="shared" si="113"/>
        <v>0</v>
      </c>
      <c r="AM82" s="4">
        <f t="shared" si="114"/>
        <v>0</v>
      </c>
      <c r="AN82" s="4">
        <f t="shared" si="115"/>
        <v>0</v>
      </c>
      <c r="AO82" s="4">
        <f t="shared" si="116"/>
        <v>0</v>
      </c>
      <c r="AP82" s="4">
        <f t="shared" si="117"/>
        <v>0</v>
      </c>
      <c r="AQ82" s="4">
        <f t="shared" si="129"/>
        <v>0</v>
      </c>
      <c r="AR82" s="2">
        <f t="shared" si="118"/>
        <v>1258.2</v>
      </c>
      <c r="AU82">
        <f t="shared" si="119"/>
        <v>0.61799999999999999</v>
      </c>
      <c r="AV82">
        <f t="shared" si="120"/>
        <v>0.61799999999999999</v>
      </c>
      <c r="AW82">
        <f t="shared" si="121"/>
        <v>0.61799999999999999</v>
      </c>
      <c r="AX82">
        <f t="shared" si="122"/>
        <v>0.61799999999999999</v>
      </c>
      <c r="BE82" s="1">
        <f t="shared" si="123"/>
        <v>45393</v>
      </c>
      <c r="BF82">
        <f t="shared" si="124"/>
        <v>1</v>
      </c>
      <c r="BG82">
        <f t="shared" si="125"/>
        <v>1</v>
      </c>
      <c r="BH82">
        <f t="shared" si="126"/>
        <v>0.61799999999999999</v>
      </c>
      <c r="BI82">
        <f t="shared" si="127"/>
        <v>0.38200000000000001</v>
      </c>
    </row>
    <row r="83" spans="1:61" x14ac:dyDescent="0.25">
      <c r="A83" s="1">
        <f>eod_group_score_df_positive[[#This Row],[date]]</f>
        <v>45392</v>
      </c>
      <c r="B83" t="s">
        <v>277</v>
      </c>
      <c r="C83" s="3">
        <f>AVERAGE(eod_group_score_df_positive!Z83:Z87)</f>
        <v>0.3116401166339462</v>
      </c>
      <c r="D83" s="3">
        <f>AVERAGE(eod_group_score_df_positive!AA83:AA87)</f>
        <v>0.15048678247298661</v>
      </c>
      <c r="E83" s="3">
        <f>AVERAGE(eod_group_score_df_positive!AB83:AB87)</f>
        <v>0.26697620286638096</v>
      </c>
      <c r="F83" s="3">
        <f>AVERAGE(eod_group_score_df_positive!AC83:AC87)</f>
        <v>0.1463531575732043</v>
      </c>
      <c r="G83" t="s">
        <v>277</v>
      </c>
      <c r="H83" s="3">
        <f>ABS(AVERAGE(eod_group_score_df_negative!Z83:Z87))</f>
        <v>0.55831340982970057</v>
      </c>
      <c r="I83" s="3">
        <f>ABS(AVERAGE(eod_group_score_df_negative!AA83:AA87))</f>
        <v>0.82628486063902551</v>
      </c>
      <c r="J83" s="3">
        <f>ABS(AVERAGE(eod_group_score_df_negative!AB83:AB87))</f>
        <v>0.26686703981121884</v>
      </c>
      <c r="K83" s="3">
        <f>ABS(AVERAGE(eod_group_score_df_negative!AC83:AC87))</f>
        <v>0.17593361370091462</v>
      </c>
      <c r="L83" t="s">
        <v>277</v>
      </c>
      <c r="M83" s="4">
        <f t="shared" si="103"/>
        <v>-0.28354766742366005</v>
      </c>
      <c r="N83" s="4">
        <f t="shared" si="104"/>
        <v>-0.6918690596022361</v>
      </c>
      <c r="O83" s="4">
        <f t="shared" si="105"/>
        <v>2.0448522419163858E-4</v>
      </c>
      <c r="P83" s="4">
        <f t="shared" si="106"/>
        <v>-9.1783029166129987E-2</v>
      </c>
      <c r="Q83" t="s">
        <v>277</v>
      </c>
      <c r="R83" s="6">
        <f t="shared" si="95"/>
        <v>45392</v>
      </c>
      <c r="S83" s="5">
        <f t="shared" ref="S83:V83" si="144">AVERAGE(M83:M87)</f>
        <v>-0.18348465969454569</v>
      </c>
      <c r="T83" s="5">
        <f t="shared" si="144"/>
        <v>-0.1910854282586758</v>
      </c>
      <c r="U83" s="5">
        <f t="shared" si="144"/>
        <v>-5.0266012420295381E-2</v>
      </c>
      <c r="V83" s="5">
        <f t="shared" si="144"/>
        <v>0.10842374899558165</v>
      </c>
      <c r="W83" s="5">
        <f t="shared" si="108"/>
        <v>-0.31641235137793522</v>
      </c>
      <c r="X83">
        <f>group_stock_price_index[[#This Row],[VNINDEX]]</f>
        <v>1258.56</v>
      </c>
      <c r="Y83" t="s">
        <v>277</v>
      </c>
      <c r="Z83" s="1">
        <f t="shared" si="98"/>
        <v>45392</v>
      </c>
      <c r="AA83" s="4">
        <f t="shared" si="99"/>
        <v>0</v>
      </c>
      <c r="AB83" s="4">
        <f t="shared" si="100"/>
        <v>0</v>
      </c>
      <c r="AC83" s="4">
        <f t="shared" si="101"/>
        <v>0</v>
      </c>
      <c r="AD83" s="4">
        <f t="shared" si="102"/>
        <v>0</v>
      </c>
      <c r="AE83" s="4">
        <f t="shared" si="109"/>
        <v>0</v>
      </c>
      <c r="AF83" s="7">
        <f t="shared" si="110"/>
        <v>1258.56</v>
      </c>
      <c r="AG83" t="s">
        <v>277</v>
      </c>
      <c r="AI83" t="s">
        <v>277</v>
      </c>
      <c r="AJ83" s="1">
        <f t="shared" si="111"/>
        <v>45392</v>
      </c>
      <c r="AK83" s="4">
        <f t="shared" si="112"/>
        <v>0</v>
      </c>
      <c r="AL83" s="4">
        <f t="shared" si="113"/>
        <v>0</v>
      </c>
      <c r="AM83" s="4">
        <f t="shared" si="114"/>
        <v>0</v>
      </c>
      <c r="AN83" s="4">
        <f t="shared" si="115"/>
        <v>0</v>
      </c>
      <c r="AO83" s="4">
        <f t="shared" si="116"/>
        <v>0</v>
      </c>
      <c r="AP83" s="4">
        <f t="shared" si="117"/>
        <v>0</v>
      </c>
      <c r="AQ83" s="4">
        <f t="shared" si="129"/>
        <v>0</v>
      </c>
      <c r="AR83" s="2">
        <f t="shared" si="118"/>
        <v>1258.56</v>
      </c>
      <c r="AU83">
        <f t="shared" si="119"/>
        <v>0.61799999999999999</v>
      </c>
      <c r="AV83">
        <f t="shared" si="120"/>
        <v>0.61799999999999999</v>
      </c>
      <c r="AW83">
        <f t="shared" si="121"/>
        <v>0.61799999999999999</v>
      </c>
      <c r="AX83">
        <f t="shared" si="122"/>
        <v>0.61799999999999999</v>
      </c>
      <c r="BE83" s="1">
        <f t="shared" si="123"/>
        <v>45392</v>
      </c>
      <c r="BF83">
        <f t="shared" si="124"/>
        <v>1</v>
      </c>
      <c r="BG83">
        <f t="shared" si="125"/>
        <v>1</v>
      </c>
      <c r="BH83">
        <f t="shared" si="126"/>
        <v>0.61799999999999999</v>
      </c>
      <c r="BI83">
        <f t="shared" si="127"/>
        <v>0.38200000000000001</v>
      </c>
    </row>
    <row r="84" spans="1:61" x14ac:dyDescent="0.25">
      <c r="A84" s="1">
        <f>eod_group_score_df_positive[[#This Row],[date]]</f>
        <v>45391</v>
      </c>
      <c r="B84" t="s">
        <v>277</v>
      </c>
      <c r="C84" s="3">
        <f>AVERAGE(eod_group_score_df_positive!Z84:Z88)</f>
        <v>0.3017983246680413</v>
      </c>
      <c r="D84" s="3">
        <f>AVERAGE(eod_group_score_df_positive!AA84:AA88)</f>
        <v>0.27074456565040678</v>
      </c>
      <c r="E84" s="3">
        <f>AVERAGE(eod_group_score_df_positive!AB84:AB88)</f>
        <v>0.25967097661252481</v>
      </c>
      <c r="F84" s="3">
        <f>AVERAGE(eod_group_score_df_positive!AC84:AC88)</f>
        <v>0.1423285919590819</v>
      </c>
      <c r="G84" t="s">
        <v>277</v>
      </c>
      <c r="H84" s="3">
        <f>ABS(AVERAGE(eod_group_score_df_negative!Z84:Z88))</f>
        <v>0.69461146672276086</v>
      </c>
      <c r="I84" s="3">
        <f>ABS(AVERAGE(eod_group_score_df_negative!AA84:AA88))</f>
        <v>0.84073571611108533</v>
      </c>
      <c r="J84" s="3">
        <f>ABS(AVERAGE(eod_group_score_df_negative!AB84:AB88))</f>
        <v>0.32655163255738151</v>
      </c>
      <c r="K84" s="3">
        <f>ABS(AVERAGE(eod_group_score_df_negative!AC84:AC88))</f>
        <v>0.22107365593307665</v>
      </c>
      <c r="L84" t="s">
        <v>277</v>
      </c>
      <c r="M84" s="4">
        <f t="shared" si="103"/>
        <v>-0.39422850462601911</v>
      </c>
      <c r="N84" s="4">
        <f t="shared" si="104"/>
        <v>-0.51282164858322743</v>
      </c>
      <c r="O84" s="4">
        <f t="shared" si="105"/>
        <v>-0.11408747274275211</v>
      </c>
      <c r="P84" s="4">
        <f t="shared" si="106"/>
        <v>-0.21668843390688861</v>
      </c>
      <c r="Q84" t="s">
        <v>277</v>
      </c>
      <c r="R84" s="6">
        <f t="shared" si="95"/>
        <v>45391</v>
      </c>
      <c r="S84" s="5">
        <f t="shared" ref="S84:V84" si="145">AVERAGE(M84:M88)</f>
        <v>-8.274121226058298E-2</v>
      </c>
      <c r="T84" s="5">
        <f t="shared" si="145"/>
        <v>5.4537508443474901E-2</v>
      </c>
      <c r="U84" s="5">
        <f t="shared" si="145"/>
        <v>-7.3750788218478192E-3</v>
      </c>
      <c r="V84" s="5">
        <f t="shared" si="145"/>
        <v>0.230841326156595</v>
      </c>
      <c r="W84" s="5">
        <f t="shared" si="108"/>
        <v>0.19526254351763911</v>
      </c>
      <c r="X84">
        <f>group_stock_price_index[[#This Row],[VNINDEX]]</f>
        <v>1262.82</v>
      </c>
      <c r="Y84" t="s">
        <v>277</v>
      </c>
      <c r="Z84" s="1">
        <f t="shared" si="98"/>
        <v>45391</v>
      </c>
      <c r="AA84" s="4">
        <f t="shared" si="99"/>
        <v>0</v>
      </c>
      <c r="AB84" s="4">
        <f t="shared" si="100"/>
        <v>0</v>
      </c>
      <c r="AC84" s="4">
        <f t="shared" si="101"/>
        <v>0</v>
      </c>
      <c r="AD84" s="4">
        <f t="shared" si="102"/>
        <v>0.2</v>
      </c>
      <c r="AE84" s="4">
        <f t="shared" si="109"/>
        <v>0.2</v>
      </c>
      <c r="AF84" s="7">
        <f t="shared" si="110"/>
        <v>1262.82</v>
      </c>
      <c r="AG84" t="s">
        <v>277</v>
      </c>
      <c r="AI84" t="s">
        <v>277</v>
      </c>
      <c r="AJ84" s="1">
        <f t="shared" si="111"/>
        <v>45391</v>
      </c>
      <c r="AK84" s="4">
        <f t="shared" si="112"/>
        <v>0</v>
      </c>
      <c r="AL84" s="4">
        <f t="shared" si="113"/>
        <v>0</v>
      </c>
      <c r="AM84" s="4">
        <f t="shared" si="114"/>
        <v>0</v>
      </c>
      <c r="AN84" s="4">
        <f t="shared" si="115"/>
        <v>1.9100000000000002E-2</v>
      </c>
      <c r="AO84" s="4">
        <f t="shared" si="116"/>
        <v>1.9100000000000002E-2</v>
      </c>
      <c r="AP84" s="4">
        <f t="shared" si="117"/>
        <v>0</v>
      </c>
      <c r="AQ84" s="4">
        <f t="shared" si="129"/>
        <v>0</v>
      </c>
      <c r="AR84" s="2">
        <f t="shared" si="118"/>
        <v>1262.82</v>
      </c>
      <c r="AU84">
        <f t="shared" si="119"/>
        <v>0.61799999999999999</v>
      </c>
      <c r="AV84">
        <f t="shared" si="120"/>
        <v>0.61799999999999999</v>
      </c>
      <c r="AW84">
        <f t="shared" si="121"/>
        <v>0.61799999999999999</v>
      </c>
      <c r="AX84">
        <f t="shared" si="122"/>
        <v>0.61799999999999999</v>
      </c>
      <c r="BE84" s="1">
        <f t="shared" si="123"/>
        <v>45391</v>
      </c>
      <c r="BF84">
        <f t="shared" si="124"/>
        <v>0.38200000000000001</v>
      </c>
      <c r="BG84">
        <f t="shared" si="125"/>
        <v>0.38200000000000001</v>
      </c>
      <c r="BH84">
        <f t="shared" si="126"/>
        <v>0.38200000000000001</v>
      </c>
      <c r="BI84">
        <f t="shared" si="127"/>
        <v>0.38200000000000001</v>
      </c>
    </row>
    <row r="85" spans="1:61" x14ac:dyDescent="0.25">
      <c r="A85" s="1">
        <f>eod_group_score_df_positive[[#This Row],[date]]</f>
        <v>45390</v>
      </c>
      <c r="B85" t="s">
        <v>277</v>
      </c>
      <c r="C85" s="3">
        <f>AVERAGE(eod_group_score_df_positive!Z85:Z89)</f>
        <v>0.34665618079301908</v>
      </c>
      <c r="D85" s="3">
        <f>AVERAGE(eod_group_score_df_positive!AA85:AA89)</f>
        <v>0.60297663958224013</v>
      </c>
      <c r="E85" s="3">
        <f>AVERAGE(eod_group_score_df_positive!AB85:AB89)</f>
        <v>0.26056034162004832</v>
      </c>
      <c r="F85" s="3">
        <f>AVERAGE(eod_group_score_df_positive!AC85:AC89)</f>
        <v>0.29911783243082762</v>
      </c>
      <c r="G85" t="s">
        <v>277</v>
      </c>
      <c r="H85" s="3">
        <f>ABS(AVERAGE(eod_group_score_df_negative!Z85:Z89))</f>
        <v>0.69107215190443794</v>
      </c>
      <c r="I85" s="3">
        <f>ABS(AVERAGE(eod_group_score_df_negative!AA85:AA89))</f>
        <v>0.84281344839500894</v>
      </c>
      <c r="J85" s="3">
        <f>ABS(AVERAGE(eod_group_score_df_negative!AB85:AB89))</f>
        <v>0.33262136169423556</v>
      </c>
      <c r="K85" s="3">
        <f>ABS(AVERAGE(eod_group_score_df_negative!AC85:AC89))</f>
        <v>0.21811570449197112</v>
      </c>
      <c r="L85" t="s">
        <v>277</v>
      </c>
      <c r="M85" s="4">
        <f t="shared" si="103"/>
        <v>-0.33189415790175891</v>
      </c>
      <c r="N85" s="4">
        <f t="shared" si="104"/>
        <v>-0.16588632804110279</v>
      </c>
      <c r="O85" s="4">
        <f t="shared" si="105"/>
        <v>-0.12148220296000489</v>
      </c>
      <c r="P85" s="4">
        <f t="shared" si="106"/>
        <v>0.15660648847475395</v>
      </c>
      <c r="Q85" t="s">
        <v>277</v>
      </c>
      <c r="R85" s="6">
        <f t="shared" si="95"/>
        <v>45390</v>
      </c>
      <c r="S85" s="5">
        <f t="shared" ref="S85:V85" si="146">AVERAGE(M85:M89)</f>
        <v>0.12256918193133837</v>
      </c>
      <c r="T85" s="5">
        <f t="shared" si="146"/>
        <v>0.29341011736382222</v>
      </c>
      <c r="U85" s="5">
        <f t="shared" si="146"/>
        <v>0.12722695898222236</v>
      </c>
      <c r="V85" s="5">
        <f t="shared" si="146"/>
        <v>0.43676866605012765</v>
      </c>
      <c r="W85" s="5">
        <f t="shared" si="108"/>
        <v>0.97997492432751054</v>
      </c>
      <c r="X85">
        <f>group_stock_price_index[[#This Row],[VNINDEX]]</f>
        <v>1250.3499999999999</v>
      </c>
      <c r="Y85" t="s">
        <v>277</v>
      </c>
      <c r="Z85" s="1">
        <f t="shared" si="98"/>
        <v>45390</v>
      </c>
      <c r="AA85" s="4">
        <f t="shared" si="99"/>
        <v>0</v>
      </c>
      <c r="AB85" s="4">
        <f t="shared" si="100"/>
        <v>0.2</v>
      </c>
      <c r="AC85" s="4">
        <f t="shared" si="101"/>
        <v>0</v>
      </c>
      <c r="AD85" s="4">
        <f t="shared" si="102"/>
        <v>0.4</v>
      </c>
      <c r="AE85" s="4">
        <f t="shared" si="109"/>
        <v>0.60000000000000009</v>
      </c>
      <c r="AF85" s="7">
        <f t="shared" si="110"/>
        <v>1250.3499999999999</v>
      </c>
      <c r="AG85" t="s">
        <v>277</v>
      </c>
      <c r="AI85" t="s">
        <v>277</v>
      </c>
      <c r="AJ85" s="1">
        <f t="shared" si="111"/>
        <v>45390</v>
      </c>
      <c r="AK85" s="4">
        <f t="shared" si="112"/>
        <v>0</v>
      </c>
      <c r="AL85" s="4">
        <f t="shared" si="113"/>
        <v>1.9100000000000002E-2</v>
      </c>
      <c r="AM85" s="4">
        <f t="shared" si="114"/>
        <v>0</v>
      </c>
      <c r="AN85" s="4">
        <f t="shared" si="115"/>
        <v>3.8200000000000005E-2</v>
      </c>
      <c r="AO85" s="4">
        <f t="shared" si="116"/>
        <v>5.7300000000000004E-2</v>
      </c>
      <c r="AP85" s="4">
        <f t="shared" si="117"/>
        <v>0</v>
      </c>
      <c r="AQ85" s="4">
        <f t="shared" si="129"/>
        <v>0</v>
      </c>
      <c r="AR85" s="2">
        <f t="shared" si="118"/>
        <v>1250.3499999999999</v>
      </c>
      <c r="AU85">
        <f t="shared" si="119"/>
        <v>0.61799999999999999</v>
      </c>
      <c r="AV85">
        <f t="shared" si="120"/>
        <v>0.61799999999999999</v>
      </c>
      <c r="AW85">
        <f t="shared" si="121"/>
        <v>0.61799999999999999</v>
      </c>
      <c r="AX85">
        <f t="shared" si="122"/>
        <v>0.61799999999999999</v>
      </c>
      <c r="BE85" s="1">
        <f t="shared" si="123"/>
        <v>45390</v>
      </c>
      <c r="BF85">
        <f t="shared" si="124"/>
        <v>0.38200000000000001</v>
      </c>
      <c r="BG85">
        <f t="shared" si="125"/>
        <v>0.38200000000000001</v>
      </c>
      <c r="BH85">
        <f t="shared" si="126"/>
        <v>0.38200000000000001</v>
      </c>
      <c r="BI85">
        <f t="shared" si="127"/>
        <v>0.38200000000000001</v>
      </c>
    </row>
    <row r="86" spans="1:61" x14ac:dyDescent="0.25">
      <c r="A86" s="1">
        <f>eod_group_score_df_positive[[#This Row],[date]]</f>
        <v>45387</v>
      </c>
      <c r="B86" t="s">
        <v>277</v>
      </c>
      <c r="C86" s="3">
        <f>AVERAGE(eod_group_score_df_positive!Z86:Z90)</f>
        <v>0.49010557897063006</v>
      </c>
      <c r="D86" s="3">
        <f>AVERAGE(eod_group_score_df_positive!AA86:AA90)</f>
        <v>0.64446192916686706</v>
      </c>
      <c r="E86" s="3">
        <f>AVERAGE(eod_group_score_df_positive!AB86:AB90)</f>
        <v>0.26470788910715781</v>
      </c>
      <c r="F86" s="3">
        <f>AVERAGE(eod_group_score_df_positive!AC86:AC90)</f>
        <v>0.35579768073833884</v>
      </c>
      <c r="G86" t="s">
        <v>277</v>
      </c>
      <c r="H86" s="3">
        <f>ABS(AVERAGE(eod_group_score_df_negative!Z86:Z90))</f>
        <v>0.51618998439856356</v>
      </c>
      <c r="I86" s="3">
        <f>ABS(AVERAGE(eod_group_score_df_negative!AA86:AA90))</f>
        <v>0.60066773145503327</v>
      </c>
      <c r="J86" s="3">
        <f>ABS(AVERAGE(eod_group_score_df_negative!AB86:AB90))</f>
        <v>0.28950898749559539</v>
      </c>
      <c r="K86" s="3">
        <f>ABS(AVERAGE(eod_group_score_df_negative!AC86:AC90))</f>
        <v>0.19692382543095927</v>
      </c>
      <c r="L86" t="s">
        <v>277</v>
      </c>
      <c r="M86" s="4">
        <f t="shared" si="103"/>
        <v>-2.5921216765181693E-2</v>
      </c>
      <c r="N86" s="4">
        <f t="shared" si="104"/>
        <v>3.5172399386871944E-2</v>
      </c>
      <c r="O86" s="4">
        <f t="shared" si="105"/>
        <v>-4.474980722431933E-2</v>
      </c>
      <c r="P86" s="4">
        <f t="shared" si="106"/>
        <v>0.28743925020843442</v>
      </c>
      <c r="Q86" t="s">
        <v>277</v>
      </c>
      <c r="R86" s="6">
        <f t="shared" si="95"/>
        <v>45387</v>
      </c>
      <c r="S86" s="5">
        <f t="shared" ref="S86:V86" si="147">AVERAGE(M86:M90)</f>
        <v>0.31490098074078771</v>
      </c>
      <c r="T86" s="5">
        <f t="shared" si="147"/>
        <v>0.4434663599134433</v>
      </c>
      <c r="U86" s="5">
        <f t="shared" si="147"/>
        <v>0.26551595774787817</v>
      </c>
      <c r="V86" s="5">
        <f t="shared" si="147"/>
        <v>0.54711199004649658</v>
      </c>
      <c r="W86" s="5">
        <f t="shared" si="108"/>
        <v>1.5709952884486058</v>
      </c>
      <c r="X86">
        <f>group_stock_price_index[[#This Row],[VNINDEX]]</f>
        <v>1255.1099999999999</v>
      </c>
      <c r="Y86" t="s">
        <v>277</v>
      </c>
      <c r="Z86" s="1">
        <f t="shared" si="98"/>
        <v>45387</v>
      </c>
      <c r="AA86" s="4">
        <f t="shared" si="99"/>
        <v>0.4</v>
      </c>
      <c r="AB86" s="4">
        <f t="shared" si="100"/>
        <v>0.4</v>
      </c>
      <c r="AC86" s="4">
        <f t="shared" si="101"/>
        <v>0.2</v>
      </c>
      <c r="AD86" s="4">
        <f t="shared" si="102"/>
        <v>0.6</v>
      </c>
      <c r="AE86" s="4">
        <f t="shared" si="109"/>
        <v>1.6</v>
      </c>
      <c r="AF86" s="7">
        <f t="shared" si="110"/>
        <v>1255.1099999999999</v>
      </c>
      <c r="AG86" t="s">
        <v>277</v>
      </c>
      <c r="AI86" t="s">
        <v>277</v>
      </c>
      <c r="AJ86" s="1">
        <f t="shared" si="111"/>
        <v>45387</v>
      </c>
      <c r="AK86" s="4">
        <f t="shared" si="112"/>
        <v>3.8200000000000005E-2</v>
      </c>
      <c r="AL86" s="4">
        <f t="shared" si="113"/>
        <v>3.8200000000000005E-2</v>
      </c>
      <c r="AM86" s="4">
        <f t="shared" si="114"/>
        <v>1.9100000000000002E-2</v>
      </c>
      <c r="AN86" s="4">
        <f t="shared" si="115"/>
        <v>5.7299999999999997E-2</v>
      </c>
      <c r="AO86" s="4">
        <f t="shared" si="116"/>
        <v>0.15280000000000002</v>
      </c>
      <c r="AP86" s="4">
        <f t="shared" si="117"/>
        <v>0</v>
      </c>
      <c r="AQ86" s="4">
        <f t="shared" si="129"/>
        <v>0</v>
      </c>
      <c r="AR86" s="2">
        <f t="shared" si="118"/>
        <v>1255.1099999999999</v>
      </c>
      <c r="AU86">
        <f t="shared" si="119"/>
        <v>0.61799999999999999</v>
      </c>
      <c r="AV86">
        <f t="shared" si="120"/>
        <v>0.61799999999999999</v>
      </c>
      <c r="AW86">
        <f t="shared" si="121"/>
        <v>0.61799999999999999</v>
      </c>
      <c r="AX86">
        <f t="shared" si="122"/>
        <v>0.61799999999999999</v>
      </c>
      <c r="BE86" s="1">
        <f t="shared" si="123"/>
        <v>45387</v>
      </c>
      <c r="BF86">
        <f t="shared" si="124"/>
        <v>0.38200000000000001</v>
      </c>
      <c r="BG86">
        <f t="shared" si="125"/>
        <v>0.38200000000000001</v>
      </c>
      <c r="BH86">
        <f t="shared" si="126"/>
        <v>0.38200000000000001</v>
      </c>
      <c r="BI86">
        <f t="shared" si="127"/>
        <v>0.38200000000000001</v>
      </c>
    </row>
    <row r="87" spans="1:61" x14ac:dyDescent="0.25">
      <c r="A87" s="1">
        <f>eod_group_score_df_positive[[#This Row],[date]]</f>
        <v>45386</v>
      </c>
      <c r="B87" t="s">
        <v>277</v>
      </c>
      <c r="C87" s="3">
        <f>AVERAGE(eod_group_score_df_positive!Z87:Z91)</f>
        <v>0.45624284321508551</v>
      </c>
      <c r="D87" s="3">
        <f>AVERAGE(eod_group_score_df_positive!AA87:AA91)</f>
        <v>0.66116630221551986</v>
      </c>
      <c r="E87" s="3">
        <f>AVERAGE(eod_group_score_df_positive!AB87:AB91)</f>
        <v>0.27467270091946538</v>
      </c>
      <c r="F87" s="3">
        <f>AVERAGE(eod_group_score_df_positive!AC87:AC91)</f>
        <v>0.35454309616890489</v>
      </c>
      <c r="G87" t="s">
        <v>277</v>
      </c>
      <c r="H87" s="3">
        <f>ABS(AVERAGE(eod_group_score_df_negative!Z87:Z91))</f>
        <v>0.35981117000094937</v>
      </c>
      <c r="I87" s="3">
        <f>ABS(AVERAGE(eod_group_score_df_negative!AA87:AA91))</f>
        <v>0.29706135635042324</v>
      </c>
      <c r="J87" s="3">
        <f>ABS(AVERAGE(eod_group_score_df_negative!AB87:AB91))</f>
        <v>0.25930226588717248</v>
      </c>
      <c r="K87" s="3">
        <f>ABS(AVERAGE(eod_group_score_df_negative!AC87:AC91))</f>
        <v>0.14959040816071933</v>
      </c>
      <c r="L87" t="s">
        <v>277</v>
      </c>
      <c r="M87" s="4">
        <f t="shared" si="103"/>
        <v>0.11816824824389129</v>
      </c>
      <c r="N87" s="4">
        <f t="shared" si="104"/>
        <v>0.37997749554631516</v>
      </c>
      <c r="O87" s="4">
        <f t="shared" si="105"/>
        <v>2.8784935601407744E-2</v>
      </c>
      <c r="P87" s="4">
        <f t="shared" si="106"/>
        <v>0.40654446936773847</v>
      </c>
      <c r="Q87" t="s">
        <v>277</v>
      </c>
      <c r="R87" s="6">
        <f t="shared" si="95"/>
        <v>45386</v>
      </c>
      <c r="S87" s="5">
        <f t="shared" ref="S87:V87" si="148">AVERAGE(M87:M91)</f>
        <v>0.40121412726970795</v>
      </c>
      <c r="T87" s="5">
        <f t="shared" si="148"/>
        <v>0.51609740923234138</v>
      </c>
      <c r="U87" s="5">
        <f t="shared" si="148"/>
        <v>0.35541988315649736</v>
      </c>
      <c r="V87" s="5">
        <f t="shared" si="148"/>
        <v>0.58413928009379168</v>
      </c>
      <c r="W87" s="5">
        <f t="shared" si="108"/>
        <v>1.8568706997523383</v>
      </c>
      <c r="X87">
        <f>group_stock_price_index[[#This Row],[VNINDEX]]</f>
        <v>1268.25</v>
      </c>
      <c r="Y87" t="s">
        <v>277</v>
      </c>
      <c r="Z87" s="1">
        <f t="shared" si="98"/>
        <v>45386</v>
      </c>
      <c r="AA87" s="4">
        <f t="shared" si="99"/>
        <v>0.4</v>
      </c>
      <c r="AB87" s="4">
        <f t="shared" si="100"/>
        <v>0.6</v>
      </c>
      <c r="AC87" s="4">
        <f t="shared" si="101"/>
        <v>0.4</v>
      </c>
      <c r="AD87" s="4">
        <f t="shared" si="102"/>
        <v>0.6</v>
      </c>
      <c r="AE87" s="4">
        <f t="shared" si="109"/>
        <v>2</v>
      </c>
      <c r="AF87" s="7">
        <f t="shared" si="110"/>
        <v>1268.25</v>
      </c>
      <c r="AG87" t="s">
        <v>277</v>
      </c>
      <c r="AI87" t="s">
        <v>277</v>
      </c>
      <c r="AJ87" s="1">
        <f t="shared" si="111"/>
        <v>45386</v>
      </c>
      <c r="AK87" s="4">
        <f t="shared" si="112"/>
        <v>0.1</v>
      </c>
      <c r="AL87" s="4">
        <f t="shared" si="113"/>
        <v>0.15</v>
      </c>
      <c r="AM87" s="4">
        <f t="shared" si="114"/>
        <v>6.1800000000000001E-2</v>
      </c>
      <c r="AN87" s="4">
        <f t="shared" si="115"/>
        <v>5.7299999999999997E-2</v>
      </c>
      <c r="AO87" s="4">
        <f t="shared" si="116"/>
        <v>0.36910000000000004</v>
      </c>
      <c r="AP87" s="4">
        <f t="shared" si="117"/>
        <v>0.7</v>
      </c>
      <c r="AQ87" s="4">
        <f t="shared" si="129"/>
        <v>0.4</v>
      </c>
      <c r="AR87" s="2">
        <f t="shared" si="118"/>
        <v>1268.25</v>
      </c>
      <c r="AU87">
        <f t="shared" si="119"/>
        <v>0.61799999999999999</v>
      </c>
      <c r="AV87">
        <f t="shared" si="120"/>
        <v>0.61799999999999999</v>
      </c>
      <c r="AW87">
        <f t="shared" si="121"/>
        <v>0.61799999999999999</v>
      </c>
      <c r="AX87">
        <f t="shared" si="122"/>
        <v>0.61799999999999999</v>
      </c>
      <c r="BE87" s="1">
        <f t="shared" si="123"/>
        <v>45386</v>
      </c>
      <c r="BF87">
        <f t="shared" si="124"/>
        <v>1</v>
      </c>
      <c r="BG87">
        <f t="shared" si="125"/>
        <v>1</v>
      </c>
      <c r="BH87">
        <f t="shared" si="126"/>
        <v>0.61799999999999999</v>
      </c>
      <c r="BI87">
        <f t="shared" si="127"/>
        <v>0.38200000000000001</v>
      </c>
    </row>
    <row r="88" spans="1:61" x14ac:dyDescent="0.25">
      <c r="A88" s="1">
        <f>eod_group_score_df_positive[[#This Row],[date]]</f>
        <v>45385</v>
      </c>
      <c r="B88" t="s">
        <v>277</v>
      </c>
      <c r="C88" s="3">
        <f>AVERAGE(eod_group_score_df_positive!Z88:Z92)</f>
        <v>0.45677408869821007</v>
      </c>
      <c r="D88" s="3">
        <f>AVERAGE(eod_group_score_df_positive!AA88:AA92)</f>
        <v>0.7008098807774642</v>
      </c>
      <c r="E88" s="3">
        <f>AVERAGE(eod_group_score_df_positive!AB88:AB92)</f>
        <v>0.31570712255234173</v>
      </c>
      <c r="F88" s="3">
        <f>AVERAGE(eod_group_score_df_positive!AC88:AC92)</f>
        <v>0.37072523146159775</v>
      </c>
      <c r="G88" t="s">
        <v>277</v>
      </c>
      <c r="H88" s="3">
        <f>ABS(AVERAGE(eod_group_score_df_negative!Z88:Z92))</f>
        <v>0.29193182894443076</v>
      </c>
      <c r="I88" s="3">
        <f>ABS(AVERAGE(eod_group_score_df_negative!AA88:AA92))</f>
        <v>0.2115570869401889</v>
      </c>
      <c r="J88" s="3">
        <f>ABS(AVERAGE(eod_group_score_df_negative!AB88:AB92))</f>
        <v>0.20412121236177166</v>
      </c>
      <c r="K88" s="3">
        <f>ABS(AVERAGE(eod_group_score_df_negative!AC88:AC92))</f>
        <v>0.11697331115990069</v>
      </c>
      <c r="L88" t="s">
        <v>277</v>
      </c>
      <c r="M88" s="4">
        <f t="shared" si="103"/>
        <v>0.22016956974615357</v>
      </c>
      <c r="N88" s="4">
        <f t="shared" si="104"/>
        <v>0.5362456239085176</v>
      </c>
      <c r="O88" s="4">
        <f t="shared" si="105"/>
        <v>0.21465915321642945</v>
      </c>
      <c r="P88" s="4">
        <f t="shared" si="106"/>
        <v>0.52030485663893666</v>
      </c>
      <c r="Q88" t="s">
        <v>277</v>
      </c>
      <c r="R88" s="6">
        <f t="shared" si="95"/>
        <v>45385</v>
      </c>
      <c r="S88" s="5">
        <f t="shared" ref="S88:V88" si="149">AVERAGE(M88:M92)</f>
        <v>0.48317771763043565</v>
      </c>
      <c r="T88" s="5">
        <f t="shared" si="149"/>
        <v>0.53839063074624782</v>
      </c>
      <c r="U88" s="5">
        <f t="shared" si="149"/>
        <v>0.42543586853699705</v>
      </c>
      <c r="V88" s="5">
        <f t="shared" si="149"/>
        <v>0.58042543995618068</v>
      </c>
      <c r="W88" s="5">
        <f t="shared" si="108"/>
        <v>2.0274296568698613</v>
      </c>
      <c r="X88">
        <f>group_stock_price_index[[#This Row],[VNINDEX]]</f>
        <v>1271.47</v>
      </c>
      <c r="Y88" t="s">
        <v>277</v>
      </c>
      <c r="Z88" s="1">
        <f t="shared" si="98"/>
        <v>45385</v>
      </c>
      <c r="AA88" s="4">
        <f t="shared" si="99"/>
        <v>0.4</v>
      </c>
      <c r="AB88" s="4">
        <f t="shared" si="100"/>
        <v>0.6</v>
      </c>
      <c r="AC88" s="4">
        <f t="shared" si="101"/>
        <v>0.4</v>
      </c>
      <c r="AD88" s="4">
        <f t="shared" si="102"/>
        <v>0.6</v>
      </c>
      <c r="AE88" s="4">
        <f t="shared" si="109"/>
        <v>2</v>
      </c>
      <c r="AF88" s="7">
        <f t="shared" si="110"/>
        <v>1271.47</v>
      </c>
      <c r="AG88" t="s">
        <v>277</v>
      </c>
      <c r="AI88" t="s">
        <v>277</v>
      </c>
      <c r="AJ88" s="1">
        <f t="shared" si="111"/>
        <v>45385</v>
      </c>
      <c r="AK88" s="4">
        <f t="shared" si="112"/>
        <v>0.1</v>
      </c>
      <c r="AL88" s="4">
        <f t="shared" si="113"/>
        <v>0.15</v>
      </c>
      <c r="AM88" s="4">
        <f t="shared" si="114"/>
        <v>6.1800000000000001E-2</v>
      </c>
      <c r="AN88" s="4">
        <f t="shared" si="115"/>
        <v>5.7299999999999997E-2</v>
      </c>
      <c r="AO88" s="4">
        <f t="shared" si="116"/>
        <v>0.36910000000000004</v>
      </c>
      <c r="AP88" s="4">
        <f t="shared" si="117"/>
        <v>0.7</v>
      </c>
      <c r="AQ88" s="4">
        <f t="shared" si="129"/>
        <v>0.4</v>
      </c>
      <c r="AR88" s="2">
        <f t="shared" si="118"/>
        <v>1271.47</v>
      </c>
      <c r="AU88">
        <f t="shared" si="119"/>
        <v>0.61799999999999999</v>
      </c>
      <c r="AV88">
        <f t="shared" si="120"/>
        <v>0.61799999999999999</v>
      </c>
      <c r="AW88">
        <f t="shared" si="121"/>
        <v>0.61799999999999999</v>
      </c>
      <c r="AX88">
        <f t="shared" si="122"/>
        <v>0.61799999999999999</v>
      </c>
      <c r="BE88" s="1">
        <f t="shared" si="123"/>
        <v>45385</v>
      </c>
      <c r="BF88">
        <f t="shared" si="124"/>
        <v>1</v>
      </c>
      <c r="BG88">
        <f t="shared" si="125"/>
        <v>1</v>
      </c>
      <c r="BH88">
        <f t="shared" si="126"/>
        <v>0.61799999999999999</v>
      </c>
      <c r="BI88">
        <f t="shared" si="127"/>
        <v>0.38200000000000001</v>
      </c>
    </row>
    <row r="89" spans="1:61" x14ac:dyDescent="0.25">
      <c r="A89" s="1">
        <f>eod_group_score_df_positive[[#This Row],[date]]</f>
        <v>45384</v>
      </c>
      <c r="B89" t="s">
        <v>277</v>
      </c>
      <c r="C89" s="3">
        <f>AVERAGE(eod_group_score_df_positive!Z89:Z93)</f>
        <v>0.50267891012509258</v>
      </c>
      <c r="D89" s="3">
        <f>AVERAGE(eod_group_score_df_positive!AA89:AA93)</f>
        <v>0.71654747880386593</v>
      </c>
      <c r="E89" s="3">
        <f>AVERAGE(eod_group_score_df_positive!AB89:AB93)</f>
        <v>0.38429095424283188</v>
      </c>
      <c r="F89" s="3">
        <f>AVERAGE(eod_group_score_df_positive!AC89:AC93)</f>
        <v>0.42820434149546649</v>
      </c>
      <c r="G89" t="s">
        <v>277</v>
      </c>
      <c r="H89" s="3">
        <f>ABS(AVERAGE(eod_group_score_df_negative!Z89:Z93))</f>
        <v>0.11322709195447725</v>
      </c>
      <c r="I89" s="3">
        <f>ABS(AVERAGE(eod_group_score_df_negative!AA89:AA93))</f>
        <v>0.13570329599178327</v>
      </c>
      <c r="J89" s="3">
        <f>ABS(AVERAGE(eod_group_score_df_negative!AB89:AB93))</f>
        <v>0.10873022022621837</v>
      </c>
      <c r="K89" s="3">
        <f>ABS(AVERAGE(eod_group_score_df_negative!AC89:AC93))</f>
        <v>4.4180171212088171E-2</v>
      </c>
      <c r="L89" t="s">
        <v>277</v>
      </c>
      <c r="M89" s="4">
        <f t="shared" si="103"/>
        <v>0.6323234663335876</v>
      </c>
      <c r="N89" s="4">
        <f t="shared" si="104"/>
        <v>0.68154139601850905</v>
      </c>
      <c r="O89" s="4">
        <f t="shared" si="105"/>
        <v>0.55892271627759882</v>
      </c>
      <c r="P89" s="4">
        <f t="shared" si="106"/>
        <v>0.81294826556077471</v>
      </c>
      <c r="Q89" t="s">
        <v>277</v>
      </c>
      <c r="R89" s="6">
        <f t="shared" si="95"/>
        <v>45384</v>
      </c>
      <c r="S89" s="5">
        <f t="shared" ref="S89:V89" si="150">AVERAGE(M89:M93)</f>
        <v>0.57148390003686012</v>
      </c>
      <c r="T89" s="5">
        <f t="shared" si="150"/>
        <v>0.54635593011358607</v>
      </c>
      <c r="U89" s="5">
        <f t="shared" si="150"/>
        <v>0.47868780905962094</v>
      </c>
      <c r="V89" s="5">
        <f t="shared" si="150"/>
        <v>0.57664604686153742</v>
      </c>
      <c r="W89" s="5">
        <f t="shared" si="108"/>
        <v>2.1731736860716047</v>
      </c>
      <c r="X89">
        <f>group_stock_price_index[[#This Row],[VNINDEX]]</f>
        <v>1287.04</v>
      </c>
      <c r="Y89" t="s">
        <v>277</v>
      </c>
      <c r="Z89" s="1">
        <f t="shared" si="98"/>
        <v>45384</v>
      </c>
      <c r="AA89" s="4">
        <f t="shared" si="99"/>
        <v>0.6</v>
      </c>
      <c r="AB89" s="4">
        <f t="shared" si="100"/>
        <v>0.6</v>
      </c>
      <c r="AC89" s="4">
        <f t="shared" si="101"/>
        <v>0.4</v>
      </c>
      <c r="AD89" s="4">
        <f t="shared" si="102"/>
        <v>0.6</v>
      </c>
      <c r="AE89" s="4">
        <f t="shared" si="109"/>
        <v>2.2000000000000002</v>
      </c>
      <c r="AF89" s="7">
        <f t="shared" si="110"/>
        <v>1287.04</v>
      </c>
      <c r="AG89" t="s">
        <v>277</v>
      </c>
      <c r="AI89" t="s">
        <v>277</v>
      </c>
      <c r="AJ89" s="1">
        <f t="shared" si="111"/>
        <v>45384</v>
      </c>
      <c r="AK89" s="4">
        <f t="shared" si="112"/>
        <v>0.15</v>
      </c>
      <c r="AL89" s="4">
        <f t="shared" si="113"/>
        <v>0.15</v>
      </c>
      <c r="AM89" s="4">
        <f t="shared" si="114"/>
        <v>6.1800000000000001E-2</v>
      </c>
      <c r="AN89" s="4">
        <f t="shared" si="115"/>
        <v>5.7299999999999997E-2</v>
      </c>
      <c r="AO89" s="4">
        <f t="shared" si="116"/>
        <v>0.41910000000000003</v>
      </c>
      <c r="AP89" s="4">
        <f t="shared" si="117"/>
        <v>0.7</v>
      </c>
      <c r="AQ89" s="4">
        <f t="shared" si="129"/>
        <v>0.4</v>
      </c>
      <c r="AR89" s="2">
        <f t="shared" si="118"/>
        <v>1287.04</v>
      </c>
      <c r="AU89">
        <f t="shared" si="119"/>
        <v>0.61799999999999999</v>
      </c>
      <c r="AV89">
        <f t="shared" si="120"/>
        <v>0.61799999999999999</v>
      </c>
      <c r="AW89">
        <f t="shared" si="121"/>
        <v>0.61799999999999999</v>
      </c>
      <c r="AX89">
        <f t="shared" si="122"/>
        <v>0.61799999999999999</v>
      </c>
      <c r="BE89" s="1">
        <f t="shared" si="123"/>
        <v>45384</v>
      </c>
      <c r="BF89">
        <f t="shared" si="124"/>
        <v>1</v>
      </c>
      <c r="BG89">
        <f t="shared" si="125"/>
        <v>1</v>
      </c>
      <c r="BH89">
        <f t="shared" si="126"/>
        <v>0.61799999999999999</v>
      </c>
      <c r="BI89">
        <f t="shared" si="127"/>
        <v>0.38200000000000001</v>
      </c>
    </row>
    <row r="90" spans="1:61" x14ac:dyDescent="0.25">
      <c r="A90" s="1">
        <f>eod_group_score_df_positive[[#This Row],[date]]</f>
        <v>45383</v>
      </c>
      <c r="B90" t="s">
        <v>277</v>
      </c>
      <c r="C90" s="3">
        <f>AVERAGE(eod_group_score_df_positive!Z90:Z94)</f>
        <v>0.49968516453474815</v>
      </c>
      <c r="D90" s="3">
        <f>AVERAGE(eod_group_score_df_positive!AA90:AA94)</f>
        <v>0.52613273159681528</v>
      </c>
      <c r="E90" s="3">
        <f>AVERAGE(eod_group_score_df_positive!AB90:AB94)</f>
        <v>0.37836279135449091</v>
      </c>
      <c r="F90" s="3">
        <f>AVERAGE(eod_group_score_df_positive!AC90:AC94)</f>
        <v>0.26161236752659056</v>
      </c>
      <c r="G90" t="s">
        <v>277</v>
      </c>
      <c r="H90" s="3">
        <f>ABS(AVERAGE(eod_group_score_df_negative!Z90:Z94))</f>
        <v>0.1135139344426723</v>
      </c>
      <c r="I90" s="3">
        <f>ABS(AVERAGE(eod_group_score_df_negative!AA90:AA94))</f>
        <v>0.13801070470834709</v>
      </c>
      <c r="J90" s="3">
        <f>ABS(AVERAGE(eod_group_score_df_negative!AB90:AB94))</f>
        <v>0.10363944915114029</v>
      </c>
      <c r="K90" s="3">
        <f>ABS(AVERAGE(eod_group_score_df_negative!AC90:AC94))</f>
        <v>4.4667359337195588E-2</v>
      </c>
      <c r="L90" t="s">
        <v>277</v>
      </c>
      <c r="M90" s="4">
        <f t="shared" si="103"/>
        <v>0.62976483614548773</v>
      </c>
      <c r="N90" s="4">
        <f t="shared" si="104"/>
        <v>0.58439488470700307</v>
      </c>
      <c r="O90" s="4">
        <f t="shared" si="105"/>
        <v>0.56996279086827395</v>
      </c>
      <c r="P90" s="4">
        <f t="shared" si="106"/>
        <v>0.70832310845659852</v>
      </c>
      <c r="Q90" t="s">
        <v>277</v>
      </c>
      <c r="R90" s="6">
        <f t="shared" si="95"/>
        <v>45383</v>
      </c>
      <c r="S90" s="5">
        <f t="shared" ref="S90:V90" si="151">AVERAGE(M90:M94)</f>
        <v>0.58833560969232368</v>
      </c>
      <c r="T90" s="5">
        <f t="shared" si="151"/>
        <v>0.51885362108999922</v>
      </c>
      <c r="U90" s="5">
        <f t="shared" si="151"/>
        <v>0.4836611104670695</v>
      </c>
      <c r="V90" s="5">
        <f t="shared" si="151"/>
        <v>0.51092359183371394</v>
      </c>
      <c r="W90" s="5">
        <f t="shared" si="108"/>
        <v>2.1017739330831064</v>
      </c>
      <c r="X90">
        <f>group_stock_price_index[[#This Row],[VNINDEX]]</f>
        <v>1281.52</v>
      </c>
      <c r="Y90" t="s">
        <v>277</v>
      </c>
      <c r="Z90" s="1">
        <f t="shared" si="98"/>
        <v>45383</v>
      </c>
      <c r="AA90" s="4">
        <f t="shared" si="99"/>
        <v>0.6</v>
      </c>
      <c r="AB90" s="4">
        <f t="shared" si="100"/>
        <v>0.6</v>
      </c>
      <c r="AC90" s="4">
        <f t="shared" si="101"/>
        <v>0.4</v>
      </c>
      <c r="AD90" s="4">
        <f t="shared" si="102"/>
        <v>0.6</v>
      </c>
      <c r="AE90" s="4">
        <f t="shared" si="109"/>
        <v>2.2000000000000002</v>
      </c>
      <c r="AF90" s="7">
        <f t="shared" si="110"/>
        <v>1281.52</v>
      </c>
      <c r="AG90" t="s">
        <v>277</v>
      </c>
      <c r="AI90" t="s">
        <v>277</v>
      </c>
      <c r="AJ90" s="1">
        <f t="shared" si="111"/>
        <v>45383</v>
      </c>
      <c r="AK90" s="4">
        <f t="shared" si="112"/>
        <v>0.15</v>
      </c>
      <c r="AL90" s="4">
        <f t="shared" si="113"/>
        <v>0.15</v>
      </c>
      <c r="AM90" s="4">
        <f t="shared" si="114"/>
        <v>6.1800000000000001E-2</v>
      </c>
      <c r="AN90" s="4">
        <f t="shared" si="115"/>
        <v>5.7299999999999997E-2</v>
      </c>
      <c r="AO90" s="4">
        <f t="shared" si="116"/>
        <v>0.41910000000000003</v>
      </c>
      <c r="AP90" s="4">
        <f t="shared" si="117"/>
        <v>0.7</v>
      </c>
      <c r="AQ90" s="4">
        <f t="shared" si="129"/>
        <v>0.4</v>
      </c>
      <c r="AR90" s="2">
        <f t="shared" si="118"/>
        <v>1281.52</v>
      </c>
      <c r="AU90">
        <f t="shared" si="119"/>
        <v>1.3819999999999999</v>
      </c>
      <c r="AV90">
        <f t="shared" si="120"/>
        <v>1.3819999999999999</v>
      </c>
      <c r="AW90">
        <f t="shared" si="121"/>
        <v>0.61799999999999999</v>
      </c>
      <c r="AX90">
        <f t="shared" si="122"/>
        <v>0.61799999999999999</v>
      </c>
      <c r="BE90" s="1">
        <f t="shared" si="123"/>
        <v>45383</v>
      </c>
      <c r="BF90">
        <f t="shared" si="124"/>
        <v>1</v>
      </c>
      <c r="BG90">
        <f t="shared" si="125"/>
        <v>1</v>
      </c>
      <c r="BH90">
        <f t="shared" si="126"/>
        <v>0.61799999999999999</v>
      </c>
      <c r="BI90">
        <f t="shared" si="127"/>
        <v>0.38200000000000001</v>
      </c>
    </row>
    <row r="91" spans="1:61" x14ac:dyDescent="0.25">
      <c r="A91" s="1">
        <f>eod_group_score_df_positive[[#This Row],[date]]</f>
        <v>45380</v>
      </c>
      <c r="B91" t="s">
        <v>277</v>
      </c>
      <c r="C91" s="3">
        <f>AVERAGE(eod_group_score_df_positive!Z91:Z95)</f>
        <v>0.38155369044285459</v>
      </c>
      <c r="D91" s="3">
        <f>AVERAGE(eod_group_score_df_positive!AA91:AA95)</f>
        <v>0.48084636241633544</v>
      </c>
      <c r="E91" s="3">
        <f>AVERAGE(eod_group_score_df_positive!AB91:AB95)</f>
        <v>0.35514427984990715</v>
      </c>
      <c r="F91" s="3">
        <f>AVERAGE(eod_group_score_df_positive!AC91:AC95)</f>
        <v>0.20267814848789634</v>
      </c>
      <c r="G91" t="s">
        <v>277</v>
      </c>
      <c r="H91" s="3">
        <f>ABS(AVERAGE(eod_group_score_df_negative!Z91:Z95))</f>
        <v>0.16133419640546626</v>
      </c>
      <c r="I91" s="3">
        <f>ABS(AVERAGE(eod_group_score_df_negative!AA91:AA95))</f>
        <v>0.20689855029884141</v>
      </c>
      <c r="J91" s="3">
        <f>ABS(AVERAGE(eod_group_score_df_negative!AB91:AB95))</f>
        <v>0.15048201541848458</v>
      </c>
      <c r="K91" s="3">
        <f>ABS(AVERAGE(eod_group_score_df_negative!AC91:AC95))</f>
        <v>7.2592112221500249E-2</v>
      </c>
      <c r="L91" t="s">
        <v>277</v>
      </c>
      <c r="M91" s="4">
        <f t="shared" si="103"/>
        <v>0.40564451587941974</v>
      </c>
      <c r="N91" s="4">
        <f t="shared" si="104"/>
        <v>0.3983276459813625</v>
      </c>
      <c r="O91" s="4">
        <f t="shared" si="105"/>
        <v>0.4047698198187768</v>
      </c>
      <c r="P91" s="4">
        <f t="shared" si="106"/>
        <v>0.47257570044491004</v>
      </c>
      <c r="Q91" t="s">
        <v>277</v>
      </c>
      <c r="R91" s="6">
        <f t="shared" si="95"/>
        <v>45380</v>
      </c>
      <c r="S91" s="5">
        <f t="shared" ref="S91:V91" si="152">AVERAGE(M91:M95)</f>
        <v>0.56773000846394772</v>
      </c>
      <c r="T91" s="5">
        <f t="shared" si="152"/>
        <v>0.4554194703565651</v>
      </c>
      <c r="U91" s="5">
        <f t="shared" si="152"/>
        <v>0.46529015227291115</v>
      </c>
      <c r="V91" s="5">
        <f t="shared" si="152"/>
        <v>0.43768530580934623</v>
      </c>
      <c r="W91" s="5">
        <f t="shared" si="108"/>
        <v>1.9261249369027702</v>
      </c>
      <c r="X91">
        <f>group_stock_price_index[[#This Row],[VNINDEX]]</f>
        <v>1284.0899999999999</v>
      </c>
      <c r="Y91" t="s">
        <v>277</v>
      </c>
      <c r="Z91" s="1">
        <f t="shared" si="98"/>
        <v>45380</v>
      </c>
      <c r="AA91" s="4">
        <f t="shared" si="99"/>
        <v>0.6</v>
      </c>
      <c r="AB91" s="4">
        <f t="shared" si="100"/>
        <v>0.4</v>
      </c>
      <c r="AC91" s="4">
        <f t="shared" si="101"/>
        <v>0.4</v>
      </c>
      <c r="AD91" s="4">
        <f t="shared" si="102"/>
        <v>0.4</v>
      </c>
      <c r="AE91" s="4">
        <f t="shared" si="109"/>
        <v>1.7999999999999998</v>
      </c>
      <c r="AF91" s="7">
        <f t="shared" si="110"/>
        <v>1284.0899999999999</v>
      </c>
      <c r="AG91" t="s">
        <v>277</v>
      </c>
      <c r="AI91" t="s">
        <v>277</v>
      </c>
      <c r="AJ91" s="1">
        <f t="shared" si="111"/>
        <v>45380</v>
      </c>
      <c r="AK91" s="4">
        <f t="shared" si="112"/>
        <v>0.20729999999999998</v>
      </c>
      <c r="AL91" s="4">
        <f t="shared" si="113"/>
        <v>0.13819999999999999</v>
      </c>
      <c r="AM91" s="4">
        <f t="shared" si="114"/>
        <v>0.1</v>
      </c>
      <c r="AN91" s="4">
        <f t="shared" si="115"/>
        <v>6.1800000000000001E-2</v>
      </c>
      <c r="AO91" s="4">
        <f t="shared" si="116"/>
        <v>0.50729999999999997</v>
      </c>
      <c r="AP91" s="4">
        <f t="shared" si="117"/>
        <v>0.7</v>
      </c>
      <c r="AQ91" s="4">
        <f t="shared" si="129"/>
        <v>0.6</v>
      </c>
      <c r="AR91" s="2">
        <f t="shared" si="118"/>
        <v>1284.0899999999999</v>
      </c>
      <c r="AU91">
        <f t="shared" si="119"/>
        <v>1.3819999999999999</v>
      </c>
      <c r="AV91">
        <f t="shared" si="120"/>
        <v>1.3819999999999999</v>
      </c>
      <c r="AW91">
        <f t="shared" si="121"/>
        <v>0.61799999999999999</v>
      </c>
      <c r="AX91">
        <f t="shared" si="122"/>
        <v>0.61799999999999999</v>
      </c>
      <c r="BE91" s="1">
        <f t="shared" si="123"/>
        <v>45380</v>
      </c>
      <c r="BF91">
        <f t="shared" si="124"/>
        <v>1.3819999999999999</v>
      </c>
      <c r="BG91">
        <f t="shared" si="125"/>
        <v>1.3819999999999999</v>
      </c>
      <c r="BH91">
        <f t="shared" si="126"/>
        <v>1</v>
      </c>
      <c r="BI91">
        <f t="shared" si="127"/>
        <v>0.61799999999999999</v>
      </c>
    </row>
    <row r="92" spans="1:61" x14ac:dyDescent="0.25">
      <c r="A92" s="1">
        <f>eod_group_score_df_positive[[#This Row],[date]]</f>
        <v>45379</v>
      </c>
      <c r="B92" t="s">
        <v>277</v>
      </c>
      <c r="C92" s="3">
        <f>AVERAGE(eod_group_score_df_positive!Z92:Z96)</f>
        <v>0.41536525436751043</v>
      </c>
      <c r="D92" s="3">
        <f>AVERAGE(eod_group_score_df_positive!AA92:AA96)</f>
        <v>0.52310087131991456</v>
      </c>
      <c r="E92" s="3">
        <f>AVERAGE(eod_group_score_df_positive!AB92:AB96)</f>
        <v>0.32035358610390496</v>
      </c>
      <c r="F92" s="3">
        <f>AVERAGE(eod_group_score_df_positive!AC92:AC96)</f>
        <v>0.19723816431734242</v>
      </c>
      <c r="G92" t="s">
        <v>277</v>
      </c>
      <c r="H92" s="3">
        <f>ABS(AVERAGE(eod_group_score_df_negative!Z92:Z96))</f>
        <v>0.12831145469516306</v>
      </c>
      <c r="I92" s="3">
        <f>ABS(AVERAGE(eod_group_score_df_negative!AA92:AA96))</f>
        <v>0.17836832299233324</v>
      </c>
      <c r="J92" s="3">
        <f>ABS(AVERAGE(eod_group_score_df_negative!AB92:AB96))</f>
        <v>0.14430918805971971</v>
      </c>
      <c r="K92" s="3">
        <f>ABS(AVERAGE(eod_group_score_df_negative!AC92:AC96))</f>
        <v>8.697174744133887E-2</v>
      </c>
      <c r="L92" t="s">
        <v>277</v>
      </c>
      <c r="M92" s="4">
        <f t="shared" si="103"/>
        <v>0.52798620004752972</v>
      </c>
      <c r="N92" s="4">
        <f t="shared" si="104"/>
        <v>0.49144360311584712</v>
      </c>
      <c r="O92" s="4">
        <f t="shared" si="105"/>
        <v>0.37886486250390616</v>
      </c>
      <c r="P92" s="4">
        <f t="shared" si="106"/>
        <v>0.38797526867968368</v>
      </c>
      <c r="Q92" t="s">
        <v>277</v>
      </c>
      <c r="R92" s="6">
        <f t="shared" si="95"/>
        <v>45379</v>
      </c>
      <c r="S92" s="5">
        <f t="shared" ref="S92:V92" si="153">AVERAGE(M92:M96)</f>
        <v>0.60265468822326995</v>
      </c>
      <c r="T92" s="5">
        <f t="shared" si="153"/>
        <v>0.36777429216333934</v>
      </c>
      <c r="U92" s="5">
        <f t="shared" si="153"/>
        <v>0.46392800807421652</v>
      </c>
      <c r="V92" s="5">
        <f t="shared" si="153"/>
        <v>0.3958674737853245</v>
      </c>
      <c r="W92" s="5">
        <f t="shared" si="108"/>
        <v>1.8302244622461503</v>
      </c>
      <c r="X92">
        <f>group_stock_price_index[[#This Row],[VNINDEX]]</f>
        <v>1290.18</v>
      </c>
      <c r="Y92" t="s">
        <v>277</v>
      </c>
      <c r="Z92" s="1">
        <f t="shared" si="98"/>
        <v>45379</v>
      </c>
      <c r="AA92" s="4">
        <f t="shared" si="99"/>
        <v>0.6</v>
      </c>
      <c r="AB92" s="4">
        <f t="shared" si="100"/>
        <v>0.4</v>
      </c>
      <c r="AC92" s="4">
        <f t="shared" si="101"/>
        <v>0.4</v>
      </c>
      <c r="AD92" s="4">
        <f t="shared" si="102"/>
        <v>0.4</v>
      </c>
      <c r="AE92" s="4">
        <f t="shared" si="109"/>
        <v>1.7999999999999998</v>
      </c>
      <c r="AF92" s="7">
        <f t="shared" si="110"/>
        <v>1290.18</v>
      </c>
      <c r="AG92" t="s">
        <v>277</v>
      </c>
      <c r="AI92" t="s">
        <v>277</v>
      </c>
      <c r="AJ92" s="1">
        <f t="shared" si="111"/>
        <v>45379</v>
      </c>
      <c r="AK92" s="4">
        <f t="shared" si="112"/>
        <v>0.20729999999999998</v>
      </c>
      <c r="AL92" s="4">
        <f t="shared" si="113"/>
        <v>0.13819999999999999</v>
      </c>
      <c r="AM92" s="4">
        <f t="shared" si="114"/>
        <v>0.1</v>
      </c>
      <c r="AN92" s="4">
        <f t="shared" si="115"/>
        <v>6.1800000000000001E-2</v>
      </c>
      <c r="AO92" s="4">
        <f t="shared" si="116"/>
        <v>0.50729999999999997</v>
      </c>
      <c r="AP92" s="4">
        <f t="shared" si="117"/>
        <v>0.7</v>
      </c>
      <c r="AQ92" s="4">
        <f t="shared" si="129"/>
        <v>0.6</v>
      </c>
      <c r="AR92" s="2">
        <f t="shared" si="118"/>
        <v>1290.18</v>
      </c>
      <c r="AU92">
        <f t="shared" si="119"/>
        <v>1.3819999999999999</v>
      </c>
      <c r="AV92">
        <f t="shared" si="120"/>
        <v>1.3819999999999999</v>
      </c>
      <c r="AW92">
        <f t="shared" si="121"/>
        <v>0.61799999999999999</v>
      </c>
      <c r="AX92">
        <f t="shared" si="122"/>
        <v>0.61799999999999999</v>
      </c>
      <c r="BE92" s="1">
        <f t="shared" si="123"/>
        <v>45379</v>
      </c>
      <c r="BF92">
        <f t="shared" si="124"/>
        <v>1.3819999999999999</v>
      </c>
      <c r="BG92">
        <f t="shared" si="125"/>
        <v>1.3819999999999999</v>
      </c>
      <c r="BH92">
        <f t="shared" si="126"/>
        <v>1</v>
      </c>
      <c r="BI92">
        <f t="shared" si="127"/>
        <v>0.61799999999999999</v>
      </c>
    </row>
    <row r="93" spans="1:61" x14ac:dyDescent="0.25">
      <c r="A93" s="1">
        <f>eod_group_score_df_positive[[#This Row],[date]]</f>
        <v>45378</v>
      </c>
      <c r="B93" t="s">
        <v>277</v>
      </c>
      <c r="C93" s="3">
        <f>AVERAGE(eod_group_score_df_positive!Z93:Z97)</f>
        <v>0.55975481923799819</v>
      </c>
      <c r="D93" s="3">
        <f>AVERAGE(eod_group_score_df_positive!AA93:AA97)</f>
        <v>0.58729693054328735</v>
      </c>
      <c r="E93" s="3">
        <f>AVERAGE(eod_group_score_df_positive!AB93:AB97)</f>
        <v>0.37054659369304527</v>
      </c>
      <c r="F93" s="3">
        <f>AVERAGE(eod_group_score_df_positive!AC93:AC97)</f>
        <v>0.3028209118847115</v>
      </c>
      <c r="G93" t="s">
        <v>277</v>
      </c>
      <c r="H93" s="3">
        <f>ABS(AVERAGE(eod_group_score_df_negative!Z93:Z97))</f>
        <v>0.11395843459577833</v>
      </c>
      <c r="I93" s="3">
        <f>ABS(AVERAGE(eod_group_score_df_negative!AA93:AA97))</f>
        <v>0.15796963792516308</v>
      </c>
      <c r="J93" s="3">
        <f>ABS(AVERAGE(eod_group_score_df_negative!AB93:AB97))</f>
        <v>0.12988135647371862</v>
      </c>
      <c r="K93" s="3">
        <f>ABS(AVERAGE(eod_group_score_df_negative!AC93:AC97))</f>
        <v>0.10056169142583311</v>
      </c>
      <c r="L93" t="s">
        <v>277</v>
      </c>
      <c r="M93" s="4">
        <f t="shared" si="103"/>
        <v>0.66170048177827601</v>
      </c>
      <c r="N93" s="4">
        <f t="shared" si="104"/>
        <v>0.57607212074520842</v>
      </c>
      <c r="O93" s="4">
        <f t="shared" si="105"/>
        <v>0.48091885582954896</v>
      </c>
      <c r="P93" s="4">
        <f t="shared" si="106"/>
        <v>0.50140789116572015</v>
      </c>
      <c r="Q93" t="s">
        <v>277</v>
      </c>
      <c r="R93" s="6">
        <f t="shared" si="95"/>
        <v>45378</v>
      </c>
      <c r="S93" s="5">
        <f t="shared" ref="S93:V93" si="154">AVERAGE(M93:M97)</f>
        <v>0.62252266582365756</v>
      </c>
      <c r="T93" s="5">
        <f t="shared" si="154"/>
        <v>0.28011377776879975</v>
      </c>
      <c r="U93" s="5">
        <f t="shared" si="154"/>
        <v>0.48940178262602119</v>
      </c>
      <c r="V93" s="5">
        <f t="shared" si="154"/>
        <v>0.39653665716985048</v>
      </c>
      <c r="W93" s="5">
        <f t="shared" si="108"/>
        <v>1.788574883388329</v>
      </c>
      <c r="X93">
        <f>group_stock_price_index[[#This Row],[VNINDEX]]</f>
        <v>1283.0899999999999</v>
      </c>
      <c r="Y93" t="s">
        <v>277</v>
      </c>
      <c r="Z93" s="1">
        <f t="shared" si="98"/>
        <v>45378</v>
      </c>
      <c r="AA93" s="4">
        <f t="shared" si="99"/>
        <v>0.6</v>
      </c>
      <c r="AB93" s="4">
        <f t="shared" si="100"/>
        <v>0.2</v>
      </c>
      <c r="AC93" s="4">
        <f t="shared" si="101"/>
        <v>0.4</v>
      </c>
      <c r="AD93" s="4">
        <f t="shared" si="102"/>
        <v>0.4</v>
      </c>
      <c r="AE93" s="4">
        <f t="shared" si="109"/>
        <v>1.6</v>
      </c>
      <c r="AF93" s="7">
        <f t="shared" si="110"/>
        <v>1283.0899999999999</v>
      </c>
      <c r="AG93" t="s">
        <v>277</v>
      </c>
      <c r="AI93" t="s">
        <v>277</v>
      </c>
      <c r="AJ93" s="1">
        <f t="shared" si="111"/>
        <v>45378</v>
      </c>
      <c r="AK93" s="4">
        <f t="shared" si="112"/>
        <v>0.20729999999999998</v>
      </c>
      <c r="AL93" s="4">
        <f t="shared" si="113"/>
        <v>6.9099999999999995E-2</v>
      </c>
      <c r="AM93" s="4">
        <f t="shared" si="114"/>
        <v>0.1</v>
      </c>
      <c r="AN93" s="4">
        <f t="shared" si="115"/>
        <v>6.1800000000000001E-2</v>
      </c>
      <c r="AO93" s="4">
        <f t="shared" si="116"/>
        <v>0.43819999999999998</v>
      </c>
      <c r="AP93" s="4">
        <f t="shared" si="117"/>
        <v>0.7</v>
      </c>
      <c r="AQ93" s="4">
        <f t="shared" si="129"/>
        <v>0.4</v>
      </c>
      <c r="AR93" s="2">
        <f t="shared" si="118"/>
        <v>1283.0899999999999</v>
      </c>
      <c r="AU93">
        <f t="shared" si="119"/>
        <v>1.3819999999999999</v>
      </c>
      <c r="AV93">
        <f t="shared" si="120"/>
        <v>1.3819999999999999</v>
      </c>
      <c r="AW93">
        <f t="shared" si="121"/>
        <v>0.61799999999999999</v>
      </c>
      <c r="AX93">
        <f t="shared" si="122"/>
        <v>0.61799999999999999</v>
      </c>
      <c r="BE93" s="1">
        <f t="shared" si="123"/>
        <v>45378</v>
      </c>
      <c r="BF93">
        <f t="shared" si="124"/>
        <v>1.3819999999999999</v>
      </c>
      <c r="BG93">
        <f t="shared" si="125"/>
        <v>1.3819999999999999</v>
      </c>
      <c r="BH93">
        <f t="shared" si="126"/>
        <v>1</v>
      </c>
      <c r="BI93">
        <f t="shared" si="127"/>
        <v>0.61799999999999999</v>
      </c>
    </row>
    <row r="94" spans="1:61" x14ac:dyDescent="0.25">
      <c r="A94" s="1">
        <f>eod_group_score_df_positive[[#This Row],[date]]</f>
        <v>45377</v>
      </c>
      <c r="B94" t="s">
        <v>277</v>
      </c>
      <c r="C94" s="3">
        <f>AVERAGE(eod_group_score_df_positive!Z94:Z98)</f>
        <v>0.63476751337866411</v>
      </c>
      <c r="D94" s="3">
        <f>AVERAGE(eod_group_score_df_positive!AA94:AA98)</f>
        <v>0.50953615034220301</v>
      </c>
      <c r="E94" s="3">
        <f>AVERAGE(eod_group_score_df_positive!AB94:AB98)</f>
        <v>0.45591919088082145</v>
      </c>
      <c r="F94" s="3">
        <f>AVERAGE(eod_group_score_df_positive!AC94:AC98)</f>
        <v>0.25972459246502594</v>
      </c>
      <c r="G94" t="s">
        <v>277</v>
      </c>
      <c r="H94" s="3">
        <f>ABS(AVERAGE(eod_group_score_df_negative!Z94:Z98))</f>
        <v>0.10480392332026431</v>
      </c>
      <c r="I94" s="3">
        <f>ABS(AVERAGE(eod_group_score_df_negative!AA94:AA98))</f>
        <v>0.15047200953243856</v>
      </c>
      <c r="J94" s="3">
        <f>ABS(AVERAGE(eod_group_score_df_negative!AB94:AB98))</f>
        <v>0.11981296358679261</v>
      </c>
      <c r="K94" s="3">
        <f>ABS(AVERAGE(eod_group_score_df_negative!AC94:AC98))</f>
        <v>9.0229318429832367E-2</v>
      </c>
      <c r="L94" t="s">
        <v>277</v>
      </c>
      <c r="M94" s="4">
        <f t="shared" si="103"/>
        <v>0.71658201461090532</v>
      </c>
      <c r="N94" s="4">
        <f t="shared" si="104"/>
        <v>0.54402985090057554</v>
      </c>
      <c r="O94" s="4">
        <f t="shared" si="105"/>
        <v>0.58378922331484162</v>
      </c>
      <c r="P94" s="4">
        <f t="shared" si="106"/>
        <v>0.48433599042165726</v>
      </c>
      <c r="Q94" t="s">
        <v>277</v>
      </c>
      <c r="R94" s="6">
        <f t="shared" si="95"/>
        <v>45377</v>
      </c>
      <c r="S94" s="5">
        <f t="shared" ref="S94:V94" si="155">AVERAGE(M94:M98)</f>
        <v>0.58766924822575428</v>
      </c>
      <c r="T94" s="5">
        <f t="shared" si="155"/>
        <v>0.16613165906012917</v>
      </c>
      <c r="U94" s="5">
        <f t="shared" si="155"/>
        <v>0.4692622547055903</v>
      </c>
      <c r="V94" s="5">
        <f t="shared" si="155"/>
        <v>0.39108724503845288</v>
      </c>
      <c r="W94" s="5">
        <f t="shared" si="108"/>
        <v>1.6141504070299266</v>
      </c>
      <c r="X94">
        <f>group_stock_price_index[[#This Row],[VNINDEX]]</f>
        <v>1282.21</v>
      </c>
      <c r="Y94" t="s">
        <v>277</v>
      </c>
      <c r="Z94" s="1">
        <f t="shared" si="98"/>
        <v>45377</v>
      </c>
      <c r="AA94" s="4">
        <f t="shared" si="99"/>
        <v>0.6</v>
      </c>
      <c r="AB94" s="4">
        <f t="shared" si="100"/>
        <v>0</v>
      </c>
      <c r="AC94" s="4">
        <f t="shared" si="101"/>
        <v>0.4</v>
      </c>
      <c r="AD94" s="4">
        <f t="shared" si="102"/>
        <v>0.4</v>
      </c>
      <c r="AE94" s="4">
        <f t="shared" si="109"/>
        <v>1.4</v>
      </c>
      <c r="AF94" s="7">
        <f t="shared" si="110"/>
        <v>1282.21</v>
      </c>
      <c r="AG94" t="s">
        <v>277</v>
      </c>
      <c r="AI94" t="s">
        <v>277</v>
      </c>
      <c r="AJ94" s="1">
        <f t="shared" si="111"/>
        <v>45377</v>
      </c>
      <c r="AK94" s="4">
        <f t="shared" si="112"/>
        <v>0.20729999999999998</v>
      </c>
      <c r="AL94" s="4">
        <f t="shared" si="113"/>
        <v>0</v>
      </c>
      <c r="AM94" s="4">
        <f t="shared" si="114"/>
        <v>0.1</v>
      </c>
      <c r="AN94" s="4">
        <f t="shared" si="115"/>
        <v>6.1800000000000001E-2</v>
      </c>
      <c r="AO94" s="4">
        <f t="shared" si="116"/>
        <v>0.36910000000000004</v>
      </c>
      <c r="AP94" s="4">
        <f t="shared" si="117"/>
        <v>0.7</v>
      </c>
      <c r="AQ94" s="4">
        <f t="shared" si="129"/>
        <v>0.4</v>
      </c>
      <c r="AR94" s="2">
        <f t="shared" si="118"/>
        <v>1282.21</v>
      </c>
      <c r="AU94">
        <f t="shared" si="119"/>
        <v>1.3819999999999999</v>
      </c>
      <c r="AV94">
        <f t="shared" si="120"/>
        <v>1.3819999999999999</v>
      </c>
      <c r="AW94">
        <f t="shared" si="121"/>
        <v>0.61799999999999999</v>
      </c>
      <c r="AX94">
        <f t="shared" si="122"/>
        <v>0.61799999999999999</v>
      </c>
      <c r="BE94" s="1">
        <f t="shared" si="123"/>
        <v>45377</v>
      </c>
      <c r="BF94">
        <f t="shared" si="124"/>
        <v>1.3819999999999999</v>
      </c>
      <c r="BG94">
        <f t="shared" si="125"/>
        <v>1.3819999999999999</v>
      </c>
      <c r="BH94">
        <f t="shared" si="126"/>
        <v>1</v>
      </c>
      <c r="BI94">
        <f t="shared" si="127"/>
        <v>0.61799999999999999</v>
      </c>
    </row>
    <row r="95" spans="1:61" x14ac:dyDescent="0.25">
      <c r="A95" s="1">
        <f>eod_group_score_df_positive[[#This Row],[date]]</f>
        <v>45376</v>
      </c>
      <c r="B95" t="s">
        <v>277</v>
      </c>
      <c r="C95" s="3">
        <f>AVERAGE(eod_group_score_df_positive!Z95:Z99)</f>
        <v>0.44934936758208754</v>
      </c>
      <c r="D95" s="3">
        <f>AVERAGE(eod_group_score_df_positive!AA95:AA99)</f>
        <v>0.27918231344932104</v>
      </c>
      <c r="E95" s="3">
        <f>AVERAGE(eod_group_score_df_positive!AB95:AB99)</f>
        <v>0.3575306829174012</v>
      </c>
      <c r="F95" s="3">
        <f>AVERAGE(eod_group_score_df_positive!AC95:AC99)</f>
        <v>0.22805720961407791</v>
      </c>
      <c r="G95" t="s">
        <v>277</v>
      </c>
      <c r="H95" s="3">
        <f>ABS(AVERAGE(eod_group_score_df_negative!Z95:Z99))</f>
        <v>0.13929087316068087</v>
      </c>
      <c r="I95" s="3">
        <f>ABS(AVERAGE(eod_group_score_df_negative!AA95:AA99))</f>
        <v>0.16143794718324056</v>
      </c>
      <c r="J95" s="3">
        <f>ABS(AVERAGE(eod_group_score_df_negative!AB95:AB99))</f>
        <v>0.12623732719038339</v>
      </c>
      <c r="K95" s="3">
        <f>ABS(AVERAGE(eod_group_score_df_negative!AC95:AC99))</f>
        <v>0.11178606105074725</v>
      </c>
      <c r="L95" t="s">
        <v>277</v>
      </c>
      <c r="M95" s="4">
        <f t="shared" si="103"/>
        <v>0.52673683000360827</v>
      </c>
      <c r="N95" s="4">
        <f t="shared" si="104"/>
        <v>0.26722413103983178</v>
      </c>
      <c r="O95" s="4">
        <f t="shared" si="105"/>
        <v>0.47810799989748215</v>
      </c>
      <c r="P95" s="4">
        <f t="shared" si="106"/>
        <v>0.34213167833475977</v>
      </c>
      <c r="Q95" t="s">
        <v>277</v>
      </c>
      <c r="R95" s="6">
        <f t="shared" si="95"/>
        <v>45376</v>
      </c>
      <c r="S95" s="5">
        <f t="shared" ref="S95:V95" si="156">AVERAGE(M95:M99)</f>
        <v>0.58106844425039428</v>
      </c>
      <c r="T95" s="5">
        <f t="shared" si="156"/>
        <v>0.13990375278062364</v>
      </c>
      <c r="U95" s="5">
        <f t="shared" si="156"/>
        <v>0.44143859145696396</v>
      </c>
      <c r="V95" s="5">
        <f t="shared" si="156"/>
        <v>0.40867020419828604</v>
      </c>
      <c r="W95" s="5">
        <f t="shared" si="108"/>
        <v>1.5710809926862681</v>
      </c>
      <c r="X95">
        <f>group_stock_price_index[[#This Row],[VNINDEX]]</f>
        <v>1267.8599999999999</v>
      </c>
      <c r="Y95" t="s">
        <v>277</v>
      </c>
      <c r="Z95" s="1">
        <f t="shared" si="98"/>
        <v>45376</v>
      </c>
      <c r="AA95" s="4">
        <f t="shared" si="99"/>
        <v>0.6</v>
      </c>
      <c r="AB95" s="4">
        <f t="shared" si="100"/>
        <v>0</v>
      </c>
      <c r="AC95" s="4">
        <f t="shared" si="101"/>
        <v>0.4</v>
      </c>
      <c r="AD95" s="4">
        <f t="shared" si="102"/>
        <v>0.4</v>
      </c>
      <c r="AE95" s="4">
        <f t="shared" si="109"/>
        <v>1.4</v>
      </c>
      <c r="AF95" s="7">
        <f t="shared" si="110"/>
        <v>1267.8599999999999</v>
      </c>
      <c r="AG95" t="s">
        <v>277</v>
      </c>
      <c r="AI95" t="s">
        <v>277</v>
      </c>
      <c r="AJ95" s="1">
        <f t="shared" si="111"/>
        <v>45376</v>
      </c>
      <c r="AK95" s="4">
        <f t="shared" si="112"/>
        <v>0.20729999999999998</v>
      </c>
      <c r="AL95" s="4">
        <f t="shared" si="113"/>
        <v>0</v>
      </c>
      <c r="AM95" s="4">
        <f t="shared" si="114"/>
        <v>0.1</v>
      </c>
      <c r="AN95" s="4">
        <f t="shared" si="115"/>
        <v>6.1800000000000001E-2</v>
      </c>
      <c r="AO95" s="4">
        <f t="shared" si="116"/>
        <v>0.36910000000000004</v>
      </c>
      <c r="AP95" s="4">
        <f t="shared" si="117"/>
        <v>0.7</v>
      </c>
      <c r="AQ95" s="4">
        <f t="shared" si="129"/>
        <v>0.4</v>
      </c>
      <c r="AR95" s="2">
        <f t="shared" si="118"/>
        <v>1267.8599999999999</v>
      </c>
      <c r="AU95">
        <f t="shared" si="119"/>
        <v>1.3819999999999999</v>
      </c>
      <c r="AV95">
        <f t="shared" si="120"/>
        <v>1.3819999999999999</v>
      </c>
      <c r="AW95">
        <f t="shared" si="121"/>
        <v>0.61799999999999999</v>
      </c>
      <c r="AX95">
        <f t="shared" si="122"/>
        <v>0.61799999999999999</v>
      </c>
      <c r="BE95" s="1">
        <f t="shared" si="123"/>
        <v>45376</v>
      </c>
      <c r="BF95">
        <f t="shared" si="124"/>
        <v>1.3819999999999999</v>
      </c>
      <c r="BG95">
        <f t="shared" si="125"/>
        <v>1.3819999999999999</v>
      </c>
      <c r="BH95">
        <f t="shared" si="126"/>
        <v>1</v>
      </c>
      <c r="BI95">
        <f t="shared" si="127"/>
        <v>0.61799999999999999</v>
      </c>
    </row>
    <row r="96" spans="1:61" x14ac:dyDescent="0.25">
      <c r="A96" s="1">
        <f>eod_group_score_df_positive[[#This Row],[date]]</f>
        <v>45373</v>
      </c>
      <c r="B96" t="s">
        <v>277</v>
      </c>
      <c r="C96" s="3">
        <f>AVERAGE(eod_group_score_df_positive!Z96:Z100)</f>
        <v>0.6241594262982092</v>
      </c>
      <c r="D96" s="3">
        <f>AVERAGE(eod_group_score_df_positive!AA96:AA100)</f>
        <v>0.31307186347239052</v>
      </c>
      <c r="E96" s="3">
        <f>AVERAGE(eod_group_score_df_positive!AB96:AB100)</f>
        <v>0.3764825618466594</v>
      </c>
      <c r="F96" s="3">
        <f>AVERAGE(eod_group_score_df_positive!AC96:AC100)</f>
        <v>0.24534565973251404</v>
      </c>
      <c r="G96" t="s">
        <v>277</v>
      </c>
      <c r="H96" s="3">
        <f>ABS(AVERAGE(eod_group_score_df_negative!Z96:Z100))</f>
        <v>0.16578184948371116</v>
      </c>
      <c r="I96" s="3">
        <f>ABS(AVERAGE(eod_group_score_df_negative!AA96:AA100))</f>
        <v>0.33909205943893272</v>
      </c>
      <c r="J96" s="3">
        <f>ABS(AVERAGE(eod_group_score_df_negative!AB96:AB100))</f>
        <v>0.1621348585957775</v>
      </c>
      <c r="K96" s="3">
        <f>ABS(AVERAGE(eod_group_score_df_negative!AC96:AC100))</f>
        <v>0.14301725811771271</v>
      </c>
      <c r="L96" t="s">
        <v>277</v>
      </c>
      <c r="M96" s="4">
        <f t="shared" si="103"/>
        <v>0.58026791467603045</v>
      </c>
      <c r="N96" s="4">
        <f t="shared" si="104"/>
        <v>-3.9898244984766282E-2</v>
      </c>
      <c r="O96" s="4">
        <f t="shared" si="105"/>
        <v>0.39795909882530373</v>
      </c>
      <c r="P96" s="4">
        <f t="shared" si="106"/>
        <v>0.26348654032480145</v>
      </c>
      <c r="Q96" t="s">
        <v>277</v>
      </c>
      <c r="R96" s="6">
        <f t="shared" si="95"/>
        <v>45373</v>
      </c>
      <c r="S96" s="5">
        <f t="shared" ref="S96:V96" si="157">AVERAGE(M96:M100)</f>
        <v>0.618445560042437</v>
      </c>
      <c r="T96" s="5">
        <f t="shared" si="157"/>
        <v>0.18169872289641381</v>
      </c>
      <c r="U96" s="5">
        <f t="shared" si="157"/>
        <v>0.44987539430796347</v>
      </c>
      <c r="V96" s="5">
        <f t="shared" si="157"/>
        <v>0.4637622299701144</v>
      </c>
      <c r="W96" s="5">
        <f t="shared" si="108"/>
        <v>1.7137819072169287</v>
      </c>
      <c r="X96">
        <f>group_stock_price_index[[#This Row],[VNINDEX]]</f>
        <v>1281.8</v>
      </c>
      <c r="Y96" t="s">
        <v>277</v>
      </c>
      <c r="Z96" s="1">
        <f t="shared" si="98"/>
        <v>45373</v>
      </c>
      <c r="AA96" s="4">
        <f t="shared" si="99"/>
        <v>0.6</v>
      </c>
      <c r="AB96" s="4">
        <f t="shared" si="100"/>
        <v>0</v>
      </c>
      <c r="AC96" s="4">
        <f t="shared" si="101"/>
        <v>0.4</v>
      </c>
      <c r="AD96" s="4">
        <f t="shared" si="102"/>
        <v>0.4</v>
      </c>
      <c r="AE96" s="4">
        <f t="shared" si="109"/>
        <v>1.4</v>
      </c>
      <c r="AF96" s="7">
        <f t="shared" si="110"/>
        <v>1281.8</v>
      </c>
      <c r="AG96" t="s">
        <v>277</v>
      </c>
      <c r="AI96" t="s">
        <v>277</v>
      </c>
      <c r="AJ96" s="1">
        <f t="shared" si="111"/>
        <v>45373</v>
      </c>
      <c r="AK96" s="4">
        <f t="shared" si="112"/>
        <v>0.20729999999999998</v>
      </c>
      <c r="AL96" s="4">
        <f t="shared" si="113"/>
        <v>0</v>
      </c>
      <c r="AM96" s="4">
        <f t="shared" si="114"/>
        <v>0.1</v>
      </c>
      <c r="AN96" s="4">
        <f t="shared" si="115"/>
        <v>6.1800000000000001E-2</v>
      </c>
      <c r="AO96" s="4">
        <f t="shared" si="116"/>
        <v>0.36910000000000004</v>
      </c>
      <c r="AP96" s="4">
        <f t="shared" si="117"/>
        <v>0.7</v>
      </c>
      <c r="AQ96" s="4">
        <f t="shared" si="129"/>
        <v>0.4</v>
      </c>
      <c r="AR96" s="2">
        <f t="shared" si="118"/>
        <v>1281.8</v>
      </c>
      <c r="AU96">
        <f t="shared" si="119"/>
        <v>1.3819999999999999</v>
      </c>
      <c r="AV96">
        <f t="shared" si="120"/>
        <v>1.3819999999999999</v>
      </c>
      <c r="AW96">
        <f t="shared" si="121"/>
        <v>0.61799999999999999</v>
      </c>
      <c r="AX96">
        <f t="shared" si="122"/>
        <v>0.61799999999999999</v>
      </c>
      <c r="BE96" s="1">
        <f t="shared" si="123"/>
        <v>45373</v>
      </c>
      <c r="BF96">
        <f t="shared" si="124"/>
        <v>1.3819999999999999</v>
      </c>
      <c r="BG96">
        <f t="shared" si="125"/>
        <v>1.3819999999999999</v>
      </c>
      <c r="BH96">
        <f t="shared" si="126"/>
        <v>1</v>
      </c>
      <c r="BI96">
        <f t="shared" si="127"/>
        <v>0.61799999999999999</v>
      </c>
    </row>
    <row r="97" spans="1:61" x14ac:dyDescent="0.25">
      <c r="A97" s="1">
        <f>eod_group_score_df_positive[[#This Row],[date]]</f>
        <v>45372</v>
      </c>
      <c r="B97" t="s">
        <v>277</v>
      </c>
      <c r="C97" s="3">
        <f>AVERAGE(eod_group_score_df_positive!Z97:Z101)</f>
        <v>0.6870298870952789</v>
      </c>
      <c r="D97" s="3">
        <f>AVERAGE(eod_group_score_df_positive!AA97:AA101)</f>
        <v>0.3585956804609019</v>
      </c>
      <c r="E97" s="3">
        <f>AVERAGE(eod_group_score_df_positive!AB97:AB101)</f>
        <v>0.4563640654687614</v>
      </c>
      <c r="F97" s="3">
        <f>AVERAGE(eod_group_score_df_positive!AC97:AC101)</f>
        <v>0.275871028110177</v>
      </c>
      <c r="G97" t="s">
        <v>277</v>
      </c>
      <c r="H97" s="3">
        <f>ABS(AVERAGE(eod_group_score_df_negative!Z97:Z101))</f>
        <v>0.15733669946729636</v>
      </c>
      <c r="I97" s="3">
        <f>ABS(AVERAGE(eod_group_score_df_negative!AA97:AA101))</f>
        <v>0.32240652125116759</v>
      </c>
      <c r="J97" s="3">
        <f>ABS(AVERAGE(eod_group_score_df_negative!AB97:AB101))</f>
        <v>0.14960306271947837</v>
      </c>
      <c r="K97" s="3">
        <f>ABS(AVERAGE(eod_group_score_df_negative!AC97:AC101))</f>
        <v>0.12068877557131481</v>
      </c>
      <c r="L97" t="s">
        <v>277</v>
      </c>
      <c r="M97" s="4">
        <f t="shared" si="103"/>
        <v>0.62732608804946766</v>
      </c>
      <c r="N97" s="4">
        <f t="shared" si="104"/>
        <v>5.3141031143149275E-2</v>
      </c>
      <c r="O97" s="4">
        <f t="shared" si="105"/>
        <v>0.50623373526292947</v>
      </c>
      <c r="P97" s="4">
        <f t="shared" si="106"/>
        <v>0.39132118560231388</v>
      </c>
      <c r="Q97" t="s">
        <v>277</v>
      </c>
      <c r="R97" s="6">
        <f t="shared" si="95"/>
        <v>45372</v>
      </c>
      <c r="S97" s="5">
        <f t="shared" ref="S97:V97" si="158">AVERAGE(M97:M101)</f>
        <v>0.61854302922305027</v>
      </c>
      <c r="T97" s="5">
        <f t="shared" si="158"/>
        <v>0.33942457784371027</v>
      </c>
      <c r="U97" s="5">
        <f t="shared" si="158"/>
        <v>0.47678734688403412</v>
      </c>
      <c r="V97" s="5">
        <f t="shared" si="158"/>
        <v>0.54851112346101072</v>
      </c>
      <c r="W97" s="5">
        <f t="shared" si="108"/>
        <v>1.9832660774118054</v>
      </c>
      <c r="X97">
        <f>group_stock_price_index[[#This Row],[VNINDEX]]</f>
        <v>1276.42</v>
      </c>
      <c r="Y97" t="s">
        <v>277</v>
      </c>
      <c r="Z97" s="1">
        <f t="shared" si="98"/>
        <v>45372</v>
      </c>
      <c r="AA97" s="4">
        <f t="shared" si="99"/>
        <v>0.6</v>
      </c>
      <c r="AB97" s="4">
        <f t="shared" si="100"/>
        <v>0.4</v>
      </c>
      <c r="AC97" s="4">
        <f t="shared" si="101"/>
        <v>0.4</v>
      </c>
      <c r="AD97" s="4">
        <f t="shared" si="102"/>
        <v>0.6</v>
      </c>
      <c r="AE97" s="4">
        <f t="shared" si="109"/>
        <v>2</v>
      </c>
      <c r="AF97" s="7">
        <f t="shared" si="110"/>
        <v>1276.42</v>
      </c>
      <c r="AG97" t="s">
        <v>277</v>
      </c>
      <c r="AI97" t="s">
        <v>277</v>
      </c>
      <c r="AJ97" s="1">
        <f t="shared" si="111"/>
        <v>45372</v>
      </c>
      <c r="AK97" s="4">
        <f t="shared" si="112"/>
        <v>0.15</v>
      </c>
      <c r="AL97" s="4">
        <f t="shared" si="113"/>
        <v>0.1</v>
      </c>
      <c r="AM97" s="4">
        <f t="shared" si="114"/>
        <v>6.1800000000000001E-2</v>
      </c>
      <c r="AN97" s="4">
        <f t="shared" si="115"/>
        <v>5.7299999999999997E-2</v>
      </c>
      <c r="AO97" s="4">
        <f t="shared" si="116"/>
        <v>0.36910000000000004</v>
      </c>
      <c r="AP97" s="4">
        <f t="shared" si="117"/>
        <v>0.7</v>
      </c>
      <c r="AQ97" s="4">
        <f t="shared" si="129"/>
        <v>0.4</v>
      </c>
      <c r="AR97" s="2">
        <f t="shared" si="118"/>
        <v>1276.42</v>
      </c>
      <c r="AU97">
        <f t="shared" si="119"/>
        <v>1.3819999999999999</v>
      </c>
      <c r="AV97">
        <f t="shared" si="120"/>
        <v>1.3819999999999999</v>
      </c>
      <c r="AW97">
        <f t="shared" si="121"/>
        <v>0.61799999999999999</v>
      </c>
      <c r="AX97">
        <f t="shared" si="122"/>
        <v>0.61799999999999999</v>
      </c>
      <c r="BE97" s="1">
        <f t="shared" si="123"/>
        <v>45372</v>
      </c>
      <c r="BF97">
        <f t="shared" si="124"/>
        <v>1</v>
      </c>
      <c r="BG97">
        <f t="shared" si="125"/>
        <v>1</v>
      </c>
      <c r="BH97">
        <f t="shared" si="126"/>
        <v>0.61799999999999999</v>
      </c>
      <c r="BI97">
        <f t="shared" si="127"/>
        <v>0.38200000000000001</v>
      </c>
    </row>
    <row r="98" spans="1:61" x14ac:dyDescent="0.25">
      <c r="A98" s="1">
        <f>eod_group_score_df_positive[[#This Row],[date]]</f>
        <v>45371</v>
      </c>
      <c r="B98" t="s">
        <v>277</v>
      </c>
      <c r="C98" s="3">
        <f>AVERAGE(eod_group_score_df_positive!Z98:Z102)</f>
        <v>0.52732343179073493</v>
      </c>
      <c r="D98" s="3">
        <f>AVERAGE(eod_group_score_df_positive!AA98:AA102)</f>
        <v>0.34512691406051205</v>
      </c>
      <c r="E98" s="3">
        <f>AVERAGE(eod_group_score_df_positive!AB98:AB102)</f>
        <v>0.43399193115430368</v>
      </c>
      <c r="F98" s="3">
        <f>AVERAGE(eod_group_score_df_positive!AC98:AC102)</f>
        <v>0.30963012754727592</v>
      </c>
      <c r="G98" t="s">
        <v>277</v>
      </c>
      <c r="H98" s="3">
        <f>ABS(AVERAGE(eod_group_score_df_negative!Z98:Z102))</f>
        <v>0.18171461185241281</v>
      </c>
      <c r="I98" s="3">
        <f>ABS(AVERAGE(eod_group_score_df_negative!AA98:AA102))</f>
        <v>0.34089994093227066</v>
      </c>
      <c r="J98" s="3">
        <f>ABS(AVERAGE(eod_group_score_df_negative!AB98:AB102))</f>
        <v>0.19488107275524158</v>
      </c>
      <c r="K98" s="3">
        <f>ABS(AVERAGE(eod_group_score_df_negative!AC98:AC102))</f>
        <v>0.11044632698777332</v>
      </c>
      <c r="L98" t="s">
        <v>277</v>
      </c>
      <c r="M98" s="4">
        <f t="shared" si="103"/>
        <v>0.48743339378875961</v>
      </c>
      <c r="N98" s="4">
        <f t="shared" si="104"/>
        <v>6.1615272018554637E-3</v>
      </c>
      <c r="O98" s="4">
        <f t="shared" si="105"/>
        <v>0.38022121622739413</v>
      </c>
      <c r="P98" s="4">
        <f t="shared" si="106"/>
        <v>0.47416083050873209</v>
      </c>
      <c r="Q98" t="s">
        <v>277</v>
      </c>
      <c r="R98" s="6">
        <f t="shared" si="95"/>
        <v>45371</v>
      </c>
      <c r="S98" s="5">
        <f t="shared" ref="S98:V98" si="159">AVERAGE(M98:M102)</f>
        <v>0.56389670189333485</v>
      </c>
      <c r="T98" s="5">
        <f t="shared" si="159"/>
        <v>0.42002863101865301</v>
      </c>
      <c r="U98" s="5">
        <f t="shared" si="159"/>
        <v>0.42026965155096507</v>
      </c>
      <c r="V98" s="5">
        <f t="shared" si="159"/>
        <v>0.57480658876843305</v>
      </c>
      <c r="W98" s="5">
        <f t="shared" si="108"/>
        <v>1.9790015732313859</v>
      </c>
      <c r="X98">
        <f>group_stock_price_index[[#This Row],[VNINDEX]]</f>
        <v>1260.08</v>
      </c>
      <c r="Y98" t="s">
        <v>277</v>
      </c>
      <c r="Z98" s="1">
        <f t="shared" si="98"/>
        <v>45371</v>
      </c>
      <c r="AA98" s="4">
        <f t="shared" si="99"/>
        <v>0.6</v>
      </c>
      <c r="AB98" s="4">
        <f t="shared" si="100"/>
        <v>0.4</v>
      </c>
      <c r="AC98" s="4">
        <f t="shared" si="101"/>
        <v>0.4</v>
      </c>
      <c r="AD98" s="4">
        <f t="shared" si="102"/>
        <v>0.6</v>
      </c>
      <c r="AE98" s="4">
        <f t="shared" si="109"/>
        <v>2</v>
      </c>
      <c r="AF98" s="7">
        <f t="shared" si="110"/>
        <v>1260.08</v>
      </c>
      <c r="AG98" t="s">
        <v>277</v>
      </c>
      <c r="AI98" t="s">
        <v>277</v>
      </c>
      <c r="AJ98" s="1">
        <f t="shared" si="111"/>
        <v>45371</v>
      </c>
      <c r="AK98" s="4">
        <f t="shared" si="112"/>
        <v>0.15</v>
      </c>
      <c r="AL98" s="4">
        <f t="shared" si="113"/>
        <v>0.1</v>
      </c>
      <c r="AM98" s="4">
        <f t="shared" si="114"/>
        <v>6.1800000000000001E-2</v>
      </c>
      <c r="AN98" s="4">
        <f t="shared" si="115"/>
        <v>5.7299999999999997E-2</v>
      </c>
      <c r="AO98" s="4">
        <f t="shared" si="116"/>
        <v>0.36910000000000004</v>
      </c>
      <c r="AP98" s="4">
        <f t="shared" si="117"/>
        <v>0.7</v>
      </c>
      <c r="AQ98" s="4">
        <f t="shared" si="129"/>
        <v>0.4</v>
      </c>
      <c r="AR98" s="2">
        <f t="shared" si="118"/>
        <v>1260.08</v>
      </c>
      <c r="AU98">
        <f t="shared" si="119"/>
        <v>0.61799999999999999</v>
      </c>
      <c r="AV98">
        <f t="shared" si="120"/>
        <v>0.61799999999999999</v>
      </c>
      <c r="AW98">
        <f t="shared" si="121"/>
        <v>0.61799999999999999</v>
      </c>
      <c r="AX98">
        <f t="shared" si="122"/>
        <v>0.61799999999999999</v>
      </c>
      <c r="BE98" s="1">
        <f t="shared" si="123"/>
        <v>45371</v>
      </c>
      <c r="BF98">
        <f t="shared" si="124"/>
        <v>1</v>
      </c>
      <c r="BG98">
        <f t="shared" si="125"/>
        <v>1</v>
      </c>
      <c r="BH98">
        <f t="shared" si="126"/>
        <v>0.61799999999999999</v>
      </c>
      <c r="BI98">
        <f t="shared" si="127"/>
        <v>0.38200000000000001</v>
      </c>
    </row>
    <row r="99" spans="1:61" x14ac:dyDescent="0.25">
      <c r="A99" s="1">
        <f>eod_group_score_df_positive[[#This Row],[date]]</f>
        <v>45370</v>
      </c>
      <c r="B99" t="s">
        <v>277</v>
      </c>
      <c r="C99" s="3">
        <f>AVERAGE(eod_group_score_df_positive!Z99:Z103)</f>
        <v>0.96733291042739755</v>
      </c>
      <c r="D99" s="3">
        <f>AVERAGE(eod_group_score_df_positive!AA99:AA103)</f>
        <v>0.82235613480131708</v>
      </c>
      <c r="E99" s="3">
        <f>AVERAGE(eod_group_score_df_positive!AB99:AB103)</f>
        <v>0.5106431028476548</v>
      </c>
      <c r="F99" s="3">
        <f>AVERAGE(eod_group_score_df_positive!AC99:AC103)</f>
        <v>0.4001168889376473</v>
      </c>
      <c r="G99" t="s">
        <v>277</v>
      </c>
      <c r="H99" s="3">
        <f>ABS(AVERAGE(eod_group_score_df_negative!Z99:Z103))</f>
        <v>0.18180649796713003</v>
      </c>
      <c r="I99" s="3">
        <f>ABS(AVERAGE(eod_group_score_df_negative!AA99:AA103))</f>
        <v>0.34172026015984613</v>
      </c>
      <c r="J99" s="3">
        <f>ABS(AVERAGE(eod_group_score_df_negative!AB99:AB103))</f>
        <v>0.19629035908895706</v>
      </c>
      <c r="K99" s="3">
        <f>ABS(AVERAGE(eod_group_score_df_negative!AC99:AC103))</f>
        <v>0.10885647898083525</v>
      </c>
      <c r="L99" t="s">
        <v>277</v>
      </c>
      <c r="M99" s="4">
        <f t="shared" si="103"/>
        <v>0.68357799473410552</v>
      </c>
      <c r="N99" s="4">
        <f t="shared" si="104"/>
        <v>0.412890319503048</v>
      </c>
      <c r="O99" s="4">
        <f t="shared" si="105"/>
        <v>0.44467090707171048</v>
      </c>
      <c r="P99" s="4">
        <f t="shared" si="106"/>
        <v>0.57225078622082326</v>
      </c>
      <c r="Q99" t="s">
        <v>277</v>
      </c>
      <c r="R99" s="6">
        <f t="shared" si="95"/>
        <v>45370</v>
      </c>
      <c r="S99" s="5">
        <f t="shared" ref="S99:V99" si="160">AVERAGE(M99:M103)</f>
        <v>0.57680213923808554</v>
      </c>
      <c r="T99" s="5">
        <f t="shared" si="160"/>
        <v>0.51159869751649656</v>
      </c>
      <c r="U99" s="5">
        <f t="shared" si="160"/>
        <v>0.39379193108381633</v>
      </c>
      <c r="V99" s="5">
        <f t="shared" si="160"/>
        <v>0.57290830651619995</v>
      </c>
      <c r="W99" s="5">
        <f t="shared" si="108"/>
        <v>2.0551010743545985</v>
      </c>
      <c r="X99">
        <f>group_stock_price_index[[#This Row],[VNINDEX]]</f>
        <v>1242.46</v>
      </c>
      <c r="Y99" t="s">
        <v>277</v>
      </c>
      <c r="Z99" s="1">
        <f t="shared" si="98"/>
        <v>45370</v>
      </c>
      <c r="AA99" s="4">
        <f t="shared" si="99"/>
        <v>0.6</v>
      </c>
      <c r="AB99" s="4">
        <f t="shared" si="100"/>
        <v>0.6</v>
      </c>
      <c r="AC99" s="4">
        <f t="shared" si="101"/>
        <v>0.4</v>
      </c>
      <c r="AD99" s="4">
        <f t="shared" si="102"/>
        <v>0.6</v>
      </c>
      <c r="AE99" s="4">
        <f t="shared" si="109"/>
        <v>2.2000000000000002</v>
      </c>
      <c r="AF99" s="7">
        <f t="shared" si="110"/>
        <v>1242.46</v>
      </c>
      <c r="AG99" t="s">
        <v>277</v>
      </c>
      <c r="AI99" t="s">
        <v>277</v>
      </c>
      <c r="AJ99" s="1">
        <f t="shared" si="111"/>
        <v>45370</v>
      </c>
      <c r="AK99" s="4">
        <f t="shared" si="112"/>
        <v>0.15</v>
      </c>
      <c r="AL99" s="4">
        <f t="shared" si="113"/>
        <v>0.15</v>
      </c>
      <c r="AM99" s="4">
        <f t="shared" si="114"/>
        <v>6.1800000000000001E-2</v>
      </c>
      <c r="AN99" s="4">
        <f t="shared" si="115"/>
        <v>5.7299999999999997E-2</v>
      </c>
      <c r="AO99" s="4">
        <f t="shared" si="116"/>
        <v>0.41910000000000003</v>
      </c>
      <c r="AP99" s="4">
        <f t="shared" si="117"/>
        <v>0.7</v>
      </c>
      <c r="AQ99" s="4">
        <f t="shared" si="129"/>
        <v>0.4</v>
      </c>
      <c r="AR99" s="2">
        <f t="shared" si="118"/>
        <v>1242.46</v>
      </c>
      <c r="AU99">
        <f t="shared" si="119"/>
        <v>1.3819999999999999</v>
      </c>
      <c r="AV99">
        <f t="shared" si="120"/>
        <v>1.3819999999999999</v>
      </c>
      <c r="AW99">
        <f t="shared" si="121"/>
        <v>0.61799999999999999</v>
      </c>
      <c r="AX99">
        <f t="shared" si="122"/>
        <v>0.61799999999999999</v>
      </c>
      <c r="BE99" s="1">
        <f t="shared" si="123"/>
        <v>45370</v>
      </c>
      <c r="BF99">
        <f t="shared" si="124"/>
        <v>1</v>
      </c>
      <c r="BG99">
        <f t="shared" si="125"/>
        <v>1</v>
      </c>
      <c r="BH99">
        <f t="shared" si="126"/>
        <v>0.61799999999999999</v>
      </c>
      <c r="BI99">
        <f t="shared" si="127"/>
        <v>0.38200000000000001</v>
      </c>
    </row>
    <row r="100" spans="1:61" x14ac:dyDescent="0.25">
      <c r="A100" s="1">
        <f>eod_group_score_df_positive[[#This Row],[date]]</f>
        <v>45369</v>
      </c>
      <c r="B100" t="s">
        <v>277</v>
      </c>
      <c r="C100" s="3">
        <f>AVERAGE(eod_group_score_df_positive!Z100:Z104)</f>
        <v>1.0034399125501086</v>
      </c>
      <c r="D100" s="3">
        <f>AVERAGE(eod_group_score_df_positive!AA100:AA104)</f>
        <v>0.94175230920079189</v>
      </c>
      <c r="E100" s="3">
        <f>AVERAGE(eod_group_score_df_positive!AB100:AB104)</f>
        <v>0.64264980315825571</v>
      </c>
      <c r="F100" s="3">
        <f>AVERAGE(eod_group_score_df_positive!AC100:AC104)</f>
        <v>0.42487514589493847</v>
      </c>
      <c r="G100" t="s">
        <v>277</v>
      </c>
      <c r="H100" s="3">
        <f>ABS(AVERAGE(eod_group_score_df_negative!Z100:Z104))</f>
        <v>0.16769312971310504</v>
      </c>
      <c r="I100" s="3">
        <f>ABS(AVERAGE(eod_group_score_df_negative!AA100:AA104))</f>
        <v>0.33416282273904641</v>
      </c>
      <c r="J100" s="3">
        <f>ABS(AVERAGE(eod_group_score_df_negative!AB100:AB104))</f>
        <v>0.20277962378840236</v>
      </c>
      <c r="K100" s="3">
        <f>ABS(AVERAGE(eod_group_score_df_negative!AC100:AC104))</f>
        <v>0.10044297701517399</v>
      </c>
      <c r="L100" t="s">
        <v>277</v>
      </c>
      <c r="M100" s="4">
        <f t="shared" si="103"/>
        <v>0.71362240896382156</v>
      </c>
      <c r="N100" s="4">
        <f t="shared" si="104"/>
        <v>0.47619898161878249</v>
      </c>
      <c r="O100" s="4">
        <f t="shared" si="105"/>
        <v>0.52029201415247961</v>
      </c>
      <c r="P100" s="4">
        <f t="shared" si="106"/>
        <v>0.6175918071939015</v>
      </c>
      <c r="Q100" t="s">
        <v>277</v>
      </c>
      <c r="R100" s="6">
        <f t="shared" si="95"/>
        <v>45369</v>
      </c>
      <c r="S100" s="5">
        <f t="shared" ref="S100:V100" si="161">AVERAGE(M100:M104)</f>
        <v>0.47350582894974569</v>
      </c>
      <c r="T100" s="5">
        <f t="shared" si="161"/>
        <v>0.4297657786477786</v>
      </c>
      <c r="U100" s="5">
        <f t="shared" si="161"/>
        <v>0.27369902748378266</v>
      </c>
      <c r="V100" s="5">
        <f t="shared" si="161"/>
        <v>0.48502449661162339</v>
      </c>
      <c r="W100" s="5">
        <f t="shared" si="108"/>
        <v>1.6619951316929304</v>
      </c>
      <c r="X100">
        <f>group_stock_price_index[[#This Row],[VNINDEX]]</f>
        <v>1243.56</v>
      </c>
      <c r="Y100" t="s">
        <v>277</v>
      </c>
      <c r="Z100" s="1">
        <f t="shared" si="98"/>
        <v>45369</v>
      </c>
      <c r="AA100" s="4">
        <f t="shared" si="99"/>
        <v>0.4</v>
      </c>
      <c r="AB100" s="4">
        <f t="shared" si="100"/>
        <v>0.4</v>
      </c>
      <c r="AC100" s="4">
        <f t="shared" si="101"/>
        <v>0.2</v>
      </c>
      <c r="AD100" s="4">
        <f t="shared" si="102"/>
        <v>0.4</v>
      </c>
      <c r="AE100" s="4">
        <f t="shared" si="109"/>
        <v>1.4</v>
      </c>
      <c r="AF100" s="7">
        <f t="shared" si="110"/>
        <v>1243.56</v>
      </c>
      <c r="AG100" t="s">
        <v>277</v>
      </c>
      <c r="AI100" t="s">
        <v>277</v>
      </c>
      <c r="AJ100" s="1">
        <f t="shared" si="111"/>
        <v>45369</v>
      </c>
      <c r="AK100" s="4">
        <f t="shared" si="112"/>
        <v>0.1</v>
      </c>
      <c r="AL100" s="4">
        <f t="shared" si="113"/>
        <v>0.1</v>
      </c>
      <c r="AM100" s="4">
        <f t="shared" si="114"/>
        <v>3.09E-2</v>
      </c>
      <c r="AN100" s="4">
        <f t="shared" si="115"/>
        <v>3.8200000000000005E-2</v>
      </c>
      <c r="AO100" s="4">
        <f t="shared" si="116"/>
        <v>0.26910000000000001</v>
      </c>
      <c r="AP100" s="4">
        <f t="shared" si="117"/>
        <v>0.7</v>
      </c>
      <c r="AQ100" s="4">
        <f t="shared" si="129"/>
        <v>0.2</v>
      </c>
      <c r="AR100" s="2">
        <f t="shared" si="118"/>
        <v>1243.56</v>
      </c>
      <c r="AU100">
        <f t="shared" si="119"/>
        <v>0.61799999999999999</v>
      </c>
      <c r="AV100">
        <f t="shared" si="120"/>
        <v>0.61799999999999999</v>
      </c>
      <c r="AW100">
        <f t="shared" si="121"/>
        <v>0.61799999999999999</v>
      </c>
      <c r="AX100">
        <f t="shared" si="122"/>
        <v>0.61799999999999999</v>
      </c>
      <c r="BE100" s="1">
        <f t="shared" si="123"/>
        <v>45369</v>
      </c>
      <c r="BF100">
        <f t="shared" si="124"/>
        <v>1</v>
      </c>
      <c r="BG100">
        <f t="shared" si="125"/>
        <v>1</v>
      </c>
      <c r="BH100">
        <f t="shared" si="126"/>
        <v>0.61799999999999999</v>
      </c>
      <c r="BI100">
        <f t="shared" si="127"/>
        <v>0.38200000000000001</v>
      </c>
    </row>
    <row r="101" spans="1:61" x14ac:dyDescent="0.25">
      <c r="A101" s="1">
        <f>eod_group_score_df_positive[[#This Row],[date]]</f>
        <v>45366</v>
      </c>
      <c r="B101" t="s">
        <v>277</v>
      </c>
      <c r="C101" s="3">
        <f>AVERAGE(eod_group_score_df_positive!Z101:Z105)</f>
        <v>0.80722291582875128</v>
      </c>
      <c r="D101" s="3">
        <f>AVERAGE(eod_group_score_df_positive!AA101:AA105)</f>
        <v>0.93923058021994288</v>
      </c>
      <c r="E101" s="3">
        <f>AVERAGE(eod_group_score_df_positive!AB101:AB105)</f>
        <v>0.63726907036684277</v>
      </c>
      <c r="F101" s="3">
        <f>AVERAGE(eod_group_score_df_positive!AC101:AC105)</f>
        <v>0.41193118325704026</v>
      </c>
      <c r="G101" t="s">
        <v>277</v>
      </c>
      <c r="H101" s="3">
        <f>ABS(AVERAGE(eod_group_score_df_negative!Z101:Z105))</f>
        <v>0.21409004255170219</v>
      </c>
      <c r="I101" s="3">
        <f>ABS(AVERAGE(eod_group_score_df_negative!AA101:AA105))</f>
        <v>0.13495471670738876</v>
      </c>
      <c r="J101" s="3">
        <f>ABS(AVERAGE(eod_group_score_df_negative!AB101:AB105))</f>
        <v>0.19439321620048522</v>
      </c>
      <c r="K101" s="3">
        <f>ABS(AVERAGE(eod_group_score_df_negative!AC101:AC105))</f>
        <v>7.636138765679111E-2</v>
      </c>
      <c r="L101" t="s">
        <v>277</v>
      </c>
      <c r="M101" s="4">
        <f t="shared" si="103"/>
        <v>0.58075526057909743</v>
      </c>
      <c r="N101" s="4">
        <f t="shared" si="104"/>
        <v>0.74873102975171635</v>
      </c>
      <c r="O101" s="4">
        <f t="shared" si="105"/>
        <v>0.53251886170565721</v>
      </c>
      <c r="P101" s="4">
        <f t="shared" si="106"/>
        <v>0.68723100777928259</v>
      </c>
      <c r="Q101" t="s">
        <v>277</v>
      </c>
      <c r="R101" s="6">
        <f t="shared" si="95"/>
        <v>45366</v>
      </c>
      <c r="S101" s="5">
        <f t="shared" ref="S101:V101" si="162">AVERAGE(M101:M105)</f>
        <v>0.38059413620305521</v>
      </c>
      <c r="T101" s="5">
        <f t="shared" si="162"/>
        <v>0.39133384632462026</v>
      </c>
      <c r="U101" s="5">
        <f t="shared" si="162"/>
        <v>0.13129558410346873</v>
      </c>
      <c r="V101" s="5">
        <f t="shared" si="162"/>
        <v>0.38400753652511627</v>
      </c>
      <c r="W101" s="5">
        <f t="shared" si="108"/>
        <v>1.2872311031562604</v>
      </c>
      <c r="X101">
        <f>group_stock_price_index[[#This Row],[VNINDEX]]</f>
        <v>1263.78</v>
      </c>
      <c r="Y101" t="s">
        <v>277</v>
      </c>
      <c r="Z101" s="1">
        <f t="shared" si="98"/>
        <v>45366</v>
      </c>
      <c r="AA101" s="4">
        <f t="shared" si="99"/>
        <v>0.4</v>
      </c>
      <c r="AB101" s="4">
        <f t="shared" si="100"/>
        <v>0.4</v>
      </c>
      <c r="AC101" s="4">
        <f t="shared" si="101"/>
        <v>0</v>
      </c>
      <c r="AD101" s="4">
        <f t="shared" si="102"/>
        <v>0.4</v>
      </c>
      <c r="AE101" s="4">
        <f t="shared" si="109"/>
        <v>1.2000000000000002</v>
      </c>
      <c r="AF101" s="7">
        <f t="shared" si="110"/>
        <v>1263.78</v>
      </c>
      <c r="AG101" t="s">
        <v>277</v>
      </c>
      <c r="AI101" t="s">
        <v>277</v>
      </c>
      <c r="AJ101" s="1">
        <f t="shared" si="111"/>
        <v>45366</v>
      </c>
      <c r="AK101" s="4">
        <f t="shared" si="112"/>
        <v>0.1</v>
      </c>
      <c r="AL101" s="4">
        <f t="shared" si="113"/>
        <v>0.1</v>
      </c>
      <c r="AM101" s="4">
        <f t="shared" si="114"/>
        <v>0</v>
      </c>
      <c r="AN101" s="4">
        <f t="shared" si="115"/>
        <v>3.8200000000000005E-2</v>
      </c>
      <c r="AO101" s="4">
        <f t="shared" si="116"/>
        <v>0.23820000000000002</v>
      </c>
      <c r="AP101" s="4">
        <f t="shared" si="117"/>
        <v>0.7</v>
      </c>
      <c r="AQ101" s="4">
        <f t="shared" si="129"/>
        <v>0.2</v>
      </c>
      <c r="AR101" s="2">
        <f t="shared" si="118"/>
        <v>1263.78</v>
      </c>
      <c r="AU101">
        <f t="shared" si="119"/>
        <v>0.61799999999999999</v>
      </c>
      <c r="AV101">
        <f t="shared" si="120"/>
        <v>1</v>
      </c>
      <c r="AW101">
        <f t="shared" si="121"/>
        <v>1</v>
      </c>
      <c r="AX101">
        <f t="shared" si="122"/>
        <v>0.61799999999999999</v>
      </c>
      <c r="BE101" s="1">
        <f t="shared" si="123"/>
        <v>45366</v>
      </c>
      <c r="BF101">
        <f t="shared" si="124"/>
        <v>1</v>
      </c>
      <c r="BG101">
        <f t="shared" si="125"/>
        <v>1</v>
      </c>
      <c r="BH101">
        <f t="shared" si="126"/>
        <v>0.61799999999999999</v>
      </c>
      <c r="BI101">
        <f t="shared" si="127"/>
        <v>0.38200000000000001</v>
      </c>
    </row>
    <row r="102" spans="1:61" x14ac:dyDescent="0.25">
      <c r="A102" s="1">
        <f>eod_group_score_df_positive[[#This Row],[date]]</f>
        <v>45365</v>
      </c>
      <c r="B102" t="s">
        <v>277</v>
      </c>
      <c r="C102" s="3">
        <f>AVERAGE(eod_group_score_df_positive!Z102:Z106)</f>
        <v>0.7435714114504981</v>
      </c>
      <c r="D102" s="3">
        <f>AVERAGE(eod_group_score_df_positive!AA102:AA106)</f>
        <v>0.83897185323463874</v>
      </c>
      <c r="E102" s="3">
        <f>AVERAGE(eod_group_score_df_positive!AB102:AB106)</f>
        <v>0.56984978681683729</v>
      </c>
      <c r="F102" s="3">
        <f>AVERAGE(eod_group_score_df_positive!AC102:AC106)</f>
        <v>0.37841924746067213</v>
      </c>
      <c r="G102" t="s">
        <v>277</v>
      </c>
      <c r="H102" s="3">
        <f>ABS(AVERAGE(eod_group_score_df_negative!Z102:Z106))</f>
        <v>0.35468493349091978</v>
      </c>
      <c r="I102" s="3">
        <f>ABS(AVERAGE(eod_group_score_df_negative!AA102:AA106))</f>
        <v>0.31333435755781458</v>
      </c>
      <c r="J102" s="3">
        <f>ABS(AVERAGE(eod_group_score_df_negative!AB102:AB106))</f>
        <v>0.36154725462626935</v>
      </c>
      <c r="K102" s="3">
        <f>ABS(AVERAGE(eod_group_score_df_negative!AC102:AC106))</f>
        <v>0.11858576593275375</v>
      </c>
      <c r="L102" t="s">
        <v>277</v>
      </c>
      <c r="M102" s="4">
        <f t="shared" si="103"/>
        <v>0.35409445140089035</v>
      </c>
      <c r="N102" s="4">
        <f t="shared" si="104"/>
        <v>0.45616129701786268</v>
      </c>
      <c r="O102" s="4">
        <f t="shared" si="105"/>
        <v>0.22364525859758366</v>
      </c>
      <c r="P102" s="4">
        <f t="shared" si="106"/>
        <v>0.52279851213942574</v>
      </c>
      <c r="Q102" t="s">
        <v>277</v>
      </c>
      <c r="R102" s="6">
        <f t="shared" si="95"/>
        <v>45365</v>
      </c>
      <c r="S102" s="5">
        <f t="shared" ref="S102:V102" si="163">AVERAGE(M102:M106)</f>
        <v>0.34908841581816102</v>
      </c>
      <c r="T102" s="5">
        <f t="shared" si="163"/>
        <v>0.31890291766570833</v>
      </c>
      <c r="U102" s="5">
        <f t="shared" si="163"/>
        <v>2.6909712707342288E-2</v>
      </c>
      <c r="V102" s="5">
        <f t="shared" si="163"/>
        <v>0.31061304688764635</v>
      </c>
      <c r="W102" s="5">
        <f t="shared" si="108"/>
        <v>1.0055140930788582</v>
      </c>
      <c r="X102">
        <f>group_stock_price_index[[#This Row],[VNINDEX]]</f>
        <v>1264.26</v>
      </c>
      <c r="Y102" t="s">
        <v>277</v>
      </c>
      <c r="Z102" s="1">
        <f t="shared" si="98"/>
        <v>45365</v>
      </c>
      <c r="AA102" s="4">
        <f t="shared" si="99"/>
        <v>0.4</v>
      </c>
      <c r="AB102" s="4">
        <f t="shared" si="100"/>
        <v>0.4</v>
      </c>
      <c r="AC102" s="4">
        <f t="shared" si="101"/>
        <v>0</v>
      </c>
      <c r="AD102" s="4">
        <f t="shared" si="102"/>
        <v>0.4</v>
      </c>
      <c r="AE102" s="4">
        <f t="shared" si="109"/>
        <v>1.2000000000000002</v>
      </c>
      <c r="AF102" s="7">
        <f t="shared" si="110"/>
        <v>1264.26</v>
      </c>
      <c r="AG102" t="s">
        <v>277</v>
      </c>
      <c r="AI102" t="s">
        <v>277</v>
      </c>
      <c r="AJ102" s="1">
        <f t="shared" si="111"/>
        <v>45365</v>
      </c>
      <c r="AK102" s="4">
        <f t="shared" si="112"/>
        <v>0.1</v>
      </c>
      <c r="AL102" s="4">
        <f t="shared" si="113"/>
        <v>0.1</v>
      </c>
      <c r="AM102" s="4">
        <f t="shared" si="114"/>
        <v>0</v>
      </c>
      <c r="AN102" s="4">
        <f t="shared" si="115"/>
        <v>3.8200000000000005E-2</v>
      </c>
      <c r="AO102" s="4">
        <f t="shared" si="116"/>
        <v>0.23820000000000002</v>
      </c>
      <c r="AP102" s="4">
        <f t="shared" si="117"/>
        <v>0.7</v>
      </c>
      <c r="AQ102" s="4">
        <f t="shared" si="129"/>
        <v>0.2</v>
      </c>
      <c r="AR102" s="2">
        <f t="shared" si="118"/>
        <v>1264.26</v>
      </c>
      <c r="AU102">
        <f t="shared" si="119"/>
        <v>1.3819999999999999</v>
      </c>
      <c r="AV102">
        <f t="shared" si="120"/>
        <v>1.3819999999999999</v>
      </c>
      <c r="AW102">
        <f t="shared" si="121"/>
        <v>0.61799999999999999</v>
      </c>
      <c r="AX102">
        <f t="shared" si="122"/>
        <v>0.61799999999999999</v>
      </c>
      <c r="BE102" s="1">
        <f t="shared" si="123"/>
        <v>45365</v>
      </c>
      <c r="BF102">
        <f t="shared" si="124"/>
        <v>1</v>
      </c>
      <c r="BG102">
        <f t="shared" si="125"/>
        <v>1</v>
      </c>
      <c r="BH102">
        <f t="shared" si="126"/>
        <v>0.61799999999999999</v>
      </c>
      <c r="BI102">
        <f t="shared" si="127"/>
        <v>0.38200000000000001</v>
      </c>
    </row>
    <row r="103" spans="1:61" x14ac:dyDescent="0.25">
      <c r="A103" s="1">
        <f>eod_group_score_df_positive[[#This Row],[date]]</f>
        <v>45364</v>
      </c>
      <c r="B103" t="s">
        <v>277</v>
      </c>
      <c r="C103" s="3">
        <f>AVERAGE(eod_group_score_df_positive!Z103:Z107)</f>
        <v>1.1383714961153832</v>
      </c>
      <c r="D103" s="3">
        <f>AVERAGE(eod_group_score_df_positive!AA103:AA107)</f>
        <v>0.90290817818519353</v>
      </c>
      <c r="E103" s="3">
        <f>AVERAGE(eod_group_score_df_positive!AB103:AB107)</f>
        <v>0.53568877592606867</v>
      </c>
      <c r="F103" s="3">
        <f>AVERAGE(eod_group_score_df_positive!AC103:AC107)</f>
        <v>0.30672222249612024</v>
      </c>
      <c r="G103" t="s">
        <v>277</v>
      </c>
      <c r="H103" s="3">
        <f>ABS(AVERAGE(eod_group_score_df_negative!Z103:Z107))</f>
        <v>0.32863934218754853</v>
      </c>
      <c r="I103" s="3">
        <f>ABS(AVERAGE(eod_group_score_df_negative!AA103:AA107))</f>
        <v>0.33056294735025105</v>
      </c>
      <c r="J103" s="3">
        <f>ABS(AVERAGE(eod_group_score_df_negative!AB103:AB107))</f>
        <v>0.3229019837037842</v>
      </c>
      <c r="K103" s="3">
        <f>ABS(AVERAGE(eod_group_score_df_negative!AC103:AC107))</f>
        <v>0.11210569657614422</v>
      </c>
      <c r="L103" t="s">
        <v>277</v>
      </c>
      <c r="M103" s="4">
        <f t="shared" si="103"/>
        <v>0.55196058051251318</v>
      </c>
      <c r="N103" s="4">
        <f t="shared" si="104"/>
        <v>0.46401185969107295</v>
      </c>
      <c r="O103" s="4">
        <f t="shared" si="105"/>
        <v>0.24783261389165079</v>
      </c>
      <c r="P103" s="4">
        <f t="shared" si="106"/>
        <v>0.46466941924756677</v>
      </c>
      <c r="Q103" t="s">
        <v>277</v>
      </c>
      <c r="R103" s="6">
        <f t="shared" si="95"/>
        <v>45364</v>
      </c>
      <c r="S103" s="5">
        <f t="shared" ref="S103:V103" si="164">AVERAGE(M103:M107)</f>
        <v>0.42581351581626342</v>
      </c>
      <c r="T103" s="5">
        <f t="shared" si="164"/>
        <v>0.37361892436848654</v>
      </c>
      <c r="U103" s="5">
        <f t="shared" si="164"/>
        <v>8.8263265840611421E-2</v>
      </c>
      <c r="V103" s="5">
        <f t="shared" si="164"/>
        <v>0.30440562913364544</v>
      </c>
      <c r="W103" s="5">
        <f t="shared" si="108"/>
        <v>1.1921013351590068</v>
      </c>
      <c r="X103">
        <f>group_stock_price_index[[#This Row],[VNINDEX]]</f>
        <v>1270.51</v>
      </c>
      <c r="Y103" t="s">
        <v>277</v>
      </c>
      <c r="Z103" s="1">
        <f t="shared" si="98"/>
        <v>45364</v>
      </c>
      <c r="AA103" s="4">
        <f t="shared" si="99"/>
        <v>0.4</v>
      </c>
      <c r="AB103" s="4">
        <f t="shared" si="100"/>
        <v>0.4</v>
      </c>
      <c r="AC103" s="4">
        <f t="shared" si="101"/>
        <v>0</v>
      </c>
      <c r="AD103" s="4">
        <f t="shared" si="102"/>
        <v>0.4</v>
      </c>
      <c r="AE103" s="4">
        <f t="shared" si="109"/>
        <v>1.2000000000000002</v>
      </c>
      <c r="AF103" s="7">
        <f t="shared" si="110"/>
        <v>1270.51</v>
      </c>
      <c r="AG103" t="s">
        <v>277</v>
      </c>
      <c r="AI103" t="s">
        <v>277</v>
      </c>
      <c r="AJ103" s="1">
        <f t="shared" si="111"/>
        <v>45364</v>
      </c>
      <c r="AK103" s="4">
        <f t="shared" si="112"/>
        <v>0.1</v>
      </c>
      <c r="AL103" s="4">
        <f t="shared" si="113"/>
        <v>0.1</v>
      </c>
      <c r="AM103" s="4">
        <f t="shared" si="114"/>
        <v>0</v>
      </c>
      <c r="AN103" s="4">
        <f t="shared" si="115"/>
        <v>3.8200000000000005E-2</v>
      </c>
      <c r="AO103" s="4">
        <f t="shared" si="116"/>
        <v>0.23820000000000002</v>
      </c>
      <c r="AP103" s="4">
        <f t="shared" si="117"/>
        <v>0.7</v>
      </c>
      <c r="AQ103" s="4">
        <f t="shared" si="129"/>
        <v>0.2</v>
      </c>
      <c r="AR103" s="2">
        <f t="shared" si="118"/>
        <v>1270.51</v>
      </c>
      <c r="AU103">
        <f t="shared" si="119"/>
        <v>1.3819999999999999</v>
      </c>
      <c r="AV103">
        <f t="shared" si="120"/>
        <v>1.3819999999999999</v>
      </c>
      <c r="AW103">
        <f t="shared" si="121"/>
        <v>0.61799999999999999</v>
      </c>
      <c r="AX103">
        <f t="shared" si="122"/>
        <v>0.61799999999999999</v>
      </c>
      <c r="BE103" s="1">
        <f t="shared" si="123"/>
        <v>45364</v>
      </c>
      <c r="BF103">
        <f t="shared" si="124"/>
        <v>1</v>
      </c>
      <c r="BG103">
        <f t="shared" si="125"/>
        <v>1</v>
      </c>
      <c r="BH103">
        <f t="shared" si="126"/>
        <v>0.61799999999999999</v>
      </c>
      <c r="BI103">
        <f t="shared" si="127"/>
        <v>0.38200000000000001</v>
      </c>
    </row>
    <row r="104" spans="1:61" x14ac:dyDescent="0.25">
      <c r="A104" s="1">
        <f>eod_group_score_df_positive[[#This Row],[date]]</f>
        <v>45363</v>
      </c>
      <c r="B104" t="s">
        <v>277</v>
      </c>
      <c r="C104" s="3">
        <f>AVERAGE(eod_group_score_df_positive!Z104:Z108)</f>
        <v>0.60248504313090323</v>
      </c>
      <c r="D104" s="3">
        <f>AVERAGE(eod_group_score_df_positive!AA104:AA108)</f>
        <v>0.38286945561652486</v>
      </c>
      <c r="E104" s="3">
        <f>AVERAGE(eod_group_score_df_positive!AB104:AB108)</f>
        <v>0.28746678034644646</v>
      </c>
      <c r="F104" s="3">
        <f>AVERAGE(eod_group_score_df_positive!AC104:AC108)</f>
        <v>0.2092812990453552</v>
      </c>
      <c r="G104" t="s">
        <v>277</v>
      </c>
      <c r="H104" s="3">
        <f>ABS(AVERAGE(eod_group_score_df_negative!Z104:Z108))</f>
        <v>0.42996612505409965</v>
      </c>
      <c r="I104" s="3">
        <f>ABS(AVERAGE(eod_group_score_df_negative!AA104:AA108))</f>
        <v>0.38002711267796541</v>
      </c>
      <c r="J104" s="3">
        <f>ABS(AVERAGE(eod_group_score_df_negative!AB104:AB108))</f>
        <v>0.39356758297459454</v>
      </c>
      <c r="K104" s="3">
        <f>ABS(AVERAGE(eod_group_score_df_negative!AC104:AC108))</f>
        <v>0.16020216838535689</v>
      </c>
      <c r="L104" t="s">
        <v>277</v>
      </c>
      <c r="M104" s="4">
        <f t="shared" si="103"/>
        <v>0.16709644329240594</v>
      </c>
      <c r="N104" s="4">
        <f t="shared" si="104"/>
        <v>3.7257251594586547E-3</v>
      </c>
      <c r="O104" s="4">
        <f t="shared" si="105"/>
        <v>-0.15579361092845759</v>
      </c>
      <c r="P104" s="4">
        <f t="shared" si="106"/>
        <v>0.13283173669794018</v>
      </c>
      <c r="Q104" t="s">
        <v>277</v>
      </c>
      <c r="R104" s="6">
        <f t="shared" si="95"/>
        <v>45363</v>
      </c>
      <c r="S104" s="5">
        <f t="shared" ref="S104:V104" si="165">AVERAGE(M104:M108)</f>
        <v>0.4247518477768123</v>
      </c>
      <c r="T104" s="5">
        <f t="shared" si="165"/>
        <v>0.42935593007515171</v>
      </c>
      <c r="U104" s="5">
        <f t="shared" si="165"/>
        <v>0.1278367155446925</v>
      </c>
      <c r="V104" s="5">
        <f t="shared" si="165"/>
        <v>0.26506222002679702</v>
      </c>
      <c r="W104" s="5">
        <f t="shared" si="108"/>
        <v>1.2470067134234535</v>
      </c>
      <c r="X104">
        <f>group_stock_price_index[[#This Row],[VNINDEX]]</f>
        <v>1245</v>
      </c>
      <c r="Y104" t="s">
        <v>277</v>
      </c>
      <c r="Z104" s="1">
        <f t="shared" si="98"/>
        <v>45363</v>
      </c>
      <c r="AA104" s="4">
        <f t="shared" si="99"/>
        <v>0.4</v>
      </c>
      <c r="AB104" s="4">
        <f t="shared" si="100"/>
        <v>0.4</v>
      </c>
      <c r="AC104" s="4">
        <f t="shared" si="101"/>
        <v>0</v>
      </c>
      <c r="AD104" s="4">
        <f t="shared" si="102"/>
        <v>0.2</v>
      </c>
      <c r="AE104" s="4">
        <f t="shared" si="109"/>
        <v>1</v>
      </c>
      <c r="AF104" s="7">
        <f t="shared" si="110"/>
        <v>1245</v>
      </c>
      <c r="AG104" t="s">
        <v>277</v>
      </c>
      <c r="AI104" t="s">
        <v>277</v>
      </c>
      <c r="AJ104" s="1">
        <f t="shared" si="111"/>
        <v>45363</v>
      </c>
      <c r="AK104" s="4">
        <f t="shared" si="112"/>
        <v>0.13819999999999999</v>
      </c>
      <c r="AL104" s="4">
        <f t="shared" si="113"/>
        <v>0.13819999999999999</v>
      </c>
      <c r="AM104" s="4">
        <f t="shared" si="114"/>
        <v>0</v>
      </c>
      <c r="AN104" s="4">
        <f t="shared" si="115"/>
        <v>3.09E-2</v>
      </c>
      <c r="AO104" s="4">
        <f t="shared" si="116"/>
        <v>0.30729999999999996</v>
      </c>
      <c r="AP104" s="4">
        <f t="shared" si="117"/>
        <v>0.7</v>
      </c>
      <c r="AQ104" s="4">
        <f t="shared" si="129"/>
        <v>0.4</v>
      </c>
      <c r="AR104" s="2">
        <f t="shared" si="118"/>
        <v>1245</v>
      </c>
      <c r="AU104">
        <f t="shared" si="119"/>
        <v>0.61799999999999999</v>
      </c>
      <c r="AV104">
        <f t="shared" si="120"/>
        <v>1</v>
      </c>
      <c r="AW104">
        <f t="shared" si="121"/>
        <v>1</v>
      </c>
      <c r="AX104">
        <f t="shared" si="122"/>
        <v>0.61799999999999999</v>
      </c>
      <c r="BE104" s="1">
        <f t="shared" si="123"/>
        <v>45363</v>
      </c>
      <c r="BF104">
        <f t="shared" si="124"/>
        <v>1.3819999999999999</v>
      </c>
      <c r="BG104">
        <f t="shared" si="125"/>
        <v>1.3819999999999999</v>
      </c>
      <c r="BH104">
        <f t="shared" si="126"/>
        <v>1</v>
      </c>
      <c r="BI104">
        <f t="shared" si="127"/>
        <v>0.61799999999999999</v>
      </c>
    </row>
    <row r="105" spans="1:61" x14ac:dyDescent="0.25">
      <c r="A105" s="1">
        <f>eod_group_score_df_positive[[#This Row],[date]]</f>
        <v>45362</v>
      </c>
      <c r="B105" t="s">
        <v>277</v>
      </c>
      <c r="C105" s="3">
        <f>AVERAGE(eod_group_score_df_positive!Z105:Z109)</f>
        <v>0.69082338879404748</v>
      </c>
      <c r="D105" s="3">
        <f>AVERAGE(eod_group_score_df_positive!AA105:AA109)</f>
        <v>0.67447418795079483</v>
      </c>
      <c r="E105" s="3">
        <f>AVERAGE(eod_group_score_df_positive!AB105:AB109)</f>
        <v>0.26238675500820163</v>
      </c>
      <c r="F105" s="3">
        <f>AVERAGE(eod_group_score_df_positive!AC105:AC109)</f>
        <v>0.19908711624149367</v>
      </c>
      <c r="G105" t="s">
        <v>277</v>
      </c>
      <c r="H105" s="3">
        <f>ABS(AVERAGE(eod_group_score_df_negative!Z105:Z109))</f>
        <v>0.41532236368243869</v>
      </c>
      <c r="I105" s="3">
        <f>ABS(AVERAGE(eod_group_score_df_negative!AA105:AA109))</f>
        <v>0.3760764882531456</v>
      </c>
      <c r="J105" s="3">
        <f>ABS(AVERAGE(eod_group_score_df_negative!AB105:AB109))</f>
        <v>0.38686460331851347</v>
      </c>
      <c r="K105" s="3">
        <f>ABS(AVERAGE(eod_group_score_df_negative!AC105:AC109))</f>
        <v>0.15882005203973601</v>
      </c>
      <c r="L105" t="s">
        <v>277</v>
      </c>
      <c r="M105" s="4">
        <f t="shared" si="103"/>
        <v>0.24906394523036893</v>
      </c>
      <c r="N105" s="4">
        <f t="shared" si="104"/>
        <v>0.28403932000299059</v>
      </c>
      <c r="O105" s="4">
        <f t="shared" si="105"/>
        <v>-0.19172520274909047</v>
      </c>
      <c r="P105" s="4">
        <f t="shared" si="106"/>
        <v>0.11250700676136596</v>
      </c>
      <c r="Q105" t="s">
        <v>277</v>
      </c>
      <c r="R105" s="6">
        <f t="shared" si="95"/>
        <v>45362</v>
      </c>
      <c r="S105" s="5">
        <f t="shared" ref="S105:V105" si="166">AVERAGE(M105:M109)</f>
        <v>0.53687450696667816</v>
      </c>
      <c r="T105" s="5">
        <f t="shared" si="166"/>
        <v>0.57701577469689735</v>
      </c>
      <c r="U105" s="5">
        <f t="shared" si="166"/>
        <v>0.29160328186797474</v>
      </c>
      <c r="V105" s="5">
        <f t="shared" si="166"/>
        <v>0.34650323054823862</v>
      </c>
      <c r="W105" s="5">
        <f t="shared" si="108"/>
        <v>1.7519967940797891</v>
      </c>
      <c r="X105">
        <f>group_stock_price_index[[#This Row],[VNINDEX]]</f>
        <v>1235.49</v>
      </c>
      <c r="Y105" t="s">
        <v>277</v>
      </c>
      <c r="Z105" s="1">
        <f t="shared" si="98"/>
        <v>45362</v>
      </c>
      <c r="AA105" s="4">
        <f t="shared" si="99"/>
        <v>0.6</v>
      </c>
      <c r="AB105" s="4">
        <f t="shared" si="100"/>
        <v>0.6</v>
      </c>
      <c r="AC105" s="4">
        <f t="shared" si="101"/>
        <v>0.2</v>
      </c>
      <c r="AD105" s="4">
        <f t="shared" si="102"/>
        <v>0.4</v>
      </c>
      <c r="AE105" s="4">
        <f t="shared" si="109"/>
        <v>1.7999999999999998</v>
      </c>
      <c r="AF105" s="7">
        <f t="shared" si="110"/>
        <v>1235.49</v>
      </c>
      <c r="AG105" t="s">
        <v>277</v>
      </c>
      <c r="AI105" t="s">
        <v>277</v>
      </c>
      <c r="AJ105" s="1">
        <f t="shared" si="111"/>
        <v>45362</v>
      </c>
      <c r="AK105" s="4">
        <f t="shared" si="112"/>
        <v>0.20729999999999998</v>
      </c>
      <c r="AL105" s="4">
        <f t="shared" si="113"/>
        <v>0.20729999999999998</v>
      </c>
      <c r="AM105" s="4">
        <f t="shared" si="114"/>
        <v>0.05</v>
      </c>
      <c r="AN105" s="4">
        <f t="shared" si="115"/>
        <v>6.1800000000000001E-2</v>
      </c>
      <c r="AO105" s="4">
        <f t="shared" si="116"/>
        <v>0.52639999999999998</v>
      </c>
      <c r="AP105" s="4">
        <f t="shared" si="117"/>
        <v>0.7</v>
      </c>
      <c r="AQ105" s="4">
        <f t="shared" si="129"/>
        <v>0.6</v>
      </c>
      <c r="AR105" s="2">
        <f t="shared" si="118"/>
        <v>1235.49</v>
      </c>
      <c r="AU105">
        <f t="shared" si="119"/>
        <v>0.61799999999999999</v>
      </c>
      <c r="AV105">
        <f t="shared" si="120"/>
        <v>1</v>
      </c>
      <c r="AW105">
        <f t="shared" si="121"/>
        <v>1</v>
      </c>
      <c r="AX105">
        <f t="shared" si="122"/>
        <v>0.61799999999999999</v>
      </c>
      <c r="BE105" s="1">
        <f t="shared" si="123"/>
        <v>45362</v>
      </c>
      <c r="BF105">
        <f t="shared" si="124"/>
        <v>1.3819999999999999</v>
      </c>
      <c r="BG105">
        <f t="shared" si="125"/>
        <v>1.3819999999999999</v>
      </c>
      <c r="BH105">
        <f t="shared" si="126"/>
        <v>1</v>
      </c>
      <c r="BI105">
        <f t="shared" si="127"/>
        <v>0.61799999999999999</v>
      </c>
    </row>
    <row r="106" spans="1:61" x14ac:dyDescent="0.25">
      <c r="A106" s="1">
        <f>eod_group_score_df_positive[[#This Row],[date]]</f>
        <v>45359</v>
      </c>
      <c r="B106" t="s">
        <v>277</v>
      </c>
      <c r="C106" s="3">
        <f>AVERAGE(eod_group_score_df_positive!Z106:Z110)</f>
        <v>0.74807457547902567</v>
      </c>
      <c r="D106" s="3">
        <f>AVERAGE(eod_group_score_df_positive!AA106:AA110)</f>
        <v>0.71703940587594606</v>
      </c>
      <c r="E106" s="3">
        <f>AVERAGE(eod_group_score_df_positive!AB106:AB110)</f>
        <v>0.30371769585781611</v>
      </c>
      <c r="F106" s="3">
        <f>AVERAGE(eod_group_score_df_positive!AC106:AC110)</f>
        <v>0.25339861090639854</v>
      </c>
      <c r="G106" t="s">
        <v>277</v>
      </c>
      <c r="H106" s="3">
        <f>ABS(AVERAGE(eod_group_score_df_negative!Z106:Z110))</f>
        <v>0.30316286576758367</v>
      </c>
      <c r="I106" s="3">
        <f>ABS(AVERAGE(eod_group_score_df_negative!AA106:AA110))</f>
        <v>0.31721938127685478</v>
      </c>
      <c r="J106" s="3">
        <f>ABS(AVERAGE(eod_group_score_df_negative!AB106:AB110))</f>
        <v>0.29735265850026871</v>
      </c>
      <c r="K106" s="3">
        <f>ABS(AVERAGE(eod_group_score_df_negative!AC106:AC110))</f>
        <v>0.1304634880217376</v>
      </c>
      <c r="L106" t="s">
        <v>277</v>
      </c>
      <c r="M106" s="4">
        <f t="shared" si="103"/>
        <v>0.42322665865462672</v>
      </c>
      <c r="N106" s="4">
        <f t="shared" si="104"/>
        <v>0.38657638645715664</v>
      </c>
      <c r="O106" s="4">
        <f t="shared" si="105"/>
        <v>1.0589504725025012E-2</v>
      </c>
      <c r="P106" s="4">
        <f t="shared" si="106"/>
        <v>0.32025855959193289</v>
      </c>
      <c r="Q106" t="s">
        <v>277</v>
      </c>
      <c r="R106" s="6">
        <f t="shared" si="95"/>
        <v>45359</v>
      </c>
      <c r="S106" s="5">
        <f t="shared" ref="S106:V106" si="167">AVERAGE(M106:M110)</f>
        <v>0.6381251774447787</v>
      </c>
      <c r="T106" s="5">
        <f t="shared" si="167"/>
        <v>0.6424582823895767</v>
      </c>
      <c r="U106" s="5">
        <f t="shared" si="167"/>
        <v>0.47090913893798964</v>
      </c>
      <c r="V106" s="5">
        <f t="shared" si="167"/>
        <v>0.46458080040802924</v>
      </c>
      <c r="W106" s="5">
        <f t="shared" si="108"/>
        <v>2.2160733991803743</v>
      </c>
      <c r="X106">
        <f>group_stock_price_index[[#This Row],[VNINDEX]]</f>
        <v>1247.3499999999999</v>
      </c>
      <c r="Y106" t="s">
        <v>277</v>
      </c>
      <c r="Z106" s="1">
        <f t="shared" si="98"/>
        <v>45359</v>
      </c>
      <c r="AA106" s="4">
        <f t="shared" si="99"/>
        <v>0.6</v>
      </c>
      <c r="AB106" s="4">
        <f t="shared" si="100"/>
        <v>0.6</v>
      </c>
      <c r="AC106" s="4">
        <f t="shared" si="101"/>
        <v>0.4</v>
      </c>
      <c r="AD106" s="4">
        <f t="shared" si="102"/>
        <v>0.4</v>
      </c>
      <c r="AE106" s="4">
        <f t="shared" si="109"/>
        <v>2</v>
      </c>
      <c r="AF106" s="7">
        <f t="shared" si="110"/>
        <v>1247.3499999999999</v>
      </c>
      <c r="AG106" t="s">
        <v>277</v>
      </c>
      <c r="AI106" t="s">
        <v>277</v>
      </c>
      <c r="AJ106" s="1">
        <f t="shared" si="111"/>
        <v>45359</v>
      </c>
      <c r="AK106" s="4">
        <f t="shared" si="112"/>
        <v>0.20729999999999998</v>
      </c>
      <c r="AL106" s="4">
        <f t="shared" si="113"/>
        <v>0.20729999999999998</v>
      </c>
      <c r="AM106" s="4">
        <f t="shared" si="114"/>
        <v>0.1</v>
      </c>
      <c r="AN106" s="4">
        <f t="shared" si="115"/>
        <v>6.1800000000000001E-2</v>
      </c>
      <c r="AO106" s="4">
        <f t="shared" si="116"/>
        <v>0.57639999999999991</v>
      </c>
      <c r="AP106" s="4">
        <f t="shared" si="117"/>
        <v>0.7</v>
      </c>
      <c r="AQ106" s="4">
        <f t="shared" si="129"/>
        <v>0.6</v>
      </c>
      <c r="AR106" s="2">
        <f t="shared" si="118"/>
        <v>1247.3499999999999</v>
      </c>
      <c r="AU106">
        <f t="shared" si="119"/>
        <v>0.61799999999999999</v>
      </c>
      <c r="AV106">
        <f t="shared" si="120"/>
        <v>1</v>
      </c>
      <c r="AW106">
        <f t="shared" si="121"/>
        <v>1</v>
      </c>
      <c r="AX106">
        <f t="shared" si="122"/>
        <v>0.61799999999999999</v>
      </c>
      <c r="BE106" s="1">
        <f t="shared" si="123"/>
        <v>45359</v>
      </c>
      <c r="BF106">
        <f t="shared" si="124"/>
        <v>1.3819999999999999</v>
      </c>
      <c r="BG106">
        <f t="shared" si="125"/>
        <v>1.3819999999999999</v>
      </c>
      <c r="BH106">
        <f t="shared" si="126"/>
        <v>1</v>
      </c>
      <c r="BI106">
        <f t="shared" si="127"/>
        <v>0.61799999999999999</v>
      </c>
    </row>
    <row r="107" spans="1:61" x14ac:dyDescent="0.25">
      <c r="A107" s="1">
        <f>eod_group_score_df_positive[[#This Row],[date]]</f>
        <v>45358</v>
      </c>
      <c r="B107" t="s">
        <v>277</v>
      </c>
      <c r="C107" s="3">
        <f>AVERAGE(eod_group_score_df_positive!Z107:Z111)</f>
        <v>0.98087251834640588</v>
      </c>
      <c r="D107" s="3">
        <f>AVERAGE(eod_group_score_df_positive!AA107:AA111)</f>
        <v>0.85171717231122135</v>
      </c>
      <c r="E107" s="3">
        <f>AVERAGE(eod_group_score_df_positive!AB107:AB111)</f>
        <v>0.37774349665847096</v>
      </c>
      <c r="F107" s="3">
        <f>AVERAGE(eod_group_score_df_positive!AC107:AC111)</f>
        <v>0.2716937934676118</v>
      </c>
      <c r="G107" t="s">
        <v>277</v>
      </c>
      <c r="H107" s="3">
        <f>ABS(AVERAGE(eod_group_score_df_negative!Z107:Z111))</f>
        <v>0.14804646259872939</v>
      </c>
      <c r="I107" s="3">
        <f>ABS(AVERAGE(eod_group_score_df_negative!AA107:AA111))</f>
        <v>0.13307420345984619</v>
      </c>
      <c r="J107" s="3">
        <f>ABS(AVERAGE(eod_group_score_df_negative!AB107:AB111))</f>
        <v>0.11590559109697503</v>
      </c>
      <c r="K107" s="3">
        <f>ABS(AVERAGE(eod_group_score_df_negative!AC107:AC111))</f>
        <v>9.2565248509677969E-2</v>
      </c>
      <c r="L107" t="s">
        <v>277</v>
      </c>
      <c r="M107" s="4">
        <f t="shared" si="103"/>
        <v>0.73771995139140223</v>
      </c>
      <c r="N107" s="4">
        <f t="shared" si="104"/>
        <v>0.72974133053175372</v>
      </c>
      <c r="O107" s="4">
        <f t="shared" si="105"/>
        <v>0.53041302426392933</v>
      </c>
      <c r="P107" s="4">
        <f t="shared" si="106"/>
        <v>0.49176142336942147</v>
      </c>
      <c r="Q107" t="s">
        <v>277</v>
      </c>
      <c r="R107" s="6">
        <f t="shared" si="95"/>
        <v>45358</v>
      </c>
      <c r="S107" s="5">
        <f t="shared" ref="S107:V107" si="168">AVERAGE(M107:M111)</f>
        <v>0.72463624610348343</v>
      </c>
      <c r="T107" s="5">
        <f t="shared" si="168"/>
        <v>0.72555592304145944</v>
      </c>
      <c r="U107" s="5">
        <f t="shared" si="168"/>
        <v>0.62117667769050855</v>
      </c>
      <c r="V107" s="5">
        <f t="shared" si="168"/>
        <v>0.54893349277505632</v>
      </c>
      <c r="W107" s="5">
        <f t="shared" si="108"/>
        <v>2.6203023396105074</v>
      </c>
      <c r="X107">
        <f>group_stock_price_index[[#This Row],[VNINDEX]]</f>
        <v>1268.46</v>
      </c>
      <c r="Y107" t="s">
        <v>277</v>
      </c>
      <c r="Z107" s="1">
        <f t="shared" si="98"/>
        <v>45358</v>
      </c>
      <c r="AA107" s="4">
        <f t="shared" si="99"/>
        <v>0.8</v>
      </c>
      <c r="AB107" s="4">
        <f t="shared" si="100"/>
        <v>0.8</v>
      </c>
      <c r="AC107" s="4">
        <f t="shared" si="101"/>
        <v>0.6</v>
      </c>
      <c r="AD107" s="4">
        <f t="shared" si="102"/>
        <v>0.6</v>
      </c>
      <c r="AE107" s="4">
        <f t="shared" si="109"/>
        <v>2.8000000000000003</v>
      </c>
      <c r="AF107" s="7">
        <f t="shared" si="110"/>
        <v>1268.46</v>
      </c>
      <c r="AG107" t="s">
        <v>277</v>
      </c>
      <c r="AI107" t="s">
        <v>277</v>
      </c>
      <c r="AJ107" s="1">
        <f t="shared" si="111"/>
        <v>45358</v>
      </c>
      <c r="AK107" s="4">
        <f t="shared" si="112"/>
        <v>0.27639999999999998</v>
      </c>
      <c r="AL107" s="4">
        <f t="shared" si="113"/>
        <v>0.27639999999999998</v>
      </c>
      <c r="AM107" s="4">
        <f t="shared" si="114"/>
        <v>0.15</v>
      </c>
      <c r="AN107" s="4">
        <f t="shared" si="115"/>
        <v>9.2699999999999991E-2</v>
      </c>
      <c r="AO107" s="4">
        <f t="shared" si="116"/>
        <v>0.79549999999999998</v>
      </c>
      <c r="AP107" s="4">
        <f t="shared" si="117"/>
        <v>1</v>
      </c>
      <c r="AQ107" s="4">
        <f t="shared" si="129"/>
        <v>0.8</v>
      </c>
      <c r="AR107" s="2">
        <f t="shared" si="118"/>
        <v>1268.46</v>
      </c>
      <c r="AU107">
        <f t="shared" si="119"/>
        <v>0.61799999999999999</v>
      </c>
      <c r="AV107">
        <f t="shared" si="120"/>
        <v>1</v>
      </c>
      <c r="AW107">
        <f t="shared" si="121"/>
        <v>1</v>
      </c>
      <c r="AX107">
        <f t="shared" si="122"/>
        <v>0.61799999999999999</v>
      </c>
      <c r="BE107" s="1">
        <f t="shared" si="123"/>
        <v>45358</v>
      </c>
      <c r="BF107">
        <f t="shared" si="124"/>
        <v>1.3819999999999999</v>
      </c>
      <c r="BG107">
        <f t="shared" si="125"/>
        <v>1.3819999999999999</v>
      </c>
      <c r="BH107">
        <f t="shared" si="126"/>
        <v>1</v>
      </c>
      <c r="BI107">
        <f t="shared" si="127"/>
        <v>0.61799999999999999</v>
      </c>
    </row>
    <row r="108" spans="1:61" x14ac:dyDescent="0.25">
      <c r="A108" s="1">
        <f>eod_group_score_df_positive[[#This Row],[date]]</f>
        <v>45357</v>
      </c>
      <c r="B108" t="s">
        <v>277</v>
      </c>
      <c r="C108" s="3">
        <f>AVERAGE(eod_group_score_df_positive!Z108:Z112)</f>
        <v>0.58625651274839108</v>
      </c>
      <c r="D108" s="3">
        <f>AVERAGE(eod_group_score_df_positive!AA108:AA112)</f>
        <v>0.72717847779794931</v>
      </c>
      <c r="E108" s="3">
        <f>AVERAGE(eod_group_score_df_positive!AB108:AB112)</f>
        <v>0.33131993187129372</v>
      </c>
      <c r="F108" s="3">
        <f>AVERAGE(eod_group_score_df_positive!AC108:AC112)</f>
        <v>0.18207092944538564</v>
      </c>
      <c r="G108" t="s">
        <v>277</v>
      </c>
      <c r="H108" s="3">
        <f>ABS(AVERAGE(eod_group_score_df_negative!Z108:Z112))</f>
        <v>0.17184087652496374</v>
      </c>
      <c r="I108" s="3">
        <f>ABS(AVERAGE(eod_group_score_df_negative!AA108:AA112))</f>
        <v>0.10736536366016877</v>
      </c>
      <c r="J108" s="3">
        <f>ABS(AVERAGE(eod_group_score_df_negative!AB108:AB112))</f>
        <v>0.1270323727606068</v>
      </c>
      <c r="K108" s="3">
        <f>ABS(AVERAGE(eod_group_score_df_negative!AC108:AC112))</f>
        <v>0.10511797957045199</v>
      </c>
      <c r="L108" t="s">
        <v>277</v>
      </c>
      <c r="M108" s="4">
        <f t="shared" si="103"/>
        <v>0.54665224031525761</v>
      </c>
      <c r="N108" s="4">
        <f t="shared" si="104"/>
        <v>0.74269688822439905</v>
      </c>
      <c r="O108" s="4">
        <f t="shared" si="105"/>
        <v>0.44569986241205617</v>
      </c>
      <c r="P108" s="4">
        <f t="shared" si="106"/>
        <v>0.26795237371332442</v>
      </c>
      <c r="Q108" t="s">
        <v>277</v>
      </c>
      <c r="R108" s="6">
        <f t="shared" si="95"/>
        <v>45357</v>
      </c>
      <c r="S108" s="5">
        <f t="shared" ref="S108:V108" si="169">AVERAGE(M108:M112)</f>
        <v>0.59424793506529494</v>
      </c>
      <c r="T108" s="5">
        <f t="shared" si="169"/>
        <v>0.62545205683250016</v>
      </c>
      <c r="U108" s="5">
        <f t="shared" si="169"/>
        <v>0.52100273018261389</v>
      </c>
      <c r="V108" s="5">
        <f t="shared" si="169"/>
        <v>0.43463149665563749</v>
      </c>
      <c r="W108" s="5">
        <f t="shared" si="108"/>
        <v>2.1753342187360465</v>
      </c>
      <c r="X108">
        <f>group_stock_price_index[[#This Row],[VNINDEX]]</f>
        <v>1262.73</v>
      </c>
      <c r="Y108" t="s">
        <v>277</v>
      </c>
      <c r="Z108" s="1">
        <f t="shared" si="98"/>
        <v>45357</v>
      </c>
      <c r="AA108" s="4">
        <f t="shared" si="99"/>
        <v>0.6</v>
      </c>
      <c r="AB108" s="4">
        <f t="shared" si="100"/>
        <v>0.6</v>
      </c>
      <c r="AC108" s="4">
        <f t="shared" si="101"/>
        <v>0.6</v>
      </c>
      <c r="AD108" s="4">
        <f t="shared" si="102"/>
        <v>0.4</v>
      </c>
      <c r="AE108" s="4">
        <f t="shared" si="109"/>
        <v>2.1999999999999997</v>
      </c>
      <c r="AF108" s="7">
        <f t="shared" si="110"/>
        <v>1262.73</v>
      </c>
      <c r="AG108" t="s">
        <v>277</v>
      </c>
      <c r="AI108" t="s">
        <v>277</v>
      </c>
      <c r="AJ108" s="1">
        <f t="shared" si="111"/>
        <v>45357</v>
      </c>
      <c r="AK108" s="4">
        <f t="shared" si="112"/>
        <v>0.15</v>
      </c>
      <c r="AL108" s="4">
        <f t="shared" si="113"/>
        <v>0.15</v>
      </c>
      <c r="AM108" s="4">
        <f t="shared" si="114"/>
        <v>9.2699999999999991E-2</v>
      </c>
      <c r="AN108" s="4">
        <f t="shared" si="115"/>
        <v>3.8200000000000005E-2</v>
      </c>
      <c r="AO108" s="4">
        <f t="shared" si="116"/>
        <v>0.43090000000000001</v>
      </c>
      <c r="AP108" s="4">
        <f t="shared" si="117"/>
        <v>0.7</v>
      </c>
      <c r="AQ108" s="4">
        <f t="shared" si="129"/>
        <v>0.4</v>
      </c>
      <c r="AR108" s="2">
        <f t="shared" si="118"/>
        <v>1262.73</v>
      </c>
      <c r="AU108">
        <f t="shared" si="119"/>
        <v>0.61799999999999999</v>
      </c>
      <c r="AV108">
        <f t="shared" si="120"/>
        <v>1</v>
      </c>
      <c r="AW108">
        <f t="shared" si="121"/>
        <v>1</v>
      </c>
      <c r="AX108">
        <f t="shared" si="122"/>
        <v>0.61799999999999999</v>
      </c>
      <c r="BE108" s="1">
        <f t="shared" si="123"/>
        <v>45357</v>
      </c>
      <c r="BF108">
        <f t="shared" si="124"/>
        <v>1</v>
      </c>
      <c r="BG108">
        <f t="shared" si="125"/>
        <v>1</v>
      </c>
      <c r="BH108">
        <f t="shared" si="126"/>
        <v>0.61799999999999999</v>
      </c>
      <c r="BI108">
        <f t="shared" si="127"/>
        <v>0.38200000000000001</v>
      </c>
    </row>
    <row r="109" spans="1:61" x14ac:dyDescent="0.25">
      <c r="A109" s="1">
        <f>eod_group_score_df_positive[[#This Row],[date]]</f>
        <v>45356</v>
      </c>
      <c r="B109" t="s">
        <v>277</v>
      </c>
      <c r="C109" s="3">
        <f>AVERAGE(eod_group_score_df_positive!Z109:Z113)</f>
        <v>0.56879552739994543</v>
      </c>
      <c r="D109" s="3">
        <f>AVERAGE(eod_group_score_df_positive!AA109:AA113)</f>
        <v>0.80272641025612601</v>
      </c>
      <c r="E109" s="3">
        <f>AVERAGE(eod_group_score_df_positive!AB109:AB113)</f>
        <v>0.38315824052809005</v>
      </c>
      <c r="F109" s="3">
        <f>AVERAGE(eod_group_score_df_positive!AC109:AC113)</f>
        <v>0.21934128725129637</v>
      </c>
      <c r="G109" t="s">
        <v>277</v>
      </c>
      <c r="H109" s="3">
        <f>ABS(AVERAGE(eod_group_score_df_negative!Z109:Z113))</f>
        <v>8.9643230547417699E-2</v>
      </c>
      <c r="I109" s="3">
        <f>ABS(AVERAGE(eod_group_score_df_negative!AA109:AA113))</f>
        <v>0.11887509844114849</v>
      </c>
      <c r="J109" s="3">
        <f>ABS(AVERAGE(eod_group_score_df_negative!AB109:AB113))</f>
        <v>7.7634548675748455E-2</v>
      </c>
      <c r="K109" s="3">
        <f>ABS(AVERAGE(eod_group_score_df_negative!AC109:AC113))</f>
        <v>6.5510722485771472E-2</v>
      </c>
      <c r="L109" t="s">
        <v>277</v>
      </c>
      <c r="M109" s="4">
        <f t="shared" si="103"/>
        <v>0.72770973924173532</v>
      </c>
      <c r="N109" s="4">
        <f t="shared" si="104"/>
        <v>0.74202494826818621</v>
      </c>
      <c r="O109" s="4">
        <f t="shared" si="105"/>
        <v>0.66303922068795373</v>
      </c>
      <c r="P109" s="4">
        <f t="shared" si="106"/>
        <v>0.54003678930514809</v>
      </c>
      <c r="Q109" t="s">
        <v>277</v>
      </c>
      <c r="R109" s="6">
        <f t="shared" si="95"/>
        <v>45356</v>
      </c>
      <c r="S109" s="5">
        <f t="shared" ref="S109:V109" si="170">AVERAGE(M109:M113)</f>
        <v>0.52766872630714834</v>
      </c>
      <c r="T109" s="5">
        <f t="shared" si="170"/>
        <v>0.53493225281737911</v>
      </c>
      <c r="U109" s="5">
        <f t="shared" si="170"/>
        <v>0.45886466944834226</v>
      </c>
      <c r="V109" s="5">
        <f t="shared" si="170"/>
        <v>0.35389864114392328</v>
      </c>
      <c r="W109" s="5">
        <f t="shared" si="108"/>
        <v>1.875364289716793</v>
      </c>
      <c r="X109">
        <f>group_stock_price_index[[#This Row],[VNINDEX]]</f>
        <v>1269.98</v>
      </c>
      <c r="Y109" t="s">
        <v>277</v>
      </c>
      <c r="Z109" s="1">
        <f t="shared" si="98"/>
        <v>45356</v>
      </c>
      <c r="AA109" s="4">
        <f t="shared" si="99"/>
        <v>0.6</v>
      </c>
      <c r="AB109" s="4">
        <f t="shared" si="100"/>
        <v>0.6</v>
      </c>
      <c r="AC109" s="4">
        <f t="shared" si="101"/>
        <v>0.4</v>
      </c>
      <c r="AD109" s="4">
        <f t="shared" si="102"/>
        <v>0.4</v>
      </c>
      <c r="AE109" s="4">
        <f t="shared" si="109"/>
        <v>2</v>
      </c>
      <c r="AF109" s="7">
        <f t="shared" si="110"/>
        <v>1269.98</v>
      </c>
      <c r="AG109" t="s">
        <v>277</v>
      </c>
      <c r="AI109" t="s">
        <v>277</v>
      </c>
      <c r="AJ109" s="1">
        <f t="shared" si="111"/>
        <v>45356</v>
      </c>
      <c r="AK109" s="4">
        <f t="shared" si="112"/>
        <v>0.20729999999999998</v>
      </c>
      <c r="AL109" s="4">
        <f t="shared" si="113"/>
        <v>0.20729999999999998</v>
      </c>
      <c r="AM109" s="4">
        <f t="shared" si="114"/>
        <v>0.1</v>
      </c>
      <c r="AN109" s="4">
        <f t="shared" si="115"/>
        <v>6.1800000000000001E-2</v>
      </c>
      <c r="AO109" s="4">
        <f t="shared" si="116"/>
        <v>0.57639999999999991</v>
      </c>
      <c r="AP109" s="4">
        <f t="shared" si="117"/>
        <v>0.7</v>
      </c>
      <c r="AQ109" s="4">
        <f t="shared" si="129"/>
        <v>0.6</v>
      </c>
      <c r="AR109" s="2">
        <f t="shared" si="118"/>
        <v>1269.98</v>
      </c>
      <c r="AU109">
        <f t="shared" si="119"/>
        <v>0.61799999999999999</v>
      </c>
      <c r="AV109">
        <f t="shared" si="120"/>
        <v>1</v>
      </c>
      <c r="AW109">
        <f t="shared" si="121"/>
        <v>1</v>
      </c>
      <c r="AX109">
        <f t="shared" si="122"/>
        <v>0.61799999999999999</v>
      </c>
      <c r="BE109" s="1">
        <f t="shared" si="123"/>
        <v>45356</v>
      </c>
      <c r="BF109">
        <f t="shared" si="124"/>
        <v>1.3819999999999999</v>
      </c>
      <c r="BG109">
        <f t="shared" si="125"/>
        <v>1.3819999999999999</v>
      </c>
      <c r="BH109">
        <f t="shared" si="126"/>
        <v>1</v>
      </c>
      <c r="BI109">
        <f t="shared" si="127"/>
        <v>0.61799999999999999</v>
      </c>
    </row>
    <row r="110" spans="1:61" x14ac:dyDescent="0.25">
      <c r="A110" s="1">
        <f>eod_group_score_df_positive[[#This Row],[date]]</f>
        <v>45355</v>
      </c>
      <c r="B110" t="s">
        <v>277</v>
      </c>
      <c r="C110" s="3">
        <f>AVERAGE(eod_group_score_df_positive!Z110:Z114)</f>
        <v>0.62774520693139846</v>
      </c>
      <c r="D110" s="3">
        <f>AVERAGE(eod_group_score_df_positive!AA110:AA114)</f>
        <v>0.47519141816222055</v>
      </c>
      <c r="E110" s="3">
        <f>AVERAGE(eod_group_score_df_positive!AB110:AB114)</f>
        <v>0.42396162558749156</v>
      </c>
      <c r="F110" s="3">
        <f>AVERAGE(eod_group_score_df_positive!AC110:AC114)</f>
        <v>0.30398875192755676</v>
      </c>
      <c r="G110" t="s">
        <v>277</v>
      </c>
      <c r="H110" s="3">
        <f>ABS(AVERAGE(eod_group_score_df_negative!Z110:Z114))</f>
        <v>8.7504631695764737E-2</v>
      </c>
      <c r="I110" s="3">
        <f>ABS(AVERAGE(eod_group_score_df_negative!AA110:AA114))</f>
        <v>0.11464984801265843</v>
      </c>
      <c r="J110" s="3">
        <f>ABS(AVERAGE(eod_group_score_df_negative!AB110:AB114))</f>
        <v>7.3411216153551423E-2</v>
      </c>
      <c r="K110" s="3">
        <f>ABS(AVERAGE(eod_group_score_df_negative!AC110:AC114))</f>
        <v>5.3037110057651972E-2</v>
      </c>
      <c r="L110" t="s">
        <v>277</v>
      </c>
      <c r="M110" s="4">
        <f t="shared" si="103"/>
        <v>0.75531729762087207</v>
      </c>
      <c r="N110" s="4">
        <f t="shared" si="104"/>
        <v>0.61125185846638785</v>
      </c>
      <c r="O110" s="4">
        <f t="shared" si="105"/>
        <v>0.70480408260098382</v>
      </c>
      <c r="P110" s="4">
        <f t="shared" si="106"/>
        <v>0.70289485606031943</v>
      </c>
      <c r="Q110" t="s">
        <v>277</v>
      </c>
      <c r="R110" s="6">
        <f t="shared" si="95"/>
        <v>45355</v>
      </c>
      <c r="S110" s="5">
        <f t="shared" ref="S110:V110" si="171">AVERAGE(M110:M114)</f>
        <v>0.43520171347683101</v>
      </c>
      <c r="T110" s="5">
        <f t="shared" si="171"/>
        <v>0.46960485905598581</v>
      </c>
      <c r="U110" s="5">
        <f t="shared" si="171"/>
        <v>0.36302370884531476</v>
      </c>
      <c r="V110" s="5">
        <f t="shared" si="171"/>
        <v>0.23474508564487634</v>
      </c>
      <c r="W110" s="5">
        <f t="shared" si="108"/>
        <v>1.5025753670230078</v>
      </c>
      <c r="X110">
        <f>group_stock_price_index[[#This Row],[VNINDEX]]</f>
        <v>1261.4100000000001</v>
      </c>
      <c r="Y110" t="s">
        <v>277</v>
      </c>
      <c r="Z110" s="1">
        <f t="shared" si="98"/>
        <v>45355</v>
      </c>
      <c r="AA110" s="4">
        <f t="shared" si="99"/>
        <v>0.4</v>
      </c>
      <c r="AB110" s="4">
        <f t="shared" si="100"/>
        <v>0.4</v>
      </c>
      <c r="AC110" s="4">
        <f t="shared" si="101"/>
        <v>0.4</v>
      </c>
      <c r="AD110" s="4">
        <f t="shared" si="102"/>
        <v>0.2</v>
      </c>
      <c r="AE110" s="4">
        <f t="shared" si="109"/>
        <v>1.4000000000000001</v>
      </c>
      <c r="AF110" s="7">
        <f t="shared" si="110"/>
        <v>1261.4100000000001</v>
      </c>
      <c r="AG110" t="s">
        <v>277</v>
      </c>
      <c r="AI110" t="s">
        <v>277</v>
      </c>
      <c r="AJ110" s="1">
        <f t="shared" si="111"/>
        <v>45355</v>
      </c>
      <c r="AK110" s="4">
        <f t="shared" si="112"/>
        <v>0.1</v>
      </c>
      <c r="AL110" s="4">
        <f t="shared" si="113"/>
        <v>0.1</v>
      </c>
      <c r="AM110" s="4">
        <f t="shared" si="114"/>
        <v>6.1800000000000001E-2</v>
      </c>
      <c r="AN110" s="4">
        <f t="shared" si="115"/>
        <v>1.9100000000000002E-2</v>
      </c>
      <c r="AO110" s="4">
        <f t="shared" si="116"/>
        <v>0.28090000000000004</v>
      </c>
      <c r="AP110" s="4">
        <f t="shared" si="117"/>
        <v>0.7</v>
      </c>
      <c r="AQ110" s="4">
        <f t="shared" si="129"/>
        <v>0.2</v>
      </c>
      <c r="AR110" s="2">
        <f t="shared" si="118"/>
        <v>1261.4100000000001</v>
      </c>
      <c r="AU110">
        <f t="shared" si="119"/>
        <v>0.61799999999999999</v>
      </c>
      <c r="AV110">
        <f t="shared" si="120"/>
        <v>1</v>
      </c>
      <c r="AW110">
        <f t="shared" si="121"/>
        <v>1</v>
      </c>
      <c r="AX110">
        <f t="shared" si="122"/>
        <v>0.61799999999999999</v>
      </c>
      <c r="BE110" s="1">
        <f t="shared" si="123"/>
        <v>45355</v>
      </c>
      <c r="BF110">
        <f t="shared" si="124"/>
        <v>1</v>
      </c>
      <c r="BG110">
        <f t="shared" si="125"/>
        <v>1</v>
      </c>
      <c r="BH110">
        <f t="shared" si="126"/>
        <v>0.61799999999999999</v>
      </c>
      <c r="BI110">
        <f t="shared" si="127"/>
        <v>0.38200000000000001</v>
      </c>
    </row>
    <row r="111" spans="1:61" x14ac:dyDescent="0.25">
      <c r="A111" s="1">
        <f>eod_group_score_df_positive[[#This Row],[date]]</f>
        <v>45352</v>
      </c>
      <c r="B111" t="s">
        <v>277</v>
      </c>
      <c r="C111" s="3">
        <f>AVERAGE(eod_group_score_df_positive!Z111:Z115)</f>
        <v>0.81454723206473556</v>
      </c>
      <c r="D111" s="3">
        <f>AVERAGE(eod_group_score_df_positive!AA111:AA115)</f>
        <v>0.77379783948022429</v>
      </c>
      <c r="E111" s="3">
        <f>AVERAGE(eod_group_score_df_positive!AB111:AB115)</f>
        <v>0.48075880144546757</v>
      </c>
      <c r="F111" s="3">
        <f>AVERAGE(eod_group_score_df_positive!AC111:AC115)</f>
        <v>0.28404970905202365</v>
      </c>
      <c r="G111" t="s">
        <v>277</v>
      </c>
      <c r="H111" s="3">
        <f>ABS(AVERAGE(eod_group_score_df_negative!Z111:Z115))</f>
        <v>6.3300738450816046E-2</v>
      </c>
      <c r="I111" s="3">
        <f>ABS(AVERAGE(eod_group_score_df_negative!AA111:AA115))</f>
        <v>8.4992510095345128E-2</v>
      </c>
      <c r="J111" s="3">
        <f>ABS(AVERAGE(eod_group_score_df_negative!AB111:AB115))</f>
        <v>6.4960456260679741E-2</v>
      </c>
      <c r="K111" s="3">
        <f>ABS(AVERAGE(eod_group_score_df_negative!AC111:AC115))</f>
        <v>4.2065237324290863E-2</v>
      </c>
      <c r="L111" t="s">
        <v>277</v>
      </c>
      <c r="M111" s="4">
        <f t="shared" si="103"/>
        <v>0.85578200194815013</v>
      </c>
      <c r="N111" s="4">
        <f t="shared" si="104"/>
        <v>0.80206458971657035</v>
      </c>
      <c r="O111" s="4">
        <f t="shared" si="105"/>
        <v>0.76192719848761903</v>
      </c>
      <c r="P111" s="4">
        <f t="shared" si="106"/>
        <v>0.74202202142706808</v>
      </c>
      <c r="Q111" t="s">
        <v>277</v>
      </c>
      <c r="R111" s="6">
        <f t="shared" si="95"/>
        <v>45352</v>
      </c>
      <c r="S111" s="5">
        <f t="shared" ref="S111:V111" si="172">AVERAGE(M111:M115)</f>
        <v>0.32569668172918698</v>
      </c>
      <c r="T111" s="5">
        <f t="shared" si="172"/>
        <v>0.42975070914133806</v>
      </c>
      <c r="U111" s="5">
        <f t="shared" si="172"/>
        <v>0.23417428833973739</v>
      </c>
      <c r="V111" s="5">
        <f t="shared" si="172"/>
        <v>6.2385384600961991E-2</v>
      </c>
      <c r="W111" s="5">
        <f t="shared" si="108"/>
        <v>1.0520070638112244</v>
      </c>
      <c r="X111">
        <f>group_stock_price_index[[#This Row],[VNINDEX]]</f>
        <v>1258.28</v>
      </c>
      <c r="Y111" t="s">
        <v>277</v>
      </c>
      <c r="Z111" s="1">
        <f t="shared" si="98"/>
        <v>45352</v>
      </c>
      <c r="AA111" s="4">
        <f t="shared" si="99"/>
        <v>0.4</v>
      </c>
      <c r="AB111" s="4">
        <f t="shared" si="100"/>
        <v>0.4</v>
      </c>
      <c r="AC111" s="4">
        <f t="shared" si="101"/>
        <v>0.2</v>
      </c>
      <c r="AD111" s="4">
        <f t="shared" si="102"/>
        <v>0</v>
      </c>
      <c r="AE111" s="4">
        <f t="shared" si="109"/>
        <v>1</v>
      </c>
      <c r="AF111" s="7">
        <f t="shared" si="110"/>
        <v>1258.28</v>
      </c>
      <c r="AG111" t="s">
        <v>277</v>
      </c>
      <c r="AI111" t="s">
        <v>277</v>
      </c>
      <c r="AJ111" s="1">
        <f t="shared" si="111"/>
        <v>45352</v>
      </c>
      <c r="AK111" s="4">
        <f t="shared" si="112"/>
        <v>0.13819999999999999</v>
      </c>
      <c r="AL111" s="4">
        <f t="shared" si="113"/>
        <v>0.13819999999999999</v>
      </c>
      <c r="AM111" s="4">
        <f t="shared" si="114"/>
        <v>0.05</v>
      </c>
      <c r="AN111" s="4">
        <f t="shared" si="115"/>
        <v>0</v>
      </c>
      <c r="AO111" s="4">
        <f t="shared" si="116"/>
        <v>0.32639999999999997</v>
      </c>
      <c r="AP111" s="4">
        <f t="shared" si="117"/>
        <v>0.7</v>
      </c>
      <c r="AQ111" s="4">
        <f t="shared" si="129"/>
        <v>0.4</v>
      </c>
      <c r="AR111" s="2">
        <f t="shared" si="118"/>
        <v>1258.28</v>
      </c>
      <c r="AU111">
        <f t="shared" si="119"/>
        <v>0.61799999999999999</v>
      </c>
      <c r="AV111">
        <f t="shared" si="120"/>
        <v>1</v>
      </c>
      <c r="AW111">
        <f t="shared" si="121"/>
        <v>1</v>
      </c>
      <c r="AX111">
        <f t="shared" si="122"/>
        <v>0.61799999999999999</v>
      </c>
      <c r="BE111" s="1">
        <f t="shared" si="123"/>
        <v>45352</v>
      </c>
      <c r="BF111">
        <f t="shared" si="124"/>
        <v>1.3819999999999999</v>
      </c>
      <c r="BG111">
        <f t="shared" si="125"/>
        <v>1.3819999999999999</v>
      </c>
      <c r="BH111">
        <f t="shared" si="126"/>
        <v>1</v>
      </c>
      <c r="BI111">
        <f t="shared" si="127"/>
        <v>0.61799999999999999</v>
      </c>
    </row>
    <row r="112" spans="1:61" x14ac:dyDescent="0.25">
      <c r="A112" s="1">
        <f>eod_group_score_df_positive[[#This Row],[date]]</f>
        <v>45351</v>
      </c>
      <c r="B112" t="s">
        <v>277</v>
      </c>
      <c r="C112" s="3">
        <f>AVERAGE(eod_group_score_df_positive!Z112:Z116)</f>
        <v>0.56160393689766774</v>
      </c>
      <c r="D112" s="3">
        <f>AVERAGE(eod_group_score_df_positive!AA112:AA116)</f>
        <v>0.63434246556135609</v>
      </c>
      <c r="E112" s="3">
        <f>AVERAGE(eod_group_score_df_positive!AB112:AB116)</f>
        <v>0.39036791337380705</v>
      </c>
      <c r="F112" s="3">
        <f>AVERAGE(eod_group_score_df_positive!AC112:AC116)</f>
        <v>0.24944270091516194</v>
      </c>
      <c r="G112" t="s">
        <v>277</v>
      </c>
      <c r="H112" s="3">
        <f>ABS(AVERAGE(eod_group_score_df_negative!Z112:Z116))</f>
        <v>0.47286854636950304</v>
      </c>
      <c r="I112" s="3">
        <f>ABS(AVERAGE(eod_group_score_df_negative!AA112:AA116))</f>
        <v>0.39776152513538221</v>
      </c>
      <c r="J112" s="3">
        <f>ABS(AVERAGE(eod_group_score_df_negative!AB112:AB116))</f>
        <v>0.36796428772437517</v>
      </c>
      <c r="K112" s="3">
        <f>ABS(AVERAGE(eod_group_score_df_negative!AC112:AC116))</f>
        <v>0.29267587520724414</v>
      </c>
      <c r="L112" t="s">
        <v>277</v>
      </c>
      <c r="M112" s="4">
        <f t="shared" si="103"/>
        <v>8.5778396200459614E-2</v>
      </c>
      <c r="N112" s="4">
        <f t="shared" si="104"/>
        <v>0.2292219994869569</v>
      </c>
      <c r="O112" s="4">
        <f t="shared" si="105"/>
        <v>2.9543286724456601E-2</v>
      </c>
      <c r="P112" s="4">
        <f t="shared" si="106"/>
        <v>-7.9748557227672809E-2</v>
      </c>
      <c r="Q112" t="s">
        <v>277</v>
      </c>
      <c r="R112" s="6">
        <f t="shared" si="95"/>
        <v>45351</v>
      </c>
      <c r="S112" s="5">
        <f t="shared" ref="S112:V112" si="173">AVERAGE(M112:M116)</f>
        <v>0.20453329867556924</v>
      </c>
      <c r="T112" s="5">
        <f t="shared" si="173"/>
        <v>0.32355877781789172</v>
      </c>
      <c r="U112" s="5">
        <f t="shared" si="173"/>
        <v>9.3984903336094466E-2</v>
      </c>
      <c r="V112" s="5">
        <f t="shared" si="173"/>
        <v>-7.1818804346293924E-2</v>
      </c>
      <c r="W112" s="5">
        <f t="shared" si="108"/>
        <v>0.55025817548326139</v>
      </c>
      <c r="X112">
        <f>group_stock_price_index[[#This Row],[VNINDEX]]</f>
        <v>1252.73</v>
      </c>
      <c r="Y112" t="s">
        <v>277</v>
      </c>
      <c r="Z112" s="1">
        <f t="shared" si="98"/>
        <v>45351</v>
      </c>
      <c r="AA112" s="4">
        <f t="shared" si="99"/>
        <v>0.2</v>
      </c>
      <c r="AB112" s="4">
        <f t="shared" si="100"/>
        <v>0.4</v>
      </c>
      <c r="AC112" s="4">
        <f t="shared" si="101"/>
        <v>0</v>
      </c>
      <c r="AD112" s="4">
        <f t="shared" si="102"/>
        <v>0</v>
      </c>
      <c r="AE112" s="4">
        <f t="shared" si="109"/>
        <v>0.60000000000000009</v>
      </c>
      <c r="AF112" s="7">
        <f t="shared" si="110"/>
        <v>1252.73</v>
      </c>
      <c r="AG112" t="s">
        <v>277</v>
      </c>
      <c r="AI112" t="s">
        <v>277</v>
      </c>
      <c r="AJ112" s="1">
        <f t="shared" si="111"/>
        <v>45351</v>
      </c>
      <c r="AK112" s="4">
        <f t="shared" si="112"/>
        <v>6.9099999999999995E-2</v>
      </c>
      <c r="AL112" s="4">
        <f t="shared" si="113"/>
        <v>0.13819999999999999</v>
      </c>
      <c r="AM112" s="4">
        <f t="shared" si="114"/>
        <v>0</v>
      </c>
      <c r="AN112" s="4">
        <f t="shared" si="115"/>
        <v>0</v>
      </c>
      <c r="AO112" s="4">
        <f t="shared" si="116"/>
        <v>0.20729999999999998</v>
      </c>
      <c r="AP112" s="4">
        <f t="shared" si="117"/>
        <v>0</v>
      </c>
      <c r="AQ112" s="4">
        <f t="shared" si="129"/>
        <v>0.2</v>
      </c>
      <c r="AR112" s="2">
        <f t="shared" si="118"/>
        <v>1252.73</v>
      </c>
      <c r="AU112">
        <f t="shared" si="119"/>
        <v>0.61799999999999999</v>
      </c>
      <c r="AV112">
        <f t="shared" si="120"/>
        <v>1</v>
      </c>
      <c r="AW112">
        <f t="shared" si="121"/>
        <v>1</v>
      </c>
      <c r="AX112">
        <f t="shared" si="122"/>
        <v>0.61799999999999999</v>
      </c>
      <c r="BE112" s="1">
        <f t="shared" si="123"/>
        <v>45351</v>
      </c>
      <c r="BF112">
        <f t="shared" si="124"/>
        <v>1.3819999999999999</v>
      </c>
      <c r="BG112">
        <f t="shared" si="125"/>
        <v>1.3819999999999999</v>
      </c>
      <c r="BH112">
        <f t="shared" si="126"/>
        <v>1</v>
      </c>
      <c r="BI112">
        <f t="shared" si="127"/>
        <v>0.61799999999999999</v>
      </c>
    </row>
    <row r="113" spans="1:61" x14ac:dyDescent="0.25">
      <c r="A113" s="1">
        <f>eod_group_score_df_positive[[#This Row],[date]]</f>
        <v>45350</v>
      </c>
      <c r="B113" t="s">
        <v>277</v>
      </c>
      <c r="C113" s="3">
        <f>AVERAGE(eod_group_score_df_positive!Z113:Z117)</f>
        <v>0.76031595362944848</v>
      </c>
      <c r="D113" s="3">
        <f>AVERAGE(eod_group_score_df_positive!AA113:AA117)</f>
        <v>0.73315638431464469</v>
      </c>
      <c r="E113" s="3">
        <f>AVERAGE(eod_group_score_df_positive!AB113:AB117)</f>
        <v>0.47370359715189492</v>
      </c>
      <c r="F113" s="3">
        <f>AVERAGE(eod_group_score_df_positive!AC113:AC117)</f>
        <v>0.25832094308644837</v>
      </c>
      <c r="G113" t="s">
        <v>277</v>
      </c>
      <c r="H113" s="3">
        <f>ABS(AVERAGE(eod_group_score_df_negative!Z113:Z117))</f>
        <v>0.49251547298907783</v>
      </c>
      <c r="I113" s="3">
        <f>ABS(AVERAGE(eod_group_score_df_negative!AA113:AA117))</f>
        <v>0.40343395106305202</v>
      </c>
      <c r="J113" s="3">
        <f>ABS(AVERAGE(eod_group_score_df_negative!AB113:AB117))</f>
        <v>0.36100936804546058</v>
      </c>
      <c r="K113" s="3">
        <f>ABS(AVERAGE(eod_group_score_df_negative!AC113:AC117))</f>
        <v>0.33944488114675997</v>
      </c>
      <c r="L113" t="s">
        <v>277</v>
      </c>
      <c r="M113" s="4">
        <f t="shared" si="103"/>
        <v>0.21375619652452493</v>
      </c>
      <c r="N113" s="4">
        <f t="shared" si="104"/>
        <v>0.29009786814879407</v>
      </c>
      <c r="O113" s="4">
        <f t="shared" si="105"/>
        <v>0.13500955874069773</v>
      </c>
      <c r="P113" s="4">
        <f t="shared" si="106"/>
        <v>-0.13571190384524634</v>
      </c>
      <c r="Q113" t="s">
        <v>277</v>
      </c>
      <c r="R113" s="6">
        <f t="shared" si="95"/>
        <v>45350</v>
      </c>
      <c r="S113" s="5">
        <f t="shared" ref="S113:V113" si="174">AVERAGE(M113:M117)</f>
        <v>0.34277069384761766</v>
      </c>
      <c r="T113" s="5">
        <f t="shared" si="174"/>
        <v>0.44417749104793164</v>
      </c>
      <c r="U113" s="5">
        <f t="shared" si="174"/>
        <v>0.2377494401600849</v>
      </c>
      <c r="V113" s="5">
        <f t="shared" si="174"/>
        <v>7.9307188841268403E-2</v>
      </c>
      <c r="W113" s="5">
        <f t="shared" si="108"/>
        <v>1.1040048138969025</v>
      </c>
      <c r="X113">
        <f>group_stock_price_index[[#This Row],[VNINDEX]]</f>
        <v>1254.55</v>
      </c>
      <c r="Y113" t="s">
        <v>277</v>
      </c>
      <c r="Z113" s="1">
        <f t="shared" si="98"/>
        <v>45350</v>
      </c>
      <c r="AA113" s="4">
        <f t="shared" si="99"/>
        <v>0.4</v>
      </c>
      <c r="AB113" s="4">
        <f t="shared" si="100"/>
        <v>0.4</v>
      </c>
      <c r="AC113" s="4">
        <f t="shared" si="101"/>
        <v>0.2</v>
      </c>
      <c r="AD113" s="4">
        <f t="shared" si="102"/>
        <v>0</v>
      </c>
      <c r="AE113" s="4">
        <f t="shared" si="109"/>
        <v>1</v>
      </c>
      <c r="AF113" s="7">
        <f t="shared" si="110"/>
        <v>1254.55</v>
      </c>
      <c r="AG113" t="s">
        <v>277</v>
      </c>
      <c r="AI113" t="s">
        <v>277</v>
      </c>
      <c r="AJ113" s="1">
        <f t="shared" si="111"/>
        <v>45350</v>
      </c>
      <c r="AK113" s="4">
        <f t="shared" si="112"/>
        <v>0.13819999999999999</v>
      </c>
      <c r="AL113" s="4">
        <f t="shared" si="113"/>
        <v>0.13819999999999999</v>
      </c>
      <c r="AM113" s="4">
        <f t="shared" si="114"/>
        <v>0.05</v>
      </c>
      <c r="AN113" s="4">
        <f t="shared" si="115"/>
        <v>0</v>
      </c>
      <c r="AO113" s="4">
        <f t="shared" si="116"/>
        <v>0.32639999999999997</v>
      </c>
      <c r="AP113" s="4">
        <f t="shared" si="117"/>
        <v>0.7</v>
      </c>
      <c r="AQ113" s="4">
        <f t="shared" si="129"/>
        <v>0.4</v>
      </c>
      <c r="AR113" s="2">
        <f t="shared" si="118"/>
        <v>1254.55</v>
      </c>
      <c r="AU113">
        <f t="shared" si="119"/>
        <v>0.61799999999999999</v>
      </c>
      <c r="AV113">
        <f t="shared" si="120"/>
        <v>1</v>
      </c>
      <c r="AW113">
        <f t="shared" si="121"/>
        <v>1</v>
      </c>
      <c r="AX113">
        <f t="shared" si="122"/>
        <v>0.61799999999999999</v>
      </c>
      <c r="BE113" s="1">
        <f t="shared" si="123"/>
        <v>45350</v>
      </c>
      <c r="BF113">
        <f t="shared" si="124"/>
        <v>1.3819999999999999</v>
      </c>
      <c r="BG113">
        <f t="shared" si="125"/>
        <v>1.3819999999999999</v>
      </c>
      <c r="BH113">
        <f t="shared" si="126"/>
        <v>1</v>
      </c>
      <c r="BI113">
        <f t="shared" si="127"/>
        <v>0.61799999999999999</v>
      </c>
    </row>
    <row r="114" spans="1:61" x14ac:dyDescent="0.25">
      <c r="A114" s="1">
        <f>eod_group_score_df_positive[[#This Row],[date]]</f>
        <v>45349</v>
      </c>
      <c r="B114" t="s">
        <v>277</v>
      </c>
      <c r="C114" s="3">
        <f>AVERAGE(eod_group_score_df_positive!Z114:Z118)</f>
        <v>0.86177664427249601</v>
      </c>
      <c r="D114" s="3">
        <f>AVERAGE(eod_group_score_df_positive!AA114:AA118)</f>
        <v>0.8423215155720486</v>
      </c>
      <c r="E114" s="3">
        <f>AVERAGE(eod_group_score_df_positive!AB114:AB118)</f>
        <v>0.50383222079745316</v>
      </c>
      <c r="F114" s="3">
        <f>AVERAGE(eod_group_score_df_positive!AC114:AC118)</f>
        <v>0.30623879273963539</v>
      </c>
      <c r="G114" t="s">
        <v>277</v>
      </c>
      <c r="H114" s="3">
        <f>ABS(AVERAGE(eod_group_score_df_negative!Z114:Z118))</f>
        <v>0.50031264238262219</v>
      </c>
      <c r="I114" s="3">
        <f>ABS(AVERAGE(eod_group_score_df_negative!AA114:AA118))</f>
        <v>0.34791257966547906</v>
      </c>
      <c r="J114" s="3">
        <f>ABS(AVERAGE(eod_group_score_df_negative!AB114:AB118))</f>
        <v>0.34735475818544742</v>
      </c>
      <c r="K114" s="3">
        <f>ABS(AVERAGE(eod_group_score_df_negative!AC114:AC118))</f>
        <v>0.34238736974060285</v>
      </c>
      <c r="L114" t="s">
        <v>277</v>
      </c>
      <c r="M114" s="4">
        <f t="shared" si="103"/>
        <v>0.26537467509014828</v>
      </c>
      <c r="N114" s="4">
        <f t="shared" si="104"/>
        <v>0.41538797946121969</v>
      </c>
      <c r="O114" s="4">
        <f t="shared" si="105"/>
        <v>0.18383441767281689</v>
      </c>
      <c r="P114" s="4">
        <f t="shared" si="106"/>
        <v>-5.5730988190086768E-2</v>
      </c>
      <c r="Q114" t="s">
        <v>277</v>
      </c>
      <c r="R114" s="6">
        <f t="shared" si="95"/>
        <v>45349</v>
      </c>
      <c r="S114" s="5">
        <f t="shared" ref="S114:V114" si="175">AVERAGE(M114:M118)</f>
        <v>0.46383413873758617</v>
      </c>
      <c r="T114" s="5">
        <f t="shared" si="175"/>
        <v>0.55180499460383969</v>
      </c>
      <c r="U114" s="5">
        <f t="shared" si="175"/>
        <v>0.35348822618778053</v>
      </c>
      <c r="V114" s="5">
        <f t="shared" si="175"/>
        <v>0.2676518243237429</v>
      </c>
      <c r="W114" s="5">
        <f t="shared" si="108"/>
        <v>1.6367791838529493</v>
      </c>
      <c r="X114">
        <f>group_stock_price_index[[#This Row],[VNINDEX]]</f>
        <v>1237.46</v>
      </c>
      <c r="Y114" t="s">
        <v>277</v>
      </c>
      <c r="Z114" s="1">
        <f t="shared" si="98"/>
        <v>45349</v>
      </c>
      <c r="AA114" s="4">
        <f t="shared" si="99"/>
        <v>0.4</v>
      </c>
      <c r="AB114" s="4">
        <f t="shared" si="100"/>
        <v>0.6</v>
      </c>
      <c r="AC114" s="4">
        <f t="shared" si="101"/>
        <v>0.4</v>
      </c>
      <c r="AD114" s="4">
        <f t="shared" si="102"/>
        <v>0.2</v>
      </c>
      <c r="AE114" s="4">
        <f t="shared" si="109"/>
        <v>1.5999999999999999</v>
      </c>
      <c r="AF114" s="7">
        <f t="shared" si="110"/>
        <v>1237.46</v>
      </c>
      <c r="AG114" t="s">
        <v>277</v>
      </c>
      <c r="AI114" t="s">
        <v>277</v>
      </c>
      <c r="AJ114" s="1">
        <f t="shared" si="111"/>
        <v>45349</v>
      </c>
      <c r="AK114" s="4">
        <f t="shared" si="112"/>
        <v>0.13819999999999999</v>
      </c>
      <c r="AL114" s="4">
        <f t="shared" si="113"/>
        <v>0.20729999999999998</v>
      </c>
      <c r="AM114" s="4">
        <f t="shared" si="114"/>
        <v>0.1</v>
      </c>
      <c r="AN114" s="4">
        <f t="shared" si="115"/>
        <v>3.09E-2</v>
      </c>
      <c r="AO114" s="4">
        <f t="shared" si="116"/>
        <v>0.47639999999999999</v>
      </c>
      <c r="AP114" s="4">
        <f t="shared" si="117"/>
        <v>0.7</v>
      </c>
      <c r="AQ114" s="4">
        <f t="shared" si="129"/>
        <v>0.4</v>
      </c>
      <c r="AR114" s="2">
        <f t="shared" si="118"/>
        <v>1237.46</v>
      </c>
      <c r="AU114">
        <f t="shared" si="119"/>
        <v>0.61799999999999999</v>
      </c>
      <c r="AV114">
        <f t="shared" si="120"/>
        <v>1</v>
      </c>
      <c r="AW114">
        <f t="shared" si="121"/>
        <v>1</v>
      </c>
      <c r="AX114">
        <f t="shared" si="122"/>
        <v>0.61799999999999999</v>
      </c>
      <c r="BE114" s="1">
        <f t="shared" si="123"/>
        <v>45349</v>
      </c>
      <c r="BF114">
        <f t="shared" si="124"/>
        <v>1.3819999999999999</v>
      </c>
      <c r="BG114">
        <f t="shared" si="125"/>
        <v>1.3819999999999999</v>
      </c>
      <c r="BH114">
        <f t="shared" si="126"/>
        <v>1</v>
      </c>
      <c r="BI114">
        <f t="shared" si="127"/>
        <v>0.61799999999999999</v>
      </c>
    </row>
    <row r="115" spans="1:61" x14ac:dyDescent="0.25">
      <c r="A115" s="1">
        <f>eod_group_score_df_positive[[#This Row],[date]]</f>
        <v>45348</v>
      </c>
      <c r="B115" t="s">
        <v>277</v>
      </c>
      <c r="C115" s="3">
        <f>AVERAGE(eod_group_score_df_positive!Z115:Z119)</f>
        <v>0.77771676064774875</v>
      </c>
      <c r="D115" s="3">
        <f>AVERAGE(eod_group_score_df_positive!AA115:AA119)</f>
        <v>0.86409396193589139</v>
      </c>
      <c r="E115" s="3">
        <f>AVERAGE(eod_group_score_df_positive!AB115:AB119)</f>
        <v>0.41368845293964701</v>
      </c>
      <c r="F115" s="3">
        <f>AVERAGE(eod_group_score_df_positive!AC115:AC119)</f>
        <v>0.2625909282463022</v>
      </c>
      <c r="G115" t="s">
        <v>277</v>
      </c>
      <c r="H115" s="3">
        <f>ABS(AVERAGE(eod_group_score_df_negative!Z115:Z119))</f>
        <v>0.51011536809458125</v>
      </c>
      <c r="I115" s="3">
        <f>ABS(AVERAGE(eod_group_score_df_negative!AA115:AA119))</f>
        <v>0.35985153775036677</v>
      </c>
      <c r="J115" s="3">
        <f>ABS(AVERAGE(eod_group_score_df_negative!AB115:AB119))</f>
        <v>0.36644587404603624</v>
      </c>
      <c r="K115" s="3">
        <f>ABS(AVERAGE(eod_group_score_df_negative!AC115:AC119))</f>
        <v>0.36181061144369908</v>
      </c>
      <c r="L115" t="s">
        <v>277</v>
      </c>
      <c r="M115" s="4">
        <f t="shared" si="103"/>
        <v>0.20779213888265191</v>
      </c>
      <c r="N115" s="4">
        <f t="shared" si="104"/>
        <v>0.41198110889314943</v>
      </c>
      <c r="O115" s="4">
        <f t="shared" si="105"/>
        <v>6.0556980073096761E-2</v>
      </c>
      <c r="P115" s="4">
        <f t="shared" si="106"/>
        <v>-0.15890364915925223</v>
      </c>
      <c r="Q115" t="s">
        <v>277</v>
      </c>
      <c r="R115" s="6">
        <f t="shared" si="95"/>
        <v>45348</v>
      </c>
      <c r="S115" s="5">
        <f t="shared" ref="S115:V115" si="176">AVERAGE(M115:M119)</f>
        <v>0.57964920314071855</v>
      </c>
      <c r="T115" s="5">
        <f t="shared" si="176"/>
        <v>0.62772841084198105</v>
      </c>
      <c r="U115" s="5">
        <f t="shared" si="176"/>
        <v>0.46544901445286602</v>
      </c>
      <c r="V115" s="5">
        <f t="shared" si="176"/>
        <v>0.43878538325206701</v>
      </c>
      <c r="W115" s="5">
        <f t="shared" si="108"/>
        <v>2.1116120116876327</v>
      </c>
      <c r="X115">
        <f>group_stock_price_index[[#This Row],[VNINDEX]]</f>
        <v>1224.17</v>
      </c>
      <c r="Y115" t="s">
        <v>277</v>
      </c>
      <c r="Z115" s="1">
        <f t="shared" si="98"/>
        <v>45348</v>
      </c>
      <c r="AA115" s="4">
        <f t="shared" si="99"/>
        <v>0.6</v>
      </c>
      <c r="AB115" s="4">
        <f t="shared" si="100"/>
        <v>0.6</v>
      </c>
      <c r="AC115" s="4">
        <f t="shared" si="101"/>
        <v>0.4</v>
      </c>
      <c r="AD115" s="4">
        <f t="shared" si="102"/>
        <v>0.4</v>
      </c>
      <c r="AE115" s="4">
        <f t="shared" si="109"/>
        <v>2</v>
      </c>
      <c r="AF115" s="7">
        <f t="shared" si="110"/>
        <v>1224.17</v>
      </c>
      <c r="AG115" t="s">
        <v>277</v>
      </c>
      <c r="AI115" t="s">
        <v>277</v>
      </c>
      <c r="AJ115" s="1">
        <f t="shared" si="111"/>
        <v>45348</v>
      </c>
      <c r="AK115" s="4">
        <f t="shared" si="112"/>
        <v>0.20729999999999998</v>
      </c>
      <c r="AL115" s="4">
        <f t="shared" si="113"/>
        <v>0.20729999999999998</v>
      </c>
      <c r="AM115" s="4">
        <f t="shared" si="114"/>
        <v>0.1</v>
      </c>
      <c r="AN115" s="4">
        <f t="shared" si="115"/>
        <v>6.1800000000000001E-2</v>
      </c>
      <c r="AO115" s="4">
        <f t="shared" si="116"/>
        <v>0.57639999999999991</v>
      </c>
      <c r="AP115" s="4">
        <f t="shared" si="117"/>
        <v>0.7</v>
      </c>
      <c r="AQ115" s="4">
        <f t="shared" si="129"/>
        <v>0.6</v>
      </c>
      <c r="AR115" s="2">
        <f t="shared" si="118"/>
        <v>1224.17</v>
      </c>
      <c r="AU115">
        <f t="shared" si="119"/>
        <v>0.61799999999999999</v>
      </c>
      <c r="AV115">
        <f t="shared" si="120"/>
        <v>1</v>
      </c>
      <c r="AW115">
        <f t="shared" si="121"/>
        <v>1</v>
      </c>
      <c r="AX115">
        <f t="shared" si="122"/>
        <v>0.61799999999999999</v>
      </c>
      <c r="BE115" s="1">
        <f t="shared" si="123"/>
        <v>45348</v>
      </c>
      <c r="BF115">
        <f t="shared" si="124"/>
        <v>1.3819999999999999</v>
      </c>
      <c r="BG115">
        <f t="shared" si="125"/>
        <v>1.3819999999999999</v>
      </c>
      <c r="BH115">
        <f t="shared" si="126"/>
        <v>1</v>
      </c>
      <c r="BI115">
        <f t="shared" si="127"/>
        <v>0.61799999999999999</v>
      </c>
    </row>
    <row r="116" spans="1:61" x14ac:dyDescent="0.25">
      <c r="A116" s="1">
        <f>eod_group_score_df_positive[[#This Row],[date]]</f>
        <v>45345</v>
      </c>
      <c r="B116" t="s">
        <v>277</v>
      </c>
      <c r="C116" s="3">
        <f>AVERAGE(eod_group_score_df_positive!Z116:Z120)</f>
        <v>0.86679958407281066</v>
      </c>
      <c r="D116" s="3">
        <f>AVERAGE(eod_group_score_df_positive!AA116:AA120)</f>
        <v>0.65864888875834926</v>
      </c>
      <c r="E116" s="3">
        <f>AVERAGE(eod_group_score_df_positive!AB116:AB120)</f>
        <v>0.41342785853930542</v>
      </c>
      <c r="F116" s="3">
        <f>AVERAGE(eod_group_score_df_positive!AC116:AC120)</f>
        <v>0.42755200468688626</v>
      </c>
      <c r="G116" t="s">
        <v>277</v>
      </c>
      <c r="H116" s="3">
        <f>ABS(AVERAGE(eod_group_score_df_negative!Z116:Z120))</f>
        <v>0.52011848797518878</v>
      </c>
      <c r="I116" s="3">
        <f>ABS(AVERAGE(eod_group_score_df_negative!AA116:AA120))</f>
        <v>0.37769181232344745</v>
      </c>
      <c r="J116" s="3">
        <f>ABS(AVERAGE(eod_group_score_df_negative!AB116:AB120))</f>
        <v>0.36590398933265689</v>
      </c>
      <c r="K116" s="3">
        <f>ABS(AVERAGE(eod_group_score_df_negative!AC116:AC120))</f>
        <v>0.37086363464738847</v>
      </c>
      <c r="L116" t="s">
        <v>277</v>
      </c>
      <c r="M116" s="4">
        <f t="shared" si="103"/>
        <v>0.24996508668006143</v>
      </c>
      <c r="N116" s="4">
        <f t="shared" si="104"/>
        <v>0.27110493309933825</v>
      </c>
      <c r="O116" s="4">
        <f t="shared" si="105"/>
        <v>6.0980273469404399E-2</v>
      </c>
      <c r="P116" s="4">
        <f t="shared" si="106"/>
        <v>7.100107669078852E-2</v>
      </c>
      <c r="Q116" t="s">
        <v>277</v>
      </c>
      <c r="R116" s="6">
        <f t="shared" si="95"/>
        <v>45345</v>
      </c>
      <c r="S116" s="5">
        <f t="shared" ref="S116:V116" si="177">AVERAGE(M116:M120)</f>
        <v>0.70726872562415555</v>
      </c>
      <c r="T116" s="5">
        <f t="shared" si="177"/>
        <v>0.70732373135360471</v>
      </c>
      <c r="U116" s="5">
        <f t="shared" si="177"/>
        <v>0.60538334805258709</v>
      </c>
      <c r="V116" s="5">
        <f t="shared" si="177"/>
        <v>0.64169640830521391</v>
      </c>
      <c r="W116" s="5">
        <f t="shared" si="108"/>
        <v>2.661672213335561</v>
      </c>
      <c r="X116">
        <f>group_stock_price_index[[#This Row],[VNINDEX]]</f>
        <v>1212</v>
      </c>
      <c r="Y116" t="s">
        <v>277</v>
      </c>
      <c r="Z116" s="1">
        <f t="shared" si="98"/>
        <v>45345</v>
      </c>
      <c r="AA116" s="4">
        <f t="shared" si="99"/>
        <v>0.8</v>
      </c>
      <c r="AB116" s="4">
        <f t="shared" si="100"/>
        <v>0.8</v>
      </c>
      <c r="AC116" s="4">
        <f t="shared" si="101"/>
        <v>0.6</v>
      </c>
      <c r="AD116" s="4">
        <f t="shared" si="102"/>
        <v>0.6</v>
      </c>
      <c r="AE116" s="4">
        <f t="shared" si="109"/>
        <v>2.8000000000000003</v>
      </c>
      <c r="AF116" s="7">
        <f t="shared" si="110"/>
        <v>1212</v>
      </c>
      <c r="AG116" t="s">
        <v>277</v>
      </c>
      <c r="AI116" t="s">
        <v>277</v>
      </c>
      <c r="AJ116" s="1">
        <f t="shared" si="111"/>
        <v>45345</v>
      </c>
      <c r="AK116" s="4">
        <f t="shared" si="112"/>
        <v>0.27639999999999998</v>
      </c>
      <c r="AL116" s="4">
        <f t="shared" si="113"/>
        <v>0.27639999999999998</v>
      </c>
      <c r="AM116" s="4">
        <f t="shared" si="114"/>
        <v>0.15</v>
      </c>
      <c r="AN116" s="4">
        <f t="shared" si="115"/>
        <v>9.2699999999999991E-2</v>
      </c>
      <c r="AO116" s="4">
        <f t="shared" si="116"/>
        <v>0.79549999999999998</v>
      </c>
      <c r="AP116" s="4">
        <f t="shared" si="117"/>
        <v>1</v>
      </c>
      <c r="AQ116" s="4">
        <f t="shared" si="129"/>
        <v>0.8</v>
      </c>
      <c r="AR116" s="2">
        <f t="shared" si="118"/>
        <v>1212</v>
      </c>
      <c r="AU116">
        <f t="shared" si="119"/>
        <v>0.61799999999999999</v>
      </c>
      <c r="AV116">
        <f t="shared" si="120"/>
        <v>1</v>
      </c>
      <c r="AW116">
        <f t="shared" si="121"/>
        <v>1</v>
      </c>
      <c r="AX116">
        <f t="shared" si="122"/>
        <v>0.61799999999999999</v>
      </c>
      <c r="BE116" s="1">
        <f t="shared" si="123"/>
        <v>45345</v>
      </c>
      <c r="BF116">
        <f t="shared" si="124"/>
        <v>1.3819999999999999</v>
      </c>
      <c r="BG116">
        <f t="shared" si="125"/>
        <v>1.3819999999999999</v>
      </c>
      <c r="BH116">
        <f t="shared" si="126"/>
        <v>1</v>
      </c>
      <c r="BI116">
        <f t="shared" si="127"/>
        <v>0.61799999999999999</v>
      </c>
    </row>
    <row r="117" spans="1:61" x14ac:dyDescent="0.25">
      <c r="A117" s="1">
        <f>eod_group_score_df_positive[[#This Row],[date]]</f>
        <v>45344</v>
      </c>
      <c r="B117" t="s">
        <v>277</v>
      </c>
      <c r="C117" s="3">
        <f>AVERAGE(eod_group_score_df_positive!Z117:Z121)</f>
        <v>0.98968331079197169</v>
      </c>
      <c r="D117" s="3">
        <f>AVERAGE(eod_group_score_df_positive!AA117:AA121)</f>
        <v>0.76140105857113782</v>
      </c>
      <c r="E117" s="3">
        <f>AVERAGE(eod_group_score_df_positive!AB117:AB121)</f>
        <v>0.47426185017857314</v>
      </c>
      <c r="F117" s="3">
        <f>AVERAGE(eod_group_score_df_positive!AC117:AC121)</f>
        <v>0.5779822525223457</v>
      </c>
      <c r="G117" t="s">
        <v>277</v>
      </c>
      <c r="H117" s="3">
        <f>ABS(AVERAGE(eod_group_score_df_negative!Z117:Z121))</f>
        <v>0.12421944314212571</v>
      </c>
      <c r="I117" s="3">
        <f>ABS(AVERAGE(eod_group_score_df_negative!AA117:AA121))</f>
        <v>6.9679649195892937E-2</v>
      </c>
      <c r="J117" s="3">
        <f>ABS(AVERAGE(eod_group_score_df_negative!AB117:AB121))</f>
        <v>6.82582606990354E-2</v>
      </c>
      <c r="K117" s="3">
        <f>ABS(AVERAGE(eod_group_score_df_negative!AC117:AC121))</f>
        <v>0.11178284603220694</v>
      </c>
      <c r="L117" t="s">
        <v>277</v>
      </c>
      <c r="M117" s="4">
        <f t="shared" si="103"/>
        <v>0.77696537206070149</v>
      </c>
      <c r="N117" s="4">
        <f t="shared" si="104"/>
        <v>0.83231556563715681</v>
      </c>
      <c r="O117" s="4">
        <f t="shared" si="105"/>
        <v>0.7483659708444087</v>
      </c>
      <c r="P117" s="4">
        <f t="shared" si="106"/>
        <v>0.6758814087101388</v>
      </c>
      <c r="Q117" t="s">
        <v>277</v>
      </c>
      <c r="R117" s="6">
        <f t="shared" si="95"/>
        <v>45344</v>
      </c>
      <c r="S117" s="5">
        <f t="shared" ref="S117:V117" si="178">AVERAGE(M117:M121)</f>
        <v>0.77087627531095604</v>
      </c>
      <c r="T117" s="5">
        <f t="shared" si="178"/>
        <v>0.79637612390722901</v>
      </c>
      <c r="U117" s="5">
        <f t="shared" si="178"/>
        <v>0.733631954306041</v>
      </c>
      <c r="V117" s="5">
        <f t="shared" si="178"/>
        <v>0.79250865670074866</v>
      </c>
      <c r="W117" s="5">
        <f t="shared" si="108"/>
        <v>3.0933930102249745</v>
      </c>
      <c r="X117">
        <f>group_stock_price_index[[#This Row],[VNINDEX]]</f>
        <v>1227.31</v>
      </c>
      <c r="Y117" t="s">
        <v>277</v>
      </c>
      <c r="Z117" s="1">
        <f t="shared" si="98"/>
        <v>45344</v>
      </c>
      <c r="AA117" s="4">
        <f t="shared" si="99"/>
        <v>0.8</v>
      </c>
      <c r="AB117" s="4">
        <f t="shared" si="100"/>
        <v>0.8</v>
      </c>
      <c r="AC117" s="4">
        <f t="shared" si="101"/>
        <v>0.8</v>
      </c>
      <c r="AD117" s="4">
        <f t="shared" si="102"/>
        <v>0.8</v>
      </c>
      <c r="AE117" s="4">
        <f t="shared" si="109"/>
        <v>3.2</v>
      </c>
      <c r="AF117" s="7">
        <f t="shared" si="110"/>
        <v>1227.31</v>
      </c>
      <c r="AG117" t="s">
        <v>277</v>
      </c>
      <c r="AI117" t="s">
        <v>277</v>
      </c>
      <c r="AJ117" s="1">
        <f t="shared" si="111"/>
        <v>45344</v>
      </c>
      <c r="AK117" s="4">
        <f t="shared" si="112"/>
        <v>0.2</v>
      </c>
      <c r="AL117" s="4">
        <f t="shared" si="113"/>
        <v>0.2</v>
      </c>
      <c r="AM117" s="4">
        <f t="shared" si="114"/>
        <v>0.1236</v>
      </c>
      <c r="AN117" s="4">
        <f t="shared" si="115"/>
        <v>7.640000000000001E-2</v>
      </c>
      <c r="AO117" s="4">
        <f t="shared" si="116"/>
        <v>0.60000000000000009</v>
      </c>
      <c r="AP117" s="4">
        <f t="shared" si="117"/>
        <v>0.7</v>
      </c>
      <c r="AQ117" s="4">
        <f t="shared" si="129"/>
        <v>0.6</v>
      </c>
      <c r="AR117" s="2">
        <f t="shared" si="118"/>
        <v>1227.31</v>
      </c>
      <c r="AU117">
        <f t="shared" si="119"/>
        <v>0.61799999999999999</v>
      </c>
      <c r="AV117">
        <f t="shared" si="120"/>
        <v>1</v>
      </c>
      <c r="AW117">
        <f t="shared" si="121"/>
        <v>1</v>
      </c>
      <c r="AX117">
        <f t="shared" si="122"/>
        <v>0.61799999999999999</v>
      </c>
      <c r="BE117" s="1">
        <f t="shared" si="123"/>
        <v>45344</v>
      </c>
      <c r="BF117">
        <f t="shared" si="124"/>
        <v>1</v>
      </c>
      <c r="BG117">
        <f t="shared" si="125"/>
        <v>1</v>
      </c>
      <c r="BH117">
        <f t="shared" si="126"/>
        <v>0.61799999999999999</v>
      </c>
      <c r="BI117">
        <f t="shared" si="127"/>
        <v>0.38200000000000001</v>
      </c>
    </row>
    <row r="118" spans="1:61" x14ac:dyDescent="0.25">
      <c r="A118" s="1">
        <f>eod_group_score_df_positive[[#This Row],[date]]</f>
        <v>45343</v>
      </c>
      <c r="B118" t="s">
        <v>277</v>
      </c>
      <c r="C118" s="3">
        <f>AVERAGE(eod_group_score_df_positive!Z118:Z122)</f>
        <v>0.85686527987506511</v>
      </c>
      <c r="D118" s="3">
        <f>AVERAGE(eod_group_score_df_positive!AA118:AA122)</f>
        <v>0.7188424067823459</v>
      </c>
      <c r="E118" s="3">
        <f>AVERAGE(eod_group_score_df_positive!AB118:AB122)</f>
        <v>0.45153690880284991</v>
      </c>
      <c r="F118" s="3">
        <f>AVERAGE(eod_group_score_df_positive!AC118:AC122)</f>
        <v>0.55268364444602924</v>
      </c>
      <c r="G118" t="s">
        <v>277</v>
      </c>
      <c r="H118" s="3">
        <f>ABS(AVERAGE(eod_group_score_df_negative!Z118:Z122))</f>
        <v>8.5224544532455634E-2</v>
      </c>
      <c r="I118" s="3">
        <f>ABS(AVERAGE(eod_group_score_df_negative!AA118:AA122))</f>
        <v>6.7535991005130414E-2</v>
      </c>
      <c r="J118" s="3">
        <f>ABS(AVERAGE(eod_group_score_df_negative!AB118:AB122))</f>
        <v>7.5435127763605794E-2</v>
      </c>
      <c r="K118" s="3">
        <f>ABS(AVERAGE(eod_group_score_df_negative!AC118:AC122))</f>
        <v>5.9365297368604374E-2</v>
      </c>
      <c r="L118" t="s">
        <v>277</v>
      </c>
      <c r="M118" s="4">
        <f t="shared" si="103"/>
        <v>0.81907342097436775</v>
      </c>
      <c r="N118" s="4">
        <f t="shared" si="104"/>
        <v>0.82823538592833412</v>
      </c>
      <c r="O118" s="4">
        <f t="shared" si="105"/>
        <v>0.7137034888791759</v>
      </c>
      <c r="P118" s="4">
        <f t="shared" si="106"/>
        <v>0.80601127356712632</v>
      </c>
      <c r="Q118" t="s">
        <v>277</v>
      </c>
      <c r="R118" s="6">
        <f t="shared" si="95"/>
        <v>45343</v>
      </c>
      <c r="S118" s="5">
        <f t="shared" ref="S118:V118" si="179">AVERAGE(M118:M122)</f>
        <v>0.68678644127256971</v>
      </c>
      <c r="T118" s="5">
        <f t="shared" si="179"/>
        <v>0.7219608313395105</v>
      </c>
      <c r="U118" s="5">
        <f t="shared" si="179"/>
        <v>0.69360125106887904</v>
      </c>
      <c r="V118" s="5">
        <f t="shared" si="179"/>
        <v>0.74895851928648749</v>
      </c>
      <c r="W118" s="5">
        <f t="shared" si="108"/>
        <v>2.8513070429674467</v>
      </c>
      <c r="X118">
        <f>group_stock_price_index[[#This Row],[VNINDEX]]</f>
        <v>1230.04</v>
      </c>
      <c r="Y118" t="s">
        <v>277</v>
      </c>
      <c r="Z118" s="1">
        <f t="shared" si="98"/>
        <v>45343</v>
      </c>
      <c r="AA118" s="4">
        <f t="shared" si="99"/>
        <v>0.6</v>
      </c>
      <c r="AB118" s="4">
        <f t="shared" si="100"/>
        <v>0.8</v>
      </c>
      <c r="AC118" s="4">
        <f t="shared" si="101"/>
        <v>0.6</v>
      </c>
      <c r="AD118" s="4">
        <f t="shared" si="102"/>
        <v>0.8</v>
      </c>
      <c r="AE118" s="4">
        <f t="shared" si="109"/>
        <v>2.8</v>
      </c>
      <c r="AF118" s="7">
        <f t="shared" si="110"/>
        <v>1230.04</v>
      </c>
      <c r="AG118" t="s">
        <v>277</v>
      </c>
      <c r="AI118" t="s">
        <v>277</v>
      </c>
      <c r="AJ118" s="1">
        <f t="shared" si="111"/>
        <v>45343</v>
      </c>
      <c r="AK118" s="4">
        <f t="shared" si="112"/>
        <v>0.15</v>
      </c>
      <c r="AL118" s="4">
        <f t="shared" si="113"/>
        <v>0.2</v>
      </c>
      <c r="AM118" s="4">
        <f t="shared" si="114"/>
        <v>9.2699999999999991E-2</v>
      </c>
      <c r="AN118" s="4">
        <f t="shared" si="115"/>
        <v>7.640000000000001E-2</v>
      </c>
      <c r="AO118" s="4">
        <f t="shared" si="116"/>
        <v>0.51910000000000001</v>
      </c>
      <c r="AP118" s="4">
        <f t="shared" si="117"/>
        <v>0.7</v>
      </c>
      <c r="AQ118" s="4">
        <f t="shared" si="129"/>
        <v>0.6</v>
      </c>
      <c r="AR118" s="2">
        <f t="shared" si="118"/>
        <v>1230.04</v>
      </c>
      <c r="AU118">
        <f t="shared" si="119"/>
        <v>0.61799999999999999</v>
      </c>
      <c r="AV118">
        <f t="shared" si="120"/>
        <v>0.61799999999999999</v>
      </c>
      <c r="AW118">
        <f t="shared" si="121"/>
        <v>0.61799999999999999</v>
      </c>
      <c r="AX118">
        <f t="shared" si="122"/>
        <v>0.61799999999999999</v>
      </c>
      <c r="BE118" s="1">
        <f t="shared" si="123"/>
        <v>45343</v>
      </c>
      <c r="BF118">
        <f t="shared" si="124"/>
        <v>1</v>
      </c>
      <c r="BG118">
        <f t="shared" si="125"/>
        <v>1</v>
      </c>
      <c r="BH118">
        <f t="shared" si="126"/>
        <v>0.61799999999999999</v>
      </c>
      <c r="BI118">
        <f t="shared" si="127"/>
        <v>0.38200000000000001</v>
      </c>
    </row>
    <row r="119" spans="1:61" x14ac:dyDescent="0.25">
      <c r="A119" s="1">
        <f>eod_group_score_df_positive[[#This Row],[date]]</f>
        <v>45342</v>
      </c>
      <c r="B119" t="s">
        <v>277</v>
      </c>
      <c r="C119" s="3">
        <f>AVERAGE(eod_group_score_df_positive!Z119:Z123)</f>
        <v>0.81753848795118633</v>
      </c>
      <c r="D119" s="3">
        <f>AVERAGE(eod_group_score_df_positive!AA119:AA123)</f>
        <v>0.58069456145515919</v>
      </c>
      <c r="E119" s="3">
        <f>AVERAGE(eod_group_score_df_positive!AB119:AB123)</f>
        <v>0.48406921635239752</v>
      </c>
      <c r="F119" s="3">
        <f>AVERAGE(eod_group_score_df_positive!AC119:AC123)</f>
        <v>0.4753546921132229</v>
      </c>
      <c r="G119" t="s">
        <v>277</v>
      </c>
      <c r="H119" s="3">
        <f>ABS(AVERAGE(eod_group_score_df_negative!Z119:Z123))</f>
        <v>6.8946360360249634E-2</v>
      </c>
      <c r="I119" s="3">
        <f>ABS(AVERAGE(eod_group_score_df_negative!AA119:AA123))</f>
        <v>6.6317053369210288E-2</v>
      </c>
      <c r="J119" s="3">
        <f>ABS(AVERAGE(eod_group_score_df_negative!AB119:AB123))</f>
        <v>7.1171168047616723E-2</v>
      </c>
      <c r="K119" s="3">
        <f>ABS(AVERAGE(eod_group_score_df_negative!AC119:AC123))</f>
        <v>5.283573147209826E-2</v>
      </c>
      <c r="L119" t="s">
        <v>277</v>
      </c>
      <c r="M119" s="4">
        <f t="shared" si="103"/>
        <v>0.84444999710581026</v>
      </c>
      <c r="N119" s="4">
        <f t="shared" si="104"/>
        <v>0.79500506065192689</v>
      </c>
      <c r="O119" s="4">
        <f t="shared" si="105"/>
        <v>0.74363835899824415</v>
      </c>
      <c r="P119" s="4">
        <f t="shared" si="106"/>
        <v>0.79993680645153364</v>
      </c>
      <c r="Q119" t="s">
        <v>277</v>
      </c>
      <c r="R119" s="6">
        <f t="shared" si="95"/>
        <v>45342</v>
      </c>
      <c r="S119" s="5">
        <f t="shared" ref="S119:V119" si="180">AVERAGE(M119:M123)</f>
        <v>0.60098634406120899</v>
      </c>
      <c r="T119" s="5">
        <f t="shared" si="180"/>
        <v>0.67249417613462137</v>
      </c>
      <c r="U119" s="5">
        <f t="shared" si="180"/>
        <v>0.68827769592004073</v>
      </c>
      <c r="V119" s="5">
        <f t="shared" si="180"/>
        <v>0.7158696698825886</v>
      </c>
      <c r="W119" s="5">
        <f t="shared" si="108"/>
        <v>2.6776278859984597</v>
      </c>
      <c r="X119">
        <f>group_stock_price_index[[#This Row],[VNINDEX]]</f>
        <v>1230.06</v>
      </c>
      <c r="Y119" t="s">
        <v>277</v>
      </c>
      <c r="Z119" s="1">
        <f t="shared" si="98"/>
        <v>45342</v>
      </c>
      <c r="AA119" s="4">
        <f t="shared" si="99"/>
        <v>0.6</v>
      </c>
      <c r="AB119" s="4">
        <f t="shared" si="100"/>
        <v>0.6</v>
      </c>
      <c r="AC119" s="4">
        <f t="shared" si="101"/>
        <v>0.6</v>
      </c>
      <c r="AD119" s="4">
        <f t="shared" si="102"/>
        <v>0.8</v>
      </c>
      <c r="AE119" s="4">
        <f t="shared" si="109"/>
        <v>2.5999999999999996</v>
      </c>
      <c r="AF119" s="7">
        <f t="shared" si="110"/>
        <v>1230.06</v>
      </c>
      <c r="AG119" t="s">
        <v>277</v>
      </c>
      <c r="AI119" t="s">
        <v>277</v>
      </c>
      <c r="AJ119" s="1">
        <f t="shared" si="111"/>
        <v>45342</v>
      </c>
      <c r="AK119" s="4">
        <f t="shared" si="112"/>
        <v>5.7299999999999997E-2</v>
      </c>
      <c r="AL119" s="4">
        <f t="shared" si="113"/>
        <v>5.7299999999999997E-2</v>
      </c>
      <c r="AM119" s="4">
        <f t="shared" si="114"/>
        <v>5.7299999999999997E-2</v>
      </c>
      <c r="AN119" s="4">
        <f t="shared" si="115"/>
        <v>7.640000000000001E-2</v>
      </c>
      <c r="AO119" s="4">
        <f t="shared" si="116"/>
        <v>0.24830000000000002</v>
      </c>
      <c r="AP119" s="4">
        <f t="shared" si="117"/>
        <v>0.7</v>
      </c>
      <c r="AQ119" s="4">
        <f t="shared" si="129"/>
        <v>0.2</v>
      </c>
      <c r="AR119" s="2">
        <f t="shared" si="118"/>
        <v>1230.06</v>
      </c>
      <c r="AU119">
        <f t="shared" si="119"/>
        <v>0.61799999999999999</v>
      </c>
      <c r="AV119">
        <f t="shared" si="120"/>
        <v>0.61799999999999999</v>
      </c>
      <c r="AW119">
        <f t="shared" si="121"/>
        <v>0.61799999999999999</v>
      </c>
      <c r="AX119">
        <f t="shared" si="122"/>
        <v>0.61799999999999999</v>
      </c>
      <c r="BE119" s="1">
        <f t="shared" si="123"/>
        <v>45342</v>
      </c>
      <c r="BF119">
        <f t="shared" si="124"/>
        <v>0.38200000000000001</v>
      </c>
      <c r="BG119">
        <f t="shared" si="125"/>
        <v>0.38200000000000001</v>
      </c>
      <c r="BH119">
        <f t="shared" si="126"/>
        <v>0.38200000000000001</v>
      </c>
      <c r="BI119">
        <f t="shared" si="127"/>
        <v>0.38200000000000001</v>
      </c>
    </row>
    <row r="120" spans="1:61" x14ac:dyDescent="0.25">
      <c r="A120" s="1">
        <f>eod_group_score_df_positive[[#This Row],[date]]</f>
        <v>45341</v>
      </c>
      <c r="B120" t="s">
        <v>277</v>
      </c>
      <c r="C120" s="3">
        <f>AVERAGE(eod_group_score_df_positive!Z120:Z124)</f>
        <v>0.74849145014607121</v>
      </c>
      <c r="D120" s="3">
        <f>AVERAGE(eod_group_score_df_positive!AA120:AA124)</f>
        <v>0.52338683191679602</v>
      </c>
      <c r="E120" s="3">
        <f>AVERAGE(eod_group_score_df_positive!AB120:AB124)</f>
        <v>0.44841997173778336</v>
      </c>
      <c r="F120" s="3">
        <f>AVERAGE(eod_group_score_df_positive!AC120:AC124)</f>
        <v>0.46735959425611584</v>
      </c>
      <c r="G120" t="s">
        <v>277</v>
      </c>
      <c r="H120" s="3">
        <f>ABS(AVERAGE(eod_group_score_df_negative!Z120:Z124))</f>
        <v>6.249029957002028E-2</v>
      </c>
      <c r="I120" s="3">
        <f>ABS(AVERAGE(eod_group_score_df_negative!AA120:AA124))</f>
        <v>5.4954671429303589E-2</v>
      </c>
      <c r="J120" s="3">
        <f>ABS(AVERAGE(eod_group_score_df_negative!AB120:AB124))</f>
        <v>6.1081986691332177E-2</v>
      </c>
      <c r="K120" s="3">
        <f>ABS(AVERAGE(eod_group_score_df_negative!AC120:AC124))</f>
        <v>3.6355246891454716E-2</v>
      </c>
      <c r="L120" t="s">
        <v>277</v>
      </c>
      <c r="M120" s="4">
        <f t="shared" si="103"/>
        <v>0.84588975129983657</v>
      </c>
      <c r="N120" s="4">
        <f t="shared" si="104"/>
        <v>0.8099577114512676</v>
      </c>
      <c r="O120" s="4">
        <f t="shared" si="105"/>
        <v>0.76022864807170232</v>
      </c>
      <c r="P120" s="4">
        <f t="shared" si="106"/>
        <v>0.85565147610648251</v>
      </c>
      <c r="Q120" t="s">
        <v>277</v>
      </c>
      <c r="R120" s="6">
        <f t="shared" si="95"/>
        <v>45341</v>
      </c>
      <c r="S120" s="5">
        <f t="shared" ref="S120:V120" si="181">AVERAGE(M120:M124)</f>
        <v>0.40247308084973454</v>
      </c>
      <c r="T120" s="5">
        <f t="shared" si="181"/>
        <v>0.51714890256107215</v>
      </c>
      <c r="U120" s="5">
        <f t="shared" si="181"/>
        <v>0.57779982489159099</v>
      </c>
      <c r="V120" s="5">
        <f t="shared" si="181"/>
        <v>0.63691995961989178</v>
      </c>
      <c r="W120" s="5">
        <f t="shared" si="108"/>
        <v>2.1343417679222894</v>
      </c>
      <c r="X120">
        <f>group_stock_price_index[[#This Row],[VNINDEX]]</f>
        <v>1224.97</v>
      </c>
      <c r="Y120" t="s">
        <v>277</v>
      </c>
      <c r="Z120" s="1">
        <f t="shared" si="98"/>
        <v>45341</v>
      </c>
      <c r="AA120" s="4">
        <f t="shared" si="99"/>
        <v>0.4</v>
      </c>
      <c r="AB120" s="4">
        <f t="shared" si="100"/>
        <v>0.6</v>
      </c>
      <c r="AC120" s="4">
        <f t="shared" si="101"/>
        <v>0.6</v>
      </c>
      <c r="AD120" s="4">
        <f t="shared" si="102"/>
        <v>0.6</v>
      </c>
      <c r="AE120" s="4">
        <f t="shared" si="109"/>
        <v>2.2000000000000002</v>
      </c>
      <c r="AF120" s="7">
        <f t="shared" si="110"/>
        <v>1224.97</v>
      </c>
      <c r="AG120" t="s">
        <v>277</v>
      </c>
      <c r="AI120" t="s">
        <v>277</v>
      </c>
      <c r="AJ120" s="1">
        <f t="shared" si="111"/>
        <v>45341</v>
      </c>
      <c r="AK120" s="4">
        <f t="shared" si="112"/>
        <v>0.1</v>
      </c>
      <c r="AL120" s="4">
        <f t="shared" si="113"/>
        <v>0.15</v>
      </c>
      <c r="AM120" s="4">
        <f t="shared" si="114"/>
        <v>9.2699999999999991E-2</v>
      </c>
      <c r="AN120" s="4">
        <f t="shared" si="115"/>
        <v>5.7299999999999997E-2</v>
      </c>
      <c r="AO120" s="4">
        <f t="shared" si="116"/>
        <v>0.4</v>
      </c>
      <c r="AP120" s="4">
        <f t="shared" si="117"/>
        <v>0.7</v>
      </c>
      <c r="AQ120" s="4">
        <f t="shared" si="129"/>
        <v>0.4</v>
      </c>
      <c r="AR120" s="2">
        <f t="shared" si="118"/>
        <v>1224.97</v>
      </c>
      <c r="AU120">
        <f t="shared" si="119"/>
        <v>0.61799999999999999</v>
      </c>
      <c r="AV120">
        <f t="shared" si="120"/>
        <v>0.61799999999999999</v>
      </c>
      <c r="AW120">
        <f t="shared" si="121"/>
        <v>0.61799999999999999</v>
      </c>
      <c r="AX120">
        <f t="shared" si="122"/>
        <v>0.61799999999999999</v>
      </c>
      <c r="BE120" s="1">
        <f t="shared" si="123"/>
        <v>45341</v>
      </c>
      <c r="BF120">
        <f t="shared" si="124"/>
        <v>1</v>
      </c>
      <c r="BG120">
        <f t="shared" si="125"/>
        <v>1</v>
      </c>
      <c r="BH120">
        <f t="shared" si="126"/>
        <v>0.61799999999999999</v>
      </c>
      <c r="BI120">
        <f t="shared" si="127"/>
        <v>0.38200000000000001</v>
      </c>
    </row>
    <row r="121" spans="1:61" x14ac:dyDescent="0.25">
      <c r="A121" s="1">
        <f>eod_group_score_df_positive[[#This Row],[date]]</f>
        <v>45338</v>
      </c>
      <c r="B121" t="s">
        <v>277</v>
      </c>
      <c r="C121" s="3">
        <f>AVERAGE(eod_group_score_df_positive!Z121:Z125)</f>
        <v>0.41638911486188118</v>
      </c>
      <c r="D121" s="3">
        <f>AVERAGE(eod_group_score_df_positive!AA121:AA125)</f>
        <v>0.39028968758029303</v>
      </c>
      <c r="E121" s="3">
        <f>AVERAGE(eod_group_score_df_positive!AB121:AB125)</f>
        <v>0.48712247241152823</v>
      </c>
      <c r="F121" s="3">
        <f>AVERAGE(eod_group_score_df_positive!AC121:AC125)</f>
        <v>0.32758385110371763</v>
      </c>
      <c r="G121" t="s">
        <v>277</v>
      </c>
      <c r="H121" s="3">
        <f>ABS(AVERAGE(eod_group_score_df_negative!Z121:Z125))</f>
        <v>0.11471848971281465</v>
      </c>
      <c r="I121" s="3">
        <f>ABS(AVERAGE(eod_group_score_df_negative!AA121:AA125))</f>
        <v>6.4496160969924832E-2</v>
      </c>
      <c r="J121" s="3">
        <f>ABS(AVERAGE(eod_group_score_df_negative!AB121:AB125))</f>
        <v>8.5214272193062574E-2</v>
      </c>
      <c r="K121" s="3">
        <f>ABS(AVERAGE(eod_group_score_df_negative!AC121:AC125))</f>
        <v>3.1399891810571338E-2</v>
      </c>
      <c r="L121" t="s">
        <v>277</v>
      </c>
      <c r="M121" s="4">
        <f t="shared" si="103"/>
        <v>0.56800283511406402</v>
      </c>
      <c r="N121" s="4">
        <f t="shared" si="104"/>
        <v>0.71636689586745961</v>
      </c>
      <c r="O121" s="4">
        <f t="shared" si="105"/>
        <v>0.70222330473667416</v>
      </c>
      <c r="P121" s="4">
        <f t="shared" si="106"/>
        <v>0.82506231866846191</v>
      </c>
      <c r="Q121" t="s">
        <v>277</v>
      </c>
      <c r="R121" s="6">
        <f t="shared" si="95"/>
        <v>45338</v>
      </c>
      <c r="S121" s="5">
        <f t="shared" ref="S121:V121" si="182">AVERAGE(M121:M125)</f>
        <v>0.23646861752149637</v>
      </c>
      <c r="T121" s="5">
        <f t="shared" si="182"/>
        <v>0.45109170847509966</v>
      </c>
      <c r="U121" s="5">
        <f t="shared" si="182"/>
        <v>0.49591037308557223</v>
      </c>
      <c r="V121" s="5">
        <f t="shared" si="182"/>
        <v>0.58356264215367748</v>
      </c>
      <c r="W121" s="5">
        <f t="shared" si="108"/>
        <v>1.7670333412358457</v>
      </c>
      <c r="X121">
        <f>group_stock_price_index[[#This Row],[VNINDEX]]</f>
        <v>1209.7</v>
      </c>
      <c r="Y121" t="s">
        <v>277</v>
      </c>
      <c r="Z121" s="1">
        <f t="shared" si="98"/>
        <v>45338</v>
      </c>
      <c r="AA121" s="4">
        <f t="shared" si="99"/>
        <v>0.2</v>
      </c>
      <c r="AB121" s="4">
        <f t="shared" si="100"/>
        <v>0.4</v>
      </c>
      <c r="AC121" s="4">
        <f t="shared" si="101"/>
        <v>0.4</v>
      </c>
      <c r="AD121" s="4">
        <f t="shared" si="102"/>
        <v>0.6</v>
      </c>
      <c r="AE121" s="4">
        <f t="shared" si="109"/>
        <v>1.6</v>
      </c>
      <c r="AF121" s="7">
        <f t="shared" si="110"/>
        <v>1209.7</v>
      </c>
      <c r="AG121" t="s">
        <v>277</v>
      </c>
      <c r="AI121" t="s">
        <v>277</v>
      </c>
      <c r="AJ121" s="1">
        <f t="shared" si="111"/>
        <v>45338</v>
      </c>
      <c r="AK121" s="4">
        <f t="shared" si="112"/>
        <v>1.9100000000000002E-2</v>
      </c>
      <c r="AL121" s="4">
        <f t="shared" si="113"/>
        <v>3.8200000000000005E-2</v>
      </c>
      <c r="AM121" s="4">
        <f t="shared" si="114"/>
        <v>3.8200000000000005E-2</v>
      </c>
      <c r="AN121" s="4">
        <f t="shared" si="115"/>
        <v>5.7299999999999997E-2</v>
      </c>
      <c r="AO121" s="4">
        <f t="shared" si="116"/>
        <v>0.15279999999999999</v>
      </c>
      <c r="AP121" s="4">
        <f t="shared" si="117"/>
        <v>0</v>
      </c>
      <c r="AQ121" s="4">
        <f t="shared" si="129"/>
        <v>0</v>
      </c>
      <c r="AR121" s="2">
        <f t="shared" si="118"/>
        <v>1209.7</v>
      </c>
      <c r="AU121">
        <f t="shared" si="119"/>
        <v>0.61799999999999999</v>
      </c>
      <c r="AV121">
        <f t="shared" si="120"/>
        <v>0.61799999999999999</v>
      </c>
      <c r="AW121">
        <f t="shared" si="121"/>
        <v>0.61799999999999999</v>
      </c>
      <c r="AX121">
        <f t="shared" si="122"/>
        <v>0.61799999999999999</v>
      </c>
      <c r="BE121" s="1">
        <f t="shared" si="123"/>
        <v>45338</v>
      </c>
      <c r="BF121">
        <f t="shared" si="124"/>
        <v>0.38200000000000001</v>
      </c>
      <c r="BG121">
        <f t="shared" si="125"/>
        <v>0.38200000000000001</v>
      </c>
      <c r="BH121">
        <f t="shared" si="126"/>
        <v>0.38200000000000001</v>
      </c>
      <c r="BI121">
        <f t="shared" si="127"/>
        <v>0.38200000000000001</v>
      </c>
    </row>
    <row r="122" spans="1:61" x14ac:dyDescent="0.25">
      <c r="A122" s="1">
        <f>eod_group_score_df_positive[[#This Row],[date]]</f>
        <v>45337</v>
      </c>
      <c r="B122" t="s">
        <v>277</v>
      </c>
      <c r="C122" s="3">
        <f>AVERAGE(eod_group_score_df_positive!Z122:Z126)</f>
        <v>0.30672959976083963</v>
      </c>
      <c r="D122" s="3">
        <f>AVERAGE(eod_group_score_df_positive!AA122:AA126)</f>
        <v>0.29539520005757425</v>
      </c>
      <c r="E122" s="3">
        <f>AVERAGE(eod_group_score_df_positive!AB122:AB126)</f>
        <v>0.45690463468319609</v>
      </c>
      <c r="F122" s="3">
        <f>AVERAGE(eod_group_score_df_positive!AC122:AC126)</f>
        <v>0.18826987100360631</v>
      </c>
      <c r="G122" t="s">
        <v>277</v>
      </c>
      <c r="H122" s="3">
        <f>ABS(AVERAGE(eod_group_score_df_negative!Z122:Z126))</f>
        <v>0.14550178433657321</v>
      </c>
      <c r="I122" s="3">
        <f>ABS(AVERAGE(eod_group_score_df_negative!AA122:AA126))</f>
        <v>0.1091895004773534</v>
      </c>
      <c r="J122" s="3">
        <f>ABS(AVERAGE(eod_group_score_df_negative!AB122:AB126))</f>
        <v>0.13333042421761818</v>
      </c>
      <c r="K122" s="3">
        <f>ABS(AVERAGE(eod_group_score_df_negative!AC122:AC126))</f>
        <v>6.9964686721101163E-2</v>
      </c>
      <c r="L122" t="s">
        <v>277</v>
      </c>
      <c r="M122" s="4">
        <f t="shared" si="103"/>
        <v>0.35651620186876987</v>
      </c>
      <c r="N122" s="4">
        <f t="shared" si="104"/>
        <v>0.46023910279856411</v>
      </c>
      <c r="O122" s="4">
        <f t="shared" si="105"/>
        <v>0.54821245465859847</v>
      </c>
      <c r="P122" s="4">
        <f t="shared" si="106"/>
        <v>0.45813072163883312</v>
      </c>
      <c r="Q122" t="s">
        <v>277</v>
      </c>
      <c r="R122" s="6">
        <f t="shared" si="95"/>
        <v>45337</v>
      </c>
      <c r="S122" s="5">
        <f t="shared" ref="S122:V122" si="183">AVERAGE(M122:M126)</f>
        <v>0.12886044559772036</v>
      </c>
      <c r="T122" s="5">
        <f t="shared" si="183"/>
        <v>0.4158610721050563</v>
      </c>
      <c r="U122" s="5">
        <f t="shared" si="183"/>
        <v>0.41269927263868922</v>
      </c>
      <c r="V122" s="5">
        <f t="shared" si="183"/>
        <v>0.51639467490704338</v>
      </c>
      <c r="W122" s="5">
        <f t="shared" si="108"/>
        <v>1.4738154652485091</v>
      </c>
      <c r="X122">
        <f>group_stock_price_index[[#This Row],[VNINDEX]]</f>
        <v>1202.5</v>
      </c>
      <c r="Y122" t="s">
        <v>277</v>
      </c>
      <c r="Z122" s="1">
        <f t="shared" si="98"/>
        <v>45337</v>
      </c>
      <c r="AA122" s="4">
        <f t="shared" si="99"/>
        <v>0</v>
      </c>
      <c r="AB122" s="4">
        <f t="shared" si="100"/>
        <v>0.4</v>
      </c>
      <c r="AC122" s="4">
        <f t="shared" si="101"/>
        <v>0.4</v>
      </c>
      <c r="AD122" s="4">
        <f t="shared" si="102"/>
        <v>0.6</v>
      </c>
      <c r="AE122" s="4">
        <f t="shared" si="109"/>
        <v>1.4</v>
      </c>
      <c r="AF122" s="7">
        <f t="shared" si="110"/>
        <v>1202.5</v>
      </c>
      <c r="AG122" t="s">
        <v>277</v>
      </c>
      <c r="AI122" t="s">
        <v>277</v>
      </c>
      <c r="AJ122" s="1">
        <f t="shared" si="111"/>
        <v>45337</v>
      </c>
      <c r="AK122" s="4">
        <f t="shared" si="112"/>
        <v>0</v>
      </c>
      <c r="AL122" s="4">
        <f t="shared" si="113"/>
        <v>3.8200000000000005E-2</v>
      </c>
      <c r="AM122" s="4">
        <f t="shared" si="114"/>
        <v>3.8200000000000005E-2</v>
      </c>
      <c r="AN122" s="4">
        <f t="shared" si="115"/>
        <v>5.7299999999999997E-2</v>
      </c>
      <c r="AO122" s="4">
        <f t="shared" si="116"/>
        <v>0.13370000000000001</v>
      </c>
      <c r="AP122" s="4">
        <f t="shared" si="117"/>
        <v>0</v>
      </c>
      <c r="AQ122" s="4">
        <f t="shared" si="129"/>
        <v>0</v>
      </c>
      <c r="AR122" s="2">
        <f t="shared" si="118"/>
        <v>1202.5</v>
      </c>
      <c r="AU122">
        <f t="shared" si="119"/>
        <v>0.61799999999999999</v>
      </c>
      <c r="AV122">
        <f t="shared" si="120"/>
        <v>0.61799999999999999</v>
      </c>
      <c r="AW122">
        <f t="shared" si="121"/>
        <v>0.61799999999999999</v>
      </c>
      <c r="AX122">
        <f t="shared" si="122"/>
        <v>0.61799999999999999</v>
      </c>
      <c r="BE122" s="1">
        <f t="shared" si="123"/>
        <v>45337</v>
      </c>
      <c r="BF122">
        <f t="shared" si="124"/>
        <v>0.38200000000000001</v>
      </c>
      <c r="BG122">
        <f t="shared" si="125"/>
        <v>0.38200000000000001</v>
      </c>
      <c r="BH122">
        <f t="shared" si="126"/>
        <v>0.38200000000000001</v>
      </c>
      <c r="BI122">
        <f t="shared" si="127"/>
        <v>0.38200000000000001</v>
      </c>
    </row>
    <row r="123" spans="1:61" x14ac:dyDescent="0.25">
      <c r="A123" s="1">
        <f>eod_group_score_df_positive[[#This Row],[date]]</f>
        <v>45329</v>
      </c>
      <c r="B123" t="s">
        <v>277</v>
      </c>
      <c r="C123" s="3">
        <f>AVERAGE(eod_group_score_df_positive!Z123:Z127)</f>
        <v>0.3429037088199125</v>
      </c>
      <c r="D123" s="3">
        <f>AVERAGE(eod_group_score_df_positive!AA123:AA127)</f>
        <v>0.36447144687937183</v>
      </c>
      <c r="E123" s="3">
        <f>AVERAGE(eod_group_score_df_positive!AB123:AB127)</f>
        <v>0.7342677539081256</v>
      </c>
      <c r="F123" s="3">
        <f>AVERAGE(eod_group_score_df_positive!AC123:AC127)</f>
        <v>0.31162057108436469</v>
      </c>
      <c r="G123" t="s">
        <v>277</v>
      </c>
      <c r="H123" s="3">
        <f>ABS(AVERAGE(eod_group_score_df_negative!Z123:Z127))</f>
        <v>0.15045703536326613</v>
      </c>
      <c r="I123" s="3">
        <f>ABS(AVERAGE(eod_group_score_df_negative!AA123:AA127))</f>
        <v>9.6621551347482307E-2</v>
      </c>
      <c r="J123" s="3">
        <f>ABS(AVERAGE(eod_group_score_df_negative!AB123:AB127))</f>
        <v>0.13618921006401427</v>
      </c>
      <c r="K123" s="3">
        <f>ABS(AVERAGE(eod_group_score_df_negative!AC123:AC127))</f>
        <v>6.8273168143262314E-2</v>
      </c>
      <c r="L123" t="s">
        <v>277</v>
      </c>
      <c r="M123" s="4">
        <f t="shared" si="103"/>
        <v>0.39007293491756478</v>
      </c>
      <c r="N123" s="4">
        <f t="shared" si="104"/>
        <v>0.58090210990388857</v>
      </c>
      <c r="O123" s="4">
        <f t="shared" si="105"/>
        <v>0.68708571313498457</v>
      </c>
      <c r="P123" s="4">
        <f t="shared" si="106"/>
        <v>0.64056702654763154</v>
      </c>
      <c r="Q123" t="s">
        <v>277</v>
      </c>
      <c r="R123" s="6">
        <f t="shared" si="95"/>
        <v>45329</v>
      </c>
      <c r="S123" s="5">
        <f t="shared" ref="S123:V123" si="184">AVERAGE(M123:M127)</f>
        <v>8.0254047607682871E-2</v>
      </c>
      <c r="T123" s="5">
        <f t="shared" si="184"/>
        <v>0.44763534634300661</v>
      </c>
      <c r="U123" s="5">
        <f t="shared" si="184"/>
        <v>0.37597842290951472</v>
      </c>
      <c r="V123" s="5">
        <f t="shared" si="184"/>
        <v>0.54687950898552917</v>
      </c>
      <c r="W123" s="5">
        <f t="shared" si="108"/>
        <v>1.4507473258457333</v>
      </c>
      <c r="X123">
        <f>group_stock_price_index[[#This Row],[VNINDEX]]</f>
        <v>1198.53</v>
      </c>
      <c r="Y123" t="s">
        <v>277</v>
      </c>
      <c r="Z123" s="1">
        <f t="shared" si="98"/>
        <v>45329</v>
      </c>
      <c r="AA123" s="4">
        <f t="shared" si="99"/>
        <v>0</v>
      </c>
      <c r="AB123" s="4">
        <f t="shared" si="100"/>
        <v>0.4</v>
      </c>
      <c r="AC123" s="4">
        <f t="shared" si="101"/>
        <v>0.4</v>
      </c>
      <c r="AD123" s="4">
        <f t="shared" si="102"/>
        <v>0.6</v>
      </c>
      <c r="AE123" s="4">
        <f t="shared" si="109"/>
        <v>1.4</v>
      </c>
      <c r="AF123" s="7">
        <f t="shared" si="110"/>
        <v>1198.53</v>
      </c>
      <c r="AG123" t="s">
        <v>277</v>
      </c>
      <c r="AI123" t="s">
        <v>277</v>
      </c>
      <c r="AJ123" s="1">
        <f t="shared" si="111"/>
        <v>45329</v>
      </c>
      <c r="AK123" s="4">
        <f t="shared" si="112"/>
        <v>0</v>
      </c>
      <c r="AL123" s="4">
        <f t="shared" si="113"/>
        <v>3.8200000000000005E-2</v>
      </c>
      <c r="AM123" s="4">
        <f t="shared" si="114"/>
        <v>3.8200000000000005E-2</v>
      </c>
      <c r="AN123" s="4">
        <f t="shared" si="115"/>
        <v>5.7299999999999997E-2</v>
      </c>
      <c r="AO123" s="4">
        <f t="shared" si="116"/>
        <v>0.13370000000000001</v>
      </c>
      <c r="AP123" s="4">
        <f t="shared" si="117"/>
        <v>0</v>
      </c>
      <c r="AQ123" s="4">
        <f t="shared" si="129"/>
        <v>0</v>
      </c>
      <c r="AR123" s="2">
        <f t="shared" si="118"/>
        <v>1198.53</v>
      </c>
      <c r="AU123">
        <f t="shared" si="119"/>
        <v>0.61799999999999999</v>
      </c>
      <c r="AV123">
        <f t="shared" si="120"/>
        <v>0.61799999999999999</v>
      </c>
      <c r="AW123">
        <f t="shared" si="121"/>
        <v>0.61799999999999999</v>
      </c>
      <c r="AX123">
        <f t="shared" si="122"/>
        <v>0.61799999999999999</v>
      </c>
      <c r="BE123" s="1">
        <f t="shared" si="123"/>
        <v>45329</v>
      </c>
      <c r="BF123">
        <f t="shared" si="124"/>
        <v>0.38200000000000001</v>
      </c>
      <c r="BG123">
        <f t="shared" si="125"/>
        <v>0.38200000000000001</v>
      </c>
      <c r="BH123">
        <f t="shared" si="126"/>
        <v>0.38200000000000001</v>
      </c>
      <c r="BI123">
        <f t="shared" si="127"/>
        <v>0.38200000000000001</v>
      </c>
    </row>
    <row r="124" spans="1:61" x14ac:dyDescent="0.25">
      <c r="A124" s="1">
        <f>eod_group_score_df_positive[[#This Row],[date]]</f>
        <v>45328</v>
      </c>
      <c r="B124" t="s">
        <v>277</v>
      </c>
      <c r="C124" s="3">
        <f>AVERAGE(eod_group_score_df_positive!Z124:Z128)</f>
        <v>0.28506659597473555</v>
      </c>
      <c r="D124" s="3">
        <f>AVERAGE(eod_group_score_df_positive!AA124:AA128)</f>
        <v>0.3308817927355257</v>
      </c>
      <c r="E124" s="3">
        <f>AVERAGE(eod_group_score_df_positive!AB124:AB128)</f>
        <v>0.61581384762402491</v>
      </c>
      <c r="F124" s="3">
        <f>AVERAGE(eod_group_score_df_positive!AC124:AC128)</f>
        <v>0.29117383790258017</v>
      </c>
      <c r="G124" t="s">
        <v>277</v>
      </c>
      <c r="H124" s="3">
        <f>ABS(AVERAGE(eod_group_score_df_negative!Z124:Z128))</f>
        <v>0.38419518780282436</v>
      </c>
      <c r="I124" s="3">
        <f>ABS(AVERAGE(eod_group_score_df_negative!AA124:AA128))</f>
        <v>0.31900275278280882</v>
      </c>
      <c r="J124" s="3">
        <f>ABS(AVERAGE(eod_group_score_df_negative!AB124:AB128))</f>
        <v>0.41808224904539626</v>
      </c>
      <c r="K124" s="3">
        <f>ABS(AVERAGE(eod_group_score_df_negative!AC124:AC128))</f>
        <v>0.12325296482354195</v>
      </c>
      <c r="L124" t="s">
        <v>277</v>
      </c>
      <c r="M124" s="4">
        <f t="shared" si="103"/>
        <v>-0.14811631895156263</v>
      </c>
      <c r="N124" s="4">
        <f t="shared" si="104"/>
        <v>1.827869278418124E-2</v>
      </c>
      <c r="O124" s="4">
        <f t="shared" si="105"/>
        <v>0.1912490038559953</v>
      </c>
      <c r="P124" s="4">
        <f t="shared" si="106"/>
        <v>0.40518825513804985</v>
      </c>
      <c r="Q124" t="s">
        <v>277</v>
      </c>
      <c r="R124" s="6">
        <f t="shared" si="95"/>
        <v>45328</v>
      </c>
      <c r="S124" s="5">
        <f t="shared" ref="S124:V124" si="185">AVERAGE(M124:M128)</f>
        <v>-3.304770810294027E-3</v>
      </c>
      <c r="T124" s="5">
        <f t="shared" si="185"/>
        <v>0.44743726444018589</v>
      </c>
      <c r="U124" s="5">
        <f t="shared" si="185"/>
        <v>0.25929487555814851</v>
      </c>
      <c r="V124" s="5">
        <f t="shared" si="185"/>
        <v>0.52498892848990319</v>
      </c>
      <c r="W124" s="5">
        <f t="shared" si="108"/>
        <v>1.2284162976779436</v>
      </c>
      <c r="X124">
        <f>group_stock_price_index[[#This Row],[VNINDEX]]</f>
        <v>1188.48</v>
      </c>
      <c r="Y124" t="s">
        <v>277</v>
      </c>
      <c r="Z124" s="1">
        <f t="shared" si="98"/>
        <v>45328</v>
      </c>
      <c r="AA124" s="4">
        <f t="shared" si="99"/>
        <v>0</v>
      </c>
      <c r="AB124" s="4">
        <f t="shared" si="100"/>
        <v>0.4</v>
      </c>
      <c r="AC124" s="4">
        <f t="shared" si="101"/>
        <v>0.2</v>
      </c>
      <c r="AD124" s="4">
        <f t="shared" si="102"/>
        <v>0.6</v>
      </c>
      <c r="AE124" s="4">
        <f t="shared" si="109"/>
        <v>1.2000000000000002</v>
      </c>
      <c r="AF124" s="7">
        <f t="shared" si="110"/>
        <v>1188.48</v>
      </c>
      <c r="AG124" t="s">
        <v>277</v>
      </c>
      <c r="AI124" t="s">
        <v>277</v>
      </c>
      <c r="AJ124" s="1">
        <f t="shared" si="111"/>
        <v>45328</v>
      </c>
      <c r="AK124" s="4">
        <f t="shared" si="112"/>
        <v>0</v>
      </c>
      <c r="AL124" s="4">
        <f t="shared" si="113"/>
        <v>3.8200000000000005E-2</v>
      </c>
      <c r="AM124" s="4">
        <f t="shared" si="114"/>
        <v>1.9100000000000002E-2</v>
      </c>
      <c r="AN124" s="4">
        <f t="shared" si="115"/>
        <v>5.7299999999999997E-2</v>
      </c>
      <c r="AO124" s="4">
        <f t="shared" si="116"/>
        <v>0.11460000000000001</v>
      </c>
      <c r="AP124" s="4">
        <f t="shared" si="117"/>
        <v>0</v>
      </c>
      <c r="AQ124" s="4">
        <f t="shared" si="129"/>
        <v>0</v>
      </c>
      <c r="AR124" s="2">
        <f t="shared" si="118"/>
        <v>1188.48</v>
      </c>
      <c r="AU124">
        <f t="shared" si="119"/>
        <v>0.61799999999999999</v>
      </c>
      <c r="AV124">
        <f t="shared" si="120"/>
        <v>0.61799999999999999</v>
      </c>
      <c r="AW124">
        <f t="shared" si="121"/>
        <v>0.61799999999999999</v>
      </c>
      <c r="AX124">
        <f t="shared" si="122"/>
        <v>0.61799999999999999</v>
      </c>
      <c r="BE124" s="1">
        <f t="shared" si="123"/>
        <v>45328</v>
      </c>
      <c r="BF124">
        <f t="shared" si="124"/>
        <v>0.38200000000000001</v>
      </c>
      <c r="BG124">
        <f t="shared" si="125"/>
        <v>0.38200000000000001</v>
      </c>
      <c r="BH124">
        <f t="shared" si="126"/>
        <v>0.38200000000000001</v>
      </c>
      <c r="BI124">
        <f t="shared" si="127"/>
        <v>0.38200000000000001</v>
      </c>
    </row>
    <row r="125" spans="1:61" x14ac:dyDescent="0.25">
      <c r="A125" s="1">
        <f>eod_group_score_df_positive[[#This Row],[date]]</f>
        <v>45327</v>
      </c>
      <c r="B125" t="s">
        <v>277</v>
      </c>
      <c r="C125" s="3">
        <f>AVERAGE(eod_group_score_df_positive!Z125:Z129)</f>
        <v>0.39267810887098398</v>
      </c>
      <c r="D125" s="3">
        <f>AVERAGE(eod_group_score_df_positive!AA125:AA129)</f>
        <v>0.92086558534641816</v>
      </c>
      <c r="E125" s="3">
        <f>AVERAGE(eod_group_score_df_positive!AB125:AB129)</f>
        <v>0.85746765166973771</v>
      </c>
      <c r="F125" s="3">
        <f>AVERAGE(eod_group_score_df_positive!AC125:AC129)</f>
        <v>0.47074278596863672</v>
      </c>
      <c r="G125" t="s">
        <v>277</v>
      </c>
      <c r="H125" s="3">
        <f>ABS(AVERAGE(eod_group_score_df_negative!Z125:Z129))</f>
        <v>0.38041116532734204</v>
      </c>
      <c r="I125" s="3">
        <f>ABS(AVERAGE(eod_group_score_df_negative!AA125:AA129))</f>
        <v>0.32382343562623678</v>
      </c>
      <c r="J125" s="3">
        <f>ABS(AVERAGE(eod_group_score_df_negative!AB125:AB129))</f>
        <v>0.41211994944182112</v>
      </c>
      <c r="K125" s="3">
        <f>ABS(AVERAGE(eod_group_score_df_negative!AC125:AC129))</f>
        <v>0.12180953146781082</v>
      </c>
      <c r="L125" t="s">
        <v>277</v>
      </c>
      <c r="M125" s="4">
        <f t="shared" si="103"/>
        <v>1.5867434658645926E-2</v>
      </c>
      <c r="N125" s="4">
        <f t="shared" si="104"/>
        <v>0.47967174102140497</v>
      </c>
      <c r="O125" s="4">
        <f t="shared" si="105"/>
        <v>0.35078138904160883</v>
      </c>
      <c r="P125" s="4">
        <f t="shared" si="106"/>
        <v>0.58886488877541132</v>
      </c>
      <c r="Q125" t="s">
        <v>277</v>
      </c>
      <c r="R125" s="6">
        <f t="shared" si="95"/>
        <v>45327</v>
      </c>
      <c r="S125" s="5">
        <f t="shared" ref="S125:V125" si="186">AVERAGE(M125:M129)</f>
        <v>0.10311785172809311</v>
      </c>
      <c r="T125" s="5">
        <f t="shared" si="186"/>
        <v>0.60651821443860454</v>
      </c>
      <c r="U125" s="5">
        <f t="shared" si="186"/>
        <v>0.3440793851425667</v>
      </c>
      <c r="V125" s="5">
        <f t="shared" si="186"/>
        <v>0.5826164456881866</v>
      </c>
      <c r="W125" s="5">
        <f t="shared" si="108"/>
        <v>1.636331896997451</v>
      </c>
      <c r="X125">
        <f>group_stock_price_index[[#This Row],[VNINDEX]]</f>
        <v>1186.06</v>
      </c>
      <c r="Y125" t="s">
        <v>277</v>
      </c>
      <c r="Z125" s="1">
        <f t="shared" si="98"/>
        <v>45327</v>
      </c>
      <c r="AA125" s="4">
        <f t="shared" si="99"/>
        <v>0</v>
      </c>
      <c r="AB125" s="4">
        <f t="shared" si="100"/>
        <v>0.6</v>
      </c>
      <c r="AC125" s="4">
        <f t="shared" si="101"/>
        <v>0.4</v>
      </c>
      <c r="AD125" s="4">
        <f t="shared" si="102"/>
        <v>0.6</v>
      </c>
      <c r="AE125" s="4">
        <f t="shared" si="109"/>
        <v>1.6</v>
      </c>
      <c r="AF125" s="7">
        <f t="shared" si="110"/>
        <v>1186.06</v>
      </c>
      <c r="AG125" t="s">
        <v>277</v>
      </c>
      <c r="AI125" t="s">
        <v>277</v>
      </c>
      <c r="AJ125" s="1">
        <f t="shared" si="111"/>
        <v>45327</v>
      </c>
      <c r="AK125" s="4">
        <f t="shared" si="112"/>
        <v>0</v>
      </c>
      <c r="AL125" s="4">
        <f t="shared" si="113"/>
        <v>0.15</v>
      </c>
      <c r="AM125" s="4">
        <f t="shared" si="114"/>
        <v>6.1800000000000001E-2</v>
      </c>
      <c r="AN125" s="4">
        <f t="shared" si="115"/>
        <v>5.7299999999999997E-2</v>
      </c>
      <c r="AO125" s="4">
        <f t="shared" si="116"/>
        <v>0.26910000000000001</v>
      </c>
      <c r="AP125" s="4">
        <f t="shared" si="117"/>
        <v>0.7</v>
      </c>
      <c r="AQ125" s="4">
        <f t="shared" si="129"/>
        <v>0.2</v>
      </c>
      <c r="AR125" s="2">
        <f t="shared" si="118"/>
        <v>1186.06</v>
      </c>
      <c r="AU125">
        <f t="shared" si="119"/>
        <v>0.61799999999999999</v>
      </c>
      <c r="AV125">
        <f t="shared" si="120"/>
        <v>1</v>
      </c>
      <c r="AW125">
        <f t="shared" si="121"/>
        <v>1</v>
      </c>
      <c r="AX125">
        <f t="shared" si="122"/>
        <v>0.61799999999999999</v>
      </c>
      <c r="BE125" s="1">
        <f t="shared" si="123"/>
        <v>45327</v>
      </c>
      <c r="BF125">
        <f t="shared" si="124"/>
        <v>1</v>
      </c>
      <c r="BG125">
        <f t="shared" si="125"/>
        <v>1</v>
      </c>
      <c r="BH125">
        <f t="shared" si="126"/>
        <v>0.61799999999999999</v>
      </c>
      <c r="BI125">
        <f t="shared" si="127"/>
        <v>0.38200000000000001</v>
      </c>
    </row>
    <row r="126" spans="1:61" x14ac:dyDescent="0.25">
      <c r="A126" s="1">
        <f>eod_group_score_df_positive[[#This Row],[date]]</f>
        <v>45324</v>
      </c>
      <c r="B126" t="s">
        <v>277</v>
      </c>
      <c r="C126" s="3">
        <f>AVERAGE(eod_group_score_df_positive!Z126:Z130)</f>
        <v>0.42600273211601902</v>
      </c>
      <c r="D126" s="3">
        <f>AVERAGE(eod_group_score_df_positive!AA126:AA130)</f>
        <v>1.0712141747622685</v>
      </c>
      <c r="E126" s="3">
        <f>AVERAGE(eod_group_score_df_positive!AB126:AB130)</f>
        <v>0.76113647967461495</v>
      </c>
      <c r="F126" s="3">
        <f>AVERAGE(eod_group_score_df_positive!AC126:AC130)</f>
        <v>0.43256469542597664</v>
      </c>
      <c r="G126" t="s">
        <v>277</v>
      </c>
      <c r="H126" s="3">
        <f>ABS(AVERAGE(eod_group_score_df_negative!Z126:Z130))</f>
        <v>0.4012175774710528</v>
      </c>
      <c r="I126" s="3">
        <f>ABS(AVERAGE(eod_group_score_df_negative!AA126:AA130))</f>
        <v>0.31978002950083728</v>
      </c>
      <c r="J126" s="3">
        <f>ABS(AVERAGE(eod_group_score_df_negative!AB126:AB130))</f>
        <v>0.42243611201025255</v>
      </c>
      <c r="K126" s="3">
        <f>ABS(AVERAGE(eod_group_score_df_negative!AC126:AC130))</f>
        <v>0.14836219834292957</v>
      </c>
      <c r="L126" t="s">
        <v>277</v>
      </c>
      <c r="M126" s="4">
        <f t="shared" si="103"/>
        <v>2.9961975495183826E-2</v>
      </c>
      <c r="N126" s="4">
        <f t="shared" si="104"/>
        <v>0.5402137140172425</v>
      </c>
      <c r="O126" s="4">
        <f t="shared" si="105"/>
        <v>0.28616780250225932</v>
      </c>
      <c r="P126" s="4">
        <f t="shared" si="106"/>
        <v>0.48922248243529126</v>
      </c>
      <c r="Q126" t="s">
        <v>277</v>
      </c>
      <c r="R126" s="6">
        <f t="shared" si="95"/>
        <v>45324</v>
      </c>
      <c r="S126" s="5">
        <f t="shared" ref="S126:V126" si="187">AVERAGE(M126:M130)</f>
        <v>0.12614913216190929</v>
      </c>
      <c r="T126" s="5">
        <f t="shared" si="187"/>
        <v>0.63213319656716371</v>
      </c>
      <c r="U126" s="5">
        <f t="shared" si="187"/>
        <v>0.34525569942018952</v>
      </c>
      <c r="V126" s="5">
        <f t="shared" si="187"/>
        <v>0.5298657087008003</v>
      </c>
      <c r="W126" s="5">
        <f t="shared" si="108"/>
        <v>1.6334037368500627</v>
      </c>
      <c r="X126">
        <f>group_stock_price_index[[#This Row],[VNINDEX]]</f>
        <v>1172.55</v>
      </c>
      <c r="Y126" t="s">
        <v>277</v>
      </c>
      <c r="Z126" s="1">
        <f t="shared" si="98"/>
        <v>45324</v>
      </c>
      <c r="AA126" s="4">
        <f t="shared" si="99"/>
        <v>0</v>
      </c>
      <c r="AB126" s="4">
        <f t="shared" si="100"/>
        <v>0.6</v>
      </c>
      <c r="AC126" s="4">
        <f t="shared" si="101"/>
        <v>0.4</v>
      </c>
      <c r="AD126" s="4">
        <f t="shared" si="102"/>
        <v>0.6</v>
      </c>
      <c r="AE126" s="4">
        <f t="shared" si="109"/>
        <v>1.6</v>
      </c>
      <c r="AF126" s="7">
        <f t="shared" si="110"/>
        <v>1172.55</v>
      </c>
      <c r="AG126" t="s">
        <v>277</v>
      </c>
      <c r="AI126" t="s">
        <v>277</v>
      </c>
      <c r="AJ126" s="1">
        <f t="shared" si="111"/>
        <v>45324</v>
      </c>
      <c r="AK126" s="4">
        <f t="shared" si="112"/>
        <v>0</v>
      </c>
      <c r="AL126" s="4">
        <f t="shared" si="113"/>
        <v>0.15</v>
      </c>
      <c r="AM126" s="4">
        <f t="shared" si="114"/>
        <v>6.1800000000000001E-2</v>
      </c>
      <c r="AN126" s="4">
        <f t="shared" si="115"/>
        <v>5.7299999999999997E-2</v>
      </c>
      <c r="AO126" s="4">
        <f t="shared" si="116"/>
        <v>0.26910000000000001</v>
      </c>
      <c r="AP126" s="4">
        <f t="shared" si="117"/>
        <v>0.7</v>
      </c>
      <c r="AQ126" s="4">
        <f t="shared" si="129"/>
        <v>0.2</v>
      </c>
      <c r="AR126" s="2">
        <f t="shared" si="118"/>
        <v>1172.55</v>
      </c>
      <c r="AU126">
        <f t="shared" si="119"/>
        <v>0.61799999999999999</v>
      </c>
      <c r="AV126">
        <f t="shared" si="120"/>
        <v>1</v>
      </c>
      <c r="AW126">
        <f t="shared" si="121"/>
        <v>1</v>
      </c>
      <c r="AX126">
        <f t="shared" si="122"/>
        <v>0.61799999999999999</v>
      </c>
      <c r="BE126" s="1">
        <f t="shared" si="123"/>
        <v>45324</v>
      </c>
      <c r="BF126">
        <f t="shared" si="124"/>
        <v>1</v>
      </c>
      <c r="BG126">
        <f t="shared" si="125"/>
        <v>1</v>
      </c>
      <c r="BH126">
        <f t="shared" si="126"/>
        <v>0.61799999999999999</v>
      </c>
      <c r="BI126">
        <f t="shared" si="127"/>
        <v>0.38200000000000001</v>
      </c>
    </row>
    <row r="127" spans="1:61" x14ac:dyDescent="0.25">
      <c r="A127" s="1">
        <f>eod_group_score_df_positive[[#This Row],[date]]</f>
        <v>45323</v>
      </c>
      <c r="B127" t="s">
        <v>277</v>
      </c>
      <c r="C127" s="3">
        <f>AVERAGE(eod_group_score_df_positive!Z127:Z131)</f>
        <v>0.46604635182832893</v>
      </c>
      <c r="D127" s="3">
        <f>AVERAGE(eod_group_score_df_positive!AA127:AA131)</f>
        <v>1.1827926663594031</v>
      </c>
      <c r="E127" s="3">
        <f>AVERAGE(eod_group_score_df_positive!AB127:AB131)</f>
        <v>0.79594253219644084</v>
      </c>
      <c r="F127" s="3">
        <f>AVERAGE(eod_group_score_df_positive!AC127:AC131)</f>
        <v>0.51964226823163329</v>
      </c>
      <c r="G127" t="s">
        <v>277</v>
      </c>
      <c r="H127" s="3">
        <f>ABS(AVERAGE(eod_group_score_df_negative!Z127:Z131))</f>
        <v>0.37104922050189831</v>
      </c>
      <c r="I127" s="3">
        <f>ABS(AVERAGE(eod_group_score_df_negative!AA127:AA131))</f>
        <v>0.27824743604430535</v>
      </c>
      <c r="J127" s="3">
        <f>ABS(AVERAGE(eod_group_score_df_negative!AB127:AB131))</f>
        <v>0.37060846564948363</v>
      </c>
      <c r="K127" s="3">
        <f>ABS(AVERAGE(eod_group_score_df_negative!AC127:AC131))</f>
        <v>0.12565367393430035</v>
      </c>
      <c r="L127" t="s">
        <v>277</v>
      </c>
      <c r="M127" s="4">
        <f t="shared" si="103"/>
        <v>0.1134842119185825</v>
      </c>
      <c r="N127" s="4">
        <f t="shared" si="104"/>
        <v>0.61911047398831609</v>
      </c>
      <c r="O127" s="4">
        <f t="shared" si="105"/>
        <v>0.36460820601272537</v>
      </c>
      <c r="P127" s="4">
        <f t="shared" si="106"/>
        <v>0.61055489203126168</v>
      </c>
      <c r="Q127" t="s">
        <v>277</v>
      </c>
      <c r="R127" s="6">
        <f t="shared" si="95"/>
        <v>45323</v>
      </c>
      <c r="S127" s="5">
        <f t="shared" ref="S127:V127" si="188">AVERAGE(M127:M131)</f>
        <v>0.22112277465967081</v>
      </c>
      <c r="T127" s="5">
        <f t="shared" si="188"/>
        <v>0.65880222236338704</v>
      </c>
      <c r="U127" s="5">
        <f t="shared" si="188"/>
        <v>0.37557407822281003</v>
      </c>
      <c r="V127" s="5">
        <f t="shared" si="188"/>
        <v>0.51790860677546813</v>
      </c>
      <c r="W127" s="5">
        <f t="shared" si="108"/>
        <v>1.773407682021336</v>
      </c>
      <c r="X127">
        <f>group_stock_price_index[[#This Row],[VNINDEX]]</f>
        <v>1173.02</v>
      </c>
      <c r="Y127" t="s">
        <v>277</v>
      </c>
      <c r="Z127" s="1">
        <f t="shared" si="98"/>
        <v>45323</v>
      </c>
      <c r="AA127" s="4">
        <f t="shared" si="99"/>
        <v>0.2</v>
      </c>
      <c r="AB127" s="4">
        <f t="shared" si="100"/>
        <v>0.6</v>
      </c>
      <c r="AC127" s="4">
        <f t="shared" si="101"/>
        <v>0.4</v>
      </c>
      <c r="AD127" s="4">
        <f t="shared" si="102"/>
        <v>0.6</v>
      </c>
      <c r="AE127" s="4">
        <f t="shared" si="109"/>
        <v>1.8000000000000003</v>
      </c>
      <c r="AF127" s="7">
        <f t="shared" si="110"/>
        <v>1173.02</v>
      </c>
      <c r="AG127" t="s">
        <v>277</v>
      </c>
      <c r="AI127" t="s">
        <v>277</v>
      </c>
      <c r="AJ127" s="1">
        <f t="shared" si="111"/>
        <v>45323</v>
      </c>
      <c r="AK127" s="4">
        <f t="shared" si="112"/>
        <v>0.05</v>
      </c>
      <c r="AL127" s="4">
        <f t="shared" si="113"/>
        <v>0.15</v>
      </c>
      <c r="AM127" s="4">
        <f t="shared" si="114"/>
        <v>6.1800000000000001E-2</v>
      </c>
      <c r="AN127" s="4">
        <f t="shared" si="115"/>
        <v>5.7299999999999997E-2</v>
      </c>
      <c r="AO127" s="4">
        <f t="shared" si="116"/>
        <v>0.31910000000000005</v>
      </c>
      <c r="AP127" s="4">
        <f t="shared" si="117"/>
        <v>0.7</v>
      </c>
      <c r="AQ127" s="4">
        <f t="shared" si="129"/>
        <v>0.4</v>
      </c>
      <c r="AR127" s="2">
        <f t="shared" si="118"/>
        <v>1173.02</v>
      </c>
      <c r="AU127">
        <f t="shared" si="119"/>
        <v>0.61799999999999999</v>
      </c>
      <c r="AV127">
        <f t="shared" si="120"/>
        <v>1</v>
      </c>
      <c r="AW127">
        <f t="shared" si="121"/>
        <v>1</v>
      </c>
      <c r="AX127">
        <f t="shared" si="122"/>
        <v>0.61799999999999999</v>
      </c>
      <c r="BE127" s="1">
        <f t="shared" si="123"/>
        <v>45323</v>
      </c>
      <c r="BF127">
        <f t="shared" si="124"/>
        <v>1</v>
      </c>
      <c r="BG127">
        <f t="shared" si="125"/>
        <v>1</v>
      </c>
      <c r="BH127">
        <f t="shared" si="126"/>
        <v>0.61799999999999999</v>
      </c>
      <c r="BI127">
        <f t="shared" si="127"/>
        <v>0.38200000000000001</v>
      </c>
    </row>
    <row r="128" spans="1:61" x14ac:dyDescent="0.25">
      <c r="A128" s="1">
        <f>eod_group_score_df_positive[[#This Row],[date]]</f>
        <v>45322</v>
      </c>
      <c r="B128" t="s">
        <v>277</v>
      </c>
      <c r="C128" s="3">
        <f>AVERAGE(eod_group_score_df_positive!Z128:Z132)</f>
        <v>0.36341126696310222</v>
      </c>
      <c r="D128" s="3">
        <f>AVERAGE(eod_group_score_df_positive!AA128:AA132)</f>
        <v>1.1061198001326995</v>
      </c>
      <c r="E128" s="3">
        <f>AVERAGE(eod_group_score_df_positive!AB128:AB132)</f>
        <v>0.45394100108003094</v>
      </c>
      <c r="F128" s="3">
        <f>AVERAGE(eod_group_score_df_positive!AC128:AC132)</f>
        <v>0.40716856171461713</v>
      </c>
      <c r="G128" t="s">
        <v>277</v>
      </c>
      <c r="H128" s="3">
        <f>ABS(AVERAGE(eod_group_score_df_negative!Z128:Z132))</f>
        <v>0.38413408927686821</v>
      </c>
      <c r="I128" s="3">
        <f>ABS(AVERAGE(eod_group_score_df_negative!AA128:AA132))</f>
        <v>0.29411009861392756</v>
      </c>
      <c r="J128" s="3">
        <f>ABS(AVERAGE(eod_group_score_df_negative!AB128:AB132))</f>
        <v>0.36866327990980807</v>
      </c>
      <c r="K128" s="3">
        <f>ABS(AVERAGE(eod_group_score_df_negative!AC128:AC132))</f>
        <v>0.12469063194550814</v>
      </c>
      <c r="L128" t="s">
        <v>277</v>
      </c>
      <c r="M128" s="4">
        <f t="shared" si="103"/>
        <v>-2.7721157172319762E-2</v>
      </c>
      <c r="N128" s="4">
        <f t="shared" si="104"/>
        <v>0.57991170038978423</v>
      </c>
      <c r="O128" s="4">
        <f t="shared" si="105"/>
        <v>0.10366797637815385</v>
      </c>
      <c r="P128" s="4">
        <f t="shared" si="106"/>
        <v>0.53111412406950198</v>
      </c>
      <c r="Q128" t="s">
        <v>277</v>
      </c>
      <c r="R128" s="6">
        <f t="shared" si="95"/>
        <v>45322</v>
      </c>
      <c r="S128" s="5">
        <f t="shared" ref="S128:V128" si="189">AVERAGE(M128:M132)</f>
        <v>0.28754351805534123</v>
      </c>
      <c r="T128" s="5">
        <f t="shared" si="189"/>
        <v>0.66857413323289261</v>
      </c>
      <c r="U128" s="5">
        <f t="shared" si="189"/>
        <v>0.38200270722914048</v>
      </c>
      <c r="V128" s="5">
        <f t="shared" si="189"/>
        <v>0.4834171089374471</v>
      </c>
      <c r="W128" s="5">
        <f t="shared" si="108"/>
        <v>1.8215374674548215</v>
      </c>
      <c r="X128">
        <f>group_stock_price_index[[#This Row],[VNINDEX]]</f>
        <v>1164.31</v>
      </c>
      <c r="Y128" t="s">
        <v>277</v>
      </c>
      <c r="Z128" s="1">
        <f t="shared" si="98"/>
        <v>45322</v>
      </c>
      <c r="AA128" s="4">
        <f t="shared" si="99"/>
        <v>0.2</v>
      </c>
      <c r="AB128" s="4">
        <f t="shared" si="100"/>
        <v>0.6</v>
      </c>
      <c r="AC128" s="4">
        <f t="shared" si="101"/>
        <v>0.4</v>
      </c>
      <c r="AD128" s="4">
        <f t="shared" si="102"/>
        <v>0.4</v>
      </c>
      <c r="AE128" s="4">
        <f t="shared" si="109"/>
        <v>1.6</v>
      </c>
      <c r="AF128" s="7">
        <f t="shared" si="110"/>
        <v>1164.31</v>
      </c>
      <c r="AG128" t="s">
        <v>277</v>
      </c>
      <c r="AI128" t="s">
        <v>277</v>
      </c>
      <c r="AJ128" s="1">
        <f t="shared" si="111"/>
        <v>45322</v>
      </c>
      <c r="AK128" s="4">
        <f t="shared" si="112"/>
        <v>6.9099999999999995E-2</v>
      </c>
      <c r="AL128" s="4">
        <f t="shared" si="113"/>
        <v>0.20729999999999998</v>
      </c>
      <c r="AM128" s="4">
        <f t="shared" si="114"/>
        <v>0.1</v>
      </c>
      <c r="AN128" s="4">
        <f t="shared" si="115"/>
        <v>6.1800000000000001E-2</v>
      </c>
      <c r="AO128" s="4">
        <f t="shared" si="116"/>
        <v>0.43819999999999998</v>
      </c>
      <c r="AP128" s="4">
        <f t="shared" si="117"/>
        <v>0.7</v>
      </c>
      <c r="AQ128" s="4">
        <f t="shared" si="129"/>
        <v>0.4</v>
      </c>
      <c r="AR128" s="2">
        <f t="shared" si="118"/>
        <v>1164.31</v>
      </c>
      <c r="AU128">
        <f t="shared" si="119"/>
        <v>0.61799999999999999</v>
      </c>
      <c r="AV128">
        <f t="shared" si="120"/>
        <v>1</v>
      </c>
      <c r="AW128">
        <f t="shared" si="121"/>
        <v>1</v>
      </c>
      <c r="AX128">
        <f t="shared" si="122"/>
        <v>0.61799999999999999</v>
      </c>
      <c r="BE128" s="1">
        <f t="shared" si="123"/>
        <v>45322</v>
      </c>
      <c r="BF128">
        <f t="shared" si="124"/>
        <v>1.3819999999999999</v>
      </c>
      <c r="BG128">
        <f t="shared" si="125"/>
        <v>1.3819999999999999</v>
      </c>
      <c r="BH128">
        <f t="shared" si="126"/>
        <v>1</v>
      </c>
      <c r="BI128">
        <f t="shared" si="127"/>
        <v>0.61799999999999999</v>
      </c>
    </row>
    <row r="129" spans="1:61" x14ac:dyDescent="0.25">
      <c r="A129" s="1">
        <f>eod_group_score_df_positive[[#This Row],[date]]</f>
        <v>45321</v>
      </c>
      <c r="B129" t="s">
        <v>277</v>
      </c>
      <c r="C129" s="3">
        <f>AVERAGE(eod_group_score_df_positive!Z129:Z133)</f>
        <v>0.39261432032482652</v>
      </c>
      <c r="D129" s="3">
        <f>AVERAGE(eod_group_score_df_positive!AA129:AA133)</f>
        <v>1.1206161812468707</v>
      </c>
      <c r="E129" s="3">
        <f>AVERAGE(eod_group_score_df_positive!AB129:AB133)</f>
        <v>0.46986091433079624</v>
      </c>
      <c r="F129" s="3">
        <f>AVERAGE(eod_group_score_df_positive!AC129:AC133)</f>
        <v>0.40296099472363112</v>
      </c>
      <c r="G129" t="s">
        <v>277</v>
      </c>
      <c r="H129" s="3">
        <f>ABS(AVERAGE(eod_group_score_df_negative!Z129:Z133))</f>
        <v>0.17474872863679974</v>
      </c>
      <c r="I129" s="3">
        <f>ABS(AVERAGE(eod_group_score_df_negative!AA129:AA133))</f>
        <v>0.11511895843274234</v>
      </c>
      <c r="J129" s="3">
        <f>ABS(AVERAGE(eod_group_score_df_negative!AB129:AB133))</f>
        <v>0.11194838489013507</v>
      </c>
      <c r="K129" s="3">
        <f>ABS(AVERAGE(eod_group_score_df_negative!AC129:AC133))</f>
        <v>7.2979293832825115E-2</v>
      </c>
      <c r="L129" t="s">
        <v>277</v>
      </c>
      <c r="M129" s="4">
        <f t="shared" si="103"/>
        <v>0.38399679374037304</v>
      </c>
      <c r="N129" s="4">
        <f t="shared" si="104"/>
        <v>0.8136834427762748</v>
      </c>
      <c r="O129" s="4">
        <f t="shared" si="105"/>
        <v>0.61517155177808613</v>
      </c>
      <c r="P129" s="4">
        <f t="shared" si="106"/>
        <v>0.6933258411294666</v>
      </c>
      <c r="Q129" t="s">
        <v>277</v>
      </c>
      <c r="R129" s="6">
        <f t="shared" ref="R129:R192" si="190">A129</f>
        <v>45321</v>
      </c>
      <c r="S129" s="5">
        <f t="shared" ref="S129:V129" si="191">AVERAGE(M129:M133)</f>
        <v>0.39562394052286176</v>
      </c>
      <c r="T129" s="5">
        <f t="shared" si="191"/>
        <v>0.68886428418378853</v>
      </c>
      <c r="U129" s="5">
        <f t="shared" si="191"/>
        <v>0.44758006496273328</v>
      </c>
      <c r="V129" s="5">
        <f t="shared" si="191"/>
        <v>0.48877072009343497</v>
      </c>
      <c r="W129" s="5">
        <f t="shared" si="108"/>
        <v>2.0208390097628186</v>
      </c>
      <c r="X129">
        <f>group_stock_price_index[[#This Row],[VNINDEX]]</f>
        <v>1179.6500000000001</v>
      </c>
      <c r="Y129" t="s">
        <v>277</v>
      </c>
      <c r="Z129" s="1">
        <f t="shared" si="98"/>
        <v>45321</v>
      </c>
      <c r="AA129" s="4">
        <f t="shared" si="99"/>
        <v>0.4</v>
      </c>
      <c r="AB129" s="4">
        <f t="shared" si="100"/>
        <v>0.6</v>
      </c>
      <c r="AC129" s="4">
        <f t="shared" si="101"/>
        <v>0.4</v>
      </c>
      <c r="AD129" s="4">
        <f t="shared" si="102"/>
        <v>0.4</v>
      </c>
      <c r="AE129" s="4">
        <f t="shared" si="109"/>
        <v>1.7999999999999998</v>
      </c>
      <c r="AF129" s="7">
        <f t="shared" si="110"/>
        <v>1179.6500000000001</v>
      </c>
      <c r="AG129" t="s">
        <v>277</v>
      </c>
      <c r="AI129" t="s">
        <v>277</v>
      </c>
      <c r="AJ129" s="1">
        <f t="shared" si="111"/>
        <v>45321</v>
      </c>
      <c r="AK129" s="4">
        <f t="shared" si="112"/>
        <v>0.13819999999999999</v>
      </c>
      <c r="AL129" s="4">
        <f t="shared" si="113"/>
        <v>0.20729999999999998</v>
      </c>
      <c r="AM129" s="4">
        <f t="shared" si="114"/>
        <v>0.1</v>
      </c>
      <c r="AN129" s="4">
        <f t="shared" si="115"/>
        <v>6.1800000000000001E-2</v>
      </c>
      <c r="AO129" s="4">
        <f t="shared" si="116"/>
        <v>0.50729999999999997</v>
      </c>
      <c r="AP129" s="4">
        <f t="shared" si="117"/>
        <v>0.7</v>
      </c>
      <c r="AQ129" s="4">
        <f t="shared" si="129"/>
        <v>0.6</v>
      </c>
      <c r="AR129" s="2">
        <f t="shared" si="118"/>
        <v>1179.6500000000001</v>
      </c>
      <c r="AU129">
        <f t="shared" si="119"/>
        <v>0.61799999999999999</v>
      </c>
      <c r="AV129">
        <f t="shared" si="120"/>
        <v>1</v>
      </c>
      <c r="AW129">
        <f t="shared" si="121"/>
        <v>1</v>
      </c>
      <c r="AX129">
        <f t="shared" si="122"/>
        <v>0.61799999999999999</v>
      </c>
      <c r="BE129" s="1">
        <f t="shared" si="123"/>
        <v>45321</v>
      </c>
      <c r="BF129">
        <f t="shared" si="124"/>
        <v>1.3819999999999999</v>
      </c>
      <c r="BG129">
        <f t="shared" si="125"/>
        <v>1.3819999999999999</v>
      </c>
      <c r="BH129">
        <f t="shared" si="126"/>
        <v>1</v>
      </c>
      <c r="BI129">
        <f t="shared" si="127"/>
        <v>0.61799999999999999</v>
      </c>
    </row>
    <row r="130" spans="1:61" x14ac:dyDescent="0.25">
      <c r="A130" s="1">
        <f>eod_group_score_df_positive[[#This Row],[date]]</f>
        <v>45320</v>
      </c>
      <c r="B130" t="s">
        <v>277</v>
      </c>
      <c r="C130" s="3">
        <f>AVERAGE(eod_group_score_df_positive!Z130:Z134)</f>
        <v>0.28370581750037105</v>
      </c>
      <c r="D130" s="3">
        <f>AVERAGE(eod_group_score_df_positive!AA130:AA134)</f>
        <v>0.53286201433946634</v>
      </c>
      <c r="E130" s="3">
        <f>AVERAGE(eod_group_score_df_positive!AB130:AB134)</f>
        <v>0.28601744861212475</v>
      </c>
      <c r="F130" s="3">
        <f>AVERAGE(eod_group_score_df_positive!AC130:AC134)</f>
        <v>0.17563498376421322</v>
      </c>
      <c r="G130" t="s">
        <v>277</v>
      </c>
      <c r="H130" s="3">
        <f>ABS(AVERAGE(eod_group_score_df_negative!Z130:Z134))</f>
        <v>0.21797382577947971</v>
      </c>
      <c r="I130" s="3">
        <f>ABS(AVERAGE(eod_group_score_df_negative!AA130:AA134))</f>
        <v>0.13000612323419092</v>
      </c>
      <c r="J130" s="3">
        <f>ABS(AVERAGE(eod_group_score_df_negative!AB130:AB134))</f>
        <v>0.1356310476680844</v>
      </c>
      <c r="K130" s="3">
        <f>ABS(AVERAGE(eod_group_score_df_negative!AC130:AC134))</f>
        <v>8.9452177608277381E-2</v>
      </c>
      <c r="L130" t="s">
        <v>277</v>
      </c>
      <c r="M130" s="4">
        <f t="shared" si="103"/>
        <v>0.13102383682772678</v>
      </c>
      <c r="N130" s="4">
        <f t="shared" si="104"/>
        <v>0.60774665166420139</v>
      </c>
      <c r="O130" s="4">
        <f t="shared" si="105"/>
        <v>0.35666296042972279</v>
      </c>
      <c r="P130" s="4">
        <f t="shared" si="106"/>
        <v>0.32511120383847997</v>
      </c>
      <c r="Q130" t="s">
        <v>277</v>
      </c>
      <c r="R130" s="6">
        <f t="shared" si="190"/>
        <v>45320</v>
      </c>
      <c r="S130" s="5">
        <f t="shared" ref="S130:V130" si="192">AVERAGE(M130:M134)</f>
        <v>0.41828323282292501</v>
      </c>
      <c r="T130" s="5">
        <f t="shared" si="192"/>
        <v>0.67822214518864554</v>
      </c>
      <c r="U130" s="5">
        <f t="shared" si="192"/>
        <v>0.4141267185946903</v>
      </c>
      <c r="V130" s="5">
        <f t="shared" si="192"/>
        <v>0.4524595352066062</v>
      </c>
      <c r="W130" s="5">
        <f t="shared" si="108"/>
        <v>1.9630916318128673</v>
      </c>
      <c r="X130">
        <f>group_stock_price_index[[#This Row],[VNINDEX]]</f>
        <v>1175.69</v>
      </c>
      <c r="Y130" t="s">
        <v>277</v>
      </c>
      <c r="Z130" s="1">
        <f t="shared" ref="Z130:Z193" si="193">R130</f>
        <v>45320</v>
      </c>
      <c r="AA130" s="4">
        <f t="shared" ref="AA130:AA193" si="194">IF($W130&lt;0,0,IF(S130&lt;20%,0,IF(AND(S130&gt;=20%,S130&lt;30%),20%,IF(AND(S130&gt;=30%,S130&lt;50%),40%,IF(AND(S130&gt;=50%,S130&lt;70%),60%,IF(AND(S130&gt;=70%,S130&lt;80%),80%,IF(S130&gt;=80%,100%)))))))*$AH$1</f>
        <v>0.4</v>
      </c>
      <c r="AB130" s="4">
        <f t="shared" ref="AB130:AB193" si="195">IF($W130&lt;0,0,IF(T130&lt;20%,0,IF(AND(T130&gt;=20%,T130&lt;30%),20%,IF(AND(T130&gt;=30%,T130&lt;50%),40%,IF(AND(T130&gt;=50%,T130&lt;70%),60%,IF(AND(T130&gt;=70%,T130&lt;80%),80%,IF(T130&gt;=80%,100%)))))))*$AH$1</f>
        <v>0.6</v>
      </c>
      <c r="AC130" s="4">
        <f t="shared" ref="AC130:AC193" si="196">IF($W130&lt;0,0,IF(U130&lt;20%,0,IF(AND(U130&gt;=20%,U130&lt;30%),20%,IF(AND(U130&gt;=30%,U130&lt;50%),40%,IF(AND(U130&gt;=50%,U130&lt;70%),60%,IF(AND(U130&gt;=70%,U130&lt;80%),80%,IF(U130&gt;=80%,100%)))))))*$AH$1</f>
        <v>0.4</v>
      </c>
      <c r="AD130" s="4">
        <f t="shared" ref="AD130:AD193" si="197">IF($W130&lt;0,0,IF(V130&lt;20%,0,IF(AND(V130&gt;=20%,V130&lt;30%),20%,IF(AND(V130&gt;=30%,V130&lt;50%),40%,IF(AND(V130&gt;=50%,V130&lt;70%),60%,IF(AND(V130&gt;=70%,V130&lt;80%),80%,IF(V130&gt;=80%,100%)))))))*$AH$1</f>
        <v>0.4</v>
      </c>
      <c r="AE130" s="4">
        <f t="shared" si="109"/>
        <v>1.7999999999999998</v>
      </c>
      <c r="AF130" s="7">
        <f t="shared" si="110"/>
        <v>1175.69</v>
      </c>
      <c r="AG130" t="s">
        <v>277</v>
      </c>
      <c r="AI130" t="s">
        <v>277</v>
      </c>
      <c r="AJ130" s="1">
        <f t="shared" si="111"/>
        <v>45320</v>
      </c>
      <c r="AK130" s="4">
        <f t="shared" si="112"/>
        <v>0.13819999999999999</v>
      </c>
      <c r="AL130" s="4">
        <f t="shared" si="113"/>
        <v>0.20729999999999998</v>
      </c>
      <c r="AM130" s="4">
        <f t="shared" si="114"/>
        <v>0.1</v>
      </c>
      <c r="AN130" s="4">
        <f t="shared" si="115"/>
        <v>6.1800000000000001E-2</v>
      </c>
      <c r="AO130" s="4">
        <f t="shared" si="116"/>
        <v>0.50729999999999997</v>
      </c>
      <c r="AP130" s="4">
        <f t="shared" si="117"/>
        <v>0.7</v>
      </c>
      <c r="AQ130" s="4">
        <f t="shared" si="129"/>
        <v>0.6</v>
      </c>
      <c r="AR130" s="2">
        <f t="shared" si="118"/>
        <v>1175.69</v>
      </c>
      <c r="AU130">
        <f t="shared" si="119"/>
        <v>0.61799999999999999</v>
      </c>
      <c r="AV130">
        <f t="shared" si="120"/>
        <v>1</v>
      </c>
      <c r="AW130">
        <f t="shared" si="121"/>
        <v>1</v>
      </c>
      <c r="AX130">
        <f t="shared" si="122"/>
        <v>0.61799999999999999</v>
      </c>
      <c r="BE130" s="1">
        <f t="shared" si="123"/>
        <v>45320</v>
      </c>
      <c r="BF130">
        <f t="shared" si="124"/>
        <v>1.3819999999999999</v>
      </c>
      <c r="BG130">
        <f t="shared" si="125"/>
        <v>1.3819999999999999</v>
      </c>
      <c r="BH130">
        <f t="shared" si="126"/>
        <v>1</v>
      </c>
      <c r="BI130">
        <f t="shared" si="127"/>
        <v>0.61799999999999999</v>
      </c>
    </row>
    <row r="131" spans="1:61" x14ac:dyDescent="0.25">
      <c r="A131" s="1">
        <f>eod_group_score_df_positive[[#This Row],[date]]</f>
        <v>45317</v>
      </c>
      <c r="B131" t="s">
        <v>277</v>
      </c>
      <c r="C131" s="3">
        <f>AVERAGE(eod_group_score_df_positive!Z131:Z135)</f>
        <v>0.42660280274541984</v>
      </c>
      <c r="D131" s="3">
        <f>AVERAGE(eod_group_score_df_positive!AA131:AA135)</f>
        <v>0.60739894795522864</v>
      </c>
      <c r="E131" s="3">
        <f>AVERAGE(eod_group_score_df_positive!AB131:AB135)</f>
        <v>0.26355074066465062</v>
      </c>
      <c r="F131" s="3">
        <f>AVERAGE(eod_group_score_df_positive!AC131:AC135)</f>
        <v>0.16815301447104883</v>
      </c>
      <c r="G131" t="s">
        <v>277</v>
      </c>
      <c r="H131" s="3">
        <f>ABS(AVERAGE(eod_group_score_df_negative!Z131:Z135))</f>
        <v>0.14037519404362125</v>
      </c>
      <c r="I131" s="3">
        <f>ABS(AVERAGE(eod_group_score_df_negative!AA131:AA135))</f>
        <v>0.11847806616518182</v>
      </c>
      <c r="J131" s="3">
        <f>ABS(AVERAGE(eod_group_score_df_negative!AB131:AB135))</f>
        <v>0.10306231894942472</v>
      </c>
      <c r="K131" s="3">
        <f>ABS(AVERAGE(eod_group_score_df_negative!AC131:AC135))</f>
        <v>6.711865915951809E-2</v>
      </c>
      <c r="L131" t="s">
        <v>277</v>
      </c>
      <c r="M131" s="4">
        <f t="shared" ref="M131:M194" si="198">(C131-H131)/(C131+H131)</f>
        <v>0.50483018798399149</v>
      </c>
      <c r="N131" s="4">
        <f t="shared" ref="N131:N194" si="199">(D131-I131)/(D131+I131)</f>
        <v>0.67355884299835855</v>
      </c>
      <c r="O131" s="4">
        <f t="shared" ref="O131:O194" si="200">(E131-J131)/(E131+J131)</f>
        <v>0.43775969651536195</v>
      </c>
      <c r="P131" s="4">
        <f t="shared" ref="P131:P194" si="201">(F131-K131)/(F131+K131)</f>
        <v>0.42943697280863041</v>
      </c>
      <c r="Q131" t="s">
        <v>277</v>
      </c>
      <c r="R131" s="6">
        <f t="shared" si="190"/>
        <v>45317</v>
      </c>
      <c r="S131" s="5">
        <f t="shared" ref="S131:V131" si="202">AVERAGE(M131:M135)</f>
        <v>0.53392431127652595</v>
      </c>
      <c r="T131" s="5">
        <f t="shared" si="202"/>
        <v>0.72005119788161642</v>
      </c>
      <c r="U131" s="5">
        <f t="shared" si="202"/>
        <v>0.45596445633767668</v>
      </c>
      <c r="V131" s="5">
        <f t="shared" si="202"/>
        <v>0.51931987019237558</v>
      </c>
      <c r="W131" s="5">
        <f t="shared" ref="W131:W194" si="203">SUM(S131:V131)</f>
        <v>2.229259835688195</v>
      </c>
      <c r="X131">
        <f>group_stock_price_index[[#This Row],[VNINDEX]]</f>
        <v>1175.67</v>
      </c>
      <c r="Y131" t="s">
        <v>277</v>
      </c>
      <c r="Z131" s="1">
        <f t="shared" si="193"/>
        <v>45317</v>
      </c>
      <c r="AA131" s="4">
        <f t="shared" si="194"/>
        <v>0.6</v>
      </c>
      <c r="AB131" s="4">
        <f t="shared" si="195"/>
        <v>0.8</v>
      </c>
      <c r="AC131" s="4">
        <f t="shared" si="196"/>
        <v>0.4</v>
      </c>
      <c r="AD131" s="4">
        <f t="shared" si="197"/>
        <v>0.6</v>
      </c>
      <c r="AE131" s="4">
        <f t="shared" ref="AE131:AE194" si="204">SUM(AA131:AD131)</f>
        <v>2.4</v>
      </c>
      <c r="AF131" s="7">
        <f t="shared" ref="AF131:AF194" si="205">X131</f>
        <v>1175.67</v>
      </c>
      <c r="AG131" t="s">
        <v>277</v>
      </c>
      <c r="AI131" t="s">
        <v>277</v>
      </c>
      <c r="AJ131" s="1">
        <f t="shared" ref="AJ131:AJ194" si="206">Z131</f>
        <v>45317</v>
      </c>
      <c r="AK131" s="4">
        <f t="shared" ref="AK131:AK194" si="207">AA131*$AT$1*BF131</f>
        <v>0.20729999999999998</v>
      </c>
      <c r="AL131" s="4">
        <f t="shared" ref="AL131:AL194" si="208">AB131*$AT$1*BG131</f>
        <v>0.27639999999999998</v>
      </c>
      <c r="AM131" s="4">
        <f t="shared" ref="AM131:AM194" si="209">AC131*$AT$1*BH131</f>
        <v>0.1</v>
      </c>
      <c r="AN131" s="4">
        <f t="shared" ref="AN131:AN194" si="210">AD131*$AT$1*BI131</f>
        <v>9.2699999999999991E-2</v>
      </c>
      <c r="AO131" s="4">
        <f t="shared" ref="AO131:AO194" si="211">SUM(AK131:AN131)</f>
        <v>0.6764</v>
      </c>
      <c r="AP131" s="4">
        <f t="shared" ref="AP131:AP194" si="212">IF(AND(0%&lt;=AO131,AO131&lt;23.6%),0%,IF(AO131&lt;61.8%,70%,100%))</f>
        <v>1</v>
      </c>
      <c r="AQ131" s="4">
        <f t="shared" si="129"/>
        <v>0.6</v>
      </c>
      <c r="AR131" s="2">
        <f t="shared" ref="AR131:AR194" si="213">AF131</f>
        <v>1175.67</v>
      </c>
      <c r="AU131">
        <f t="shared" ref="AU131:AU194" si="214">IF(AND($S131&gt;$T131,$S131&gt;$U131,$S131&gt;$V131),1.382,0.618)</f>
        <v>0.61799999999999999</v>
      </c>
      <c r="AV131">
        <f t="shared" ref="AV131:AV194" si="215">IF(AND($S131&gt;$T131,$S131&gt;$U131,$S131&gt;$V131),1.382,IF(AND($V131&gt;$T131,$V131&gt;$U131,$V131&gt;$S131),0.618,1))</f>
        <v>1</v>
      </c>
      <c r="AW131">
        <f t="shared" ref="AW131:AW194" si="216">IF(AND($S131&gt;$T131,$S131&gt;$U131,$S131&gt;$V131),0.618,IF(AND($V131&gt;$T131,$V131&gt;$U131,$V131&gt;$S131),0.618,1))</f>
        <v>1</v>
      </c>
      <c r="AX131">
        <f t="shared" ref="AX131:AX194" si="217">IF(AND($S131&gt;$T131,$S131&gt;$U131,$S131&gt;$V131),0.618,0.618)</f>
        <v>0.61799999999999999</v>
      </c>
      <c r="BE131" s="1">
        <f t="shared" ref="BE131:BE194" si="218">AJ131</f>
        <v>45317</v>
      </c>
      <c r="BF131">
        <f t="shared" ref="BF131:BF194" si="219">IF(OR(AND(AA131&gt;AC131,AA131&gt;AD131),AND(AB131&gt;AC131,AB131&gt;AD131)),1.382,IF(AND(AD131&gt;AC131,AD131&gt;AB131,AD131&gt;AA131),0.382,1))</f>
        <v>1.3819999999999999</v>
      </c>
      <c r="BG131">
        <f t="shared" ref="BG131:BG194" si="220">IF(OR(AND(AA131&gt;AC131,AA131&gt;AD131),AND(AB131&gt;AC131,AB131&gt;AD131)),1.382,IF(AND(AD131&gt;AC131,AD131&gt;AB131,AD131&gt;AA131),0.382,1))</f>
        <v>1.3819999999999999</v>
      </c>
      <c r="BH131">
        <f t="shared" ref="BH131:BH194" si="221">IF(OR(AND(AA131&gt;AC131,AA131&gt;AD131),AND(AB131&gt;AC131,AB131&gt;AD131)),1,IF(AND(AD131&gt;AC131,AD131&gt;AB131,AD131&gt;AA131),0.382,0.618))</f>
        <v>1</v>
      </c>
      <c r="BI131">
        <f t="shared" ref="BI131:BI194" si="222">IF(OR(AND(AA131&gt;AC131,AA131&gt;AD131),AND(AB131&gt;AC131,AB131&gt;AD131)),0.618,IF(AND(AD131&gt;AC131,AD131&gt;AB131,AD131&gt;AA131),0.382,0.382))</f>
        <v>0.61799999999999999</v>
      </c>
    </row>
    <row r="132" spans="1:61" x14ac:dyDescent="0.25">
      <c r="A132" s="1">
        <f>eod_group_score_df_positive[[#This Row],[date]]</f>
        <v>45316</v>
      </c>
      <c r="B132" t="s">
        <v>277</v>
      </c>
      <c r="C132" s="3">
        <f>AVERAGE(eod_group_score_df_positive!Z132:Z136)</f>
        <v>0.42173056154296973</v>
      </c>
      <c r="D132" s="3">
        <f>AVERAGE(eod_group_score_df_positive!AA132:AA136)</f>
        <v>0.6313372244486557</v>
      </c>
      <c r="E132" s="3">
        <f>AVERAGE(eod_group_score_df_positive!AB132:AB136)</f>
        <v>0.26206112650640001</v>
      </c>
      <c r="F132" s="3">
        <f>AVERAGE(eod_group_score_df_positive!AC132:AC136)</f>
        <v>0.13498408090342004</v>
      </c>
      <c r="G132" t="s">
        <v>277</v>
      </c>
      <c r="H132" s="3">
        <f>ABS(AVERAGE(eod_group_score_df_negative!Z132:Z136))</f>
        <v>0.16174215998808794</v>
      </c>
      <c r="I132" s="3">
        <f>ABS(AVERAGE(eod_group_score_df_negative!AA132:AA136))</f>
        <v>0.12567544810943473</v>
      </c>
      <c r="J132" s="3">
        <f>ABS(AVERAGE(eod_group_score_df_negative!AB132:AB136))</f>
        <v>0.1131826508637838</v>
      </c>
      <c r="K132" s="3">
        <f>ABS(AVERAGE(eod_group_score_df_negative!AC132:AC136))</f>
        <v>5.2741841745130323E-2</v>
      </c>
      <c r="L132" t="s">
        <v>277</v>
      </c>
      <c r="M132" s="4">
        <f t="shared" si="198"/>
        <v>0.44558792889693449</v>
      </c>
      <c r="N132" s="4">
        <f t="shared" si="199"/>
        <v>0.66797002833584429</v>
      </c>
      <c r="O132" s="4">
        <f t="shared" si="200"/>
        <v>0.39675135104437792</v>
      </c>
      <c r="P132" s="4">
        <f t="shared" si="201"/>
        <v>0.43809740284115622</v>
      </c>
      <c r="Q132" t="s">
        <v>277</v>
      </c>
      <c r="R132" s="6">
        <f t="shared" si="190"/>
        <v>45316</v>
      </c>
      <c r="S132" s="5">
        <f t="shared" ref="S132:V132" si="223">AVERAGE(M132:M136)</f>
        <v>0.51407133825565332</v>
      </c>
      <c r="T132" s="5">
        <f t="shared" si="223"/>
        <v>0.69634669550007944</v>
      </c>
      <c r="U132" s="5">
        <f t="shared" si="223"/>
        <v>0.41801871797272466</v>
      </c>
      <c r="V132" s="5">
        <f t="shared" si="223"/>
        <v>0.5520281419664933</v>
      </c>
      <c r="W132" s="5">
        <f t="shared" si="203"/>
        <v>2.1804648936949507</v>
      </c>
      <c r="X132">
        <f>group_stock_price_index[[#This Row],[VNINDEX]]</f>
        <v>1170.3699999999999</v>
      </c>
      <c r="Y132" t="s">
        <v>277</v>
      </c>
      <c r="Z132" s="1">
        <f t="shared" si="193"/>
        <v>45316</v>
      </c>
      <c r="AA132" s="4">
        <f t="shared" si="194"/>
        <v>0.6</v>
      </c>
      <c r="AB132" s="4">
        <f t="shared" si="195"/>
        <v>0.6</v>
      </c>
      <c r="AC132" s="4">
        <f t="shared" si="196"/>
        <v>0.4</v>
      </c>
      <c r="AD132" s="4">
        <f t="shared" si="197"/>
        <v>0.6</v>
      </c>
      <c r="AE132" s="4">
        <f t="shared" si="204"/>
        <v>2.2000000000000002</v>
      </c>
      <c r="AF132" s="7">
        <f t="shared" si="205"/>
        <v>1170.3699999999999</v>
      </c>
      <c r="AG132" t="s">
        <v>277</v>
      </c>
      <c r="AI132" t="s">
        <v>277</v>
      </c>
      <c r="AJ132" s="1">
        <f t="shared" si="206"/>
        <v>45316</v>
      </c>
      <c r="AK132" s="4">
        <f t="shared" si="207"/>
        <v>0.15</v>
      </c>
      <c r="AL132" s="4">
        <f t="shared" si="208"/>
        <v>0.15</v>
      </c>
      <c r="AM132" s="4">
        <f t="shared" si="209"/>
        <v>6.1800000000000001E-2</v>
      </c>
      <c r="AN132" s="4">
        <f t="shared" si="210"/>
        <v>5.7299999999999997E-2</v>
      </c>
      <c r="AO132" s="4">
        <f t="shared" si="211"/>
        <v>0.41910000000000003</v>
      </c>
      <c r="AP132" s="4">
        <f t="shared" si="212"/>
        <v>0.7</v>
      </c>
      <c r="AQ132" s="4">
        <f t="shared" ref="AQ132:AQ195" si="224">IF(AO132&lt;20%,0,IF(AND(AO132&gt;=20%,AO132&lt;30%),20%,IF(AND(AO132&gt;=30%,AO132&lt;50%),40%,IF(AND(AO132&gt;=50%,AO132&lt;70%),60%,IF(AND(AO132&gt;=70%,AO132&lt;80%),80%,IF(AO132&gt;=80%,100%))))))</f>
        <v>0.4</v>
      </c>
      <c r="AR132" s="2">
        <f t="shared" si="213"/>
        <v>1170.3699999999999</v>
      </c>
      <c r="AU132">
        <f t="shared" si="214"/>
        <v>0.61799999999999999</v>
      </c>
      <c r="AV132">
        <f t="shared" si="215"/>
        <v>1</v>
      </c>
      <c r="AW132">
        <f t="shared" si="216"/>
        <v>1</v>
      </c>
      <c r="AX132">
        <f t="shared" si="217"/>
        <v>0.61799999999999999</v>
      </c>
      <c r="BE132" s="1">
        <f t="shared" si="218"/>
        <v>45316</v>
      </c>
      <c r="BF132">
        <f t="shared" si="219"/>
        <v>1</v>
      </c>
      <c r="BG132">
        <f t="shared" si="220"/>
        <v>1</v>
      </c>
      <c r="BH132">
        <f t="shared" si="221"/>
        <v>0.61799999999999999</v>
      </c>
      <c r="BI132">
        <f t="shared" si="222"/>
        <v>0.38200000000000001</v>
      </c>
    </row>
    <row r="133" spans="1:61" x14ac:dyDescent="0.25">
      <c r="A133" s="1">
        <f>eod_group_score_df_positive[[#This Row],[date]]</f>
        <v>45315</v>
      </c>
      <c r="B133" t="s">
        <v>277</v>
      </c>
      <c r="C133" s="3">
        <f>AVERAGE(eod_group_score_df_positive!Z133:Z137)</f>
        <v>0.47069709199222365</v>
      </c>
      <c r="D133" s="3">
        <f>AVERAGE(eod_group_score_df_positive!AA133:AA137)</f>
        <v>0.57439743068682281</v>
      </c>
      <c r="E133" s="3">
        <f>AVERAGE(eod_group_score_df_positive!AB133:AB137)</f>
        <v>0.27424309610982517</v>
      </c>
      <c r="F133" s="3">
        <f>AVERAGE(eod_group_score_df_positive!AC133:AC137)</f>
        <v>0.21478495158742716</v>
      </c>
      <c r="G133" t="s">
        <v>277</v>
      </c>
      <c r="H133" s="3">
        <f>ABS(AVERAGE(eod_group_score_df_negative!Z133:Z137))</f>
        <v>0.15163782983640858</v>
      </c>
      <c r="I133" s="3">
        <f>ABS(AVERAGE(eod_group_score_df_negative!AA133:AA137))</f>
        <v>0.10885492686333861</v>
      </c>
      <c r="J133" s="3">
        <f>ABS(AVERAGE(eod_group_score_df_negative!AB133:AB137))</f>
        <v>0.10889711313112613</v>
      </c>
      <c r="K133" s="3">
        <f>ABS(AVERAGE(eod_group_score_df_negative!AC133:AC137))</f>
        <v>6.0954708786869691E-2</v>
      </c>
      <c r="L133" t="s">
        <v>277</v>
      </c>
      <c r="M133" s="4">
        <f t="shared" si="198"/>
        <v>0.51268095516528323</v>
      </c>
      <c r="N133" s="4">
        <f t="shared" si="199"/>
        <v>0.68136245514426352</v>
      </c>
      <c r="O133" s="4">
        <f t="shared" si="200"/>
        <v>0.43155476504611756</v>
      </c>
      <c r="P133" s="4">
        <f t="shared" si="201"/>
        <v>0.55788217984944166</v>
      </c>
      <c r="Q133" t="s">
        <v>277</v>
      </c>
      <c r="R133" s="6">
        <f t="shared" si="190"/>
        <v>45315</v>
      </c>
      <c r="S133" s="5">
        <f t="shared" ref="S133:V133" si="225">AVERAGE(M133:M137)</f>
        <v>0.44317501904831741</v>
      </c>
      <c r="T133" s="5">
        <f t="shared" si="225"/>
        <v>0.52389303128945075</v>
      </c>
      <c r="U133" s="5">
        <f t="shared" si="225"/>
        <v>0.34655068667934386</v>
      </c>
      <c r="V133" s="5">
        <f t="shared" si="225"/>
        <v>0.48387442239840855</v>
      </c>
      <c r="W133" s="5">
        <f t="shared" si="203"/>
        <v>1.7974931594155208</v>
      </c>
      <c r="X133">
        <f>group_stock_price_index[[#This Row],[VNINDEX]]</f>
        <v>1172.97</v>
      </c>
      <c r="Y133" t="s">
        <v>277</v>
      </c>
      <c r="Z133" s="1">
        <f t="shared" si="193"/>
        <v>45315</v>
      </c>
      <c r="AA133" s="4">
        <f t="shared" si="194"/>
        <v>0.4</v>
      </c>
      <c r="AB133" s="4">
        <f t="shared" si="195"/>
        <v>0.6</v>
      </c>
      <c r="AC133" s="4">
        <f t="shared" si="196"/>
        <v>0.4</v>
      </c>
      <c r="AD133" s="4">
        <f t="shared" si="197"/>
        <v>0.4</v>
      </c>
      <c r="AE133" s="4">
        <f t="shared" si="204"/>
        <v>1.7999999999999998</v>
      </c>
      <c r="AF133" s="7">
        <f t="shared" si="205"/>
        <v>1172.97</v>
      </c>
      <c r="AG133" t="s">
        <v>277</v>
      </c>
      <c r="AI133" t="s">
        <v>277</v>
      </c>
      <c r="AJ133" s="1">
        <f t="shared" si="206"/>
        <v>45315</v>
      </c>
      <c r="AK133" s="4">
        <f t="shared" si="207"/>
        <v>0.13819999999999999</v>
      </c>
      <c r="AL133" s="4">
        <f t="shared" si="208"/>
        <v>0.20729999999999998</v>
      </c>
      <c r="AM133" s="4">
        <f t="shared" si="209"/>
        <v>0.1</v>
      </c>
      <c r="AN133" s="4">
        <f t="shared" si="210"/>
        <v>6.1800000000000001E-2</v>
      </c>
      <c r="AO133" s="4">
        <f t="shared" si="211"/>
        <v>0.50729999999999997</v>
      </c>
      <c r="AP133" s="4">
        <f t="shared" si="212"/>
        <v>0.7</v>
      </c>
      <c r="AQ133" s="4">
        <f t="shared" si="224"/>
        <v>0.6</v>
      </c>
      <c r="AR133" s="2">
        <f t="shared" si="213"/>
        <v>1172.97</v>
      </c>
      <c r="AU133">
        <f t="shared" si="214"/>
        <v>0.61799999999999999</v>
      </c>
      <c r="AV133">
        <f t="shared" si="215"/>
        <v>1</v>
      </c>
      <c r="AW133">
        <f t="shared" si="216"/>
        <v>1</v>
      </c>
      <c r="AX133">
        <f t="shared" si="217"/>
        <v>0.61799999999999999</v>
      </c>
      <c r="BE133" s="1">
        <f t="shared" si="218"/>
        <v>45315</v>
      </c>
      <c r="BF133">
        <f t="shared" si="219"/>
        <v>1.3819999999999999</v>
      </c>
      <c r="BG133">
        <f t="shared" si="220"/>
        <v>1.3819999999999999</v>
      </c>
      <c r="BH133">
        <f t="shared" si="221"/>
        <v>1</v>
      </c>
      <c r="BI133">
        <f t="shared" si="222"/>
        <v>0.61799999999999999</v>
      </c>
    </row>
    <row r="134" spans="1:61" x14ac:dyDescent="0.25">
      <c r="A134" s="1">
        <f>eod_group_score_df_positive[[#This Row],[date]]</f>
        <v>45314</v>
      </c>
      <c r="B134" t="s">
        <v>277</v>
      </c>
      <c r="C134" s="3">
        <f>AVERAGE(eod_group_score_df_positive!Z134:Z138)</f>
        <v>0.46738430145457494</v>
      </c>
      <c r="D134" s="3">
        <f>AVERAGE(eod_group_score_df_positive!AA134:AA138)</f>
        <v>0.55374015030634682</v>
      </c>
      <c r="E134" s="3">
        <f>AVERAGE(eod_group_score_df_positive!AB134:AB138)</f>
        <v>0.27323679256462841</v>
      </c>
      <c r="F134" s="3">
        <f>AVERAGE(eod_group_score_df_positive!AC134:AC138)</f>
        <v>0.21493791005073787</v>
      </c>
      <c r="G134" t="s">
        <v>277</v>
      </c>
      <c r="H134" s="3">
        <f>ABS(AVERAGE(eod_group_score_df_negative!Z134:Z138))</f>
        <v>0.15692132447231563</v>
      </c>
      <c r="I134" s="3">
        <f>ABS(AVERAGE(eod_group_score_df_negative!AA134:AA138))</f>
        <v>7.5341045069338586E-2</v>
      </c>
      <c r="J134" s="3">
        <f>ABS(AVERAGE(eod_group_score_df_negative!AB134:AB138))</f>
        <v>0.10418690104024923</v>
      </c>
      <c r="K134" s="3">
        <f>ABS(AVERAGE(eod_group_score_df_negative!AC134:AC138))</f>
        <v>6.9414765150770025E-2</v>
      </c>
      <c r="L134" t="s">
        <v>277</v>
      </c>
      <c r="M134" s="4">
        <f t="shared" si="198"/>
        <v>0.49729325524068907</v>
      </c>
      <c r="N134" s="4">
        <f t="shared" si="199"/>
        <v>0.76047274780055973</v>
      </c>
      <c r="O134" s="4">
        <f t="shared" si="200"/>
        <v>0.44790481993787162</v>
      </c>
      <c r="P134" s="4">
        <f t="shared" si="201"/>
        <v>0.51176991669532279</v>
      </c>
      <c r="Q134" t="s">
        <v>277</v>
      </c>
      <c r="R134" s="6">
        <f t="shared" si="190"/>
        <v>45314</v>
      </c>
      <c r="S134" s="5">
        <f t="shared" ref="S134:V134" si="226">AVERAGE(M134:M138)</f>
        <v>0.34697467279098687</v>
      </c>
      <c r="T134" s="5">
        <f t="shared" si="226"/>
        <v>0.34358141070341658</v>
      </c>
      <c r="U134" s="5">
        <f t="shared" si="226"/>
        <v>0.28401273829105556</v>
      </c>
      <c r="V134" s="5">
        <f t="shared" si="226"/>
        <v>0.37154787804170819</v>
      </c>
      <c r="W134" s="5">
        <f t="shared" si="203"/>
        <v>1.3461166998271672</v>
      </c>
      <c r="X134">
        <f>group_stock_price_index[[#This Row],[VNINDEX]]</f>
        <v>1177.5</v>
      </c>
      <c r="Y134" t="s">
        <v>277</v>
      </c>
      <c r="Z134" s="1">
        <f t="shared" si="193"/>
        <v>45314</v>
      </c>
      <c r="AA134" s="4">
        <f t="shared" si="194"/>
        <v>0.4</v>
      </c>
      <c r="AB134" s="4">
        <f t="shared" si="195"/>
        <v>0.4</v>
      </c>
      <c r="AC134" s="4">
        <f t="shared" si="196"/>
        <v>0.2</v>
      </c>
      <c r="AD134" s="4">
        <f t="shared" si="197"/>
        <v>0.4</v>
      </c>
      <c r="AE134" s="4">
        <f t="shared" si="204"/>
        <v>1.4</v>
      </c>
      <c r="AF134" s="7">
        <f t="shared" si="205"/>
        <v>1177.5</v>
      </c>
      <c r="AG134" t="s">
        <v>277</v>
      </c>
      <c r="AI134" t="s">
        <v>277</v>
      </c>
      <c r="AJ134" s="1">
        <f t="shared" si="206"/>
        <v>45314</v>
      </c>
      <c r="AK134" s="4">
        <f t="shared" si="207"/>
        <v>0.1</v>
      </c>
      <c r="AL134" s="4">
        <f t="shared" si="208"/>
        <v>0.1</v>
      </c>
      <c r="AM134" s="4">
        <f t="shared" si="209"/>
        <v>3.09E-2</v>
      </c>
      <c r="AN134" s="4">
        <f t="shared" si="210"/>
        <v>3.8200000000000005E-2</v>
      </c>
      <c r="AO134" s="4">
        <f t="shared" si="211"/>
        <v>0.26910000000000001</v>
      </c>
      <c r="AP134" s="4">
        <f t="shared" si="212"/>
        <v>0.7</v>
      </c>
      <c r="AQ134" s="4">
        <f t="shared" si="224"/>
        <v>0.2</v>
      </c>
      <c r="AR134" s="2">
        <f t="shared" si="213"/>
        <v>1177.5</v>
      </c>
      <c r="AU134">
        <f t="shared" si="214"/>
        <v>0.61799999999999999</v>
      </c>
      <c r="AV134">
        <f t="shared" si="215"/>
        <v>0.61799999999999999</v>
      </c>
      <c r="AW134">
        <f t="shared" si="216"/>
        <v>0.61799999999999999</v>
      </c>
      <c r="AX134">
        <f t="shared" si="217"/>
        <v>0.61799999999999999</v>
      </c>
      <c r="BE134" s="1">
        <f t="shared" si="218"/>
        <v>45314</v>
      </c>
      <c r="BF134">
        <f t="shared" si="219"/>
        <v>1</v>
      </c>
      <c r="BG134">
        <f t="shared" si="220"/>
        <v>1</v>
      </c>
      <c r="BH134">
        <f t="shared" si="221"/>
        <v>0.61799999999999999</v>
      </c>
      <c r="BI134">
        <f t="shared" si="222"/>
        <v>0.38200000000000001</v>
      </c>
    </row>
    <row r="135" spans="1:61" x14ac:dyDescent="0.25">
      <c r="A135" s="1">
        <f>eod_group_score_df_positive[[#This Row],[date]]</f>
        <v>45313</v>
      </c>
      <c r="B135" t="s">
        <v>277</v>
      </c>
      <c r="C135" s="3">
        <f>AVERAGE(eod_group_score_df_positive!Z135:Z139)</f>
        <v>0.63877082631942239</v>
      </c>
      <c r="D135" s="3">
        <f>AVERAGE(eod_group_score_df_positive!AA135:AA139)</f>
        <v>0.54343158915528922</v>
      </c>
      <c r="E135" s="3">
        <f>AVERAGE(eod_group_score_df_positive!AB135:AB139)</f>
        <v>0.27550309445306931</v>
      </c>
      <c r="F135" s="3">
        <f>AVERAGE(eod_group_score_df_positive!AC135:AC139)</f>
        <v>0.2521069980296598</v>
      </c>
      <c r="G135" t="s">
        <v>277</v>
      </c>
      <c r="H135" s="3">
        <f>ABS(AVERAGE(eod_group_score_df_negative!Z135:Z139))</f>
        <v>0.10866645762799072</v>
      </c>
      <c r="I135" s="3">
        <f>ABS(AVERAGE(eod_group_score_df_negative!AA135:AA139))</f>
        <v>5.4767549307703681E-2</v>
      </c>
      <c r="J135" s="3">
        <f>ABS(AVERAGE(eod_group_score_df_negative!AB135:AB139))</f>
        <v>7.638604473015119E-2</v>
      </c>
      <c r="K135" s="3">
        <f>ABS(AVERAGE(eod_group_score_df_negative!AC135:AC139))</f>
        <v>5.1743841330987028E-2</v>
      </c>
      <c r="L135" t="s">
        <v>277</v>
      </c>
      <c r="M135" s="4">
        <f t="shared" si="198"/>
        <v>0.70922922909573205</v>
      </c>
      <c r="N135" s="4">
        <f t="shared" si="199"/>
        <v>0.8168919151290559</v>
      </c>
      <c r="O135" s="4">
        <f t="shared" si="200"/>
        <v>0.56585164914465425</v>
      </c>
      <c r="P135" s="4">
        <f t="shared" si="201"/>
        <v>0.65941287876732702</v>
      </c>
      <c r="Q135" t="s">
        <v>277</v>
      </c>
      <c r="R135" s="6">
        <f t="shared" si="190"/>
        <v>45313</v>
      </c>
      <c r="S135" s="5">
        <f t="shared" ref="S135:V135" si="227">AVERAGE(M135:M139)</f>
        <v>0.23108707482840879</v>
      </c>
      <c r="T135" s="5">
        <f t="shared" si="227"/>
        <v>0.1344702923389979</v>
      </c>
      <c r="U135" s="5">
        <f t="shared" si="227"/>
        <v>0.22683706820048752</v>
      </c>
      <c r="V135" s="5">
        <f t="shared" si="227"/>
        <v>0.28054743356322537</v>
      </c>
      <c r="W135" s="5">
        <f t="shared" si="203"/>
        <v>0.87294186893111969</v>
      </c>
      <c r="X135">
        <f>group_stock_price_index[[#This Row],[VNINDEX]]</f>
        <v>1182.8599999999999</v>
      </c>
      <c r="Y135" t="s">
        <v>277</v>
      </c>
      <c r="Z135" s="1">
        <f t="shared" si="193"/>
        <v>45313</v>
      </c>
      <c r="AA135" s="4">
        <f t="shared" si="194"/>
        <v>0.2</v>
      </c>
      <c r="AB135" s="4">
        <f t="shared" si="195"/>
        <v>0</v>
      </c>
      <c r="AC135" s="4">
        <f t="shared" si="196"/>
        <v>0.2</v>
      </c>
      <c r="AD135" s="4">
        <f t="shared" si="197"/>
        <v>0.2</v>
      </c>
      <c r="AE135" s="4">
        <f t="shared" si="204"/>
        <v>0.60000000000000009</v>
      </c>
      <c r="AF135" s="7">
        <f t="shared" si="205"/>
        <v>1182.8599999999999</v>
      </c>
      <c r="AG135" t="s">
        <v>277</v>
      </c>
      <c r="AI135" t="s">
        <v>277</v>
      </c>
      <c r="AJ135" s="1">
        <f t="shared" si="206"/>
        <v>45313</v>
      </c>
      <c r="AK135" s="4">
        <f t="shared" si="207"/>
        <v>0.05</v>
      </c>
      <c r="AL135" s="4">
        <f t="shared" si="208"/>
        <v>0</v>
      </c>
      <c r="AM135" s="4">
        <f t="shared" si="209"/>
        <v>3.09E-2</v>
      </c>
      <c r="AN135" s="4">
        <f t="shared" si="210"/>
        <v>1.9100000000000002E-2</v>
      </c>
      <c r="AO135" s="4">
        <f t="shared" si="211"/>
        <v>0.1</v>
      </c>
      <c r="AP135" s="4">
        <f t="shared" si="212"/>
        <v>0</v>
      </c>
      <c r="AQ135" s="4">
        <f t="shared" si="224"/>
        <v>0</v>
      </c>
      <c r="AR135" s="2">
        <f t="shared" si="213"/>
        <v>1182.8599999999999</v>
      </c>
      <c r="AU135">
        <f t="shared" si="214"/>
        <v>0.61799999999999999</v>
      </c>
      <c r="AV135">
        <f t="shared" si="215"/>
        <v>0.61799999999999999</v>
      </c>
      <c r="AW135">
        <f t="shared" si="216"/>
        <v>0.61799999999999999</v>
      </c>
      <c r="AX135">
        <f t="shared" si="217"/>
        <v>0.61799999999999999</v>
      </c>
      <c r="BE135" s="1">
        <f t="shared" si="218"/>
        <v>45313</v>
      </c>
      <c r="BF135">
        <f t="shared" si="219"/>
        <v>1</v>
      </c>
      <c r="BG135">
        <f t="shared" si="220"/>
        <v>1</v>
      </c>
      <c r="BH135">
        <f t="shared" si="221"/>
        <v>0.61799999999999999</v>
      </c>
      <c r="BI135">
        <f t="shared" si="222"/>
        <v>0.38200000000000001</v>
      </c>
    </row>
    <row r="136" spans="1:61" x14ac:dyDescent="0.25">
      <c r="A136" s="1">
        <f>eod_group_score_df_positive[[#This Row],[date]]</f>
        <v>45310</v>
      </c>
      <c r="B136" t="s">
        <v>277</v>
      </c>
      <c r="C136" s="3">
        <f>AVERAGE(eod_group_score_df_positive!Z136:Z140)</f>
        <v>0.45596487241891176</v>
      </c>
      <c r="D136" s="3">
        <f>AVERAGE(eod_group_score_df_positive!AA136:AA140)</f>
        <v>0.29550089314931405</v>
      </c>
      <c r="E136" s="3">
        <f>AVERAGE(eod_group_score_df_positive!AB136:AB140)</f>
        <v>0.25443850502456372</v>
      </c>
      <c r="F136" s="3">
        <f>AVERAGE(eod_group_score_df_positive!AC136:AC140)</f>
        <v>0.25344309119974279</v>
      </c>
      <c r="G136" t="s">
        <v>277</v>
      </c>
      <c r="H136" s="3">
        <f>ABS(AVERAGE(eod_group_score_df_negative!Z136:Z140))</f>
        <v>0.19283439005116904</v>
      </c>
      <c r="I136" s="3">
        <f>ABS(AVERAGE(eod_group_score_df_negative!AA136:AA140))</f>
        <v>8.4555684618300112E-2</v>
      </c>
      <c r="J136" s="3">
        <f>ABS(AVERAGE(eod_group_score_df_negative!AB136:AB140))</f>
        <v>0.15330537965182905</v>
      </c>
      <c r="K136" s="3">
        <f>ABS(AVERAGE(eod_group_score_df_negative!AC136:AC140))</f>
        <v>6.4757208402046323E-2</v>
      </c>
      <c r="L136" t="s">
        <v>277</v>
      </c>
      <c r="M136" s="4">
        <f t="shared" si="198"/>
        <v>0.40556532287962782</v>
      </c>
      <c r="N136" s="4">
        <f t="shared" si="199"/>
        <v>0.55503633109067396</v>
      </c>
      <c r="O136" s="4">
        <f t="shared" si="200"/>
        <v>0.24803100469060202</v>
      </c>
      <c r="P136" s="4">
        <f t="shared" si="201"/>
        <v>0.59297833167921876</v>
      </c>
      <c r="Q136" t="s">
        <v>277</v>
      </c>
      <c r="R136" s="6">
        <f t="shared" si="190"/>
        <v>45310</v>
      </c>
      <c r="S136" s="5">
        <f t="shared" ref="S136:V136" si="228">AVERAGE(M136:M140)</f>
        <v>-3.2953084917278566E-2</v>
      </c>
      <c r="T136" s="5">
        <f t="shared" si="228"/>
        <v>-5.2513036438526638E-2</v>
      </c>
      <c r="U136" s="5">
        <f t="shared" si="228"/>
        <v>0.12757862712957527</v>
      </c>
      <c r="V136" s="5">
        <f t="shared" si="228"/>
        <v>0.17916136152258716</v>
      </c>
      <c r="W136" s="5">
        <f t="shared" si="203"/>
        <v>0.22127386729635723</v>
      </c>
      <c r="X136">
        <f>group_stock_price_index[[#This Row],[VNINDEX]]</f>
        <v>1181.5</v>
      </c>
      <c r="Y136" t="s">
        <v>277</v>
      </c>
      <c r="Z136" s="1">
        <f t="shared" si="193"/>
        <v>45310</v>
      </c>
      <c r="AA136" s="4">
        <f t="shared" si="194"/>
        <v>0</v>
      </c>
      <c r="AB136" s="4">
        <f t="shared" si="195"/>
        <v>0</v>
      </c>
      <c r="AC136" s="4">
        <f t="shared" si="196"/>
        <v>0</v>
      </c>
      <c r="AD136" s="4">
        <f t="shared" si="197"/>
        <v>0</v>
      </c>
      <c r="AE136" s="4">
        <f t="shared" si="204"/>
        <v>0</v>
      </c>
      <c r="AF136" s="7">
        <f t="shared" si="205"/>
        <v>1181.5</v>
      </c>
      <c r="AG136" t="s">
        <v>277</v>
      </c>
      <c r="AI136" t="s">
        <v>277</v>
      </c>
      <c r="AJ136" s="1">
        <f t="shared" si="206"/>
        <v>45310</v>
      </c>
      <c r="AK136" s="4">
        <f t="shared" si="207"/>
        <v>0</v>
      </c>
      <c r="AL136" s="4">
        <f t="shared" si="208"/>
        <v>0</v>
      </c>
      <c r="AM136" s="4">
        <f t="shared" si="209"/>
        <v>0</v>
      </c>
      <c r="AN136" s="4">
        <f t="shared" si="210"/>
        <v>0</v>
      </c>
      <c r="AO136" s="4">
        <f t="shared" si="211"/>
        <v>0</v>
      </c>
      <c r="AP136" s="4">
        <f t="shared" si="212"/>
        <v>0</v>
      </c>
      <c r="AQ136" s="4">
        <f t="shared" si="224"/>
        <v>0</v>
      </c>
      <c r="AR136" s="2">
        <f t="shared" si="213"/>
        <v>1181.5</v>
      </c>
      <c r="AU136">
        <f t="shared" si="214"/>
        <v>0.61799999999999999</v>
      </c>
      <c r="AV136">
        <f t="shared" si="215"/>
        <v>0.61799999999999999</v>
      </c>
      <c r="AW136">
        <f t="shared" si="216"/>
        <v>0.61799999999999999</v>
      </c>
      <c r="AX136">
        <f t="shared" si="217"/>
        <v>0.61799999999999999</v>
      </c>
      <c r="BE136" s="1">
        <f t="shared" si="218"/>
        <v>45310</v>
      </c>
      <c r="BF136">
        <f t="shared" si="219"/>
        <v>1</v>
      </c>
      <c r="BG136">
        <f t="shared" si="220"/>
        <v>1</v>
      </c>
      <c r="BH136">
        <f t="shared" si="221"/>
        <v>0.61799999999999999</v>
      </c>
      <c r="BI136">
        <f t="shared" si="222"/>
        <v>0.38200000000000001</v>
      </c>
    </row>
    <row r="137" spans="1:61" x14ac:dyDescent="0.25">
      <c r="A137" s="1">
        <f>eod_group_score_df_positive[[#This Row],[date]]</f>
        <v>45309</v>
      </c>
      <c r="B137" t="s">
        <v>277</v>
      </c>
      <c r="C137" s="3">
        <f>AVERAGE(eod_group_score_df_positive!Z137:Z141)</f>
        <v>0.39812124685521799</v>
      </c>
      <c r="D137" s="3">
        <f>AVERAGE(eod_group_score_df_positive!AA137:AA141)</f>
        <v>0.14971058880476318</v>
      </c>
      <c r="E137" s="3">
        <f>AVERAGE(eod_group_score_df_positive!AB137:AB141)</f>
        <v>0.21275833534972244</v>
      </c>
      <c r="F137" s="3">
        <f>AVERAGE(eod_group_score_df_positive!AC137:AC141)</f>
        <v>0.19930093666176404</v>
      </c>
      <c r="G137" t="s">
        <v>277</v>
      </c>
      <c r="H137" s="3">
        <f>ABS(AVERAGE(eod_group_score_df_negative!Z137:Z141))</f>
        <v>0.33163576190775457</v>
      </c>
      <c r="I137" s="3">
        <f>ABS(AVERAGE(eod_group_score_df_negative!AA137:AA141))</f>
        <v>0.22191724182172309</v>
      </c>
      <c r="J137" s="3">
        <f>ABS(AVERAGE(eod_group_score_df_negative!AB137:AB141))</f>
        <v>0.19662408511999332</v>
      </c>
      <c r="K137" s="3">
        <f>ABS(AVERAGE(eod_group_score_df_negative!AC137:AC141))</f>
        <v>0.16394649793306737</v>
      </c>
      <c r="L137" t="s">
        <v>277</v>
      </c>
      <c r="M137" s="4">
        <f t="shared" si="198"/>
        <v>9.1106332860255032E-2</v>
      </c>
      <c r="N137" s="4">
        <f t="shared" si="199"/>
        <v>-0.19429829271729918</v>
      </c>
      <c r="O137" s="4">
        <f t="shared" si="200"/>
        <v>3.9411194577473684E-2</v>
      </c>
      <c r="P137" s="4">
        <f t="shared" si="201"/>
        <v>9.7328805000732474E-2</v>
      </c>
      <c r="Q137" t="s">
        <v>277</v>
      </c>
      <c r="R137" s="6">
        <f t="shared" si="190"/>
        <v>45309</v>
      </c>
      <c r="S137" s="5">
        <f t="shared" ref="S137:V137" si="229">AVERAGE(M137:M141)</f>
        <v>-0.17883424970468012</v>
      </c>
      <c r="T137" s="5">
        <f t="shared" si="229"/>
        <v>-0.15827258753096277</v>
      </c>
      <c r="U137" s="5">
        <f t="shared" si="229"/>
        <v>0.13841073537543941</v>
      </c>
      <c r="V137" s="5">
        <f t="shared" si="229"/>
        <v>8.7490789665902374E-2</v>
      </c>
      <c r="W137" s="5">
        <f t="shared" si="203"/>
        <v>-0.1112053121943011</v>
      </c>
      <c r="X137">
        <f>group_stock_price_index[[#This Row],[VNINDEX]]</f>
        <v>1169.06</v>
      </c>
      <c r="Y137" t="s">
        <v>277</v>
      </c>
      <c r="Z137" s="1">
        <f t="shared" si="193"/>
        <v>45309</v>
      </c>
      <c r="AA137" s="4">
        <f t="shared" si="194"/>
        <v>0</v>
      </c>
      <c r="AB137" s="4">
        <f t="shared" si="195"/>
        <v>0</v>
      </c>
      <c r="AC137" s="4">
        <f t="shared" si="196"/>
        <v>0</v>
      </c>
      <c r="AD137" s="4">
        <f t="shared" si="197"/>
        <v>0</v>
      </c>
      <c r="AE137" s="4">
        <f t="shared" si="204"/>
        <v>0</v>
      </c>
      <c r="AF137" s="7">
        <f t="shared" si="205"/>
        <v>1169.06</v>
      </c>
      <c r="AG137" t="s">
        <v>277</v>
      </c>
      <c r="AI137" t="s">
        <v>277</v>
      </c>
      <c r="AJ137" s="1">
        <f t="shared" si="206"/>
        <v>45309</v>
      </c>
      <c r="AK137" s="4">
        <f t="shared" si="207"/>
        <v>0</v>
      </c>
      <c r="AL137" s="4">
        <f t="shared" si="208"/>
        <v>0</v>
      </c>
      <c r="AM137" s="4">
        <f t="shared" si="209"/>
        <v>0</v>
      </c>
      <c r="AN137" s="4">
        <f t="shared" si="210"/>
        <v>0</v>
      </c>
      <c r="AO137" s="4">
        <f t="shared" si="211"/>
        <v>0</v>
      </c>
      <c r="AP137" s="4">
        <f t="shared" si="212"/>
        <v>0</v>
      </c>
      <c r="AQ137" s="4">
        <f t="shared" si="224"/>
        <v>0</v>
      </c>
      <c r="AR137" s="2">
        <f t="shared" si="213"/>
        <v>1169.06</v>
      </c>
      <c r="AU137">
        <f t="shared" si="214"/>
        <v>0.61799999999999999</v>
      </c>
      <c r="AV137">
        <f t="shared" si="215"/>
        <v>1</v>
      </c>
      <c r="AW137">
        <f t="shared" si="216"/>
        <v>1</v>
      </c>
      <c r="AX137">
        <f t="shared" si="217"/>
        <v>0.61799999999999999</v>
      </c>
      <c r="BE137" s="1">
        <f t="shared" si="218"/>
        <v>45309</v>
      </c>
      <c r="BF137">
        <f t="shared" si="219"/>
        <v>1</v>
      </c>
      <c r="BG137">
        <f t="shared" si="220"/>
        <v>1</v>
      </c>
      <c r="BH137">
        <f t="shared" si="221"/>
        <v>0.61799999999999999</v>
      </c>
      <c r="BI137">
        <f t="shared" si="222"/>
        <v>0.38200000000000001</v>
      </c>
    </row>
    <row r="138" spans="1:61" x14ac:dyDescent="0.25">
      <c r="A138" s="1">
        <f>eod_group_score_df_positive[[#This Row],[date]]</f>
        <v>45308</v>
      </c>
      <c r="B138" t="s">
        <v>277</v>
      </c>
      <c r="C138" s="3">
        <f>AVERAGE(eod_group_score_df_positive!Z138:Z142)</f>
        <v>0.35043768989193069</v>
      </c>
      <c r="D138" s="3">
        <f>AVERAGE(eod_group_score_df_positive!AA138:AA142)</f>
        <v>0.14674713900918368</v>
      </c>
      <c r="E138" s="3">
        <f>AVERAGE(eod_group_score_df_positive!AB138:AB142)</f>
        <v>0.23409980204867215</v>
      </c>
      <c r="F138" s="3">
        <f>AVERAGE(eod_group_score_df_positive!AC138:AC142)</f>
        <v>0.16593211151633364</v>
      </c>
      <c r="G138" t="s">
        <v>277</v>
      </c>
      <c r="H138" s="3">
        <f>ABS(AVERAGE(eod_group_score_df_negative!Z138:Z142))</f>
        <v>0.32891628328288852</v>
      </c>
      <c r="I138" s="3">
        <f>ABS(AVERAGE(eod_group_score_df_negative!AA138:AA142))</f>
        <v>0.22962198125162456</v>
      </c>
      <c r="J138" s="3">
        <f>ABS(AVERAGE(eod_group_score_df_negative!AB138:AB142))</f>
        <v>0.18435961390318528</v>
      </c>
      <c r="K138" s="3">
        <f>ABS(AVERAGE(eod_group_score_df_negative!AC138:AC142))</f>
        <v>0.16718146796498323</v>
      </c>
      <c r="L138" t="s">
        <v>277</v>
      </c>
      <c r="M138" s="4">
        <f t="shared" si="198"/>
        <v>3.1679223878630397E-2</v>
      </c>
      <c r="N138" s="4">
        <f t="shared" si="199"/>
        <v>-0.22019564778590769</v>
      </c>
      <c r="O138" s="4">
        <f t="shared" si="200"/>
        <v>0.11886502310467625</v>
      </c>
      <c r="P138" s="4">
        <f t="shared" si="201"/>
        <v>-3.7505419340602671E-3</v>
      </c>
      <c r="Q138" t="s">
        <v>277</v>
      </c>
      <c r="R138" s="6">
        <f t="shared" si="190"/>
        <v>45308</v>
      </c>
      <c r="S138" s="5">
        <f t="shared" ref="S138:V138" si="230">AVERAGE(M138:M142)</f>
        <v>-0.1735508270770908</v>
      </c>
      <c r="T138" s="5">
        <f t="shared" si="230"/>
        <v>-2.6533924655307961E-2</v>
      </c>
      <c r="U138" s="5">
        <f t="shared" si="230"/>
        <v>0.22507176348726129</v>
      </c>
      <c r="V138" s="5">
        <f t="shared" si="230"/>
        <v>0.16221075814365657</v>
      </c>
      <c r="W138" s="5">
        <f t="shared" si="203"/>
        <v>0.18719776989851911</v>
      </c>
      <c r="X138">
        <f>group_stock_price_index[[#This Row],[VNINDEX]]</f>
        <v>1162.53</v>
      </c>
      <c r="Y138" t="s">
        <v>277</v>
      </c>
      <c r="Z138" s="1">
        <f t="shared" si="193"/>
        <v>45308</v>
      </c>
      <c r="AA138" s="4">
        <f t="shared" si="194"/>
        <v>0</v>
      </c>
      <c r="AB138" s="4">
        <f t="shared" si="195"/>
        <v>0</v>
      </c>
      <c r="AC138" s="4">
        <f t="shared" si="196"/>
        <v>0.2</v>
      </c>
      <c r="AD138" s="4">
        <f t="shared" si="197"/>
        <v>0</v>
      </c>
      <c r="AE138" s="4">
        <f t="shared" si="204"/>
        <v>0.2</v>
      </c>
      <c r="AF138" s="7">
        <f t="shared" si="205"/>
        <v>1162.53</v>
      </c>
      <c r="AG138" t="s">
        <v>277</v>
      </c>
      <c r="AI138" t="s">
        <v>277</v>
      </c>
      <c r="AJ138" s="1">
        <f t="shared" si="206"/>
        <v>45308</v>
      </c>
      <c r="AK138" s="4">
        <f t="shared" si="207"/>
        <v>0</v>
      </c>
      <c r="AL138" s="4">
        <f t="shared" si="208"/>
        <v>0</v>
      </c>
      <c r="AM138" s="4">
        <f t="shared" si="209"/>
        <v>3.09E-2</v>
      </c>
      <c r="AN138" s="4">
        <f t="shared" si="210"/>
        <v>0</v>
      </c>
      <c r="AO138" s="4">
        <f t="shared" si="211"/>
        <v>3.09E-2</v>
      </c>
      <c r="AP138" s="4">
        <f t="shared" si="212"/>
        <v>0</v>
      </c>
      <c r="AQ138" s="4">
        <f t="shared" si="224"/>
        <v>0</v>
      </c>
      <c r="AR138" s="2">
        <f t="shared" si="213"/>
        <v>1162.53</v>
      </c>
      <c r="AU138">
        <f t="shared" si="214"/>
        <v>0.61799999999999999</v>
      </c>
      <c r="AV138">
        <f t="shared" si="215"/>
        <v>1</v>
      </c>
      <c r="AW138">
        <f t="shared" si="216"/>
        <v>1</v>
      </c>
      <c r="AX138">
        <f t="shared" si="217"/>
        <v>0.61799999999999999</v>
      </c>
      <c r="BE138" s="1">
        <f t="shared" si="218"/>
        <v>45308</v>
      </c>
      <c r="BF138">
        <f t="shared" si="219"/>
        <v>1</v>
      </c>
      <c r="BG138">
        <f t="shared" si="220"/>
        <v>1</v>
      </c>
      <c r="BH138">
        <f t="shared" si="221"/>
        <v>0.61799999999999999</v>
      </c>
      <c r="BI138">
        <f t="shared" si="222"/>
        <v>0.38200000000000001</v>
      </c>
    </row>
    <row r="139" spans="1:61" x14ac:dyDescent="0.25">
      <c r="A139" s="1">
        <f>eod_group_score_df_positive[[#This Row],[date]]</f>
        <v>45307</v>
      </c>
      <c r="B139" t="s">
        <v>277</v>
      </c>
      <c r="C139" s="3">
        <f>AVERAGE(eod_group_score_df_positive!Z139:Z143)</f>
        <v>0.31359027292618424</v>
      </c>
      <c r="D139" s="3">
        <f>AVERAGE(eod_group_score_df_positive!AA139:AA143)</f>
        <v>0.13951299169459627</v>
      </c>
      <c r="E139" s="3">
        <f>AVERAGE(eod_group_score_df_positive!AB139:AB143)</f>
        <v>0.26977053186371946</v>
      </c>
      <c r="F139" s="3">
        <f>AVERAGE(eod_group_score_df_positive!AC139:AC143)</f>
        <v>0.20448216051217855</v>
      </c>
      <c r="G139" t="s">
        <v>277</v>
      </c>
      <c r="H139" s="3">
        <f>ABS(AVERAGE(eod_group_score_df_negative!Z139:Z143))</f>
        <v>0.36972066887034061</v>
      </c>
      <c r="I139" s="3">
        <f>ABS(AVERAGE(eod_group_score_df_negative!AA139:AA143))</f>
        <v>0.25077836032549278</v>
      </c>
      <c r="J139" s="3">
        <f>ABS(AVERAGE(eod_group_score_df_negative!AB139:AB143))</f>
        <v>0.19453994461496543</v>
      </c>
      <c r="K139" s="3">
        <f>ABS(AVERAGE(eod_group_score_df_negative!AC139:AC143))</f>
        <v>0.18251331941127633</v>
      </c>
      <c r="L139" t="s">
        <v>277</v>
      </c>
      <c r="M139" s="4">
        <f t="shared" si="198"/>
        <v>-8.2144734572201214E-2</v>
      </c>
      <c r="N139" s="4">
        <f t="shared" si="199"/>
        <v>-0.28508284402153361</v>
      </c>
      <c r="O139" s="4">
        <f t="shared" si="200"/>
        <v>0.16202646948503141</v>
      </c>
      <c r="P139" s="4">
        <f t="shared" si="201"/>
        <v>5.6767694302908941E-2</v>
      </c>
      <c r="Q139" t="s">
        <v>277</v>
      </c>
      <c r="R139" s="6">
        <f t="shared" si="190"/>
        <v>45307</v>
      </c>
      <c r="S139" s="5">
        <f t="shared" ref="S139:V139" si="231">AVERAGE(M139:M143)</f>
        <v>-0.2109411151280936</v>
      </c>
      <c r="T139" s="5">
        <f t="shared" si="231"/>
        <v>8.3832638897739564E-2</v>
      </c>
      <c r="U139" s="5">
        <f t="shared" si="231"/>
        <v>0.27798096939747308</v>
      </c>
      <c r="V139" s="5">
        <f t="shared" si="231"/>
        <v>0.23875081193746675</v>
      </c>
      <c r="W139" s="5">
        <f t="shared" si="203"/>
        <v>0.38962330510458576</v>
      </c>
      <c r="X139">
        <f>group_stock_price_index[[#This Row],[VNINDEX]]</f>
        <v>1163.1199999999999</v>
      </c>
      <c r="Y139" t="s">
        <v>277</v>
      </c>
      <c r="Z139" s="1">
        <f t="shared" si="193"/>
        <v>45307</v>
      </c>
      <c r="AA139" s="4">
        <f t="shared" si="194"/>
        <v>0</v>
      </c>
      <c r="AB139" s="4">
        <f t="shared" si="195"/>
        <v>0</v>
      </c>
      <c r="AC139" s="4">
        <f t="shared" si="196"/>
        <v>0.2</v>
      </c>
      <c r="AD139" s="4">
        <f t="shared" si="197"/>
        <v>0.2</v>
      </c>
      <c r="AE139" s="4">
        <f t="shared" si="204"/>
        <v>0.4</v>
      </c>
      <c r="AF139" s="7">
        <f t="shared" si="205"/>
        <v>1163.1199999999999</v>
      </c>
      <c r="AG139" t="s">
        <v>277</v>
      </c>
      <c r="AI139" t="s">
        <v>277</v>
      </c>
      <c r="AJ139" s="1">
        <f t="shared" si="206"/>
        <v>45307</v>
      </c>
      <c r="AK139" s="4">
        <f t="shared" si="207"/>
        <v>0</v>
      </c>
      <c r="AL139" s="4">
        <f t="shared" si="208"/>
        <v>0</v>
      </c>
      <c r="AM139" s="4">
        <f t="shared" si="209"/>
        <v>3.09E-2</v>
      </c>
      <c r="AN139" s="4">
        <f t="shared" si="210"/>
        <v>1.9100000000000002E-2</v>
      </c>
      <c r="AO139" s="4">
        <f t="shared" si="211"/>
        <v>0.05</v>
      </c>
      <c r="AP139" s="4">
        <f t="shared" si="212"/>
        <v>0</v>
      </c>
      <c r="AQ139" s="4">
        <f t="shared" si="224"/>
        <v>0</v>
      </c>
      <c r="AR139" s="2">
        <f t="shared" si="213"/>
        <v>1163.1199999999999</v>
      </c>
      <c r="AU139">
        <f t="shared" si="214"/>
        <v>0.61799999999999999</v>
      </c>
      <c r="AV139">
        <f t="shared" si="215"/>
        <v>1</v>
      </c>
      <c r="AW139">
        <f t="shared" si="216"/>
        <v>1</v>
      </c>
      <c r="AX139">
        <f t="shared" si="217"/>
        <v>0.61799999999999999</v>
      </c>
      <c r="BE139" s="1">
        <f t="shared" si="218"/>
        <v>45307</v>
      </c>
      <c r="BF139">
        <f t="shared" si="219"/>
        <v>1</v>
      </c>
      <c r="BG139">
        <f t="shared" si="220"/>
        <v>1</v>
      </c>
      <c r="BH139">
        <f t="shared" si="221"/>
        <v>0.61799999999999999</v>
      </c>
      <c r="BI139">
        <f t="shared" si="222"/>
        <v>0.38200000000000001</v>
      </c>
    </row>
    <row r="140" spans="1:61" x14ac:dyDescent="0.25">
      <c r="A140" s="1">
        <f>eod_group_score_df_positive[[#This Row],[date]]</f>
        <v>45306</v>
      </c>
      <c r="B140" t="s">
        <v>277</v>
      </c>
      <c r="C140" s="3">
        <f>AVERAGE(eod_group_score_df_positive!Z140:Z144)</f>
        <v>0.10204338419566335</v>
      </c>
      <c r="D140" s="3">
        <f>AVERAGE(eod_group_score_df_positive!AA140:AA144)</f>
        <v>0.22356525092583784</v>
      </c>
      <c r="E140" s="3">
        <f>AVERAGE(eod_group_score_df_positive!AB140:AB144)</f>
        <v>0.24533376272171056</v>
      </c>
      <c r="F140" s="3">
        <f>AVERAGE(eod_group_score_df_positive!AC140:AC144)</f>
        <v>0.2504946996798586</v>
      </c>
      <c r="G140" t="s">
        <v>277</v>
      </c>
      <c r="H140" s="3">
        <f>ABS(AVERAGE(eod_group_score_df_negative!Z140:Z144))</f>
        <v>0.42256292336556378</v>
      </c>
      <c r="I140" s="3">
        <f>ABS(AVERAGE(eod_group_score_df_negative!AA140:AA144))</f>
        <v>0.28339964529207151</v>
      </c>
      <c r="J140" s="3">
        <f>ABS(AVERAGE(eod_group_score_df_negative!AB140:AB144))</f>
        <v>0.21342290413982518</v>
      </c>
      <c r="K140" s="3">
        <f>ABS(AVERAGE(eod_group_score_df_negative!AC140:AC144))</f>
        <v>0.18420985443684407</v>
      </c>
      <c r="L140" t="s">
        <v>277</v>
      </c>
      <c r="M140" s="4">
        <f t="shared" si="198"/>
        <v>-0.61097156963270483</v>
      </c>
      <c r="N140" s="4">
        <f t="shared" si="199"/>
        <v>-0.11802472875856669</v>
      </c>
      <c r="O140" s="4">
        <f t="shared" si="200"/>
        <v>6.9559443790092948E-2</v>
      </c>
      <c r="P140" s="4">
        <f t="shared" si="201"/>
        <v>0.15248251856413589</v>
      </c>
      <c r="Q140" t="s">
        <v>277</v>
      </c>
      <c r="R140" s="6">
        <f t="shared" si="190"/>
        <v>45306</v>
      </c>
      <c r="S140" s="5">
        <f t="shared" ref="S140:V140" si="232">AVERAGE(M140:M144)</f>
        <v>-9.6431668094990639E-2</v>
      </c>
      <c r="T140" s="5">
        <f t="shared" si="232"/>
        <v>0.26976905100405291</v>
      </c>
      <c r="U140" s="5">
        <f t="shared" si="232"/>
        <v>0.36445183936707287</v>
      </c>
      <c r="V140" s="5">
        <f t="shared" si="232"/>
        <v>0.35551350340145849</v>
      </c>
      <c r="W140" s="5">
        <f t="shared" si="203"/>
        <v>0.89330272567759361</v>
      </c>
      <c r="X140">
        <f>group_stock_price_index[[#This Row],[VNINDEX]]</f>
        <v>1154.1199999999999</v>
      </c>
      <c r="Y140" t="s">
        <v>277</v>
      </c>
      <c r="Z140" s="1">
        <f t="shared" si="193"/>
        <v>45306</v>
      </c>
      <c r="AA140" s="4">
        <f t="shared" si="194"/>
        <v>0</v>
      </c>
      <c r="AB140" s="4">
        <f t="shared" si="195"/>
        <v>0.2</v>
      </c>
      <c r="AC140" s="4">
        <f t="shared" si="196"/>
        <v>0.4</v>
      </c>
      <c r="AD140" s="4">
        <f t="shared" si="197"/>
        <v>0.4</v>
      </c>
      <c r="AE140" s="4">
        <f t="shared" si="204"/>
        <v>1</v>
      </c>
      <c r="AF140" s="7">
        <f t="shared" si="205"/>
        <v>1154.1199999999999</v>
      </c>
      <c r="AG140" t="s">
        <v>277</v>
      </c>
      <c r="AI140" t="s">
        <v>277</v>
      </c>
      <c r="AJ140" s="1">
        <f t="shared" si="206"/>
        <v>45306</v>
      </c>
      <c r="AK140" s="4">
        <f t="shared" si="207"/>
        <v>0</v>
      </c>
      <c r="AL140" s="4">
        <f t="shared" si="208"/>
        <v>0.05</v>
      </c>
      <c r="AM140" s="4">
        <f t="shared" si="209"/>
        <v>6.1800000000000001E-2</v>
      </c>
      <c r="AN140" s="4">
        <f t="shared" si="210"/>
        <v>3.8200000000000005E-2</v>
      </c>
      <c r="AO140" s="4">
        <f t="shared" si="211"/>
        <v>0.15000000000000002</v>
      </c>
      <c r="AP140" s="4">
        <f t="shared" si="212"/>
        <v>0</v>
      </c>
      <c r="AQ140" s="4">
        <f t="shared" si="224"/>
        <v>0</v>
      </c>
      <c r="AR140" s="2">
        <f t="shared" si="213"/>
        <v>1154.1199999999999</v>
      </c>
      <c r="AU140">
        <f t="shared" si="214"/>
        <v>0.61799999999999999</v>
      </c>
      <c r="AV140">
        <f t="shared" si="215"/>
        <v>1</v>
      </c>
      <c r="AW140">
        <f t="shared" si="216"/>
        <v>1</v>
      </c>
      <c r="AX140">
        <f t="shared" si="217"/>
        <v>0.61799999999999999</v>
      </c>
      <c r="BE140" s="1">
        <f t="shared" si="218"/>
        <v>45306</v>
      </c>
      <c r="BF140">
        <f t="shared" si="219"/>
        <v>1</v>
      </c>
      <c r="BG140">
        <f t="shared" si="220"/>
        <v>1</v>
      </c>
      <c r="BH140">
        <f t="shared" si="221"/>
        <v>0.61799999999999999</v>
      </c>
      <c r="BI140">
        <f t="shared" si="222"/>
        <v>0.38200000000000001</v>
      </c>
    </row>
    <row r="141" spans="1:61" x14ac:dyDescent="0.25">
      <c r="A141" s="1">
        <f>eod_group_score_df_positive[[#This Row],[date]]</f>
        <v>45303</v>
      </c>
      <c r="B141" t="s">
        <v>277</v>
      </c>
      <c r="C141" s="3">
        <f>AVERAGE(eod_group_score_df_positive!Z141:Z145)</f>
        <v>0.18090123809703632</v>
      </c>
      <c r="D141" s="3">
        <f>AVERAGE(eod_group_score_df_positive!AA141:AA145)</f>
        <v>0.30827969639585229</v>
      </c>
      <c r="E141" s="3">
        <f>AVERAGE(eod_group_score_df_positive!AB141:AB145)</f>
        <v>0.27405460553280425</v>
      </c>
      <c r="F141" s="3">
        <f>AVERAGE(eod_group_score_df_positive!AC141:AC145)</f>
        <v>0.238340656581913</v>
      </c>
      <c r="G141" t="s">
        <v>277</v>
      </c>
      <c r="H141" s="3">
        <f>ABS(AVERAGE(eod_group_score_df_negative!Z141:Z145))</f>
        <v>0.35418327489118651</v>
      </c>
      <c r="I141" s="3">
        <f>ABS(AVERAGE(eod_group_score_df_negative!AA141:AA145))</f>
        <v>0.29251568143732715</v>
      </c>
      <c r="J141" s="3">
        <f>ABS(AVERAGE(eod_group_score_df_negative!AB141:AB145))</f>
        <v>0.14685828764559611</v>
      </c>
      <c r="K141" s="3">
        <f>ABS(AVERAGE(eod_group_score_df_negative!AC141:AC145))</f>
        <v>0.18178151127079656</v>
      </c>
      <c r="L141" t="s">
        <v>277</v>
      </c>
      <c r="M141" s="4">
        <f t="shared" si="198"/>
        <v>-0.32384050105737994</v>
      </c>
      <c r="N141" s="4">
        <f t="shared" si="199"/>
        <v>2.6238575628493393E-2</v>
      </c>
      <c r="O141" s="4">
        <f t="shared" si="200"/>
        <v>0.30219154591992281</v>
      </c>
      <c r="P141" s="4">
        <f t="shared" si="201"/>
        <v>0.13462547239579487</v>
      </c>
      <c r="Q141" t="s">
        <v>277</v>
      </c>
      <c r="R141" s="6">
        <f t="shared" si="190"/>
        <v>45303</v>
      </c>
      <c r="S141" s="5">
        <f t="shared" ref="S141:V141" si="233">AVERAGE(M141:M145)</f>
        <v>0.11479456950827049</v>
      </c>
      <c r="T141" s="5">
        <f t="shared" si="233"/>
        <v>0.41512217857085182</v>
      </c>
      <c r="U141" s="5">
        <f t="shared" si="233"/>
        <v>0.47045063171590762</v>
      </c>
      <c r="V141" s="5">
        <f t="shared" si="233"/>
        <v>0.40003390081382328</v>
      </c>
      <c r="W141" s="5">
        <f t="shared" si="203"/>
        <v>1.400401280608853</v>
      </c>
      <c r="X141">
        <f>group_stock_price_index[[#This Row],[VNINDEX]]</f>
        <v>1154.7</v>
      </c>
      <c r="Y141" t="s">
        <v>277</v>
      </c>
      <c r="Z141" s="1">
        <f t="shared" si="193"/>
        <v>45303</v>
      </c>
      <c r="AA141" s="4">
        <f t="shared" si="194"/>
        <v>0</v>
      </c>
      <c r="AB141" s="4">
        <f t="shared" si="195"/>
        <v>0.4</v>
      </c>
      <c r="AC141" s="4">
        <f t="shared" si="196"/>
        <v>0.4</v>
      </c>
      <c r="AD141" s="4">
        <f t="shared" si="197"/>
        <v>0.4</v>
      </c>
      <c r="AE141" s="4">
        <f t="shared" si="204"/>
        <v>1.2000000000000002</v>
      </c>
      <c r="AF141" s="7">
        <f t="shared" si="205"/>
        <v>1154.7</v>
      </c>
      <c r="AG141" t="s">
        <v>277</v>
      </c>
      <c r="AI141" t="s">
        <v>277</v>
      </c>
      <c r="AJ141" s="1">
        <f t="shared" si="206"/>
        <v>45303</v>
      </c>
      <c r="AK141" s="4">
        <f t="shared" si="207"/>
        <v>0</v>
      </c>
      <c r="AL141" s="4">
        <f t="shared" si="208"/>
        <v>0.1</v>
      </c>
      <c r="AM141" s="4">
        <f t="shared" si="209"/>
        <v>6.1800000000000001E-2</v>
      </c>
      <c r="AN141" s="4">
        <f t="shared" si="210"/>
        <v>3.8200000000000005E-2</v>
      </c>
      <c r="AO141" s="4">
        <f t="shared" si="211"/>
        <v>0.2</v>
      </c>
      <c r="AP141" s="4">
        <f t="shared" si="212"/>
        <v>0</v>
      </c>
      <c r="AQ141" s="4">
        <f t="shared" si="224"/>
        <v>0.2</v>
      </c>
      <c r="AR141" s="2">
        <f t="shared" si="213"/>
        <v>1154.7</v>
      </c>
      <c r="AU141">
        <f t="shared" si="214"/>
        <v>0.61799999999999999</v>
      </c>
      <c r="AV141">
        <f t="shared" si="215"/>
        <v>1</v>
      </c>
      <c r="AW141">
        <f t="shared" si="216"/>
        <v>1</v>
      </c>
      <c r="AX141">
        <f t="shared" si="217"/>
        <v>0.61799999999999999</v>
      </c>
      <c r="BE141" s="1">
        <f t="shared" si="218"/>
        <v>45303</v>
      </c>
      <c r="BF141">
        <f t="shared" si="219"/>
        <v>1</v>
      </c>
      <c r="BG141">
        <f t="shared" si="220"/>
        <v>1</v>
      </c>
      <c r="BH141">
        <f t="shared" si="221"/>
        <v>0.61799999999999999</v>
      </c>
      <c r="BI141">
        <f t="shared" si="222"/>
        <v>0.38200000000000001</v>
      </c>
    </row>
    <row r="142" spans="1:61" x14ac:dyDescent="0.25">
      <c r="A142" s="1">
        <f>eod_group_score_df_positive[[#This Row],[date]]</f>
        <v>45302</v>
      </c>
      <c r="B142" t="s">
        <v>277</v>
      </c>
      <c r="C142" s="3">
        <f>AVERAGE(eod_group_score_df_positive!Z142:Z146)</f>
        <v>0.24321745650485499</v>
      </c>
      <c r="D142" s="3">
        <f>AVERAGE(eod_group_score_df_positive!AA142:AA146)</f>
        <v>0.40871118358036823</v>
      </c>
      <c r="E142" s="3">
        <f>AVERAGE(eod_group_score_df_positive!AB142:AB146)</f>
        <v>0.29390819658590012</v>
      </c>
      <c r="F142" s="3">
        <f>AVERAGE(eod_group_score_df_positive!AC142:AC146)</f>
        <v>0.26258971685995336</v>
      </c>
      <c r="G142" t="s">
        <v>277</v>
      </c>
      <c r="H142" s="3">
        <f>ABS(AVERAGE(eod_group_score_df_negative!Z142:Z146))</f>
        <v>0.19206192376372935</v>
      </c>
      <c r="I142" s="3">
        <f>ABS(AVERAGE(eod_group_score_df_negative!AA142:AA146))</f>
        <v>0.14948681290939284</v>
      </c>
      <c r="J142" s="3">
        <f>ABS(AVERAGE(eod_group_score_df_negative!AB142:AB146))</f>
        <v>0.10522935566871297</v>
      </c>
      <c r="K142" s="3">
        <f>ABS(AVERAGE(eod_group_score_df_negative!AC142:AC146))</f>
        <v>9.4449650516538183E-2</v>
      </c>
      <c r="L142" t="s">
        <v>277</v>
      </c>
      <c r="M142" s="4">
        <f t="shared" si="198"/>
        <v>0.11752344599820161</v>
      </c>
      <c r="N142" s="4">
        <f t="shared" si="199"/>
        <v>0.46439502166097485</v>
      </c>
      <c r="O142" s="4">
        <f t="shared" si="200"/>
        <v>0.47271633513658312</v>
      </c>
      <c r="P142" s="4">
        <f t="shared" si="201"/>
        <v>0.47092864738950341</v>
      </c>
      <c r="Q142" t="s">
        <v>277</v>
      </c>
      <c r="R142" s="6">
        <f t="shared" si="190"/>
        <v>45302</v>
      </c>
      <c r="S142" s="5">
        <f t="shared" ref="S142:V142" si="234">AVERAGE(M142:M146)</f>
        <v>0.26869637634801918</v>
      </c>
      <c r="T142" s="5">
        <f t="shared" si="234"/>
        <v>0.53828727242641039</v>
      </c>
      <c r="U142" s="5">
        <f t="shared" si="234"/>
        <v>0.52103325128485611</v>
      </c>
      <c r="V142" s="5">
        <f t="shared" si="234"/>
        <v>0.46131490944764558</v>
      </c>
      <c r="W142" s="5">
        <f t="shared" si="203"/>
        <v>1.7893318095069313</v>
      </c>
      <c r="X142">
        <f>group_stock_price_index[[#This Row],[VNINDEX]]</f>
        <v>1162.22</v>
      </c>
      <c r="Y142" t="s">
        <v>277</v>
      </c>
      <c r="Z142" s="1">
        <f t="shared" si="193"/>
        <v>45302</v>
      </c>
      <c r="AA142" s="4">
        <f t="shared" si="194"/>
        <v>0.2</v>
      </c>
      <c r="AB142" s="4">
        <f t="shared" si="195"/>
        <v>0.6</v>
      </c>
      <c r="AC142" s="4">
        <f t="shared" si="196"/>
        <v>0.6</v>
      </c>
      <c r="AD142" s="4">
        <f t="shared" si="197"/>
        <v>0.4</v>
      </c>
      <c r="AE142" s="4">
        <f t="shared" si="204"/>
        <v>1.7999999999999998</v>
      </c>
      <c r="AF142" s="7">
        <f t="shared" si="205"/>
        <v>1162.22</v>
      </c>
      <c r="AG142" t="s">
        <v>277</v>
      </c>
      <c r="AI142" t="s">
        <v>277</v>
      </c>
      <c r="AJ142" s="1">
        <f t="shared" si="206"/>
        <v>45302</v>
      </c>
      <c r="AK142" s="4">
        <f t="shared" si="207"/>
        <v>0.05</v>
      </c>
      <c r="AL142" s="4">
        <f t="shared" si="208"/>
        <v>0.15</v>
      </c>
      <c r="AM142" s="4">
        <f t="shared" si="209"/>
        <v>9.2699999999999991E-2</v>
      </c>
      <c r="AN142" s="4">
        <f t="shared" si="210"/>
        <v>3.8200000000000005E-2</v>
      </c>
      <c r="AO142" s="4">
        <f t="shared" si="211"/>
        <v>0.33090000000000003</v>
      </c>
      <c r="AP142" s="4">
        <f t="shared" si="212"/>
        <v>0.7</v>
      </c>
      <c r="AQ142" s="4">
        <f t="shared" si="224"/>
        <v>0.4</v>
      </c>
      <c r="AR142" s="2">
        <f t="shared" si="213"/>
        <v>1162.22</v>
      </c>
      <c r="AU142">
        <f t="shared" si="214"/>
        <v>0.61799999999999999</v>
      </c>
      <c r="AV142">
        <f t="shared" si="215"/>
        <v>1</v>
      </c>
      <c r="AW142">
        <f t="shared" si="216"/>
        <v>1</v>
      </c>
      <c r="AX142">
        <f t="shared" si="217"/>
        <v>0.61799999999999999</v>
      </c>
      <c r="BE142" s="1">
        <f t="shared" si="218"/>
        <v>45302</v>
      </c>
      <c r="BF142">
        <f t="shared" si="219"/>
        <v>1</v>
      </c>
      <c r="BG142">
        <f t="shared" si="220"/>
        <v>1</v>
      </c>
      <c r="BH142">
        <f t="shared" si="221"/>
        <v>0.61799999999999999</v>
      </c>
      <c r="BI142">
        <f t="shared" si="222"/>
        <v>0.38200000000000001</v>
      </c>
    </row>
    <row r="143" spans="1:61" x14ac:dyDescent="0.25">
      <c r="A143" s="1">
        <f>eod_group_score_df_positive[[#This Row],[date]]</f>
        <v>45301</v>
      </c>
      <c r="B143" t="s">
        <v>277</v>
      </c>
      <c r="C143" s="3">
        <f>AVERAGE(eod_group_score_df_positive!Z143:Z147)</f>
        <v>0.20934633532864644</v>
      </c>
      <c r="D143" s="3">
        <f>AVERAGE(eod_group_score_df_positive!AA143:AA147)</f>
        <v>0.41642293495527438</v>
      </c>
      <c r="E143" s="3">
        <f>AVERAGE(eod_group_score_df_positive!AB143:AB147)</f>
        <v>0.32552732365424719</v>
      </c>
      <c r="F143" s="3">
        <f>AVERAGE(eod_group_score_df_positive!AC143:AC147)</f>
        <v>0.22537063727460432</v>
      </c>
      <c r="G143" t="s">
        <v>277</v>
      </c>
      <c r="H143" s="3">
        <f>ABS(AVERAGE(eod_group_score_df_negative!Z143:Z147))</f>
        <v>0.28630762417678518</v>
      </c>
      <c r="I143" s="3">
        <f>ABS(AVERAGE(eod_group_score_df_negative!AA143:AA147))</f>
        <v>0.20900709109564794</v>
      </c>
      <c r="J143" s="3">
        <f>ABS(AVERAGE(eod_group_score_df_negative!AB143:AB147))</f>
        <v>0.14508814964175137</v>
      </c>
      <c r="K143" s="3">
        <f>ABS(AVERAGE(eod_group_score_df_negative!AC143:AC147))</f>
        <v>0.10150224700261282</v>
      </c>
      <c r="L143" t="s">
        <v>277</v>
      </c>
      <c r="M143" s="4">
        <f t="shared" si="198"/>
        <v>-0.15527221637638378</v>
      </c>
      <c r="N143" s="4">
        <f t="shared" si="199"/>
        <v>0.33163716997932985</v>
      </c>
      <c r="O143" s="4">
        <f t="shared" si="200"/>
        <v>0.38341105265573511</v>
      </c>
      <c r="P143" s="4">
        <f t="shared" si="201"/>
        <v>0.37894972703499058</v>
      </c>
      <c r="Q143" t="s">
        <v>277</v>
      </c>
      <c r="R143" s="6">
        <f t="shared" si="190"/>
        <v>45301</v>
      </c>
      <c r="S143" s="5">
        <f t="shared" ref="S143:V143" si="235">AVERAGE(M143:M147)</f>
        <v>0.34175271336421825</v>
      </c>
      <c r="T143" s="5">
        <f t="shared" si="235"/>
        <v>0.5593938359352304</v>
      </c>
      <c r="U143" s="5">
        <f t="shared" si="235"/>
        <v>0.54671033479316433</v>
      </c>
      <c r="V143" s="5">
        <f t="shared" si="235"/>
        <v>0.4705319464674439</v>
      </c>
      <c r="W143" s="5">
        <f t="shared" si="203"/>
        <v>1.9183888305600569</v>
      </c>
      <c r="X143">
        <f>group_stock_price_index[[#This Row],[VNINDEX]]</f>
        <v>1161.54</v>
      </c>
      <c r="Y143" t="s">
        <v>277</v>
      </c>
      <c r="Z143" s="1">
        <f t="shared" si="193"/>
        <v>45301</v>
      </c>
      <c r="AA143" s="4">
        <f t="shared" si="194"/>
        <v>0.4</v>
      </c>
      <c r="AB143" s="4">
        <f t="shared" si="195"/>
        <v>0.6</v>
      </c>
      <c r="AC143" s="4">
        <f t="shared" si="196"/>
        <v>0.6</v>
      </c>
      <c r="AD143" s="4">
        <f t="shared" si="197"/>
        <v>0.4</v>
      </c>
      <c r="AE143" s="4">
        <f t="shared" si="204"/>
        <v>2</v>
      </c>
      <c r="AF143" s="7">
        <f t="shared" si="205"/>
        <v>1161.54</v>
      </c>
      <c r="AG143" t="s">
        <v>277</v>
      </c>
      <c r="AI143" t="s">
        <v>277</v>
      </c>
      <c r="AJ143" s="1">
        <f t="shared" si="206"/>
        <v>45301</v>
      </c>
      <c r="AK143" s="4">
        <f t="shared" si="207"/>
        <v>0.1</v>
      </c>
      <c r="AL143" s="4">
        <f t="shared" si="208"/>
        <v>0.15</v>
      </c>
      <c r="AM143" s="4">
        <f t="shared" si="209"/>
        <v>9.2699999999999991E-2</v>
      </c>
      <c r="AN143" s="4">
        <f t="shared" si="210"/>
        <v>3.8200000000000005E-2</v>
      </c>
      <c r="AO143" s="4">
        <f t="shared" si="211"/>
        <v>0.38090000000000002</v>
      </c>
      <c r="AP143" s="4">
        <f t="shared" si="212"/>
        <v>0.7</v>
      </c>
      <c r="AQ143" s="4">
        <f t="shared" si="224"/>
        <v>0.4</v>
      </c>
      <c r="AR143" s="2">
        <f t="shared" si="213"/>
        <v>1161.54</v>
      </c>
      <c r="AU143">
        <f t="shared" si="214"/>
        <v>0.61799999999999999</v>
      </c>
      <c r="AV143">
        <f t="shared" si="215"/>
        <v>1</v>
      </c>
      <c r="AW143">
        <f t="shared" si="216"/>
        <v>1</v>
      </c>
      <c r="AX143">
        <f t="shared" si="217"/>
        <v>0.61799999999999999</v>
      </c>
      <c r="BE143" s="1">
        <f t="shared" si="218"/>
        <v>45301</v>
      </c>
      <c r="BF143">
        <f t="shared" si="219"/>
        <v>1</v>
      </c>
      <c r="BG143">
        <f t="shared" si="220"/>
        <v>1</v>
      </c>
      <c r="BH143">
        <f t="shared" si="221"/>
        <v>0.61799999999999999</v>
      </c>
      <c r="BI143">
        <f t="shared" si="222"/>
        <v>0.38200000000000001</v>
      </c>
    </row>
    <row r="144" spans="1:61" x14ac:dyDescent="0.25">
      <c r="A144" s="1">
        <f>eod_group_score_df_positive[[#This Row],[date]]</f>
        <v>45300</v>
      </c>
      <c r="B144" t="s">
        <v>277</v>
      </c>
      <c r="C144" s="3">
        <f>AVERAGE(eod_group_score_df_positive!Z144:Z148)</f>
        <v>0.62094793461948083</v>
      </c>
      <c r="D144" s="3">
        <f>AVERAGE(eod_group_score_df_positive!AA144:AA148)</f>
        <v>0.79644993047124102</v>
      </c>
      <c r="E144" s="3">
        <f>AVERAGE(eod_group_score_df_positive!AB144:AB148)</f>
        <v>0.46603501062827918</v>
      </c>
      <c r="F144" s="3">
        <f>AVERAGE(eod_group_score_df_positive!AC144:AC148)</f>
        <v>0.3193208136847826</v>
      </c>
      <c r="G144" t="s">
        <v>277</v>
      </c>
      <c r="H144" s="3">
        <f>ABS(AVERAGE(eod_group_score_df_negative!Z144:Z148))</f>
        <v>0.21231413300626176</v>
      </c>
      <c r="I144" s="3">
        <f>ABS(AVERAGE(eod_group_score_df_negative!AA144:AA148))</f>
        <v>0.17211423090707872</v>
      </c>
      <c r="J144" s="3">
        <f>ABS(AVERAGE(eod_group_score_df_negative!AB144:AB148))</f>
        <v>0.11856184976701001</v>
      </c>
      <c r="K144" s="3">
        <f>ABS(AVERAGE(eod_group_score_df_negative!AC144:AC148))</f>
        <v>6.9956868030516331E-2</v>
      </c>
      <c r="L144" t="s">
        <v>277</v>
      </c>
      <c r="M144" s="4">
        <f t="shared" si="198"/>
        <v>0.49040250059331369</v>
      </c>
      <c r="N144" s="4">
        <f t="shared" si="199"/>
        <v>0.64459921651003316</v>
      </c>
      <c r="O144" s="4">
        <f t="shared" si="200"/>
        <v>0.59438081933303044</v>
      </c>
      <c r="P144" s="4">
        <f t="shared" si="201"/>
        <v>0.64058115162286755</v>
      </c>
      <c r="Q144" t="s">
        <v>277</v>
      </c>
      <c r="R144" s="6">
        <f t="shared" si="190"/>
        <v>45300</v>
      </c>
      <c r="S144" s="5">
        <f t="shared" ref="S144:V144" si="236">AVERAGE(M144:M148)</f>
        <v>0.493507167820393</v>
      </c>
      <c r="T144" s="5">
        <f t="shared" si="236"/>
        <v>0.6279190571044857</v>
      </c>
      <c r="U144" s="5">
        <f t="shared" si="236"/>
        <v>0.58816017520827379</v>
      </c>
      <c r="V144" s="5">
        <f t="shared" si="236"/>
        <v>0.51487687447063446</v>
      </c>
      <c r="W144" s="5">
        <f t="shared" si="203"/>
        <v>2.2244632746037869</v>
      </c>
      <c r="X144">
        <f>group_stock_price_index[[#This Row],[VNINDEX]]</f>
        <v>1158.5899999999999</v>
      </c>
      <c r="Y144" t="s">
        <v>277</v>
      </c>
      <c r="Z144" s="1">
        <f t="shared" si="193"/>
        <v>45300</v>
      </c>
      <c r="AA144" s="4">
        <f t="shared" si="194"/>
        <v>0.4</v>
      </c>
      <c r="AB144" s="4">
        <f t="shared" si="195"/>
        <v>0.6</v>
      </c>
      <c r="AC144" s="4">
        <f t="shared" si="196"/>
        <v>0.6</v>
      </c>
      <c r="AD144" s="4">
        <f t="shared" si="197"/>
        <v>0.6</v>
      </c>
      <c r="AE144" s="4">
        <f t="shared" si="204"/>
        <v>2.2000000000000002</v>
      </c>
      <c r="AF144" s="7">
        <f t="shared" si="205"/>
        <v>1158.5899999999999</v>
      </c>
      <c r="AG144" t="s">
        <v>277</v>
      </c>
      <c r="AI144" t="s">
        <v>277</v>
      </c>
      <c r="AJ144" s="1">
        <f t="shared" si="206"/>
        <v>45300</v>
      </c>
      <c r="AK144" s="4">
        <f t="shared" si="207"/>
        <v>0.1</v>
      </c>
      <c r="AL144" s="4">
        <f t="shared" si="208"/>
        <v>0.15</v>
      </c>
      <c r="AM144" s="4">
        <f t="shared" si="209"/>
        <v>9.2699999999999991E-2</v>
      </c>
      <c r="AN144" s="4">
        <f t="shared" si="210"/>
        <v>5.7299999999999997E-2</v>
      </c>
      <c r="AO144" s="4">
        <f t="shared" si="211"/>
        <v>0.4</v>
      </c>
      <c r="AP144" s="4">
        <f t="shared" si="212"/>
        <v>0.7</v>
      </c>
      <c r="AQ144" s="4">
        <f t="shared" si="224"/>
        <v>0.4</v>
      </c>
      <c r="AR144" s="2">
        <f t="shared" si="213"/>
        <v>1158.5899999999999</v>
      </c>
      <c r="AU144">
        <f t="shared" si="214"/>
        <v>0.61799999999999999</v>
      </c>
      <c r="AV144">
        <f t="shared" si="215"/>
        <v>1</v>
      </c>
      <c r="AW144">
        <f t="shared" si="216"/>
        <v>1</v>
      </c>
      <c r="AX144">
        <f t="shared" si="217"/>
        <v>0.61799999999999999</v>
      </c>
      <c r="BE144" s="1">
        <f t="shared" si="218"/>
        <v>45300</v>
      </c>
      <c r="BF144">
        <f t="shared" si="219"/>
        <v>1</v>
      </c>
      <c r="BG144">
        <f t="shared" si="220"/>
        <v>1</v>
      </c>
      <c r="BH144">
        <f t="shared" si="221"/>
        <v>0.61799999999999999</v>
      </c>
      <c r="BI144">
        <f t="shared" si="222"/>
        <v>0.38200000000000001</v>
      </c>
    </row>
    <row r="145" spans="1:61" x14ac:dyDescent="0.25">
      <c r="A145" s="1">
        <f>eod_group_score_df_positive[[#This Row],[date]]</f>
        <v>45299</v>
      </c>
      <c r="B145" t="s">
        <v>277</v>
      </c>
      <c r="C145" s="3">
        <f>AVERAGE(eod_group_score_df_positive!Z145:Z149)</f>
        <v>0.62822697176448805</v>
      </c>
      <c r="D145" s="3">
        <f>AVERAGE(eod_group_score_df_positive!AA145:AA149)</f>
        <v>0.75829856140258234</v>
      </c>
      <c r="E145" s="3">
        <f>AVERAGE(eod_group_score_df_positive!AB145:AB149)</f>
        <v>0.54728204756346011</v>
      </c>
      <c r="F145" s="3">
        <f>AVERAGE(eod_group_score_df_positive!AC145:AC149)</f>
        <v>0.22747155747040501</v>
      </c>
      <c r="G145" t="s">
        <v>277</v>
      </c>
      <c r="H145" s="3">
        <f>ABS(AVERAGE(eod_group_score_df_negative!Z145:Z149))</f>
        <v>0.24119528965623274</v>
      </c>
      <c r="I145" s="3">
        <f>ABS(AVERAGE(eod_group_score_df_negative!AA145:AA149))</f>
        <v>0.18442448010742679</v>
      </c>
      <c r="J145" s="3">
        <f>ABS(AVERAGE(eod_group_score_df_negative!AB145:AB149))</f>
        <v>0.13701151296403297</v>
      </c>
      <c r="K145" s="3">
        <f>ABS(AVERAGE(eod_group_score_df_negative!AC145:AC149))</f>
        <v>0.1033758290570963</v>
      </c>
      <c r="L145" t="s">
        <v>277</v>
      </c>
      <c r="M145" s="4">
        <f t="shared" si="198"/>
        <v>0.44515961838360085</v>
      </c>
      <c r="N145" s="4">
        <f t="shared" si="199"/>
        <v>0.6087409090754281</v>
      </c>
      <c r="O145" s="4">
        <f t="shared" si="200"/>
        <v>0.59955340553426639</v>
      </c>
      <c r="P145" s="4">
        <f t="shared" si="201"/>
        <v>0.37508450562595991</v>
      </c>
      <c r="Q145" t="s">
        <v>277</v>
      </c>
      <c r="R145" s="6">
        <f t="shared" si="190"/>
        <v>45299</v>
      </c>
      <c r="S145" s="5">
        <f t="shared" ref="S145:V145" si="237">AVERAGE(M145:M149)</f>
        <v>0.460423932833396</v>
      </c>
      <c r="T145" s="5">
        <f t="shared" si="237"/>
        <v>0.5822612466579945</v>
      </c>
      <c r="U145" s="5">
        <f t="shared" si="237"/>
        <v>0.55675299374022269</v>
      </c>
      <c r="V145" s="5">
        <f t="shared" si="237"/>
        <v>0.46997816929727965</v>
      </c>
      <c r="W145" s="5">
        <f t="shared" si="203"/>
        <v>2.0694163425288927</v>
      </c>
      <c r="X145">
        <f>group_stock_price_index[[#This Row],[VNINDEX]]</f>
        <v>1160.19</v>
      </c>
      <c r="Y145" t="s">
        <v>277</v>
      </c>
      <c r="Z145" s="1">
        <f t="shared" si="193"/>
        <v>45299</v>
      </c>
      <c r="AA145" s="4">
        <f t="shared" si="194"/>
        <v>0.4</v>
      </c>
      <c r="AB145" s="4">
        <f t="shared" si="195"/>
        <v>0.6</v>
      </c>
      <c r="AC145" s="4">
        <f t="shared" si="196"/>
        <v>0.6</v>
      </c>
      <c r="AD145" s="4">
        <f t="shared" si="197"/>
        <v>0.4</v>
      </c>
      <c r="AE145" s="4">
        <f t="shared" si="204"/>
        <v>2</v>
      </c>
      <c r="AF145" s="7">
        <f t="shared" si="205"/>
        <v>1160.19</v>
      </c>
      <c r="AG145" t="s">
        <v>277</v>
      </c>
      <c r="AI145" t="s">
        <v>277</v>
      </c>
      <c r="AJ145" s="1">
        <f t="shared" si="206"/>
        <v>45299</v>
      </c>
      <c r="AK145" s="4">
        <f t="shared" si="207"/>
        <v>0.1</v>
      </c>
      <c r="AL145" s="4">
        <f t="shared" si="208"/>
        <v>0.15</v>
      </c>
      <c r="AM145" s="4">
        <f t="shared" si="209"/>
        <v>9.2699999999999991E-2</v>
      </c>
      <c r="AN145" s="4">
        <f t="shared" si="210"/>
        <v>3.8200000000000005E-2</v>
      </c>
      <c r="AO145" s="4">
        <f t="shared" si="211"/>
        <v>0.38090000000000002</v>
      </c>
      <c r="AP145" s="4">
        <f t="shared" si="212"/>
        <v>0.7</v>
      </c>
      <c r="AQ145" s="4">
        <f t="shared" si="224"/>
        <v>0.4</v>
      </c>
      <c r="AR145" s="2">
        <f t="shared" si="213"/>
        <v>1160.19</v>
      </c>
      <c r="AU145">
        <f t="shared" si="214"/>
        <v>0.61799999999999999</v>
      </c>
      <c r="AV145">
        <f t="shared" si="215"/>
        <v>1</v>
      </c>
      <c r="AW145">
        <f t="shared" si="216"/>
        <v>1</v>
      </c>
      <c r="AX145">
        <f t="shared" si="217"/>
        <v>0.61799999999999999</v>
      </c>
      <c r="BE145" s="1">
        <f t="shared" si="218"/>
        <v>45299</v>
      </c>
      <c r="BF145">
        <f t="shared" si="219"/>
        <v>1</v>
      </c>
      <c r="BG145">
        <f t="shared" si="220"/>
        <v>1</v>
      </c>
      <c r="BH145">
        <f t="shared" si="221"/>
        <v>0.61799999999999999</v>
      </c>
      <c r="BI145">
        <f t="shared" si="222"/>
        <v>0.38200000000000001</v>
      </c>
    </row>
    <row r="146" spans="1:61" x14ac:dyDescent="0.25">
      <c r="A146" s="1">
        <f>eod_group_score_df_positive[[#This Row],[date]]</f>
        <v>45296</v>
      </c>
      <c r="B146" t="s">
        <v>277</v>
      </c>
      <c r="C146" s="3">
        <f>AVERAGE(eod_group_score_df_positive!Z146:Z150)</f>
        <v>0.64028025206949324</v>
      </c>
      <c r="D146" s="3">
        <f>AVERAGE(eod_group_score_df_positive!AA146:AA150)</f>
        <v>0.69421184878287745</v>
      </c>
      <c r="E146" s="3">
        <f>AVERAGE(eod_group_score_df_positive!AB146:AB150)</f>
        <v>0.59589055659094459</v>
      </c>
      <c r="F146" s="3">
        <f>AVERAGE(eod_group_score_df_positive!AC146:AC150)</f>
        <v>0.27159692966376048</v>
      </c>
      <c r="G146" t="s">
        <v>277</v>
      </c>
      <c r="H146" s="3">
        <f>ABS(AVERAGE(eod_group_score_df_negative!Z146:Z150))</f>
        <v>0.24551097516044038</v>
      </c>
      <c r="I146" s="3">
        <f>ABS(AVERAGE(eod_group_score_df_negative!AA146:AA150))</f>
        <v>0.15132380609774146</v>
      </c>
      <c r="J146" s="3">
        <f>ABS(AVERAGE(eod_group_score_df_negative!AB146:AB150))</f>
        <v>0.17047659301563961</v>
      </c>
      <c r="K146" s="3">
        <f>ABS(AVERAGE(eod_group_score_df_negative!AC146:AC150))</f>
        <v>0.10535127057236052</v>
      </c>
      <c r="L146" t="s">
        <v>277</v>
      </c>
      <c r="M146" s="4">
        <f t="shared" si="198"/>
        <v>0.44566853314136362</v>
      </c>
      <c r="N146" s="4">
        <f t="shared" si="199"/>
        <v>0.64206404490628644</v>
      </c>
      <c r="O146" s="4">
        <f t="shared" si="200"/>
        <v>0.5551046437646654</v>
      </c>
      <c r="P146" s="4">
        <f t="shared" si="201"/>
        <v>0.4410305155649063</v>
      </c>
      <c r="Q146" t="s">
        <v>277</v>
      </c>
      <c r="R146" s="6">
        <f t="shared" si="190"/>
        <v>45296</v>
      </c>
      <c r="S146" s="5">
        <f t="shared" ref="S146:V146" si="238">AVERAGE(M146:M150)</f>
        <v>0.5037158624970336</v>
      </c>
      <c r="T146" s="5">
        <f t="shared" si="238"/>
        <v>0.57927697306420356</v>
      </c>
      <c r="U146" s="5">
        <f t="shared" si="238"/>
        <v>0.55354916749754857</v>
      </c>
      <c r="V146" s="5">
        <f t="shared" si="238"/>
        <v>0.53720917204655416</v>
      </c>
      <c r="W146" s="5">
        <f t="shared" si="203"/>
        <v>2.1737511751053398</v>
      </c>
      <c r="X146">
        <f>group_stock_price_index[[#This Row],[VNINDEX]]</f>
        <v>1154.68</v>
      </c>
      <c r="Y146" t="s">
        <v>277</v>
      </c>
      <c r="Z146" s="1">
        <f t="shared" si="193"/>
        <v>45296</v>
      </c>
      <c r="AA146" s="4">
        <f t="shared" si="194"/>
        <v>0.6</v>
      </c>
      <c r="AB146" s="4">
        <f t="shared" si="195"/>
        <v>0.6</v>
      </c>
      <c r="AC146" s="4">
        <f t="shared" si="196"/>
        <v>0.6</v>
      </c>
      <c r="AD146" s="4">
        <f t="shared" si="197"/>
        <v>0.6</v>
      </c>
      <c r="AE146" s="4">
        <f t="shared" si="204"/>
        <v>2.4</v>
      </c>
      <c r="AF146" s="7">
        <f t="shared" si="205"/>
        <v>1154.68</v>
      </c>
      <c r="AG146" t="s">
        <v>277</v>
      </c>
      <c r="AI146" t="s">
        <v>277</v>
      </c>
      <c r="AJ146" s="1">
        <f t="shared" si="206"/>
        <v>45296</v>
      </c>
      <c r="AK146" s="4">
        <f t="shared" si="207"/>
        <v>0.15</v>
      </c>
      <c r="AL146" s="4">
        <f t="shared" si="208"/>
        <v>0.15</v>
      </c>
      <c r="AM146" s="4">
        <f t="shared" si="209"/>
        <v>9.2699999999999991E-2</v>
      </c>
      <c r="AN146" s="4">
        <f t="shared" si="210"/>
        <v>5.7299999999999997E-2</v>
      </c>
      <c r="AO146" s="4">
        <f t="shared" si="211"/>
        <v>0.45</v>
      </c>
      <c r="AP146" s="4">
        <f t="shared" si="212"/>
        <v>0.7</v>
      </c>
      <c r="AQ146" s="4">
        <f t="shared" si="224"/>
        <v>0.4</v>
      </c>
      <c r="AR146" s="2">
        <f t="shared" si="213"/>
        <v>1154.68</v>
      </c>
      <c r="AU146">
        <f t="shared" si="214"/>
        <v>0.61799999999999999</v>
      </c>
      <c r="AV146">
        <f t="shared" si="215"/>
        <v>1</v>
      </c>
      <c r="AW146">
        <f t="shared" si="216"/>
        <v>1</v>
      </c>
      <c r="AX146">
        <f t="shared" si="217"/>
        <v>0.61799999999999999</v>
      </c>
      <c r="BE146" s="1">
        <f t="shared" si="218"/>
        <v>45296</v>
      </c>
      <c r="BF146">
        <f t="shared" si="219"/>
        <v>1</v>
      </c>
      <c r="BG146">
        <f t="shared" si="220"/>
        <v>1</v>
      </c>
      <c r="BH146">
        <f t="shared" si="221"/>
        <v>0.61799999999999999</v>
      </c>
      <c r="BI146">
        <f t="shared" si="222"/>
        <v>0.38200000000000001</v>
      </c>
    </row>
    <row r="147" spans="1:61" x14ac:dyDescent="0.25">
      <c r="A147" s="1">
        <f>eod_group_score_df_positive[[#This Row],[date]]</f>
        <v>45295</v>
      </c>
      <c r="B147" t="s">
        <v>277</v>
      </c>
      <c r="C147" s="3">
        <f>AVERAGE(eod_group_score_df_positive!Z147:Z151)</f>
        <v>0.71533703047513963</v>
      </c>
      <c r="D147" s="3">
        <f>AVERAGE(eod_group_score_df_positive!AA147:AA151)</f>
        <v>0.59372126009757131</v>
      </c>
      <c r="E147" s="3">
        <f>AVERAGE(eod_group_score_df_positive!AB147:AB151)</f>
        <v>0.64398519098455975</v>
      </c>
      <c r="F147" s="3">
        <f>AVERAGE(eod_group_score_df_positive!AC147:AC151)</f>
        <v>0.29063811632989794</v>
      </c>
      <c r="G147" t="s">
        <v>277</v>
      </c>
      <c r="H147" s="3">
        <f>ABS(AVERAGE(eod_group_score_df_negative!Z147:Z151))</f>
        <v>0.2495059087376644</v>
      </c>
      <c r="I147" s="3">
        <f>ABS(AVERAGE(eod_group_score_df_negative!AA147:AA151))</f>
        <v>0.16264631969921656</v>
      </c>
      <c r="J147" s="3">
        <f>ABS(AVERAGE(eod_group_score_df_negative!AB147:AB151))</f>
        <v>0.16044237260704972</v>
      </c>
      <c r="K147" s="3">
        <f>ABS(AVERAGE(eod_group_score_df_negative!AC147:AC151))</f>
        <v>9.2533230042254694E-2</v>
      </c>
      <c r="L147" t="s">
        <v>277</v>
      </c>
      <c r="M147" s="4">
        <f t="shared" si="198"/>
        <v>0.48280513107919665</v>
      </c>
      <c r="N147" s="4">
        <f t="shared" si="199"/>
        <v>0.56992783920507406</v>
      </c>
      <c r="O147" s="4">
        <f t="shared" si="200"/>
        <v>0.6011017526781246</v>
      </c>
      <c r="P147" s="4">
        <f t="shared" si="201"/>
        <v>0.51701383248849508</v>
      </c>
      <c r="Q147" t="s">
        <v>277</v>
      </c>
      <c r="R147" s="6">
        <f t="shared" si="190"/>
        <v>45295</v>
      </c>
      <c r="S147" s="5">
        <f t="shared" ref="S147:V147" si="239">AVERAGE(M147:M151)</f>
        <v>0.5330714117480575</v>
      </c>
      <c r="T147" s="5">
        <f t="shared" si="239"/>
        <v>0.56205254334034493</v>
      </c>
      <c r="U147" s="5">
        <f t="shared" si="239"/>
        <v>0.57210736730043044</v>
      </c>
      <c r="V147" s="5">
        <f t="shared" si="239"/>
        <v>0.59825959775071813</v>
      </c>
      <c r="W147" s="5">
        <f t="shared" si="203"/>
        <v>2.265490920139551</v>
      </c>
      <c r="X147">
        <f>group_stock_price_index[[#This Row],[VNINDEX]]</f>
        <v>1150.72</v>
      </c>
      <c r="Y147" t="s">
        <v>277</v>
      </c>
      <c r="Z147" s="1">
        <f t="shared" si="193"/>
        <v>45295</v>
      </c>
      <c r="AA147" s="4">
        <f t="shared" si="194"/>
        <v>0.6</v>
      </c>
      <c r="AB147" s="4">
        <f t="shared" si="195"/>
        <v>0.6</v>
      </c>
      <c r="AC147" s="4">
        <f t="shared" si="196"/>
        <v>0.6</v>
      </c>
      <c r="AD147" s="4">
        <f t="shared" si="197"/>
        <v>0.6</v>
      </c>
      <c r="AE147" s="4">
        <f t="shared" si="204"/>
        <v>2.4</v>
      </c>
      <c r="AF147" s="7">
        <f t="shared" si="205"/>
        <v>1150.72</v>
      </c>
      <c r="AG147" t="s">
        <v>277</v>
      </c>
      <c r="AI147" t="s">
        <v>277</v>
      </c>
      <c r="AJ147" s="1">
        <f t="shared" si="206"/>
        <v>45295</v>
      </c>
      <c r="AK147" s="4">
        <f t="shared" si="207"/>
        <v>0.15</v>
      </c>
      <c r="AL147" s="4">
        <f t="shared" si="208"/>
        <v>0.15</v>
      </c>
      <c r="AM147" s="4">
        <f t="shared" si="209"/>
        <v>9.2699999999999991E-2</v>
      </c>
      <c r="AN147" s="4">
        <f t="shared" si="210"/>
        <v>5.7299999999999997E-2</v>
      </c>
      <c r="AO147" s="4">
        <f t="shared" si="211"/>
        <v>0.45</v>
      </c>
      <c r="AP147" s="4">
        <f t="shared" si="212"/>
        <v>0.7</v>
      </c>
      <c r="AQ147" s="4">
        <f t="shared" si="224"/>
        <v>0.4</v>
      </c>
      <c r="AR147" s="2">
        <f t="shared" si="213"/>
        <v>1150.72</v>
      </c>
      <c r="AU147">
        <f t="shared" si="214"/>
        <v>0.61799999999999999</v>
      </c>
      <c r="AV147">
        <f t="shared" si="215"/>
        <v>0.61799999999999999</v>
      </c>
      <c r="AW147">
        <f t="shared" si="216"/>
        <v>0.61799999999999999</v>
      </c>
      <c r="AX147">
        <f t="shared" si="217"/>
        <v>0.61799999999999999</v>
      </c>
      <c r="BE147" s="1">
        <f t="shared" si="218"/>
        <v>45295</v>
      </c>
      <c r="BF147">
        <f t="shared" si="219"/>
        <v>1</v>
      </c>
      <c r="BG147">
        <f t="shared" si="220"/>
        <v>1</v>
      </c>
      <c r="BH147">
        <f t="shared" si="221"/>
        <v>0.61799999999999999</v>
      </c>
      <c r="BI147">
        <f t="shared" si="222"/>
        <v>0.38200000000000001</v>
      </c>
    </row>
    <row r="148" spans="1:61" x14ac:dyDescent="0.25">
      <c r="A148" s="1">
        <f>eod_group_score_df_positive[[#This Row],[date]]</f>
        <v>45294</v>
      </c>
      <c r="B148" t="s">
        <v>277</v>
      </c>
      <c r="C148" s="3">
        <f>AVERAGE(eod_group_score_df_positive!Z148:Z152)</f>
        <v>0.73429851919047051</v>
      </c>
      <c r="D148" s="3">
        <f>AVERAGE(eod_group_score_df_positive!AA148:AA152)</f>
        <v>0.58614012394507609</v>
      </c>
      <c r="E148" s="3">
        <f>AVERAGE(eod_group_score_df_positive!AB148:AB152)</f>
        <v>0.59294996131675948</v>
      </c>
      <c r="F148" s="3">
        <f>AVERAGE(eod_group_score_df_positive!AC148:AC152)</f>
        <v>0.32330170689272608</v>
      </c>
      <c r="G148" t="s">
        <v>277</v>
      </c>
      <c r="H148" s="3">
        <f>ABS(AVERAGE(eod_group_score_df_negative!Z148:Z152))</f>
        <v>0.18157113293283161</v>
      </c>
      <c r="I148" s="3">
        <f>ABS(AVERAGE(eod_group_score_df_negative!AA148:AA152))</f>
        <v>0.1140366432435141</v>
      </c>
      <c r="J148" s="3">
        <f>ABS(AVERAGE(eod_group_score_df_negative!AB148:AB152))</f>
        <v>0.1525894579942853</v>
      </c>
      <c r="K148" s="3">
        <f>ABS(AVERAGE(eod_group_score_df_negative!AC148:AC152))</f>
        <v>8.0655167219492022E-2</v>
      </c>
      <c r="L148" t="s">
        <v>277</v>
      </c>
      <c r="M148" s="4">
        <f t="shared" si="198"/>
        <v>0.60350005590449041</v>
      </c>
      <c r="N148" s="4">
        <f t="shared" si="199"/>
        <v>0.67426327582560663</v>
      </c>
      <c r="O148" s="4">
        <f t="shared" si="200"/>
        <v>0.59066025473128259</v>
      </c>
      <c r="P148" s="4">
        <f t="shared" si="201"/>
        <v>0.60067436705094301</v>
      </c>
      <c r="Q148" t="s">
        <v>277</v>
      </c>
      <c r="R148" s="6">
        <f t="shared" si="190"/>
        <v>45294</v>
      </c>
      <c r="S148" s="5">
        <f t="shared" ref="S148:V148" si="240">AVERAGE(M148:M152)</f>
        <v>0.5478335410572468</v>
      </c>
      <c r="T148" s="5">
        <f t="shared" si="240"/>
        <v>0.58896015094225906</v>
      </c>
      <c r="U148" s="5">
        <f t="shared" si="240"/>
        <v>0.58315177981621347</v>
      </c>
      <c r="V148" s="5">
        <f t="shared" si="240"/>
        <v>0.64457289273659713</v>
      </c>
      <c r="W148" s="5">
        <f t="shared" si="203"/>
        <v>2.3645183645523167</v>
      </c>
      <c r="X148">
        <f>group_stock_price_index[[#This Row],[VNINDEX]]</f>
        <v>1144.17</v>
      </c>
      <c r="Y148" t="s">
        <v>277</v>
      </c>
      <c r="Z148" s="1">
        <f t="shared" si="193"/>
        <v>45294</v>
      </c>
      <c r="AA148" s="4">
        <f t="shared" si="194"/>
        <v>0.6</v>
      </c>
      <c r="AB148" s="4">
        <f t="shared" si="195"/>
        <v>0.6</v>
      </c>
      <c r="AC148" s="4">
        <f t="shared" si="196"/>
        <v>0.6</v>
      </c>
      <c r="AD148" s="4">
        <f t="shared" si="197"/>
        <v>0.6</v>
      </c>
      <c r="AE148" s="4">
        <f t="shared" si="204"/>
        <v>2.4</v>
      </c>
      <c r="AF148" s="7">
        <f t="shared" si="205"/>
        <v>1144.17</v>
      </c>
      <c r="AG148" t="s">
        <v>277</v>
      </c>
      <c r="AI148" t="s">
        <v>277</v>
      </c>
      <c r="AJ148" s="1">
        <f t="shared" si="206"/>
        <v>45294</v>
      </c>
      <c r="AK148" s="4">
        <f t="shared" si="207"/>
        <v>0.15</v>
      </c>
      <c r="AL148" s="4">
        <f t="shared" si="208"/>
        <v>0.15</v>
      </c>
      <c r="AM148" s="4">
        <f t="shared" si="209"/>
        <v>9.2699999999999991E-2</v>
      </c>
      <c r="AN148" s="4">
        <f t="shared" si="210"/>
        <v>5.7299999999999997E-2</v>
      </c>
      <c r="AO148" s="4">
        <f t="shared" si="211"/>
        <v>0.45</v>
      </c>
      <c r="AP148" s="4">
        <f t="shared" si="212"/>
        <v>0.7</v>
      </c>
      <c r="AQ148" s="4">
        <f t="shared" si="224"/>
        <v>0.4</v>
      </c>
      <c r="AR148" s="2">
        <f t="shared" si="213"/>
        <v>1144.17</v>
      </c>
      <c r="AU148">
        <f t="shared" si="214"/>
        <v>0.61799999999999999</v>
      </c>
      <c r="AV148">
        <f t="shared" si="215"/>
        <v>0.61799999999999999</v>
      </c>
      <c r="AW148">
        <f t="shared" si="216"/>
        <v>0.61799999999999999</v>
      </c>
      <c r="AX148">
        <f t="shared" si="217"/>
        <v>0.61799999999999999</v>
      </c>
      <c r="BE148" s="1">
        <f t="shared" si="218"/>
        <v>45294</v>
      </c>
      <c r="BF148">
        <f t="shared" si="219"/>
        <v>1</v>
      </c>
      <c r="BG148">
        <f t="shared" si="220"/>
        <v>1</v>
      </c>
      <c r="BH148">
        <f t="shared" si="221"/>
        <v>0.61799999999999999</v>
      </c>
      <c r="BI148">
        <f t="shared" si="222"/>
        <v>0.38200000000000001</v>
      </c>
    </row>
    <row r="149" spans="1:61" x14ac:dyDescent="0.25">
      <c r="A149" s="1">
        <f>eod_group_score_df_positive[[#This Row],[date]]</f>
        <v>45293</v>
      </c>
      <c r="B149" t="s">
        <v>277</v>
      </c>
      <c r="C149" s="3">
        <f>AVERAGE(eod_group_score_df_positive!Z149:Z153)</f>
        <v>0.36207528202910766</v>
      </c>
      <c r="D149" s="3">
        <f>AVERAGE(eod_group_score_df_positive!AA149:AA153)</f>
        <v>0.30839999596145706</v>
      </c>
      <c r="E149" s="3">
        <f>AVERAGE(eod_group_score_df_positive!AB149:AB153)</f>
        <v>0.42062780576430586</v>
      </c>
      <c r="F149" s="3">
        <f>AVERAGE(eod_group_score_df_positive!AC149:AC153)</f>
        <v>0.23334943370578598</v>
      </c>
      <c r="G149" t="s">
        <v>277</v>
      </c>
      <c r="H149" s="3">
        <f>ABS(AVERAGE(eod_group_score_df_negative!Z149:Z153))</f>
        <v>0.18445908593760804</v>
      </c>
      <c r="I149" s="3">
        <f>ABS(AVERAGE(eod_group_score_df_negative!AA149:AA153))</f>
        <v>0.12709782611166759</v>
      </c>
      <c r="J149" s="3">
        <f>ABS(AVERAGE(eod_group_score_df_negative!AB149:AB153))</f>
        <v>0.16465663397554195</v>
      </c>
      <c r="K149" s="3">
        <f>ABS(AVERAGE(eod_group_score_df_negative!AC149:AC153))</f>
        <v>9.621976732609705E-2</v>
      </c>
      <c r="L149" t="s">
        <v>277</v>
      </c>
      <c r="M149" s="4">
        <f t="shared" si="198"/>
        <v>0.32498632565832813</v>
      </c>
      <c r="N149" s="4">
        <f t="shared" si="199"/>
        <v>0.41631016427757689</v>
      </c>
      <c r="O149" s="4">
        <f t="shared" si="200"/>
        <v>0.43734491199277431</v>
      </c>
      <c r="P149" s="4">
        <f t="shared" si="201"/>
        <v>0.41608762575609365</v>
      </c>
      <c r="Q149" t="s">
        <v>277</v>
      </c>
      <c r="R149" s="6">
        <f t="shared" si="190"/>
        <v>45293</v>
      </c>
      <c r="S149" s="5">
        <f t="shared" ref="S149:V149" si="241">AVERAGE(M149:M153)</f>
        <v>0.56478993507956665</v>
      </c>
      <c r="T149" s="5">
        <f t="shared" si="241"/>
        <v>0.60839802351090433</v>
      </c>
      <c r="U149" s="5">
        <f t="shared" si="241"/>
        <v>0.62559158065629727</v>
      </c>
      <c r="V149" s="5">
        <f t="shared" si="241"/>
        <v>0.67841945834432016</v>
      </c>
      <c r="W149" s="5">
        <f t="shared" si="203"/>
        <v>2.4771989975910884</v>
      </c>
      <c r="X149">
        <f>group_stock_price_index[[#This Row],[VNINDEX]]</f>
        <v>1131.72</v>
      </c>
      <c r="Y149" t="s">
        <v>277</v>
      </c>
      <c r="Z149" s="1">
        <f t="shared" si="193"/>
        <v>45293</v>
      </c>
      <c r="AA149" s="4">
        <f t="shared" si="194"/>
        <v>0.6</v>
      </c>
      <c r="AB149" s="4">
        <f t="shared" si="195"/>
        <v>0.6</v>
      </c>
      <c r="AC149" s="4">
        <f t="shared" si="196"/>
        <v>0.6</v>
      </c>
      <c r="AD149" s="4">
        <f t="shared" si="197"/>
        <v>0.6</v>
      </c>
      <c r="AE149" s="4">
        <f t="shared" si="204"/>
        <v>2.4</v>
      </c>
      <c r="AF149" s="7">
        <f t="shared" si="205"/>
        <v>1131.72</v>
      </c>
      <c r="AG149" t="s">
        <v>277</v>
      </c>
      <c r="AI149" t="s">
        <v>277</v>
      </c>
      <c r="AJ149" s="1">
        <f t="shared" si="206"/>
        <v>45293</v>
      </c>
      <c r="AK149" s="4">
        <f t="shared" si="207"/>
        <v>0.15</v>
      </c>
      <c r="AL149" s="4">
        <f t="shared" si="208"/>
        <v>0.15</v>
      </c>
      <c r="AM149" s="4">
        <f t="shared" si="209"/>
        <v>9.2699999999999991E-2</v>
      </c>
      <c r="AN149" s="4">
        <f t="shared" si="210"/>
        <v>5.7299999999999997E-2</v>
      </c>
      <c r="AO149" s="4">
        <f t="shared" si="211"/>
        <v>0.45</v>
      </c>
      <c r="AP149" s="4">
        <f t="shared" si="212"/>
        <v>0.7</v>
      </c>
      <c r="AQ149" s="4">
        <f t="shared" si="224"/>
        <v>0.4</v>
      </c>
      <c r="AR149" s="2">
        <f t="shared" si="213"/>
        <v>1131.72</v>
      </c>
      <c r="AU149">
        <f t="shared" si="214"/>
        <v>0.61799999999999999</v>
      </c>
      <c r="AV149">
        <f t="shared" si="215"/>
        <v>0.61799999999999999</v>
      </c>
      <c r="AW149">
        <f t="shared" si="216"/>
        <v>0.61799999999999999</v>
      </c>
      <c r="AX149">
        <f t="shared" si="217"/>
        <v>0.61799999999999999</v>
      </c>
      <c r="BE149" s="1">
        <f t="shared" si="218"/>
        <v>45293</v>
      </c>
      <c r="BF149">
        <f t="shared" si="219"/>
        <v>1</v>
      </c>
      <c r="BG149">
        <f t="shared" si="220"/>
        <v>1</v>
      </c>
      <c r="BH149">
        <f t="shared" si="221"/>
        <v>0.61799999999999999</v>
      </c>
      <c r="BI149">
        <f t="shared" si="222"/>
        <v>0.38200000000000001</v>
      </c>
    </row>
    <row r="150" spans="1:61" x14ac:dyDescent="0.25">
      <c r="A150" s="1">
        <f>eod_group_score_df_positive[[#This Row],[date]]</f>
        <v>45289</v>
      </c>
      <c r="B150" t="s">
        <v>277</v>
      </c>
      <c r="C150" s="3">
        <f>AVERAGE(eod_group_score_df_positive!Z150:Z154)</f>
        <v>0.51100492327708691</v>
      </c>
      <c r="D150" s="3">
        <f>AVERAGE(eod_group_score_df_positive!AA150:AA154)</f>
        <v>0.35248078506967256</v>
      </c>
      <c r="E150" s="3">
        <f>AVERAGE(eod_group_score_df_positive!AB150:AB154)</f>
        <v>0.49335889916554831</v>
      </c>
      <c r="F150" s="3">
        <f>AVERAGE(eod_group_score_df_positive!AC150:AC154)</f>
        <v>0.36038585345424312</v>
      </c>
      <c r="G150" t="s">
        <v>277</v>
      </c>
      <c r="H150" s="3">
        <f>ABS(AVERAGE(eod_group_score_df_negative!Z150:Z154))</f>
        <v>0.10406368301248728</v>
      </c>
      <c r="I150" s="3">
        <f>ABS(AVERAGE(eod_group_score_df_negative!AA150:AA154))</f>
        <v>8.9828743680327089E-2</v>
      </c>
      <c r="J150" s="3">
        <f>ABS(AVERAGE(eod_group_score_df_negative!AB150:AB154))</f>
        <v>0.1297522101625109</v>
      </c>
      <c r="K150" s="3">
        <f>ABS(AVERAGE(eod_group_score_df_negative!AC150:AC154))</f>
        <v>6.0812756529272691E-2</v>
      </c>
      <c r="L150" t="s">
        <v>277</v>
      </c>
      <c r="M150" s="4">
        <f t="shared" si="198"/>
        <v>0.66161926670178939</v>
      </c>
      <c r="N150" s="4">
        <f t="shared" si="199"/>
        <v>0.59381954110647395</v>
      </c>
      <c r="O150" s="4">
        <f t="shared" si="200"/>
        <v>0.58353427432089577</v>
      </c>
      <c r="P150" s="4">
        <f t="shared" si="201"/>
        <v>0.71123951937233276</v>
      </c>
      <c r="Q150" t="s">
        <v>277</v>
      </c>
      <c r="R150" s="6">
        <f t="shared" si="190"/>
        <v>45289</v>
      </c>
      <c r="S150" s="5">
        <f t="shared" ref="S150:V150" si="242">AVERAGE(M150:M154)</f>
        <v>0.64937485306779008</v>
      </c>
      <c r="T150" s="5">
        <f t="shared" si="242"/>
        <v>0.68362965117459729</v>
      </c>
      <c r="U150" s="5">
        <f t="shared" si="242"/>
        <v>0.71327968996730384</v>
      </c>
      <c r="V150" s="5">
        <f t="shared" si="242"/>
        <v>0.74118161639644931</v>
      </c>
      <c r="W150" s="5">
        <f t="shared" si="203"/>
        <v>2.7874658106061405</v>
      </c>
      <c r="X150">
        <f>group_stock_price_index[[#This Row],[VNINDEX]]</f>
        <v>1129.93</v>
      </c>
      <c r="Y150" t="s">
        <v>277</v>
      </c>
      <c r="Z150" s="1">
        <f t="shared" si="193"/>
        <v>45289</v>
      </c>
      <c r="AA150" s="4">
        <f t="shared" si="194"/>
        <v>0.6</v>
      </c>
      <c r="AB150" s="4">
        <f t="shared" si="195"/>
        <v>0.6</v>
      </c>
      <c r="AC150" s="4">
        <f t="shared" si="196"/>
        <v>0.8</v>
      </c>
      <c r="AD150" s="4">
        <f t="shared" si="197"/>
        <v>0.8</v>
      </c>
      <c r="AE150" s="4">
        <f t="shared" si="204"/>
        <v>2.8</v>
      </c>
      <c r="AF150" s="7">
        <f t="shared" si="205"/>
        <v>1129.93</v>
      </c>
      <c r="AG150" t="s">
        <v>277</v>
      </c>
      <c r="AI150" t="s">
        <v>277</v>
      </c>
      <c r="AJ150" s="1">
        <f t="shared" si="206"/>
        <v>45289</v>
      </c>
      <c r="AK150" s="4">
        <f t="shared" si="207"/>
        <v>0.15</v>
      </c>
      <c r="AL150" s="4">
        <f t="shared" si="208"/>
        <v>0.15</v>
      </c>
      <c r="AM150" s="4">
        <f t="shared" si="209"/>
        <v>0.1236</v>
      </c>
      <c r="AN150" s="4">
        <f t="shared" si="210"/>
        <v>7.640000000000001E-2</v>
      </c>
      <c r="AO150" s="4">
        <f t="shared" si="211"/>
        <v>0.5</v>
      </c>
      <c r="AP150" s="4">
        <f t="shared" si="212"/>
        <v>0.7</v>
      </c>
      <c r="AQ150" s="4">
        <f t="shared" si="224"/>
        <v>0.6</v>
      </c>
      <c r="AR150" s="2">
        <f t="shared" si="213"/>
        <v>1129.93</v>
      </c>
      <c r="AU150">
        <f t="shared" si="214"/>
        <v>0.61799999999999999</v>
      </c>
      <c r="AV150">
        <f t="shared" si="215"/>
        <v>0.61799999999999999</v>
      </c>
      <c r="AW150">
        <f t="shared" si="216"/>
        <v>0.61799999999999999</v>
      </c>
      <c r="AX150">
        <f t="shared" si="217"/>
        <v>0.61799999999999999</v>
      </c>
      <c r="BE150" s="1">
        <f t="shared" si="218"/>
        <v>45289</v>
      </c>
      <c r="BF150">
        <f t="shared" si="219"/>
        <v>1</v>
      </c>
      <c r="BG150">
        <f t="shared" si="220"/>
        <v>1</v>
      </c>
      <c r="BH150">
        <f t="shared" si="221"/>
        <v>0.61799999999999999</v>
      </c>
      <c r="BI150">
        <f t="shared" si="222"/>
        <v>0.38200000000000001</v>
      </c>
    </row>
    <row r="151" spans="1:61" x14ac:dyDescent="0.25">
      <c r="A151" s="1">
        <f>eod_group_score_df_positive[[#This Row],[date]]</f>
        <v>45288</v>
      </c>
      <c r="B151" t="s">
        <v>277</v>
      </c>
      <c r="C151" s="3">
        <f>AVERAGE(eod_group_score_df_positive!Z151:Z155)</f>
        <v>0.4559325658319075</v>
      </c>
      <c r="D151" s="3">
        <f>AVERAGE(eod_group_score_df_positive!AA151:AA155)</f>
        <v>0.36242253411814918</v>
      </c>
      <c r="E151" s="3">
        <f>AVERAGE(eod_group_score_df_positive!AB151:AB155)</f>
        <v>0.43661775044912787</v>
      </c>
      <c r="F151" s="3">
        <f>AVERAGE(eod_group_score_df_positive!AC151:AC155)</f>
        <v>0.33139845603368251</v>
      </c>
      <c r="G151" t="s">
        <v>277</v>
      </c>
      <c r="H151" s="3">
        <f>ABS(AVERAGE(eod_group_score_df_negative!Z151:Z155))</f>
        <v>0.1166865193214079</v>
      </c>
      <c r="I151" s="3">
        <f>ABS(AVERAGE(eod_group_score_df_negative!AA151:AA155))</f>
        <v>0.10343359454965355</v>
      </c>
      <c r="J151" s="3">
        <f>ABS(AVERAGE(eod_group_score_df_negative!AB151:AB155))</f>
        <v>9.3291716042086095E-2</v>
      </c>
      <c r="K151" s="3">
        <f>ABS(AVERAGE(eod_group_score_df_negative!AC151:AC155))</f>
        <v>4.8148872293785998E-2</v>
      </c>
      <c r="L151" t="s">
        <v>277</v>
      </c>
      <c r="M151" s="4">
        <f t="shared" si="198"/>
        <v>0.59244627939648309</v>
      </c>
      <c r="N151" s="4">
        <f t="shared" si="199"/>
        <v>0.55594189628699286</v>
      </c>
      <c r="O151" s="4">
        <f t="shared" si="200"/>
        <v>0.64789564277907508</v>
      </c>
      <c r="P151" s="4">
        <f t="shared" si="201"/>
        <v>0.74628264408572631</v>
      </c>
      <c r="Q151" t="s">
        <v>277</v>
      </c>
      <c r="R151" s="6">
        <f t="shared" si="190"/>
        <v>45288</v>
      </c>
      <c r="S151" s="5">
        <f t="shared" ref="S151:V151" si="243">AVERAGE(M151:M155)</f>
        <v>0.61159533905443386</v>
      </c>
      <c r="T151" s="5">
        <f t="shared" si="243"/>
        <v>0.65137881786689289</v>
      </c>
      <c r="U151" s="5">
        <f t="shared" si="243"/>
        <v>0.71303617630659633</v>
      </c>
      <c r="V151" s="5">
        <f t="shared" si="243"/>
        <v>0.67971079731894768</v>
      </c>
      <c r="W151" s="5">
        <f t="shared" si="203"/>
        <v>2.6557211305468709</v>
      </c>
      <c r="X151">
        <f>group_stock_price_index[[#This Row],[VNINDEX]]</f>
        <v>1128.93</v>
      </c>
      <c r="Y151" t="s">
        <v>277</v>
      </c>
      <c r="Z151" s="1">
        <f t="shared" si="193"/>
        <v>45288</v>
      </c>
      <c r="AA151" s="4">
        <f t="shared" si="194"/>
        <v>0.6</v>
      </c>
      <c r="AB151" s="4">
        <f t="shared" si="195"/>
        <v>0.6</v>
      </c>
      <c r="AC151" s="4">
        <f t="shared" si="196"/>
        <v>0.8</v>
      </c>
      <c r="AD151" s="4">
        <f t="shared" si="197"/>
        <v>0.6</v>
      </c>
      <c r="AE151" s="4">
        <f t="shared" si="204"/>
        <v>2.6</v>
      </c>
      <c r="AF151" s="7">
        <f t="shared" si="205"/>
        <v>1128.93</v>
      </c>
      <c r="AG151" t="s">
        <v>277</v>
      </c>
      <c r="AI151" t="s">
        <v>277</v>
      </c>
      <c r="AJ151" s="1">
        <f t="shared" si="206"/>
        <v>45288</v>
      </c>
      <c r="AK151" s="4">
        <f t="shared" si="207"/>
        <v>0.15</v>
      </c>
      <c r="AL151" s="4">
        <f t="shared" si="208"/>
        <v>0.15</v>
      </c>
      <c r="AM151" s="4">
        <f t="shared" si="209"/>
        <v>0.1236</v>
      </c>
      <c r="AN151" s="4">
        <f t="shared" si="210"/>
        <v>5.7299999999999997E-2</v>
      </c>
      <c r="AO151" s="4">
        <f t="shared" si="211"/>
        <v>0.48089999999999999</v>
      </c>
      <c r="AP151" s="4">
        <f t="shared" si="212"/>
        <v>0.7</v>
      </c>
      <c r="AQ151" s="4">
        <f t="shared" si="224"/>
        <v>0.4</v>
      </c>
      <c r="AR151" s="2">
        <f t="shared" si="213"/>
        <v>1128.93</v>
      </c>
      <c r="AU151">
        <f t="shared" si="214"/>
        <v>0.61799999999999999</v>
      </c>
      <c r="AV151">
        <f t="shared" si="215"/>
        <v>1</v>
      </c>
      <c r="AW151">
        <f t="shared" si="216"/>
        <v>1</v>
      </c>
      <c r="AX151">
        <f t="shared" si="217"/>
        <v>0.61799999999999999</v>
      </c>
      <c r="BE151" s="1">
        <f t="shared" si="218"/>
        <v>45288</v>
      </c>
      <c r="BF151">
        <f t="shared" si="219"/>
        <v>1</v>
      </c>
      <c r="BG151">
        <f t="shared" si="220"/>
        <v>1</v>
      </c>
      <c r="BH151">
        <f t="shared" si="221"/>
        <v>0.61799999999999999</v>
      </c>
      <c r="BI151">
        <f t="shared" si="222"/>
        <v>0.38200000000000001</v>
      </c>
    </row>
    <row r="152" spans="1:61" x14ac:dyDescent="0.25">
      <c r="A152" s="1">
        <f>eod_group_score_df_positive[[#This Row],[date]]</f>
        <v>45287</v>
      </c>
      <c r="B152" t="s">
        <v>277</v>
      </c>
      <c r="C152" s="3">
        <f>AVERAGE(eod_group_score_df_positive!Z152:Z156)</f>
        <v>0.36305541885635789</v>
      </c>
      <c r="D152" s="3">
        <f>AVERAGE(eod_group_score_df_positive!AA152:AA156)</f>
        <v>0.47718876748160322</v>
      </c>
      <c r="E152" s="3">
        <f>AVERAGE(eod_group_score_df_positive!AB152:AB156)</f>
        <v>0.43786740815875502</v>
      </c>
      <c r="F152" s="3">
        <f>AVERAGE(eod_group_score_df_positive!AC152:AC156)</f>
        <v>0.32341147831873135</v>
      </c>
      <c r="G152" t="s">
        <v>277</v>
      </c>
      <c r="H152" s="3">
        <f>ABS(AVERAGE(eod_group_score_df_negative!Z152:Z156))</f>
        <v>0.10341218872533431</v>
      </c>
      <c r="I152" s="3">
        <f>ABS(AVERAGE(eod_group_score_df_negative!AA152:AA156))</f>
        <v>8.2738860123828167E-2</v>
      </c>
      <c r="J152" s="3">
        <f>ABS(AVERAGE(eod_group_score_df_negative!AB152:AB156))</f>
        <v>9.0854577391882962E-2</v>
      </c>
      <c r="K152" s="3">
        <f>ABS(AVERAGE(eod_group_score_df_negative!AC152:AC156))</f>
        <v>4.6501732926692824E-2</v>
      </c>
      <c r="L152" t="s">
        <v>277</v>
      </c>
      <c r="M152" s="4">
        <f t="shared" si="198"/>
        <v>0.5566157776251428</v>
      </c>
      <c r="N152" s="4">
        <f t="shared" si="199"/>
        <v>0.7044658772146446</v>
      </c>
      <c r="O152" s="4">
        <f t="shared" si="200"/>
        <v>0.65632381525703953</v>
      </c>
      <c r="P152" s="4">
        <f t="shared" si="201"/>
        <v>0.74858030741788995</v>
      </c>
      <c r="Q152" t="s">
        <v>277</v>
      </c>
      <c r="R152" s="6">
        <f t="shared" si="190"/>
        <v>45287</v>
      </c>
      <c r="S152" s="5">
        <f t="shared" ref="S152:V152" si="244">AVERAGE(M152:M156)</f>
        <v>0.59949799317361041</v>
      </c>
      <c r="T152" s="5">
        <f t="shared" si="244"/>
        <v>0.61651144619669052</v>
      </c>
      <c r="U152" s="5">
        <f t="shared" si="244"/>
        <v>0.67738865699827766</v>
      </c>
      <c r="V152" s="5">
        <f t="shared" si="244"/>
        <v>0.5837903236062455</v>
      </c>
      <c r="W152" s="5">
        <f t="shared" si="203"/>
        <v>2.4771884199748242</v>
      </c>
      <c r="X152">
        <f>group_stock_price_index[[#This Row],[VNINDEX]]</f>
        <v>1121.99</v>
      </c>
      <c r="Y152" t="s">
        <v>277</v>
      </c>
      <c r="Z152" s="1">
        <f t="shared" si="193"/>
        <v>45287</v>
      </c>
      <c r="AA152" s="4">
        <f t="shared" si="194"/>
        <v>0.6</v>
      </c>
      <c r="AB152" s="4">
        <f t="shared" si="195"/>
        <v>0.6</v>
      </c>
      <c r="AC152" s="4">
        <f t="shared" si="196"/>
        <v>0.6</v>
      </c>
      <c r="AD152" s="4">
        <f t="shared" si="197"/>
        <v>0.6</v>
      </c>
      <c r="AE152" s="4">
        <f t="shared" si="204"/>
        <v>2.4</v>
      </c>
      <c r="AF152" s="7">
        <f t="shared" si="205"/>
        <v>1121.99</v>
      </c>
      <c r="AG152" t="s">
        <v>277</v>
      </c>
      <c r="AI152" t="s">
        <v>277</v>
      </c>
      <c r="AJ152" s="1">
        <f t="shared" si="206"/>
        <v>45287</v>
      </c>
      <c r="AK152" s="4">
        <f t="shared" si="207"/>
        <v>0.15</v>
      </c>
      <c r="AL152" s="4">
        <f t="shared" si="208"/>
        <v>0.15</v>
      </c>
      <c r="AM152" s="4">
        <f t="shared" si="209"/>
        <v>9.2699999999999991E-2</v>
      </c>
      <c r="AN152" s="4">
        <f t="shared" si="210"/>
        <v>5.7299999999999997E-2</v>
      </c>
      <c r="AO152" s="4">
        <f t="shared" si="211"/>
        <v>0.45</v>
      </c>
      <c r="AP152" s="4">
        <f t="shared" si="212"/>
        <v>0.7</v>
      </c>
      <c r="AQ152" s="4">
        <f t="shared" si="224"/>
        <v>0.4</v>
      </c>
      <c r="AR152" s="2">
        <f t="shared" si="213"/>
        <v>1121.99</v>
      </c>
      <c r="AU152">
        <f t="shared" si="214"/>
        <v>0.61799999999999999</v>
      </c>
      <c r="AV152">
        <f t="shared" si="215"/>
        <v>1</v>
      </c>
      <c r="AW152">
        <f t="shared" si="216"/>
        <v>1</v>
      </c>
      <c r="AX152">
        <f t="shared" si="217"/>
        <v>0.61799999999999999</v>
      </c>
      <c r="BE152" s="1">
        <f t="shared" si="218"/>
        <v>45287</v>
      </c>
      <c r="BF152">
        <f t="shared" si="219"/>
        <v>1</v>
      </c>
      <c r="BG152">
        <f t="shared" si="220"/>
        <v>1</v>
      </c>
      <c r="BH152">
        <f t="shared" si="221"/>
        <v>0.61799999999999999</v>
      </c>
      <c r="BI152">
        <f t="shared" si="222"/>
        <v>0.38200000000000001</v>
      </c>
    </row>
    <row r="153" spans="1:61" x14ac:dyDescent="0.25">
      <c r="A153" s="1">
        <f>eod_group_score_df_positive[[#This Row],[date]]</f>
        <v>45286</v>
      </c>
      <c r="B153" t="s">
        <v>277</v>
      </c>
      <c r="C153" s="3">
        <f>AVERAGE(eod_group_score_df_positive!Z153:Z157)</f>
        <v>0.38568830117895514</v>
      </c>
      <c r="D153" s="3">
        <f>AVERAGE(eod_group_score_df_positive!AA153:AA157)</f>
        <v>0.5017685042007145</v>
      </c>
      <c r="E153" s="3">
        <f>AVERAGE(eod_group_score_df_positive!AB153:AB157)</f>
        <v>0.48902394974709174</v>
      </c>
      <c r="F153" s="3">
        <f>AVERAGE(eod_group_score_df_positive!AC153:AC157)</f>
        <v>0.31162452208479741</v>
      </c>
      <c r="G153" t="s">
        <v>277</v>
      </c>
      <c r="H153" s="3">
        <f>ABS(AVERAGE(eod_group_score_df_negative!Z153:Z157))</f>
        <v>7.1212021439630249E-2</v>
      </c>
      <c r="I153" s="3">
        <f>ABS(AVERAGE(eod_group_score_df_negative!AA153:AA157))</f>
        <v>6.47366263883494E-2</v>
      </c>
      <c r="J153" s="3">
        <f>ABS(AVERAGE(eod_group_score_df_negative!AB153:AB157))</f>
        <v>5.3474248406064941E-2</v>
      </c>
      <c r="K153" s="3">
        <f>ABS(AVERAGE(eod_group_score_df_negative!AC153:AC157))</f>
        <v>4.051204524412292E-2</v>
      </c>
      <c r="L153" t="s">
        <v>277</v>
      </c>
      <c r="M153" s="4">
        <f t="shared" si="198"/>
        <v>0.68828202601608957</v>
      </c>
      <c r="N153" s="4">
        <f t="shared" si="199"/>
        <v>0.77145263866883285</v>
      </c>
      <c r="O153" s="4">
        <f t="shared" si="200"/>
        <v>0.80285925893170151</v>
      </c>
      <c r="P153" s="4">
        <f t="shared" si="201"/>
        <v>0.76990719508955829</v>
      </c>
      <c r="Q153" t="s">
        <v>277</v>
      </c>
      <c r="R153" s="6">
        <f t="shared" si="190"/>
        <v>45286</v>
      </c>
      <c r="S153" s="5">
        <f t="shared" ref="S153:V153" si="245">AVERAGE(M153:M157)</f>
        <v>0.52170641480895052</v>
      </c>
      <c r="T153" s="5">
        <f t="shared" si="245"/>
        <v>0.47789718622139876</v>
      </c>
      <c r="U153" s="5">
        <f t="shared" si="245"/>
        <v>0.59715639697578748</v>
      </c>
      <c r="V153" s="5">
        <f t="shared" si="245"/>
        <v>0.44166390248174114</v>
      </c>
      <c r="W153" s="5">
        <f t="shared" si="203"/>
        <v>2.0384239004878779</v>
      </c>
      <c r="X153">
        <f>group_stock_price_index[[#This Row],[VNINDEX]]</f>
        <v>1122.25</v>
      </c>
      <c r="Y153" t="s">
        <v>277</v>
      </c>
      <c r="Z153" s="1">
        <f t="shared" si="193"/>
        <v>45286</v>
      </c>
      <c r="AA153" s="4">
        <f t="shared" si="194"/>
        <v>0.6</v>
      </c>
      <c r="AB153" s="4">
        <f t="shared" si="195"/>
        <v>0.4</v>
      </c>
      <c r="AC153" s="4">
        <f t="shared" si="196"/>
        <v>0.6</v>
      </c>
      <c r="AD153" s="4">
        <f t="shared" si="197"/>
        <v>0.4</v>
      </c>
      <c r="AE153" s="4">
        <f t="shared" si="204"/>
        <v>2</v>
      </c>
      <c r="AF153" s="7">
        <f t="shared" si="205"/>
        <v>1122.25</v>
      </c>
      <c r="AG153" t="s">
        <v>277</v>
      </c>
      <c r="AI153" t="s">
        <v>277</v>
      </c>
      <c r="AJ153" s="1">
        <f t="shared" si="206"/>
        <v>45286</v>
      </c>
      <c r="AK153" s="4">
        <f t="shared" si="207"/>
        <v>0.15</v>
      </c>
      <c r="AL153" s="4">
        <f t="shared" si="208"/>
        <v>0.1</v>
      </c>
      <c r="AM153" s="4">
        <f t="shared" si="209"/>
        <v>9.2699999999999991E-2</v>
      </c>
      <c r="AN153" s="4">
        <f t="shared" si="210"/>
        <v>3.8200000000000005E-2</v>
      </c>
      <c r="AO153" s="4">
        <f t="shared" si="211"/>
        <v>0.38090000000000002</v>
      </c>
      <c r="AP153" s="4">
        <f t="shared" si="212"/>
        <v>0.7</v>
      </c>
      <c r="AQ153" s="4">
        <f t="shared" si="224"/>
        <v>0.4</v>
      </c>
      <c r="AR153" s="2">
        <f t="shared" si="213"/>
        <v>1122.25</v>
      </c>
      <c r="AU153">
        <f t="shared" si="214"/>
        <v>0.61799999999999999</v>
      </c>
      <c r="AV153">
        <f t="shared" si="215"/>
        <v>1</v>
      </c>
      <c r="AW153">
        <f t="shared" si="216"/>
        <v>1</v>
      </c>
      <c r="AX153">
        <f t="shared" si="217"/>
        <v>0.61799999999999999</v>
      </c>
      <c r="BE153" s="1">
        <f t="shared" si="218"/>
        <v>45286</v>
      </c>
      <c r="BF153">
        <f t="shared" si="219"/>
        <v>1</v>
      </c>
      <c r="BG153">
        <f t="shared" si="220"/>
        <v>1</v>
      </c>
      <c r="BH153">
        <f t="shared" si="221"/>
        <v>0.61799999999999999</v>
      </c>
      <c r="BI153">
        <f t="shared" si="222"/>
        <v>0.38200000000000001</v>
      </c>
    </row>
    <row r="154" spans="1:61" x14ac:dyDescent="0.25">
      <c r="A154" s="1">
        <f>eod_group_score_df_positive[[#This Row],[date]]</f>
        <v>45285</v>
      </c>
      <c r="B154" t="s">
        <v>277</v>
      </c>
      <c r="C154" s="3">
        <f>AVERAGE(eod_group_score_df_positive!Z154:Z158)</f>
        <v>0.49276558659090924</v>
      </c>
      <c r="D154" s="3">
        <f>AVERAGE(eod_group_score_df_positive!AA154:AA158)</f>
        <v>0.45534137492406818</v>
      </c>
      <c r="E154" s="3">
        <f>AVERAGE(eod_group_score_df_positive!AB154:AB158)</f>
        <v>0.55588255514590446</v>
      </c>
      <c r="F154" s="3">
        <f>AVERAGE(eod_group_score_df_positive!AC154:AC158)</f>
        <v>0.30903015822940139</v>
      </c>
      <c r="G154" t="s">
        <v>277</v>
      </c>
      <c r="H154" s="3">
        <f>ABS(AVERAGE(eod_group_score_df_negative!Z154:Z158))</f>
        <v>7.1068167398681728E-2</v>
      </c>
      <c r="I154" s="3">
        <f>ABS(AVERAGE(eod_group_score_df_negative!AA154:AA158))</f>
        <v>5.2719352581790321E-2</v>
      </c>
      <c r="J154" s="3">
        <f>ABS(AVERAGE(eod_group_score_df_negative!AB154:AB158))</f>
        <v>3.6810551214198114E-2</v>
      </c>
      <c r="K154" s="3">
        <f>ABS(AVERAGE(eod_group_score_df_negative!AC154:AC158))</f>
        <v>4.8251119524437523E-2</v>
      </c>
      <c r="L154" t="s">
        <v>277</v>
      </c>
      <c r="M154" s="4">
        <f t="shared" si="198"/>
        <v>0.74791091559944556</v>
      </c>
      <c r="N154" s="4">
        <f t="shared" si="199"/>
        <v>0.79246830259604184</v>
      </c>
      <c r="O154" s="4">
        <f t="shared" si="200"/>
        <v>0.87578545854780676</v>
      </c>
      <c r="P154" s="4">
        <f t="shared" si="201"/>
        <v>0.72989841601673988</v>
      </c>
      <c r="Q154" t="s">
        <v>277</v>
      </c>
      <c r="R154" s="6">
        <f t="shared" si="190"/>
        <v>45285</v>
      </c>
      <c r="S154" s="5">
        <f t="shared" ref="S154:V154" si="246">AVERAGE(M154:M158)</f>
        <v>0.35567138624719963</v>
      </c>
      <c r="T154" s="5">
        <f t="shared" si="246"/>
        <v>0.22045249998630756</v>
      </c>
      <c r="U154" s="5">
        <f t="shared" si="246"/>
        <v>0.37924941825994674</v>
      </c>
      <c r="V154" s="5">
        <f t="shared" si="246"/>
        <v>0.22478623587491472</v>
      </c>
      <c r="W154" s="5">
        <f t="shared" si="203"/>
        <v>1.1801595403683687</v>
      </c>
      <c r="X154">
        <f>group_stock_price_index[[#This Row],[VNINDEX]]</f>
        <v>1117.6600000000001</v>
      </c>
      <c r="Y154" t="s">
        <v>277</v>
      </c>
      <c r="Z154" s="1">
        <f t="shared" si="193"/>
        <v>45285</v>
      </c>
      <c r="AA154" s="4">
        <f t="shared" si="194"/>
        <v>0.4</v>
      </c>
      <c r="AB154" s="4">
        <f t="shared" si="195"/>
        <v>0.2</v>
      </c>
      <c r="AC154" s="4">
        <f t="shared" si="196"/>
        <v>0.4</v>
      </c>
      <c r="AD154" s="4">
        <f t="shared" si="197"/>
        <v>0.2</v>
      </c>
      <c r="AE154" s="4">
        <f t="shared" si="204"/>
        <v>1.2</v>
      </c>
      <c r="AF154" s="7">
        <f t="shared" si="205"/>
        <v>1117.6600000000001</v>
      </c>
      <c r="AG154" t="s">
        <v>277</v>
      </c>
      <c r="AI154" t="s">
        <v>277</v>
      </c>
      <c r="AJ154" s="1">
        <f t="shared" si="206"/>
        <v>45285</v>
      </c>
      <c r="AK154" s="4">
        <f t="shared" si="207"/>
        <v>0.1</v>
      </c>
      <c r="AL154" s="4">
        <f t="shared" si="208"/>
        <v>0.05</v>
      </c>
      <c r="AM154" s="4">
        <f t="shared" si="209"/>
        <v>6.1800000000000001E-2</v>
      </c>
      <c r="AN154" s="4">
        <f t="shared" si="210"/>
        <v>1.9100000000000002E-2</v>
      </c>
      <c r="AO154" s="4">
        <f t="shared" si="211"/>
        <v>0.23090000000000002</v>
      </c>
      <c r="AP154" s="4">
        <f t="shared" si="212"/>
        <v>0</v>
      </c>
      <c r="AQ154" s="4">
        <f t="shared" si="224"/>
        <v>0.2</v>
      </c>
      <c r="AR154" s="2">
        <f t="shared" si="213"/>
        <v>1117.6600000000001</v>
      </c>
      <c r="AU154">
        <f t="shared" si="214"/>
        <v>0.61799999999999999</v>
      </c>
      <c r="AV154">
        <f t="shared" si="215"/>
        <v>1</v>
      </c>
      <c r="AW154">
        <f t="shared" si="216"/>
        <v>1</v>
      </c>
      <c r="AX154">
        <f t="shared" si="217"/>
        <v>0.61799999999999999</v>
      </c>
      <c r="BE154" s="1">
        <f t="shared" si="218"/>
        <v>45285</v>
      </c>
      <c r="BF154">
        <f t="shared" si="219"/>
        <v>1</v>
      </c>
      <c r="BG154">
        <f t="shared" si="220"/>
        <v>1</v>
      </c>
      <c r="BH154">
        <f t="shared" si="221"/>
        <v>0.61799999999999999</v>
      </c>
      <c r="BI154">
        <f t="shared" si="222"/>
        <v>0.38200000000000001</v>
      </c>
    </row>
    <row r="155" spans="1:61" x14ac:dyDescent="0.25">
      <c r="A155" s="1">
        <f>eod_group_score_df_positive[[#This Row],[date]]</f>
        <v>45282</v>
      </c>
      <c r="B155" t="s">
        <v>277</v>
      </c>
      <c r="C155" s="3">
        <f>AVERAGE(eod_group_score_df_positive!Z155:Z159)</f>
        <v>0.35338011514248385</v>
      </c>
      <c r="D155" s="3">
        <f>AVERAGE(eod_group_score_df_positive!AA155:AA159)</f>
        <v>0.30524877149046137</v>
      </c>
      <c r="E155" s="3">
        <f>AVERAGE(eod_group_score_df_positive!AB155:AB159)</f>
        <v>0.35784907630397844</v>
      </c>
      <c r="F155" s="3">
        <f>AVERAGE(eod_group_score_df_positive!AC155:AC159)</f>
        <v>0.18855126462717242</v>
      </c>
      <c r="G155" t="s">
        <v>277</v>
      </c>
      <c r="H155" s="3">
        <f>ABS(AVERAGE(eod_group_score_df_negative!Z155:Z159))</f>
        <v>0.12652062367315914</v>
      </c>
      <c r="I155" s="3">
        <f>ABS(AVERAGE(eod_group_score_df_negative!AA155:AA159))</f>
        <v>0.12090807539343232</v>
      </c>
      <c r="J155" s="3">
        <f>ABS(AVERAGE(eod_group_score_df_negative!AB155:AB159))</f>
        <v>9.446122914008577E-2</v>
      </c>
      <c r="K155" s="3">
        <f>ABS(AVERAGE(eod_group_score_df_negative!AC155:AC159))</f>
        <v>8.0062201124161694E-2</v>
      </c>
      <c r="L155" t="s">
        <v>277</v>
      </c>
      <c r="M155" s="4">
        <f t="shared" si="198"/>
        <v>0.47272169663500824</v>
      </c>
      <c r="N155" s="4">
        <f t="shared" si="199"/>
        <v>0.43256537456795252</v>
      </c>
      <c r="O155" s="4">
        <f t="shared" si="200"/>
        <v>0.5823167060173583</v>
      </c>
      <c r="P155" s="4">
        <f t="shared" si="201"/>
        <v>0.40388542398482458</v>
      </c>
      <c r="Q155" t="s">
        <v>277</v>
      </c>
      <c r="R155" s="6">
        <f t="shared" si="190"/>
        <v>45282</v>
      </c>
      <c r="S155" s="5">
        <f t="shared" ref="S155:V155" si="247">AVERAGE(M155:M159)</f>
        <v>0.13316349277439626</v>
      </c>
      <c r="T155" s="5">
        <f t="shared" si="247"/>
        <v>-4.872344127303907E-2</v>
      </c>
      <c r="U155" s="5">
        <f t="shared" si="247"/>
        <v>0.12071508014264334</v>
      </c>
      <c r="V155" s="5">
        <f t="shared" si="247"/>
        <v>-8.3174302054940248E-4</v>
      </c>
      <c r="W155" s="5">
        <f t="shared" si="203"/>
        <v>0.20432338862345115</v>
      </c>
      <c r="X155">
        <f>group_stock_price_index[[#This Row],[VNINDEX]]</f>
        <v>1103.06</v>
      </c>
      <c r="Y155" t="s">
        <v>277</v>
      </c>
      <c r="Z155" s="1">
        <f t="shared" si="193"/>
        <v>45282</v>
      </c>
      <c r="AA155" s="4">
        <f t="shared" si="194"/>
        <v>0</v>
      </c>
      <c r="AB155" s="4">
        <f t="shared" si="195"/>
        <v>0</v>
      </c>
      <c r="AC155" s="4">
        <f t="shared" si="196"/>
        <v>0</v>
      </c>
      <c r="AD155" s="4">
        <f t="shared" si="197"/>
        <v>0</v>
      </c>
      <c r="AE155" s="4">
        <f t="shared" si="204"/>
        <v>0</v>
      </c>
      <c r="AF155" s="7">
        <f t="shared" si="205"/>
        <v>1103.06</v>
      </c>
      <c r="AG155" t="s">
        <v>277</v>
      </c>
      <c r="AI155" t="s">
        <v>277</v>
      </c>
      <c r="AJ155" s="1">
        <f t="shared" si="206"/>
        <v>45282</v>
      </c>
      <c r="AK155" s="4">
        <f t="shared" si="207"/>
        <v>0</v>
      </c>
      <c r="AL155" s="4">
        <f t="shared" si="208"/>
        <v>0</v>
      </c>
      <c r="AM155" s="4">
        <f t="shared" si="209"/>
        <v>0</v>
      </c>
      <c r="AN155" s="4">
        <f t="shared" si="210"/>
        <v>0</v>
      </c>
      <c r="AO155" s="4">
        <f t="shared" si="211"/>
        <v>0</v>
      </c>
      <c r="AP155" s="4">
        <f t="shared" si="212"/>
        <v>0</v>
      </c>
      <c r="AQ155" s="4">
        <f t="shared" si="224"/>
        <v>0</v>
      </c>
      <c r="AR155" s="2">
        <f t="shared" si="213"/>
        <v>1103.06</v>
      </c>
      <c r="AU155">
        <f t="shared" si="214"/>
        <v>1.3819999999999999</v>
      </c>
      <c r="AV155">
        <f t="shared" si="215"/>
        <v>1.3819999999999999</v>
      </c>
      <c r="AW155">
        <f t="shared" si="216"/>
        <v>0.61799999999999999</v>
      </c>
      <c r="AX155">
        <f t="shared" si="217"/>
        <v>0.61799999999999999</v>
      </c>
      <c r="BE155" s="1">
        <f t="shared" si="218"/>
        <v>45282</v>
      </c>
      <c r="BF155">
        <f t="shared" si="219"/>
        <v>1</v>
      </c>
      <c r="BG155">
        <f t="shared" si="220"/>
        <v>1</v>
      </c>
      <c r="BH155">
        <f t="shared" si="221"/>
        <v>0.61799999999999999</v>
      </c>
      <c r="BI155">
        <f t="shared" si="222"/>
        <v>0.38200000000000001</v>
      </c>
    </row>
    <row r="156" spans="1:61" x14ac:dyDescent="0.25">
      <c r="A156" s="1">
        <f>eod_group_score_df_positive[[#This Row],[date]]</f>
        <v>45281</v>
      </c>
      <c r="B156" t="s">
        <v>277</v>
      </c>
      <c r="C156" s="3">
        <f>AVERAGE(eod_group_score_df_positive!Z156:Z160)</f>
        <v>0.37115668018540798</v>
      </c>
      <c r="D156" s="3">
        <f>AVERAGE(eod_group_score_df_positive!AA156:AA160)</f>
        <v>0.27623672726986892</v>
      </c>
      <c r="E156" s="3">
        <f>AVERAGE(eod_group_score_df_positive!AB156:AB160)</f>
        <v>0.33517995342456569</v>
      </c>
      <c r="F156" s="3">
        <f>AVERAGE(eod_group_score_df_positive!AC156:AC160)</f>
        <v>0.19043297587542521</v>
      </c>
      <c r="G156" t="s">
        <v>277</v>
      </c>
      <c r="H156" s="3">
        <f>ABS(AVERAGE(eod_group_score_df_negative!Z156:Z160))</f>
        <v>0.11339486060071462</v>
      </c>
      <c r="I156" s="3">
        <f>ABS(AVERAGE(eod_group_score_df_negative!AA156:AA160))</f>
        <v>0.12364126924141597</v>
      </c>
      <c r="J156" s="3">
        <f>ABS(AVERAGE(eod_group_score_df_negative!AB156:AB160))</f>
        <v>0.12095330054246485</v>
      </c>
      <c r="K156" s="3">
        <f>ABS(AVERAGE(eod_group_score_df_negative!AC156:AC160))</f>
        <v>0.11024743978339657</v>
      </c>
      <c r="L156" t="s">
        <v>277</v>
      </c>
      <c r="M156" s="4">
        <f t="shared" si="198"/>
        <v>0.53195954999236594</v>
      </c>
      <c r="N156" s="4">
        <f t="shared" si="199"/>
        <v>0.38160503793598105</v>
      </c>
      <c r="O156" s="4">
        <f t="shared" si="200"/>
        <v>0.46965804623748225</v>
      </c>
      <c r="P156" s="4">
        <f t="shared" si="201"/>
        <v>0.26668027552221474</v>
      </c>
      <c r="Q156" t="s">
        <v>277</v>
      </c>
      <c r="R156" s="6">
        <f t="shared" si="190"/>
        <v>45281</v>
      </c>
      <c r="S156" s="5">
        <f t="shared" ref="S156:V156" si="248">AVERAGE(M156:M160)</f>
        <v>-2.2989209180753277E-2</v>
      </c>
      <c r="T156" s="5">
        <f t="shared" si="248"/>
        <v>-0.2176340759097708</v>
      </c>
      <c r="U156" s="5">
        <f t="shared" si="248"/>
        <v>-7.927162196198366E-2</v>
      </c>
      <c r="V156" s="5">
        <f t="shared" si="248"/>
        <v>-0.16313398948646746</v>
      </c>
      <c r="W156" s="5">
        <f t="shared" si="203"/>
        <v>-0.48302889653897518</v>
      </c>
      <c r="X156">
        <f>group_stock_price_index[[#This Row],[VNINDEX]]</f>
        <v>1102.43</v>
      </c>
      <c r="Y156" t="s">
        <v>277</v>
      </c>
      <c r="Z156" s="1">
        <f t="shared" si="193"/>
        <v>45281</v>
      </c>
      <c r="AA156" s="4">
        <f t="shared" si="194"/>
        <v>0</v>
      </c>
      <c r="AB156" s="4">
        <f t="shared" si="195"/>
        <v>0</v>
      </c>
      <c r="AC156" s="4">
        <f t="shared" si="196"/>
        <v>0</v>
      </c>
      <c r="AD156" s="4">
        <f t="shared" si="197"/>
        <v>0</v>
      </c>
      <c r="AE156" s="4">
        <f t="shared" si="204"/>
        <v>0</v>
      </c>
      <c r="AF156" s="7">
        <f t="shared" si="205"/>
        <v>1102.43</v>
      </c>
      <c r="AG156" t="s">
        <v>277</v>
      </c>
      <c r="AI156" t="s">
        <v>277</v>
      </c>
      <c r="AJ156" s="1">
        <f t="shared" si="206"/>
        <v>45281</v>
      </c>
      <c r="AK156" s="4">
        <f t="shared" si="207"/>
        <v>0</v>
      </c>
      <c r="AL156" s="4">
        <f t="shared" si="208"/>
        <v>0</v>
      </c>
      <c r="AM156" s="4">
        <f t="shared" si="209"/>
        <v>0</v>
      </c>
      <c r="AN156" s="4">
        <f t="shared" si="210"/>
        <v>0</v>
      </c>
      <c r="AO156" s="4">
        <f t="shared" si="211"/>
        <v>0</v>
      </c>
      <c r="AP156" s="4">
        <f t="shared" si="212"/>
        <v>0</v>
      </c>
      <c r="AQ156" s="4">
        <f t="shared" si="224"/>
        <v>0</v>
      </c>
      <c r="AR156" s="2">
        <f t="shared" si="213"/>
        <v>1102.43</v>
      </c>
      <c r="AU156">
        <f t="shared" si="214"/>
        <v>1.3819999999999999</v>
      </c>
      <c r="AV156">
        <f t="shared" si="215"/>
        <v>1.3819999999999999</v>
      </c>
      <c r="AW156">
        <f t="shared" si="216"/>
        <v>0.61799999999999999</v>
      </c>
      <c r="AX156">
        <f t="shared" si="217"/>
        <v>0.61799999999999999</v>
      </c>
      <c r="BE156" s="1">
        <f t="shared" si="218"/>
        <v>45281</v>
      </c>
      <c r="BF156">
        <f t="shared" si="219"/>
        <v>1</v>
      </c>
      <c r="BG156">
        <f t="shared" si="220"/>
        <v>1</v>
      </c>
      <c r="BH156">
        <f t="shared" si="221"/>
        <v>0.61799999999999999</v>
      </c>
      <c r="BI156">
        <f t="shared" si="222"/>
        <v>0.38200000000000001</v>
      </c>
    </row>
    <row r="157" spans="1:61" x14ac:dyDescent="0.25">
      <c r="A157" s="1">
        <f>eod_group_score_df_positive[[#This Row],[date]]</f>
        <v>45280</v>
      </c>
      <c r="B157" t="s">
        <v>277</v>
      </c>
      <c r="C157" s="3">
        <f>AVERAGE(eod_group_score_df_positive!Z157:Z161)</f>
        <v>0.32322589366501736</v>
      </c>
      <c r="D157" s="3">
        <f>AVERAGE(eod_group_score_df_positive!AA157:AA161)</f>
        <v>0.16833430601717958</v>
      </c>
      <c r="E157" s="3">
        <f>AVERAGE(eod_group_score_df_positive!AB157:AB161)</f>
        <v>0.24647222805785618</v>
      </c>
      <c r="F157" s="3">
        <f>AVERAGE(eod_group_score_df_positive!AC157:AC161)</f>
        <v>0.15497530429185064</v>
      </c>
      <c r="G157" t="s">
        <v>277</v>
      </c>
      <c r="H157" s="3">
        <f>ABS(AVERAGE(eod_group_score_df_negative!Z157:Z161))</f>
        <v>0.23040526421999044</v>
      </c>
      <c r="I157" s="3">
        <f>ABS(AVERAGE(eod_group_score_df_negative!AA157:AA161))</f>
        <v>0.16454132885166894</v>
      </c>
      <c r="J157" s="3">
        <f>ABS(AVERAGE(eod_group_score_df_negative!AB157:AB161))</f>
        <v>0.1462613424303667</v>
      </c>
      <c r="K157" s="3">
        <f>ABS(AVERAGE(eod_group_score_df_negative!AC157:AC161))</f>
        <v>0.14364326650731934</v>
      </c>
      <c r="L157" t="s">
        <v>277</v>
      </c>
      <c r="M157" s="4">
        <f t="shared" si="198"/>
        <v>0.16765788580184329</v>
      </c>
      <c r="N157" s="4">
        <f t="shared" si="199"/>
        <v>1.139457733818533E-2</v>
      </c>
      <c r="O157" s="4">
        <f t="shared" si="200"/>
        <v>0.25516251514458849</v>
      </c>
      <c r="P157" s="4">
        <f t="shared" si="201"/>
        <v>3.7948201795368008E-2</v>
      </c>
      <c r="Q157" t="s">
        <v>277</v>
      </c>
      <c r="R157" s="6">
        <f t="shared" si="190"/>
        <v>45280</v>
      </c>
      <c r="S157" s="5">
        <f t="shared" ref="S157:V157" si="249">AVERAGE(M157:M161)</f>
        <v>-0.21663768487770643</v>
      </c>
      <c r="T157" s="5">
        <f t="shared" si="249"/>
        <v>-0.36554571089473825</v>
      </c>
      <c r="U157" s="5">
        <f t="shared" si="249"/>
        <v>-0.21584266626414106</v>
      </c>
      <c r="V157" s="5">
        <f t="shared" si="249"/>
        <v>-0.32567262052568113</v>
      </c>
      <c r="W157" s="5">
        <f t="shared" si="203"/>
        <v>-1.1236986825622668</v>
      </c>
      <c r="X157">
        <f>group_stock_price_index[[#This Row],[VNINDEX]]</f>
        <v>1100.76</v>
      </c>
      <c r="Y157" t="s">
        <v>277</v>
      </c>
      <c r="Z157" s="1">
        <f t="shared" si="193"/>
        <v>45280</v>
      </c>
      <c r="AA157" s="4">
        <f t="shared" si="194"/>
        <v>0</v>
      </c>
      <c r="AB157" s="4">
        <f t="shared" si="195"/>
        <v>0</v>
      </c>
      <c r="AC157" s="4">
        <f t="shared" si="196"/>
        <v>0</v>
      </c>
      <c r="AD157" s="4">
        <f t="shared" si="197"/>
        <v>0</v>
      </c>
      <c r="AE157" s="4">
        <f t="shared" si="204"/>
        <v>0</v>
      </c>
      <c r="AF157" s="7">
        <f t="shared" si="205"/>
        <v>1100.76</v>
      </c>
      <c r="AG157" t="s">
        <v>277</v>
      </c>
      <c r="AI157" t="s">
        <v>277</v>
      </c>
      <c r="AJ157" s="1">
        <f t="shared" si="206"/>
        <v>45280</v>
      </c>
      <c r="AK157" s="4">
        <f t="shared" si="207"/>
        <v>0</v>
      </c>
      <c r="AL157" s="4">
        <f t="shared" si="208"/>
        <v>0</v>
      </c>
      <c r="AM157" s="4">
        <f t="shared" si="209"/>
        <v>0</v>
      </c>
      <c r="AN157" s="4">
        <f t="shared" si="210"/>
        <v>0</v>
      </c>
      <c r="AO157" s="4">
        <f t="shared" si="211"/>
        <v>0</v>
      </c>
      <c r="AP157" s="4">
        <f t="shared" si="212"/>
        <v>0</v>
      </c>
      <c r="AQ157" s="4">
        <f t="shared" si="224"/>
        <v>0</v>
      </c>
      <c r="AR157" s="2">
        <f t="shared" si="213"/>
        <v>1100.76</v>
      </c>
      <c r="AU157">
        <f t="shared" si="214"/>
        <v>0.61799999999999999</v>
      </c>
      <c r="AV157">
        <f t="shared" si="215"/>
        <v>1</v>
      </c>
      <c r="AW157">
        <f t="shared" si="216"/>
        <v>1</v>
      </c>
      <c r="AX157">
        <f t="shared" si="217"/>
        <v>0.61799999999999999</v>
      </c>
      <c r="BE157" s="1">
        <f t="shared" si="218"/>
        <v>45280</v>
      </c>
      <c r="BF157">
        <f t="shared" si="219"/>
        <v>1</v>
      </c>
      <c r="BG157">
        <f t="shared" si="220"/>
        <v>1</v>
      </c>
      <c r="BH157">
        <f t="shared" si="221"/>
        <v>0.61799999999999999</v>
      </c>
      <c r="BI157">
        <f t="shared" si="222"/>
        <v>0.38200000000000001</v>
      </c>
    </row>
    <row r="158" spans="1:61" x14ac:dyDescent="0.25">
      <c r="A158" s="1">
        <f>eod_group_score_df_positive[[#This Row],[date]]</f>
        <v>45279</v>
      </c>
      <c r="B158" t="s">
        <v>277</v>
      </c>
      <c r="C158" s="3">
        <f>AVERAGE(eod_group_score_df_positive!Z158:Z162)</f>
        <v>0.27901894235912972</v>
      </c>
      <c r="D158" s="3">
        <f>AVERAGE(eod_group_score_df_positive!AA158:AA162)</f>
        <v>0.11936677869342424</v>
      </c>
      <c r="E158" s="3">
        <f>AVERAGE(eod_group_score_df_positive!AB158:AB162)</f>
        <v>0.16467993828996236</v>
      </c>
      <c r="F158" s="3">
        <f>AVERAGE(eod_group_score_df_positive!AC158:AC162)</f>
        <v>0.11313672783193399</v>
      </c>
      <c r="G158" t="s">
        <v>277</v>
      </c>
      <c r="H158" s="3">
        <f>ABS(AVERAGE(eod_group_score_df_negative!Z158:Z162))</f>
        <v>0.37129385158151368</v>
      </c>
      <c r="I158" s="3">
        <f>ABS(AVERAGE(eod_group_score_df_negative!AA158:AA162))</f>
        <v>0.37365089494641668</v>
      </c>
      <c r="J158" s="3">
        <f>ABS(AVERAGE(eod_group_score_df_negative!AB158:AB162))</f>
        <v>0.29704531963974173</v>
      </c>
      <c r="K158" s="3">
        <f>ABS(AVERAGE(eod_group_score_df_negative!AC158:AC162))</f>
        <v>0.21693946436126219</v>
      </c>
      <c r="L158" t="s">
        <v>277</v>
      </c>
      <c r="M158" s="4">
        <f t="shared" si="198"/>
        <v>-0.14189311679266492</v>
      </c>
      <c r="N158" s="4">
        <f t="shared" si="199"/>
        <v>-0.51577079250662305</v>
      </c>
      <c r="O158" s="4">
        <f t="shared" si="200"/>
        <v>-0.28667563464750179</v>
      </c>
      <c r="P158" s="4">
        <f t="shared" si="201"/>
        <v>-0.31448113794457389</v>
      </c>
      <c r="Q158" t="s">
        <v>277</v>
      </c>
      <c r="R158" s="6">
        <f t="shared" si="190"/>
        <v>45279</v>
      </c>
      <c r="S158" s="5">
        <f t="shared" ref="S158:V158" si="250">AVERAGE(M158:M162)</f>
        <v>-0.25849231307543968</v>
      </c>
      <c r="T158" s="5">
        <f t="shared" si="250"/>
        <v>-0.39465776447725209</v>
      </c>
      <c r="U158" s="5">
        <f t="shared" si="250"/>
        <v>-0.27418756869455441</v>
      </c>
      <c r="V158" s="5">
        <f t="shared" si="250"/>
        <v>-0.37643355983776</v>
      </c>
      <c r="W158" s="5">
        <f t="shared" si="203"/>
        <v>-1.3037712060850062</v>
      </c>
      <c r="X158">
        <f>group_stock_price_index[[#This Row],[VNINDEX]]</f>
        <v>1096.3</v>
      </c>
      <c r="Y158" t="s">
        <v>277</v>
      </c>
      <c r="Z158" s="1">
        <f t="shared" si="193"/>
        <v>45279</v>
      </c>
      <c r="AA158" s="4">
        <f t="shared" si="194"/>
        <v>0</v>
      </c>
      <c r="AB158" s="4">
        <f t="shared" si="195"/>
        <v>0</v>
      </c>
      <c r="AC158" s="4">
        <f t="shared" si="196"/>
        <v>0</v>
      </c>
      <c r="AD158" s="4">
        <f t="shared" si="197"/>
        <v>0</v>
      </c>
      <c r="AE158" s="4">
        <f t="shared" si="204"/>
        <v>0</v>
      </c>
      <c r="AF158" s="7">
        <f t="shared" si="205"/>
        <v>1096.3</v>
      </c>
      <c r="AG158" t="s">
        <v>277</v>
      </c>
      <c r="AI158" t="s">
        <v>277</v>
      </c>
      <c r="AJ158" s="1">
        <f t="shared" si="206"/>
        <v>45279</v>
      </c>
      <c r="AK158" s="4">
        <f t="shared" si="207"/>
        <v>0</v>
      </c>
      <c r="AL158" s="4">
        <f t="shared" si="208"/>
        <v>0</v>
      </c>
      <c r="AM158" s="4">
        <f t="shared" si="209"/>
        <v>0</v>
      </c>
      <c r="AN158" s="4">
        <f t="shared" si="210"/>
        <v>0</v>
      </c>
      <c r="AO158" s="4">
        <f t="shared" si="211"/>
        <v>0</v>
      </c>
      <c r="AP158" s="4">
        <f t="shared" si="212"/>
        <v>0</v>
      </c>
      <c r="AQ158" s="4">
        <f t="shared" si="224"/>
        <v>0</v>
      </c>
      <c r="AR158" s="2">
        <f t="shared" si="213"/>
        <v>1096.3</v>
      </c>
      <c r="AU158">
        <f t="shared" si="214"/>
        <v>1.3819999999999999</v>
      </c>
      <c r="AV158">
        <f t="shared" si="215"/>
        <v>1.3819999999999999</v>
      </c>
      <c r="AW158">
        <f t="shared" si="216"/>
        <v>0.61799999999999999</v>
      </c>
      <c r="AX158">
        <f t="shared" si="217"/>
        <v>0.61799999999999999</v>
      </c>
      <c r="BE158" s="1">
        <f t="shared" si="218"/>
        <v>45279</v>
      </c>
      <c r="BF158">
        <f t="shared" si="219"/>
        <v>1</v>
      </c>
      <c r="BG158">
        <f t="shared" si="220"/>
        <v>1</v>
      </c>
      <c r="BH158">
        <f t="shared" si="221"/>
        <v>0.61799999999999999</v>
      </c>
      <c r="BI158">
        <f t="shared" si="222"/>
        <v>0.38200000000000001</v>
      </c>
    </row>
    <row r="159" spans="1:61" x14ac:dyDescent="0.25">
      <c r="A159" s="1">
        <f>eod_group_score_df_positive[[#This Row],[date]]</f>
        <v>45278</v>
      </c>
      <c r="B159" t="s">
        <v>277</v>
      </c>
      <c r="C159" s="3">
        <f>AVERAGE(eod_group_score_df_positive!Z159:Z163)</f>
        <v>0.17227733923437999</v>
      </c>
      <c r="D159" s="3">
        <f>AVERAGE(eod_group_score_df_positive!AA159:AA163)</f>
        <v>0.11241406326915722</v>
      </c>
      <c r="E159" s="3">
        <f>AVERAGE(eod_group_score_df_positive!AB159:AB163)</f>
        <v>0.12420433375263584</v>
      </c>
      <c r="F159" s="3">
        <f>AVERAGE(eod_group_score_df_positive!AC159:AC163)</f>
        <v>8.5566436038619242E-2</v>
      </c>
      <c r="G159" t="s">
        <v>277</v>
      </c>
      <c r="H159" s="3">
        <f>ABS(AVERAGE(eod_group_score_df_negative!Z159:Z163))</f>
        <v>0.37001123766920435</v>
      </c>
      <c r="I159" s="3">
        <f>ABS(AVERAGE(eod_group_score_df_negative!AA159:AA163))</f>
        <v>0.39102048118936722</v>
      </c>
      <c r="J159" s="3">
        <f>ABS(AVERAGE(eod_group_score_df_negative!AB159:AB163))</f>
        <v>0.30179944313256812</v>
      </c>
      <c r="K159" s="3">
        <f>ABS(AVERAGE(eod_group_score_df_negative!AC159:AC163))</f>
        <v>0.19879788575510093</v>
      </c>
      <c r="L159" t="s">
        <v>277</v>
      </c>
      <c r="M159" s="4">
        <f t="shared" si="198"/>
        <v>-0.36462855176457143</v>
      </c>
      <c r="N159" s="4">
        <f t="shared" si="199"/>
        <v>-0.5534114037006912</v>
      </c>
      <c r="O159" s="4">
        <f t="shared" si="200"/>
        <v>-0.41688623203871067</v>
      </c>
      <c r="P159" s="4">
        <f t="shared" si="201"/>
        <v>-0.39819147846058045</v>
      </c>
      <c r="Q159" t="s">
        <v>277</v>
      </c>
      <c r="R159" s="6">
        <f t="shared" si="190"/>
        <v>45278</v>
      </c>
      <c r="S159" s="5">
        <f t="shared" ref="S159:V159" si="251">AVERAGE(M159:M163)</f>
        <v>-9.2487768316426022E-2</v>
      </c>
      <c r="T159" s="5">
        <f t="shared" si="251"/>
        <v>-0.15326010172994839</v>
      </c>
      <c r="U159" s="5">
        <f t="shared" si="251"/>
        <v>-6.7928853920432727E-2</v>
      </c>
      <c r="V159" s="5">
        <f t="shared" si="251"/>
        <v>-0.21024791835149062</v>
      </c>
      <c r="W159" s="5">
        <f t="shared" si="203"/>
        <v>-0.52392464231829772</v>
      </c>
      <c r="X159">
        <f>group_stock_price_index[[#This Row],[VNINDEX]]</f>
        <v>1091.8800000000001</v>
      </c>
      <c r="Y159" t="s">
        <v>277</v>
      </c>
      <c r="Z159" s="1">
        <f t="shared" si="193"/>
        <v>45278</v>
      </c>
      <c r="AA159" s="4">
        <f t="shared" si="194"/>
        <v>0</v>
      </c>
      <c r="AB159" s="4">
        <f t="shared" si="195"/>
        <v>0</v>
      </c>
      <c r="AC159" s="4">
        <f t="shared" si="196"/>
        <v>0</v>
      </c>
      <c r="AD159" s="4">
        <f t="shared" si="197"/>
        <v>0</v>
      </c>
      <c r="AE159" s="4">
        <f t="shared" si="204"/>
        <v>0</v>
      </c>
      <c r="AF159" s="7">
        <f t="shared" si="205"/>
        <v>1091.8800000000001</v>
      </c>
      <c r="AG159" t="s">
        <v>277</v>
      </c>
      <c r="AI159" t="s">
        <v>277</v>
      </c>
      <c r="AJ159" s="1">
        <f t="shared" si="206"/>
        <v>45278</v>
      </c>
      <c r="AK159" s="4">
        <f t="shared" si="207"/>
        <v>0</v>
      </c>
      <c r="AL159" s="4">
        <f t="shared" si="208"/>
        <v>0</v>
      </c>
      <c r="AM159" s="4">
        <f t="shared" si="209"/>
        <v>0</v>
      </c>
      <c r="AN159" s="4">
        <f t="shared" si="210"/>
        <v>0</v>
      </c>
      <c r="AO159" s="4">
        <f t="shared" si="211"/>
        <v>0</v>
      </c>
      <c r="AP159" s="4">
        <f t="shared" si="212"/>
        <v>0</v>
      </c>
      <c r="AQ159" s="4">
        <f t="shared" si="224"/>
        <v>0</v>
      </c>
      <c r="AR159" s="2">
        <f t="shared" si="213"/>
        <v>1091.8800000000001</v>
      </c>
      <c r="AU159">
        <f t="shared" si="214"/>
        <v>0.61799999999999999</v>
      </c>
      <c r="AV159">
        <f t="shared" si="215"/>
        <v>1</v>
      </c>
      <c r="AW159">
        <f t="shared" si="216"/>
        <v>1</v>
      </c>
      <c r="AX159">
        <f t="shared" si="217"/>
        <v>0.61799999999999999</v>
      </c>
      <c r="BE159" s="1">
        <f t="shared" si="218"/>
        <v>45278</v>
      </c>
      <c r="BF159">
        <f t="shared" si="219"/>
        <v>1</v>
      </c>
      <c r="BG159">
        <f t="shared" si="220"/>
        <v>1</v>
      </c>
      <c r="BH159">
        <f t="shared" si="221"/>
        <v>0.61799999999999999</v>
      </c>
      <c r="BI159">
        <f t="shared" si="222"/>
        <v>0.38200000000000001</v>
      </c>
    </row>
    <row r="160" spans="1:61" x14ac:dyDescent="0.25">
      <c r="A160" s="1">
        <f>eod_group_score_df_positive[[#This Row],[date]]</f>
        <v>45275</v>
      </c>
      <c r="B160" t="s">
        <v>277</v>
      </c>
      <c r="C160" s="3">
        <f>AVERAGE(eod_group_score_df_positive!Z160:Z164)</f>
        <v>0.17622744099148421</v>
      </c>
      <c r="D160" s="3">
        <f>AVERAGE(eod_group_score_df_positive!AA160:AA164)</f>
        <v>0.14440577822093476</v>
      </c>
      <c r="E160" s="3">
        <f>AVERAGE(eod_group_score_df_positive!AB160:AB164)</f>
        <v>0.10580162788368401</v>
      </c>
      <c r="F160" s="3">
        <f>AVERAGE(eod_group_score_df_positive!AC160:AC164)</f>
        <v>7.9238875000218686E-2</v>
      </c>
      <c r="G160" t="s">
        <v>277</v>
      </c>
      <c r="H160" s="3">
        <f>ABS(AVERAGE(eod_group_score_df_negative!Z160:Z164))</f>
        <v>0.33313120043558109</v>
      </c>
      <c r="I160" s="3">
        <f>ABS(AVERAGE(eod_group_score_df_negative!AA160:AA164))</f>
        <v>0.34676014616286466</v>
      </c>
      <c r="J160" s="3">
        <f>ABS(AVERAGE(eod_group_score_df_negative!AB160:AB164))</f>
        <v>0.25753862198014799</v>
      </c>
      <c r="K160" s="3">
        <f>ABS(AVERAGE(eod_group_score_df_negative!AC160:AC164))</f>
        <v>0.18829092665709671</v>
      </c>
      <c r="L160" t="s">
        <v>277</v>
      </c>
      <c r="M160" s="4">
        <f t="shared" si="198"/>
        <v>-0.30804181314073925</v>
      </c>
      <c r="N160" s="4">
        <f t="shared" si="199"/>
        <v>-0.41198779861570611</v>
      </c>
      <c r="O160" s="4">
        <f t="shared" si="200"/>
        <v>-0.4176168045057766</v>
      </c>
      <c r="P160" s="4">
        <f t="shared" si="201"/>
        <v>-0.40762580834476569</v>
      </c>
      <c r="Q160" t="s">
        <v>277</v>
      </c>
      <c r="R160" s="6">
        <f t="shared" si="190"/>
        <v>45275</v>
      </c>
      <c r="S160" s="5">
        <f t="shared" ref="S160:V160" si="252">AVERAGE(M160:M164)</f>
        <v>0.10033388374426863</v>
      </c>
      <c r="T160" s="5">
        <f t="shared" si="252"/>
        <v>9.4801386246586405E-2</v>
      </c>
      <c r="U160" s="5">
        <f t="shared" si="252"/>
        <v>0.14449328250400109</v>
      </c>
      <c r="V160" s="5">
        <f t="shared" si="252"/>
        <v>-3.4866458058373719E-2</v>
      </c>
      <c r="W160" s="5">
        <f t="shared" si="203"/>
        <v>0.30476209443648239</v>
      </c>
      <c r="X160">
        <f>group_stock_price_index[[#This Row],[VNINDEX]]</f>
        <v>1102.3</v>
      </c>
      <c r="Y160" t="s">
        <v>277</v>
      </c>
      <c r="Z160" s="1">
        <f t="shared" si="193"/>
        <v>45275</v>
      </c>
      <c r="AA160" s="4">
        <f t="shared" si="194"/>
        <v>0</v>
      </c>
      <c r="AB160" s="4">
        <f t="shared" si="195"/>
        <v>0</v>
      </c>
      <c r="AC160" s="4">
        <f t="shared" si="196"/>
        <v>0</v>
      </c>
      <c r="AD160" s="4">
        <f t="shared" si="197"/>
        <v>0</v>
      </c>
      <c r="AE160" s="4">
        <f t="shared" si="204"/>
        <v>0</v>
      </c>
      <c r="AF160" s="7">
        <f t="shared" si="205"/>
        <v>1102.3</v>
      </c>
      <c r="AG160" t="s">
        <v>277</v>
      </c>
      <c r="AI160" t="s">
        <v>277</v>
      </c>
      <c r="AJ160" s="1">
        <f t="shared" si="206"/>
        <v>45275</v>
      </c>
      <c r="AK160" s="4">
        <f t="shared" si="207"/>
        <v>0</v>
      </c>
      <c r="AL160" s="4">
        <f t="shared" si="208"/>
        <v>0</v>
      </c>
      <c r="AM160" s="4">
        <f t="shared" si="209"/>
        <v>0</v>
      </c>
      <c r="AN160" s="4">
        <f t="shared" si="210"/>
        <v>0</v>
      </c>
      <c r="AO160" s="4">
        <f t="shared" si="211"/>
        <v>0</v>
      </c>
      <c r="AP160" s="4">
        <f t="shared" si="212"/>
        <v>0</v>
      </c>
      <c r="AQ160" s="4">
        <f t="shared" si="224"/>
        <v>0</v>
      </c>
      <c r="AR160" s="2">
        <f t="shared" si="213"/>
        <v>1102.3</v>
      </c>
      <c r="AU160">
        <f t="shared" si="214"/>
        <v>0.61799999999999999</v>
      </c>
      <c r="AV160">
        <f t="shared" si="215"/>
        <v>1</v>
      </c>
      <c r="AW160">
        <f t="shared" si="216"/>
        <v>1</v>
      </c>
      <c r="AX160">
        <f t="shared" si="217"/>
        <v>0.61799999999999999</v>
      </c>
      <c r="BE160" s="1">
        <f t="shared" si="218"/>
        <v>45275</v>
      </c>
      <c r="BF160">
        <f t="shared" si="219"/>
        <v>1</v>
      </c>
      <c r="BG160">
        <f t="shared" si="220"/>
        <v>1</v>
      </c>
      <c r="BH160">
        <f t="shared" si="221"/>
        <v>0.61799999999999999</v>
      </c>
      <c r="BI160">
        <f t="shared" si="222"/>
        <v>0.38200000000000001</v>
      </c>
    </row>
    <row r="161" spans="1:61" x14ac:dyDescent="0.25">
      <c r="A161" s="1">
        <f>eod_group_score_df_positive[[#This Row],[date]]</f>
        <v>45274</v>
      </c>
      <c r="B161" t="s">
        <v>277</v>
      </c>
      <c r="C161" s="3">
        <f>AVERAGE(eod_group_score_df_positive!Z161:Z165)</f>
        <v>0.13940979913640111</v>
      </c>
      <c r="D161" s="3">
        <f>AVERAGE(eod_group_score_df_positive!AA161:AA165)</f>
        <v>0.15500145530964859</v>
      </c>
      <c r="E161" s="3">
        <f>AVERAGE(eod_group_score_df_positive!AB161:AB165)</f>
        <v>0.15067484305785142</v>
      </c>
      <c r="F161" s="3">
        <f>AVERAGE(eod_group_score_df_positive!AC161:AC165)</f>
        <v>5.6169834288733123E-2</v>
      </c>
      <c r="G161" t="s">
        <v>277</v>
      </c>
      <c r="H161" s="3">
        <f>ABS(AVERAGE(eod_group_score_df_negative!Z161:Z165))</f>
        <v>0.35519922177940594</v>
      </c>
      <c r="I161" s="3">
        <f>ABS(AVERAGE(eod_group_score_df_negative!AA161:AA165))</f>
        <v>0.32783387724755852</v>
      </c>
      <c r="J161" s="3">
        <f>ABS(AVERAGE(eod_group_score_df_negative!AB161:AB165))</f>
        <v>0.23233050039700967</v>
      </c>
      <c r="K161" s="3">
        <f>ABS(AVERAGE(eod_group_score_df_negative!AC161:AC165))</f>
        <v>0.19128138965074987</v>
      </c>
      <c r="L161" t="s">
        <v>277</v>
      </c>
      <c r="M161" s="4">
        <f t="shared" si="198"/>
        <v>-0.4362828284923998</v>
      </c>
      <c r="N161" s="4">
        <f t="shared" si="199"/>
        <v>-0.35795313698885628</v>
      </c>
      <c r="O161" s="4">
        <f t="shared" si="200"/>
        <v>-0.21319717527330462</v>
      </c>
      <c r="P161" s="4">
        <f t="shared" si="201"/>
        <v>-0.5460128796738537</v>
      </c>
      <c r="Q161" t="s">
        <v>277</v>
      </c>
      <c r="R161" s="6">
        <f t="shared" si="190"/>
        <v>45274</v>
      </c>
      <c r="S161" s="5">
        <f t="shared" ref="S161:V161" si="253">AVERAGE(M161:M165)</f>
        <v>0.3264681566843855</v>
      </c>
      <c r="T161" s="5">
        <f t="shared" si="253"/>
        <v>0.3487768458291125</v>
      </c>
      <c r="U161" s="5">
        <f t="shared" si="253"/>
        <v>0.38842814695773198</v>
      </c>
      <c r="V161" s="5">
        <f t="shared" si="253"/>
        <v>0.18961543084517407</v>
      </c>
      <c r="W161" s="5">
        <f t="shared" si="203"/>
        <v>1.253288580316404</v>
      </c>
      <c r="X161">
        <f>group_stock_price_index[[#This Row],[VNINDEX]]</f>
        <v>1110.1300000000001</v>
      </c>
      <c r="Y161" t="s">
        <v>277</v>
      </c>
      <c r="Z161" s="1">
        <f t="shared" si="193"/>
        <v>45274</v>
      </c>
      <c r="AA161" s="4">
        <f t="shared" si="194"/>
        <v>0.4</v>
      </c>
      <c r="AB161" s="4">
        <f t="shared" si="195"/>
        <v>0.4</v>
      </c>
      <c r="AC161" s="4">
        <f t="shared" si="196"/>
        <v>0.4</v>
      </c>
      <c r="AD161" s="4">
        <f t="shared" si="197"/>
        <v>0</v>
      </c>
      <c r="AE161" s="4">
        <f t="shared" si="204"/>
        <v>1.2000000000000002</v>
      </c>
      <c r="AF161" s="7">
        <f t="shared" si="205"/>
        <v>1110.1300000000001</v>
      </c>
      <c r="AG161" t="s">
        <v>277</v>
      </c>
      <c r="AI161" t="s">
        <v>277</v>
      </c>
      <c r="AJ161" s="1">
        <f t="shared" si="206"/>
        <v>45274</v>
      </c>
      <c r="AK161" s="4">
        <f t="shared" si="207"/>
        <v>0.1</v>
      </c>
      <c r="AL161" s="4">
        <f t="shared" si="208"/>
        <v>0.1</v>
      </c>
      <c r="AM161" s="4">
        <f t="shared" si="209"/>
        <v>6.1800000000000001E-2</v>
      </c>
      <c r="AN161" s="4">
        <f t="shared" si="210"/>
        <v>0</v>
      </c>
      <c r="AO161" s="4">
        <f t="shared" si="211"/>
        <v>0.26180000000000003</v>
      </c>
      <c r="AP161" s="4">
        <f t="shared" si="212"/>
        <v>0.7</v>
      </c>
      <c r="AQ161" s="4">
        <f t="shared" si="224"/>
        <v>0.2</v>
      </c>
      <c r="AR161" s="2">
        <f t="shared" si="213"/>
        <v>1110.1300000000001</v>
      </c>
      <c r="AU161">
        <f t="shared" si="214"/>
        <v>0.61799999999999999</v>
      </c>
      <c r="AV161">
        <f t="shared" si="215"/>
        <v>1</v>
      </c>
      <c r="AW161">
        <f t="shared" si="216"/>
        <v>1</v>
      </c>
      <c r="AX161">
        <f t="shared" si="217"/>
        <v>0.61799999999999999</v>
      </c>
      <c r="BE161" s="1">
        <f t="shared" si="218"/>
        <v>45274</v>
      </c>
      <c r="BF161">
        <f t="shared" si="219"/>
        <v>1</v>
      </c>
      <c r="BG161">
        <f t="shared" si="220"/>
        <v>1</v>
      </c>
      <c r="BH161">
        <f t="shared" si="221"/>
        <v>0.61799999999999999</v>
      </c>
      <c r="BI161">
        <f t="shared" si="222"/>
        <v>0.38200000000000001</v>
      </c>
    </row>
    <row r="162" spans="1:61" x14ac:dyDescent="0.25">
      <c r="A162" s="1">
        <f>eod_group_score_df_positive[[#This Row],[date]]</f>
        <v>45273</v>
      </c>
      <c r="B162" t="s">
        <v>277</v>
      </c>
      <c r="C162" s="3">
        <f>AVERAGE(eod_group_score_df_positive!Z162:Z166)</f>
        <v>0.25439493145429715</v>
      </c>
      <c r="D162" s="3">
        <f>AVERAGE(eod_group_score_df_positive!AA162:AA166)</f>
        <v>0.25948295207247457</v>
      </c>
      <c r="E162" s="3">
        <f>AVERAGE(eod_group_score_df_positive!AB162:AB166)</f>
        <v>0.21639072148531194</v>
      </c>
      <c r="F162" s="3">
        <f>AVERAGE(eod_group_score_df_positive!AC162:AC166)</f>
        <v>0.11577066129551665</v>
      </c>
      <c r="G162" t="s">
        <v>277</v>
      </c>
      <c r="H162" s="3">
        <f>ABS(AVERAGE(eod_group_score_df_negative!Z162:Z166))</f>
        <v>0.27648774970500634</v>
      </c>
      <c r="I162" s="3">
        <f>ABS(AVERAGE(eod_group_score_df_negative!AA162:AA166))</f>
        <v>0.33989951463668688</v>
      </c>
      <c r="J162" s="3">
        <f>ABS(AVERAGE(eod_group_score_df_negative!AB162:AB166))</f>
        <v>0.23281456378096083</v>
      </c>
      <c r="K162" s="3">
        <f>ABS(AVERAGE(eod_group_score_df_negative!AC162:AC166))</f>
        <v>0.17950860971196356</v>
      </c>
      <c r="L162" t="s">
        <v>277</v>
      </c>
      <c r="M162" s="4">
        <f t="shared" si="198"/>
        <v>-4.1615255186822971E-2</v>
      </c>
      <c r="N162" s="4">
        <f t="shared" si="199"/>
        <v>-0.13416569057438391</v>
      </c>
      <c r="O162" s="4">
        <f t="shared" si="200"/>
        <v>-3.6561997007478267E-2</v>
      </c>
      <c r="P162" s="4">
        <f t="shared" si="201"/>
        <v>-0.21585649476502622</v>
      </c>
      <c r="Q162" t="s">
        <v>277</v>
      </c>
      <c r="R162" s="6">
        <f t="shared" si="190"/>
        <v>45273</v>
      </c>
      <c r="S162" s="5">
        <f t="shared" ref="S162:V162" si="254">AVERAGE(M162:M166)</f>
        <v>0.58836747077870621</v>
      </c>
      <c r="T162" s="5">
        <f t="shared" si="254"/>
        <v>0.59588072002785175</v>
      </c>
      <c r="U162" s="5">
        <f t="shared" si="254"/>
        <v>0.59866062410167353</v>
      </c>
      <c r="V162" s="5">
        <f t="shared" si="254"/>
        <v>0.46901280119517008</v>
      </c>
      <c r="W162" s="5">
        <f t="shared" si="203"/>
        <v>2.2519216161034015</v>
      </c>
      <c r="X162">
        <f>group_stock_price_index[[#This Row],[VNINDEX]]</f>
        <v>1114.2</v>
      </c>
      <c r="Y162" t="s">
        <v>277</v>
      </c>
      <c r="Z162" s="1">
        <f t="shared" si="193"/>
        <v>45273</v>
      </c>
      <c r="AA162" s="4">
        <f t="shared" si="194"/>
        <v>0.6</v>
      </c>
      <c r="AB162" s="4">
        <f t="shared" si="195"/>
        <v>0.6</v>
      </c>
      <c r="AC162" s="4">
        <f t="shared" si="196"/>
        <v>0.6</v>
      </c>
      <c r="AD162" s="4">
        <f t="shared" si="197"/>
        <v>0.4</v>
      </c>
      <c r="AE162" s="4">
        <f t="shared" si="204"/>
        <v>2.1999999999999997</v>
      </c>
      <c r="AF162" s="7">
        <f t="shared" si="205"/>
        <v>1114.2</v>
      </c>
      <c r="AG162" t="s">
        <v>277</v>
      </c>
      <c r="AI162" t="s">
        <v>277</v>
      </c>
      <c r="AJ162" s="1">
        <f t="shared" si="206"/>
        <v>45273</v>
      </c>
      <c r="AK162" s="4">
        <f t="shared" si="207"/>
        <v>0.15</v>
      </c>
      <c r="AL162" s="4">
        <f t="shared" si="208"/>
        <v>0.15</v>
      </c>
      <c r="AM162" s="4">
        <f t="shared" si="209"/>
        <v>9.2699999999999991E-2</v>
      </c>
      <c r="AN162" s="4">
        <f t="shared" si="210"/>
        <v>3.8200000000000005E-2</v>
      </c>
      <c r="AO162" s="4">
        <f t="shared" si="211"/>
        <v>0.43090000000000001</v>
      </c>
      <c r="AP162" s="4">
        <f t="shared" si="212"/>
        <v>0.7</v>
      </c>
      <c r="AQ162" s="4">
        <f t="shared" si="224"/>
        <v>0.4</v>
      </c>
      <c r="AR162" s="2">
        <f t="shared" si="213"/>
        <v>1114.2</v>
      </c>
      <c r="AU162">
        <f t="shared" si="214"/>
        <v>0.61799999999999999</v>
      </c>
      <c r="AV162">
        <f t="shared" si="215"/>
        <v>1</v>
      </c>
      <c r="AW162">
        <f t="shared" si="216"/>
        <v>1</v>
      </c>
      <c r="AX162">
        <f t="shared" si="217"/>
        <v>0.61799999999999999</v>
      </c>
      <c r="BE162" s="1">
        <f t="shared" si="218"/>
        <v>45273</v>
      </c>
      <c r="BF162">
        <f t="shared" si="219"/>
        <v>1</v>
      </c>
      <c r="BG162">
        <f t="shared" si="220"/>
        <v>1</v>
      </c>
      <c r="BH162">
        <f t="shared" si="221"/>
        <v>0.61799999999999999</v>
      </c>
      <c r="BI162">
        <f t="shared" si="222"/>
        <v>0.38200000000000001</v>
      </c>
    </row>
    <row r="163" spans="1:61" x14ac:dyDescent="0.25">
      <c r="A163" s="1">
        <f>eod_group_score_df_positive[[#This Row],[date]]</f>
        <v>45272</v>
      </c>
      <c r="B163" t="s">
        <v>277</v>
      </c>
      <c r="C163" s="3">
        <f>AVERAGE(eod_group_score_df_positive!Z163:Z167)</f>
        <v>0.69388607849681483</v>
      </c>
      <c r="D163" s="3">
        <f>AVERAGE(eod_group_score_df_positive!AA163:AA167)</f>
        <v>0.72007658436476041</v>
      </c>
      <c r="E163" s="3">
        <f>AVERAGE(eod_group_score_df_positive!AB163:AB167)</f>
        <v>0.57458058726280026</v>
      </c>
      <c r="F163" s="3">
        <f>AVERAGE(eod_group_score_df_positive!AC163:AC167)</f>
        <v>0.31476550335858522</v>
      </c>
      <c r="G163" t="s">
        <v>277</v>
      </c>
      <c r="H163" s="3">
        <f>ABS(AVERAGE(eod_group_score_df_negative!Z163:Z167))</f>
        <v>0.12819070472949459</v>
      </c>
      <c r="I163" s="3">
        <f>ABS(AVERAGE(eod_group_score_df_negative!AA163:AA167))</f>
        <v>0.13147157585191332</v>
      </c>
      <c r="J163" s="3">
        <f>ABS(AVERAGE(eod_group_score_df_negative!AB163:AB167))</f>
        <v>8.4108715815976995E-2</v>
      </c>
      <c r="K163" s="3">
        <f>ABS(AVERAGE(eod_group_score_df_negative!AC163:AC167))</f>
        <v>0.10036999288410864</v>
      </c>
      <c r="L163" t="s">
        <v>277</v>
      </c>
      <c r="M163" s="4">
        <f t="shared" si="198"/>
        <v>0.68812960700240344</v>
      </c>
      <c r="N163" s="4">
        <f t="shared" si="199"/>
        <v>0.69121752122989555</v>
      </c>
      <c r="O163" s="4">
        <f t="shared" si="200"/>
        <v>0.74461793922310637</v>
      </c>
      <c r="P163" s="4">
        <f t="shared" si="201"/>
        <v>0.51644706948677321</v>
      </c>
      <c r="Q163" t="s">
        <v>277</v>
      </c>
      <c r="R163" s="6">
        <f t="shared" si="190"/>
        <v>45272</v>
      </c>
      <c r="S163" s="5">
        <f t="shared" ref="S163:V163" si="255">AVERAGE(M163:M167)</f>
        <v>0.76443479794301161</v>
      </c>
      <c r="T163" s="5">
        <f t="shared" si="255"/>
        <v>0.7883473686325162</v>
      </c>
      <c r="U163" s="5">
        <f t="shared" si="255"/>
        <v>0.76052607879226275</v>
      </c>
      <c r="V163" s="5">
        <f t="shared" si="255"/>
        <v>0.67085896229308895</v>
      </c>
      <c r="W163" s="5">
        <f t="shared" si="203"/>
        <v>2.984167207660879</v>
      </c>
      <c r="X163">
        <f>group_stock_price_index[[#This Row],[VNINDEX]]</f>
        <v>1127.6300000000001</v>
      </c>
      <c r="Y163" t="s">
        <v>277</v>
      </c>
      <c r="Z163" s="1">
        <f t="shared" si="193"/>
        <v>45272</v>
      </c>
      <c r="AA163" s="4">
        <f t="shared" si="194"/>
        <v>0.8</v>
      </c>
      <c r="AB163" s="4">
        <f t="shared" si="195"/>
        <v>0.8</v>
      </c>
      <c r="AC163" s="4">
        <f t="shared" si="196"/>
        <v>0.8</v>
      </c>
      <c r="AD163" s="4">
        <f t="shared" si="197"/>
        <v>0.6</v>
      </c>
      <c r="AE163" s="4">
        <f t="shared" si="204"/>
        <v>3.0000000000000004</v>
      </c>
      <c r="AF163" s="7">
        <f t="shared" si="205"/>
        <v>1127.6300000000001</v>
      </c>
      <c r="AG163" t="s">
        <v>277</v>
      </c>
      <c r="AI163" t="s">
        <v>277</v>
      </c>
      <c r="AJ163" s="1">
        <f t="shared" si="206"/>
        <v>45272</v>
      </c>
      <c r="AK163" s="4">
        <f t="shared" si="207"/>
        <v>0.2</v>
      </c>
      <c r="AL163" s="4">
        <f t="shared" si="208"/>
        <v>0.2</v>
      </c>
      <c r="AM163" s="4">
        <f t="shared" si="209"/>
        <v>0.1236</v>
      </c>
      <c r="AN163" s="4">
        <f t="shared" si="210"/>
        <v>5.7299999999999997E-2</v>
      </c>
      <c r="AO163" s="4">
        <f t="shared" si="211"/>
        <v>0.58090000000000008</v>
      </c>
      <c r="AP163" s="4">
        <f t="shared" si="212"/>
        <v>0.7</v>
      </c>
      <c r="AQ163" s="4">
        <f t="shared" si="224"/>
        <v>0.6</v>
      </c>
      <c r="AR163" s="2">
        <f t="shared" si="213"/>
        <v>1127.6300000000001</v>
      </c>
      <c r="AU163">
        <f t="shared" si="214"/>
        <v>0.61799999999999999</v>
      </c>
      <c r="AV163">
        <f t="shared" si="215"/>
        <v>1</v>
      </c>
      <c r="AW163">
        <f t="shared" si="216"/>
        <v>1</v>
      </c>
      <c r="AX163">
        <f t="shared" si="217"/>
        <v>0.61799999999999999</v>
      </c>
      <c r="BE163" s="1">
        <f t="shared" si="218"/>
        <v>45272</v>
      </c>
      <c r="BF163">
        <f t="shared" si="219"/>
        <v>1</v>
      </c>
      <c r="BG163">
        <f t="shared" si="220"/>
        <v>1</v>
      </c>
      <c r="BH163">
        <f t="shared" si="221"/>
        <v>0.61799999999999999</v>
      </c>
      <c r="BI163">
        <f t="shared" si="222"/>
        <v>0.38200000000000001</v>
      </c>
    </row>
    <row r="164" spans="1:61" x14ac:dyDescent="0.25">
      <c r="A164" s="1">
        <f>eod_group_score_df_positive[[#This Row],[date]]</f>
        <v>45271</v>
      </c>
      <c r="B164" t="s">
        <v>277</v>
      </c>
      <c r="C164" s="3">
        <f>AVERAGE(eod_group_score_df_positive!Z164:Z168)</f>
        <v>0.7126373967727675</v>
      </c>
      <c r="D164" s="3">
        <f>AVERAGE(eod_group_score_df_positive!AA164:AA168)</f>
        <v>0.71621417886592553</v>
      </c>
      <c r="E164" s="3">
        <f>AVERAGE(eod_group_score_df_positive!AB164:AB168)</f>
        <v>0.54468140493802342</v>
      </c>
      <c r="F164" s="3">
        <f>AVERAGE(eod_group_score_df_positive!AC164:AC168)</f>
        <v>0.31933681208250425</v>
      </c>
      <c r="G164" t="s">
        <v>277</v>
      </c>
      <c r="H164" s="3">
        <f>ABS(AVERAGE(eod_group_score_df_negative!Z164:Z168))</f>
        <v>0.17844911463255692</v>
      </c>
      <c r="I164" s="3">
        <f>ABS(AVERAGE(eod_group_score_df_negative!AA164:AA168))</f>
        <v>0.13293617006365152</v>
      </c>
      <c r="J164" s="3">
        <f>ABS(AVERAGE(eod_group_score_df_negative!AB164:AB168))</f>
        <v>0.11745488280118796</v>
      </c>
      <c r="K164" s="3">
        <f>ABS(AVERAGE(eod_group_score_df_negative!AC164:AC168))</f>
        <v>0.11257418408653272</v>
      </c>
      <c r="L164" t="s">
        <v>277</v>
      </c>
      <c r="M164" s="4">
        <f t="shared" si="198"/>
        <v>0.59947970853890176</v>
      </c>
      <c r="N164" s="4">
        <f t="shared" si="199"/>
        <v>0.68689603618198269</v>
      </c>
      <c r="O164" s="4">
        <f t="shared" si="200"/>
        <v>0.64522445008345863</v>
      </c>
      <c r="P164" s="4">
        <f t="shared" si="201"/>
        <v>0.4787158230050037</v>
      </c>
      <c r="Q164" t="s">
        <v>277</v>
      </c>
      <c r="R164" s="6">
        <f t="shared" si="190"/>
        <v>45271</v>
      </c>
      <c r="S164" s="5">
        <f t="shared" ref="S164:V164" si="256">AVERAGE(M164:M168)</f>
        <v>0.78526668108777797</v>
      </c>
      <c r="T164" s="5">
        <f t="shared" si="256"/>
        <v>0.80878381950438949</v>
      </c>
      <c r="U164" s="5">
        <f t="shared" si="256"/>
        <v>0.74603122501471364</v>
      </c>
      <c r="V164" s="5">
        <f t="shared" si="256"/>
        <v>0.7062017055235581</v>
      </c>
      <c r="W164" s="5">
        <f t="shared" si="203"/>
        <v>3.0462834311304388</v>
      </c>
      <c r="X164">
        <f>group_stock_price_index[[#This Row],[VNINDEX]]</f>
        <v>1125.5</v>
      </c>
      <c r="Y164" t="s">
        <v>277</v>
      </c>
      <c r="Z164" s="1">
        <f t="shared" si="193"/>
        <v>45271</v>
      </c>
      <c r="AA164" s="4">
        <f t="shared" si="194"/>
        <v>0.8</v>
      </c>
      <c r="AB164" s="4">
        <f t="shared" si="195"/>
        <v>1</v>
      </c>
      <c r="AC164" s="4">
        <f t="shared" si="196"/>
        <v>0.8</v>
      </c>
      <c r="AD164" s="4">
        <f t="shared" si="197"/>
        <v>0.8</v>
      </c>
      <c r="AE164" s="4">
        <f t="shared" si="204"/>
        <v>3.4000000000000004</v>
      </c>
      <c r="AF164" s="7">
        <f t="shared" si="205"/>
        <v>1125.5</v>
      </c>
      <c r="AG164" t="s">
        <v>277</v>
      </c>
      <c r="AI164" t="s">
        <v>277</v>
      </c>
      <c r="AJ164" s="1">
        <f t="shared" si="206"/>
        <v>45271</v>
      </c>
      <c r="AK164" s="4">
        <f t="shared" si="207"/>
        <v>0.27639999999999998</v>
      </c>
      <c r="AL164" s="4">
        <f t="shared" si="208"/>
        <v>0.34549999999999997</v>
      </c>
      <c r="AM164" s="4">
        <f t="shared" si="209"/>
        <v>0.2</v>
      </c>
      <c r="AN164" s="4">
        <f t="shared" si="210"/>
        <v>0.1236</v>
      </c>
      <c r="AO164" s="4">
        <f t="shared" si="211"/>
        <v>0.9454999999999999</v>
      </c>
      <c r="AP164" s="4">
        <f t="shared" si="212"/>
        <v>1</v>
      </c>
      <c r="AQ164" s="4">
        <f t="shared" si="224"/>
        <v>1</v>
      </c>
      <c r="AR164" s="2">
        <f t="shared" si="213"/>
        <v>1125.5</v>
      </c>
      <c r="AU164">
        <f t="shared" si="214"/>
        <v>0.61799999999999999</v>
      </c>
      <c r="AV164">
        <f t="shared" si="215"/>
        <v>1</v>
      </c>
      <c r="AW164">
        <f t="shared" si="216"/>
        <v>1</v>
      </c>
      <c r="AX164">
        <f t="shared" si="217"/>
        <v>0.61799999999999999</v>
      </c>
      <c r="BE164" s="1">
        <f t="shared" si="218"/>
        <v>45271</v>
      </c>
      <c r="BF164">
        <f t="shared" si="219"/>
        <v>1.3819999999999999</v>
      </c>
      <c r="BG164">
        <f t="shared" si="220"/>
        <v>1.3819999999999999</v>
      </c>
      <c r="BH164">
        <f t="shared" si="221"/>
        <v>1</v>
      </c>
      <c r="BI164">
        <f t="shared" si="222"/>
        <v>0.61799999999999999</v>
      </c>
    </row>
    <row r="165" spans="1:61" x14ac:dyDescent="0.25">
      <c r="A165" s="1">
        <f>eod_group_score_df_positive[[#This Row],[date]]</f>
        <v>45268</v>
      </c>
      <c r="B165" t="s">
        <v>277</v>
      </c>
      <c r="C165" s="3">
        <f>AVERAGE(eod_group_score_df_positive!Z165:Z169)</f>
        <v>1.6254369088497824</v>
      </c>
      <c r="D165" s="3">
        <f>AVERAGE(eod_group_score_df_positive!AA165:AA169)</f>
        <v>1.3150456752476885</v>
      </c>
      <c r="E165" s="3">
        <f>AVERAGE(eod_group_score_df_positive!AB165:AB169)</f>
        <v>0.92030513890141674</v>
      </c>
      <c r="F165" s="3">
        <f>AVERAGE(eod_group_score_df_positive!AC165:AC169)</f>
        <v>0.54581049714536911</v>
      </c>
      <c r="G165" t="s">
        <v>277</v>
      </c>
      <c r="H165" s="3">
        <f>ABS(AVERAGE(eod_group_score_df_negative!Z165:Z169))</f>
        <v>0.1581805107829666</v>
      </c>
      <c r="I165" s="3">
        <f>ABS(AVERAGE(eod_group_score_df_negative!AA165:AA169))</f>
        <v>0.10058822089665945</v>
      </c>
      <c r="J165" s="3">
        <f>ABS(AVERAGE(eod_group_score_df_negative!AB165:AB169))</f>
        <v>0.10108860666993236</v>
      </c>
      <c r="K165" s="3">
        <f>ABS(AVERAGE(eod_group_score_df_negative!AC165:AC169))</f>
        <v>9.0783514637365448E-2</v>
      </c>
      <c r="L165" t="s">
        <v>277</v>
      </c>
      <c r="M165" s="4">
        <f t="shared" si="198"/>
        <v>0.82262955155984485</v>
      </c>
      <c r="N165" s="4">
        <f t="shared" si="199"/>
        <v>0.85788949929692437</v>
      </c>
      <c r="O165" s="4">
        <f t="shared" si="200"/>
        <v>0.80205751776287759</v>
      </c>
      <c r="P165" s="4">
        <f t="shared" si="201"/>
        <v>0.71478363617297336</v>
      </c>
      <c r="Q165" t="s">
        <v>277</v>
      </c>
      <c r="R165" s="6">
        <f t="shared" si="190"/>
        <v>45268</v>
      </c>
      <c r="S165" s="5">
        <f t="shared" ref="S165:V165" si="257">AVERAGE(M165:M169)</f>
        <v>0.84151429440816339</v>
      </c>
      <c r="T165" s="5">
        <f t="shared" si="257"/>
        <v>0.83594451299263217</v>
      </c>
      <c r="U165" s="5">
        <f t="shared" si="257"/>
        <v>0.77481524565354865</v>
      </c>
      <c r="V165" s="5">
        <f t="shared" si="257"/>
        <v>0.76295125495020155</v>
      </c>
      <c r="W165" s="5">
        <f t="shared" si="203"/>
        <v>3.2152253080045456</v>
      </c>
      <c r="X165">
        <f>group_stock_price_index[[#This Row],[VNINDEX]]</f>
        <v>1124.44</v>
      </c>
      <c r="Y165" t="s">
        <v>277</v>
      </c>
      <c r="Z165" s="1">
        <f t="shared" si="193"/>
        <v>45268</v>
      </c>
      <c r="AA165" s="4">
        <f t="shared" si="194"/>
        <v>1</v>
      </c>
      <c r="AB165" s="4">
        <f t="shared" si="195"/>
        <v>1</v>
      </c>
      <c r="AC165" s="4">
        <f t="shared" si="196"/>
        <v>0.8</v>
      </c>
      <c r="AD165" s="4">
        <f t="shared" si="197"/>
        <v>0.8</v>
      </c>
      <c r="AE165" s="4">
        <f t="shared" si="204"/>
        <v>3.5999999999999996</v>
      </c>
      <c r="AF165" s="7">
        <f t="shared" si="205"/>
        <v>1124.44</v>
      </c>
      <c r="AG165" t="s">
        <v>277</v>
      </c>
      <c r="AI165" t="s">
        <v>277</v>
      </c>
      <c r="AJ165" s="1">
        <f t="shared" si="206"/>
        <v>45268</v>
      </c>
      <c r="AK165" s="4">
        <f t="shared" si="207"/>
        <v>0.34549999999999997</v>
      </c>
      <c r="AL165" s="4">
        <f t="shared" si="208"/>
        <v>0.34549999999999997</v>
      </c>
      <c r="AM165" s="4">
        <f t="shared" si="209"/>
        <v>0.2</v>
      </c>
      <c r="AN165" s="4">
        <f t="shared" si="210"/>
        <v>0.1236</v>
      </c>
      <c r="AO165" s="4">
        <f t="shared" si="211"/>
        <v>1.0145999999999999</v>
      </c>
      <c r="AP165" s="4">
        <f t="shared" si="212"/>
        <v>1</v>
      </c>
      <c r="AQ165" s="4">
        <f t="shared" si="224"/>
        <v>1</v>
      </c>
      <c r="AR165" s="2">
        <f t="shared" si="213"/>
        <v>1124.44</v>
      </c>
      <c r="AU165">
        <f t="shared" si="214"/>
        <v>1.3819999999999999</v>
      </c>
      <c r="AV165">
        <f t="shared" si="215"/>
        <v>1.3819999999999999</v>
      </c>
      <c r="AW165">
        <f t="shared" si="216"/>
        <v>0.61799999999999999</v>
      </c>
      <c r="AX165">
        <f t="shared" si="217"/>
        <v>0.61799999999999999</v>
      </c>
      <c r="BE165" s="1">
        <f t="shared" si="218"/>
        <v>45268</v>
      </c>
      <c r="BF165">
        <f t="shared" si="219"/>
        <v>1.3819999999999999</v>
      </c>
      <c r="BG165">
        <f t="shared" si="220"/>
        <v>1.3819999999999999</v>
      </c>
      <c r="BH165">
        <f t="shared" si="221"/>
        <v>1</v>
      </c>
      <c r="BI165">
        <f t="shared" si="222"/>
        <v>0.61799999999999999</v>
      </c>
    </row>
    <row r="166" spans="1:61" x14ac:dyDescent="0.25">
      <c r="A166" s="1">
        <f>eod_group_score_df_positive[[#This Row],[date]]</f>
        <v>45267</v>
      </c>
      <c r="B166" t="s">
        <v>277</v>
      </c>
      <c r="C166" s="3">
        <f>AVERAGE(eod_group_score_df_positive!Z166:Z170)</f>
        <v>1.6598570060262676</v>
      </c>
      <c r="D166" s="3">
        <f>AVERAGE(eod_group_score_df_positive!AA166:AA170)</f>
        <v>1.3459676709121666</v>
      </c>
      <c r="E166" s="3">
        <f>AVERAGE(eod_group_score_df_positive!AB166:AB170)</f>
        <v>0.98849917374428808</v>
      </c>
      <c r="F166" s="3">
        <f>AVERAGE(eod_group_score_df_positive!AC166:AC170)</f>
        <v>0.61960485323284997</v>
      </c>
      <c r="G166" t="s">
        <v>277</v>
      </c>
      <c r="H166" s="3">
        <f>ABS(AVERAGE(eod_group_score_df_negative!Z166:Z170))</f>
        <v>0.11234545953165945</v>
      </c>
      <c r="I166" s="3">
        <f>ABS(AVERAGE(eod_group_score_df_negative!AA166:AA170))</f>
        <v>8.7768882861730096E-2</v>
      </c>
      <c r="J166" s="3">
        <f>ABS(AVERAGE(eod_group_score_df_negative!AB166:AB170))</f>
        <v>8.7145967008079347E-2</v>
      </c>
      <c r="K166" s="3">
        <f>ABS(AVERAGE(eod_group_score_df_negative!AC166:AC170))</f>
        <v>4.988576368584869E-2</v>
      </c>
      <c r="L166" t="s">
        <v>277</v>
      </c>
      <c r="M166" s="4">
        <f t="shared" si="198"/>
        <v>0.87321374197920354</v>
      </c>
      <c r="N166" s="4">
        <f t="shared" si="199"/>
        <v>0.87756623400484024</v>
      </c>
      <c r="O166" s="4">
        <f t="shared" si="200"/>
        <v>0.83796521044640337</v>
      </c>
      <c r="P166" s="4">
        <f t="shared" si="201"/>
        <v>0.85097397207612624</v>
      </c>
      <c r="Q166" t="s">
        <v>277</v>
      </c>
      <c r="R166" s="6">
        <f t="shared" si="190"/>
        <v>45267</v>
      </c>
      <c r="S166" s="5">
        <f t="shared" ref="S166:V166" si="258">AVERAGE(M166:M170)</f>
        <v>0.73439883066005518</v>
      </c>
      <c r="T166" s="5">
        <f t="shared" si="258"/>
        <v>0.74909939881586518</v>
      </c>
      <c r="U166" s="5">
        <f t="shared" si="258"/>
        <v>0.68600513555563336</v>
      </c>
      <c r="V166" s="5">
        <f t="shared" si="258"/>
        <v>0.71367838707962827</v>
      </c>
      <c r="W166" s="5">
        <f t="shared" si="203"/>
        <v>2.8831817521111822</v>
      </c>
      <c r="X166">
        <f>group_stock_price_index[[#This Row],[VNINDEX]]</f>
        <v>1121.49</v>
      </c>
      <c r="Y166" t="s">
        <v>277</v>
      </c>
      <c r="Z166" s="1">
        <f t="shared" si="193"/>
        <v>45267</v>
      </c>
      <c r="AA166" s="4">
        <f t="shared" si="194"/>
        <v>0.8</v>
      </c>
      <c r="AB166" s="4">
        <f t="shared" si="195"/>
        <v>0.8</v>
      </c>
      <c r="AC166" s="4">
        <f t="shared" si="196"/>
        <v>0.6</v>
      </c>
      <c r="AD166" s="4">
        <f t="shared" si="197"/>
        <v>0.8</v>
      </c>
      <c r="AE166" s="4">
        <f t="shared" si="204"/>
        <v>3</v>
      </c>
      <c r="AF166" s="7">
        <f t="shared" si="205"/>
        <v>1121.49</v>
      </c>
      <c r="AG166" t="s">
        <v>277</v>
      </c>
      <c r="AI166" t="s">
        <v>277</v>
      </c>
      <c r="AJ166" s="1">
        <f t="shared" si="206"/>
        <v>45267</v>
      </c>
      <c r="AK166" s="4">
        <f t="shared" si="207"/>
        <v>0.2</v>
      </c>
      <c r="AL166" s="4">
        <f t="shared" si="208"/>
        <v>0.2</v>
      </c>
      <c r="AM166" s="4">
        <f t="shared" si="209"/>
        <v>9.2699999999999991E-2</v>
      </c>
      <c r="AN166" s="4">
        <f t="shared" si="210"/>
        <v>7.640000000000001E-2</v>
      </c>
      <c r="AO166" s="4">
        <f t="shared" si="211"/>
        <v>0.56910000000000005</v>
      </c>
      <c r="AP166" s="4">
        <f t="shared" si="212"/>
        <v>0.7</v>
      </c>
      <c r="AQ166" s="4">
        <f t="shared" si="224"/>
        <v>0.6</v>
      </c>
      <c r="AR166" s="2">
        <f t="shared" si="213"/>
        <v>1121.49</v>
      </c>
      <c r="AU166">
        <f t="shared" si="214"/>
        <v>0.61799999999999999</v>
      </c>
      <c r="AV166">
        <f t="shared" si="215"/>
        <v>1</v>
      </c>
      <c r="AW166">
        <f t="shared" si="216"/>
        <v>1</v>
      </c>
      <c r="AX166">
        <f t="shared" si="217"/>
        <v>0.61799999999999999</v>
      </c>
      <c r="BE166" s="1">
        <f t="shared" si="218"/>
        <v>45267</v>
      </c>
      <c r="BF166">
        <f t="shared" si="219"/>
        <v>1</v>
      </c>
      <c r="BG166">
        <f t="shared" si="220"/>
        <v>1</v>
      </c>
      <c r="BH166">
        <f t="shared" si="221"/>
        <v>0.61799999999999999</v>
      </c>
      <c r="BI166">
        <f t="shared" si="222"/>
        <v>0.38200000000000001</v>
      </c>
    </row>
    <row r="167" spans="1:61" x14ac:dyDescent="0.25">
      <c r="A167" s="1">
        <f>eod_group_score_df_positive[[#This Row],[date]]</f>
        <v>45266</v>
      </c>
      <c r="B167" t="s">
        <v>277</v>
      </c>
      <c r="C167" s="3">
        <f>AVERAGE(eod_group_score_df_positive!Z167:Z171)</f>
        <v>1.5598654195742052</v>
      </c>
      <c r="D167" s="3">
        <f>AVERAGE(eod_group_score_df_positive!AA167:AA171)</f>
        <v>1.2329862800583116</v>
      </c>
      <c r="E167" s="3">
        <f>AVERAGE(eod_group_score_df_positive!AB167:AB171)</f>
        <v>0.93351405222611239</v>
      </c>
      <c r="F167" s="3">
        <f>AVERAGE(eod_group_score_df_positive!AC167:AC171)</f>
        <v>0.55759399329032822</v>
      </c>
      <c r="G167" t="s">
        <v>277</v>
      </c>
      <c r="H167" s="3">
        <f>ABS(AVERAGE(eod_group_score_df_negative!Z167:Z171))</f>
        <v>0.136819500721613</v>
      </c>
      <c r="I167" s="3">
        <f>ABS(AVERAGE(eod_group_score_df_negative!AA167:AA171))</f>
        <v>0.11589038981437452</v>
      </c>
      <c r="J167" s="3">
        <f>ABS(AVERAGE(eod_group_score_df_negative!AB167:AB171))</f>
        <v>0.11965871083463572</v>
      </c>
      <c r="K167" s="3">
        <f>ABS(AVERAGE(eod_group_score_df_negative!AC167:AC171))</f>
        <v>6.4243834937562694E-2</v>
      </c>
      <c r="L167" t="s">
        <v>277</v>
      </c>
      <c r="M167" s="4">
        <f t="shared" si="198"/>
        <v>0.83872138063470436</v>
      </c>
      <c r="N167" s="4">
        <f t="shared" si="199"/>
        <v>0.82816755244893825</v>
      </c>
      <c r="O167" s="4">
        <f t="shared" si="200"/>
        <v>0.77276527644546822</v>
      </c>
      <c r="P167" s="4">
        <f t="shared" si="201"/>
        <v>0.79337431072456843</v>
      </c>
      <c r="Q167" t="s">
        <v>277</v>
      </c>
      <c r="R167" s="6">
        <f t="shared" si="190"/>
        <v>45266</v>
      </c>
      <c r="S167" s="5">
        <f t="shared" ref="S167:V167" si="259">AVERAGE(M167:M171)</f>
        <v>0.64816246170867331</v>
      </c>
      <c r="T167" s="5">
        <f t="shared" si="259"/>
        <v>0.66659931490432023</v>
      </c>
      <c r="U167" s="5">
        <f t="shared" si="259"/>
        <v>0.58633445377711857</v>
      </c>
      <c r="V167" s="5">
        <f t="shared" si="259"/>
        <v>0.62184720242986768</v>
      </c>
      <c r="W167" s="5">
        <f t="shared" si="203"/>
        <v>2.52294343281998</v>
      </c>
      <c r="X167">
        <f>group_stock_price_index[[#This Row],[VNINDEX]]</f>
        <v>1126.43</v>
      </c>
      <c r="Y167" t="s">
        <v>277</v>
      </c>
      <c r="Z167" s="1">
        <f t="shared" si="193"/>
        <v>45266</v>
      </c>
      <c r="AA167" s="4">
        <f t="shared" si="194"/>
        <v>0.6</v>
      </c>
      <c r="AB167" s="4">
        <f t="shared" si="195"/>
        <v>0.6</v>
      </c>
      <c r="AC167" s="4">
        <f t="shared" si="196"/>
        <v>0.6</v>
      </c>
      <c r="AD167" s="4">
        <f t="shared" si="197"/>
        <v>0.6</v>
      </c>
      <c r="AE167" s="4">
        <f t="shared" si="204"/>
        <v>2.4</v>
      </c>
      <c r="AF167" s="7">
        <f t="shared" si="205"/>
        <v>1126.43</v>
      </c>
      <c r="AG167" t="s">
        <v>277</v>
      </c>
      <c r="AI167" t="s">
        <v>277</v>
      </c>
      <c r="AJ167" s="1">
        <f t="shared" si="206"/>
        <v>45266</v>
      </c>
      <c r="AK167" s="4">
        <f t="shared" si="207"/>
        <v>0.15</v>
      </c>
      <c r="AL167" s="4">
        <f t="shared" si="208"/>
        <v>0.15</v>
      </c>
      <c r="AM167" s="4">
        <f t="shared" si="209"/>
        <v>9.2699999999999991E-2</v>
      </c>
      <c r="AN167" s="4">
        <f t="shared" si="210"/>
        <v>5.7299999999999997E-2</v>
      </c>
      <c r="AO167" s="4">
        <f t="shared" si="211"/>
        <v>0.45</v>
      </c>
      <c r="AP167" s="4">
        <f t="shared" si="212"/>
        <v>0.7</v>
      </c>
      <c r="AQ167" s="4">
        <f t="shared" si="224"/>
        <v>0.4</v>
      </c>
      <c r="AR167" s="2">
        <f t="shared" si="213"/>
        <v>1126.43</v>
      </c>
      <c r="AU167">
        <f t="shared" si="214"/>
        <v>0.61799999999999999</v>
      </c>
      <c r="AV167">
        <f t="shared" si="215"/>
        <v>1</v>
      </c>
      <c r="AW167">
        <f t="shared" si="216"/>
        <v>1</v>
      </c>
      <c r="AX167">
        <f t="shared" si="217"/>
        <v>0.61799999999999999</v>
      </c>
      <c r="BE167" s="1">
        <f t="shared" si="218"/>
        <v>45266</v>
      </c>
      <c r="BF167">
        <f t="shared" si="219"/>
        <v>1</v>
      </c>
      <c r="BG167">
        <f t="shared" si="220"/>
        <v>1</v>
      </c>
      <c r="BH167">
        <f t="shared" si="221"/>
        <v>0.61799999999999999</v>
      </c>
      <c r="BI167">
        <f t="shared" si="222"/>
        <v>0.38200000000000001</v>
      </c>
    </row>
    <row r="168" spans="1:61" x14ac:dyDescent="0.25">
      <c r="A168" s="1">
        <f>eod_group_score_df_positive[[#This Row],[date]]</f>
        <v>45265</v>
      </c>
      <c r="B168" t="s">
        <v>277</v>
      </c>
      <c r="C168" s="3">
        <f>AVERAGE(eod_group_score_df_positive!Z168:Z172)</f>
        <v>1.2016648804081735</v>
      </c>
      <c r="D168" s="3">
        <f>AVERAGE(eod_group_score_df_positive!AA168:AA172)</f>
        <v>1.0362412576633104</v>
      </c>
      <c r="E168" s="3">
        <f>AVERAGE(eod_group_score_df_positive!AB168:AB172)</f>
        <v>0.64977144379592322</v>
      </c>
      <c r="F168" s="3">
        <f>AVERAGE(eod_group_score_df_positive!AC168:AC172)</f>
        <v>0.40473192066272895</v>
      </c>
      <c r="G168" t="s">
        <v>277</v>
      </c>
      <c r="H168" s="3">
        <f>ABS(AVERAGE(eod_group_score_df_negative!Z168:Z172))</f>
        <v>0.13926268782558296</v>
      </c>
      <c r="I168" s="3">
        <f>ABS(AVERAGE(eod_group_score_df_negative!AA168:AA172))</f>
        <v>0.11937532238541856</v>
      </c>
      <c r="J168" s="3">
        <f>ABS(AVERAGE(eod_group_score_df_negative!AB168:AB172))</f>
        <v>0.12740034511573969</v>
      </c>
      <c r="K168" s="3">
        <f>ABS(AVERAGE(eod_group_score_df_negative!AC168:AC172))</f>
        <v>7.3346622255986843E-2</v>
      </c>
      <c r="L168" t="s">
        <v>277</v>
      </c>
      <c r="M168" s="4">
        <f t="shared" si="198"/>
        <v>0.79228902272623569</v>
      </c>
      <c r="N168" s="4">
        <f t="shared" si="199"/>
        <v>0.79339977558926178</v>
      </c>
      <c r="O168" s="4">
        <f t="shared" si="200"/>
        <v>0.67214367033536093</v>
      </c>
      <c r="P168" s="4">
        <f t="shared" si="201"/>
        <v>0.69316078563911865</v>
      </c>
      <c r="Q168" t="s">
        <v>277</v>
      </c>
      <c r="R168" s="6">
        <f t="shared" si="190"/>
        <v>45265</v>
      </c>
      <c r="S168" s="5">
        <f t="shared" ref="S168:V168" si="260">AVERAGE(M168:M172)</f>
        <v>0.4306628999551842</v>
      </c>
      <c r="T168" s="5">
        <f t="shared" si="260"/>
        <v>0.50861958121163764</v>
      </c>
      <c r="U168" s="5">
        <f t="shared" si="260"/>
        <v>0.40110976740363224</v>
      </c>
      <c r="V168" s="5">
        <f t="shared" si="260"/>
        <v>0.48011191760847166</v>
      </c>
      <c r="W168" s="5">
        <f t="shared" si="203"/>
        <v>1.8205041661789256</v>
      </c>
      <c r="X168">
        <f>group_stock_price_index[[#This Row],[VNINDEX]]</f>
        <v>1115.97</v>
      </c>
      <c r="Y168" t="s">
        <v>277</v>
      </c>
      <c r="Z168" s="1">
        <f t="shared" si="193"/>
        <v>45265</v>
      </c>
      <c r="AA168" s="4">
        <f t="shared" si="194"/>
        <v>0.4</v>
      </c>
      <c r="AB168" s="4">
        <f t="shared" si="195"/>
        <v>0.6</v>
      </c>
      <c r="AC168" s="4">
        <f t="shared" si="196"/>
        <v>0.4</v>
      </c>
      <c r="AD168" s="4">
        <f t="shared" si="197"/>
        <v>0.4</v>
      </c>
      <c r="AE168" s="4">
        <f t="shared" si="204"/>
        <v>1.7999999999999998</v>
      </c>
      <c r="AF168" s="7">
        <f t="shared" si="205"/>
        <v>1115.97</v>
      </c>
      <c r="AG168" t="s">
        <v>277</v>
      </c>
      <c r="AI168" t="s">
        <v>277</v>
      </c>
      <c r="AJ168" s="1">
        <f t="shared" si="206"/>
        <v>45265</v>
      </c>
      <c r="AK168" s="4">
        <f t="shared" si="207"/>
        <v>0.13819999999999999</v>
      </c>
      <c r="AL168" s="4">
        <f t="shared" si="208"/>
        <v>0.20729999999999998</v>
      </c>
      <c r="AM168" s="4">
        <f t="shared" si="209"/>
        <v>0.1</v>
      </c>
      <c r="AN168" s="4">
        <f t="shared" si="210"/>
        <v>6.1800000000000001E-2</v>
      </c>
      <c r="AO168" s="4">
        <f t="shared" si="211"/>
        <v>0.50729999999999997</v>
      </c>
      <c r="AP168" s="4">
        <f t="shared" si="212"/>
        <v>0.7</v>
      </c>
      <c r="AQ168" s="4">
        <f t="shared" si="224"/>
        <v>0.6</v>
      </c>
      <c r="AR168" s="2">
        <f t="shared" si="213"/>
        <v>1115.97</v>
      </c>
      <c r="AU168">
        <f t="shared" si="214"/>
        <v>0.61799999999999999</v>
      </c>
      <c r="AV168">
        <f t="shared" si="215"/>
        <v>1</v>
      </c>
      <c r="AW168">
        <f t="shared" si="216"/>
        <v>1</v>
      </c>
      <c r="AX168">
        <f t="shared" si="217"/>
        <v>0.61799999999999999</v>
      </c>
      <c r="BE168" s="1">
        <f t="shared" si="218"/>
        <v>45265</v>
      </c>
      <c r="BF168">
        <f t="shared" si="219"/>
        <v>1.3819999999999999</v>
      </c>
      <c r="BG168">
        <f t="shared" si="220"/>
        <v>1.3819999999999999</v>
      </c>
      <c r="BH168">
        <f t="shared" si="221"/>
        <v>1</v>
      </c>
      <c r="BI168">
        <f t="shared" si="222"/>
        <v>0.61799999999999999</v>
      </c>
    </row>
    <row r="169" spans="1:61" x14ac:dyDescent="0.25">
      <c r="A169" s="1">
        <f>eod_group_score_df_positive[[#This Row],[date]]</f>
        <v>45264</v>
      </c>
      <c r="B169" t="s">
        <v>277</v>
      </c>
      <c r="C169" s="3">
        <f>AVERAGE(eod_group_score_df_positive!Z169:Z173)</f>
        <v>1.2502004162036688</v>
      </c>
      <c r="D169" s="3">
        <f>AVERAGE(eod_group_score_df_positive!AA169:AA173)</f>
        <v>1.0340617191324739</v>
      </c>
      <c r="E169" s="3">
        <f>AVERAGE(eod_group_score_df_positive!AB169:AB173)</f>
        <v>0.72196012566921852</v>
      </c>
      <c r="F169" s="3">
        <f>AVERAGE(eod_group_score_df_positive!AC169:AC173)</f>
        <v>0.42915823738744202</v>
      </c>
      <c r="G169" t="s">
        <v>277</v>
      </c>
      <c r="H169" s="3">
        <f>ABS(AVERAGE(eod_group_score_df_negative!Z169:Z173))</f>
        <v>7.9292432461574386E-2</v>
      </c>
      <c r="I169" s="3">
        <f>ABS(AVERAGE(eod_group_score_df_negative!AA169:AA173))</f>
        <v>0.1005868799119071</v>
      </c>
      <c r="J169" s="3">
        <f>ABS(AVERAGE(eod_group_score_df_negative!AB169:AB173))</f>
        <v>8.5084922028710347E-2</v>
      </c>
      <c r="K169" s="3">
        <f>ABS(AVERAGE(eod_group_score_df_negative!AC169:AC173))</f>
        <v>5.783989937834122E-2</v>
      </c>
      <c r="L169" t="s">
        <v>277</v>
      </c>
      <c r="M169" s="4">
        <f t="shared" si="198"/>
        <v>0.88071777514082783</v>
      </c>
      <c r="N169" s="4">
        <f t="shared" si="199"/>
        <v>0.82269950362319577</v>
      </c>
      <c r="O169" s="4">
        <f t="shared" si="200"/>
        <v>0.78914455327763311</v>
      </c>
      <c r="P169" s="4">
        <f t="shared" si="201"/>
        <v>0.76246357013822119</v>
      </c>
      <c r="Q169" t="s">
        <v>277</v>
      </c>
      <c r="R169" s="6">
        <f t="shared" si="190"/>
        <v>45264</v>
      </c>
      <c r="S169" s="5">
        <f t="shared" ref="S169:V169" si="261">AVERAGE(M169:M173)</f>
        <v>0.24665647037277552</v>
      </c>
      <c r="T169" s="5">
        <f t="shared" si="261"/>
        <v>0.30090205336038067</v>
      </c>
      <c r="U169" s="5">
        <f t="shared" si="261"/>
        <v>0.23318843976795822</v>
      </c>
      <c r="V169" s="5">
        <f t="shared" si="261"/>
        <v>0.35313493450271222</v>
      </c>
      <c r="W169" s="5">
        <f t="shared" si="203"/>
        <v>1.1338818980038265</v>
      </c>
      <c r="X169">
        <f>group_stock_price_index[[#This Row],[VNINDEX]]</f>
        <v>1120.49</v>
      </c>
      <c r="Y169" t="s">
        <v>277</v>
      </c>
      <c r="Z169" s="1">
        <f t="shared" si="193"/>
        <v>45264</v>
      </c>
      <c r="AA169" s="4">
        <f t="shared" si="194"/>
        <v>0.2</v>
      </c>
      <c r="AB169" s="4">
        <f t="shared" si="195"/>
        <v>0.4</v>
      </c>
      <c r="AC169" s="4">
        <f t="shared" si="196"/>
        <v>0.2</v>
      </c>
      <c r="AD169" s="4">
        <f t="shared" si="197"/>
        <v>0.4</v>
      </c>
      <c r="AE169" s="4">
        <f t="shared" si="204"/>
        <v>1.2000000000000002</v>
      </c>
      <c r="AF169" s="7">
        <f t="shared" si="205"/>
        <v>1120.49</v>
      </c>
      <c r="AG169" t="s">
        <v>277</v>
      </c>
      <c r="AI169" t="s">
        <v>277</v>
      </c>
      <c r="AJ169" s="1">
        <f t="shared" si="206"/>
        <v>45264</v>
      </c>
      <c r="AK169" s="4">
        <f t="shared" si="207"/>
        <v>0.05</v>
      </c>
      <c r="AL169" s="4">
        <f t="shared" si="208"/>
        <v>0.1</v>
      </c>
      <c r="AM169" s="4">
        <f t="shared" si="209"/>
        <v>3.09E-2</v>
      </c>
      <c r="AN169" s="4">
        <f t="shared" si="210"/>
        <v>3.8200000000000005E-2</v>
      </c>
      <c r="AO169" s="4">
        <f t="shared" si="211"/>
        <v>0.21910000000000004</v>
      </c>
      <c r="AP169" s="4">
        <f t="shared" si="212"/>
        <v>0</v>
      </c>
      <c r="AQ169" s="4">
        <f t="shared" si="224"/>
        <v>0.2</v>
      </c>
      <c r="AR169" s="2">
        <f t="shared" si="213"/>
        <v>1120.49</v>
      </c>
      <c r="AU169">
        <f t="shared" si="214"/>
        <v>0.61799999999999999</v>
      </c>
      <c r="AV169">
        <f t="shared" si="215"/>
        <v>0.61799999999999999</v>
      </c>
      <c r="AW169">
        <f t="shared" si="216"/>
        <v>0.61799999999999999</v>
      </c>
      <c r="AX169">
        <f t="shared" si="217"/>
        <v>0.61799999999999999</v>
      </c>
      <c r="BE169" s="1">
        <f t="shared" si="218"/>
        <v>45264</v>
      </c>
      <c r="BF169">
        <f t="shared" si="219"/>
        <v>1</v>
      </c>
      <c r="BG169">
        <f t="shared" si="220"/>
        <v>1</v>
      </c>
      <c r="BH169">
        <f t="shared" si="221"/>
        <v>0.61799999999999999</v>
      </c>
      <c r="BI169">
        <f t="shared" si="222"/>
        <v>0.38200000000000001</v>
      </c>
    </row>
    <row r="170" spans="1:61" x14ac:dyDescent="0.25">
      <c r="A170" s="1">
        <f>eod_group_score_df_positive[[#This Row],[date]]</f>
        <v>45261</v>
      </c>
      <c r="B170" t="s">
        <v>277</v>
      </c>
      <c r="C170" s="3">
        <f>AVERAGE(eod_group_score_df_positive!Z170:Z174)</f>
        <v>0.30976526634677437</v>
      </c>
      <c r="D170" s="3">
        <f>AVERAGE(eod_group_score_df_positive!AA170:AA174)</f>
        <v>0.40704264725472</v>
      </c>
      <c r="E170" s="3">
        <f>AVERAGE(eod_group_score_df_positive!AB170:AB174)</f>
        <v>0.34204568991866879</v>
      </c>
      <c r="F170" s="3">
        <f>AVERAGE(eod_group_score_df_positive!AC170:AC174)</f>
        <v>0.2337833858458426</v>
      </c>
      <c r="G170" t="s">
        <v>277</v>
      </c>
      <c r="H170" s="3">
        <f>ABS(AVERAGE(eod_group_score_df_negative!Z170:Z174))</f>
        <v>0.17159090311999167</v>
      </c>
      <c r="I170" s="3">
        <f>ABS(AVERAGE(eod_group_score_df_negative!AA170:AA174))</f>
        <v>0.16478141758400441</v>
      </c>
      <c r="J170" s="3">
        <f>ABS(AVERAGE(eod_group_score_df_negative!AB170:AB174))</f>
        <v>0.16170090072725593</v>
      </c>
      <c r="K170" s="3">
        <f>ABS(AVERAGE(eod_group_score_df_negative!AC170:AC174))</f>
        <v>8.4631642276037325E-2</v>
      </c>
      <c r="L170" t="s">
        <v>277</v>
      </c>
      <c r="M170" s="4">
        <f t="shared" si="198"/>
        <v>0.28705223281930442</v>
      </c>
      <c r="N170" s="4">
        <f t="shared" si="199"/>
        <v>0.4236639284130902</v>
      </c>
      <c r="O170" s="4">
        <f t="shared" si="200"/>
        <v>0.35800696727330167</v>
      </c>
      <c r="P170" s="4">
        <f t="shared" si="201"/>
        <v>0.46841929682010597</v>
      </c>
      <c r="Q170" t="s">
        <v>277</v>
      </c>
      <c r="R170" s="6">
        <f t="shared" si="190"/>
        <v>45261</v>
      </c>
      <c r="S170" s="5">
        <f t="shared" ref="S170:V170" si="262">AVERAGE(M170:M174)</f>
        <v>3.7926140901106922E-2</v>
      </c>
      <c r="T170" s="5">
        <f t="shared" si="262"/>
        <v>0.13012607413679309</v>
      </c>
      <c r="U170" s="5">
        <f t="shared" si="262"/>
        <v>2.7628510225954046E-2</v>
      </c>
      <c r="V170" s="5">
        <f t="shared" si="262"/>
        <v>0.20914344644512628</v>
      </c>
      <c r="W170" s="5">
        <f t="shared" si="203"/>
        <v>0.40482417170898033</v>
      </c>
      <c r="X170">
        <f>group_stock_price_index[[#This Row],[VNINDEX]]</f>
        <v>1102.1600000000001</v>
      </c>
      <c r="Y170" t="s">
        <v>277</v>
      </c>
      <c r="Z170" s="1">
        <f t="shared" si="193"/>
        <v>45261</v>
      </c>
      <c r="AA170" s="4">
        <f t="shared" si="194"/>
        <v>0</v>
      </c>
      <c r="AB170" s="4">
        <f t="shared" si="195"/>
        <v>0</v>
      </c>
      <c r="AC170" s="4">
        <f t="shared" si="196"/>
        <v>0</v>
      </c>
      <c r="AD170" s="4">
        <f t="shared" si="197"/>
        <v>0.2</v>
      </c>
      <c r="AE170" s="4">
        <f t="shared" si="204"/>
        <v>0.2</v>
      </c>
      <c r="AF170" s="7">
        <f t="shared" si="205"/>
        <v>1102.1600000000001</v>
      </c>
      <c r="AG170" t="s">
        <v>277</v>
      </c>
      <c r="AI170" t="s">
        <v>277</v>
      </c>
      <c r="AJ170" s="1">
        <f t="shared" si="206"/>
        <v>45261</v>
      </c>
      <c r="AK170" s="4">
        <f t="shared" si="207"/>
        <v>0</v>
      </c>
      <c r="AL170" s="4">
        <f t="shared" si="208"/>
        <v>0</v>
      </c>
      <c r="AM170" s="4">
        <f t="shared" si="209"/>
        <v>0</v>
      </c>
      <c r="AN170" s="4">
        <f t="shared" si="210"/>
        <v>1.9100000000000002E-2</v>
      </c>
      <c r="AO170" s="4">
        <f t="shared" si="211"/>
        <v>1.9100000000000002E-2</v>
      </c>
      <c r="AP170" s="4">
        <f t="shared" si="212"/>
        <v>0</v>
      </c>
      <c r="AQ170" s="4">
        <f t="shared" si="224"/>
        <v>0</v>
      </c>
      <c r="AR170" s="2">
        <f t="shared" si="213"/>
        <v>1102.1600000000001</v>
      </c>
      <c r="AU170">
        <f t="shared" si="214"/>
        <v>0.61799999999999999</v>
      </c>
      <c r="AV170">
        <f t="shared" si="215"/>
        <v>0.61799999999999999</v>
      </c>
      <c r="AW170">
        <f t="shared" si="216"/>
        <v>0.61799999999999999</v>
      </c>
      <c r="AX170">
        <f t="shared" si="217"/>
        <v>0.61799999999999999</v>
      </c>
      <c r="BE170" s="1">
        <f t="shared" si="218"/>
        <v>45261</v>
      </c>
      <c r="BF170">
        <f t="shared" si="219"/>
        <v>0.38200000000000001</v>
      </c>
      <c r="BG170">
        <f t="shared" si="220"/>
        <v>0.38200000000000001</v>
      </c>
      <c r="BH170">
        <f t="shared" si="221"/>
        <v>0.38200000000000001</v>
      </c>
      <c r="BI170">
        <f t="shared" si="222"/>
        <v>0.38200000000000001</v>
      </c>
    </row>
    <row r="171" spans="1:61" x14ac:dyDescent="0.25">
      <c r="A171" s="1">
        <f>eod_group_score_df_positive[[#This Row],[date]]</f>
        <v>45260</v>
      </c>
      <c r="B171" t="s">
        <v>277</v>
      </c>
      <c r="C171" s="3">
        <f>AVERAGE(eod_group_score_df_positive!Z171:Z175)</f>
        <v>0.43812091913085743</v>
      </c>
      <c r="D171" s="3">
        <f>AVERAGE(eod_group_score_df_positive!AA171:AA175)</f>
        <v>0.45724157262947268</v>
      </c>
      <c r="E171" s="3">
        <f>AVERAGE(eod_group_score_df_positive!AB171:AB175)</f>
        <v>0.32532288899005107</v>
      </c>
      <c r="F171" s="3">
        <f>AVERAGE(eod_group_score_df_positive!AC171:AC175)</f>
        <v>0.19913078168736925</v>
      </c>
      <c r="G171" t="s">
        <v>277</v>
      </c>
      <c r="H171" s="3">
        <f>ABS(AVERAGE(eod_group_score_df_negative!Z171:Z175))</f>
        <v>0.16952294779717006</v>
      </c>
      <c r="I171" s="3">
        <f>ABS(AVERAGE(eod_group_score_df_negative!AA171:AA175))</f>
        <v>0.16695096277826388</v>
      </c>
      <c r="J171" s="3">
        <f>ABS(AVERAGE(eod_group_score_df_negative!AB171:AB175))</f>
        <v>0.16037436839855349</v>
      </c>
      <c r="K171" s="3">
        <f>ABS(AVERAGE(eod_group_score_df_negative!AC171:AC175))</f>
        <v>8.7014065845175473E-2</v>
      </c>
      <c r="L171" t="s">
        <v>277</v>
      </c>
      <c r="M171" s="4">
        <f t="shared" si="198"/>
        <v>0.4420318972222943</v>
      </c>
      <c r="N171" s="4">
        <f t="shared" si="199"/>
        <v>0.4650658144471152</v>
      </c>
      <c r="O171" s="4">
        <f t="shared" si="200"/>
        <v>0.33961180155382859</v>
      </c>
      <c r="P171" s="4">
        <f t="shared" si="201"/>
        <v>0.39181804882732396</v>
      </c>
      <c r="Q171" t="s">
        <v>277</v>
      </c>
      <c r="R171" s="6">
        <f t="shared" si="190"/>
        <v>45260</v>
      </c>
      <c r="S171" s="5">
        <f t="shared" ref="S171:V171" si="263">AVERAGE(M171:M175)</f>
        <v>-1.763132067571899E-2</v>
      </c>
      <c r="T171" s="5">
        <f t="shared" si="263"/>
        <v>7.3436032411839311E-2</v>
      </c>
      <c r="U171" s="5">
        <f t="shared" si="263"/>
        <v>-3.4963644116865242E-2</v>
      </c>
      <c r="V171" s="5">
        <f t="shared" si="263"/>
        <v>0.12326610734341334</v>
      </c>
      <c r="W171" s="5">
        <f t="shared" si="203"/>
        <v>0.14410717496266842</v>
      </c>
      <c r="X171">
        <f>group_stock_price_index[[#This Row],[VNINDEX]]</f>
        <v>1094.1300000000001</v>
      </c>
      <c r="Y171" t="s">
        <v>277</v>
      </c>
      <c r="Z171" s="1">
        <f t="shared" si="193"/>
        <v>45260</v>
      </c>
      <c r="AA171" s="4">
        <f t="shared" si="194"/>
        <v>0</v>
      </c>
      <c r="AB171" s="4">
        <f t="shared" si="195"/>
        <v>0</v>
      </c>
      <c r="AC171" s="4">
        <f t="shared" si="196"/>
        <v>0</v>
      </c>
      <c r="AD171" s="4">
        <f t="shared" si="197"/>
        <v>0</v>
      </c>
      <c r="AE171" s="4">
        <f t="shared" si="204"/>
        <v>0</v>
      </c>
      <c r="AF171" s="7">
        <f t="shared" si="205"/>
        <v>1094.1300000000001</v>
      </c>
      <c r="AG171" t="s">
        <v>277</v>
      </c>
      <c r="AI171" t="s">
        <v>277</v>
      </c>
      <c r="AJ171" s="1">
        <f t="shared" si="206"/>
        <v>45260</v>
      </c>
      <c r="AK171" s="4">
        <f t="shared" si="207"/>
        <v>0</v>
      </c>
      <c r="AL171" s="4">
        <f t="shared" si="208"/>
        <v>0</v>
      </c>
      <c r="AM171" s="4">
        <f t="shared" si="209"/>
        <v>0</v>
      </c>
      <c r="AN171" s="4">
        <f t="shared" si="210"/>
        <v>0</v>
      </c>
      <c r="AO171" s="4">
        <f t="shared" si="211"/>
        <v>0</v>
      </c>
      <c r="AP171" s="4">
        <f t="shared" si="212"/>
        <v>0</v>
      </c>
      <c r="AQ171" s="4">
        <f t="shared" si="224"/>
        <v>0</v>
      </c>
      <c r="AR171" s="2">
        <f t="shared" si="213"/>
        <v>1094.1300000000001</v>
      </c>
      <c r="AU171">
        <f t="shared" si="214"/>
        <v>0.61799999999999999</v>
      </c>
      <c r="AV171">
        <f t="shared" si="215"/>
        <v>0.61799999999999999</v>
      </c>
      <c r="AW171">
        <f t="shared" si="216"/>
        <v>0.61799999999999999</v>
      </c>
      <c r="AX171">
        <f t="shared" si="217"/>
        <v>0.61799999999999999</v>
      </c>
      <c r="BE171" s="1">
        <f t="shared" si="218"/>
        <v>45260</v>
      </c>
      <c r="BF171">
        <f t="shared" si="219"/>
        <v>1</v>
      </c>
      <c r="BG171">
        <f t="shared" si="220"/>
        <v>1</v>
      </c>
      <c r="BH171">
        <f t="shared" si="221"/>
        <v>0.61799999999999999</v>
      </c>
      <c r="BI171">
        <f t="shared" si="222"/>
        <v>0.38200000000000001</v>
      </c>
    </row>
    <row r="172" spans="1:61" x14ac:dyDescent="0.25">
      <c r="A172" s="1">
        <f>eod_group_score_df_positive[[#This Row],[date]]</f>
        <v>45259</v>
      </c>
      <c r="B172" t="s">
        <v>277</v>
      </c>
      <c r="C172" s="3">
        <f>AVERAGE(eod_group_score_df_positive!Z172:Z176)</f>
        <v>0.41801854852550696</v>
      </c>
      <c r="D172" s="3">
        <f>AVERAGE(eod_group_score_df_positive!AA172:AA176)</f>
        <v>0.46827365470427396</v>
      </c>
      <c r="E172" s="3">
        <f>AVERAGE(eod_group_score_df_positive!AB172:AB176)</f>
        <v>0.30911342464338404</v>
      </c>
      <c r="F172" s="3">
        <f>AVERAGE(eod_group_score_df_positive!AC172:AC176)</f>
        <v>0.19378334768645952</v>
      </c>
      <c r="G172" t="s">
        <v>277</v>
      </c>
      <c r="H172" s="3">
        <f>ABS(AVERAGE(eod_group_score_df_negative!Z172:Z176))</f>
        <v>0.69488196253399115</v>
      </c>
      <c r="I172" s="3">
        <f>ABS(AVERAGE(eod_group_score_df_negative!AA172:AA176))</f>
        <v>0.43375406071130695</v>
      </c>
      <c r="J172" s="3">
        <f>ABS(AVERAGE(eod_group_score_df_negative!AB172:AB176))</f>
        <v>0.42109717532393753</v>
      </c>
      <c r="K172" s="3">
        <f>ABS(AVERAGE(eod_group_score_df_negative!AC172:AC176))</f>
        <v>0.16352046949112126</v>
      </c>
      <c r="L172" t="s">
        <v>277</v>
      </c>
      <c r="M172" s="4">
        <f t="shared" si="198"/>
        <v>-0.24877642813274123</v>
      </c>
      <c r="N172" s="4">
        <f t="shared" si="199"/>
        <v>3.8268883985524971E-2</v>
      </c>
      <c r="O172" s="4">
        <f t="shared" si="200"/>
        <v>-0.15335815542196318</v>
      </c>
      <c r="P172" s="4">
        <f t="shared" si="201"/>
        <v>8.4697886617588397E-2</v>
      </c>
      <c r="Q172" t="s">
        <v>277</v>
      </c>
      <c r="R172" s="6">
        <f t="shared" si="190"/>
        <v>45259</v>
      </c>
      <c r="S172" s="5">
        <f t="shared" ref="S172:V172" si="264">AVERAGE(M172:M176)</f>
        <v>-0.14485335173376546</v>
      </c>
      <c r="T172" s="5">
        <f t="shared" si="264"/>
        <v>-6.181361295645884E-2</v>
      </c>
      <c r="U172" s="5">
        <f t="shared" si="264"/>
        <v>-0.16431980683956629</v>
      </c>
      <c r="V172" s="5">
        <f t="shared" si="264"/>
        <v>-2.9095462259374177E-2</v>
      </c>
      <c r="W172" s="5">
        <f t="shared" si="203"/>
        <v>-0.40008223378916474</v>
      </c>
      <c r="X172">
        <f>group_stock_price_index[[#This Row],[VNINDEX]]</f>
        <v>1102.8</v>
      </c>
      <c r="Y172" t="s">
        <v>277</v>
      </c>
      <c r="Z172" s="1">
        <f t="shared" si="193"/>
        <v>45259</v>
      </c>
      <c r="AA172" s="4">
        <f t="shared" si="194"/>
        <v>0</v>
      </c>
      <c r="AB172" s="4">
        <f t="shared" si="195"/>
        <v>0</v>
      </c>
      <c r="AC172" s="4">
        <f t="shared" si="196"/>
        <v>0</v>
      </c>
      <c r="AD172" s="4">
        <f t="shared" si="197"/>
        <v>0</v>
      </c>
      <c r="AE172" s="4">
        <f t="shared" si="204"/>
        <v>0</v>
      </c>
      <c r="AF172" s="7">
        <f t="shared" si="205"/>
        <v>1102.8</v>
      </c>
      <c r="AG172" t="s">
        <v>277</v>
      </c>
      <c r="AI172" t="s">
        <v>277</v>
      </c>
      <c r="AJ172" s="1">
        <f t="shared" si="206"/>
        <v>45259</v>
      </c>
      <c r="AK172" s="4">
        <f t="shared" si="207"/>
        <v>0</v>
      </c>
      <c r="AL172" s="4">
        <f t="shared" si="208"/>
        <v>0</v>
      </c>
      <c r="AM172" s="4">
        <f t="shared" si="209"/>
        <v>0</v>
      </c>
      <c r="AN172" s="4">
        <f t="shared" si="210"/>
        <v>0</v>
      </c>
      <c r="AO172" s="4">
        <f t="shared" si="211"/>
        <v>0</v>
      </c>
      <c r="AP172" s="4">
        <f t="shared" si="212"/>
        <v>0</v>
      </c>
      <c r="AQ172" s="4">
        <f t="shared" si="224"/>
        <v>0</v>
      </c>
      <c r="AR172" s="2">
        <f t="shared" si="213"/>
        <v>1102.8</v>
      </c>
      <c r="AU172">
        <f t="shared" si="214"/>
        <v>0.61799999999999999</v>
      </c>
      <c r="AV172">
        <f t="shared" si="215"/>
        <v>0.61799999999999999</v>
      </c>
      <c r="AW172">
        <f t="shared" si="216"/>
        <v>0.61799999999999999</v>
      </c>
      <c r="AX172">
        <f t="shared" si="217"/>
        <v>0.61799999999999999</v>
      </c>
      <c r="BE172" s="1">
        <f t="shared" si="218"/>
        <v>45259</v>
      </c>
      <c r="BF172">
        <f t="shared" si="219"/>
        <v>1</v>
      </c>
      <c r="BG172">
        <f t="shared" si="220"/>
        <v>1</v>
      </c>
      <c r="BH172">
        <f t="shared" si="221"/>
        <v>0.61799999999999999</v>
      </c>
      <c r="BI172">
        <f t="shared" si="222"/>
        <v>0.38200000000000001</v>
      </c>
    </row>
    <row r="173" spans="1:61" x14ac:dyDescent="0.25">
      <c r="A173" s="1">
        <f>eod_group_score_df_positive[[#This Row],[date]]</f>
        <v>45258</v>
      </c>
      <c r="B173" t="s">
        <v>277</v>
      </c>
      <c r="C173" s="3">
        <f>AVERAGE(eod_group_score_df_positive!Z173:Z177)</f>
        <v>0.53749022016340897</v>
      </c>
      <c r="D173" s="3">
        <f>AVERAGE(eod_group_score_df_positive!AA173:AA177)</f>
        <v>0.25790769067069108</v>
      </c>
      <c r="E173" s="3">
        <f>AVERAGE(eod_group_score_df_positive!AB173:AB177)</f>
        <v>0.29348031804845415</v>
      </c>
      <c r="F173" s="3">
        <f>AVERAGE(eod_group_score_df_positive!AC173:AC177)</f>
        <v>0.17604205085581365</v>
      </c>
      <c r="G173" t="s">
        <v>277</v>
      </c>
      <c r="H173" s="3">
        <f>ABS(AVERAGE(eod_group_score_df_negative!Z173:Z177))</f>
        <v>0.69492246853659112</v>
      </c>
      <c r="I173" s="3">
        <f>ABS(AVERAGE(eod_group_score_df_negative!AA173:AA177))</f>
        <v>0.42546152997712827</v>
      </c>
      <c r="J173" s="3">
        <f>ABS(AVERAGE(eod_group_score_df_negative!AB173:AB177))</f>
        <v>0.41154614134659828</v>
      </c>
      <c r="K173" s="3">
        <f>ABS(AVERAGE(eod_group_score_df_negative!AC173:AC177))</f>
        <v>0.15665390457112416</v>
      </c>
      <c r="L173" t="s">
        <v>277</v>
      </c>
      <c r="M173" s="4">
        <f t="shared" si="198"/>
        <v>-0.12774312518580783</v>
      </c>
      <c r="N173" s="4">
        <f t="shared" si="199"/>
        <v>-0.24518786366702286</v>
      </c>
      <c r="O173" s="4">
        <f t="shared" si="200"/>
        <v>-0.16746296784300899</v>
      </c>
      <c r="P173" s="4">
        <f t="shared" si="201"/>
        <v>5.827587011032135E-2</v>
      </c>
      <c r="Q173" t="s">
        <v>277</v>
      </c>
      <c r="R173" s="6">
        <f t="shared" si="190"/>
        <v>45258</v>
      </c>
      <c r="S173" s="5">
        <f t="shared" ref="S173:V173" si="265">AVERAGE(M173:M177)</f>
        <v>1.6232348423058519E-2</v>
      </c>
      <c r="T173" s="5">
        <f t="shared" si="265"/>
        <v>-5.6102847517682684E-3</v>
      </c>
      <c r="U173" s="5">
        <f t="shared" si="265"/>
        <v>-6.4646522362355893E-2</v>
      </c>
      <c r="V173" s="5">
        <f t="shared" si="265"/>
        <v>-3.3968343693087759E-2</v>
      </c>
      <c r="W173" s="5">
        <f t="shared" si="203"/>
        <v>-8.7992802384153412E-2</v>
      </c>
      <c r="X173">
        <f>group_stock_price_index[[#This Row],[VNINDEX]]</f>
        <v>1095.43</v>
      </c>
      <c r="Y173" t="s">
        <v>277</v>
      </c>
      <c r="Z173" s="1">
        <f t="shared" si="193"/>
        <v>45258</v>
      </c>
      <c r="AA173" s="4">
        <f t="shared" si="194"/>
        <v>0</v>
      </c>
      <c r="AB173" s="4">
        <f t="shared" si="195"/>
        <v>0</v>
      </c>
      <c r="AC173" s="4">
        <f t="shared" si="196"/>
        <v>0</v>
      </c>
      <c r="AD173" s="4">
        <f t="shared" si="197"/>
        <v>0</v>
      </c>
      <c r="AE173" s="4">
        <f t="shared" si="204"/>
        <v>0</v>
      </c>
      <c r="AF173" s="7">
        <f t="shared" si="205"/>
        <v>1095.43</v>
      </c>
      <c r="AG173" t="s">
        <v>277</v>
      </c>
      <c r="AI173" t="s">
        <v>277</v>
      </c>
      <c r="AJ173" s="1">
        <f t="shared" si="206"/>
        <v>45258</v>
      </c>
      <c r="AK173" s="4">
        <f t="shared" si="207"/>
        <v>0</v>
      </c>
      <c r="AL173" s="4">
        <f t="shared" si="208"/>
        <v>0</v>
      </c>
      <c r="AM173" s="4">
        <f t="shared" si="209"/>
        <v>0</v>
      </c>
      <c r="AN173" s="4">
        <f t="shared" si="210"/>
        <v>0</v>
      </c>
      <c r="AO173" s="4">
        <f t="shared" si="211"/>
        <v>0</v>
      </c>
      <c r="AP173" s="4">
        <f t="shared" si="212"/>
        <v>0</v>
      </c>
      <c r="AQ173" s="4">
        <f t="shared" si="224"/>
        <v>0</v>
      </c>
      <c r="AR173" s="2">
        <f t="shared" si="213"/>
        <v>1095.43</v>
      </c>
      <c r="AU173">
        <f t="shared" si="214"/>
        <v>1.3819999999999999</v>
      </c>
      <c r="AV173">
        <f t="shared" si="215"/>
        <v>1.3819999999999999</v>
      </c>
      <c r="AW173">
        <f t="shared" si="216"/>
        <v>0.61799999999999999</v>
      </c>
      <c r="AX173">
        <f t="shared" si="217"/>
        <v>0.61799999999999999</v>
      </c>
      <c r="BE173" s="1">
        <f t="shared" si="218"/>
        <v>45258</v>
      </c>
      <c r="BF173">
        <f t="shared" si="219"/>
        <v>1</v>
      </c>
      <c r="BG173">
        <f t="shared" si="220"/>
        <v>1</v>
      </c>
      <c r="BH173">
        <f t="shared" si="221"/>
        <v>0.61799999999999999</v>
      </c>
      <c r="BI173">
        <f t="shared" si="222"/>
        <v>0.38200000000000001</v>
      </c>
    </row>
    <row r="174" spans="1:61" x14ac:dyDescent="0.25">
      <c r="A174" s="1">
        <f>eod_group_score_df_positive[[#This Row],[date]]</f>
        <v>45257</v>
      </c>
      <c r="B174" t="s">
        <v>277</v>
      </c>
      <c r="C174" s="3">
        <f>AVERAGE(eod_group_score_df_positive!Z174:Z178)</f>
        <v>0.50906193721753989</v>
      </c>
      <c r="D174" s="3">
        <f>AVERAGE(eod_group_score_df_positive!AA174:AA178)</f>
        <v>0.4005368424552051</v>
      </c>
      <c r="E174" s="3">
        <f>AVERAGE(eod_group_score_df_positive!AB174:AB178)</f>
        <v>0.26105089891262245</v>
      </c>
      <c r="F174" s="3">
        <f>AVERAGE(eod_group_score_df_positive!AC174:AC178)</f>
        <v>0.17137174795820836</v>
      </c>
      <c r="G174" t="s">
        <v>277</v>
      </c>
      <c r="H174" s="3">
        <f>ABS(AVERAGE(eod_group_score_df_negative!Z174:Z178))</f>
        <v>0.7072384728017308</v>
      </c>
      <c r="I174" s="3">
        <f>ABS(AVERAGE(eod_group_score_df_negative!AA174:AA178))</f>
        <v>0.42631851710259855</v>
      </c>
      <c r="J174" s="3">
        <f>ABS(AVERAGE(eod_group_score_df_negative!AB174:AB178))</f>
        <v>0.42471161687645714</v>
      </c>
      <c r="K174" s="3">
        <f>ABS(AVERAGE(eod_group_score_df_negative!AC174:AC178))</f>
        <v>0.1573970583850561</v>
      </c>
      <c r="L174" t="s">
        <v>277</v>
      </c>
      <c r="M174" s="4">
        <f t="shared" si="198"/>
        <v>-0.16293387221751496</v>
      </c>
      <c r="N174" s="4">
        <f t="shared" si="199"/>
        <v>-3.1180392494742134E-2</v>
      </c>
      <c r="O174" s="4">
        <f t="shared" si="200"/>
        <v>-0.23865509443238789</v>
      </c>
      <c r="P174" s="4">
        <f t="shared" si="201"/>
        <v>4.2506129850291868E-2</v>
      </c>
      <c r="Q174" t="s">
        <v>277</v>
      </c>
      <c r="R174" s="6">
        <f t="shared" si="190"/>
        <v>45257</v>
      </c>
      <c r="S174" s="5">
        <f t="shared" ref="S174:V174" si="266">AVERAGE(M174:M178)</f>
        <v>0.11653297488970722</v>
      </c>
      <c r="T174" s="5">
        <f t="shared" si="266"/>
        <v>9.4322360515474352E-2</v>
      </c>
      <c r="U174" s="5">
        <f t="shared" si="266"/>
        <v>2.0104492939842102E-2</v>
      </c>
      <c r="V174" s="5">
        <f t="shared" si="266"/>
        <v>-7.6045509007591064E-2</v>
      </c>
      <c r="W174" s="5">
        <f t="shared" si="203"/>
        <v>0.1549143193374326</v>
      </c>
      <c r="X174">
        <f>group_stock_price_index[[#This Row],[VNINDEX]]</f>
        <v>1088.06</v>
      </c>
      <c r="Y174" t="s">
        <v>277</v>
      </c>
      <c r="Z174" s="1">
        <f t="shared" si="193"/>
        <v>45257</v>
      </c>
      <c r="AA174" s="4">
        <f t="shared" si="194"/>
        <v>0</v>
      </c>
      <c r="AB174" s="4">
        <f t="shared" si="195"/>
        <v>0</v>
      </c>
      <c r="AC174" s="4">
        <f t="shared" si="196"/>
        <v>0</v>
      </c>
      <c r="AD174" s="4">
        <f t="shared" si="197"/>
        <v>0</v>
      </c>
      <c r="AE174" s="4">
        <f t="shared" si="204"/>
        <v>0</v>
      </c>
      <c r="AF174" s="7">
        <f t="shared" si="205"/>
        <v>1088.06</v>
      </c>
      <c r="AG174" t="s">
        <v>277</v>
      </c>
      <c r="AI174" t="s">
        <v>277</v>
      </c>
      <c r="AJ174" s="1">
        <f t="shared" si="206"/>
        <v>45257</v>
      </c>
      <c r="AK174" s="4">
        <f t="shared" si="207"/>
        <v>0</v>
      </c>
      <c r="AL174" s="4">
        <f t="shared" si="208"/>
        <v>0</v>
      </c>
      <c r="AM174" s="4">
        <f t="shared" si="209"/>
        <v>0</v>
      </c>
      <c r="AN174" s="4">
        <f t="shared" si="210"/>
        <v>0</v>
      </c>
      <c r="AO174" s="4">
        <f t="shared" si="211"/>
        <v>0</v>
      </c>
      <c r="AP174" s="4">
        <f t="shared" si="212"/>
        <v>0</v>
      </c>
      <c r="AQ174" s="4">
        <f t="shared" si="224"/>
        <v>0</v>
      </c>
      <c r="AR174" s="2">
        <f t="shared" si="213"/>
        <v>1088.06</v>
      </c>
      <c r="AU174">
        <f t="shared" si="214"/>
        <v>1.3819999999999999</v>
      </c>
      <c r="AV174">
        <f t="shared" si="215"/>
        <v>1.3819999999999999</v>
      </c>
      <c r="AW174">
        <f t="shared" si="216"/>
        <v>0.61799999999999999</v>
      </c>
      <c r="AX174">
        <f t="shared" si="217"/>
        <v>0.61799999999999999</v>
      </c>
      <c r="BE174" s="1">
        <f t="shared" si="218"/>
        <v>45257</v>
      </c>
      <c r="BF174">
        <f t="shared" si="219"/>
        <v>1</v>
      </c>
      <c r="BG174">
        <f t="shared" si="220"/>
        <v>1</v>
      </c>
      <c r="BH174">
        <f t="shared" si="221"/>
        <v>0.61799999999999999</v>
      </c>
      <c r="BI174">
        <f t="shared" si="222"/>
        <v>0.38200000000000001</v>
      </c>
    </row>
    <row r="175" spans="1:61" x14ac:dyDescent="0.25">
      <c r="A175" s="1">
        <f>eod_group_score_df_positive[[#This Row],[date]]</f>
        <v>45254</v>
      </c>
      <c r="B175" t="s">
        <v>277</v>
      </c>
      <c r="C175" s="3">
        <f>AVERAGE(eod_group_score_df_positive!Z175:Z179)</f>
        <v>0.62787116756108952</v>
      </c>
      <c r="D175" s="3">
        <f>AVERAGE(eod_group_score_df_positive!AA175:AA179)</f>
        <v>0.48053593337214445</v>
      </c>
      <c r="E175" s="3">
        <f>AVERAGE(eod_group_score_df_positive!AB175:AB179)</f>
        <v>0.38411038303811029</v>
      </c>
      <c r="F175" s="3">
        <f>AVERAGE(eod_group_score_df_positive!AC175:AC179)</f>
        <v>0.15315896911449334</v>
      </c>
      <c r="G175" t="s">
        <v>277</v>
      </c>
      <c r="H175" s="3">
        <f>ABS(AVERAGE(eod_group_score_df_negative!Z175:Z179))</f>
        <v>0.61634361103416935</v>
      </c>
      <c r="I175" s="3">
        <f>ABS(AVERAGE(eod_group_score_df_negative!AA175:AA179))</f>
        <v>0.36235154470758796</v>
      </c>
      <c r="J175" s="3">
        <f>ABS(AVERAGE(eod_group_score_df_negative!AB175:AB179))</f>
        <v>0.35099660968688107</v>
      </c>
      <c r="K175" s="3">
        <f>ABS(AVERAGE(eod_group_score_df_negative!AC175:AC179))</f>
        <v>0.14165174023411639</v>
      </c>
      <c r="L175" t="s">
        <v>277</v>
      </c>
      <c r="M175" s="4">
        <f t="shared" si="198"/>
        <v>9.26492493517477E-3</v>
      </c>
      <c r="N175" s="4">
        <f t="shared" si="199"/>
        <v>0.14021371978832139</v>
      </c>
      <c r="O175" s="4">
        <f t="shared" si="200"/>
        <v>4.5046195559205242E-2</v>
      </c>
      <c r="P175" s="4">
        <f t="shared" si="201"/>
        <v>3.903260131154123E-2</v>
      </c>
      <c r="Q175" t="s">
        <v>277</v>
      </c>
      <c r="R175" s="6">
        <f t="shared" si="190"/>
        <v>45254</v>
      </c>
      <c r="S175" s="5">
        <f t="shared" ref="S175:V175" si="267">AVERAGE(M175:M179)</f>
        <v>0.2110861715828368</v>
      </c>
      <c r="T175" s="5">
        <f t="shared" si="267"/>
        <v>0.11400387045723748</v>
      </c>
      <c r="U175" s="5">
        <f t="shared" si="267"/>
        <v>0.14566100115619007</v>
      </c>
      <c r="V175" s="5">
        <f t="shared" si="267"/>
        <v>-0.14138643898927422</v>
      </c>
      <c r="W175" s="5">
        <f t="shared" si="203"/>
        <v>0.32936460420699015</v>
      </c>
      <c r="X175">
        <f>group_stock_price_index[[#This Row],[VNINDEX]]</f>
        <v>1095.6099999999999</v>
      </c>
      <c r="Y175" t="s">
        <v>277</v>
      </c>
      <c r="Z175" s="1">
        <f t="shared" si="193"/>
        <v>45254</v>
      </c>
      <c r="AA175" s="4">
        <f t="shared" si="194"/>
        <v>0.2</v>
      </c>
      <c r="AB175" s="4">
        <f t="shared" si="195"/>
        <v>0</v>
      </c>
      <c r="AC175" s="4">
        <f t="shared" si="196"/>
        <v>0</v>
      </c>
      <c r="AD175" s="4">
        <f t="shared" si="197"/>
        <v>0</v>
      </c>
      <c r="AE175" s="4">
        <f t="shared" si="204"/>
        <v>0.2</v>
      </c>
      <c r="AF175" s="7">
        <f t="shared" si="205"/>
        <v>1095.6099999999999</v>
      </c>
      <c r="AG175" t="s">
        <v>277</v>
      </c>
      <c r="AI175" t="s">
        <v>277</v>
      </c>
      <c r="AJ175" s="1">
        <f t="shared" si="206"/>
        <v>45254</v>
      </c>
      <c r="AK175" s="4">
        <f t="shared" si="207"/>
        <v>6.9099999999999995E-2</v>
      </c>
      <c r="AL175" s="4">
        <f t="shared" si="208"/>
        <v>0</v>
      </c>
      <c r="AM175" s="4">
        <f t="shared" si="209"/>
        <v>0</v>
      </c>
      <c r="AN175" s="4">
        <f t="shared" si="210"/>
        <v>0</v>
      </c>
      <c r="AO175" s="4">
        <f t="shared" si="211"/>
        <v>6.9099999999999995E-2</v>
      </c>
      <c r="AP175" s="4">
        <f t="shared" si="212"/>
        <v>0</v>
      </c>
      <c r="AQ175" s="4">
        <f t="shared" si="224"/>
        <v>0</v>
      </c>
      <c r="AR175" s="2">
        <f t="shared" si="213"/>
        <v>1095.6099999999999</v>
      </c>
      <c r="AU175">
        <f t="shared" si="214"/>
        <v>1.3819999999999999</v>
      </c>
      <c r="AV175">
        <f t="shared" si="215"/>
        <v>1.3819999999999999</v>
      </c>
      <c r="AW175">
        <f t="shared" si="216"/>
        <v>0.61799999999999999</v>
      </c>
      <c r="AX175">
        <f t="shared" si="217"/>
        <v>0.61799999999999999</v>
      </c>
      <c r="BE175" s="1">
        <f t="shared" si="218"/>
        <v>45254</v>
      </c>
      <c r="BF175">
        <f t="shared" si="219"/>
        <v>1.3819999999999999</v>
      </c>
      <c r="BG175">
        <f t="shared" si="220"/>
        <v>1.3819999999999999</v>
      </c>
      <c r="BH175">
        <f t="shared" si="221"/>
        <v>1</v>
      </c>
      <c r="BI175">
        <f t="shared" si="222"/>
        <v>0.61799999999999999</v>
      </c>
    </row>
    <row r="176" spans="1:61" x14ac:dyDescent="0.25">
      <c r="A176" s="1">
        <f>eod_group_score_df_positive[[#This Row],[date]]</f>
        <v>45253</v>
      </c>
      <c r="B176" t="s">
        <v>277</v>
      </c>
      <c r="C176" s="3">
        <f>AVERAGE(eod_group_score_df_positive!Z176:Z180)</f>
        <v>0.53816518884785092</v>
      </c>
      <c r="D176" s="3">
        <f>AVERAGE(eod_group_score_df_positive!AA176:AA180)</f>
        <v>0.38508537466341874</v>
      </c>
      <c r="E176" s="3">
        <f>AVERAGE(eod_group_score_df_positive!AB176:AB180)</f>
        <v>0.28203348469599299</v>
      </c>
      <c r="F176" s="3">
        <f>AVERAGE(eod_group_score_df_positive!AC176:AC180)</f>
        <v>0.1117057600203091</v>
      </c>
      <c r="G176" t="s">
        <v>277</v>
      </c>
      <c r="H176" s="3">
        <f>ABS(AVERAGE(eod_group_score_df_negative!Z176:Z180))</f>
        <v>0.79736197426773958</v>
      </c>
      <c r="I176" s="3">
        <f>ABS(AVERAGE(eod_group_score_df_negative!AA176:AA180))</f>
        <v>0.59127565154621797</v>
      </c>
      <c r="J176" s="3">
        <f>ABS(AVERAGE(eod_group_score_df_negative!AB176:AB180))</f>
        <v>0.5321145242850539</v>
      </c>
      <c r="K176" s="3">
        <f>ABS(AVERAGE(eod_group_score_df_negative!AC176:AC180))</f>
        <v>0.2429099585064364</v>
      </c>
      <c r="L176" t="s">
        <v>277</v>
      </c>
      <c r="M176" s="4">
        <f t="shared" si="198"/>
        <v>-0.19407825806793796</v>
      </c>
      <c r="N176" s="4">
        <f t="shared" si="199"/>
        <v>-0.21118241239437557</v>
      </c>
      <c r="O176" s="4">
        <f t="shared" si="200"/>
        <v>-0.30716901205967662</v>
      </c>
      <c r="P176" s="4">
        <f t="shared" si="201"/>
        <v>-0.36998979918661373</v>
      </c>
      <c r="Q176" t="s">
        <v>277</v>
      </c>
      <c r="R176" s="6">
        <f t="shared" si="190"/>
        <v>45253</v>
      </c>
      <c r="S176" s="5">
        <f t="shared" ref="S176:V176" si="268">AVERAGE(M176:M180)</f>
        <v>0.24893433240672053</v>
      </c>
      <c r="T176" s="5">
        <f t="shared" si="268"/>
        <v>7.2076051841906727E-2</v>
      </c>
      <c r="U176" s="5">
        <f t="shared" si="268"/>
        <v>0.1831427812243191</v>
      </c>
      <c r="V176" s="5">
        <f t="shared" si="268"/>
        <v>-0.22669267377103691</v>
      </c>
      <c r="W176" s="5">
        <f t="shared" si="203"/>
        <v>0.2774604917019094</v>
      </c>
      <c r="X176">
        <f>group_stock_price_index[[#This Row],[VNINDEX]]</f>
        <v>1088.49</v>
      </c>
      <c r="Y176" t="s">
        <v>277</v>
      </c>
      <c r="Z176" s="1">
        <f t="shared" si="193"/>
        <v>45253</v>
      </c>
      <c r="AA176" s="4">
        <f t="shared" si="194"/>
        <v>0.2</v>
      </c>
      <c r="AB176" s="4">
        <f t="shared" si="195"/>
        <v>0</v>
      </c>
      <c r="AC176" s="4">
        <f t="shared" si="196"/>
        <v>0</v>
      </c>
      <c r="AD176" s="4">
        <f t="shared" si="197"/>
        <v>0</v>
      </c>
      <c r="AE176" s="4">
        <f t="shared" si="204"/>
        <v>0.2</v>
      </c>
      <c r="AF176" s="7">
        <f t="shared" si="205"/>
        <v>1088.49</v>
      </c>
      <c r="AG176" t="s">
        <v>277</v>
      </c>
      <c r="AI176" t="s">
        <v>277</v>
      </c>
      <c r="AJ176" s="1">
        <f t="shared" si="206"/>
        <v>45253</v>
      </c>
      <c r="AK176" s="4">
        <f t="shared" si="207"/>
        <v>6.9099999999999995E-2</v>
      </c>
      <c r="AL176" s="4">
        <f t="shared" si="208"/>
        <v>0</v>
      </c>
      <c r="AM176" s="4">
        <f t="shared" si="209"/>
        <v>0</v>
      </c>
      <c r="AN176" s="4">
        <f t="shared" si="210"/>
        <v>0</v>
      </c>
      <c r="AO176" s="4">
        <f t="shared" si="211"/>
        <v>6.9099999999999995E-2</v>
      </c>
      <c r="AP176" s="4">
        <f t="shared" si="212"/>
        <v>0</v>
      </c>
      <c r="AQ176" s="4">
        <f t="shared" si="224"/>
        <v>0</v>
      </c>
      <c r="AR176" s="2">
        <f t="shared" si="213"/>
        <v>1088.49</v>
      </c>
      <c r="AU176">
        <f t="shared" si="214"/>
        <v>1.3819999999999999</v>
      </c>
      <c r="AV176">
        <f t="shared" si="215"/>
        <v>1.3819999999999999</v>
      </c>
      <c r="AW176">
        <f t="shared" si="216"/>
        <v>0.61799999999999999</v>
      </c>
      <c r="AX176">
        <f t="shared" si="217"/>
        <v>0.61799999999999999</v>
      </c>
      <c r="BE176" s="1">
        <f t="shared" si="218"/>
        <v>45253</v>
      </c>
      <c r="BF176">
        <f t="shared" si="219"/>
        <v>1.3819999999999999</v>
      </c>
      <c r="BG176">
        <f t="shared" si="220"/>
        <v>1.3819999999999999</v>
      </c>
      <c r="BH176">
        <f t="shared" si="221"/>
        <v>1</v>
      </c>
      <c r="BI176">
        <f t="shared" si="222"/>
        <v>0.61799999999999999</v>
      </c>
    </row>
    <row r="177" spans="1:61" x14ac:dyDescent="0.25">
      <c r="A177" s="1">
        <f>eod_group_score_df_positive[[#This Row],[date]]</f>
        <v>45252</v>
      </c>
      <c r="B177" t="s">
        <v>277</v>
      </c>
      <c r="C177" s="3">
        <f>AVERAGE(eod_group_score_df_positive!Z177:Z181)</f>
        <v>0.7125660112547858</v>
      </c>
      <c r="D177" s="3">
        <f>AVERAGE(eod_group_score_df_positive!AA177:AA181)</f>
        <v>0.49834587662131558</v>
      </c>
      <c r="E177" s="3">
        <f>AVERAGE(eod_group_score_df_positive!AB177:AB181)</f>
        <v>0.42426897531565022</v>
      </c>
      <c r="F177" s="3">
        <f>AVERAGE(eod_group_score_df_positive!AC177:AC181)</f>
        <v>0.14520352690588215</v>
      </c>
      <c r="G177" t="s">
        <v>277</v>
      </c>
      <c r="H177" s="3">
        <f>ABS(AVERAGE(eod_group_score_df_negative!Z177:Z181))</f>
        <v>0.20294494173691616</v>
      </c>
      <c r="I177" s="3">
        <f>ABS(AVERAGE(eod_group_score_df_negative!AA177:AA181))</f>
        <v>0.25713255041277822</v>
      </c>
      <c r="J177" s="3">
        <f>ABS(AVERAGE(eod_group_score_df_negative!AB177:AB181))</f>
        <v>0.20661038169127299</v>
      </c>
      <c r="K177" s="3">
        <f>ABS(AVERAGE(eod_group_score_df_negative!AC177:AC181))</f>
        <v>0.1286792273788058</v>
      </c>
      <c r="L177" t="s">
        <v>277</v>
      </c>
      <c r="M177" s="4">
        <f t="shared" si="198"/>
        <v>0.5566520726513785</v>
      </c>
      <c r="N177" s="4">
        <f t="shared" si="199"/>
        <v>0.31928552500897783</v>
      </c>
      <c r="O177" s="4">
        <f t="shared" si="200"/>
        <v>0.34500826696408876</v>
      </c>
      <c r="P177" s="4">
        <f t="shared" si="201"/>
        <v>6.0333479449020483E-2</v>
      </c>
      <c r="Q177" t="s">
        <v>277</v>
      </c>
      <c r="R177" s="6">
        <f t="shared" si="190"/>
        <v>45252</v>
      </c>
      <c r="S177" s="5">
        <f t="shared" ref="S177:V177" si="269">AVERAGE(M177:M181)</f>
        <v>0.33807619122425364</v>
      </c>
      <c r="T177" s="5">
        <f t="shared" si="269"/>
        <v>0.14798101131571939</v>
      </c>
      <c r="U177" s="5">
        <f t="shared" si="269"/>
        <v>0.35083451464763316</v>
      </c>
      <c r="V177" s="5">
        <f t="shared" si="269"/>
        <v>-0.20662693067105081</v>
      </c>
      <c r="W177" s="5">
        <f t="shared" si="203"/>
        <v>0.63026478651655538</v>
      </c>
      <c r="X177">
        <f>group_stock_price_index[[#This Row],[VNINDEX]]</f>
        <v>1113.82</v>
      </c>
      <c r="Y177" t="s">
        <v>277</v>
      </c>
      <c r="Z177" s="1">
        <f t="shared" si="193"/>
        <v>45252</v>
      </c>
      <c r="AA177" s="4">
        <f t="shared" si="194"/>
        <v>0.4</v>
      </c>
      <c r="AB177" s="4">
        <f t="shared" si="195"/>
        <v>0</v>
      </c>
      <c r="AC177" s="4">
        <f t="shared" si="196"/>
        <v>0.4</v>
      </c>
      <c r="AD177" s="4">
        <f t="shared" si="197"/>
        <v>0</v>
      </c>
      <c r="AE177" s="4">
        <f t="shared" si="204"/>
        <v>0.8</v>
      </c>
      <c r="AF177" s="7">
        <f t="shared" si="205"/>
        <v>1113.82</v>
      </c>
      <c r="AG177" t="s">
        <v>277</v>
      </c>
      <c r="AI177" t="s">
        <v>277</v>
      </c>
      <c r="AJ177" s="1">
        <f t="shared" si="206"/>
        <v>45252</v>
      </c>
      <c r="AK177" s="4">
        <f t="shared" si="207"/>
        <v>0.1</v>
      </c>
      <c r="AL177" s="4">
        <f t="shared" si="208"/>
        <v>0</v>
      </c>
      <c r="AM177" s="4">
        <f t="shared" si="209"/>
        <v>6.1800000000000001E-2</v>
      </c>
      <c r="AN177" s="4">
        <f t="shared" si="210"/>
        <v>0</v>
      </c>
      <c r="AO177" s="4">
        <f t="shared" si="211"/>
        <v>0.1618</v>
      </c>
      <c r="AP177" s="4">
        <f t="shared" si="212"/>
        <v>0</v>
      </c>
      <c r="AQ177" s="4">
        <f t="shared" si="224"/>
        <v>0</v>
      </c>
      <c r="AR177" s="2">
        <f t="shared" si="213"/>
        <v>1113.82</v>
      </c>
      <c r="AU177">
        <f t="shared" si="214"/>
        <v>0.61799999999999999</v>
      </c>
      <c r="AV177">
        <f t="shared" si="215"/>
        <v>1</v>
      </c>
      <c r="AW177">
        <f t="shared" si="216"/>
        <v>1</v>
      </c>
      <c r="AX177">
        <f t="shared" si="217"/>
        <v>0.61799999999999999</v>
      </c>
      <c r="BE177" s="1">
        <f t="shared" si="218"/>
        <v>45252</v>
      </c>
      <c r="BF177">
        <f t="shared" si="219"/>
        <v>1</v>
      </c>
      <c r="BG177">
        <f t="shared" si="220"/>
        <v>1</v>
      </c>
      <c r="BH177">
        <f t="shared" si="221"/>
        <v>0.61799999999999999</v>
      </c>
      <c r="BI177">
        <f t="shared" si="222"/>
        <v>0.38200000000000001</v>
      </c>
    </row>
    <row r="178" spans="1:61" x14ac:dyDescent="0.25">
      <c r="A178" s="1">
        <f>eod_group_score_df_positive[[#This Row],[date]]</f>
        <v>45251</v>
      </c>
      <c r="B178" t="s">
        <v>277</v>
      </c>
      <c r="C178" s="3">
        <f>AVERAGE(eod_group_score_df_positive!Z178:Z182)</f>
        <v>0.5209249864397425</v>
      </c>
      <c r="D178" s="3">
        <f>AVERAGE(eod_group_score_df_positive!AA178:AA182)</f>
        <v>0.48737508440689947</v>
      </c>
      <c r="E178" s="3">
        <f>AVERAGE(eod_group_score_df_positive!AB178:AB182)</f>
        <v>0.39707189131422921</v>
      </c>
      <c r="F178" s="3">
        <f>AVERAGE(eod_group_score_df_positive!AC178:AC182)</f>
        <v>0.11918297301058853</v>
      </c>
      <c r="G178" t="s">
        <v>277</v>
      </c>
      <c r="H178" s="3">
        <f>ABS(AVERAGE(eod_group_score_df_negative!Z178:Z182))</f>
        <v>0.23746801339932677</v>
      </c>
      <c r="I178" s="3">
        <f>ABS(AVERAGE(eod_group_score_df_negative!AA178:AA182))</f>
        <v>0.28964310010314909</v>
      </c>
      <c r="J178" s="3">
        <f>ABS(AVERAGE(eod_group_score_df_negative!AB178:AB182))</f>
        <v>0.23506117483268119</v>
      </c>
      <c r="K178" s="3">
        <f>ABS(AVERAGE(eod_group_score_df_negative!AC178:AC182))</f>
        <v>0.16194539715708056</v>
      </c>
      <c r="L178" t="s">
        <v>277</v>
      </c>
      <c r="M178" s="4">
        <f t="shared" si="198"/>
        <v>0.37376000714743568</v>
      </c>
      <c r="N178" s="4">
        <f t="shared" si="199"/>
        <v>0.25447536266919024</v>
      </c>
      <c r="O178" s="4">
        <f t="shared" si="200"/>
        <v>0.25629210866798102</v>
      </c>
      <c r="P178" s="4">
        <f t="shared" si="201"/>
        <v>-0.15210995646219516</v>
      </c>
      <c r="Q178" t="s">
        <v>277</v>
      </c>
      <c r="R178" s="6">
        <f t="shared" si="190"/>
        <v>45251</v>
      </c>
      <c r="S178" s="5">
        <f t="shared" ref="S178:V178" si="270">AVERAGE(M178:M182)</f>
        <v>0.25773050077433041</v>
      </c>
      <c r="T178" s="5">
        <f t="shared" si="270"/>
        <v>9.4346124363485259E-2</v>
      </c>
      <c r="U178" s="5">
        <f t="shared" si="270"/>
        <v>0.33829048811967455</v>
      </c>
      <c r="V178" s="5">
        <f t="shared" si="270"/>
        <v>-0.2508067290205277</v>
      </c>
      <c r="W178" s="5">
        <f t="shared" si="203"/>
        <v>0.43956038423696253</v>
      </c>
      <c r="X178">
        <f>group_stock_price_index[[#This Row],[VNINDEX]]</f>
        <v>1110.46</v>
      </c>
      <c r="Y178" t="s">
        <v>277</v>
      </c>
      <c r="Z178" s="1">
        <f t="shared" si="193"/>
        <v>45251</v>
      </c>
      <c r="AA178" s="4">
        <f t="shared" si="194"/>
        <v>0.2</v>
      </c>
      <c r="AB178" s="4">
        <f t="shared" si="195"/>
        <v>0</v>
      </c>
      <c r="AC178" s="4">
        <f t="shared" si="196"/>
        <v>0.4</v>
      </c>
      <c r="AD178" s="4">
        <f t="shared" si="197"/>
        <v>0</v>
      </c>
      <c r="AE178" s="4">
        <f t="shared" si="204"/>
        <v>0.60000000000000009</v>
      </c>
      <c r="AF178" s="7">
        <f t="shared" si="205"/>
        <v>1110.46</v>
      </c>
      <c r="AG178" t="s">
        <v>277</v>
      </c>
      <c r="AI178" t="s">
        <v>277</v>
      </c>
      <c r="AJ178" s="1">
        <f t="shared" si="206"/>
        <v>45251</v>
      </c>
      <c r="AK178" s="4">
        <f t="shared" si="207"/>
        <v>0.05</v>
      </c>
      <c r="AL178" s="4">
        <f t="shared" si="208"/>
        <v>0</v>
      </c>
      <c r="AM178" s="4">
        <f t="shared" si="209"/>
        <v>6.1800000000000001E-2</v>
      </c>
      <c r="AN178" s="4">
        <f t="shared" si="210"/>
        <v>0</v>
      </c>
      <c r="AO178" s="4">
        <f t="shared" si="211"/>
        <v>0.11180000000000001</v>
      </c>
      <c r="AP178" s="4">
        <f t="shared" si="212"/>
        <v>0</v>
      </c>
      <c r="AQ178" s="4">
        <f t="shared" si="224"/>
        <v>0</v>
      </c>
      <c r="AR178" s="2">
        <f t="shared" si="213"/>
        <v>1110.46</v>
      </c>
      <c r="AU178">
        <f t="shared" si="214"/>
        <v>0.61799999999999999</v>
      </c>
      <c r="AV178">
        <f t="shared" si="215"/>
        <v>1</v>
      </c>
      <c r="AW178">
        <f t="shared" si="216"/>
        <v>1</v>
      </c>
      <c r="AX178">
        <f t="shared" si="217"/>
        <v>0.61799999999999999</v>
      </c>
      <c r="BE178" s="1">
        <f t="shared" si="218"/>
        <v>45251</v>
      </c>
      <c r="BF178">
        <f t="shared" si="219"/>
        <v>1</v>
      </c>
      <c r="BG178">
        <f t="shared" si="220"/>
        <v>1</v>
      </c>
      <c r="BH178">
        <f t="shared" si="221"/>
        <v>0.61799999999999999</v>
      </c>
      <c r="BI178">
        <f t="shared" si="222"/>
        <v>0.38200000000000001</v>
      </c>
    </row>
    <row r="179" spans="1:61" x14ac:dyDescent="0.25">
      <c r="A179" s="1">
        <f>eod_group_score_df_positive[[#This Row],[date]]</f>
        <v>45250</v>
      </c>
      <c r="B179" t="s">
        <v>277</v>
      </c>
      <c r="C179" s="3">
        <f>AVERAGE(eod_group_score_df_positive!Z179:Z183)</f>
        <v>0.4560584996280288</v>
      </c>
      <c r="D179" s="3">
        <f>AVERAGE(eod_group_score_df_positive!AA179:AA183)</f>
        <v>0.33902495466311217</v>
      </c>
      <c r="E179" s="3">
        <f>AVERAGE(eod_group_score_df_positive!AB179:AB183)</f>
        <v>0.51647221404423982</v>
      </c>
      <c r="F179" s="3">
        <f>AVERAGE(eod_group_score_df_positive!AC179:AC183)</f>
        <v>8.9843064831217873E-2</v>
      </c>
      <c r="G179" t="s">
        <v>277</v>
      </c>
      <c r="H179" s="3">
        <f>ABS(AVERAGE(eod_group_score_df_negative!Z179:Z183))</f>
        <v>0.24030326416084752</v>
      </c>
      <c r="I179" s="3">
        <f>ABS(AVERAGE(eod_group_score_df_negative!AA179:AA183))</f>
        <v>0.29631299072447448</v>
      </c>
      <c r="J179" s="3">
        <f>ABS(AVERAGE(eod_group_score_df_negative!AB179:AB183))</f>
        <v>0.22712005359109888</v>
      </c>
      <c r="K179" s="3">
        <f>ABS(AVERAGE(eod_group_score_df_negative!AC179:AC183))</f>
        <v>0.16118481747635496</v>
      </c>
      <c r="L179" t="s">
        <v>277</v>
      </c>
      <c r="M179" s="4">
        <f t="shared" si="198"/>
        <v>0.30983211124813304</v>
      </c>
      <c r="N179" s="4">
        <f t="shared" si="199"/>
        <v>6.7227157214073421E-2</v>
      </c>
      <c r="O179" s="4">
        <f t="shared" si="200"/>
        <v>0.389127446649352</v>
      </c>
      <c r="P179" s="4">
        <f t="shared" si="201"/>
        <v>-0.28419852005812385</v>
      </c>
      <c r="Q179" t="s">
        <v>277</v>
      </c>
      <c r="R179" s="6">
        <f t="shared" si="190"/>
        <v>45250</v>
      </c>
      <c r="S179" s="5">
        <f t="shared" ref="S179:V179" si="271">AVERAGE(M179:M183)</f>
        <v>0.34330189773551378</v>
      </c>
      <c r="T179" s="5">
        <f t="shared" si="271"/>
        <v>0.19257432116094972</v>
      </c>
      <c r="U179" s="5">
        <f t="shared" si="271"/>
        <v>0.4334297782062711</v>
      </c>
      <c r="V179" s="5">
        <f t="shared" si="271"/>
        <v>-0.10237008405368497</v>
      </c>
      <c r="W179" s="5">
        <f t="shared" si="203"/>
        <v>0.86693591304904971</v>
      </c>
      <c r="X179">
        <f>group_stock_price_index[[#This Row],[VNINDEX]]</f>
        <v>1103.6600000000001</v>
      </c>
      <c r="Y179" t="s">
        <v>277</v>
      </c>
      <c r="Z179" s="1">
        <f t="shared" si="193"/>
        <v>45250</v>
      </c>
      <c r="AA179" s="4">
        <f t="shared" si="194"/>
        <v>0.4</v>
      </c>
      <c r="AB179" s="4">
        <f t="shared" si="195"/>
        <v>0</v>
      </c>
      <c r="AC179" s="4">
        <f t="shared" si="196"/>
        <v>0.4</v>
      </c>
      <c r="AD179" s="4">
        <f t="shared" si="197"/>
        <v>0</v>
      </c>
      <c r="AE179" s="4">
        <f t="shared" si="204"/>
        <v>0.8</v>
      </c>
      <c r="AF179" s="7">
        <f t="shared" si="205"/>
        <v>1103.6600000000001</v>
      </c>
      <c r="AG179" t="s">
        <v>277</v>
      </c>
      <c r="AI179" t="s">
        <v>277</v>
      </c>
      <c r="AJ179" s="1">
        <f t="shared" si="206"/>
        <v>45250</v>
      </c>
      <c r="AK179" s="4">
        <f t="shared" si="207"/>
        <v>0.1</v>
      </c>
      <c r="AL179" s="4">
        <f t="shared" si="208"/>
        <v>0</v>
      </c>
      <c r="AM179" s="4">
        <f t="shared" si="209"/>
        <v>6.1800000000000001E-2</v>
      </c>
      <c r="AN179" s="4">
        <f t="shared" si="210"/>
        <v>0</v>
      </c>
      <c r="AO179" s="4">
        <f t="shared" si="211"/>
        <v>0.1618</v>
      </c>
      <c r="AP179" s="4">
        <f t="shared" si="212"/>
        <v>0</v>
      </c>
      <c r="AQ179" s="4">
        <f t="shared" si="224"/>
        <v>0</v>
      </c>
      <c r="AR179" s="2">
        <f t="shared" si="213"/>
        <v>1103.6600000000001</v>
      </c>
      <c r="AU179">
        <f t="shared" si="214"/>
        <v>0.61799999999999999</v>
      </c>
      <c r="AV179">
        <f t="shared" si="215"/>
        <v>1</v>
      </c>
      <c r="AW179">
        <f t="shared" si="216"/>
        <v>1</v>
      </c>
      <c r="AX179">
        <f t="shared" si="217"/>
        <v>0.61799999999999999</v>
      </c>
      <c r="BE179" s="1">
        <f t="shared" si="218"/>
        <v>45250</v>
      </c>
      <c r="BF179">
        <f t="shared" si="219"/>
        <v>1</v>
      </c>
      <c r="BG179">
        <f t="shared" si="220"/>
        <v>1</v>
      </c>
      <c r="BH179">
        <f t="shared" si="221"/>
        <v>0.61799999999999999</v>
      </c>
      <c r="BI179">
        <f t="shared" si="222"/>
        <v>0.38200000000000001</v>
      </c>
    </row>
    <row r="180" spans="1:61" x14ac:dyDescent="0.25">
      <c r="A180" s="1">
        <f>eod_group_score_df_positive[[#This Row],[date]]</f>
        <v>45247</v>
      </c>
      <c r="B180" t="s">
        <v>277</v>
      </c>
      <c r="C180" s="3">
        <f>AVERAGE(eod_group_score_df_positive!Z180:Z184)</f>
        <v>0.41016440192276493</v>
      </c>
      <c r="D180" s="3">
        <f>AVERAGE(eod_group_score_df_positive!AA180:AA184)</f>
        <v>0.28047901217578602</v>
      </c>
      <c r="E180" s="3">
        <f>AVERAGE(eod_group_score_df_positive!AB180:AB184)</f>
        <v>0.39615812849870624</v>
      </c>
      <c r="F180" s="3">
        <f>AVERAGE(eod_group_score_df_positive!AC180:AC184)</f>
        <v>8.4634613799491692E-2</v>
      </c>
      <c r="G180" t="s">
        <v>277</v>
      </c>
      <c r="H180" s="3">
        <f>ABS(AVERAGE(eod_group_score_df_negative!Z180:Z184))</f>
        <v>0.27429524141379424</v>
      </c>
      <c r="I180" s="3">
        <f>ABS(AVERAGE(eod_group_score_df_negative!AA180:AA184))</f>
        <v>0.32232919712797042</v>
      </c>
      <c r="J180" s="3">
        <f>ABS(AVERAGE(eod_group_score_df_negative!AB180:AB184))</f>
        <v>0.24671824049299321</v>
      </c>
      <c r="K180" s="3">
        <f>ABS(AVERAGE(eod_group_score_df_negative!AC180:AC184))</f>
        <v>0.19172266477332484</v>
      </c>
      <c r="L180" t="s">
        <v>277</v>
      </c>
      <c r="M180" s="4">
        <f t="shared" si="198"/>
        <v>0.19850572905459346</v>
      </c>
      <c r="N180" s="4">
        <f t="shared" si="199"/>
        <v>-6.9425373288332232E-2</v>
      </c>
      <c r="O180" s="4">
        <f t="shared" si="200"/>
        <v>0.23245509589985031</v>
      </c>
      <c r="P180" s="4">
        <f t="shared" si="201"/>
        <v>-0.38749857259727222</v>
      </c>
      <c r="Q180" t="s">
        <v>277</v>
      </c>
      <c r="R180" s="6">
        <f t="shared" si="190"/>
        <v>45247</v>
      </c>
      <c r="S180" s="5">
        <f t="shared" ref="S180:V180" si="272">AVERAGE(M180:M184)</f>
        <v>0.42945923523589791</v>
      </c>
      <c r="T180" s="5">
        <f t="shared" si="272"/>
        <v>0.31740050455818702</v>
      </c>
      <c r="U180" s="5">
        <f t="shared" si="272"/>
        <v>0.47841952860030751</v>
      </c>
      <c r="V180" s="5">
        <f t="shared" si="272"/>
        <v>6.2117699689046013E-2</v>
      </c>
      <c r="W180" s="5">
        <f t="shared" si="203"/>
        <v>1.2873969680834385</v>
      </c>
      <c r="X180">
        <f>group_stock_price_index[[#This Row],[VNINDEX]]</f>
        <v>1101.19</v>
      </c>
      <c r="Y180" t="s">
        <v>277</v>
      </c>
      <c r="Z180" s="1">
        <f t="shared" si="193"/>
        <v>45247</v>
      </c>
      <c r="AA180" s="4">
        <f t="shared" si="194"/>
        <v>0.4</v>
      </c>
      <c r="AB180" s="4">
        <f t="shared" si="195"/>
        <v>0.4</v>
      </c>
      <c r="AC180" s="4">
        <f t="shared" si="196"/>
        <v>0.4</v>
      </c>
      <c r="AD180" s="4">
        <f t="shared" si="197"/>
        <v>0</v>
      </c>
      <c r="AE180" s="4">
        <f t="shared" si="204"/>
        <v>1.2000000000000002</v>
      </c>
      <c r="AF180" s="7">
        <f t="shared" si="205"/>
        <v>1101.19</v>
      </c>
      <c r="AG180" t="s">
        <v>277</v>
      </c>
      <c r="AI180" t="s">
        <v>277</v>
      </c>
      <c r="AJ180" s="1">
        <f t="shared" si="206"/>
        <v>45247</v>
      </c>
      <c r="AK180" s="4">
        <f t="shared" si="207"/>
        <v>0.1</v>
      </c>
      <c r="AL180" s="4">
        <f t="shared" si="208"/>
        <v>0.1</v>
      </c>
      <c r="AM180" s="4">
        <f t="shared" si="209"/>
        <v>6.1800000000000001E-2</v>
      </c>
      <c r="AN180" s="4">
        <f t="shared" si="210"/>
        <v>0</v>
      </c>
      <c r="AO180" s="4">
        <f t="shared" si="211"/>
        <v>0.26180000000000003</v>
      </c>
      <c r="AP180" s="4">
        <f t="shared" si="212"/>
        <v>0.7</v>
      </c>
      <c r="AQ180" s="4">
        <f t="shared" si="224"/>
        <v>0.2</v>
      </c>
      <c r="AR180" s="2">
        <f t="shared" si="213"/>
        <v>1101.19</v>
      </c>
      <c r="AU180">
        <f t="shared" si="214"/>
        <v>0.61799999999999999</v>
      </c>
      <c r="AV180">
        <f t="shared" si="215"/>
        <v>1</v>
      </c>
      <c r="AW180">
        <f t="shared" si="216"/>
        <v>1</v>
      </c>
      <c r="AX180">
        <f t="shared" si="217"/>
        <v>0.61799999999999999</v>
      </c>
      <c r="BE180" s="1">
        <f t="shared" si="218"/>
        <v>45247</v>
      </c>
      <c r="BF180">
        <f t="shared" si="219"/>
        <v>1</v>
      </c>
      <c r="BG180">
        <f t="shared" si="220"/>
        <v>1</v>
      </c>
      <c r="BH180">
        <f t="shared" si="221"/>
        <v>0.61799999999999999</v>
      </c>
      <c r="BI180">
        <f t="shared" si="222"/>
        <v>0.38200000000000001</v>
      </c>
    </row>
    <row r="181" spans="1:61" x14ac:dyDescent="0.25">
      <c r="A181" s="1">
        <f>eod_group_score_df_positive[[#This Row],[date]]</f>
        <v>45246</v>
      </c>
      <c r="B181" t="s">
        <v>277</v>
      </c>
      <c r="C181" s="3">
        <f>AVERAGE(eod_group_score_df_positive!Z181:Z185)</f>
        <v>0.33391362117369094</v>
      </c>
      <c r="D181" s="3">
        <f>AVERAGE(eod_group_score_df_positive!AA181:AA185)</f>
        <v>0.27509618234019662</v>
      </c>
      <c r="E181" s="3">
        <f>AVERAGE(eod_group_score_df_positive!AB181:AB185)</f>
        <v>0.42990530935764915</v>
      </c>
      <c r="F181" s="3">
        <f>AVERAGE(eod_group_score_df_positive!AC181:AC185)</f>
        <v>9.3170316423458507E-2</v>
      </c>
      <c r="G181" t="s">
        <v>277</v>
      </c>
      <c r="H181" s="3">
        <f>ABS(AVERAGE(eod_group_score_df_negative!Z181:Z185))</f>
        <v>0.19965196095754034</v>
      </c>
      <c r="I181" s="3">
        <f>ABS(AVERAGE(eod_group_score_df_negative!AA181:AA185))</f>
        <v>0.1958208808050502</v>
      </c>
      <c r="J181" s="3">
        <f>ABS(AVERAGE(eod_group_score_df_negative!AB181:AB185))</f>
        <v>0.13158912500745001</v>
      </c>
      <c r="K181" s="3">
        <f>ABS(AVERAGE(eod_group_score_df_negative!AC181:AC185))</f>
        <v>0.1619723696428233</v>
      </c>
      <c r="L181" t="s">
        <v>277</v>
      </c>
      <c r="M181" s="4">
        <f t="shared" si="198"/>
        <v>0.25163103601972725</v>
      </c>
      <c r="N181" s="4">
        <f t="shared" si="199"/>
        <v>0.16834238497468762</v>
      </c>
      <c r="O181" s="4">
        <f t="shared" si="200"/>
        <v>0.53128965505689363</v>
      </c>
      <c r="P181" s="4">
        <f t="shared" si="201"/>
        <v>-0.26966108368668334</v>
      </c>
      <c r="Q181" t="s">
        <v>277</v>
      </c>
      <c r="R181" s="6">
        <f t="shared" si="190"/>
        <v>45246</v>
      </c>
      <c r="S181" s="5">
        <f t="shared" ref="S181:V181" si="273">AVERAGE(M181:M185)</f>
        <v>0.54194026060055711</v>
      </c>
      <c r="T181" s="5">
        <f t="shared" si="273"/>
        <v>0.47527700951392493</v>
      </c>
      <c r="U181" s="5">
        <f t="shared" si="273"/>
        <v>0.56563471450578162</v>
      </c>
      <c r="V181" s="5">
        <f t="shared" si="273"/>
        <v>0.26385968096091333</v>
      </c>
      <c r="W181" s="5">
        <f t="shared" si="203"/>
        <v>1.8467116655811768</v>
      </c>
      <c r="X181">
        <f>group_stock_price_index[[#This Row],[VNINDEX]]</f>
        <v>1125.53</v>
      </c>
      <c r="Y181" t="s">
        <v>277</v>
      </c>
      <c r="Z181" s="1">
        <f t="shared" si="193"/>
        <v>45246</v>
      </c>
      <c r="AA181" s="4">
        <f t="shared" si="194"/>
        <v>0.6</v>
      </c>
      <c r="AB181" s="4">
        <f t="shared" si="195"/>
        <v>0.4</v>
      </c>
      <c r="AC181" s="4">
        <f t="shared" si="196"/>
        <v>0.6</v>
      </c>
      <c r="AD181" s="4">
        <f t="shared" si="197"/>
        <v>0.2</v>
      </c>
      <c r="AE181" s="4">
        <f t="shared" si="204"/>
        <v>1.8</v>
      </c>
      <c r="AF181" s="7">
        <f t="shared" si="205"/>
        <v>1125.53</v>
      </c>
      <c r="AG181" t="s">
        <v>277</v>
      </c>
      <c r="AI181" t="s">
        <v>277</v>
      </c>
      <c r="AJ181" s="1">
        <f t="shared" si="206"/>
        <v>45246</v>
      </c>
      <c r="AK181" s="4">
        <f t="shared" si="207"/>
        <v>0.15</v>
      </c>
      <c r="AL181" s="4">
        <f t="shared" si="208"/>
        <v>0.1</v>
      </c>
      <c r="AM181" s="4">
        <f t="shared" si="209"/>
        <v>9.2699999999999991E-2</v>
      </c>
      <c r="AN181" s="4">
        <f t="shared" si="210"/>
        <v>1.9100000000000002E-2</v>
      </c>
      <c r="AO181" s="4">
        <f t="shared" si="211"/>
        <v>0.36180000000000001</v>
      </c>
      <c r="AP181" s="4">
        <f t="shared" si="212"/>
        <v>0.7</v>
      </c>
      <c r="AQ181" s="4">
        <f t="shared" si="224"/>
        <v>0.4</v>
      </c>
      <c r="AR181" s="2">
        <f t="shared" si="213"/>
        <v>1125.53</v>
      </c>
      <c r="AU181">
        <f t="shared" si="214"/>
        <v>0.61799999999999999</v>
      </c>
      <c r="AV181">
        <f t="shared" si="215"/>
        <v>1</v>
      </c>
      <c r="AW181">
        <f t="shared" si="216"/>
        <v>1</v>
      </c>
      <c r="AX181">
        <f t="shared" si="217"/>
        <v>0.61799999999999999</v>
      </c>
      <c r="BE181" s="1">
        <f t="shared" si="218"/>
        <v>45246</v>
      </c>
      <c r="BF181">
        <f t="shared" si="219"/>
        <v>1</v>
      </c>
      <c r="BG181">
        <f t="shared" si="220"/>
        <v>1</v>
      </c>
      <c r="BH181">
        <f t="shared" si="221"/>
        <v>0.61799999999999999</v>
      </c>
      <c r="BI181">
        <f t="shared" si="222"/>
        <v>0.38200000000000001</v>
      </c>
    </row>
    <row r="182" spans="1:61" x14ac:dyDescent="0.25">
      <c r="A182" s="1">
        <f>eod_group_score_df_positive[[#This Row],[date]]</f>
        <v>45245</v>
      </c>
      <c r="B182" t="s">
        <v>277</v>
      </c>
      <c r="C182" s="3">
        <f>AVERAGE(eod_group_score_df_positive!Z182:Z186)</f>
        <v>0.35054685697805005</v>
      </c>
      <c r="D182" s="3">
        <f>AVERAGE(eod_group_score_df_positive!AA182:AA186)</f>
        <v>0.24955435098174047</v>
      </c>
      <c r="E182" s="3">
        <f>AVERAGE(eod_group_score_df_positive!AB182:AB186)</f>
        <v>0.3472587694979376</v>
      </c>
      <c r="F182" s="3">
        <f>AVERAGE(eod_group_score_df_positive!AC182:AC186)</f>
        <v>0.14810912169159968</v>
      </c>
      <c r="G182" t="s">
        <v>277</v>
      </c>
      <c r="H182" s="3">
        <f>ABS(AVERAGE(eod_group_score_df_negative!Z182:Z186))</f>
        <v>0.25650083134631807</v>
      </c>
      <c r="I182" s="3">
        <f>ABS(AVERAGE(eod_group_score_df_negative!AA182:AA186))</f>
        <v>0.22528480407446994</v>
      </c>
      <c r="J182" s="3">
        <f>ABS(AVERAGE(eod_group_score_df_negative!AB182:AB186))</f>
        <v>0.19436484878646035</v>
      </c>
      <c r="K182" s="3">
        <f>ABS(AVERAGE(eod_group_score_df_negative!AC182:AC186))</f>
        <v>0.2047692121426965</v>
      </c>
      <c r="L182" t="s">
        <v>277</v>
      </c>
      <c r="M182" s="4">
        <f t="shared" si="198"/>
        <v>0.15492362040176275</v>
      </c>
      <c r="N182" s="4">
        <f t="shared" si="199"/>
        <v>5.1111090247807307E-2</v>
      </c>
      <c r="O182" s="4">
        <f t="shared" si="200"/>
        <v>0.28228813432429578</v>
      </c>
      <c r="P182" s="4">
        <f t="shared" si="201"/>
        <v>-0.16056551229836383</v>
      </c>
      <c r="Q182" t="s">
        <v>277</v>
      </c>
      <c r="R182" s="6">
        <f t="shared" si="190"/>
        <v>45245</v>
      </c>
      <c r="S182" s="5">
        <f t="shared" ref="S182:V182" si="274">AVERAGE(M182:M186)</f>
        <v>0.65575083856676153</v>
      </c>
      <c r="T182" s="5">
        <f t="shared" si="274"/>
        <v>0.59361796093005181</v>
      </c>
      <c r="U182" s="5">
        <f t="shared" si="274"/>
        <v>0.59398753534840665</v>
      </c>
      <c r="V182" s="5">
        <f t="shared" si="274"/>
        <v>0.46146429250163729</v>
      </c>
      <c r="W182" s="5">
        <f t="shared" si="203"/>
        <v>2.3048206273468574</v>
      </c>
      <c r="X182">
        <f>group_stock_price_index[[#This Row],[VNINDEX]]</f>
        <v>1122.5</v>
      </c>
      <c r="Y182" t="s">
        <v>277</v>
      </c>
      <c r="Z182" s="1">
        <f t="shared" si="193"/>
        <v>45245</v>
      </c>
      <c r="AA182" s="4">
        <f t="shared" si="194"/>
        <v>0.6</v>
      </c>
      <c r="AB182" s="4">
        <f t="shared" si="195"/>
        <v>0.6</v>
      </c>
      <c r="AC182" s="4">
        <f t="shared" si="196"/>
        <v>0.6</v>
      </c>
      <c r="AD182" s="4">
        <f t="shared" si="197"/>
        <v>0.4</v>
      </c>
      <c r="AE182" s="4">
        <f t="shared" si="204"/>
        <v>2.1999999999999997</v>
      </c>
      <c r="AF182" s="7">
        <f t="shared" si="205"/>
        <v>1122.5</v>
      </c>
      <c r="AG182" t="s">
        <v>277</v>
      </c>
      <c r="AI182" t="s">
        <v>277</v>
      </c>
      <c r="AJ182" s="1">
        <f t="shared" si="206"/>
        <v>45245</v>
      </c>
      <c r="AK182" s="4">
        <f t="shared" si="207"/>
        <v>0.15</v>
      </c>
      <c r="AL182" s="4">
        <f t="shared" si="208"/>
        <v>0.15</v>
      </c>
      <c r="AM182" s="4">
        <f t="shared" si="209"/>
        <v>9.2699999999999991E-2</v>
      </c>
      <c r="AN182" s="4">
        <f t="shared" si="210"/>
        <v>3.8200000000000005E-2</v>
      </c>
      <c r="AO182" s="4">
        <f t="shared" si="211"/>
        <v>0.43090000000000001</v>
      </c>
      <c r="AP182" s="4">
        <f t="shared" si="212"/>
        <v>0.7</v>
      </c>
      <c r="AQ182" s="4">
        <f t="shared" si="224"/>
        <v>0.4</v>
      </c>
      <c r="AR182" s="2">
        <f t="shared" si="213"/>
        <v>1122.5</v>
      </c>
      <c r="AU182">
        <f t="shared" si="214"/>
        <v>1.3819999999999999</v>
      </c>
      <c r="AV182">
        <f t="shared" si="215"/>
        <v>1.3819999999999999</v>
      </c>
      <c r="AW182">
        <f t="shared" si="216"/>
        <v>0.61799999999999999</v>
      </c>
      <c r="AX182">
        <f t="shared" si="217"/>
        <v>0.61799999999999999</v>
      </c>
      <c r="BE182" s="1">
        <f t="shared" si="218"/>
        <v>45245</v>
      </c>
      <c r="BF182">
        <f t="shared" si="219"/>
        <v>1</v>
      </c>
      <c r="BG182">
        <f t="shared" si="220"/>
        <v>1</v>
      </c>
      <c r="BH182">
        <f t="shared" si="221"/>
        <v>0.61799999999999999</v>
      </c>
      <c r="BI182">
        <f t="shared" si="222"/>
        <v>0.38200000000000001</v>
      </c>
    </row>
    <row r="183" spans="1:61" x14ac:dyDescent="0.25">
      <c r="A183" s="1">
        <f>eod_group_score_df_positive[[#This Row],[date]]</f>
        <v>45244</v>
      </c>
      <c r="B183" t="s">
        <v>277</v>
      </c>
      <c r="C183" s="3">
        <f>AVERAGE(eod_group_score_df_positive!Z183:Z187)</f>
        <v>1.98942961225152</v>
      </c>
      <c r="D183" s="3">
        <f>AVERAGE(eod_group_score_df_positive!AA183:AA187)</f>
        <v>1.3071026820761333</v>
      </c>
      <c r="E183" s="3">
        <f>AVERAGE(eod_group_score_df_positive!AB183:AB187)</f>
        <v>1.0570156017715757</v>
      </c>
      <c r="F183" s="3">
        <f>AVERAGE(eod_group_score_df_positive!AC183:AC187)</f>
        <v>0.65551630319062715</v>
      </c>
      <c r="G183" t="s">
        <v>277</v>
      </c>
      <c r="H183" s="3">
        <f>ABS(AVERAGE(eod_group_score_df_negative!Z183:Z187))</f>
        <v>0.21906378133546775</v>
      </c>
      <c r="I183" s="3">
        <f>ABS(AVERAGE(eod_group_score_df_negative!AA183:AA187))</f>
        <v>0.19048031728075107</v>
      </c>
      <c r="J183" s="3">
        <f>ABS(AVERAGE(eod_group_score_df_negative!AB183:AB187))</f>
        <v>0.16356474931370932</v>
      </c>
      <c r="K183" s="3">
        <f>ABS(AVERAGE(eod_group_score_df_negative!AC183:AC187))</f>
        <v>0.16899451178807059</v>
      </c>
      <c r="L183" t="s">
        <v>277</v>
      </c>
      <c r="M183" s="4">
        <f t="shared" si="198"/>
        <v>0.80161699195335245</v>
      </c>
      <c r="N183" s="4">
        <f t="shared" si="199"/>
        <v>0.74561634665651244</v>
      </c>
      <c r="O183" s="4">
        <f t="shared" si="200"/>
        <v>0.73198855910096383</v>
      </c>
      <c r="P183" s="4">
        <f t="shared" si="201"/>
        <v>0.59007326837201823</v>
      </c>
      <c r="Q183" t="s">
        <v>277</v>
      </c>
      <c r="R183" s="6">
        <f t="shared" si="190"/>
        <v>45244</v>
      </c>
      <c r="S183" s="5">
        <f t="shared" ref="S183:V183" si="275">AVERAGE(M183:M187)</f>
        <v>0.80771336354927237</v>
      </c>
      <c r="T183" s="5">
        <f t="shared" si="275"/>
        <v>0.75905682889852844</v>
      </c>
      <c r="U183" s="5">
        <f t="shared" si="275"/>
        <v>0.70559666450874003</v>
      </c>
      <c r="V183" s="5">
        <f t="shared" si="275"/>
        <v>0.66971546829367157</v>
      </c>
      <c r="W183" s="5">
        <f t="shared" si="203"/>
        <v>2.9420823252502122</v>
      </c>
      <c r="X183">
        <f>group_stock_price_index[[#This Row],[VNINDEX]]</f>
        <v>1109.73</v>
      </c>
      <c r="Y183" t="s">
        <v>277</v>
      </c>
      <c r="Z183" s="1">
        <f t="shared" si="193"/>
        <v>45244</v>
      </c>
      <c r="AA183" s="4">
        <f t="shared" si="194"/>
        <v>1</v>
      </c>
      <c r="AB183" s="4">
        <f t="shared" si="195"/>
        <v>0.8</v>
      </c>
      <c r="AC183" s="4">
        <f t="shared" si="196"/>
        <v>0.8</v>
      </c>
      <c r="AD183" s="4">
        <f t="shared" si="197"/>
        <v>0.6</v>
      </c>
      <c r="AE183" s="4">
        <f t="shared" si="204"/>
        <v>3.2</v>
      </c>
      <c r="AF183" s="7">
        <f t="shared" si="205"/>
        <v>1109.73</v>
      </c>
      <c r="AG183" t="s">
        <v>277</v>
      </c>
      <c r="AI183" t="s">
        <v>277</v>
      </c>
      <c r="AJ183" s="1">
        <f t="shared" si="206"/>
        <v>45244</v>
      </c>
      <c r="AK183" s="4">
        <f t="shared" si="207"/>
        <v>0.34549999999999997</v>
      </c>
      <c r="AL183" s="4">
        <f t="shared" si="208"/>
        <v>0.27639999999999998</v>
      </c>
      <c r="AM183" s="4">
        <f t="shared" si="209"/>
        <v>0.2</v>
      </c>
      <c r="AN183" s="4">
        <f t="shared" si="210"/>
        <v>9.2699999999999991E-2</v>
      </c>
      <c r="AO183" s="4">
        <f t="shared" si="211"/>
        <v>0.91459999999999986</v>
      </c>
      <c r="AP183" s="4">
        <f t="shared" si="212"/>
        <v>1</v>
      </c>
      <c r="AQ183" s="4">
        <f t="shared" si="224"/>
        <v>1</v>
      </c>
      <c r="AR183" s="2">
        <f t="shared" si="213"/>
        <v>1109.73</v>
      </c>
      <c r="AU183">
        <f t="shared" si="214"/>
        <v>1.3819999999999999</v>
      </c>
      <c r="AV183">
        <f t="shared" si="215"/>
        <v>1.3819999999999999</v>
      </c>
      <c r="AW183">
        <f t="shared" si="216"/>
        <v>0.61799999999999999</v>
      </c>
      <c r="AX183">
        <f t="shared" si="217"/>
        <v>0.61799999999999999</v>
      </c>
      <c r="BE183" s="1">
        <f t="shared" si="218"/>
        <v>45244</v>
      </c>
      <c r="BF183">
        <f t="shared" si="219"/>
        <v>1.3819999999999999</v>
      </c>
      <c r="BG183">
        <f t="shared" si="220"/>
        <v>1.3819999999999999</v>
      </c>
      <c r="BH183">
        <f t="shared" si="221"/>
        <v>1</v>
      </c>
      <c r="BI183">
        <f t="shared" si="222"/>
        <v>0.61799999999999999</v>
      </c>
    </row>
    <row r="184" spans="1:61" x14ac:dyDescent="0.25">
      <c r="A184" s="1">
        <f>eod_group_score_df_positive[[#This Row],[date]]</f>
        <v>45243</v>
      </c>
      <c r="B184" t="s">
        <v>277</v>
      </c>
      <c r="C184" s="3">
        <f>AVERAGE(eod_group_score_df_positive!Z184:Z188)</f>
        <v>1.9784416606404238</v>
      </c>
      <c r="D184" s="3">
        <f>AVERAGE(eod_group_score_df_positive!AA184:AA188)</f>
        <v>1.2996817613367908</v>
      </c>
      <c r="E184" s="3">
        <f>AVERAGE(eod_group_score_df_positive!AB184:AB188)</f>
        <v>0.8792088425612109</v>
      </c>
      <c r="F184" s="3">
        <f>AVERAGE(eod_group_score_df_positive!AC184:AC188)</f>
        <v>0.68041742532428773</v>
      </c>
      <c r="G184" t="s">
        <v>277</v>
      </c>
      <c r="H184" s="3">
        <f>ABS(AVERAGE(eod_group_score_df_negative!Z184:Z188))</f>
        <v>0.29482077000912632</v>
      </c>
      <c r="I184" s="3">
        <f>ABS(AVERAGE(eod_group_score_df_negative!AA184:AA188))</f>
        <v>0.23716815963731266</v>
      </c>
      <c r="J184" s="3">
        <f>ABS(AVERAGE(eod_group_score_df_negative!AB184:AB188))</f>
        <v>0.21021784412578598</v>
      </c>
      <c r="K184" s="3">
        <f>ABS(AVERAGE(eod_group_score_df_negative!AC184:AC188))</f>
        <v>0.2042523908097745</v>
      </c>
      <c r="L184" t="s">
        <v>277</v>
      </c>
      <c r="M184" s="4">
        <f t="shared" si="198"/>
        <v>0.74061879875005387</v>
      </c>
      <c r="N184" s="4">
        <f t="shared" si="199"/>
        <v>0.69135807420026008</v>
      </c>
      <c r="O184" s="4">
        <f t="shared" si="200"/>
        <v>0.61407619861953389</v>
      </c>
      <c r="P184" s="4">
        <f t="shared" si="201"/>
        <v>0.53824039865553119</v>
      </c>
      <c r="Q184" t="s">
        <v>277</v>
      </c>
      <c r="R184" s="6">
        <f t="shared" si="190"/>
        <v>45243</v>
      </c>
      <c r="S184" s="5">
        <f t="shared" ref="S184:V184" si="276">AVERAGE(M184:M188)</f>
        <v>0.81812444553491059</v>
      </c>
      <c r="T184" s="5">
        <f t="shared" si="276"/>
        <v>0.76687197764369441</v>
      </c>
      <c r="U184" s="5">
        <f t="shared" si="276"/>
        <v>0.71055855605693652</v>
      </c>
      <c r="V184" s="5">
        <f t="shared" si="276"/>
        <v>0.7100168869700838</v>
      </c>
      <c r="W184" s="5">
        <f t="shared" si="203"/>
        <v>3.0055718662056252</v>
      </c>
      <c r="X184">
        <f>group_stock_price_index[[#This Row],[VNINDEX]]</f>
        <v>1100.07</v>
      </c>
      <c r="Y184" t="s">
        <v>277</v>
      </c>
      <c r="Z184" s="1">
        <f t="shared" si="193"/>
        <v>45243</v>
      </c>
      <c r="AA184" s="4">
        <f t="shared" si="194"/>
        <v>1</v>
      </c>
      <c r="AB184" s="4">
        <f t="shared" si="195"/>
        <v>0.8</v>
      </c>
      <c r="AC184" s="4">
        <f t="shared" si="196"/>
        <v>0.8</v>
      </c>
      <c r="AD184" s="4">
        <f t="shared" si="197"/>
        <v>0.8</v>
      </c>
      <c r="AE184" s="4">
        <f t="shared" si="204"/>
        <v>3.4000000000000004</v>
      </c>
      <c r="AF184" s="7">
        <f t="shared" si="205"/>
        <v>1100.07</v>
      </c>
      <c r="AG184" t="s">
        <v>277</v>
      </c>
      <c r="AI184" t="s">
        <v>277</v>
      </c>
      <c r="AJ184" s="1">
        <f t="shared" si="206"/>
        <v>45243</v>
      </c>
      <c r="AK184" s="4">
        <f t="shared" si="207"/>
        <v>0.34549999999999997</v>
      </c>
      <c r="AL184" s="4">
        <f t="shared" si="208"/>
        <v>0.27639999999999998</v>
      </c>
      <c r="AM184" s="4">
        <f t="shared" si="209"/>
        <v>0.2</v>
      </c>
      <c r="AN184" s="4">
        <f t="shared" si="210"/>
        <v>0.1236</v>
      </c>
      <c r="AO184" s="4">
        <f t="shared" si="211"/>
        <v>0.9454999999999999</v>
      </c>
      <c r="AP184" s="4">
        <f t="shared" si="212"/>
        <v>1</v>
      </c>
      <c r="AQ184" s="4">
        <f t="shared" si="224"/>
        <v>1</v>
      </c>
      <c r="AR184" s="2">
        <f t="shared" si="213"/>
        <v>1100.07</v>
      </c>
      <c r="AU184">
        <f t="shared" si="214"/>
        <v>1.3819999999999999</v>
      </c>
      <c r="AV184">
        <f t="shared" si="215"/>
        <v>1.3819999999999999</v>
      </c>
      <c r="AW184">
        <f t="shared" si="216"/>
        <v>0.61799999999999999</v>
      </c>
      <c r="AX184">
        <f t="shared" si="217"/>
        <v>0.61799999999999999</v>
      </c>
      <c r="BE184" s="1">
        <f t="shared" si="218"/>
        <v>45243</v>
      </c>
      <c r="BF184">
        <f t="shared" si="219"/>
        <v>1.3819999999999999</v>
      </c>
      <c r="BG184">
        <f t="shared" si="220"/>
        <v>1.3819999999999999</v>
      </c>
      <c r="BH184">
        <f t="shared" si="221"/>
        <v>1</v>
      </c>
      <c r="BI184">
        <f t="shared" si="222"/>
        <v>0.61799999999999999</v>
      </c>
    </row>
    <row r="185" spans="1:61" x14ac:dyDescent="0.25">
      <c r="A185" s="1">
        <f>eod_group_score_df_positive[[#This Row],[date]]</f>
        <v>45240</v>
      </c>
      <c r="B185" t="s">
        <v>277</v>
      </c>
      <c r="C185" s="3">
        <f>AVERAGE(eod_group_score_df_positive!Z185:Z189)</f>
        <v>1.9841170114668014</v>
      </c>
      <c r="D185" s="3">
        <f>AVERAGE(eod_group_score_df_positive!AA185:AA189)</f>
        <v>1.3283906403909582</v>
      </c>
      <c r="E185" s="3">
        <f>AVERAGE(eod_group_score_df_positive!AB185:AB189)</f>
        <v>0.97237571346294072</v>
      </c>
      <c r="F185" s="3">
        <f>AVERAGE(eod_group_score_df_positive!AC185:AC189)</f>
        <v>0.72019979538272239</v>
      </c>
      <c r="G185" t="s">
        <v>277</v>
      </c>
      <c r="H185" s="3">
        <f>ABS(AVERAGE(eod_group_score_df_negative!Z185:Z189))</f>
        <v>0.26939514656647312</v>
      </c>
      <c r="I185" s="3">
        <f>ABS(AVERAGE(eod_group_score_df_negative!AA185:AA189))</f>
        <v>0.21628812005362236</v>
      </c>
      <c r="J185" s="3">
        <f>ABS(AVERAGE(eod_group_score_df_negative!AB185:AB189))</f>
        <v>0.19317134397216809</v>
      </c>
      <c r="K185" s="3">
        <f>ABS(AVERAGE(eod_group_score_df_negative!AC185:AC189))</f>
        <v>0.16827141177505064</v>
      </c>
      <c r="L185" t="s">
        <v>277</v>
      </c>
      <c r="M185" s="4">
        <f t="shared" si="198"/>
        <v>0.7609108558778892</v>
      </c>
      <c r="N185" s="4">
        <f t="shared" si="199"/>
        <v>0.71995715149035699</v>
      </c>
      <c r="O185" s="4">
        <f t="shared" si="200"/>
        <v>0.66853102542722043</v>
      </c>
      <c r="P185" s="4">
        <f t="shared" si="201"/>
        <v>0.6212113337620645</v>
      </c>
      <c r="Q185" t="s">
        <v>277</v>
      </c>
      <c r="R185" s="6">
        <f t="shared" si="190"/>
        <v>45240</v>
      </c>
      <c r="S185" s="5">
        <f t="shared" ref="S185:V185" si="277">AVERAGE(M185:M189)</f>
        <v>0.78055284474357189</v>
      </c>
      <c r="T185" s="5">
        <f t="shared" si="277"/>
        <v>0.69227032825744816</v>
      </c>
      <c r="U185" s="5">
        <f t="shared" si="277"/>
        <v>0.67569301932143477</v>
      </c>
      <c r="V185" s="5">
        <f t="shared" si="277"/>
        <v>0.70415195161224864</v>
      </c>
      <c r="W185" s="5">
        <f t="shared" si="203"/>
        <v>2.8526681439347032</v>
      </c>
      <c r="X185">
        <f>group_stock_price_index[[#This Row],[VNINDEX]]</f>
        <v>1101.68</v>
      </c>
      <c r="Y185" t="s">
        <v>277</v>
      </c>
      <c r="Z185" s="1">
        <f t="shared" si="193"/>
        <v>45240</v>
      </c>
      <c r="AA185" s="4">
        <f t="shared" si="194"/>
        <v>0.8</v>
      </c>
      <c r="AB185" s="4">
        <f t="shared" si="195"/>
        <v>0.6</v>
      </c>
      <c r="AC185" s="4">
        <f t="shared" si="196"/>
        <v>0.6</v>
      </c>
      <c r="AD185" s="4">
        <f t="shared" si="197"/>
        <v>0.8</v>
      </c>
      <c r="AE185" s="4">
        <f t="shared" si="204"/>
        <v>2.8</v>
      </c>
      <c r="AF185" s="7">
        <f t="shared" si="205"/>
        <v>1101.68</v>
      </c>
      <c r="AG185" t="s">
        <v>277</v>
      </c>
      <c r="AI185" t="s">
        <v>277</v>
      </c>
      <c r="AJ185" s="1">
        <f t="shared" si="206"/>
        <v>45240</v>
      </c>
      <c r="AK185" s="4">
        <f t="shared" si="207"/>
        <v>0.2</v>
      </c>
      <c r="AL185" s="4">
        <f t="shared" si="208"/>
        <v>0.15</v>
      </c>
      <c r="AM185" s="4">
        <f t="shared" si="209"/>
        <v>9.2699999999999991E-2</v>
      </c>
      <c r="AN185" s="4">
        <f t="shared" si="210"/>
        <v>7.640000000000001E-2</v>
      </c>
      <c r="AO185" s="4">
        <f t="shared" si="211"/>
        <v>0.51910000000000001</v>
      </c>
      <c r="AP185" s="4">
        <f t="shared" si="212"/>
        <v>0.7</v>
      </c>
      <c r="AQ185" s="4">
        <f t="shared" si="224"/>
        <v>0.6</v>
      </c>
      <c r="AR185" s="2">
        <f t="shared" si="213"/>
        <v>1101.68</v>
      </c>
      <c r="AU185">
        <f t="shared" si="214"/>
        <v>1.3819999999999999</v>
      </c>
      <c r="AV185">
        <f t="shared" si="215"/>
        <v>1.3819999999999999</v>
      </c>
      <c r="AW185">
        <f t="shared" si="216"/>
        <v>0.61799999999999999</v>
      </c>
      <c r="AX185">
        <f t="shared" si="217"/>
        <v>0.61799999999999999</v>
      </c>
      <c r="BE185" s="1">
        <f t="shared" si="218"/>
        <v>45240</v>
      </c>
      <c r="BF185">
        <f t="shared" si="219"/>
        <v>1</v>
      </c>
      <c r="BG185">
        <f t="shared" si="220"/>
        <v>1</v>
      </c>
      <c r="BH185">
        <f t="shared" si="221"/>
        <v>0.61799999999999999</v>
      </c>
      <c r="BI185">
        <f t="shared" si="222"/>
        <v>0.38200000000000001</v>
      </c>
    </row>
    <row r="186" spans="1:61" x14ac:dyDescent="0.25">
      <c r="A186" s="1">
        <f>eod_group_score_df_positive[[#This Row],[date]]</f>
        <v>45239</v>
      </c>
      <c r="B186" t="s">
        <v>277</v>
      </c>
      <c r="C186" s="3">
        <f>AVERAGE(eod_group_score_df_positive!Z186:Z190)</f>
        <v>2.0506066750285803</v>
      </c>
      <c r="D186" s="3">
        <f>AVERAGE(eod_group_score_df_positive!AA186:AA190)</f>
        <v>1.339843674994988</v>
      </c>
      <c r="E186" s="3">
        <f>AVERAGE(eod_group_score_df_positive!AB186:AB190)</f>
        <v>0.99988500160933447</v>
      </c>
      <c r="F186" s="3">
        <f>AVERAGE(eod_group_score_df_positive!AC186:AC190)</f>
        <v>0.72506056167426325</v>
      </c>
      <c r="G186" t="s">
        <v>277</v>
      </c>
      <c r="H186" s="3">
        <f>ABS(AVERAGE(eod_group_score_df_negative!Z186:Z190))</f>
        <v>0.2019607760410996</v>
      </c>
      <c r="I186" s="3">
        <f>ABS(AVERAGE(eod_group_score_df_negative!AA186:AA190))</f>
        <v>0.18266517488770878</v>
      </c>
      <c r="J186" s="3">
        <f>ABS(AVERAGE(eod_group_score_df_negative!AB186:AB190))</f>
        <v>0.19539637661200934</v>
      </c>
      <c r="K186" s="3">
        <f>ABS(AVERAGE(eod_group_score_df_negative!AC186:AC190))</f>
        <v>0.11883679247786838</v>
      </c>
      <c r="L186" t="s">
        <v>277</v>
      </c>
      <c r="M186" s="4">
        <f t="shared" si="198"/>
        <v>0.82068392585074945</v>
      </c>
      <c r="N186" s="4">
        <f t="shared" si="199"/>
        <v>0.76004714205532209</v>
      </c>
      <c r="O186" s="4">
        <f t="shared" si="200"/>
        <v>0.6730537592700192</v>
      </c>
      <c r="P186" s="4">
        <f t="shared" si="201"/>
        <v>0.71836197401693624</v>
      </c>
      <c r="Q186" t="s">
        <v>277</v>
      </c>
      <c r="R186" s="6">
        <f t="shared" si="190"/>
        <v>45239</v>
      </c>
      <c r="S186" s="5">
        <f t="shared" ref="S186:V186" si="278">AVERAGE(M186:M190)</f>
        <v>0.70220028210463248</v>
      </c>
      <c r="T186" s="5">
        <f t="shared" si="278"/>
        <v>0.58524980807339644</v>
      </c>
      <c r="U186" s="5">
        <f t="shared" si="278"/>
        <v>0.58565433524845023</v>
      </c>
      <c r="V186" s="5">
        <f t="shared" si="278"/>
        <v>0.66740783758973365</v>
      </c>
      <c r="W186" s="5">
        <f t="shared" si="203"/>
        <v>2.5405122630162129</v>
      </c>
      <c r="X186">
        <f>group_stock_price_index[[#This Row],[VNINDEX]]</f>
        <v>1113.8900000000001</v>
      </c>
      <c r="Y186" t="s">
        <v>277</v>
      </c>
      <c r="Z186" s="1">
        <f t="shared" si="193"/>
        <v>45239</v>
      </c>
      <c r="AA186" s="4">
        <f t="shared" si="194"/>
        <v>0.8</v>
      </c>
      <c r="AB186" s="4">
        <f t="shared" si="195"/>
        <v>0.6</v>
      </c>
      <c r="AC186" s="4">
        <f t="shared" si="196"/>
        <v>0.6</v>
      </c>
      <c r="AD186" s="4">
        <f t="shared" si="197"/>
        <v>0.6</v>
      </c>
      <c r="AE186" s="4">
        <f t="shared" si="204"/>
        <v>2.6</v>
      </c>
      <c r="AF186" s="7">
        <f t="shared" si="205"/>
        <v>1113.8900000000001</v>
      </c>
      <c r="AG186" t="s">
        <v>277</v>
      </c>
      <c r="AI186" t="s">
        <v>277</v>
      </c>
      <c r="AJ186" s="1">
        <f t="shared" si="206"/>
        <v>45239</v>
      </c>
      <c r="AK186" s="4">
        <f t="shared" si="207"/>
        <v>0.27639999999999998</v>
      </c>
      <c r="AL186" s="4">
        <f t="shared" si="208"/>
        <v>0.20729999999999998</v>
      </c>
      <c r="AM186" s="4">
        <f t="shared" si="209"/>
        <v>0.15</v>
      </c>
      <c r="AN186" s="4">
        <f t="shared" si="210"/>
        <v>9.2699999999999991E-2</v>
      </c>
      <c r="AO186" s="4">
        <f t="shared" si="211"/>
        <v>0.72639999999999993</v>
      </c>
      <c r="AP186" s="4">
        <f t="shared" si="212"/>
        <v>1</v>
      </c>
      <c r="AQ186" s="4">
        <f t="shared" si="224"/>
        <v>0.8</v>
      </c>
      <c r="AR186" s="2">
        <f t="shared" si="213"/>
        <v>1113.8900000000001</v>
      </c>
      <c r="AU186">
        <f t="shared" si="214"/>
        <v>1.3819999999999999</v>
      </c>
      <c r="AV186">
        <f t="shared" si="215"/>
        <v>1.3819999999999999</v>
      </c>
      <c r="AW186">
        <f t="shared" si="216"/>
        <v>0.61799999999999999</v>
      </c>
      <c r="AX186">
        <f t="shared" si="217"/>
        <v>0.61799999999999999</v>
      </c>
      <c r="BE186" s="1">
        <f t="shared" si="218"/>
        <v>45239</v>
      </c>
      <c r="BF186">
        <f t="shared" si="219"/>
        <v>1.3819999999999999</v>
      </c>
      <c r="BG186">
        <f t="shared" si="220"/>
        <v>1.3819999999999999</v>
      </c>
      <c r="BH186">
        <f t="shared" si="221"/>
        <v>1</v>
      </c>
      <c r="BI186">
        <f t="shared" si="222"/>
        <v>0.61799999999999999</v>
      </c>
    </row>
    <row r="187" spans="1:61" x14ac:dyDescent="0.25">
      <c r="A187" s="1">
        <f>eod_group_score_df_positive[[#This Row],[date]]</f>
        <v>45238</v>
      </c>
      <c r="B187" t="s">
        <v>277</v>
      </c>
      <c r="C187" s="3">
        <f>AVERAGE(eod_group_score_df_positive!Z187:Z191)</f>
        <v>3.2464470124830287</v>
      </c>
      <c r="D187" s="3">
        <f>AVERAGE(eod_group_score_df_positive!AA187:AA191)</f>
        <v>2.1237009605508961</v>
      </c>
      <c r="E187" s="3">
        <f>AVERAGE(eod_group_score_df_positive!AB187:AB191)</f>
        <v>1.5143176211357001</v>
      </c>
      <c r="F187" s="3">
        <f>AVERAGE(eod_group_score_df_positive!AC187:AC191)</f>
        <v>1.1758461780362652</v>
      </c>
      <c r="G187" t="s">
        <v>277</v>
      </c>
      <c r="H187" s="3">
        <f>ABS(AVERAGE(eod_group_score_df_negative!Z187:Z191))</f>
        <v>0.14456521745478504</v>
      </c>
      <c r="I187" s="3">
        <f>ABS(AVERAGE(eod_group_score_df_negative!AA187:AA191))</f>
        <v>0.13759363672758981</v>
      </c>
      <c r="J187" s="3">
        <f>ABS(AVERAGE(eod_group_score_df_negative!AB187:AB191))</f>
        <v>0.13138125967498812</v>
      </c>
      <c r="K187" s="3">
        <f>ABS(AVERAGE(eod_group_score_df_negative!AC187:AC191))</f>
        <v>7.4594829032188767E-2</v>
      </c>
      <c r="L187" t="s">
        <v>277</v>
      </c>
      <c r="M187" s="4">
        <f t="shared" si="198"/>
        <v>0.91473624531431663</v>
      </c>
      <c r="N187" s="4">
        <f t="shared" si="199"/>
        <v>0.87830543009019124</v>
      </c>
      <c r="O187" s="4">
        <f t="shared" si="200"/>
        <v>0.84033378012596283</v>
      </c>
      <c r="P187" s="4">
        <f t="shared" si="201"/>
        <v>0.88069036666180744</v>
      </c>
      <c r="Q187" t="s">
        <v>277</v>
      </c>
      <c r="R187" s="6">
        <f t="shared" si="190"/>
        <v>45238</v>
      </c>
      <c r="S187" s="5">
        <f t="shared" ref="S187:V187" si="279">AVERAGE(M187:M191)</f>
        <v>0.62498896712372287</v>
      </c>
      <c r="T187" s="5">
        <f t="shared" si="279"/>
        <v>0.48939083285026808</v>
      </c>
      <c r="U187" s="5">
        <f t="shared" si="279"/>
        <v>0.51647214850692169</v>
      </c>
      <c r="V187" s="5">
        <f t="shared" si="279"/>
        <v>0.63779101594428356</v>
      </c>
      <c r="W187" s="5">
        <f t="shared" si="203"/>
        <v>2.2686429644251964</v>
      </c>
      <c r="X187">
        <f>group_stock_price_index[[#This Row],[VNINDEX]]</f>
        <v>1113.43</v>
      </c>
      <c r="Y187" t="s">
        <v>277</v>
      </c>
      <c r="Z187" s="1">
        <f t="shared" si="193"/>
        <v>45238</v>
      </c>
      <c r="AA187" s="4">
        <f t="shared" si="194"/>
        <v>0.6</v>
      </c>
      <c r="AB187" s="4">
        <f t="shared" si="195"/>
        <v>0.4</v>
      </c>
      <c r="AC187" s="4">
        <f t="shared" si="196"/>
        <v>0.6</v>
      </c>
      <c r="AD187" s="4">
        <f t="shared" si="197"/>
        <v>0.6</v>
      </c>
      <c r="AE187" s="4">
        <f t="shared" si="204"/>
        <v>2.2000000000000002</v>
      </c>
      <c r="AF187" s="7">
        <f t="shared" si="205"/>
        <v>1113.43</v>
      </c>
      <c r="AG187" t="s">
        <v>277</v>
      </c>
      <c r="AI187" t="s">
        <v>277</v>
      </c>
      <c r="AJ187" s="1">
        <f t="shared" si="206"/>
        <v>45238</v>
      </c>
      <c r="AK187" s="4">
        <f t="shared" si="207"/>
        <v>0.15</v>
      </c>
      <c r="AL187" s="4">
        <f t="shared" si="208"/>
        <v>0.1</v>
      </c>
      <c r="AM187" s="4">
        <f t="shared" si="209"/>
        <v>9.2699999999999991E-2</v>
      </c>
      <c r="AN187" s="4">
        <f t="shared" si="210"/>
        <v>5.7299999999999997E-2</v>
      </c>
      <c r="AO187" s="4">
        <f t="shared" si="211"/>
        <v>0.4</v>
      </c>
      <c r="AP187" s="4">
        <f t="shared" si="212"/>
        <v>0.7</v>
      </c>
      <c r="AQ187" s="4">
        <f t="shared" si="224"/>
        <v>0.4</v>
      </c>
      <c r="AR187" s="2">
        <f t="shared" si="213"/>
        <v>1113.43</v>
      </c>
      <c r="AU187">
        <f t="shared" si="214"/>
        <v>0.61799999999999999</v>
      </c>
      <c r="AV187">
        <f t="shared" si="215"/>
        <v>0.61799999999999999</v>
      </c>
      <c r="AW187">
        <f t="shared" si="216"/>
        <v>0.61799999999999999</v>
      </c>
      <c r="AX187">
        <f t="shared" si="217"/>
        <v>0.61799999999999999</v>
      </c>
      <c r="BE187" s="1">
        <f t="shared" si="218"/>
        <v>45238</v>
      </c>
      <c r="BF187">
        <f t="shared" si="219"/>
        <v>1</v>
      </c>
      <c r="BG187">
        <f t="shared" si="220"/>
        <v>1</v>
      </c>
      <c r="BH187">
        <f t="shared" si="221"/>
        <v>0.61799999999999999</v>
      </c>
      <c r="BI187">
        <f t="shared" si="222"/>
        <v>0.38200000000000001</v>
      </c>
    </row>
    <row r="188" spans="1:61" x14ac:dyDescent="0.25">
      <c r="A188" s="1">
        <f>eod_group_score_df_positive[[#This Row],[date]]</f>
        <v>45237</v>
      </c>
      <c r="B188" t="s">
        <v>277</v>
      </c>
      <c r="C188" s="3">
        <f>AVERAGE(eod_group_score_df_positive!Z188:Z192)</f>
        <v>1.9020152157413055</v>
      </c>
      <c r="D188" s="3">
        <f>AVERAGE(eod_group_score_df_positive!AA188:AA192)</f>
        <v>1.2014896242080222</v>
      </c>
      <c r="E188" s="3">
        <f>AVERAGE(eod_group_score_df_positive!AB188:AB192)</f>
        <v>0.971233734415897</v>
      </c>
      <c r="F188" s="3">
        <f>AVERAGE(eod_group_score_df_positive!AC188:AC192)</f>
        <v>0.703300511707599</v>
      </c>
      <c r="G188" t="s">
        <v>277</v>
      </c>
      <c r="H188" s="3">
        <f>ABS(AVERAGE(eod_group_score_df_negative!Z188:Z192))</f>
        <v>0.15014374590768065</v>
      </c>
      <c r="I188" s="3">
        <f>ABS(AVERAGE(eod_group_score_df_negative!AA188:AA192))</f>
        <v>0.14494949622380743</v>
      </c>
      <c r="J188" s="3">
        <f>ABS(AVERAGE(eod_group_score_df_negative!AB188:AB192))</f>
        <v>0.13445254836099876</v>
      </c>
      <c r="K188" s="3">
        <f>ABS(AVERAGE(eod_group_score_df_negative!AC188:AC192))</f>
        <v>8.1816948520665345E-2</v>
      </c>
      <c r="L188" t="s">
        <v>277</v>
      </c>
      <c r="M188" s="4">
        <f t="shared" si="198"/>
        <v>0.85367240188154381</v>
      </c>
      <c r="N188" s="4">
        <f t="shared" si="199"/>
        <v>0.78469209038234244</v>
      </c>
      <c r="O188" s="4">
        <f t="shared" si="200"/>
        <v>0.75679801684194636</v>
      </c>
      <c r="P188" s="4">
        <f t="shared" si="201"/>
        <v>0.79158036175407953</v>
      </c>
      <c r="Q188" t="s">
        <v>277</v>
      </c>
      <c r="R188" s="6">
        <f t="shared" si="190"/>
        <v>45237</v>
      </c>
      <c r="S188" s="5">
        <f t="shared" ref="S188:V188" si="280">AVERAGE(M188:M192)</f>
        <v>0.31944586990313528</v>
      </c>
      <c r="T188" s="5">
        <f t="shared" si="280"/>
        <v>0.1638666662825275</v>
      </c>
      <c r="U188" s="5">
        <f t="shared" si="280"/>
        <v>0.23302821462414264</v>
      </c>
      <c r="V188" s="5">
        <f t="shared" si="280"/>
        <v>0.33586687424764922</v>
      </c>
      <c r="W188" s="5">
        <f t="shared" si="203"/>
        <v>1.0522076250574546</v>
      </c>
      <c r="X188">
        <f>group_stock_price_index[[#This Row],[VNINDEX]]</f>
        <v>1080.29</v>
      </c>
      <c r="Y188" t="s">
        <v>277</v>
      </c>
      <c r="Z188" s="1">
        <f t="shared" si="193"/>
        <v>45237</v>
      </c>
      <c r="AA188" s="4">
        <f t="shared" si="194"/>
        <v>0.4</v>
      </c>
      <c r="AB188" s="4">
        <f t="shared" si="195"/>
        <v>0</v>
      </c>
      <c r="AC188" s="4">
        <f t="shared" si="196"/>
        <v>0.2</v>
      </c>
      <c r="AD188" s="4">
        <f t="shared" si="197"/>
        <v>0.4</v>
      </c>
      <c r="AE188" s="4">
        <f t="shared" si="204"/>
        <v>1</v>
      </c>
      <c r="AF188" s="7">
        <f t="shared" si="205"/>
        <v>1080.29</v>
      </c>
      <c r="AG188" t="s">
        <v>277</v>
      </c>
      <c r="AI188" t="s">
        <v>277</v>
      </c>
      <c r="AJ188" s="1">
        <f t="shared" si="206"/>
        <v>45237</v>
      </c>
      <c r="AK188" s="4">
        <f t="shared" si="207"/>
        <v>0.1</v>
      </c>
      <c r="AL188" s="4">
        <f t="shared" si="208"/>
        <v>0</v>
      </c>
      <c r="AM188" s="4">
        <f t="shared" si="209"/>
        <v>3.09E-2</v>
      </c>
      <c r="AN188" s="4">
        <f t="shared" si="210"/>
        <v>3.8200000000000005E-2</v>
      </c>
      <c r="AO188" s="4">
        <f t="shared" si="211"/>
        <v>0.16910000000000003</v>
      </c>
      <c r="AP188" s="4">
        <f t="shared" si="212"/>
        <v>0</v>
      </c>
      <c r="AQ188" s="4">
        <f t="shared" si="224"/>
        <v>0</v>
      </c>
      <c r="AR188" s="2">
        <f t="shared" si="213"/>
        <v>1080.29</v>
      </c>
      <c r="AU188">
        <f t="shared" si="214"/>
        <v>0.61799999999999999</v>
      </c>
      <c r="AV188">
        <f t="shared" si="215"/>
        <v>0.61799999999999999</v>
      </c>
      <c r="AW188">
        <f t="shared" si="216"/>
        <v>0.61799999999999999</v>
      </c>
      <c r="AX188">
        <f t="shared" si="217"/>
        <v>0.61799999999999999</v>
      </c>
      <c r="BE188" s="1">
        <f t="shared" si="218"/>
        <v>45237</v>
      </c>
      <c r="BF188">
        <f t="shared" si="219"/>
        <v>1</v>
      </c>
      <c r="BG188">
        <f t="shared" si="220"/>
        <v>1</v>
      </c>
      <c r="BH188">
        <f t="shared" si="221"/>
        <v>0.61799999999999999</v>
      </c>
      <c r="BI188">
        <f t="shared" si="222"/>
        <v>0.38200000000000001</v>
      </c>
    </row>
    <row r="189" spans="1:61" x14ac:dyDescent="0.25">
      <c r="A189" s="1">
        <f>eod_group_score_df_positive[[#This Row],[date]]</f>
        <v>45236</v>
      </c>
      <c r="B189" t="s">
        <v>277</v>
      </c>
      <c r="C189" s="3">
        <f>AVERAGE(eod_group_score_df_positive!Z189:Z193)</f>
        <v>1.8920847390921913</v>
      </c>
      <c r="D189" s="3">
        <f>AVERAGE(eod_group_score_df_positive!AA189:AA193)</f>
        <v>1.1561256956337398</v>
      </c>
      <c r="E189" s="3">
        <f>AVERAGE(eod_group_score_df_positive!AB189:AB193)</f>
        <v>0.96663009058298022</v>
      </c>
      <c r="F189" s="3">
        <f>AVERAGE(eod_group_score_df_positive!AC189:AC193)</f>
        <v>0.65866447611444889</v>
      </c>
      <c r="G189" t="s">
        <v>277</v>
      </c>
      <c r="H189" s="3">
        <f>ABS(AVERAGE(eod_group_score_df_negative!Z189:Z193))</f>
        <v>0.54497413750571677</v>
      </c>
      <c r="I189" s="3">
        <f>ABS(AVERAGE(eod_group_score_df_negative!AA189:AA193))</f>
        <v>0.59777250607295496</v>
      </c>
      <c r="J189" s="3">
        <f>ABS(AVERAGE(eod_group_score_df_negative!AB189:AB193))</f>
        <v>0.37614620757059564</v>
      </c>
      <c r="K189" s="3">
        <f>ABS(AVERAGE(eod_group_score_df_negative!AC189:AC193))</f>
        <v>0.21436569590835539</v>
      </c>
      <c r="L189" t="s">
        <v>277</v>
      </c>
      <c r="M189" s="4">
        <f t="shared" si="198"/>
        <v>0.55276079479336082</v>
      </c>
      <c r="N189" s="4">
        <f t="shared" si="199"/>
        <v>0.31834982726902783</v>
      </c>
      <c r="O189" s="4">
        <f t="shared" si="200"/>
        <v>0.43974851494202494</v>
      </c>
      <c r="P189" s="4">
        <f t="shared" si="201"/>
        <v>0.50891572186635492</v>
      </c>
      <c r="Q189" t="s">
        <v>277</v>
      </c>
      <c r="R189" s="6">
        <f t="shared" si="190"/>
        <v>45236</v>
      </c>
      <c r="S189" s="5">
        <f t="shared" ref="S189:V189" si="281">AVERAGE(M189:M193)</f>
        <v>-4.5182834712221617E-3</v>
      </c>
      <c r="T189" s="5">
        <f t="shared" si="281"/>
        <v>-0.16691658771319323</v>
      </c>
      <c r="U189" s="5">
        <f t="shared" si="281"/>
        <v>-6.8572274752050077E-2</v>
      </c>
      <c r="V189" s="5">
        <f t="shared" si="281"/>
        <v>4.3818122719947984E-2</v>
      </c>
      <c r="W189" s="5">
        <f t="shared" si="203"/>
        <v>-0.19618902321651749</v>
      </c>
      <c r="X189">
        <f>group_stock_price_index[[#This Row],[VNINDEX]]</f>
        <v>1089.6600000000001</v>
      </c>
      <c r="Y189" t="s">
        <v>277</v>
      </c>
      <c r="Z189" s="1">
        <f t="shared" si="193"/>
        <v>45236</v>
      </c>
      <c r="AA189" s="4">
        <f t="shared" si="194"/>
        <v>0</v>
      </c>
      <c r="AB189" s="4">
        <f t="shared" si="195"/>
        <v>0</v>
      </c>
      <c r="AC189" s="4">
        <f t="shared" si="196"/>
        <v>0</v>
      </c>
      <c r="AD189" s="4">
        <f t="shared" si="197"/>
        <v>0</v>
      </c>
      <c r="AE189" s="4">
        <f t="shared" si="204"/>
        <v>0</v>
      </c>
      <c r="AF189" s="7">
        <f t="shared" si="205"/>
        <v>1089.6600000000001</v>
      </c>
      <c r="AG189" t="s">
        <v>277</v>
      </c>
      <c r="AI189" t="s">
        <v>277</v>
      </c>
      <c r="AJ189" s="1">
        <f t="shared" si="206"/>
        <v>45236</v>
      </c>
      <c r="AK189" s="4">
        <f t="shared" si="207"/>
        <v>0</v>
      </c>
      <c r="AL189" s="4">
        <f t="shared" si="208"/>
        <v>0</v>
      </c>
      <c r="AM189" s="4">
        <f t="shared" si="209"/>
        <v>0</v>
      </c>
      <c r="AN189" s="4">
        <f t="shared" si="210"/>
        <v>0</v>
      </c>
      <c r="AO189" s="4">
        <f t="shared" si="211"/>
        <v>0</v>
      </c>
      <c r="AP189" s="4">
        <f t="shared" si="212"/>
        <v>0</v>
      </c>
      <c r="AQ189" s="4">
        <f t="shared" si="224"/>
        <v>0</v>
      </c>
      <c r="AR189" s="2">
        <f t="shared" si="213"/>
        <v>1089.6600000000001</v>
      </c>
      <c r="AU189">
        <f t="shared" si="214"/>
        <v>0.61799999999999999</v>
      </c>
      <c r="AV189">
        <f t="shared" si="215"/>
        <v>0.61799999999999999</v>
      </c>
      <c r="AW189">
        <f t="shared" si="216"/>
        <v>0.61799999999999999</v>
      </c>
      <c r="AX189">
        <f t="shared" si="217"/>
        <v>0.61799999999999999</v>
      </c>
      <c r="BE189" s="1">
        <f t="shared" si="218"/>
        <v>45236</v>
      </c>
      <c r="BF189">
        <f t="shared" si="219"/>
        <v>1</v>
      </c>
      <c r="BG189">
        <f t="shared" si="220"/>
        <v>1</v>
      </c>
      <c r="BH189">
        <f t="shared" si="221"/>
        <v>0.61799999999999999</v>
      </c>
      <c r="BI189">
        <f t="shared" si="222"/>
        <v>0.38200000000000001</v>
      </c>
    </row>
    <row r="190" spans="1:61" x14ac:dyDescent="0.25">
      <c r="A190" s="1">
        <f>eod_group_score_df_positive[[#This Row],[date]]</f>
        <v>45233</v>
      </c>
      <c r="B190" t="s">
        <v>277</v>
      </c>
      <c r="C190" s="3">
        <f>AVERAGE(eod_group_score_df_positive!Z190:Z194)</f>
        <v>1.8106529185067159</v>
      </c>
      <c r="D190" s="3">
        <f>AVERAGE(eod_group_score_df_positive!AA190:AA194)</f>
        <v>1.0984288931081592</v>
      </c>
      <c r="E190" s="3">
        <f>AVERAGE(eod_group_score_df_positive!AB190:AB194)</f>
        <v>0.86786867285527514</v>
      </c>
      <c r="F190" s="3">
        <f>AVERAGE(eod_group_score_df_positive!AC190:AC194)</f>
        <v>0.60663893333162211</v>
      </c>
      <c r="G190" t="s">
        <v>277</v>
      </c>
      <c r="H190" s="3">
        <f>ABS(AVERAGE(eod_group_score_df_negative!Z190:Z194))</f>
        <v>0.83428080970909413</v>
      </c>
      <c r="I190" s="3">
        <f>ABS(AVERAGE(eod_group_score_df_negative!AA190:AA194))</f>
        <v>0.75568711223552565</v>
      </c>
      <c r="J190" s="3">
        <f>ABS(AVERAGE(eod_group_score_df_negative!AB190:AB194))</f>
        <v>0.55680814783745558</v>
      </c>
      <c r="K190" s="3">
        <f>ABS(AVERAGE(eod_group_score_df_negative!AC190:AC194))</f>
        <v>0.23738587527513683</v>
      </c>
      <c r="L190" t="s">
        <v>277</v>
      </c>
      <c r="M190" s="4">
        <f t="shared" si="198"/>
        <v>0.36914804268319112</v>
      </c>
      <c r="N190" s="4">
        <f t="shared" si="199"/>
        <v>0.18485455057009867</v>
      </c>
      <c r="O190" s="4">
        <f t="shared" si="200"/>
        <v>0.21833760506229785</v>
      </c>
      <c r="P190" s="4">
        <f t="shared" si="201"/>
        <v>0.43749076364948958</v>
      </c>
      <c r="Q190" t="s">
        <v>277</v>
      </c>
      <c r="R190" s="6">
        <f t="shared" si="190"/>
        <v>45233</v>
      </c>
      <c r="S190" s="5">
        <f t="shared" ref="S190:V190" si="282">AVERAGE(M190:M194)</f>
        <v>-0.24000926934261449</v>
      </c>
      <c r="T190" s="5">
        <f t="shared" si="282"/>
        <v>-0.38398540203969078</v>
      </c>
      <c r="U190" s="5">
        <f t="shared" si="282"/>
        <v>-0.27935405301397509</v>
      </c>
      <c r="V190" s="5">
        <f t="shared" si="282"/>
        <v>-0.16136046093209239</v>
      </c>
      <c r="W190" s="5">
        <f t="shared" si="203"/>
        <v>-1.0647091853283728</v>
      </c>
      <c r="X190">
        <f>group_stock_price_index[[#This Row],[VNINDEX]]</f>
        <v>1076.78</v>
      </c>
      <c r="Y190" t="s">
        <v>277</v>
      </c>
      <c r="Z190" s="1">
        <f t="shared" si="193"/>
        <v>45233</v>
      </c>
      <c r="AA190" s="4">
        <f t="shared" si="194"/>
        <v>0</v>
      </c>
      <c r="AB190" s="4">
        <f t="shared" si="195"/>
        <v>0</v>
      </c>
      <c r="AC190" s="4">
        <f t="shared" si="196"/>
        <v>0</v>
      </c>
      <c r="AD190" s="4">
        <f t="shared" si="197"/>
        <v>0</v>
      </c>
      <c r="AE190" s="4">
        <f t="shared" si="204"/>
        <v>0</v>
      </c>
      <c r="AF190" s="7">
        <f t="shared" si="205"/>
        <v>1076.78</v>
      </c>
      <c r="AG190" t="s">
        <v>277</v>
      </c>
      <c r="AI190" t="s">
        <v>277</v>
      </c>
      <c r="AJ190" s="1">
        <f t="shared" si="206"/>
        <v>45233</v>
      </c>
      <c r="AK190" s="4">
        <f t="shared" si="207"/>
        <v>0</v>
      </c>
      <c r="AL190" s="4">
        <f t="shared" si="208"/>
        <v>0</v>
      </c>
      <c r="AM190" s="4">
        <f t="shared" si="209"/>
        <v>0</v>
      </c>
      <c r="AN190" s="4">
        <f t="shared" si="210"/>
        <v>0</v>
      </c>
      <c r="AO190" s="4">
        <f t="shared" si="211"/>
        <v>0</v>
      </c>
      <c r="AP190" s="4">
        <f t="shared" si="212"/>
        <v>0</v>
      </c>
      <c r="AQ190" s="4">
        <f t="shared" si="224"/>
        <v>0</v>
      </c>
      <c r="AR190" s="2">
        <f t="shared" si="213"/>
        <v>1076.78</v>
      </c>
      <c r="AU190">
        <f t="shared" si="214"/>
        <v>0.61799999999999999</v>
      </c>
      <c r="AV190">
        <f t="shared" si="215"/>
        <v>0.61799999999999999</v>
      </c>
      <c r="AW190">
        <f t="shared" si="216"/>
        <v>0.61799999999999999</v>
      </c>
      <c r="AX190">
        <f t="shared" si="217"/>
        <v>0.61799999999999999</v>
      </c>
      <c r="BE190" s="1">
        <f t="shared" si="218"/>
        <v>45233</v>
      </c>
      <c r="BF190">
        <f t="shared" si="219"/>
        <v>1</v>
      </c>
      <c r="BG190">
        <f t="shared" si="220"/>
        <v>1</v>
      </c>
      <c r="BH190">
        <f t="shared" si="221"/>
        <v>0.61799999999999999</v>
      </c>
      <c r="BI190">
        <f t="shared" si="222"/>
        <v>0.38200000000000001</v>
      </c>
    </row>
    <row r="191" spans="1:61" x14ac:dyDescent="0.25">
      <c r="A191" s="1">
        <f>eod_group_score_df_positive[[#This Row],[date]]</f>
        <v>45232</v>
      </c>
      <c r="B191" t="s">
        <v>277</v>
      </c>
      <c r="C191" s="3">
        <f>AVERAGE(eod_group_score_df_positive!Z191:Z195)</f>
        <v>2.0375207178059744</v>
      </c>
      <c r="D191" s="3">
        <f>AVERAGE(eod_group_score_df_positive!AA191:AA195)</f>
        <v>1.2258844577494481</v>
      </c>
      <c r="E191" s="3">
        <f>AVERAGE(eod_group_score_df_positive!AB191:AB195)</f>
        <v>0.97967017618901742</v>
      </c>
      <c r="F191" s="3">
        <f>AVERAGE(eod_group_score_df_positive!AC191:AC195)</f>
        <v>0.77256034708059373</v>
      </c>
      <c r="G191" t="s">
        <v>277</v>
      </c>
      <c r="H191" s="3">
        <f>ABS(AVERAGE(eod_group_score_df_negative!Z191:Z195))</f>
        <v>0.80296704574061817</v>
      </c>
      <c r="I191" s="3">
        <f>ABS(AVERAGE(eod_group_score_df_negative!AA191:AA195))</f>
        <v>0.68843494710442354</v>
      </c>
      <c r="J191" s="3">
        <f>ABS(AVERAGE(eod_group_score_df_negative!AB191:AB195))</f>
        <v>0.49668965083093042</v>
      </c>
      <c r="K191" s="3">
        <f>ABS(AVERAGE(eod_group_score_df_negative!AC191:AC195))</f>
        <v>0.21141881216467334</v>
      </c>
      <c r="L191" t="s">
        <v>277</v>
      </c>
      <c r="M191" s="4">
        <f t="shared" si="198"/>
        <v>0.43462735094620164</v>
      </c>
      <c r="N191" s="4">
        <f t="shared" si="199"/>
        <v>0.28075226593968022</v>
      </c>
      <c r="O191" s="4">
        <f t="shared" si="200"/>
        <v>0.32714282556237639</v>
      </c>
      <c r="P191" s="4">
        <f t="shared" si="201"/>
        <v>0.57027786578968587</v>
      </c>
      <c r="Q191" t="s">
        <v>277</v>
      </c>
      <c r="R191" s="6">
        <f t="shared" si="190"/>
        <v>45232</v>
      </c>
      <c r="S191" s="5">
        <f t="shared" ref="S191:V191" si="283">AVERAGE(M191:M195)</f>
        <v>-0.43092273294481559</v>
      </c>
      <c r="T191" s="5">
        <f t="shared" si="283"/>
        <v>-0.57223406796255072</v>
      </c>
      <c r="U191" s="5">
        <f t="shared" si="283"/>
        <v>-0.43685534896901457</v>
      </c>
      <c r="V191" s="5">
        <f t="shared" si="283"/>
        <v>-0.3513121020506576</v>
      </c>
      <c r="W191" s="5">
        <f t="shared" si="203"/>
        <v>-1.7913242519270385</v>
      </c>
      <c r="X191">
        <f>group_stock_price_index[[#This Row],[VNINDEX]]</f>
        <v>1075.47</v>
      </c>
      <c r="Y191" t="s">
        <v>277</v>
      </c>
      <c r="Z191" s="1">
        <f t="shared" si="193"/>
        <v>45232</v>
      </c>
      <c r="AA191" s="4">
        <f t="shared" si="194"/>
        <v>0</v>
      </c>
      <c r="AB191" s="4">
        <f t="shared" si="195"/>
        <v>0</v>
      </c>
      <c r="AC191" s="4">
        <f t="shared" si="196"/>
        <v>0</v>
      </c>
      <c r="AD191" s="4">
        <f t="shared" si="197"/>
        <v>0</v>
      </c>
      <c r="AE191" s="4">
        <f t="shared" si="204"/>
        <v>0</v>
      </c>
      <c r="AF191" s="7">
        <f t="shared" si="205"/>
        <v>1075.47</v>
      </c>
      <c r="AG191" t="s">
        <v>277</v>
      </c>
      <c r="AI191" t="s">
        <v>277</v>
      </c>
      <c r="AJ191" s="1">
        <f t="shared" si="206"/>
        <v>45232</v>
      </c>
      <c r="AK191" s="4">
        <f t="shared" si="207"/>
        <v>0</v>
      </c>
      <c r="AL191" s="4">
        <f t="shared" si="208"/>
        <v>0</v>
      </c>
      <c r="AM191" s="4">
        <f t="shared" si="209"/>
        <v>0</v>
      </c>
      <c r="AN191" s="4">
        <f t="shared" si="210"/>
        <v>0</v>
      </c>
      <c r="AO191" s="4">
        <f t="shared" si="211"/>
        <v>0</v>
      </c>
      <c r="AP191" s="4">
        <f t="shared" si="212"/>
        <v>0</v>
      </c>
      <c r="AQ191" s="4">
        <f t="shared" si="224"/>
        <v>0</v>
      </c>
      <c r="AR191" s="2">
        <f t="shared" si="213"/>
        <v>1075.47</v>
      </c>
      <c r="AU191">
        <f t="shared" si="214"/>
        <v>0.61799999999999999</v>
      </c>
      <c r="AV191">
        <f t="shared" si="215"/>
        <v>0.61799999999999999</v>
      </c>
      <c r="AW191">
        <f t="shared" si="216"/>
        <v>0.61799999999999999</v>
      </c>
      <c r="AX191">
        <f t="shared" si="217"/>
        <v>0.61799999999999999</v>
      </c>
      <c r="BE191" s="1">
        <f t="shared" si="218"/>
        <v>45232</v>
      </c>
      <c r="BF191">
        <f t="shared" si="219"/>
        <v>1</v>
      </c>
      <c r="BG191">
        <f t="shared" si="220"/>
        <v>1</v>
      </c>
      <c r="BH191">
        <f t="shared" si="221"/>
        <v>0.61799999999999999</v>
      </c>
      <c r="BI191">
        <f t="shared" si="222"/>
        <v>0.38200000000000001</v>
      </c>
    </row>
    <row r="192" spans="1:61" x14ac:dyDescent="0.25">
      <c r="A192" s="1">
        <f>eod_group_score_df_positive[[#This Row],[date]]</f>
        <v>45231</v>
      </c>
      <c r="B192" t="s">
        <v>277</v>
      </c>
      <c r="C192" s="3">
        <f>AVERAGE(eod_group_score_df_positive!Z192:Z196)</f>
        <v>0.65425594200775983</v>
      </c>
      <c r="D192" s="3">
        <f>AVERAGE(eod_group_score_df_positive!AA192:AA196)</f>
        <v>0.33954742136146998</v>
      </c>
      <c r="E192" s="3">
        <f>AVERAGE(eod_group_score_df_positive!AB192:AB196)</f>
        <v>0.41202675218631607</v>
      </c>
      <c r="F192" s="3">
        <f>AVERAGE(eod_group_score_df_positive!AC192:AC196)</f>
        <v>0.32118532776151942</v>
      </c>
      <c r="G192" t="s">
        <v>277</v>
      </c>
      <c r="H192" s="3">
        <f>ABS(AVERAGE(eod_group_score_df_negative!Z192:Z196))</f>
        <v>2.7267303561996976</v>
      </c>
      <c r="I192" s="3">
        <f>ABS(AVERAGE(eod_group_score_df_negative!AA192:AA196))</f>
        <v>2.3694137600136593</v>
      </c>
      <c r="J192" s="3">
        <f>ABS(AVERAGE(eod_group_score_df_negative!AB192:AB196))</f>
        <v>1.5355648868299634</v>
      </c>
      <c r="K192" s="3">
        <f>ABS(AVERAGE(eod_group_score_df_negative!AC192:AC196))</f>
        <v>1.4099469310064447</v>
      </c>
      <c r="L192" t="s">
        <v>277</v>
      </c>
      <c r="M192" s="4">
        <f t="shared" si="198"/>
        <v>-0.61297924078862109</v>
      </c>
      <c r="N192" s="4">
        <f t="shared" si="199"/>
        <v>-0.74931540274851161</v>
      </c>
      <c r="O192" s="4">
        <f t="shared" si="200"/>
        <v>-0.57688588928793194</v>
      </c>
      <c r="P192" s="4">
        <f t="shared" si="201"/>
        <v>-0.62893034182136387</v>
      </c>
      <c r="Q192" t="s">
        <v>277</v>
      </c>
      <c r="R192" s="6">
        <f t="shared" si="190"/>
        <v>45231</v>
      </c>
      <c r="S192" s="5">
        <f t="shared" ref="S192:V192" si="284">AVERAGE(M192:M196)</f>
        <v>-0.60323962620250493</v>
      </c>
      <c r="T192" s="5">
        <f t="shared" si="284"/>
        <v>-0.730198702910138</v>
      </c>
      <c r="U192" s="5">
        <f t="shared" si="284"/>
        <v>-0.59743038998965781</v>
      </c>
      <c r="V192" s="5">
        <f t="shared" si="284"/>
        <v>-0.56514311744717916</v>
      </c>
      <c r="W192" s="5">
        <f t="shared" si="203"/>
        <v>-2.4960118365494801</v>
      </c>
      <c r="X192">
        <f>group_stock_price_index[[#This Row],[VNINDEX]]</f>
        <v>1039.6600000000001</v>
      </c>
      <c r="Y192" t="s">
        <v>277</v>
      </c>
      <c r="Z192" s="1">
        <f t="shared" si="193"/>
        <v>45231</v>
      </c>
      <c r="AA192" s="4">
        <f t="shared" si="194"/>
        <v>0</v>
      </c>
      <c r="AB192" s="4">
        <f t="shared" si="195"/>
        <v>0</v>
      </c>
      <c r="AC192" s="4">
        <f t="shared" si="196"/>
        <v>0</v>
      </c>
      <c r="AD192" s="4">
        <f t="shared" si="197"/>
        <v>0</v>
      </c>
      <c r="AE192" s="4">
        <f t="shared" si="204"/>
        <v>0</v>
      </c>
      <c r="AF192" s="7">
        <f t="shared" si="205"/>
        <v>1039.6600000000001</v>
      </c>
      <c r="AG192" t="s">
        <v>277</v>
      </c>
      <c r="AI192" t="s">
        <v>277</v>
      </c>
      <c r="AJ192" s="1">
        <f t="shared" si="206"/>
        <v>45231</v>
      </c>
      <c r="AK192" s="4">
        <f t="shared" si="207"/>
        <v>0</v>
      </c>
      <c r="AL192" s="4">
        <f t="shared" si="208"/>
        <v>0</v>
      </c>
      <c r="AM192" s="4">
        <f t="shared" si="209"/>
        <v>0</v>
      </c>
      <c r="AN192" s="4">
        <f t="shared" si="210"/>
        <v>0</v>
      </c>
      <c r="AO192" s="4">
        <f t="shared" si="211"/>
        <v>0</v>
      </c>
      <c r="AP192" s="4">
        <f t="shared" si="212"/>
        <v>0</v>
      </c>
      <c r="AQ192" s="4">
        <f t="shared" si="224"/>
        <v>0</v>
      </c>
      <c r="AR192" s="2">
        <f t="shared" si="213"/>
        <v>1039.6600000000001</v>
      </c>
      <c r="AU192">
        <f t="shared" si="214"/>
        <v>0.61799999999999999</v>
      </c>
      <c r="AV192">
        <f t="shared" si="215"/>
        <v>0.61799999999999999</v>
      </c>
      <c r="AW192">
        <f t="shared" si="216"/>
        <v>0.61799999999999999</v>
      </c>
      <c r="AX192">
        <f t="shared" si="217"/>
        <v>0.61799999999999999</v>
      </c>
      <c r="BE192" s="1">
        <f t="shared" si="218"/>
        <v>45231</v>
      </c>
      <c r="BF192">
        <f t="shared" si="219"/>
        <v>1</v>
      </c>
      <c r="BG192">
        <f t="shared" si="220"/>
        <v>1</v>
      </c>
      <c r="BH192">
        <f t="shared" si="221"/>
        <v>0.61799999999999999</v>
      </c>
      <c r="BI192">
        <f t="shared" si="222"/>
        <v>0.38200000000000001</v>
      </c>
    </row>
    <row r="193" spans="1:61" x14ac:dyDescent="0.25">
      <c r="A193" s="1">
        <f>eod_group_score_df_positive[[#This Row],[date]]</f>
        <v>45230</v>
      </c>
      <c r="B193" t="s">
        <v>277</v>
      </c>
      <c r="C193" s="3">
        <f>AVERAGE(eod_group_score_df_positive!Z193:Z197)</f>
        <v>0.36992119981826704</v>
      </c>
      <c r="D193" s="3">
        <f>AVERAGE(eod_group_score_df_positive!AA193:AA197)</f>
        <v>0.17049103047074748</v>
      </c>
      <c r="E193" s="3">
        <f>AVERAGE(eod_group_score_df_positive!AB193:AB197)</f>
        <v>0.22483833190072758</v>
      </c>
      <c r="F193" s="3">
        <f>AVERAGE(eod_group_score_df_positive!AC193:AC197)</f>
        <v>0.28664332669381343</v>
      </c>
      <c r="G193" t="s">
        <v>277</v>
      </c>
      <c r="H193" s="3">
        <f>ABS(AVERAGE(eod_group_score_df_negative!Z193:Z197))</f>
        <v>2.7938043803157626</v>
      </c>
      <c r="I193" s="3">
        <f>ABS(AVERAGE(eod_group_score_df_negative!AA193:AA197))</f>
        <v>2.4368874580663169</v>
      </c>
      <c r="J193" s="3">
        <f>ABS(AVERAGE(eod_group_score_df_negative!AB193:AB197))</f>
        <v>1.5825759394706487</v>
      </c>
      <c r="K193" s="3">
        <f>ABS(AVERAGE(eod_group_score_df_negative!AC193:AC197))</f>
        <v>1.4435810018794917</v>
      </c>
      <c r="L193" t="s">
        <v>277</v>
      </c>
      <c r="M193" s="4">
        <f t="shared" si="198"/>
        <v>-0.7661483649902433</v>
      </c>
      <c r="N193" s="4">
        <f t="shared" si="199"/>
        <v>-0.8692241795962613</v>
      </c>
      <c r="O193" s="4">
        <f t="shared" si="200"/>
        <v>-0.7512044300390176</v>
      </c>
      <c r="P193" s="4">
        <f t="shared" si="201"/>
        <v>-0.66866339588442658</v>
      </c>
      <c r="Q193" t="s">
        <v>277</v>
      </c>
      <c r="R193" s="6">
        <f t="shared" ref="R193:R241" si="285">A193</f>
        <v>45230</v>
      </c>
      <c r="S193" s="5">
        <f t="shared" ref="S193:V193" si="286">AVERAGE(M193:M197)</f>
        <v>-0.40201446573603439</v>
      </c>
      <c r="T193" s="5">
        <f t="shared" si="286"/>
        <v>-0.53286725542566304</v>
      </c>
      <c r="U193" s="5">
        <f t="shared" si="286"/>
        <v>-0.42469119795900234</v>
      </c>
      <c r="V193" s="5">
        <f t="shared" si="286"/>
        <v>-0.40328072935694292</v>
      </c>
      <c r="W193" s="5">
        <f t="shared" si="203"/>
        <v>-1.7628536484776427</v>
      </c>
      <c r="X193">
        <f>group_stock_price_index[[#This Row],[VNINDEX]]</f>
        <v>1028.19</v>
      </c>
      <c r="Y193" t="s">
        <v>277</v>
      </c>
      <c r="Z193" s="1">
        <f t="shared" si="193"/>
        <v>45230</v>
      </c>
      <c r="AA193" s="4">
        <f t="shared" si="194"/>
        <v>0</v>
      </c>
      <c r="AB193" s="4">
        <f t="shared" si="195"/>
        <v>0</v>
      </c>
      <c r="AC193" s="4">
        <f t="shared" si="196"/>
        <v>0</v>
      </c>
      <c r="AD193" s="4">
        <f t="shared" si="197"/>
        <v>0</v>
      </c>
      <c r="AE193" s="4">
        <f t="shared" si="204"/>
        <v>0</v>
      </c>
      <c r="AF193" s="7">
        <f t="shared" si="205"/>
        <v>1028.19</v>
      </c>
      <c r="AG193" t="s">
        <v>277</v>
      </c>
      <c r="AI193" t="s">
        <v>277</v>
      </c>
      <c r="AJ193" s="1">
        <f t="shared" si="206"/>
        <v>45230</v>
      </c>
      <c r="AK193" s="4">
        <f t="shared" si="207"/>
        <v>0</v>
      </c>
      <c r="AL193" s="4">
        <f t="shared" si="208"/>
        <v>0</v>
      </c>
      <c r="AM193" s="4">
        <f t="shared" si="209"/>
        <v>0</v>
      </c>
      <c r="AN193" s="4">
        <f t="shared" si="210"/>
        <v>0</v>
      </c>
      <c r="AO193" s="4">
        <f t="shared" si="211"/>
        <v>0</v>
      </c>
      <c r="AP193" s="4">
        <f t="shared" si="212"/>
        <v>0</v>
      </c>
      <c r="AQ193" s="4">
        <f t="shared" si="224"/>
        <v>0</v>
      </c>
      <c r="AR193" s="2">
        <f t="shared" si="213"/>
        <v>1028.19</v>
      </c>
      <c r="AU193">
        <f t="shared" si="214"/>
        <v>1.3819999999999999</v>
      </c>
      <c r="AV193">
        <f t="shared" si="215"/>
        <v>1.3819999999999999</v>
      </c>
      <c r="AW193">
        <f t="shared" si="216"/>
        <v>0.61799999999999999</v>
      </c>
      <c r="AX193">
        <f t="shared" si="217"/>
        <v>0.61799999999999999</v>
      </c>
      <c r="BE193" s="1">
        <f t="shared" si="218"/>
        <v>45230</v>
      </c>
      <c r="BF193">
        <f t="shared" si="219"/>
        <v>1</v>
      </c>
      <c r="BG193">
        <f t="shared" si="220"/>
        <v>1</v>
      </c>
      <c r="BH193">
        <f t="shared" si="221"/>
        <v>0.61799999999999999</v>
      </c>
      <c r="BI193">
        <f t="shared" si="222"/>
        <v>0.38200000000000001</v>
      </c>
    </row>
    <row r="194" spans="1:61" x14ac:dyDescent="0.25">
      <c r="A194" s="1">
        <f>eod_group_score_df_positive[[#This Row],[date]]</f>
        <v>45229</v>
      </c>
      <c r="B194" t="s">
        <v>277</v>
      </c>
      <c r="C194" s="3">
        <f>AVERAGE(eod_group_score_df_positive!Z194:Z198)</f>
        <v>0.53321916766412125</v>
      </c>
      <c r="D194" s="3">
        <f>AVERAGE(eod_group_score_df_positive!AA194:AA198)</f>
        <v>0.25468102888684901</v>
      </c>
      <c r="E194" s="3">
        <f>AVERAGE(eod_group_score_df_positive!AB194:AB198)</f>
        <v>0.30893711096847076</v>
      </c>
      <c r="F194" s="3">
        <f>AVERAGE(eod_group_score_df_positive!AC194:AC198)</f>
        <v>0.4062670653658696</v>
      </c>
      <c r="G194" t="s">
        <v>277</v>
      </c>
      <c r="H194" s="3">
        <f>ABS(AVERAGE(eod_group_score_df_negative!Z194:Z198))</f>
        <v>2.3082987342429178</v>
      </c>
      <c r="I194" s="3">
        <f>ABS(AVERAGE(eod_group_score_df_negative!AA194:AA198))</f>
        <v>1.9313682229103466</v>
      </c>
      <c r="J194" s="3">
        <f>ABS(AVERAGE(eod_group_score_df_negative!AB194:AB198))</f>
        <v>1.2924386526716252</v>
      </c>
      <c r="K194" s="3">
        <f>ABS(AVERAGE(eod_group_score_df_negative!AC194:AC198))</f>
        <v>1.2759187955614395</v>
      </c>
      <c r="L194" t="s">
        <v>277</v>
      </c>
      <c r="M194" s="4">
        <f t="shared" si="198"/>
        <v>-0.6246941345636009</v>
      </c>
      <c r="N194" s="4">
        <f t="shared" si="199"/>
        <v>-0.7669942443634602</v>
      </c>
      <c r="O194" s="4">
        <f t="shared" si="200"/>
        <v>-0.61416037636760012</v>
      </c>
      <c r="P194" s="4">
        <f t="shared" si="201"/>
        <v>-0.51697719639384698</v>
      </c>
      <c r="Q194" t="s">
        <v>277</v>
      </c>
      <c r="R194" s="6">
        <f t="shared" si="285"/>
        <v>45229</v>
      </c>
      <c r="S194" s="5">
        <f t="shared" ref="S194:V194" si="287">AVERAGE(M194:M198)</f>
        <v>-0.24937060995009616</v>
      </c>
      <c r="T194" s="5">
        <f t="shared" si="287"/>
        <v>-0.34411438486087081</v>
      </c>
      <c r="U194" s="5">
        <f t="shared" si="287"/>
        <v>-0.27937876608213386</v>
      </c>
      <c r="V194" s="5">
        <f t="shared" si="287"/>
        <v>-0.28718487399375553</v>
      </c>
      <c r="W194" s="5">
        <f t="shared" si="203"/>
        <v>-1.1600486348868564</v>
      </c>
      <c r="X194">
        <f>group_stock_price_index[[#This Row],[VNINDEX]]</f>
        <v>1042.4000000000001</v>
      </c>
      <c r="Y194" t="s">
        <v>277</v>
      </c>
      <c r="Z194" s="1">
        <f t="shared" ref="Z194:Z241" si="288">R194</f>
        <v>45229</v>
      </c>
      <c r="AA194" s="4">
        <f t="shared" ref="AA194:AA241" si="289">IF($W194&lt;0,0,IF(S194&lt;20%,0,IF(AND(S194&gt;=20%,S194&lt;30%),20%,IF(AND(S194&gt;=30%,S194&lt;50%),40%,IF(AND(S194&gt;=50%,S194&lt;70%),60%,IF(AND(S194&gt;=70%,S194&lt;80%),80%,IF(S194&gt;=80%,100%)))))))*$AH$1</f>
        <v>0</v>
      </c>
      <c r="AB194" s="4">
        <f t="shared" ref="AB194:AB241" si="290">IF($W194&lt;0,0,IF(T194&lt;20%,0,IF(AND(T194&gt;=20%,T194&lt;30%),20%,IF(AND(T194&gt;=30%,T194&lt;50%),40%,IF(AND(T194&gt;=50%,T194&lt;70%),60%,IF(AND(T194&gt;=70%,T194&lt;80%),80%,IF(T194&gt;=80%,100%)))))))*$AH$1</f>
        <v>0</v>
      </c>
      <c r="AC194" s="4">
        <f t="shared" ref="AC194:AC241" si="291">IF($W194&lt;0,0,IF(U194&lt;20%,0,IF(AND(U194&gt;=20%,U194&lt;30%),20%,IF(AND(U194&gt;=30%,U194&lt;50%),40%,IF(AND(U194&gt;=50%,U194&lt;70%),60%,IF(AND(U194&gt;=70%,U194&lt;80%),80%,IF(U194&gt;=80%,100%)))))))*$AH$1</f>
        <v>0</v>
      </c>
      <c r="AD194" s="4">
        <f t="shared" ref="AD194:AD241" si="292">IF($W194&lt;0,0,IF(V194&lt;20%,0,IF(AND(V194&gt;=20%,V194&lt;30%),20%,IF(AND(V194&gt;=30%,V194&lt;50%),40%,IF(AND(V194&gt;=50%,V194&lt;70%),60%,IF(AND(V194&gt;=70%,V194&lt;80%),80%,IF(V194&gt;=80%,100%)))))))*$AH$1</f>
        <v>0</v>
      </c>
      <c r="AE194" s="4">
        <f t="shared" si="204"/>
        <v>0</v>
      </c>
      <c r="AF194" s="7">
        <f t="shared" si="205"/>
        <v>1042.4000000000001</v>
      </c>
      <c r="AG194" t="s">
        <v>277</v>
      </c>
      <c r="AI194" t="s">
        <v>277</v>
      </c>
      <c r="AJ194" s="1">
        <f t="shared" si="206"/>
        <v>45229</v>
      </c>
      <c r="AK194" s="4">
        <f t="shared" si="207"/>
        <v>0</v>
      </c>
      <c r="AL194" s="4">
        <f t="shared" si="208"/>
        <v>0</v>
      </c>
      <c r="AM194" s="4">
        <f t="shared" si="209"/>
        <v>0</v>
      </c>
      <c r="AN194" s="4">
        <f t="shared" si="210"/>
        <v>0</v>
      </c>
      <c r="AO194" s="4">
        <f t="shared" si="211"/>
        <v>0</v>
      </c>
      <c r="AP194" s="4">
        <f t="shared" si="212"/>
        <v>0</v>
      </c>
      <c r="AQ194" s="4">
        <f t="shared" si="224"/>
        <v>0</v>
      </c>
      <c r="AR194" s="2">
        <f t="shared" si="213"/>
        <v>1042.4000000000001</v>
      </c>
      <c r="AU194">
        <f t="shared" si="214"/>
        <v>1.3819999999999999</v>
      </c>
      <c r="AV194">
        <f t="shared" si="215"/>
        <v>1.3819999999999999</v>
      </c>
      <c r="AW194">
        <f t="shared" si="216"/>
        <v>0.61799999999999999</v>
      </c>
      <c r="AX194">
        <f t="shared" si="217"/>
        <v>0.61799999999999999</v>
      </c>
      <c r="BE194" s="1">
        <f t="shared" si="218"/>
        <v>45229</v>
      </c>
      <c r="BF194">
        <f t="shared" si="219"/>
        <v>1</v>
      </c>
      <c r="BG194">
        <f t="shared" si="220"/>
        <v>1</v>
      </c>
      <c r="BH194">
        <f t="shared" si="221"/>
        <v>0.61799999999999999</v>
      </c>
      <c r="BI194">
        <f t="shared" si="222"/>
        <v>0.38200000000000001</v>
      </c>
    </row>
    <row r="195" spans="1:61" x14ac:dyDescent="0.25">
      <c r="A195" s="1">
        <f>eod_group_score_df_positive[[#This Row],[date]]</f>
        <v>45226</v>
      </c>
      <c r="B195" t="s">
        <v>277</v>
      </c>
      <c r="C195" s="3">
        <f>AVERAGE(eod_group_score_df_positive!Z195:Z199)</f>
        <v>0.54036831962941179</v>
      </c>
      <c r="D195" s="3">
        <f>AVERAGE(eod_group_score_df_positive!AA195:AA199)</f>
        <v>0.25628355023372984</v>
      </c>
      <c r="E195" s="3">
        <f>AVERAGE(eod_group_score_df_positive!AB195:AB199)</f>
        <v>0.32255112091081151</v>
      </c>
      <c r="F195" s="3">
        <f>AVERAGE(eod_group_score_df_positive!AC195:AC199)</f>
        <v>0.4114711045542479</v>
      </c>
      <c r="G195" t="s">
        <v>277</v>
      </c>
      <c r="H195" s="3">
        <f>ABS(AVERAGE(eod_group_score_df_negative!Z195:Z199))</f>
        <v>2.0664500270589814</v>
      </c>
      <c r="I195" s="3">
        <f>ABS(AVERAGE(eod_group_score_df_negative!AA195:AA199))</f>
        <v>1.8477537697896331</v>
      </c>
      <c r="J195" s="3">
        <f>ABS(AVERAGE(eod_group_score_df_negative!AB195:AB199))</f>
        <v>1.1747925108700508</v>
      </c>
      <c r="K195" s="3">
        <f>ABS(AVERAGE(eod_group_score_df_negative!AC195:AC199))</f>
        <v>1.2758105737233958</v>
      </c>
      <c r="L195" t="s">
        <v>277</v>
      </c>
      <c r="M195" s="4">
        <f t="shared" ref="M195:M241" si="293">(C195-H195)/(C195+H195)</f>
        <v>-0.58541927532781413</v>
      </c>
      <c r="N195" s="4">
        <f t="shared" ref="N195:N241" si="294">(D195-I195)/(D195+I195)</f>
        <v>-0.75638877904420065</v>
      </c>
      <c r="O195" s="4">
        <f t="shared" ref="O195:O241" si="295">(E195-J195)/(E195+J195)</f>
        <v>-0.56916887471289934</v>
      </c>
      <c r="P195" s="4">
        <f t="shared" ref="P195:P241" si="296">(F195-K195)/(F195+K195)</f>
        <v>-0.5122674419433364</v>
      </c>
      <c r="Q195" t="s">
        <v>277</v>
      </c>
      <c r="R195" s="6">
        <f t="shared" si="285"/>
        <v>45226</v>
      </c>
      <c r="S195" s="5">
        <f t="shared" ref="S195:V195" si="297">AVERAGE(M195:M199)</f>
        <v>-0.18893388278151199</v>
      </c>
      <c r="T195" s="5">
        <f t="shared" si="297"/>
        <v>-0.24121548015983912</v>
      </c>
      <c r="U195" s="5">
        <f t="shared" si="297"/>
        <v>-0.23775456669374559</v>
      </c>
      <c r="V195" s="5">
        <f t="shared" si="297"/>
        <v>-0.26936611639979402</v>
      </c>
      <c r="W195" s="5">
        <f t="shared" ref="W195:W241" si="298">SUM(S195:V195)</f>
        <v>-0.93727004603489072</v>
      </c>
      <c r="X195">
        <f>group_stock_price_index[[#This Row],[VNINDEX]]</f>
        <v>1060.6199999999999</v>
      </c>
      <c r="Y195" t="s">
        <v>277</v>
      </c>
      <c r="Z195" s="1">
        <f t="shared" si="288"/>
        <v>45226</v>
      </c>
      <c r="AA195" s="4">
        <f t="shared" si="289"/>
        <v>0</v>
      </c>
      <c r="AB195" s="4">
        <f t="shared" si="290"/>
        <v>0</v>
      </c>
      <c r="AC195" s="4">
        <f t="shared" si="291"/>
        <v>0</v>
      </c>
      <c r="AD195" s="4">
        <f t="shared" si="292"/>
        <v>0</v>
      </c>
      <c r="AE195" s="4">
        <f t="shared" ref="AE195:AE241" si="299">SUM(AA195:AD195)</f>
        <v>0</v>
      </c>
      <c r="AF195" s="7">
        <f t="shared" ref="AF195:AF241" si="300">X195</f>
        <v>1060.6199999999999</v>
      </c>
      <c r="AG195" t="s">
        <v>277</v>
      </c>
      <c r="AI195" t="s">
        <v>277</v>
      </c>
      <c r="AJ195" s="1">
        <f t="shared" ref="AJ195:AJ241" si="301">Z195</f>
        <v>45226</v>
      </c>
      <c r="AK195" s="4">
        <f t="shared" ref="AK195:AK241" si="302">AA195*$AT$1*BF195</f>
        <v>0</v>
      </c>
      <c r="AL195" s="4">
        <f t="shared" ref="AL195:AL241" si="303">AB195*$AT$1*BG195</f>
        <v>0</v>
      </c>
      <c r="AM195" s="4">
        <f t="shared" ref="AM195:AM241" si="304">AC195*$AT$1*BH195</f>
        <v>0</v>
      </c>
      <c r="AN195" s="4">
        <f t="shared" ref="AN195:AN241" si="305">AD195*$AT$1*BI195</f>
        <v>0</v>
      </c>
      <c r="AO195" s="4">
        <f t="shared" ref="AO195:AO241" si="306">SUM(AK195:AN195)</f>
        <v>0</v>
      </c>
      <c r="AP195" s="4">
        <f t="shared" ref="AP195:AP258" si="307">IF(AND(0%&lt;=AO195,AO195&lt;23.6%),0%,IF(AO195&lt;61.8%,70%,100%))</f>
        <v>0</v>
      </c>
      <c r="AQ195" s="4">
        <f t="shared" si="224"/>
        <v>0</v>
      </c>
      <c r="AR195" s="2">
        <f t="shared" ref="AR195:AR241" si="308">AF195</f>
        <v>1060.6199999999999</v>
      </c>
      <c r="AU195">
        <f t="shared" ref="AU195:AU258" si="309">IF(AND($S195&gt;$T195,$S195&gt;$U195,$S195&gt;$V195),1.382,0.618)</f>
        <v>1.3819999999999999</v>
      </c>
      <c r="AV195">
        <f t="shared" ref="AV195:AV258" si="310">IF(AND($S195&gt;$T195,$S195&gt;$U195,$S195&gt;$V195),1.382,IF(AND($V195&gt;$T195,$V195&gt;$U195,$V195&gt;$S195),0.618,1))</f>
        <v>1.3819999999999999</v>
      </c>
      <c r="AW195">
        <f t="shared" ref="AW195:AW258" si="311">IF(AND($S195&gt;$T195,$S195&gt;$U195,$S195&gt;$V195),0.618,IF(AND($V195&gt;$T195,$V195&gt;$U195,$V195&gt;$S195),0.618,1))</f>
        <v>0.61799999999999999</v>
      </c>
      <c r="AX195">
        <f t="shared" ref="AX195:AX258" si="312">IF(AND($S195&gt;$T195,$S195&gt;$U195,$S195&gt;$V195),0.618,0.618)</f>
        <v>0.61799999999999999</v>
      </c>
      <c r="BE195" s="1">
        <f t="shared" ref="BE195:BE241" si="313">AJ195</f>
        <v>45226</v>
      </c>
      <c r="BF195">
        <f t="shared" ref="BF195:BF241" si="314">IF(OR(AND(AA195&gt;AC195,AA195&gt;AD195),AND(AB195&gt;AC195,AB195&gt;AD195)),1.382,IF(AND(AD195&gt;AC195,AD195&gt;AB195,AD195&gt;AA195),0.382,1))</f>
        <v>1</v>
      </c>
      <c r="BG195">
        <f t="shared" ref="BG195:BG241" si="315">IF(OR(AND(AA195&gt;AC195,AA195&gt;AD195),AND(AB195&gt;AC195,AB195&gt;AD195)),1.382,IF(AND(AD195&gt;AC195,AD195&gt;AB195,AD195&gt;AA195),0.382,1))</f>
        <v>1</v>
      </c>
      <c r="BH195">
        <f t="shared" ref="BH195:BH241" si="316">IF(OR(AND(AA195&gt;AC195,AA195&gt;AD195),AND(AB195&gt;AC195,AB195&gt;AD195)),1,IF(AND(AD195&gt;AC195,AD195&gt;AB195,AD195&gt;AA195),0.382,0.618))</f>
        <v>0.61799999999999999</v>
      </c>
      <c r="BI195">
        <f t="shared" ref="BI195:BI241" si="317">IF(OR(AND(AA195&gt;AC195,AA195&gt;AD195),AND(AB195&gt;AC195,AB195&gt;AD195)),0.618,IF(AND(AD195&gt;AC195,AD195&gt;AB195,AD195&gt;AA195),0.382,0.382))</f>
        <v>0.38200000000000001</v>
      </c>
    </row>
    <row r="196" spans="1:61" x14ac:dyDescent="0.25">
      <c r="A196" s="1">
        <f>eod_group_score_df_positive[[#This Row],[date]]</f>
        <v>45225</v>
      </c>
      <c r="B196" t="s">
        <v>277</v>
      </c>
      <c r="C196" s="3">
        <f>AVERAGE(eod_group_score_df_positive!Z196:Z200)</f>
        <v>0.82562262028459621</v>
      </c>
      <c r="D196" s="3">
        <f>AVERAGE(eod_group_score_df_positive!AA196:AA200)</f>
        <v>0.59929514501032077</v>
      </c>
      <c r="E196" s="3">
        <f>AVERAGE(eod_group_score_df_positive!AB196:AB200)</f>
        <v>0.41413019517039029</v>
      </c>
      <c r="F196" s="3">
        <f>AVERAGE(eod_group_score_df_positive!AC196:AC200)</f>
        <v>0.42496209653918776</v>
      </c>
      <c r="G196" t="s">
        <v>277</v>
      </c>
      <c r="H196" s="3">
        <f>ABS(AVERAGE(eod_group_score_df_negative!Z196:Z200))</f>
        <v>2.0559160651758903</v>
      </c>
      <c r="I196" s="3">
        <f>ABS(AVERAGE(eod_group_score_df_negative!AA196:AA200))</f>
        <v>1.8421781991066801</v>
      </c>
      <c r="J196" s="3">
        <f>ABS(AVERAGE(eod_group_score_df_negative!AB196:AB200))</f>
        <v>1.1657125378509254</v>
      </c>
      <c r="K196" s="3">
        <f>ABS(AVERAGE(eod_group_score_df_negative!AC196:AC200))</f>
        <v>1.2710777006163514</v>
      </c>
      <c r="L196" t="s">
        <v>277</v>
      </c>
      <c r="M196" s="4">
        <f t="shared" si="293"/>
        <v>-0.42695711534224506</v>
      </c>
      <c r="N196" s="4">
        <f t="shared" si="294"/>
        <v>-0.50907090879825623</v>
      </c>
      <c r="O196" s="4">
        <f t="shared" si="295"/>
        <v>-0.47573237954084036</v>
      </c>
      <c r="P196" s="4">
        <f t="shared" si="296"/>
        <v>-0.49887721119292144</v>
      </c>
      <c r="Q196" t="s">
        <v>277</v>
      </c>
      <c r="R196" s="6">
        <f t="shared" si="285"/>
        <v>45225</v>
      </c>
      <c r="S196" s="5">
        <f t="shared" ref="S196:V196" si="318">AVERAGE(M196:M200)</f>
        <v>-0.1492614299539482</v>
      </c>
      <c r="T196" s="5">
        <f t="shared" si="318"/>
        <v>-0.14731949059702601</v>
      </c>
      <c r="U196" s="5">
        <f t="shared" si="318"/>
        <v>-0.2061331164476638</v>
      </c>
      <c r="V196" s="5">
        <f t="shared" si="318"/>
        <v>-0.254427785828228</v>
      </c>
      <c r="W196" s="5">
        <f t="shared" si="298"/>
        <v>-0.75714182282686604</v>
      </c>
      <c r="X196">
        <f>group_stock_price_index[[#This Row],[VNINDEX]]</f>
        <v>1055.45</v>
      </c>
      <c r="Y196" t="s">
        <v>277</v>
      </c>
      <c r="Z196" s="1">
        <f t="shared" si="288"/>
        <v>45225</v>
      </c>
      <c r="AA196" s="4">
        <f t="shared" si="289"/>
        <v>0</v>
      </c>
      <c r="AB196" s="4">
        <f t="shared" si="290"/>
        <v>0</v>
      </c>
      <c r="AC196" s="4">
        <f t="shared" si="291"/>
        <v>0</v>
      </c>
      <c r="AD196" s="4">
        <f t="shared" si="292"/>
        <v>0</v>
      </c>
      <c r="AE196" s="4">
        <f t="shared" si="299"/>
        <v>0</v>
      </c>
      <c r="AF196" s="7">
        <f t="shared" si="300"/>
        <v>1055.45</v>
      </c>
      <c r="AG196" t="s">
        <v>277</v>
      </c>
      <c r="AI196" t="s">
        <v>277</v>
      </c>
      <c r="AJ196" s="1">
        <f t="shared" si="301"/>
        <v>45225</v>
      </c>
      <c r="AK196" s="4">
        <f t="shared" si="302"/>
        <v>0</v>
      </c>
      <c r="AL196" s="4">
        <f t="shared" si="303"/>
        <v>0</v>
      </c>
      <c r="AM196" s="4">
        <f t="shared" si="304"/>
        <v>0</v>
      </c>
      <c r="AN196" s="4">
        <f t="shared" si="305"/>
        <v>0</v>
      </c>
      <c r="AO196" s="4">
        <f t="shared" si="306"/>
        <v>0</v>
      </c>
      <c r="AP196" s="4">
        <f t="shared" si="307"/>
        <v>0</v>
      </c>
      <c r="AQ196" s="4">
        <f t="shared" ref="AQ196:AQ259" si="319">IF(AO196&lt;20%,0,IF(AND(AO196&gt;=20%,AO196&lt;30%),20%,IF(AND(AO196&gt;=30%,AO196&lt;50%),40%,IF(AND(AO196&gt;=50%,AO196&lt;70%),60%,IF(AND(AO196&gt;=70%,AO196&lt;80%),80%,IF(AO196&gt;=80%,100%))))))</f>
        <v>0</v>
      </c>
      <c r="AR196" s="2">
        <f t="shared" si="308"/>
        <v>1055.45</v>
      </c>
      <c r="AU196">
        <f t="shared" si="309"/>
        <v>0.61799999999999999</v>
      </c>
      <c r="AV196">
        <f t="shared" si="310"/>
        <v>1</v>
      </c>
      <c r="AW196">
        <f t="shared" si="311"/>
        <v>1</v>
      </c>
      <c r="AX196">
        <f t="shared" si="312"/>
        <v>0.61799999999999999</v>
      </c>
      <c r="BE196" s="1">
        <f t="shared" si="313"/>
        <v>45225</v>
      </c>
      <c r="BF196">
        <f t="shared" si="314"/>
        <v>1</v>
      </c>
      <c r="BG196">
        <f t="shared" si="315"/>
        <v>1</v>
      </c>
      <c r="BH196">
        <f t="shared" si="316"/>
        <v>0.61799999999999999</v>
      </c>
      <c r="BI196">
        <f t="shared" si="317"/>
        <v>0.38200000000000001</v>
      </c>
    </row>
    <row r="197" spans="1:61" x14ac:dyDescent="0.25">
      <c r="A197" s="1">
        <f>eod_group_score_df_positive[[#This Row],[date]]</f>
        <v>45224</v>
      </c>
      <c r="B197" t="s">
        <v>277</v>
      </c>
      <c r="C197" s="3">
        <f>AVERAGE(eod_group_score_df_positive!Z197:Z201)</f>
        <v>0.82625580744393745</v>
      </c>
      <c r="D197" s="3">
        <f>AVERAGE(eod_group_score_df_positive!AA197:AA201)</f>
        <v>0.60627496955460192</v>
      </c>
      <c r="E197" s="3">
        <f>AVERAGE(eod_group_score_df_positive!AB197:AB201)</f>
        <v>0.41751542674006448</v>
      </c>
      <c r="F197" s="3">
        <f>AVERAGE(eod_group_score_df_positive!AC197:AC201)</f>
        <v>0.33824643518430009</v>
      </c>
      <c r="G197" t="s">
        <v>277</v>
      </c>
      <c r="H197" s="3">
        <f>ABS(AVERAGE(eod_group_score_df_negative!Z197:Z201))</f>
        <v>0.35991631579393901</v>
      </c>
      <c r="I197" s="3">
        <f>ABS(AVERAGE(eod_group_score_df_negative!AA197:AA201))</f>
        <v>0.37368861458203767</v>
      </c>
      <c r="J197" s="3">
        <f>ABS(AVERAGE(eod_group_score_df_negative!AB197:AB201))</f>
        <v>0.23139995897695317</v>
      </c>
      <c r="K197" s="3">
        <f>ABS(AVERAGE(eod_group_score_df_negative!AC197:AC201))</f>
        <v>0.23486726902277236</v>
      </c>
      <c r="L197" t="s">
        <v>277</v>
      </c>
      <c r="M197" s="4">
        <f t="shared" si="293"/>
        <v>0.39314656154373151</v>
      </c>
      <c r="N197" s="4">
        <f t="shared" si="294"/>
        <v>0.23734183467386269</v>
      </c>
      <c r="O197" s="4">
        <f t="shared" si="295"/>
        <v>0.28681007086534621</v>
      </c>
      <c r="P197" s="4">
        <f t="shared" si="296"/>
        <v>0.18038159862981687</v>
      </c>
      <c r="Q197" t="s">
        <v>277</v>
      </c>
      <c r="R197" s="6">
        <f t="shared" si="285"/>
        <v>45224</v>
      </c>
      <c r="S197" s="5">
        <f t="shared" ref="S197:V197" si="320">AVERAGE(M197:M201)</f>
        <v>-0.2112699866421468</v>
      </c>
      <c r="T197" s="5">
        <f t="shared" si="320"/>
        <v>-0.16819069818597815</v>
      </c>
      <c r="U197" s="5">
        <f t="shared" si="320"/>
        <v>-0.22794220211073973</v>
      </c>
      <c r="V197" s="5">
        <f t="shared" si="320"/>
        <v>-0.26874265506498685</v>
      </c>
      <c r="W197" s="5">
        <f t="shared" si="298"/>
        <v>-0.87614554200385153</v>
      </c>
      <c r="X197">
        <f>group_stock_price_index[[#This Row],[VNINDEX]]</f>
        <v>1101.6600000000001</v>
      </c>
      <c r="Y197" t="s">
        <v>277</v>
      </c>
      <c r="Z197" s="1">
        <f t="shared" si="288"/>
        <v>45224</v>
      </c>
      <c r="AA197" s="4">
        <f t="shared" si="289"/>
        <v>0</v>
      </c>
      <c r="AB197" s="4">
        <f t="shared" si="290"/>
        <v>0</v>
      </c>
      <c r="AC197" s="4">
        <f t="shared" si="291"/>
        <v>0</v>
      </c>
      <c r="AD197" s="4">
        <f t="shared" si="292"/>
        <v>0</v>
      </c>
      <c r="AE197" s="4">
        <f t="shared" si="299"/>
        <v>0</v>
      </c>
      <c r="AF197" s="7">
        <f t="shared" si="300"/>
        <v>1101.6600000000001</v>
      </c>
      <c r="AG197" t="s">
        <v>277</v>
      </c>
      <c r="AI197" t="s">
        <v>277</v>
      </c>
      <c r="AJ197" s="1">
        <f t="shared" si="301"/>
        <v>45224</v>
      </c>
      <c r="AK197" s="4">
        <f t="shared" si="302"/>
        <v>0</v>
      </c>
      <c r="AL197" s="4">
        <f t="shared" si="303"/>
        <v>0</v>
      </c>
      <c r="AM197" s="4">
        <f t="shared" si="304"/>
        <v>0</v>
      </c>
      <c r="AN197" s="4">
        <f t="shared" si="305"/>
        <v>0</v>
      </c>
      <c r="AO197" s="4">
        <f t="shared" si="306"/>
        <v>0</v>
      </c>
      <c r="AP197" s="4">
        <f t="shared" si="307"/>
        <v>0</v>
      </c>
      <c r="AQ197" s="4">
        <f t="shared" si="319"/>
        <v>0</v>
      </c>
      <c r="AR197" s="2">
        <f t="shared" si="308"/>
        <v>1101.6600000000001</v>
      </c>
      <c r="AU197">
        <f t="shared" si="309"/>
        <v>0.61799999999999999</v>
      </c>
      <c r="AV197">
        <f t="shared" si="310"/>
        <v>1</v>
      </c>
      <c r="AW197">
        <f t="shared" si="311"/>
        <v>1</v>
      </c>
      <c r="AX197">
        <f t="shared" si="312"/>
        <v>0.61799999999999999</v>
      </c>
      <c r="BE197" s="1">
        <f t="shared" si="313"/>
        <v>45224</v>
      </c>
      <c r="BF197">
        <f t="shared" si="314"/>
        <v>1</v>
      </c>
      <c r="BG197">
        <f t="shared" si="315"/>
        <v>1</v>
      </c>
      <c r="BH197">
        <f t="shared" si="316"/>
        <v>0.61799999999999999</v>
      </c>
      <c r="BI197">
        <f t="shared" si="317"/>
        <v>0.38200000000000001</v>
      </c>
    </row>
    <row r="198" spans="1:61" x14ac:dyDescent="0.25">
      <c r="A198" s="1">
        <f>eod_group_score_df_positive[[#This Row],[date]]</f>
        <v>45223</v>
      </c>
      <c r="B198" t="s">
        <v>277</v>
      </c>
      <c r="C198" s="3">
        <f>AVERAGE(eod_group_score_df_positive!Z198:Z202)</f>
        <v>0.80063761659882737</v>
      </c>
      <c r="D198" s="3">
        <f>AVERAGE(eod_group_score_df_positive!AA198:AA202)</f>
        <v>0.65409902689071375</v>
      </c>
      <c r="E198" s="3">
        <f>AVERAGE(eod_group_score_df_positive!AB198:AB202)</f>
        <v>0.4192610555362733</v>
      </c>
      <c r="F198" s="3">
        <f>AVERAGE(eod_group_score_df_positive!AC198:AC202)</f>
        <v>0.34399088110743664</v>
      </c>
      <c r="G198" t="s">
        <v>277</v>
      </c>
      <c r="H198" s="3">
        <f>ABS(AVERAGE(eod_group_score_df_negative!Z198:Z202))</f>
        <v>0.80534166813527752</v>
      </c>
      <c r="I198" s="3">
        <f>ABS(AVERAGE(eod_group_score_df_negative!AA198:AA202))</f>
        <v>0.56335015404764621</v>
      </c>
      <c r="J198" s="3">
        <f>ABS(AVERAGE(eod_group_score_df_negative!AB198:AB202))</f>
        <v>0.44044619426978093</v>
      </c>
      <c r="K198" s="3">
        <f>ABS(AVERAGE(eod_group_score_df_negative!AC198:AC202))</f>
        <v>0.41052741211644506</v>
      </c>
      <c r="L198" t="s">
        <v>277</v>
      </c>
      <c r="M198" s="4">
        <f t="shared" si="293"/>
        <v>-2.9290860605521315E-3</v>
      </c>
      <c r="N198" s="4">
        <f t="shared" si="294"/>
        <v>7.4540173227700568E-2</v>
      </c>
      <c r="O198" s="4">
        <f t="shared" si="295"/>
        <v>-2.4642270654675644E-2</v>
      </c>
      <c r="P198" s="4">
        <f t="shared" si="296"/>
        <v>-8.8184119068489719E-2</v>
      </c>
      <c r="Q198" t="s">
        <v>277</v>
      </c>
      <c r="R198" s="6">
        <f t="shared" si="285"/>
        <v>45223</v>
      </c>
      <c r="S198" s="5">
        <f t="shared" ref="S198:V198" si="321">AVERAGE(M198:M202)</f>
        <v>-0.41251947869055455</v>
      </c>
      <c r="T198" s="5">
        <f t="shared" si="321"/>
        <v>-0.324640783959809</v>
      </c>
      <c r="U198" s="5">
        <f t="shared" si="321"/>
        <v>-0.38183118655897774</v>
      </c>
      <c r="V198" s="5">
        <f t="shared" si="321"/>
        <v>-0.40739498430135673</v>
      </c>
      <c r="W198" s="5">
        <f t="shared" si="298"/>
        <v>-1.5263864335106978</v>
      </c>
      <c r="X198">
        <f>group_stock_price_index[[#This Row],[VNINDEX]]</f>
        <v>1105.9000000000001</v>
      </c>
      <c r="Y198" t="s">
        <v>277</v>
      </c>
      <c r="Z198" s="1">
        <f t="shared" si="288"/>
        <v>45223</v>
      </c>
      <c r="AA198" s="4">
        <f t="shared" si="289"/>
        <v>0</v>
      </c>
      <c r="AB198" s="4">
        <f t="shared" si="290"/>
        <v>0</v>
      </c>
      <c r="AC198" s="4">
        <f t="shared" si="291"/>
        <v>0</v>
      </c>
      <c r="AD198" s="4">
        <f t="shared" si="292"/>
        <v>0</v>
      </c>
      <c r="AE198" s="4">
        <f t="shared" si="299"/>
        <v>0</v>
      </c>
      <c r="AF198" s="7">
        <f t="shared" si="300"/>
        <v>1105.9000000000001</v>
      </c>
      <c r="AG198" t="s">
        <v>277</v>
      </c>
      <c r="AI198" t="s">
        <v>277</v>
      </c>
      <c r="AJ198" s="1">
        <f t="shared" si="301"/>
        <v>45223</v>
      </c>
      <c r="AK198" s="4">
        <f t="shared" si="302"/>
        <v>0</v>
      </c>
      <c r="AL198" s="4">
        <f t="shared" si="303"/>
        <v>0</v>
      </c>
      <c r="AM198" s="4">
        <f t="shared" si="304"/>
        <v>0</v>
      </c>
      <c r="AN198" s="4">
        <f t="shared" si="305"/>
        <v>0</v>
      </c>
      <c r="AO198" s="4">
        <f t="shared" si="306"/>
        <v>0</v>
      </c>
      <c r="AP198" s="4">
        <f t="shared" si="307"/>
        <v>0</v>
      </c>
      <c r="AQ198" s="4">
        <f t="shared" si="319"/>
        <v>0</v>
      </c>
      <c r="AR198" s="2">
        <f t="shared" si="308"/>
        <v>1105.9000000000001</v>
      </c>
      <c r="AU198">
        <f t="shared" si="309"/>
        <v>0.61799999999999999</v>
      </c>
      <c r="AV198">
        <f t="shared" si="310"/>
        <v>1</v>
      </c>
      <c r="AW198">
        <f t="shared" si="311"/>
        <v>1</v>
      </c>
      <c r="AX198">
        <f t="shared" si="312"/>
        <v>0.61799999999999999</v>
      </c>
      <c r="BE198" s="1">
        <f t="shared" si="313"/>
        <v>45223</v>
      </c>
      <c r="BF198">
        <f t="shared" si="314"/>
        <v>1</v>
      </c>
      <c r="BG198">
        <f t="shared" si="315"/>
        <v>1</v>
      </c>
      <c r="BH198">
        <f t="shared" si="316"/>
        <v>0.61799999999999999</v>
      </c>
      <c r="BI198">
        <f t="shared" si="317"/>
        <v>0.38200000000000001</v>
      </c>
    </row>
    <row r="199" spans="1:61" x14ac:dyDescent="0.25">
      <c r="A199" s="1">
        <f>eod_group_score_df_positive[[#This Row],[date]]</f>
        <v>45222</v>
      </c>
      <c r="B199" t="s">
        <v>277</v>
      </c>
      <c r="C199" s="3">
        <f>AVERAGE(eod_group_score_df_positive!Z199:Z203)</f>
        <v>0.63933819873238762</v>
      </c>
      <c r="D199" s="3">
        <f>AVERAGE(eod_group_score_df_positive!AA199:AA203)</f>
        <v>0.59072181941306456</v>
      </c>
      <c r="E199" s="3">
        <f>AVERAGE(eod_group_score_df_positive!AB199:AB203)</f>
        <v>0.33634891654490573</v>
      </c>
      <c r="F199" s="3">
        <f>AVERAGE(eod_group_score_df_positive!AC199:AC203)</f>
        <v>0.22463088391084524</v>
      </c>
      <c r="G199" t="s">
        <v>277</v>
      </c>
      <c r="H199" s="3">
        <f>ABS(AVERAGE(eod_group_score_df_negative!Z199:Z203))</f>
        <v>1.248036284636314</v>
      </c>
      <c r="I199" s="3">
        <f>ABS(AVERAGE(eod_group_score_df_negative!AA199:AA203))</f>
        <v>0.98980419749049808</v>
      </c>
      <c r="J199" s="3">
        <f>ABS(AVERAGE(eod_group_score_df_negative!AB199:AB203))</f>
        <v>0.79621410158807093</v>
      </c>
      <c r="K199" s="3">
        <f>ABS(AVERAGE(eod_group_score_df_negative!AC199:AC203))</f>
        <v>0.56063172590815635</v>
      </c>
      <c r="L199" t="s">
        <v>277</v>
      </c>
      <c r="M199" s="4">
        <f t="shared" si="293"/>
        <v>-0.32251049872068033</v>
      </c>
      <c r="N199" s="4">
        <f t="shared" si="294"/>
        <v>-0.25249972085830202</v>
      </c>
      <c r="O199" s="4">
        <f t="shared" si="295"/>
        <v>-0.40603937942565899</v>
      </c>
      <c r="P199" s="4">
        <f t="shared" si="296"/>
        <v>-0.4278834084240396</v>
      </c>
      <c r="Q199" t="s">
        <v>277</v>
      </c>
      <c r="R199" s="6">
        <f t="shared" si="285"/>
        <v>45222</v>
      </c>
      <c r="S199" s="5">
        <f t="shared" ref="S199:V199" si="322">AVERAGE(M199:M203)</f>
        <v>-0.44343441202315204</v>
      </c>
      <c r="T199" s="5">
        <f t="shared" si="322"/>
        <v>-0.35440833450820858</v>
      </c>
      <c r="U199" s="5">
        <f t="shared" si="322"/>
        <v>-0.4035209322013637</v>
      </c>
      <c r="V199" s="5">
        <f t="shared" si="322"/>
        <v>-0.44060842965344077</v>
      </c>
      <c r="W199" s="5">
        <f t="shared" si="298"/>
        <v>-1.6419721083861651</v>
      </c>
      <c r="X199">
        <f>group_stock_price_index[[#This Row],[VNINDEX]]</f>
        <v>1093.53</v>
      </c>
      <c r="Y199" t="s">
        <v>277</v>
      </c>
      <c r="Z199" s="1">
        <f t="shared" si="288"/>
        <v>45222</v>
      </c>
      <c r="AA199" s="4">
        <f t="shared" si="289"/>
        <v>0</v>
      </c>
      <c r="AB199" s="4">
        <f t="shared" si="290"/>
        <v>0</v>
      </c>
      <c r="AC199" s="4">
        <f t="shared" si="291"/>
        <v>0</v>
      </c>
      <c r="AD199" s="4">
        <f t="shared" si="292"/>
        <v>0</v>
      </c>
      <c r="AE199" s="4">
        <f t="shared" si="299"/>
        <v>0</v>
      </c>
      <c r="AF199" s="7">
        <f t="shared" si="300"/>
        <v>1093.53</v>
      </c>
      <c r="AG199" t="s">
        <v>277</v>
      </c>
      <c r="AI199" t="s">
        <v>277</v>
      </c>
      <c r="AJ199" s="1">
        <f t="shared" si="301"/>
        <v>45222</v>
      </c>
      <c r="AK199" s="4">
        <f t="shared" si="302"/>
        <v>0</v>
      </c>
      <c r="AL199" s="4">
        <f t="shared" si="303"/>
        <v>0</v>
      </c>
      <c r="AM199" s="4">
        <f t="shared" si="304"/>
        <v>0</v>
      </c>
      <c r="AN199" s="4">
        <f t="shared" si="305"/>
        <v>0</v>
      </c>
      <c r="AO199" s="4">
        <f t="shared" si="306"/>
        <v>0</v>
      </c>
      <c r="AP199" s="4">
        <f t="shared" si="307"/>
        <v>0</v>
      </c>
      <c r="AQ199" s="4">
        <f t="shared" si="319"/>
        <v>0</v>
      </c>
      <c r="AR199" s="2">
        <f t="shared" si="308"/>
        <v>1093.53</v>
      </c>
      <c r="AU199">
        <f t="shared" si="309"/>
        <v>0.61799999999999999</v>
      </c>
      <c r="AV199">
        <f t="shared" si="310"/>
        <v>1</v>
      </c>
      <c r="AW199">
        <f t="shared" si="311"/>
        <v>1</v>
      </c>
      <c r="AX199">
        <f t="shared" si="312"/>
        <v>0.61799999999999999</v>
      </c>
      <c r="BE199" s="1">
        <f t="shared" si="313"/>
        <v>45222</v>
      </c>
      <c r="BF199">
        <f t="shared" si="314"/>
        <v>1</v>
      </c>
      <c r="BG199">
        <f t="shared" si="315"/>
        <v>1</v>
      </c>
      <c r="BH199">
        <f t="shared" si="316"/>
        <v>0.61799999999999999</v>
      </c>
      <c r="BI199">
        <f t="shared" si="317"/>
        <v>0.38200000000000001</v>
      </c>
    </row>
    <row r="200" spans="1:61" x14ac:dyDescent="0.25">
      <c r="A200" s="1">
        <f>eod_group_score_df_positive[[#This Row],[date]]</f>
        <v>45219</v>
      </c>
      <c r="B200" t="s">
        <v>277</v>
      </c>
      <c r="C200" s="3">
        <f>AVERAGE(eod_group_score_df_positive!Z200:Z204)</f>
        <v>0.63545314494386662</v>
      </c>
      <c r="D200" s="3">
        <f>AVERAGE(eod_group_score_df_positive!AA200:AA204)</f>
        <v>0.59743635677863549</v>
      </c>
      <c r="E200" s="3">
        <f>AVERAGE(eod_group_score_df_positive!AB200:AB204)</f>
        <v>0.35383186962615965</v>
      </c>
      <c r="F200" s="3">
        <f>AVERAGE(eod_group_score_df_positive!AC200:AC204)</f>
        <v>0.2361648034949401</v>
      </c>
      <c r="G200" t="s">
        <v>277</v>
      </c>
      <c r="H200" s="3">
        <f>ABS(AVERAGE(eod_group_score_df_negative!Z200:Z204))</f>
        <v>1.4379962836157578</v>
      </c>
      <c r="I200" s="3">
        <f>ABS(AVERAGE(eod_group_score_df_negative!AA200:AA204))</f>
        <v>1.0781876950778961</v>
      </c>
      <c r="J200" s="3">
        <f>ABS(AVERAGE(eod_group_score_df_negative!AB200:AB204))</f>
        <v>0.84776029598690905</v>
      </c>
      <c r="K200" s="3">
        <f>ABS(AVERAGE(eod_group_score_df_negative!AC200:AC204))</f>
        <v>0.60364542839724455</v>
      </c>
      <c r="L200" t="s">
        <v>277</v>
      </c>
      <c r="M200" s="4">
        <f t="shared" si="293"/>
        <v>-0.38705701118999497</v>
      </c>
      <c r="N200" s="4">
        <f t="shared" si="294"/>
        <v>-0.28690883123013505</v>
      </c>
      <c r="O200" s="4">
        <f t="shared" si="295"/>
        <v>-0.41106162348249031</v>
      </c>
      <c r="P200" s="4">
        <f t="shared" si="296"/>
        <v>-0.43757578908550604</v>
      </c>
      <c r="Q200" t="s">
        <v>277</v>
      </c>
      <c r="R200" s="6">
        <f t="shared" si="285"/>
        <v>45219</v>
      </c>
      <c r="S200" s="5">
        <f t="shared" ref="S200:V200" si="323">AVERAGE(M200:M204)</f>
        <v>-0.31421986065699647</v>
      </c>
      <c r="T200" s="5">
        <f t="shared" si="323"/>
        <v>-0.22065901367517796</v>
      </c>
      <c r="U200" s="5">
        <f t="shared" si="323"/>
        <v>-0.24591500130384802</v>
      </c>
      <c r="V200" s="5">
        <f t="shared" si="323"/>
        <v>-0.3271907918265537</v>
      </c>
      <c r="W200" s="5">
        <f t="shared" si="298"/>
        <v>-1.1079846674625762</v>
      </c>
      <c r="X200">
        <f>group_stock_price_index[[#This Row],[VNINDEX]]</f>
        <v>1108.03</v>
      </c>
      <c r="Y200" t="s">
        <v>277</v>
      </c>
      <c r="Z200" s="1">
        <f t="shared" si="288"/>
        <v>45219</v>
      </c>
      <c r="AA200" s="4">
        <f t="shared" si="289"/>
        <v>0</v>
      </c>
      <c r="AB200" s="4">
        <f t="shared" si="290"/>
        <v>0</v>
      </c>
      <c r="AC200" s="4">
        <f t="shared" si="291"/>
        <v>0</v>
      </c>
      <c r="AD200" s="4">
        <f t="shared" si="292"/>
        <v>0</v>
      </c>
      <c r="AE200" s="4">
        <f t="shared" si="299"/>
        <v>0</v>
      </c>
      <c r="AF200" s="7">
        <f t="shared" si="300"/>
        <v>1108.03</v>
      </c>
      <c r="AG200" t="s">
        <v>277</v>
      </c>
      <c r="AI200" t="s">
        <v>277</v>
      </c>
      <c r="AJ200" s="1">
        <f t="shared" si="301"/>
        <v>45219</v>
      </c>
      <c r="AK200" s="4">
        <f t="shared" si="302"/>
        <v>0</v>
      </c>
      <c r="AL200" s="4">
        <f t="shared" si="303"/>
        <v>0</v>
      </c>
      <c r="AM200" s="4">
        <f t="shared" si="304"/>
        <v>0</v>
      </c>
      <c r="AN200" s="4">
        <f t="shared" si="305"/>
        <v>0</v>
      </c>
      <c r="AO200" s="4">
        <f t="shared" si="306"/>
        <v>0</v>
      </c>
      <c r="AP200" s="4">
        <f t="shared" si="307"/>
        <v>0</v>
      </c>
      <c r="AQ200" s="4">
        <f t="shared" si="319"/>
        <v>0</v>
      </c>
      <c r="AR200" s="2">
        <f t="shared" si="308"/>
        <v>1108.03</v>
      </c>
      <c r="AU200">
        <f t="shared" si="309"/>
        <v>0.61799999999999999</v>
      </c>
      <c r="AV200">
        <f t="shared" si="310"/>
        <v>1</v>
      </c>
      <c r="AW200">
        <f t="shared" si="311"/>
        <v>1</v>
      </c>
      <c r="AX200">
        <f t="shared" si="312"/>
        <v>0.61799999999999999</v>
      </c>
      <c r="BE200" s="1">
        <f t="shared" si="313"/>
        <v>45219</v>
      </c>
      <c r="BF200">
        <f t="shared" si="314"/>
        <v>1</v>
      </c>
      <c r="BG200">
        <f t="shared" si="315"/>
        <v>1</v>
      </c>
      <c r="BH200">
        <f t="shared" si="316"/>
        <v>0.61799999999999999</v>
      </c>
      <c r="BI200">
        <f t="shared" si="317"/>
        <v>0.38200000000000001</v>
      </c>
    </row>
    <row r="201" spans="1:61" x14ac:dyDescent="0.25">
      <c r="A201" s="1">
        <f>eod_group_score_df_positive[[#This Row],[date]]</f>
        <v>45218</v>
      </c>
      <c r="B201" t="s">
        <v>277</v>
      </c>
      <c r="C201" s="3">
        <f>AVERAGE(eod_group_score_df_positive!Z201:Z205)</f>
        <v>0.21827422738009195</v>
      </c>
      <c r="D201" s="3">
        <f>AVERAGE(eod_group_score_df_positive!AA201:AA205)</f>
        <v>0.25826279651766171</v>
      </c>
      <c r="E201" s="3">
        <f>AVERAGE(eod_group_score_df_positive!AB201:AB205)</f>
        <v>0.22242818112049162</v>
      </c>
      <c r="F201" s="3">
        <f>AVERAGE(eod_group_score_df_positive!AC201:AC205)</f>
        <v>0.16960341836143195</v>
      </c>
      <c r="G201" t="s">
        <v>277</v>
      </c>
      <c r="H201" s="3">
        <f>ABS(AVERAGE(eod_group_score_df_negative!Z201:Z205))</f>
        <v>1.4416051899300377</v>
      </c>
      <c r="I201" s="3">
        <f>ABS(AVERAGE(eod_group_score_df_negative!AA201:AA205))</f>
        <v>1.0779027449846617</v>
      </c>
      <c r="J201" s="3">
        <f>ABS(AVERAGE(eod_group_score_df_negative!AB201:AB205))</f>
        <v>0.84894124627981871</v>
      </c>
      <c r="K201" s="3">
        <f>ABS(AVERAGE(eod_group_score_df_negative!AC201:AC205))</f>
        <v>0.6200789621666003</v>
      </c>
      <c r="L201" t="s">
        <v>277</v>
      </c>
      <c r="M201" s="4">
        <f t="shared" si="293"/>
        <v>-0.73699989878323813</v>
      </c>
      <c r="N201" s="4">
        <f t="shared" si="294"/>
        <v>-0.6134269467430169</v>
      </c>
      <c r="O201" s="4">
        <f t="shared" si="295"/>
        <v>-0.58477780785622002</v>
      </c>
      <c r="P201" s="4">
        <f t="shared" si="296"/>
        <v>-0.57045155737671593</v>
      </c>
      <c r="Q201" t="s">
        <v>277</v>
      </c>
      <c r="R201" s="6">
        <f t="shared" si="285"/>
        <v>45218</v>
      </c>
      <c r="S201" s="5">
        <f t="shared" ref="S201:V201" si="324">AVERAGE(M201:M205)</f>
        <v>-7.9201629854732072E-2</v>
      </c>
      <c r="T201" s="5">
        <f t="shared" si="324"/>
        <v>-5.1928021642801084E-3</v>
      </c>
      <c r="U201" s="5">
        <f t="shared" si="324"/>
        <v>-2.0486301182086032E-2</v>
      </c>
      <c r="V201" s="5">
        <f t="shared" si="324"/>
        <v>-0.15571806211881117</v>
      </c>
      <c r="W201" s="5">
        <f t="shared" si="298"/>
        <v>-0.26059879531990937</v>
      </c>
      <c r="X201">
        <f>group_stock_price_index[[#This Row],[VNINDEX]]</f>
        <v>1087.8499999999999</v>
      </c>
      <c r="Y201" t="s">
        <v>277</v>
      </c>
      <c r="Z201" s="1">
        <f t="shared" si="288"/>
        <v>45218</v>
      </c>
      <c r="AA201" s="4">
        <f t="shared" si="289"/>
        <v>0</v>
      </c>
      <c r="AB201" s="4">
        <f t="shared" si="290"/>
        <v>0</v>
      </c>
      <c r="AC201" s="4">
        <f t="shared" si="291"/>
        <v>0</v>
      </c>
      <c r="AD201" s="4">
        <f t="shared" si="292"/>
        <v>0</v>
      </c>
      <c r="AE201" s="4">
        <f t="shared" si="299"/>
        <v>0</v>
      </c>
      <c r="AF201" s="7">
        <f t="shared" si="300"/>
        <v>1087.8499999999999</v>
      </c>
      <c r="AG201" t="s">
        <v>277</v>
      </c>
      <c r="AI201" t="s">
        <v>277</v>
      </c>
      <c r="AJ201" s="1">
        <f t="shared" si="301"/>
        <v>45218</v>
      </c>
      <c r="AK201" s="4">
        <f t="shared" si="302"/>
        <v>0</v>
      </c>
      <c r="AL201" s="4">
        <f t="shared" si="303"/>
        <v>0</v>
      </c>
      <c r="AM201" s="4">
        <f t="shared" si="304"/>
        <v>0</v>
      </c>
      <c r="AN201" s="4">
        <f t="shared" si="305"/>
        <v>0</v>
      </c>
      <c r="AO201" s="4">
        <f t="shared" si="306"/>
        <v>0</v>
      </c>
      <c r="AP201" s="4">
        <f t="shared" si="307"/>
        <v>0</v>
      </c>
      <c r="AQ201" s="4">
        <f t="shared" si="319"/>
        <v>0</v>
      </c>
      <c r="AR201" s="2">
        <f t="shared" si="308"/>
        <v>1087.8499999999999</v>
      </c>
      <c r="AU201">
        <f t="shared" si="309"/>
        <v>0.61799999999999999</v>
      </c>
      <c r="AV201">
        <f t="shared" si="310"/>
        <v>1</v>
      </c>
      <c r="AW201">
        <f t="shared" si="311"/>
        <v>1</v>
      </c>
      <c r="AX201">
        <f t="shared" si="312"/>
        <v>0.61799999999999999</v>
      </c>
      <c r="BE201" s="1">
        <f t="shared" si="313"/>
        <v>45218</v>
      </c>
      <c r="BF201">
        <f t="shared" si="314"/>
        <v>1</v>
      </c>
      <c r="BG201">
        <f t="shared" si="315"/>
        <v>1</v>
      </c>
      <c r="BH201">
        <f t="shared" si="316"/>
        <v>0.61799999999999999</v>
      </c>
      <c r="BI201">
        <f t="shared" si="317"/>
        <v>0.38200000000000001</v>
      </c>
    </row>
    <row r="202" spans="1:61" x14ac:dyDescent="0.25">
      <c r="A202" s="1">
        <f>eod_group_score_df_positive[[#This Row],[date]]</f>
        <v>45217</v>
      </c>
      <c r="B202" t="s">
        <v>277</v>
      </c>
      <c r="C202" s="3">
        <f>AVERAGE(eod_group_score_df_positive!Z202:Z206)</f>
        <v>0.30526359624820465</v>
      </c>
      <c r="D202" s="3">
        <f>AVERAGE(eod_group_score_df_positive!AA202:AA206)</f>
        <v>0.26859360900455137</v>
      </c>
      <c r="E202" s="3">
        <f>AVERAGE(eod_group_score_df_positive!AB202:AB206)</f>
        <v>0.27117433474823271</v>
      </c>
      <c r="F202" s="3">
        <f>AVERAGE(eod_group_score_df_positive!AC202:AC206)</f>
        <v>0.17046007633765695</v>
      </c>
      <c r="G202" t="s">
        <v>277</v>
      </c>
      <c r="H202" s="3">
        <f>ABS(AVERAGE(eod_group_score_df_negative!Z202:Z206))</f>
        <v>1.2727374651198275</v>
      </c>
      <c r="I202" s="3">
        <f>ABS(AVERAGE(eod_group_score_df_negative!AA202:AA206))</f>
        <v>0.91180050777563593</v>
      </c>
      <c r="J202" s="3">
        <f>ABS(AVERAGE(eod_group_score_df_negative!AB202:AB206))</f>
        <v>0.77711558377207801</v>
      </c>
      <c r="K202" s="3">
        <f>ABS(AVERAGE(eod_group_score_df_negative!AC202:AC206))</f>
        <v>0.52940892094331504</v>
      </c>
      <c r="L202" t="s">
        <v>277</v>
      </c>
      <c r="M202" s="4">
        <f t="shared" si="293"/>
        <v>-0.61310089869830708</v>
      </c>
      <c r="N202" s="4">
        <f t="shared" si="294"/>
        <v>-0.54490859419529158</v>
      </c>
      <c r="O202" s="4">
        <f t="shared" si="295"/>
        <v>-0.48263485137584355</v>
      </c>
      <c r="P202" s="4">
        <f t="shared" si="296"/>
        <v>-0.51288004755203243</v>
      </c>
      <c r="Q202" t="s">
        <v>277</v>
      </c>
      <c r="R202" s="6">
        <f t="shared" si="285"/>
        <v>45217</v>
      </c>
      <c r="S202" s="5">
        <f t="shared" ref="S202:V202" si="325">AVERAGE(M202:M206)</f>
        <v>0.22844185912738385</v>
      </c>
      <c r="T202" s="5">
        <f t="shared" si="325"/>
        <v>0.27321417915658186</v>
      </c>
      <c r="U202" s="5">
        <f t="shared" si="325"/>
        <v>0.24108634334359888</v>
      </c>
      <c r="V202" s="5">
        <f t="shared" si="325"/>
        <v>2.953547409749302E-2</v>
      </c>
      <c r="W202" s="5">
        <f t="shared" si="298"/>
        <v>0.77227785572505758</v>
      </c>
      <c r="X202">
        <f>group_stock_price_index[[#This Row],[VNINDEX]]</f>
        <v>1103.4000000000001</v>
      </c>
      <c r="Y202" t="s">
        <v>277</v>
      </c>
      <c r="Z202" s="1">
        <f t="shared" si="288"/>
        <v>45217</v>
      </c>
      <c r="AA202" s="4">
        <f t="shared" si="289"/>
        <v>0.2</v>
      </c>
      <c r="AB202" s="4">
        <f t="shared" si="290"/>
        <v>0.2</v>
      </c>
      <c r="AC202" s="4">
        <f t="shared" si="291"/>
        <v>0.2</v>
      </c>
      <c r="AD202" s="4">
        <f t="shared" si="292"/>
        <v>0</v>
      </c>
      <c r="AE202" s="4">
        <f t="shared" si="299"/>
        <v>0.60000000000000009</v>
      </c>
      <c r="AF202" s="7">
        <f t="shared" si="300"/>
        <v>1103.4000000000001</v>
      </c>
      <c r="AG202" t="s">
        <v>277</v>
      </c>
      <c r="AI202" t="s">
        <v>277</v>
      </c>
      <c r="AJ202" s="1">
        <f t="shared" si="301"/>
        <v>45217</v>
      </c>
      <c r="AK202" s="4">
        <f t="shared" si="302"/>
        <v>0.05</v>
      </c>
      <c r="AL202" s="4">
        <f t="shared" si="303"/>
        <v>0.05</v>
      </c>
      <c r="AM202" s="4">
        <f t="shared" si="304"/>
        <v>3.09E-2</v>
      </c>
      <c r="AN202" s="4">
        <f t="shared" si="305"/>
        <v>0</v>
      </c>
      <c r="AO202" s="4">
        <f t="shared" si="306"/>
        <v>0.13090000000000002</v>
      </c>
      <c r="AP202" s="4">
        <f t="shared" si="307"/>
        <v>0</v>
      </c>
      <c r="AQ202" s="4">
        <f t="shared" si="319"/>
        <v>0</v>
      </c>
      <c r="AR202" s="2">
        <f t="shared" si="308"/>
        <v>1103.4000000000001</v>
      </c>
      <c r="AU202">
        <f t="shared" si="309"/>
        <v>0.61799999999999999</v>
      </c>
      <c r="AV202">
        <f t="shared" si="310"/>
        <v>1</v>
      </c>
      <c r="AW202">
        <f t="shared" si="311"/>
        <v>1</v>
      </c>
      <c r="AX202">
        <f t="shared" si="312"/>
        <v>0.61799999999999999</v>
      </c>
      <c r="BE202" s="1">
        <f t="shared" si="313"/>
        <v>45217</v>
      </c>
      <c r="BF202">
        <f t="shared" si="314"/>
        <v>1</v>
      </c>
      <c r="BG202">
        <f t="shared" si="315"/>
        <v>1</v>
      </c>
      <c r="BH202">
        <f t="shared" si="316"/>
        <v>0.61799999999999999</v>
      </c>
      <c r="BI202">
        <f t="shared" si="317"/>
        <v>0.38200000000000001</v>
      </c>
    </row>
    <row r="203" spans="1:61" x14ac:dyDescent="0.25">
      <c r="A203" s="1">
        <f>eod_group_score_df_positive[[#This Row],[date]]</f>
        <v>45216</v>
      </c>
      <c r="B203" t="s">
        <v>277</v>
      </c>
      <c r="C203" s="3">
        <f>AVERAGE(eod_group_score_df_positive!Z203:Z207)</f>
        <v>0.55063386929176539</v>
      </c>
      <c r="D203" s="3">
        <f>AVERAGE(eod_group_score_df_positive!AA203:AA207)</f>
        <v>0.55869028511315899</v>
      </c>
      <c r="E203" s="3">
        <f>AVERAGE(eod_group_score_df_positive!AB203:AB207)</f>
        <v>0.39792414481461796</v>
      </c>
      <c r="F203" s="3">
        <f>AVERAGE(eod_group_score_df_positive!AC203:AC207)</f>
        <v>0.19688943684349741</v>
      </c>
      <c r="G203" t="s">
        <v>277</v>
      </c>
      <c r="H203" s="3">
        <f>ABS(AVERAGE(eod_group_score_df_negative!Z203:Z207))</f>
        <v>0.75651466952202973</v>
      </c>
      <c r="I203" s="3">
        <f>ABS(AVERAGE(eod_group_score_df_negative!AA203:AA207))</f>
        <v>0.64837209854145494</v>
      </c>
      <c r="J203" s="3">
        <f>ABS(AVERAGE(eod_group_score_df_negative!AB203:AB207))</f>
        <v>0.52010564676528936</v>
      </c>
      <c r="K203" s="3">
        <f>ABS(AVERAGE(eod_group_score_df_negative!AC203:AC207))</f>
        <v>0.33114218813433827</v>
      </c>
      <c r="L203" t="s">
        <v>277</v>
      </c>
      <c r="M203" s="4">
        <f t="shared" si="293"/>
        <v>-0.15750375272353978</v>
      </c>
      <c r="N203" s="4">
        <f t="shared" si="294"/>
        <v>-7.4297579514297329E-2</v>
      </c>
      <c r="O203" s="4">
        <f t="shared" si="295"/>
        <v>-0.13309099886660536</v>
      </c>
      <c r="P203" s="4">
        <f t="shared" si="296"/>
        <v>-0.25425134582890974</v>
      </c>
      <c r="Q203" t="s">
        <v>277</v>
      </c>
      <c r="R203" s="6">
        <f t="shared" si="285"/>
        <v>45216</v>
      </c>
      <c r="S203" s="5">
        <f t="shared" ref="S203:V203" si="326">AVERAGE(M203:M207)</f>
        <v>0.47212795726465118</v>
      </c>
      <c r="T203" s="5">
        <f t="shared" si="326"/>
        <v>0.50230993073053931</v>
      </c>
      <c r="U203" s="5">
        <f t="shared" si="326"/>
        <v>0.44870629142826346</v>
      </c>
      <c r="V203" s="5">
        <f t="shared" si="326"/>
        <v>0.22692849361350334</v>
      </c>
      <c r="W203" s="5">
        <f t="shared" si="298"/>
        <v>1.6500726730369575</v>
      </c>
      <c r="X203">
        <f>group_stock_price_index[[#This Row],[VNINDEX]]</f>
        <v>1121.6500000000001</v>
      </c>
      <c r="Y203" t="s">
        <v>277</v>
      </c>
      <c r="Z203" s="1">
        <f t="shared" si="288"/>
        <v>45216</v>
      </c>
      <c r="AA203" s="4">
        <f t="shared" si="289"/>
        <v>0.4</v>
      </c>
      <c r="AB203" s="4">
        <f t="shared" si="290"/>
        <v>0.6</v>
      </c>
      <c r="AC203" s="4">
        <f t="shared" si="291"/>
        <v>0.4</v>
      </c>
      <c r="AD203" s="4">
        <f t="shared" si="292"/>
        <v>0.2</v>
      </c>
      <c r="AE203" s="4">
        <f t="shared" si="299"/>
        <v>1.5999999999999999</v>
      </c>
      <c r="AF203" s="7">
        <f t="shared" si="300"/>
        <v>1121.6500000000001</v>
      </c>
      <c r="AG203" t="s">
        <v>277</v>
      </c>
      <c r="AI203" t="s">
        <v>277</v>
      </c>
      <c r="AJ203" s="1">
        <f t="shared" si="301"/>
        <v>45216</v>
      </c>
      <c r="AK203" s="4">
        <f t="shared" si="302"/>
        <v>0.13819999999999999</v>
      </c>
      <c r="AL203" s="4">
        <f t="shared" si="303"/>
        <v>0.20729999999999998</v>
      </c>
      <c r="AM203" s="4">
        <f t="shared" si="304"/>
        <v>0.1</v>
      </c>
      <c r="AN203" s="4">
        <f t="shared" si="305"/>
        <v>3.09E-2</v>
      </c>
      <c r="AO203" s="4">
        <f t="shared" si="306"/>
        <v>0.47639999999999999</v>
      </c>
      <c r="AP203" s="4">
        <f t="shared" si="307"/>
        <v>0.7</v>
      </c>
      <c r="AQ203" s="4">
        <f t="shared" si="319"/>
        <v>0.4</v>
      </c>
      <c r="AR203" s="2">
        <f t="shared" si="308"/>
        <v>1121.6500000000001</v>
      </c>
      <c r="AU203">
        <f t="shared" si="309"/>
        <v>0.61799999999999999</v>
      </c>
      <c r="AV203">
        <f t="shared" si="310"/>
        <v>1</v>
      </c>
      <c r="AW203">
        <f t="shared" si="311"/>
        <v>1</v>
      </c>
      <c r="AX203">
        <f t="shared" si="312"/>
        <v>0.61799999999999999</v>
      </c>
      <c r="BE203" s="1">
        <f t="shared" si="313"/>
        <v>45216</v>
      </c>
      <c r="BF203">
        <f t="shared" si="314"/>
        <v>1.3819999999999999</v>
      </c>
      <c r="BG203">
        <f t="shared" si="315"/>
        <v>1.3819999999999999</v>
      </c>
      <c r="BH203">
        <f t="shared" si="316"/>
        <v>1</v>
      </c>
      <c r="BI203">
        <f t="shared" si="317"/>
        <v>0.61799999999999999</v>
      </c>
    </row>
    <row r="204" spans="1:61" x14ac:dyDescent="0.25">
      <c r="A204" s="1">
        <f>eod_group_score_df_positive[[#This Row],[date]]</f>
        <v>45215</v>
      </c>
      <c r="B204" t="s">
        <v>277</v>
      </c>
      <c r="C204" s="3">
        <f>AVERAGE(eod_group_score_df_positive!Z204:Z208)</f>
        <v>0.69045763245896374</v>
      </c>
      <c r="D204" s="3">
        <f>AVERAGE(eod_group_score_df_positive!AA204:AA208)</f>
        <v>0.63690251369014916</v>
      </c>
      <c r="E204" s="3">
        <f>AVERAGE(eod_group_score_df_positive!AB204:AB208)</f>
        <v>0.44036702709734354</v>
      </c>
      <c r="F204" s="3">
        <f>AVERAGE(eod_group_score_df_positive!AC204:AC208)</f>
        <v>0.24828581708956127</v>
      </c>
      <c r="G204" t="s">
        <v>277</v>
      </c>
      <c r="H204" s="3">
        <f>ABS(AVERAGE(eod_group_score_df_negative!Z204:Z208))</f>
        <v>0.35287467507428655</v>
      </c>
      <c r="I204" s="3">
        <f>ABS(AVERAGE(eod_group_score_df_negative!AA204:AA208))</f>
        <v>0.26252049115067377</v>
      </c>
      <c r="J204" s="3">
        <f>ABS(AVERAGE(eod_group_score_df_negative!AB204:AB208))</f>
        <v>0.19692693226516098</v>
      </c>
      <c r="K204" s="3">
        <f>ABS(AVERAGE(eod_group_score_df_negative!AC204:AC208))</f>
        <v>0.18760739771020982</v>
      </c>
      <c r="L204" t="s">
        <v>277</v>
      </c>
      <c r="M204" s="4">
        <f t="shared" si="293"/>
        <v>0.32356225811009753</v>
      </c>
      <c r="N204" s="4">
        <f t="shared" si="294"/>
        <v>0.41624688330685111</v>
      </c>
      <c r="O204" s="4">
        <f t="shared" si="295"/>
        <v>0.38199027506191902</v>
      </c>
      <c r="P204" s="4">
        <f t="shared" si="296"/>
        <v>0.13920478071039549</v>
      </c>
      <c r="Q204" t="s">
        <v>277</v>
      </c>
      <c r="R204" s="6">
        <f t="shared" si="285"/>
        <v>45215</v>
      </c>
      <c r="S204" s="5">
        <f t="shared" ref="S204:V204" si="327">AVERAGE(M204:M208)</f>
        <v>0.62251005962691863</v>
      </c>
      <c r="T204" s="5">
        <f t="shared" si="327"/>
        <v>0.63152299906925657</v>
      </c>
      <c r="U204" s="5">
        <f t="shared" si="327"/>
        <v>0.58134887684790404</v>
      </c>
      <c r="V204" s="5">
        <f t="shared" si="327"/>
        <v>0.39346770004845116</v>
      </c>
      <c r="W204" s="5">
        <f t="shared" si="298"/>
        <v>2.2288496355925305</v>
      </c>
      <c r="X204">
        <f>group_stock_price_index[[#This Row],[VNINDEX]]</f>
        <v>1141.42</v>
      </c>
      <c r="Y204" t="s">
        <v>277</v>
      </c>
      <c r="Z204" s="1">
        <f t="shared" si="288"/>
        <v>45215</v>
      </c>
      <c r="AA204" s="4">
        <f t="shared" si="289"/>
        <v>0.6</v>
      </c>
      <c r="AB204" s="4">
        <f t="shared" si="290"/>
        <v>0.6</v>
      </c>
      <c r="AC204" s="4">
        <f t="shared" si="291"/>
        <v>0.6</v>
      </c>
      <c r="AD204" s="4">
        <f t="shared" si="292"/>
        <v>0.4</v>
      </c>
      <c r="AE204" s="4">
        <f t="shared" si="299"/>
        <v>2.1999999999999997</v>
      </c>
      <c r="AF204" s="7">
        <f t="shared" si="300"/>
        <v>1141.42</v>
      </c>
      <c r="AG204" t="s">
        <v>277</v>
      </c>
      <c r="AI204" t="s">
        <v>277</v>
      </c>
      <c r="AJ204" s="1">
        <f t="shared" si="301"/>
        <v>45215</v>
      </c>
      <c r="AK204" s="4">
        <f t="shared" si="302"/>
        <v>0.15</v>
      </c>
      <c r="AL204" s="4">
        <f t="shared" si="303"/>
        <v>0.15</v>
      </c>
      <c r="AM204" s="4">
        <f t="shared" si="304"/>
        <v>9.2699999999999991E-2</v>
      </c>
      <c r="AN204" s="4">
        <f t="shared" si="305"/>
        <v>3.8200000000000005E-2</v>
      </c>
      <c r="AO204" s="4">
        <f t="shared" si="306"/>
        <v>0.43090000000000001</v>
      </c>
      <c r="AP204" s="4">
        <f t="shared" si="307"/>
        <v>0.7</v>
      </c>
      <c r="AQ204" s="4">
        <f t="shared" si="319"/>
        <v>0.4</v>
      </c>
      <c r="AR204" s="2">
        <f t="shared" si="308"/>
        <v>1141.42</v>
      </c>
      <c r="AU204">
        <f t="shared" si="309"/>
        <v>0.61799999999999999</v>
      </c>
      <c r="AV204">
        <f t="shared" si="310"/>
        <v>1</v>
      </c>
      <c r="AW204">
        <f t="shared" si="311"/>
        <v>1</v>
      </c>
      <c r="AX204">
        <f t="shared" si="312"/>
        <v>0.61799999999999999</v>
      </c>
      <c r="BE204" s="1">
        <f t="shared" si="313"/>
        <v>45215</v>
      </c>
      <c r="BF204">
        <f t="shared" si="314"/>
        <v>1</v>
      </c>
      <c r="BG204">
        <f t="shared" si="315"/>
        <v>1</v>
      </c>
      <c r="BH204">
        <f t="shared" si="316"/>
        <v>0.61799999999999999</v>
      </c>
      <c r="BI204">
        <f t="shared" si="317"/>
        <v>0.38200000000000001</v>
      </c>
    </row>
    <row r="205" spans="1:61" x14ac:dyDescent="0.25">
      <c r="A205" s="1">
        <f>eod_group_score_df_positive[[#This Row],[date]]</f>
        <v>45212</v>
      </c>
      <c r="B205" t="s">
        <v>277</v>
      </c>
      <c r="C205" s="3">
        <f>AVERAGE(eod_group_score_df_positive!Z205:Z209)</f>
        <v>0.9080592988362699</v>
      </c>
      <c r="D205" s="3">
        <f>AVERAGE(eod_group_score_df_positive!AA205:AA209)</f>
        <v>0.8336207114497407</v>
      </c>
      <c r="E205" s="3">
        <f>AVERAGE(eod_group_score_df_positive!AB205:AB209)</f>
        <v>0.5120680332204498</v>
      </c>
      <c r="F205" s="3">
        <f>AVERAGE(eod_group_score_df_positive!AC205:AC209)</f>
        <v>0.295679212686078</v>
      </c>
      <c r="G205" t="s">
        <v>277</v>
      </c>
      <c r="H205" s="3">
        <f>ABS(AVERAGE(eod_group_score_df_negative!Z205:Z209))</f>
        <v>0.1076475907463299</v>
      </c>
      <c r="I205" s="3">
        <f>ABS(AVERAGE(eod_group_score_df_negative!AA205:AA209))</f>
        <v>9.7579425806287104E-2</v>
      </c>
      <c r="J205" s="3">
        <f>ABS(AVERAGE(eod_group_score_df_negative!AB205:AB209))</f>
        <v>8.4719381233151758E-2</v>
      </c>
      <c r="K205" s="3">
        <f>ABS(AVERAGE(eod_group_score_df_negative!AC205:AC209))</f>
        <v>0.12083260732617507</v>
      </c>
      <c r="L205" t="s">
        <v>277</v>
      </c>
      <c r="M205" s="4">
        <f t="shared" si="293"/>
        <v>0.78803414282132678</v>
      </c>
      <c r="N205" s="4">
        <f t="shared" si="294"/>
        <v>0.7904222263243541</v>
      </c>
      <c r="O205" s="4">
        <f t="shared" si="295"/>
        <v>0.71608187712631977</v>
      </c>
      <c r="P205" s="4">
        <f t="shared" si="296"/>
        <v>0.41978785945320651</v>
      </c>
      <c r="Q205" t="s">
        <v>277</v>
      </c>
      <c r="R205" s="6">
        <f t="shared" si="285"/>
        <v>45212</v>
      </c>
      <c r="S205" s="5">
        <f t="shared" ref="S205:V205" si="328">AVERAGE(M205:M209)</f>
        <v>0.50591779935552539</v>
      </c>
      <c r="T205" s="5">
        <f t="shared" si="328"/>
        <v>0.54290156166941028</v>
      </c>
      <c r="U205" s="5">
        <f t="shared" si="328"/>
        <v>0.47344385582294801</v>
      </c>
      <c r="V205" s="5">
        <f t="shared" si="328"/>
        <v>0.3431657805105478</v>
      </c>
      <c r="W205" s="5">
        <f t="shared" si="298"/>
        <v>1.8654289973584315</v>
      </c>
      <c r="X205">
        <f>group_stock_price_index[[#This Row],[VNINDEX]]</f>
        <v>1154.73</v>
      </c>
      <c r="Y205" t="s">
        <v>277</v>
      </c>
      <c r="Z205" s="1">
        <f t="shared" si="288"/>
        <v>45212</v>
      </c>
      <c r="AA205" s="4">
        <f t="shared" si="289"/>
        <v>0.6</v>
      </c>
      <c r="AB205" s="4">
        <f t="shared" si="290"/>
        <v>0.6</v>
      </c>
      <c r="AC205" s="4">
        <f t="shared" si="291"/>
        <v>0.4</v>
      </c>
      <c r="AD205" s="4">
        <f t="shared" si="292"/>
        <v>0.4</v>
      </c>
      <c r="AE205" s="4">
        <f t="shared" si="299"/>
        <v>2</v>
      </c>
      <c r="AF205" s="7">
        <f t="shared" si="300"/>
        <v>1154.73</v>
      </c>
      <c r="AG205" t="s">
        <v>277</v>
      </c>
      <c r="AI205" t="s">
        <v>277</v>
      </c>
      <c r="AJ205" s="1">
        <f t="shared" si="301"/>
        <v>45212</v>
      </c>
      <c r="AK205" s="4">
        <f t="shared" si="302"/>
        <v>0.20729999999999998</v>
      </c>
      <c r="AL205" s="4">
        <f t="shared" si="303"/>
        <v>0.20729999999999998</v>
      </c>
      <c r="AM205" s="4">
        <f t="shared" si="304"/>
        <v>0.1</v>
      </c>
      <c r="AN205" s="4">
        <f t="shared" si="305"/>
        <v>6.1800000000000001E-2</v>
      </c>
      <c r="AO205" s="4">
        <f t="shared" si="306"/>
        <v>0.57639999999999991</v>
      </c>
      <c r="AP205" s="4">
        <f t="shared" si="307"/>
        <v>0.7</v>
      </c>
      <c r="AQ205" s="4">
        <f t="shared" si="319"/>
        <v>0.6</v>
      </c>
      <c r="AR205" s="2">
        <f t="shared" si="308"/>
        <v>1154.73</v>
      </c>
      <c r="AU205">
        <f t="shared" si="309"/>
        <v>0.61799999999999999</v>
      </c>
      <c r="AV205">
        <f t="shared" si="310"/>
        <v>1</v>
      </c>
      <c r="AW205">
        <f t="shared" si="311"/>
        <v>1</v>
      </c>
      <c r="AX205">
        <f t="shared" si="312"/>
        <v>0.61799999999999999</v>
      </c>
      <c r="BE205" s="1">
        <f t="shared" si="313"/>
        <v>45212</v>
      </c>
      <c r="BF205">
        <f t="shared" si="314"/>
        <v>1.3819999999999999</v>
      </c>
      <c r="BG205">
        <f t="shared" si="315"/>
        <v>1.3819999999999999</v>
      </c>
      <c r="BH205">
        <f t="shared" si="316"/>
        <v>1</v>
      </c>
      <c r="BI205">
        <f t="shared" si="317"/>
        <v>0.61799999999999999</v>
      </c>
    </row>
    <row r="206" spans="1:61" x14ac:dyDescent="0.25">
      <c r="A206" s="1">
        <f>eod_group_score_df_positive[[#This Row],[date]]</f>
        <v>45211</v>
      </c>
      <c r="B206" t="s">
        <v>277</v>
      </c>
      <c r="C206" s="3">
        <f>AVERAGE(eod_group_score_df_positive!Z206:Z210)</f>
        <v>0.96964544819466236</v>
      </c>
      <c r="D206" s="3">
        <f>AVERAGE(eod_group_score_df_positive!AA206:AA210)</f>
        <v>0.78259598538029729</v>
      </c>
      <c r="E206" s="3">
        <f>AVERAGE(eod_group_score_df_positive!AB206:AB210)</f>
        <v>0.51306665943391461</v>
      </c>
      <c r="F206" s="3">
        <f>AVERAGE(eod_group_score_df_positive!AC206:AC210)</f>
        <v>0.22477076689141157</v>
      </c>
      <c r="G206" t="s">
        <v>277</v>
      </c>
      <c r="H206" s="3">
        <f>ABS(AVERAGE(eod_group_score_df_negative!Z206:Z210))</f>
        <v>0.10701011768012247</v>
      </c>
      <c r="I206" s="3">
        <f>ABS(AVERAGE(eod_group_score_df_negative!AA206:AA210))</f>
        <v>9.7413553586714954E-2</v>
      </c>
      <c r="J206" s="3">
        <f>ABS(AVERAGE(eod_group_score_df_negative!AB206:AB210))</f>
        <v>8.2454206839267852E-2</v>
      </c>
      <c r="K206" s="3">
        <f>ABS(AVERAGE(eod_group_score_df_negative!AC206:AC210))</f>
        <v>0.10679449916726191</v>
      </c>
      <c r="L206" t="s">
        <v>277</v>
      </c>
      <c r="M206" s="4">
        <f t="shared" si="293"/>
        <v>0.80121754612734186</v>
      </c>
      <c r="N206" s="4">
        <f t="shared" si="294"/>
        <v>0.77860795986129283</v>
      </c>
      <c r="O206" s="4">
        <f t="shared" si="295"/>
        <v>0.72308541477220467</v>
      </c>
      <c r="P206" s="4">
        <f t="shared" si="296"/>
        <v>0.35581612370480531</v>
      </c>
      <c r="Q206" t="s">
        <v>277</v>
      </c>
      <c r="R206" s="6">
        <f t="shared" si="285"/>
        <v>45211</v>
      </c>
      <c r="S206" s="5">
        <f t="shared" ref="S206:V206" si="329">AVERAGE(M206:M210)</f>
        <v>0.26703775378443961</v>
      </c>
      <c r="T206" s="5">
        <f t="shared" si="329"/>
        <v>0.35125705023869785</v>
      </c>
      <c r="U206" s="5">
        <f t="shared" si="329"/>
        <v>0.28264125221439901</v>
      </c>
      <c r="V206" s="5">
        <f t="shared" si="329"/>
        <v>0.231547863964252</v>
      </c>
      <c r="W206" s="5">
        <f t="shared" si="298"/>
        <v>1.1324839202017887</v>
      </c>
      <c r="X206">
        <f>group_stock_price_index[[#This Row],[VNINDEX]]</f>
        <v>1151.6099999999999</v>
      </c>
      <c r="Y206" t="s">
        <v>277</v>
      </c>
      <c r="Z206" s="1">
        <f t="shared" si="288"/>
        <v>45211</v>
      </c>
      <c r="AA206" s="4">
        <f t="shared" si="289"/>
        <v>0.2</v>
      </c>
      <c r="AB206" s="4">
        <f t="shared" si="290"/>
        <v>0.4</v>
      </c>
      <c r="AC206" s="4">
        <f t="shared" si="291"/>
        <v>0.2</v>
      </c>
      <c r="AD206" s="4">
        <f t="shared" si="292"/>
        <v>0.2</v>
      </c>
      <c r="AE206" s="4">
        <f t="shared" si="299"/>
        <v>1</v>
      </c>
      <c r="AF206" s="7">
        <f t="shared" si="300"/>
        <v>1151.6099999999999</v>
      </c>
      <c r="AG206" t="s">
        <v>277</v>
      </c>
      <c r="AI206" t="s">
        <v>277</v>
      </c>
      <c r="AJ206" s="1">
        <f t="shared" si="301"/>
        <v>45211</v>
      </c>
      <c r="AK206" s="4">
        <f t="shared" si="302"/>
        <v>6.9099999999999995E-2</v>
      </c>
      <c r="AL206" s="4">
        <f t="shared" si="303"/>
        <v>0.13819999999999999</v>
      </c>
      <c r="AM206" s="4">
        <f t="shared" si="304"/>
        <v>0.05</v>
      </c>
      <c r="AN206" s="4">
        <f t="shared" si="305"/>
        <v>3.09E-2</v>
      </c>
      <c r="AO206" s="4">
        <f t="shared" si="306"/>
        <v>0.28819999999999996</v>
      </c>
      <c r="AP206" s="4">
        <f t="shared" si="307"/>
        <v>0.7</v>
      </c>
      <c r="AQ206" s="4">
        <f t="shared" si="319"/>
        <v>0.2</v>
      </c>
      <c r="AR206" s="2">
        <f t="shared" si="308"/>
        <v>1151.6099999999999</v>
      </c>
      <c r="AU206">
        <f t="shared" si="309"/>
        <v>0.61799999999999999</v>
      </c>
      <c r="AV206">
        <f t="shared" si="310"/>
        <v>1</v>
      </c>
      <c r="AW206">
        <f t="shared" si="311"/>
        <v>1</v>
      </c>
      <c r="AX206">
        <f t="shared" si="312"/>
        <v>0.61799999999999999</v>
      </c>
      <c r="BE206" s="1">
        <f t="shared" si="313"/>
        <v>45211</v>
      </c>
      <c r="BF206">
        <f t="shared" si="314"/>
        <v>1.3819999999999999</v>
      </c>
      <c r="BG206">
        <f t="shared" si="315"/>
        <v>1.3819999999999999</v>
      </c>
      <c r="BH206">
        <f t="shared" si="316"/>
        <v>1</v>
      </c>
      <c r="BI206">
        <f t="shared" si="317"/>
        <v>0.61799999999999999</v>
      </c>
    </row>
    <row r="207" spans="1:61" x14ac:dyDescent="0.25">
      <c r="A207" s="1">
        <f>eod_group_score_df_positive[[#This Row],[date]]</f>
        <v>45210</v>
      </c>
      <c r="B207" t="s">
        <v>277</v>
      </c>
      <c r="C207" s="3">
        <f>AVERAGE(eod_group_score_df_positive!Z207:Z211)</f>
        <v>0.88559979173157122</v>
      </c>
      <c r="D207" s="3">
        <f>AVERAGE(eod_group_score_df_positive!AA207:AA211)</f>
        <v>0.76597103991266557</v>
      </c>
      <c r="E207" s="3">
        <f>AVERAGE(eod_group_score_df_positive!AB207:AB211)</f>
        <v>0.49445500524895686</v>
      </c>
      <c r="F207" s="3">
        <f>AVERAGE(eod_group_score_df_positive!AC207:AC211)</f>
        <v>0.23334209420461546</v>
      </c>
      <c r="G207" t="s">
        <v>277</v>
      </c>
      <c r="H207" s="3">
        <f>ABS(AVERAGE(eod_group_score_df_negative!Z207:Z211))</f>
        <v>0.21772477931162543</v>
      </c>
      <c r="I207" s="3">
        <f>ABS(AVERAGE(eod_group_score_df_negative!AA207:AA211))</f>
        <v>0.19115168709630712</v>
      </c>
      <c r="J207" s="3">
        <f>ABS(AVERAGE(eod_group_score_df_negative!AB207:AB211))</f>
        <v>0.14130991459021308</v>
      </c>
      <c r="K207" s="3">
        <f>ABS(AVERAGE(eod_group_score_df_negative!AC207:AC211))</f>
        <v>8.3250349630535195E-2</v>
      </c>
      <c r="L207" t="s">
        <v>277</v>
      </c>
      <c r="M207" s="4">
        <f t="shared" si="293"/>
        <v>0.60532959198802938</v>
      </c>
      <c r="N207" s="4">
        <f t="shared" si="294"/>
        <v>0.60057016367449567</v>
      </c>
      <c r="O207" s="4">
        <f t="shared" si="295"/>
        <v>0.55546488904747882</v>
      </c>
      <c r="P207" s="4">
        <f t="shared" si="296"/>
        <v>0.47408505002801915</v>
      </c>
      <c r="Q207" t="s">
        <v>277</v>
      </c>
      <c r="R207" s="6">
        <f t="shared" si="285"/>
        <v>45210</v>
      </c>
      <c r="S207" s="5">
        <f t="shared" ref="S207:V207" si="330">AVERAGE(M207:M211)</f>
        <v>-1.3805126458518235E-2</v>
      </c>
      <c r="T207" s="5">
        <f t="shared" si="330"/>
        <v>0.15215348691397104</v>
      </c>
      <c r="U207" s="5">
        <f t="shared" si="330"/>
        <v>6.0311442007883895E-2</v>
      </c>
      <c r="V207" s="5">
        <f t="shared" si="330"/>
        <v>0.13545743566201821</v>
      </c>
      <c r="W207" s="5">
        <f t="shared" si="298"/>
        <v>0.33411723812535488</v>
      </c>
      <c r="X207">
        <f>group_stock_price_index[[#This Row],[VNINDEX]]</f>
        <v>1150.81</v>
      </c>
      <c r="Y207" t="s">
        <v>277</v>
      </c>
      <c r="Z207" s="1">
        <f t="shared" si="288"/>
        <v>45210</v>
      </c>
      <c r="AA207" s="4">
        <f t="shared" si="289"/>
        <v>0</v>
      </c>
      <c r="AB207" s="4">
        <f t="shared" si="290"/>
        <v>0</v>
      </c>
      <c r="AC207" s="4">
        <f t="shared" si="291"/>
        <v>0</v>
      </c>
      <c r="AD207" s="4">
        <f t="shared" si="292"/>
        <v>0</v>
      </c>
      <c r="AE207" s="4">
        <f t="shared" si="299"/>
        <v>0</v>
      </c>
      <c r="AF207" s="7">
        <f t="shared" si="300"/>
        <v>1150.81</v>
      </c>
      <c r="AG207" t="s">
        <v>277</v>
      </c>
      <c r="AI207" t="s">
        <v>277</v>
      </c>
      <c r="AJ207" s="1">
        <f t="shared" si="301"/>
        <v>45210</v>
      </c>
      <c r="AK207" s="4">
        <f t="shared" si="302"/>
        <v>0</v>
      </c>
      <c r="AL207" s="4">
        <f t="shared" si="303"/>
        <v>0</v>
      </c>
      <c r="AM207" s="4">
        <f t="shared" si="304"/>
        <v>0</v>
      </c>
      <c r="AN207" s="4">
        <f t="shared" si="305"/>
        <v>0</v>
      </c>
      <c r="AO207" s="4">
        <f t="shared" si="306"/>
        <v>0</v>
      </c>
      <c r="AP207" s="4">
        <f t="shared" si="307"/>
        <v>0</v>
      </c>
      <c r="AQ207" s="4">
        <f t="shared" si="319"/>
        <v>0</v>
      </c>
      <c r="AR207" s="2">
        <f t="shared" si="308"/>
        <v>1150.81</v>
      </c>
      <c r="AU207">
        <f t="shared" si="309"/>
        <v>0.61799999999999999</v>
      </c>
      <c r="AV207">
        <f t="shared" si="310"/>
        <v>1</v>
      </c>
      <c r="AW207">
        <f t="shared" si="311"/>
        <v>1</v>
      </c>
      <c r="AX207">
        <f t="shared" si="312"/>
        <v>0.61799999999999999</v>
      </c>
      <c r="BE207" s="1">
        <f t="shared" si="313"/>
        <v>45210</v>
      </c>
      <c r="BF207">
        <f t="shared" si="314"/>
        <v>1</v>
      </c>
      <c r="BG207">
        <f t="shared" si="315"/>
        <v>1</v>
      </c>
      <c r="BH207">
        <f t="shared" si="316"/>
        <v>0.61799999999999999</v>
      </c>
      <c r="BI207">
        <f t="shared" si="317"/>
        <v>0.38200000000000001</v>
      </c>
    </row>
    <row r="208" spans="1:61" x14ac:dyDescent="0.25">
      <c r="A208" s="1">
        <f>eod_group_score_df_positive[[#This Row],[date]]</f>
        <v>45209</v>
      </c>
      <c r="B208" t="s">
        <v>277</v>
      </c>
      <c r="C208" s="3">
        <f>AVERAGE(eod_group_score_df_positive!Z208:Z212)</f>
        <v>0.84886088896787038</v>
      </c>
      <c r="D208" s="3">
        <f>AVERAGE(eod_group_score_df_positive!AA208:AA212)</f>
        <v>0.69857784392484812</v>
      </c>
      <c r="E208" s="3">
        <f>AVERAGE(eod_group_score_df_positive!AB208:AB212)</f>
        <v>0.46162012524521334</v>
      </c>
      <c r="F208" s="3">
        <f>AVERAGE(eod_group_score_df_positive!AC208:AC212)</f>
        <v>0.26851138868155489</v>
      </c>
      <c r="G208" t="s">
        <v>277</v>
      </c>
      <c r="H208" s="3">
        <f>ABS(AVERAGE(eod_group_score_df_negative!Z208:Z212))</f>
        <v>0.21593751850190995</v>
      </c>
      <c r="I208" s="3">
        <f>ABS(AVERAGE(eod_group_score_df_negative!AA208:AA212))</f>
        <v>0.19032936073273443</v>
      </c>
      <c r="J208" s="3">
        <f>ABS(AVERAGE(eod_group_score_df_negative!AB208:AB212))</f>
        <v>0.14175679097050264</v>
      </c>
      <c r="K208" s="3">
        <f>ABS(AVERAGE(eod_group_score_df_negative!AC208:AC212))</f>
        <v>7.1711352101552175E-2</v>
      </c>
      <c r="L208" t="s">
        <v>277</v>
      </c>
      <c r="M208" s="4">
        <f t="shared" si="293"/>
        <v>0.59440675908779783</v>
      </c>
      <c r="N208" s="4">
        <f t="shared" si="294"/>
        <v>0.57176776217928948</v>
      </c>
      <c r="O208" s="4">
        <f t="shared" si="295"/>
        <v>0.53012192823159798</v>
      </c>
      <c r="P208" s="4">
        <f t="shared" si="296"/>
        <v>0.57844468634582924</v>
      </c>
      <c r="Q208" t="s">
        <v>277</v>
      </c>
      <c r="R208" s="6">
        <f t="shared" si="285"/>
        <v>45209</v>
      </c>
      <c r="S208" s="5">
        <f t="shared" ref="S208:V208" si="331">AVERAGE(M208:M212)</f>
        <v>-0.24039507896984072</v>
      </c>
      <c r="T208" s="5">
        <f t="shared" si="331"/>
        <v>2.1243625001592562E-2</v>
      </c>
      <c r="U208" s="5">
        <f t="shared" si="331"/>
        <v>-0.10505849449640899</v>
      </c>
      <c r="V208" s="5">
        <f t="shared" si="331"/>
        <v>2.8449750357272697E-2</v>
      </c>
      <c r="W208" s="5">
        <f t="shared" si="298"/>
        <v>-0.29576019810738441</v>
      </c>
      <c r="X208">
        <f>group_stock_price_index[[#This Row],[VNINDEX]]</f>
        <v>1143.69</v>
      </c>
      <c r="Y208" t="s">
        <v>277</v>
      </c>
      <c r="Z208" s="1">
        <f t="shared" si="288"/>
        <v>45209</v>
      </c>
      <c r="AA208" s="4">
        <f t="shared" si="289"/>
        <v>0</v>
      </c>
      <c r="AB208" s="4">
        <f t="shared" si="290"/>
        <v>0</v>
      </c>
      <c r="AC208" s="4">
        <f t="shared" si="291"/>
        <v>0</v>
      </c>
      <c r="AD208" s="4">
        <f t="shared" si="292"/>
        <v>0</v>
      </c>
      <c r="AE208" s="4">
        <f t="shared" si="299"/>
        <v>0</v>
      </c>
      <c r="AF208" s="7">
        <f t="shared" si="300"/>
        <v>1143.69</v>
      </c>
      <c r="AG208" t="s">
        <v>277</v>
      </c>
      <c r="AI208" t="s">
        <v>277</v>
      </c>
      <c r="AJ208" s="1">
        <f t="shared" si="301"/>
        <v>45209</v>
      </c>
      <c r="AK208" s="4">
        <f t="shared" si="302"/>
        <v>0</v>
      </c>
      <c r="AL208" s="4">
        <f t="shared" si="303"/>
        <v>0</v>
      </c>
      <c r="AM208" s="4">
        <f t="shared" si="304"/>
        <v>0</v>
      </c>
      <c r="AN208" s="4">
        <f t="shared" si="305"/>
        <v>0</v>
      </c>
      <c r="AO208" s="4">
        <f t="shared" si="306"/>
        <v>0</v>
      </c>
      <c r="AP208" s="4">
        <f t="shared" si="307"/>
        <v>0</v>
      </c>
      <c r="AQ208" s="4">
        <f t="shared" si="319"/>
        <v>0</v>
      </c>
      <c r="AR208" s="2">
        <f t="shared" si="308"/>
        <v>1143.69</v>
      </c>
      <c r="AU208">
        <f t="shared" si="309"/>
        <v>0.61799999999999999</v>
      </c>
      <c r="AV208">
        <f t="shared" si="310"/>
        <v>0.61799999999999999</v>
      </c>
      <c r="AW208">
        <f t="shared" si="311"/>
        <v>0.61799999999999999</v>
      </c>
      <c r="AX208">
        <f t="shared" si="312"/>
        <v>0.61799999999999999</v>
      </c>
      <c r="BE208" s="1">
        <f t="shared" si="313"/>
        <v>45209</v>
      </c>
      <c r="BF208">
        <f t="shared" si="314"/>
        <v>1</v>
      </c>
      <c r="BG208">
        <f t="shared" si="315"/>
        <v>1</v>
      </c>
      <c r="BH208">
        <f t="shared" si="316"/>
        <v>0.61799999999999999</v>
      </c>
      <c r="BI208">
        <f t="shared" si="317"/>
        <v>0.38200000000000001</v>
      </c>
    </row>
    <row r="209" spans="1:61" x14ac:dyDescent="0.25">
      <c r="A209" s="1">
        <f>eod_group_score_df_positive[[#This Row],[date]]</f>
        <v>45208</v>
      </c>
      <c r="B209" t="s">
        <v>277</v>
      </c>
      <c r="C209" s="3">
        <f>AVERAGE(eod_group_score_df_positive!Z209:Z213)</f>
        <v>0.70280105964010242</v>
      </c>
      <c r="D209" s="3">
        <f>AVERAGE(eod_group_score_df_positive!AA209:AA213)</f>
        <v>0.61431286113491468</v>
      </c>
      <c r="E209" s="3">
        <f>AVERAGE(eod_group_score_df_positive!AB209:AB213)</f>
        <v>0.41862026726656926</v>
      </c>
      <c r="F209" s="3">
        <f>AVERAGE(eod_group_score_df_positive!AC209:AC213)</f>
        <v>0.25904325689004115</v>
      </c>
      <c r="G209" t="s">
        <v>277</v>
      </c>
      <c r="H209" s="3">
        <f>ABS(AVERAGE(eod_group_score_df_negative!Z209:Z213))</f>
        <v>1.195119954994426</v>
      </c>
      <c r="I209" s="3">
        <f>ABS(AVERAGE(eod_group_score_df_negative!AA209:AA213))</f>
        <v>0.6482250118257713</v>
      </c>
      <c r="J209" s="3">
        <f>ABS(AVERAGE(eod_group_score_df_negative!AB209:AB213))</f>
        <v>0.57517812869039331</v>
      </c>
      <c r="K209" s="3">
        <f>ABS(AVERAGE(eod_group_score_df_negative!AC209:AC213))</f>
        <v>0.32458784046142075</v>
      </c>
      <c r="L209" t="s">
        <v>277</v>
      </c>
      <c r="M209" s="4">
        <f t="shared" si="293"/>
        <v>-0.25939904324686902</v>
      </c>
      <c r="N209" s="4">
        <f t="shared" si="294"/>
        <v>-2.6860303692380887E-2</v>
      </c>
      <c r="O209" s="4">
        <f t="shared" si="295"/>
        <v>-0.15753483006286112</v>
      </c>
      <c r="P209" s="4">
        <f t="shared" si="296"/>
        <v>-0.1123048169791212</v>
      </c>
      <c r="Q209" t="s">
        <v>277</v>
      </c>
      <c r="R209" s="6">
        <f t="shared" si="285"/>
        <v>45208</v>
      </c>
      <c r="S209" s="5">
        <f t="shared" ref="S209:V209" si="332">AVERAGE(M209:M213)</f>
        <v>-0.43012603547628769</v>
      </c>
      <c r="T209" s="5">
        <f t="shared" si="332"/>
        <v>-0.1137916985434988</v>
      </c>
      <c r="U209" s="5">
        <f t="shared" si="332"/>
        <v>-0.2256765950264398</v>
      </c>
      <c r="V209" s="5">
        <f t="shared" si="332"/>
        <v>-8.7619064848455469E-2</v>
      </c>
      <c r="W209" s="5">
        <f t="shared" si="298"/>
        <v>-0.85721339389468176</v>
      </c>
      <c r="X209">
        <f>group_stock_price_index[[#This Row],[VNINDEX]]</f>
        <v>1137.3599999999999</v>
      </c>
      <c r="Y209" t="s">
        <v>277</v>
      </c>
      <c r="Z209" s="1">
        <f t="shared" si="288"/>
        <v>45208</v>
      </c>
      <c r="AA209" s="4">
        <f t="shared" si="289"/>
        <v>0</v>
      </c>
      <c r="AB209" s="4">
        <f t="shared" si="290"/>
        <v>0</v>
      </c>
      <c r="AC209" s="4">
        <f t="shared" si="291"/>
        <v>0</v>
      </c>
      <c r="AD209" s="4">
        <f t="shared" si="292"/>
        <v>0</v>
      </c>
      <c r="AE209" s="4">
        <f t="shared" si="299"/>
        <v>0</v>
      </c>
      <c r="AF209" s="7">
        <f t="shared" si="300"/>
        <v>1137.3599999999999</v>
      </c>
      <c r="AG209" t="s">
        <v>277</v>
      </c>
      <c r="AI209" t="s">
        <v>277</v>
      </c>
      <c r="AJ209" s="1">
        <f t="shared" si="301"/>
        <v>45208</v>
      </c>
      <c r="AK209" s="4">
        <f t="shared" si="302"/>
        <v>0</v>
      </c>
      <c r="AL209" s="4">
        <f t="shared" si="303"/>
        <v>0</v>
      </c>
      <c r="AM209" s="4">
        <f t="shared" si="304"/>
        <v>0</v>
      </c>
      <c r="AN209" s="4">
        <f t="shared" si="305"/>
        <v>0</v>
      </c>
      <c r="AO209" s="4">
        <f t="shared" si="306"/>
        <v>0</v>
      </c>
      <c r="AP209" s="4">
        <f t="shared" si="307"/>
        <v>0</v>
      </c>
      <c r="AQ209" s="4">
        <f t="shared" si="319"/>
        <v>0</v>
      </c>
      <c r="AR209" s="2">
        <f t="shared" si="308"/>
        <v>1137.3599999999999</v>
      </c>
      <c r="AU209">
        <f t="shared" si="309"/>
        <v>0.61799999999999999</v>
      </c>
      <c r="AV209">
        <f t="shared" si="310"/>
        <v>0.61799999999999999</v>
      </c>
      <c r="AW209">
        <f t="shared" si="311"/>
        <v>0.61799999999999999</v>
      </c>
      <c r="AX209">
        <f t="shared" si="312"/>
        <v>0.61799999999999999</v>
      </c>
      <c r="BE209" s="1">
        <f t="shared" si="313"/>
        <v>45208</v>
      </c>
      <c r="BF209">
        <f t="shared" si="314"/>
        <v>1</v>
      </c>
      <c r="BG209">
        <f t="shared" si="315"/>
        <v>1</v>
      </c>
      <c r="BH209">
        <f t="shared" si="316"/>
        <v>0.61799999999999999</v>
      </c>
      <c r="BI209">
        <f t="shared" si="317"/>
        <v>0.38200000000000001</v>
      </c>
    </row>
    <row r="210" spans="1:61" x14ac:dyDescent="0.25">
      <c r="A210" s="1">
        <f>eod_group_score_df_positive[[#This Row],[date]]</f>
        <v>45205</v>
      </c>
      <c r="B210" t="s">
        <v>277</v>
      </c>
      <c r="C210" s="3">
        <f>AVERAGE(eod_group_score_df_positive!Z210:Z214)</f>
        <v>0.50843400002327432</v>
      </c>
      <c r="D210" s="3">
        <f>AVERAGE(eod_group_score_df_positive!AA210:AA214)</f>
        <v>0.46706681074227535</v>
      </c>
      <c r="E210" s="3">
        <f>AVERAGE(eod_group_score_df_positive!AB210:AB214)</f>
        <v>0.35837707354786963</v>
      </c>
      <c r="F210" s="3">
        <f>AVERAGE(eod_group_score_df_positive!AC210:AC214)</f>
        <v>0.25830817843338988</v>
      </c>
      <c r="G210" t="s">
        <v>277</v>
      </c>
      <c r="H210" s="3">
        <f>ABS(AVERAGE(eod_group_score_df_negative!Z210:Z214))</f>
        <v>1.2045206921037148</v>
      </c>
      <c r="I210" s="3">
        <f>ABS(AVERAGE(eod_group_score_df_negative!AA210:AA214))</f>
        <v>0.65542056349007227</v>
      </c>
      <c r="J210" s="3">
        <f>ABS(AVERAGE(eod_group_score_df_negative!AB210:AB214))</f>
        <v>0.58216017390988795</v>
      </c>
      <c r="K210" s="3">
        <f>ABS(AVERAGE(eod_group_score_df_negative!AC210:AC214))</f>
        <v>0.34122459402637595</v>
      </c>
      <c r="L210" t="s">
        <v>277</v>
      </c>
      <c r="M210" s="4">
        <f t="shared" si="293"/>
        <v>-0.40636608503410226</v>
      </c>
      <c r="N210" s="4">
        <f t="shared" si="294"/>
        <v>-0.16780033082920801</v>
      </c>
      <c r="O210" s="4">
        <f t="shared" si="295"/>
        <v>-0.23793114091642512</v>
      </c>
      <c r="P210" s="4">
        <f t="shared" si="296"/>
        <v>-0.13830172327827253</v>
      </c>
      <c r="Q210" t="s">
        <v>277</v>
      </c>
      <c r="R210" s="6">
        <f t="shared" si="285"/>
        <v>45205</v>
      </c>
      <c r="S210" s="5">
        <f t="shared" ref="S210:V210" si="333">AVERAGE(M210:M214)</f>
        <v>-0.3507381294090659</v>
      </c>
      <c r="T210" s="5">
        <f t="shared" si="333"/>
        <v>-9.4766200235019277E-2</v>
      </c>
      <c r="U210" s="5">
        <f t="shared" si="333"/>
        <v>-0.11357573827028947</v>
      </c>
      <c r="V210" s="5">
        <f t="shared" si="333"/>
        <v>2.4609484572145224E-2</v>
      </c>
      <c r="W210" s="5">
        <f t="shared" si="298"/>
        <v>-0.53447058334222941</v>
      </c>
      <c r="X210">
        <f>group_stock_price_index[[#This Row],[VNINDEX]]</f>
        <v>1128.54</v>
      </c>
      <c r="Y210" t="s">
        <v>277</v>
      </c>
      <c r="Z210" s="1">
        <f t="shared" si="288"/>
        <v>45205</v>
      </c>
      <c r="AA210" s="4">
        <f t="shared" si="289"/>
        <v>0</v>
      </c>
      <c r="AB210" s="4">
        <f t="shared" si="290"/>
        <v>0</v>
      </c>
      <c r="AC210" s="4">
        <f t="shared" si="291"/>
        <v>0</v>
      </c>
      <c r="AD210" s="4">
        <f t="shared" si="292"/>
        <v>0</v>
      </c>
      <c r="AE210" s="4">
        <f t="shared" si="299"/>
        <v>0</v>
      </c>
      <c r="AF210" s="7">
        <f t="shared" si="300"/>
        <v>1128.54</v>
      </c>
      <c r="AG210" t="s">
        <v>277</v>
      </c>
      <c r="AI210" t="s">
        <v>277</v>
      </c>
      <c r="AJ210" s="1">
        <f t="shared" si="301"/>
        <v>45205</v>
      </c>
      <c r="AK210" s="4">
        <f t="shared" si="302"/>
        <v>0</v>
      </c>
      <c r="AL210" s="4">
        <f t="shared" si="303"/>
        <v>0</v>
      </c>
      <c r="AM210" s="4">
        <f t="shared" si="304"/>
        <v>0</v>
      </c>
      <c r="AN210" s="4">
        <f t="shared" si="305"/>
        <v>0</v>
      </c>
      <c r="AO210" s="4">
        <f t="shared" si="306"/>
        <v>0</v>
      </c>
      <c r="AP210" s="4">
        <f t="shared" si="307"/>
        <v>0</v>
      </c>
      <c r="AQ210" s="4">
        <f t="shared" si="319"/>
        <v>0</v>
      </c>
      <c r="AR210" s="2">
        <f t="shared" si="308"/>
        <v>1128.54</v>
      </c>
      <c r="AU210">
        <f t="shared" si="309"/>
        <v>0.61799999999999999</v>
      </c>
      <c r="AV210">
        <f t="shared" si="310"/>
        <v>0.61799999999999999</v>
      </c>
      <c r="AW210">
        <f t="shared" si="311"/>
        <v>0.61799999999999999</v>
      </c>
      <c r="AX210">
        <f t="shared" si="312"/>
        <v>0.61799999999999999</v>
      </c>
      <c r="BE210" s="1">
        <f t="shared" si="313"/>
        <v>45205</v>
      </c>
      <c r="BF210">
        <f t="shared" si="314"/>
        <v>1</v>
      </c>
      <c r="BG210">
        <f t="shared" si="315"/>
        <v>1</v>
      </c>
      <c r="BH210">
        <f t="shared" si="316"/>
        <v>0.61799999999999999</v>
      </c>
      <c r="BI210">
        <f t="shared" si="317"/>
        <v>0.38200000000000001</v>
      </c>
    </row>
    <row r="211" spans="1:61" x14ac:dyDescent="0.25">
      <c r="A211" s="1">
        <f>eod_group_score_df_positive[[#This Row],[date]]</f>
        <v>45204</v>
      </c>
      <c r="B211" t="s">
        <v>277</v>
      </c>
      <c r="C211" s="3">
        <f>AVERAGE(eod_group_score_df_positive!Z211:Z215)</f>
        <v>0.30749115501457991</v>
      </c>
      <c r="D211" s="3">
        <f>AVERAGE(eod_group_score_df_positive!AA211:AA215)</f>
        <v>0.43246040958820692</v>
      </c>
      <c r="E211" s="3">
        <f>AVERAGE(eod_group_score_df_positive!AB211:AB215)</f>
        <v>0.2645816661745235</v>
      </c>
      <c r="F211" s="3">
        <f>AVERAGE(eod_group_score_df_positive!AC211:AC215)</f>
        <v>0.26921629288396065</v>
      </c>
      <c r="G211" t="s">
        <v>277</v>
      </c>
      <c r="H211" s="3">
        <f>ABS(AVERAGE(eod_group_score_df_negative!Z211:Z215))</f>
        <v>1.241570402582453</v>
      </c>
      <c r="I211" s="3">
        <f>ABS(AVERAGE(eod_group_score_df_negative!AA211:AA215))</f>
        <v>0.67203672480353616</v>
      </c>
      <c r="J211" s="3">
        <f>ABS(AVERAGE(eod_group_score_df_negative!AB211:AB215))</f>
        <v>0.60086135247849093</v>
      </c>
      <c r="K211" s="3">
        <f>ABS(AVERAGE(eod_group_score_df_negative!AC211:AC215))</f>
        <v>0.34587936643095102</v>
      </c>
      <c r="L211" t="s">
        <v>277</v>
      </c>
      <c r="M211" s="4">
        <f t="shared" si="293"/>
        <v>-0.60299685508744705</v>
      </c>
      <c r="N211" s="4">
        <f t="shared" si="294"/>
        <v>-0.21690985676234112</v>
      </c>
      <c r="O211" s="4">
        <f t="shared" si="295"/>
        <v>-0.38856363626037105</v>
      </c>
      <c r="P211" s="4">
        <f t="shared" si="296"/>
        <v>-0.12463601780636371</v>
      </c>
      <c r="Q211" t="s">
        <v>277</v>
      </c>
      <c r="R211" s="6">
        <f t="shared" si="285"/>
        <v>45204</v>
      </c>
      <c r="S211" s="5">
        <f t="shared" ref="S211:V211" si="334">AVERAGE(M211:M215)</f>
        <v>-0.36595063752631207</v>
      </c>
      <c r="T211" s="5">
        <f t="shared" si="334"/>
        <v>-0.17266948261475412</v>
      </c>
      <c r="U211" s="5">
        <f t="shared" si="334"/>
        <v>-0.13009968558494533</v>
      </c>
      <c r="V211" s="5">
        <f t="shared" si="334"/>
        <v>-3.4037742403438973E-2</v>
      </c>
      <c r="W211" s="5">
        <f t="shared" si="298"/>
        <v>-0.70275754812945046</v>
      </c>
      <c r="X211">
        <f>group_stock_price_index[[#This Row],[VNINDEX]]</f>
        <v>1113.8900000000001</v>
      </c>
      <c r="Y211" t="s">
        <v>277</v>
      </c>
      <c r="Z211" s="1">
        <f t="shared" si="288"/>
        <v>45204</v>
      </c>
      <c r="AA211" s="4">
        <f t="shared" si="289"/>
        <v>0</v>
      </c>
      <c r="AB211" s="4">
        <f t="shared" si="290"/>
        <v>0</v>
      </c>
      <c r="AC211" s="4">
        <f t="shared" si="291"/>
        <v>0</v>
      </c>
      <c r="AD211" s="4">
        <f t="shared" si="292"/>
        <v>0</v>
      </c>
      <c r="AE211" s="4">
        <f t="shared" si="299"/>
        <v>0</v>
      </c>
      <c r="AF211" s="7">
        <f t="shared" si="300"/>
        <v>1113.8900000000001</v>
      </c>
      <c r="AG211" t="s">
        <v>277</v>
      </c>
      <c r="AI211" t="s">
        <v>277</v>
      </c>
      <c r="AJ211" s="1">
        <f t="shared" si="301"/>
        <v>45204</v>
      </c>
      <c r="AK211" s="4">
        <f t="shared" si="302"/>
        <v>0</v>
      </c>
      <c r="AL211" s="4">
        <f t="shared" si="303"/>
        <v>0</v>
      </c>
      <c r="AM211" s="4">
        <f t="shared" si="304"/>
        <v>0</v>
      </c>
      <c r="AN211" s="4">
        <f t="shared" si="305"/>
        <v>0</v>
      </c>
      <c r="AO211" s="4">
        <f t="shared" si="306"/>
        <v>0</v>
      </c>
      <c r="AP211" s="4">
        <f t="shared" si="307"/>
        <v>0</v>
      </c>
      <c r="AQ211" s="4">
        <f t="shared" si="319"/>
        <v>0</v>
      </c>
      <c r="AR211" s="2">
        <f t="shared" si="308"/>
        <v>1113.8900000000001</v>
      </c>
      <c r="AU211">
        <f t="shared" si="309"/>
        <v>0.61799999999999999</v>
      </c>
      <c r="AV211">
        <f t="shared" si="310"/>
        <v>0.61799999999999999</v>
      </c>
      <c r="AW211">
        <f t="shared" si="311"/>
        <v>0.61799999999999999</v>
      </c>
      <c r="AX211">
        <f t="shared" si="312"/>
        <v>0.61799999999999999</v>
      </c>
      <c r="BE211" s="1">
        <f t="shared" si="313"/>
        <v>45204</v>
      </c>
      <c r="BF211">
        <f t="shared" si="314"/>
        <v>1</v>
      </c>
      <c r="BG211">
        <f t="shared" si="315"/>
        <v>1</v>
      </c>
      <c r="BH211">
        <f t="shared" si="316"/>
        <v>0.61799999999999999</v>
      </c>
      <c r="BI211">
        <f t="shared" si="317"/>
        <v>0.38200000000000001</v>
      </c>
    </row>
    <row r="212" spans="1:61" x14ac:dyDescent="0.25">
      <c r="A212" s="1">
        <f>eod_group_score_df_positive[[#This Row],[date]]</f>
        <v>45203</v>
      </c>
      <c r="B212" t="s">
        <v>277</v>
      </c>
      <c r="C212" s="3">
        <f>AVERAGE(eod_group_score_df_positive!Z212:Z216)</f>
        <v>0.33998907419774743</v>
      </c>
      <c r="D212" s="3">
        <f>AVERAGE(eod_group_score_df_positive!AA212:AA216)</f>
        <v>0.49205788815012363</v>
      </c>
      <c r="E212" s="3">
        <f>AVERAGE(eod_group_score_df_positive!AB212:AB216)</f>
        <v>0.29986736496328026</v>
      </c>
      <c r="F212" s="3">
        <f>AVERAGE(eod_group_score_df_positive!AC212:AC216)</f>
        <v>0.29204916385749491</v>
      </c>
      <c r="G212" t="s">
        <v>277</v>
      </c>
      <c r="H212" s="3">
        <f>ABS(AVERAGE(eod_group_score_df_negative!Z212:Z216))</f>
        <v>1.0994842183303324</v>
      </c>
      <c r="I212" s="3">
        <f>ABS(AVERAGE(eod_group_score_df_negative!AA212:AA216))</f>
        <v>0.54821069791966037</v>
      </c>
      <c r="J212" s="3">
        <f>ABS(AVERAGE(eod_group_score_df_negative!AB212:AB216))</f>
        <v>0.52324849173981158</v>
      </c>
      <c r="K212" s="3">
        <f>ABS(AVERAGE(eod_group_score_df_negative!AC212:AC216))</f>
        <v>0.32996289932982387</v>
      </c>
      <c r="L212" t="s">
        <v>277</v>
      </c>
      <c r="M212" s="4">
        <f t="shared" si="293"/>
        <v>-0.5276201705685829</v>
      </c>
      <c r="N212" s="4">
        <f t="shared" si="294"/>
        <v>-5.3979145887396676E-2</v>
      </c>
      <c r="O212" s="4">
        <f t="shared" si="295"/>
        <v>-0.27138479347398564</v>
      </c>
      <c r="P212" s="4">
        <f t="shared" si="296"/>
        <v>-6.0953376495708332E-2</v>
      </c>
      <c r="Q212" t="s">
        <v>277</v>
      </c>
      <c r="R212" s="6">
        <f t="shared" si="285"/>
        <v>45203</v>
      </c>
      <c r="S212" s="5">
        <f t="shared" ref="S212:V212" si="335">AVERAGE(M212:M216)</f>
        <v>-0.36898429088393847</v>
      </c>
      <c r="T212" s="5">
        <f t="shared" si="335"/>
        <v>-0.24432941434568858</v>
      </c>
      <c r="U212" s="5">
        <f t="shared" si="335"/>
        <v>-0.12140096895334715</v>
      </c>
      <c r="V212" s="5">
        <f t="shared" si="335"/>
        <v>-9.845783823777074E-2</v>
      </c>
      <c r="W212" s="5">
        <f t="shared" si="298"/>
        <v>-0.83317251242074497</v>
      </c>
      <c r="X212">
        <f>group_stock_price_index[[#This Row],[VNINDEX]]</f>
        <v>1128.67</v>
      </c>
      <c r="Y212" t="s">
        <v>277</v>
      </c>
      <c r="Z212" s="1">
        <f t="shared" si="288"/>
        <v>45203</v>
      </c>
      <c r="AA212" s="4">
        <f t="shared" si="289"/>
        <v>0</v>
      </c>
      <c r="AB212" s="4">
        <f t="shared" si="290"/>
        <v>0</v>
      </c>
      <c r="AC212" s="4">
        <f t="shared" si="291"/>
        <v>0</v>
      </c>
      <c r="AD212" s="4">
        <f t="shared" si="292"/>
        <v>0</v>
      </c>
      <c r="AE212" s="4">
        <f t="shared" si="299"/>
        <v>0</v>
      </c>
      <c r="AF212" s="7">
        <f t="shared" si="300"/>
        <v>1128.67</v>
      </c>
      <c r="AG212" t="s">
        <v>277</v>
      </c>
      <c r="AI212" t="s">
        <v>277</v>
      </c>
      <c r="AJ212" s="1">
        <f t="shared" si="301"/>
        <v>45203</v>
      </c>
      <c r="AK212" s="4">
        <f t="shared" si="302"/>
        <v>0</v>
      </c>
      <c r="AL212" s="4">
        <f t="shared" si="303"/>
        <v>0</v>
      </c>
      <c r="AM212" s="4">
        <f t="shared" si="304"/>
        <v>0</v>
      </c>
      <c r="AN212" s="4">
        <f t="shared" si="305"/>
        <v>0</v>
      </c>
      <c r="AO212" s="4">
        <f t="shared" si="306"/>
        <v>0</v>
      </c>
      <c r="AP212" s="4">
        <f t="shared" si="307"/>
        <v>0</v>
      </c>
      <c r="AQ212" s="4">
        <f t="shared" si="319"/>
        <v>0</v>
      </c>
      <c r="AR212" s="2">
        <f t="shared" si="308"/>
        <v>1128.67</v>
      </c>
      <c r="AU212">
        <f t="shared" si="309"/>
        <v>0.61799999999999999</v>
      </c>
      <c r="AV212">
        <f t="shared" si="310"/>
        <v>0.61799999999999999</v>
      </c>
      <c r="AW212">
        <f t="shared" si="311"/>
        <v>0.61799999999999999</v>
      </c>
      <c r="AX212">
        <f t="shared" si="312"/>
        <v>0.61799999999999999</v>
      </c>
      <c r="BE212" s="1">
        <f t="shared" si="313"/>
        <v>45203</v>
      </c>
      <c r="BF212">
        <f t="shared" si="314"/>
        <v>1</v>
      </c>
      <c r="BG212">
        <f t="shared" si="315"/>
        <v>1</v>
      </c>
      <c r="BH212">
        <f t="shared" si="316"/>
        <v>0.61799999999999999</v>
      </c>
      <c r="BI212">
        <f t="shared" si="317"/>
        <v>0.38200000000000001</v>
      </c>
    </row>
    <row r="213" spans="1:61" x14ac:dyDescent="0.25">
      <c r="A213" s="1">
        <f>eod_group_score_df_positive[[#This Row],[date]]</f>
        <v>45202</v>
      </c>
      <c r="B213" t="s">
        <v>277</v>
      </c>
      <c r="C213" s="3">
        <f>AVERAGE(eod_group_score_df_positive!Z213:Z217)</f>
        <v>0.52419333200435481</v>
      </c>
      <c r="D213" s="3">
        <f>AVERAGE(eod_group_score_df_positive!AA213:AA217)</f>
        <v>0.44533433584092119</v>
      </c>
      <c r="E213" s="3">
        <f>AVERAGE(eod_group_score_df_positive!AB213:AB217)</f>
        <v>0.45199177249911493</v>
      </c>
      <c r="F213" s="3">
        <f>AVERAGE(eod_group_score_df_positive!AC213:AC217)</f>
        <v>0.32601366741687954</v>
      </c>
      <c r="G213" t="s">
        <v>277</v>
      </c>
      <c r="H213" s="3">
        <f>ABS(AVERAGE(eod_group_score_df_negative!Z213:Z217))</f>
        <v>1.0993195677947258</v>
      </c>
      <c r="I213" s="3">
        <f>ABS(AVERAGE(eod_group_score_df_negative!AA213:AA217))</f>
        <v>0.54806011958212675</v>
      </c>
      <c r="J213" s="3">
        <f>ABS(AVERAGE(eod_group_score_df_negative!AB213:AB217))</f>
        <v>0.5231462002306031</v>
      </c>
      <c r="K213" s="3">
        <f>ABS(AVERAGE(eod_group_score_df_negative!AC213:AC217))</f>
        <v>0.32725447819275999</v>
      </c>
      <c r="L213" t="s">
        <v>277</v>
      </c>
      <c r="M213" s="4">
        <f t="shared" si="293"/>
        <v>-0.35424802344443723</v>
      </c>
      <c r="N213" s="4">
        <f t="shared" si="294"/>
        <v>-0.10340885554616736</v>
      </c>
      <c r="O213" s="4">
        <f t="shared" si="295"/>
        <v>-7.2968574418555907E-2</v>
      </c>
      <c r="P213" s="4">
        <f t="shared" si="296"/>
        <v>-1.8993896828116562E-3</v>
      </c>
      <c r="Q213" t="s">
        <v>277</v>
      </c>
      <c r="R213" s="6">
        <f t="shared" si="285"/>
        <v>45202</v>
      </c>
      <c r="S213" s="5">
        <f t="shared" ref="S213:V213" si="336">AVERAGE(M213:M217)</f>
        <v>-0.39163425029025234</v>
      </c>
      <c r="T213" s="5">
        <f t="shared" si="336"/>
        <v>-0.35612638030400323</v>
      </c>
      <c r="U213" s="5">
        <f t="shared" si="336"/>
        <v>-0.14913864927822615</v>
      </c>
      <c r="V213" s="5">
        <f t="shared" si="336"/>
        <v>-0.19008022464130098</v>
      </c>
      <c r="W213" s="5">
        <f t="shared" si="298"/>
        <v>-1.0869795045137827</v>
      </c>
      <c r="X213">
        <f>group_stock_price_index[[#This Row],[VNINDEX]]</f>
        <v>1118.0999999999999</v>
      </c>
      <c r="Y213" t="s">
        <v>277</v>
      </c>
      <c r="Z213" s="1">
        <f t="shared" si="288"/>
        <v>45202</v>
      </c>
      <c r="AA213" s="4">
        <f t="shared" si="289"/>
        <v>0</v>
      </c>
      <c r="AB213" s="4">
        <f t="shared" si="290"/>
        <v>0</v>
      </c>
      <c r="AC213" s="4">
        <f t="shared" si="291"/>
        <v>0</v>
      </c>
      <c r="AD213" s="4">
        <f t="shared" si="292"/>
        <v>0</v>
      </c>
      <c r="AE213" s="4">
        <f t="shared" si="299"/>
        <v>0</v>
      </c>
      <c r="AF213" s="7">
        <f t="shared" si="300"/>
        <v>1118.0999999999999</v>
      </c>
      <c r="AG213" t="s">
        <v>277</v>
      </c>
      <c r="AI213" t="s">
        <v>277</v>
      </c>
      <c r="AJ213" s="1">
        <f t="shared" si="301"/>
        <v>45202</v>
      </c>
      <c r="AK213" s="4">
        <f t="shared" si="302"/>
        <v>0</v>
      </c>
      <c r="AL213" s="4">
        <f t="shared" si="303"/>
        <v>0</v>
      </c>
      <c r="AM213" s="4">
        <f t="shared" si="304"/>
        <v>0</v>
      </c>
      <c r="AN213" s="4">
        <f t="shared" si="305"/>
        <v>0</v>
      </c>
      <c r="AO213" s="4">
        <f t="shared" si="306"/>
        <v>0</v>
      </c>
      <c r="AP213" s="4">
        <f t="shared" si="307"/>
        <v>0</v>
      </c>
      <c r="AQ213" s="4">
        <f t="shared" si="319"/>
        <v>0</v>
      </c>
      <c r="AR213" s="2">
        <f t="shared" si="308"/>
        <v>1118.0999999999999</v>
      </c>
      <c r="AU213">
        <f t="shared" si="309"/>
        <v>0.61799999999999999</v>
      </c>
      <c r="AV213">
        <f t="shared" si="310"/>
        <v>1</v>
      </c>
      <c r="AW213">
        <f t="shared" si="311"/>
        <v>1</v>
      </c>
      <c r="AX213">
        <f t="shared" si="312"/>
        <v>0.61799999999999999</v>
      </c>
      <c r="BE213" s="1">
        <f t="shared" si="313"/>
        <v>45202</v>
      </c>
      <c r="BF213">
        <f t="shared" si="314"/>
        <v>1</v>
      </c>
      <c r="BG213">
        <f t="shared" si="315"/>
        <v>1</v>
      </c>
      <c r="BH213">
        <f t="shared" si="316"/>
        <v>0.61799999999999999</v>
      </c>
      <c r="BI213">
        <f t="shared" si="317"/>
        <v>0.38200000000000001</v>
      </c>
    </row>
    <row r="214" spans="1:61" x14ac:dyDescent="0.25">
      <c r="A214" s="1">
        <f>eod_group_score_df_positive[[#This Row],[date]]</f>
        <v>45201</v>
      </c>
      <c r="B214" t="s">
        <v>277</v>
      </c>
      <c r="C214" s="3">
        <f>AVERAGE(eod_group_score_df_positive!Z214:Z218)</f>
        <v>0.53316221024640209</v>
      </c>
      <c r="D214" s="3">
        <f>AVERAGE(eod_group_score_df_positive!AA214:AA218)</f>
        <v>0.44499544694539106</v>
      </c>
      <c r="E214" s="3">
        <f>AVERAGE(eod_group_score_df_positive!AB214:AB218)</f>
        <v>0.45207386989824744</v>
      </c>
      <c r="F214" s="3">
        <f>AVERAGE(eod_group_score_df_positive!AC214:AC218)</f>
        <v>0.3172637154515412</v>
      </c>
      <c r="G214" t="s">
        <v>277</v>
      </c>
      <c r="H214" s="3">
        <f>ABS(AVERAGE(eod_group_score_df_negative!Z214:Z218))</f>
        <v>0.40423248699319697</v>
      </c>
      <c r="I214" s="3">
        <f>ABS(AVERAGE(eod_group_score_df_negative!AA214:AA218))</f>
        <v>0.38812093443665663</v>
      </c>
      <c r="J214" s="3">
        <f>ABS(AVERAGE(eod_group_score_df_negative!AB214:AB218))</f>
        <v>0.19237903490341424</v>
      </c>
      <c r="K214" s="3">
        <f>ABS(AVERAGE(eod_group_score_df_negative!AC214:AC218))</f>
        <v>0.12069239938376501</v>
      </c>
      <c r="L214" t="s">
        <v>277</v>
      </c>
      <c r="M214" s="4">
        <f t="shared" si="293"/>
        <v>0.13754048708924002</v>
      </c>
      <c r="N214" s="4">
        <f t="shared" si="294"/>
        <v>6.8267187850016731E-2</v>
      </c>
      <c r="O214" s="4">
        <f t="shared" si="295"/>
        <v>0.40296945371789039</v>
      </c>
      <c r="P214" s="4">
        <f t="shared" si="296"/>
        <v>0.44883793012388234</v>
      </c>
      <c r="Q214" t="s">
        <v>277</v>
      </c>
      <c r="R214" s="6">
        <f t="shared" si="285"/>
        <v>45201</v>
      </c>
      <c r="S214" s="5">
        <f t="shared" ref="S214:V214" si="337">AVERAGE(M214:M218)</f>
        <v>-0.45723104616324972</v>
      </c>
      <c r="T214" s="5">
        <f t="shared" si="337"/>
        <v>-0.42609045606434037</v>
      </c>
      <c r="U214" s="5">
        <f t="shared" si="337"/>
        <v>-0.21720348706057863</v>
      </c>
      <c r="V214" s="5">
        <f t="shared" si="337"/>
        <v>-0.3131507171186394</v>
      </c>
      <c r="W214" s="5">
        <f t="shared" si="298"/>
        <v>-1.4136757064068082</v>
      </c>
      <c r="X214">
        <f>group_stock_price_index[[#This Row],[VNINDEX]]</f>
        <v>1155.25</v>
      </c>
      <c r="Y214" t="s">
        <v>277</v>
      </c>
      <c r="Z214" s="1">
        <f t="shared" si="288"/>
        <v>45201</v>
      </c>
      <c r="AA214" s="4">
        <f t="shared" si="289"/>
        <v>0</v>
      </c>
      <c r="AB214" s="4">
        <f t="shared" si="290"/>
        <v>0</v>
      </c>
      <c r="AC214" s="4">
        <f t="shared" si="291"/>
        <v>0</v>
      </c>
      <c r="AD214" s="4">
        <f t="shared" si="292"/>
        <v>0</v>
      </c>
      <c r="AE214" s="4">
        <f t="shared" si="299"/>
        <v>0</v>
      </c>
      <c r="AF214" s="7">
        <f t="shared" si="300"/>
        <v>1155.25</v>
      </c>
      <c r="AG214" t="s">
        <v>277</v>
      </c>
      <c r="AI214" t="s">
        <v>277</v>
      </c>
      <c r="AJ214" s="1">
        <f t="shared" si="301"/>
        <v>45201</v>
      </c>
      <c r="AK214" s="4">
        <f t="shared" si="302"/>
        <v>0</v>
      </c>
      <c r="AL214" s="4">
        <f t="shared" si="303"/>
        <v>0</v>
      </c>
      <c r="AM214" s="4">
        <f t="shared" si="304"/>
        <v>0</v>
      </c>
      <c r="AN214" s="4">
        <f t="shared" si="305"/>
        <v>0</v>
      </c>
      <c r="AO214" s="4">
        <f t="shared" si="306"/>
        <v>0</v>
      </c>
      <c r="AP214" s="4">
        <f t="shared" si="307"/>
        <v>0</v>
      </c>
      <c r="AQ214" s="4">
        <f t="shared" si="319"/>
        <v>0</v>
      </c>
      <c r="AR214" s="2">
        <f t="shared" si="308"/>
        <v>1155.25</v>
      </c>
      <c r="AU214">
        <f t="shared" si="309"/>
        <v>0.61799999999999999</v>
      </c>
      <c r="AV214">
        <f t="shared" si="310"/>
        <v>1</v>
      </c>
      <c r="AW214">
        <f t="shared" si="311"/>
        <v>1</v>
      </c>
      <c r="AX214">
        <f t="shared" si="312"/>
        <v>0.61799999999999999</v>
      </c>
      <c r="BE214" s="1">
        <f t="shared" si="313"/>
        <v>45201</v>
      </c>
      <c r="BF214">
        <f t="shared" si="314"/>
        <v>1</v>
      </c>
      <c r="BG214">
        <f t="shared" si="315"/>
        <v>1</v>
      </c>
      <c r="BH214">
        <f t="shared" si="316"/>
        <v>0.61799999999999999</v>
      </c>
      <c r="BI214">
        <f t="shared" si="317"/>
        <v>0.38200000000000001</v>
      </c>
    </row>
    <row r="215" spans="1:61" x14ac:dyDescent="0.25">
      <c r="A215" s="1">
        <f>eod_group_score_df_positive[[#This Row],[date]]</f>
        <v>45198</v>
      </c>
      <c r="B215" t="s">
        <v>277</v>
      </c>
      <c r="C215" s="3">
        <f>AVERAGE(eod_group_score_df_positive!Z215:Z219)</f>
        <v>0.50792663223302192</v>
      </c>
      <c r="D215" s="3">
        <f>AVERAGE(eod_group_score_df_positive!AA215:AA219)</f>
        <v>0.38391187217452472</v>
      </c>
      <c r="E215" s="3">
        <f>AVERAGE(eod_group_score_df_positive!AB215:AB219)</f>
        <v>0.43839812536447276</v>
      </c>
      <c r="F215" s="3">
        <f>AVERAGE(eod_group_score_df_positive!AC215:AC219)</f>
        <v>0.24853436615366253</v>
      </c>
      <c r="G215" t="s">
        <v>277</v>
      </c>
      <c r="H215" s="3">
        <f>ABS(AVERAGE(eod_group_score_df_negative!Z215:Z219))</f>
        <v>1.454804142210582</v>
      </c>
      <c r="I215" s="3">
        <f>ABS(AVERAGE(eod_group_score_df_negative!AA215:AA219))</f>
        <v>1.350564712913642</v>
      </c>
      <c r="J215" s="3">
        <f>ABS(AVERAGE(eod_group_score_df_negative!AB215:AB219))</f>
        <v>0.85205353860932187</v>
      </c>
      <c r="K215" s="3">
        <f>ABS(AVERAGE(eod_group_score_df_negative!AC215:AC219))</f>
        <v>0.62587519557208937</v>
      </c>
      <c r="L215" t="s">
        <v>277</v>
      </c>
      <c r="M215" s="4">
        <f t="shared" si="293"/>
        <v>-0.48242862562033317</v>
      </c>
      <c r="N215" s="4">
        <f t="shared" si="294"/>
        <v>-0.55731674272788212</v>
      </c>
      <c r="O215" s="4">
        <f t="shared" si="295"/>
        <v>-0.32055087748970446</v>
      </c>
      <c r="P215" s="4">
        <f t="shared" si="296"/>
        <v>-0.4315378581561935</v>
      </c>
      <c r="Q215" t="s">
        <v>277</v>
      </c>
      <c r="R215" s="6">
        <f t="shared" si="285"/>
        <v>45198</v>
      </c>
      <c r="S215" s="5">
        <f t="shared" ref="S215:V215" si="338">AVERAGE(M215:M219)</f>
        <v>-0.60063270374647204</v>
      </c>
      <c r="T215" s="5">
        <f t="shared" si="338"/>
        <v>-0.4968905675693705</v>
      </c>
      <c r="U215" s="5">
        <f t="shared" si="338"/>
        <v>-0.35898822864642144</v>
      </c>
      <c r="V215" s="5">
        <f t="shared" si="338"/>
        <v>-0.51260577779410554</v>
      </c>
      <c r="W215" s="5">
        <f t="shared" si="298"/>
        <v>-1.9691172777563695</v>
      </c>
      <c r="X215">
        <f>group_stock_price_index[[#This Row],[VNINDEX]]</f>
        <v>1154.1500000000001</v>
      </c>
      <c r="Y215" t="s">
        <v>277</v>
      </c>
      <c r="Z215" s="1">
        <f t="shared" si="288"/>
        <v>45198</v>
      </c>
      <c r="AA215" s="4">
        <f t="shared" si="289"/>
        <v>0</v>
      </c>
      <c r="AB215" s="4">
        <f t="shared" si="290"/>
        <v>0</v>
      </c>
      <c r="AC215" s="4">
        <f t="shared" si="291"/>
        <v>0</v>
      </c>
      <c r="AD215" s="4">
        <f t="shared" si="292"/>
        <v>0</v>
      </c>
      <c r="AE215" s="4">
        <f t="shared" si="299"/>
        <v>0</v>
      </c>
      <c r="AF215" s="7">
        <f t="shared" si="300"/>
        <v>1154.1500000000001</v>
      </c>
      <c r="AG215" t="s">
        <v>277</v>
      </c>
      <c r="AI215" t="s">
        <v>277</v>
      </c>
      <c r="AJ215" s="1">
        <f t="shared" si="301"/>
        <v>45198</v>
      </c>
      <c r="AK215" s="4">
        <f t="shared" si="302"/>
        <v>0</v>
      </c>
      <c r="AL215" s="4">
        <f t="shared" si="303"/>
        <v>0</v>
      </c>
      <c r="AM215" s="4">
        <f t="shared" si="304"/>
        <v>0</v>
      </c>
      <c r="AN215" s="4">
        <f t="shared" si="305"/>
        <v>0</v>
      </c>
      <c r="AO215" s="4">
        <f t="shared" si="306"/>
        <v>0</v>
      </c>
      <c r="AP215" s="4">
        <f t="shared" si="307"/>
        <v>0</v>
      </c>
      <c r="AQ215" s="4">
        <f t="shared" si="319"/>
        <v>0</v>
      </c>
      <c r="AR215" s="2">
        <f t="shared" si="308"/>
        <v>1154.1500000000001</v>
      </c>
      <c r="AU215">
        <f t="shared" si="309"/>
        <v>0.61799999999999999</v>
      </c>
      <c r="AV215">
        <f t="shared" si="310"/>
        <v>1</v>
      </c>
      <c r="AW215">
        <f t="shared" si="311"/>
        <v>1</v>
      </c>
      <c r="AX215">
        <f t="shared" si="312"/>
        <v>0.61799999999999999</v>
      </c>
      <c r="BE215" s="1">
        <f t="shared" si="313"/>
        <v>45198</v>
      </c>
      <c r="BF215">
        <f t="shared" si="314"/>
        <v>1</v>
      </c>
      <c r="BG215">
        <f t="shared" si="315"/>
        <v>1</v>
      </c>
      <c r="BH215">
        <f t="shared" si="316"/>
        <v>0.61799999999999999</v>
      </c>
      <c r="BI215">
        <f t="shared" si="317"/>
        <v>0.38200000000000001</v>
      </c>
    </row>
    <row r="216" spans="1:61" x14ac:dyDescent="0.25">
      <c r="A216" s="1">
        <f>eod_group_score_df_positive[[#This Row],[date]]</f>
        <v>45197</v>
      </c>
      <c r="B216" t="s">
        <v>277</v>
      </c>
      <c r="C216" s="3">
        <f>AVERAGE(eod_group_score_df_positive!Z216:Z220)</f>
        <v>0.52528168434622458</v>
      </c>
      <c r="D216" s="3">
        <f>AVERAGE(eod_group_score_df_positive!AA216:AA220)</f>
        <v>0.38795211362584736</v>
      </c>
      <c r="E216" s="3">
        <f>AVERAGE(eod_group_score_df_positive!AB216:AB220)</f>
        <v>0.46287125839462356</v>
      </c>
      <c r="F216" s="3">
        <f>AVERAGE(eod_group_score_df_positive!AC216:AC220)</f>
        <v>0.24795933132284137</v>
      </c>
      <c r="G216" t="s">
        <v>277</v>
      </c>
      <c r="H216" s="3">
        <f>ABS(AVERAGE(eod_group_score_df_negative!Z216:Z220))</f>
        <v>2.226073492668597</v>
      </c>
      <c r="I216" s="3">
        <f>ABS(AVERAGE(eod_group_score_df_negative!AA216:AA220))</f>
        <v>1.4386053433129389</v>
      </c>
      <c r="J216" s="3">
        <f>ABS(AVERAGE(eod_group_score_df_negative!AB216:AB220))</f>
        <v>0.95062727098925459</v>
      </c>
      <c r="K216" s="3">
        <f>ABS(AVERAGE(eod_group_score_df_negative!AC216:AC220))</f>
        <v>0.64839233463185875</v>
      </c>
      <c r="L216" t="s">
        <v>277</v>
      </c>
      <c r="M216" s="4">
        <f t="shared" si="293"/>
        <v>-0.61816512187557893</v>
      </c>
      <c r="N216" s="4">
        <f t="shared" si="294"/>
        <v>-0.57520951541701348</v>
      </c>
      <c r="O216" s="4">
        <f t="shared" si="295"/>
        <v>-0.34507005310238009</v>
      </c>
      <c r="P216" s="4">
        <f t="shared" si="296"/>
        <v>-0.44673649697802253</v>
      </c>
      <c r="Q216" t="s">
        <v>277</v>
      </c>
      <c r="R216" s="6">
        <f t="shared" si="285"/>
        <v>45197</v>
      </c>
      <c r="S216" s="5">
        <f t="shared" ref="S216:V216" si="339">AVERAGE(M216:M220)</f>
        <v>-0.56684269970859291</v>
      </c>
      <c r="T216" s="5">
        <f t="shared" si="339"/>
        <v>-0.28832163737290306</v>
      </c>
      <c r="U216" s="5">
        <f t="shared" si="339"/>
        <v>-0.24853493045843617</v>
      </c>
      <c r="V216" s="5">
        <f t="shared" si="339"/>
        <v>-0.39439853036504091</v>
      </c>
      <c r="W216" s="5">
        <f t="shared" si="298"/>
        <v>-1.4980977979049732</v>
      </c>
      <c r="X216">
        <f>group_stock_price_index[[#This Row],[VNINDEX]]</f>
        <v>1152.43</v>
      </c>
      <c r="Y216" t="s">
        <v>277</v>
      </c>
      <c r="Z216" s="1">
        <f t="shared" si="288"/>
        <v>45197</v>
      </c>
      <c r="AA216" s="4">
        <f t="shared" si="289"/>
        <v>0</v>
      </c>
      <c r="AB216" s="4">
        <f t="shared" si="290"/>
        <v>0</v>
      </c>
      <c r="AC216" s="4">
        <f t="shared" si="291"/>
        <v>0</v>
      </c>
      <c r="AD216" s="4">
        <f t="shared" si="292"/>
        <v>0</v>
      </c>
      <c r="AE216" s="4">
        <f t="shared" si="299"/>
        <v>0</v>
      </c>
      <c r="AF216" s="7">
        <f t="shared" si="300"/>
        <v>1152.43</v>
      </c>
      <c r="AG216" t="s">
        <v>277</v>
      </c>
      <c r="AI216" t="s">
        <v>277</v>
      </c>
      <c r="AJ216" s="1">
        <f t="shared" si="301"/>
        <v>45197</v>
      </c>
      <c r="AK216" s="4">
        <f t="shared" si="302"/>
        <v>0</v>
      </c>
      <c r="AL216" s="4">
        <f t="shared" si="303"/>
        <v>0</v>
      </c>
      <c r="AM216" s="4">
        <f t="shared" si="304"/>
        <v>0</v>
      </c>
      <c r="AN216" s="4">
        <f t="shared" si="305"/>
        <v>0</v>
      </c>
      <c r="AO216" s="4">
        <f t="shared" si="306"/>
        <v>0</v>
      </c>
      <c r="AP216" s="4">
        <f t="shared" si="307"/>
        <v>0</v>
      </c>
      <c r="AQ216" s="4">
        <f t="shared" si="319"/>
        <v>0</v>
      </c>
      <c r="AR216" s="2">
        <f t="shared" si="308"/>
        <v>1152.43</v>
      </c>
      <c r="AU216">
        <f t="shared" si="309"/>
        <v>0.61799999999999999</v>
      </c>
      <c r="AV216">
        <f t="shared" si="310"/>
        <v>1</v>
      </c>
      <c r="AW216">
        <f t="shared" si="311"/>
        <v>1</v>
      </c>
      <c r="AX216">
        <f t="shared" si="312"/>
        <v>0.61799999999999999</v>
      </c>
      <c r="BE216" s="1">
        <f t="shared" si="313"/>
        <v>45197</v>
      </c>
      <c r="BF216">
        <f t="shared" si="314"/>
        <v>1</v>
      </c>
      <c r="BG216">
        <f t="shared" si="315"/>
        <v>1</v>
      </c>
      <c r="BH216">
        <f t="shared" si="316"/>
        <v>0.61799999999999999</v>
      </c>
      <c r="BI216">
        <f t="shared" si="317"/>
        <v>0.38200000000000001</v>
      </c>
    </row>
    <row r="217" spans="1:61" x14ac:dyDescent="0.25">
      <c r="A217" s="1">
        <f>eod_group_score_df_positive[[#This Row],[date]]</f>
        <v>45196</v>
      </c>
      <c r="B217" t="s">
        <v>277</v>
      </c>
      <c r="C217" s="3">
        <f>AVERAGE(eod_group_score_df_positive!Z217:Z221)</f>
        <v>0.52401408992887888</v>
      </c>
      <c r="D217" s="3">
        <f>AVERAGE(eod_group_score_df_positive!AA217:AA221)</f>
        <v>0.35648856004607116</v>
      </c>
      <c r="E217" s="3">
        <f>AVERAGE(eod_group_score_df_positive!AB217:AB221)</f>
        <v>0.41317087765862787</v>
      </c>
      <c r="F217" s="3">
        <f>AVERAGE(eod_group_score_df_positive!AC217:AC221)</f>
        <v>0.21503314111492741</v>
      </c>
      <c r="G217" t="s">
        <v>277</v>
      </c>
      <c r="H217" s="3">
        <f>ABS(AVERAGE(eod_group_score_df_negative!Z217:Z221))</f>
        <v>2.394227452986434</v>
      </c>
      <c r="I217" s="3">
        <f>ABS(AVERAGE(eod_group_score_df_negative!AA217:AA221))</f>
        <v>1.4856581014769854</v>
      </c>
      <c r="J217" s="3">
        <f>ABS(AVERAGE(eod_group_score_df_negative!AB217:AB221))</f>
        <v>0.9875821453457474</v>
      </c>
      <c r="K217" s="3">
        <f>ABS(AVERAGE(eod_group_score_df_negative!AC217:AC221))</f>
        <v>0.67919696921555439</v>
      </c>
      <c r="L217" t="s">
        <v>277</v>
      </c>
      <c r="M217" s="4">
        <f t="shared" si="293"/>
        <v>-0.64086996760015236</v>
      </c>
      <c r="N217" s="4">
        <f t="shared" si="294"/>
        <v>-0.61296397567896976</v>
      </c>
      <c r="O217" s="4">
        <f t="shared" si="295"/>
        <v>-0.41007319509838064</v>
      </c>
      <c r="P217" s="4">
        <f t="shared" si="296"/>
        <v>-0.51906530851335941</v>
      </c>
      <c r="Q217" t="s">
        <v>277</v>
      </c>
      <c r="R217" s="6">
        <f t="shared" si="285"/>
        <v>45196</v>
      </c>
      <c r="S217" s="5">
        <f t="shared" ref="S217:V217" si="340">AVERAGE(M217:M221)</f>
        <v>-0.39084770553258713</v>
      </c>
      <c r="T217" s="5">
        <f t="shared" si="340"/>
        <v>-5.7332279249550575E-2</v>
      </c>
      <c r="U217" s="5">
        <f t="shared" si="340"/>
        <v>-0.10177844408314507</v>
      </c>
      <c r="V217" s="5">
        <f t="shared" si="340"/>
        <v>-0.24577601297440976</v>
      </c>
      <c r="W217" s="5">
        <f t="shared" si="298"/>
        <v>-0.79573444183969255</v>
      </c>
      <c r="X217">
        <f>group_stock_price_index[[#This Row],[VNINDEX]]</f>
        <v>1153.8499999999999</v>
      </c>
      <c r="Y217" t="s">
        <v>277</v>
      </c>
      <c r="Z217" s="1">
        <f t="shared" si="288"/>
        <v>45196</v>
      </c>
      <c r="AA217" s="4">
        <f t="shared" si="289"/>
        <v>0</v>
      </c>
      <c r="AB217" s="4">
        <f t="shared" si="290"/>
        <v>0</v>
      </c>
      <c r="AC217" s="4">
        <f t="shared" si="291"/>
        <v>0</v>
      </c>
      <c r="AD217" s="4">
        <f t="shared" si="292"/>
        <v>0</v>
      </c>
      <c r="AE217" s="4">
        <f t="shared" si="299"/>
        <v>0</v>
      </c>
      <c r="AF217" s="7">
        <f t="shared" si="300"/>
        <v>1153.8499999999999</v>
      </c>
      <c r="AG217" t="s">
        <v>277</v>
      </c>
      <c r="AI217" t="s">
        <v>277</v>
      </c>
      <c r="AJ217" s="1">
        <f t="shared" si="301"/>
        <v>45196</v>
      </c>
      <c r="AK217" s="4">
        <f t="shared" si="302"/>
        <v>0</v>
      </c>
      <c r="AL217" s="4">
        <f t="shared" si="303"/>
        <v>0</v>
      </c>
      <c r="AM217" s="4">
        <f t="shared" si="304"/>
        <v>0</v>
      </c>
      <c r="AN217" s="4">
        <f t="shared" si="305"/>
        <v>0</v>
      </c>
      <c r="AO217" s="4">
        <f t="shared" si="306"/>
        <v>0</v>
      </c>
      <c r="AP217" s="4">
        <f t="shared" si="307"/>
        <v>0</v>
      </c>
      <c r="AQ217" s="4">
        <f t="shared" si="319"/>
        <v>0</v>
      </c>
      <c r="AR217" s="2">
        <f t="shared" si="308"/>
        <v>1153.8499999999999</v>
      </c>
      <c r="AU217">
        <f t="shared" si="309"/>
        <v>0.61799999999999999</v>
      </c>
      <c r="AV217">
        <f t="shared" si="310"/>
        <v>1</v>
      </c>
      <c r="AW217">
        <f t="shared" si="311"/>
        <v>1</v>
      </c>
      <c r="AX217">
        <f t="shared" si="312"/>
        <v>0.61799999999999999</v>
      </c>
      <c r="BE217" s="1">
        <f t="shared" si="313"/>
        <v>45196</v>
      </c>
      <c r="BF217">
        <f t="shared" si="314"/>
        <v>1</v>
      </c>
      <c r="BG217">
        <f t="shared" si="315"/>
        <v>1</v>
      </c>
      <c r="BH217">
        <f t="shared" si="316"/>
        <v>0.61799999999999999</v>
      </c>
      <c r="BI217">
        <f t="shared" si="317"/>
        <v>0.38200000000000001</v>
      </c>
    </row>
    <row r="218" spans="1:61" x14ac:dyDescent="0.25">
      <c r="A218" s="1">
        <f>eod_group_score_df_positive[[#This Row],[date]]</f>
        <v>45195</v>
      </c>
      <c r="B218" t="s">
        <v>277</v>
      </c>
      <c r="C218" s="3">
        <f>AVERAGE(eod_group_score_df_positive!Z218:Z222)</f>
        <v>0.45226054796559456</v>
      </c>
      <c r="D218" s="3">
        <f>AVERAGE(eod_group_score_df_positive!AA218:AA222)</f>
        <v>0.55900219924288508</v>
      </c>
      <c r="E218" s="3">
        <f>AVERAGE(eod_group_score_df_positive!AB218:AB222)</f>
        <v>0.40958131787249813</v>
      </c>
      <c r="F218" s="3">
        <f>AVERAGE(eod_group_score_df_positive!AC218:AC222)</f>
        <v>0.15992768823429424</v>
      </c>
      <c r="G218" t="s">
        <v>277</v>
      </c>
      <c r="H218" s="3">
        <f>ABS(AVERAGE(eod_group_score_df_negative!Z218:Z222))</f>
        <v>2.39422211840788</v>
      </c>
      <c r="I218" s="3">
        <f>ABS(AVERAGE(eod_group_score_df_negative!AA218:AA222))</f>
        <v>1.4857384283074901</v>
      </c>
      <c r="J218" s="3">
        <f>ABS(AVERAGE(eod_group_score_df_negative!AB218:AB222))</f>
        <v>0.98662207718838069</v>
      </c>
      <c r="K218" s="3">
        <f>ABS(AVERAGE(eod_group_score_df_negative!AC218:AC222))</f>
        <v>0.67575336782837725</v>
      </c>
      <c r="L218" t="s">
        <v>277</v>
      </c>
      <c r="M218" s="4">
        <f t="shared" si="293"/>
        <v>-0.6822320028094242</v>
      </c>
      <c r="N218" s="4">
        <f t="shared" si="294"/>
        <v>-0.45322923434785301</v>
      </c>
      <c r="O218" s="4">
        <f t="shared" si="295"/>
        <v>-0.41329276333031828</v>
      </c>
      <c r="P218" s="4">
        <f t="shared" si="296"/>
        <v>-0.61725185206950395</v>
      </c>
      <c r="Q218" t="s">
        <v>277</v>
      </c>
      <c r="R218" s="6">
        <f t="shared" si="285"/>
        <v>45195</v>
      </c>
      <c r="S218" s="5">
        <f t="shared" ref="S218:V218" si="341">AVERAGE(M218:M222)</f>
        <v>-0.24170301317712967</v>
      </c>
      <c r="T218" s="5">
        <f t="shared" si="341"/>
        <v>0.1567773198883789</v>
      </c>
      <c r="U218" s="5">
        <f t="shared" si="341"/>
        <v>2.6502759166777062E-2</v>
      </c>
      <c r="V218" s="5">
        <f t="shared" si="341"/>
        <v>-4.1042353325570803E-2</v>
      </c>
      <c r="W218" s="5">
        <f t="shared" si="298"/>
        <v>-9.9465287447544515E-2</v>
      </c>
      <c r="X218">
        <f>group_stock_price_index[[#This Row],[VNINDEX]]</f>
        <v>1137.96</v>
      </c>
      <c r="Y218" t="s">
        <v>277</v>
      </c>
      <c r="Z218" s="1">
        <f t="shared" si="288"/>
        <v>45195</v>
      </c>
      <c r="AA218" s="4">
        <f t="shared" si="289"/>
        <v>0</v>
      </c>
      <c r="AB218" s="4">
        <f t="shared" si="290"/>
        <v>0</v>
      </c>
      <c r="AC218" s="4">
        <f t="shared" si="291"/>
        <v>0</v>
      </c>
      <c r="AD218" s="4">
        <f t="shared" si="292"/>
        <v>0</v>
      </c>
      <c r="AE218" s="4">
        <f t="shared" si="299"/>
        <v>0</v>
      </c>
      <c r="AF218" s="7">
        <f t="shared" si="300"/>
        <v>1137.96</v>
      </c>
      <c r="AG218" t="s">
        <v>277</v>
      </c>
      <c r="AI218" t="s">
        <v>277</v>
      </c>
      <c r="AJ218" s="1">
        <f t="shared" si="301"/>
        <v>45195</v>
      </c>
      <c r="AK218" s="4">
        <f t="shared" si="302"/>
        <v>0</v>
      </c>
      <c r="AL218" s="4">
        <f t="shared" si="303"/>
        <v>0</v>
      </c>
      <c r="AM218" s="4">
        <f t="shared" si="304"/>
        <v>0</v>
      </c>
      <c r="AN218" s="4">
        <f t="shared" si="305"/>
        <v>0</v>
      </c>
      <c r="AO218" s="4">
        <f t="shared" si="306"/>
        <v>0</v>
      </c>
      <c r="AP218" s="4">
        <f t="shared" si="307"/>
        <v>0</v>
      </c>
      <c r="AQ218" s="4">
        <f t="shared" si="319"/>
        <v>0</v>
      </c>
      <c r="AR218" s="2">
        <f t="shared" si="308"/>
        <v>1137.96</v>
      </c>
      <c r="AU218">
        <f t="shared" si="309"/>
        <v>0.61799999999999999</v>
      </c>
      <c r="AV218">
        <f t="shared" si="310"/>
        <v>1</v>
      </c>
      <c r="AW218">
        <f t="shared" si="311"/>
        <v>1</v>
      </c>
      <c r="AX218">
        <f t="shared" si="312"/>
        <v>0.61799999999999999</v>
      </c>
      <c r="BE218" s="1">
        <f t="shared" si="313"/>
        <v>45195</v>
      </c>
      <c r="BF218">
        <f t="shared" si="314"/>
        <v>1</v>
      </c>
      <c r="BG218">
        <f t="shared" si="315"/>
        <v>1</v>
      </c>
      <c r="BH218">
        <f t="shared" si="316"/>
        <v>0.61799999999999999</v>
      </c>
      <c r="BI218">
        <f t="shared" si="317"/>
        <v>0.38200000000000001</v>
      </c>
    </row>
    <row r="219" spans="1:61" x14ac:dyDescent="0.25">
      <c r="A219" s="1">
        <f>eod_group_score_df_positive[[#This Row],[date]]</f>
        <v>45194</v>
      </c>
      <c r="B219" t="s">
        <v>277</v>
      </c>
      <c r="C219" s="3">
        <f>AVERAGE(eod_group_score_df_positive!Z219:Z223)</f>
        <v>0.55983258588477525</v>
      </c>
      <c r="D219" s="3">
        <f>AVERAGE(eod_group_score_df_positive!AA219:AA223)</f>
        <v>0.63617754858078313</v>
      </c>
      <c r="E219" s="3">
        <f>AVERAGE(eod_group_score_df_positive!AB219:AB223)</f>
        <v>0.45717302410639948</v>
      </c>
      <c r="F219" s="3">
        <f>AVERAGE(eod_group_score_df_positive!AC219:AC223)</f>
        <v>0.18181007332333257</v>
      </c>
      <c r="G219" t="s">
        <v>277</v>
      </c>
      <c r="H219" s="3">
        <f>ABS(AVERAGE(eod_group_score_df_negative!Z219:Z223))</f>
        <v>2.1026631135434513</v>
      </c>
      <c r="I219" s="3">
        <f>ABS(AVERAGE(eod_group_score_df_negative!AA219:AA223))</f>
        <v>1.1451671806037067</v>
      </c>
      <c r="J219" s="3">
        <f>ABS(AVERAGE(eod_group_score_df_negative!AB219:AB223))</f>
        <v>0.86024164742045384</v>
      </c>
      <c r="K219" s="3">
        <f>ABS(AVERAGE(eod_group_score_df_negative!AC219:AC223))</f>
        <v>0.62343846831639393</v>
      </c>
      <c r="L219" t="s">
        <v>277</v>
      </c>
      <c r="M219" s="4">
        <f t="shared" si="293"/>
        <v>-0.57946780082687099</v>
      </c>
      <c r="N219" s="4">
        <f t="shared" si="294"/>
        <v>-0.28573336967513413</v>
      </c>
      <c r="O219" s="4">
        <f t="shared" si="295"/>
        <v>-0.30595425421132366</v>
      </c>
      <c r="P219" s="4">
        <f t="shared" si="296"/>
        <v>-0.5484373732534481</v>
      </c>
      <c r="Q219" t="s">
        <v>277</v>
      </c>
      <c r="R219" s="6">
        <f t="shared" si="285"/>
        <v>45194</v>
      </c>
      <c r="S219" s="5">
        <f t="shared" ref="S219:V219" si="342">AVERAGE(M219:M223)</f>
        <v>-0.17684013066637563</v>
      </c>
      <c r="T219" s="5">
        <f t="shared" si="342"/>
        <v>0.20642180290093073</v>
      </c>
      <c r="U219" s="5">
        <f t="shared" si="342"/>
        <v>4.756660146414271E-2</v>
      </c>
      <c r="V219" s="5">
        <f t="shared" si="342"/>
        <v>9.1195973797231294E-2</v>
      </c>
      <c r="W219" s="5">
        <f t="shared" si="298"/>
        <v>0.16834424749592911</v>
      </c>
      <c r="X219">
        <f>group_stock_price_index[[#This Row],[VNINDEX]]</f>
        <v>1153.2</v>
      </c>
      <c r="Y219" t="s">
        <v>277</v>
      </c>
      <c r="Z219" s="1">
        <f t="shared" si="288"/>
        <v>45194</v>
      </c>
      <c r="AA219" s="4">
        <f t="shared" si="289"/>
        <v>0</v>
      </c>
      <c r="AB219" s="4">
        <f t="shared" si="290"/>
        <v>0.2</v>
      </c>
      <c r="AC219" s="4">
        <f t="shared" si="291"/>
        <v>0</v>
      </c>
      <c r="AD219" s="4">
        <f t="shared" si="292"/>
        <v>0</v>
      </c>
      <c r="AE219" s="4">
        <f t="shared" si="299"/>
        <v>0.2</v>
      </c>
      <c r="AF219" s="7">
        <f t="shared" si="300"/>
        <v>1153.2</v>
      </c>
      <c r="AG219" t="s">
        <v>277</v>
      </c>
      <c r="AI219" t="s">
        <v>277</v>
      </c>
      <c r="AJ219" s="1">
        <f t="shared" si="301"/>
        <v>45194</v>
      </c>
      <c r="AK219" s="4">
        <f t="shared" si="302"/>
        <v>0</v>
      </c>
      <c r="AL219" s="4">
        <f t="shared" si="303"/>
        <v>6.9099999999999995E-2</v>
      </c>
      <c r="AM219" s="4">
        <f t="shared" si="304"/>
        <v>0</v>
      </c>
      <c r="AN219" s="4">
        <f t="shared" si="305"/>
        <v>0</v>
      </c>
      <c r="AO219" s="4">
        <f t="shared" si="306"/>
        <v>6.9099999999999995E-2</v>
      </c>
      <c r="AP219" s="4">
        <f t="shared" si="307"/>
        <v>0</v>
      </c>
      <c r="AQ219" s="4">
        <f t="shared" si="319"/>
        <v>0</v>
      </c>
      <c r="AR219" s="2">
        <f t="shared" si="308"/>
        <v>1153.2</v>
      </c>
      <c r="AU219">
        <f t="shared" si="309"/>
        <v>0.61799999999999999</v>
      </c>
      <c r="AV219">
        <f t="shared" si="310"/>
        <v>1</v>
      </c>
      <c r="AW219">
        <f t="shared" si="311"/>
        <v>1</v>
      </c>
      <c r="AX219">
        <f t="shared" si="312"/>
        <v>0.61799999999999999</v>
      </c>
      <c r="BE219" s="1">
        <f t="shared" si="313"/>
        <v>45194</v>
      </c>
      <c r="BF219">
        <f t="shared" si="314"/>
        <v>1.3819999999999999</v>
      </c>
      <c r="BG219">
        <f t="shared" si="315"/>
        <v>1.3819999999999999</v>
      </c>
      <c r="BH219">
        <f t="shared" si="316"/>
        <v>1</v>
      </c>
      <c r="BI219">
        <f t="shared" si="317"/>
        <v>0.61799999999999999</v>
      </c>
    </row>
    <row r="220" spans="1:61" x14ac:dyDescent="0.25">
      <c r="A220" s="1">
        <f>eod_group_score_df_positive[[#This Row],[date]]</f>
        <v>45191</v>
      </c>
      <c r="B220" t="s">
        <v>277</v>
      </c>
      <c r="C220" s="3">
        <f>AVERAGE(eod_group_score_df_positive!Z220:Z224)</f>
        <v>0.57516172659031384</v>
      </c>
      <c r="D220" s="3">
        <f>AVERAGE(eod_group_score_df_positive!AA220:AA224)</f>
        <v>0.67187697656729839</v>
      </c>
      <c r="E220" s="3">
        <f>AVERAGE(eod_group_score_df_positive!AB220:AB224)</f>
        <v>0.43669921038655157</v>
      </c>
      <c r="F220" s="3">
        <f>AVERAGE(eod_group_score_df_positive!AC220:AC224)</f>
        <v>0.18350297616192415</v>
      </c>
      <c r="G220" t="s">
        <v>277</v>
      </c>
      <c r="H220" s="3">
        <f>ABS(AVERAGE(eod_group_score_df_negative!Z220:Z224))</f>
        <v>1.1004210917757473</v>
      </c>
      <c r="I220" s="3">
        <f>ABS(AVERAGE(eod_group_score_df_negative!AA220:AA224))</f>
        <v>0.23268627375463774</v>
      </c>
      <c r="J220" s="3">
        <f>ABS(AVERAGE(eod_group_score_df_negative!AB220:AB224))</f>
        <v>0.2723917609672839</v>
      </c>
      <c r="K220" s="3">
        <f>ABS(AVERAGE(eod_group_score_df_negative!AC220:AC224))</f>
        <v>0.13301833941232483</v>
      </c>
      <c r="L220" t="s">
        <v>277</v>
      </c>
      <c r="M220" s="4">
        <f t="shared" si="293"/>
        <v>-0.31347860543093797</v>
      </c>
      <c r="N220" s="4">
        <f t="shared" si="294"/>
        <v>0.48552790825445508</v>
      </c>
      <c r="O220" s="4">
        <f t="shared" si="295"/>
        <v>0.23171561345022185</v>
      </c>
      <c r="P220" s="4">
        <f t="shared" si="296"/>
        <v>0.15949837898912919</v>
      </c>
      <c r="Q220" t="s">
        <v>277</v>
      </c>
      <c r="R220" s="6">
        <f t="shared" si="285"/>
        <v>45191</v>
      </c>
      <c r="S220" s="5">
        <f t="shared" ref="S220:V220" si="343">AVERAGE(M220:M224)</f>
        <v>-4.0785724988504919E-2</v>
      </c>
      <c r="T220" s="5">
        <f t="shared" si="343"/>
        <v>0.24228196773038291</v>
      </c>
      <c r="U220" s="5">
        <f t="shared" si="343"/>
        <v>0.10070898941538819</v>
      </c>
      <c r="V220" s="5">
        <f t="shared" si="343"/>
        <v>0.23620408342735369</v>
      </c>
      <c r="W220" s="5">
        <f t="shared" si="298"/>
        <v>0.53840931558461991</v>
      </c>
      <c r="X220">
        <f>group_stock_price_index[[#This Row],[VNINDEX]]</f>
        <v>1193.05</v>
      </c>
      <c r="Y220" t="s">
        <v>277</v>
      </c>
      <c r="Z220" s="1">
        <f t="shared" si="288"/>
        <v>45191</v>
      </c>
      <c r="AA220" s="4">
        <f t="shared" si="289"/>
        <v>0</v>
      </c>
      <c r="AB220" s="4">
        <f t="shared" si="290"/>
        <v>0.2</v>
      </c>
      <c r="AC220" s="4">
        <f t="shared" si="291"/>
        <v>0</v>
      </c>
      <c r="AD220" s="4">
        <f t="shared" si="292"/>
        <v>0.2</v>
      </c>
      <c r="AE220" s="4">
        <f t="shared" si="299"/>
        <v>0.4</v>
      </c>
      <c r="AF220" s="7">
        <f t="shared" si="300"/>
        <v>1193.05</v>
      </c>
      <c r="AG220" t="s">
        <v>277</v>
      </c>
      <c r="AI220" t="s">
        <v>277</v>
      </c>
      <c r="AJ220" s="1">
        <f t="shared" si="301"/>
        <v>45191</v>
      </c>
      <c r="AK220" s="4">
        <f t="shared" si="302"/>
        <v>0</v>
      </c>
      <c r="AL220" s="4">
        <f t="shared" si="303"/>
        <v>0.05</v>
      </c>
      <c r="AM220" s="4">
        <f t="shared" si="304"/>
        <v>0</v>
      </c>
      <c r="AN220" s="4">
        <f t="shared" si="305"/>
        <v>1.9100000000000002E-2</v>
      </c>
      <c r="AO220" s="4">
        <f t="shared" si="306"/>
        <v>6.9100000000000009E-2</v>
      </c>
      <c r="AP220" s="4">
        <f t="shared" si="307"/>
        <v>0</v>
      </c>
      <c r="AQ220" s="4">
        <f t="shared" si="319"/>
        <v>0</v>
      </c>
      <c r="AR220" s="2">
        <f t="shared" si="308"/>
        <v>1193.05</v>
      </c>
      <c r="AU220">
        <f t="shared" si="309"/>
        <v>0.61799999999999999</v>
      </c>
      <c r="AV220">
        <f t="shared" si="310"/>
        <v>1</v>
      </c>
      <c r="AW220">
        <f t="shared" si="311"/>
        <v>1</v>
      </c>
      <c r="AX220">
        <f t="shared" si="312"/>
        <v>0.61799999999999999</v>
      </c>
      <c r="BE220" s="1">
        <f t="shared" si="313"/>
        <v>45191</v>
      </c>
      <c r="BF220">
        <f t="shared" si="314"/>
        <v>1</v>
      </c>
      <c r="BG220">
        <f t="shared" si="315"/>
        <v>1</v>
      </c>
      <c r="BH220">
        <f t="shared" si="316"/>
        <v>0.61799999999999999</v>
      </c>
      <c r="BI220">
        <f t="shared" si="317"/>
        <v>0.38200000000000001</v>
      </c>
    </row>
    <row r="221" spans="1:61" x14ac:dyDescent="0.25">
      <c r="A221" s="1">
        <f>eod_group_score_df_positive[[#This Row],[date]]</f>
        <v>45190</v>
      </c>
      <c r="B221" t="s">
        <v>277</v>
      </c>
      <c r="C221" s="3">
        <f>AVERAGE(eod_group_score_df_positive!Z221:Z225)</f>
        <v>0.54119308607093564</v>
      </c>
      <c r="D221" s="3">
        <f>AVERAGE(eod_group_score_df_positive!AA221:AA225)</f>
        <v>0.6167434320877585</v>
      </c>
      <c r="E221" s="3">
        <f>AVERAGE(eod_group_score_df_positive!AB221:AB225)</f>
        <v>0.41874584200173998</v>
      </c>
      <c r="F221" s="3">
        <f>AVERAGE(eod_group_score_df_positive!AC221:AC225)</f>
        <v>0.2087661456472194</v>
      </c>
      <c r="G221" t="s">
        <v>277</v>
      </c>
      <c r="H221" s="3">
        <f>ABS(AVERAGE(eod_group_score_df_negative!Z221:Z225))</f>
        <v>0.31661141830494849</v>
      </c>
      <c r="I221" s="3">
        <f>ABS(AVERAGE(eod_group_score_df_negative!AA221:AA225))</f>
        <v>0.16407429218829206</v>
      </c>
      <c r="J221" s="3">
        <f>ABS(AVERAGE(eod_group_score_df_negative!AB221:AB225))</f>
        <v>0.18432481309157686</v>
      </c>
      <c r="K221" s="3">
        <f>ABS(AVERAGE(eod_group_score_df_negative!AC221:AC225))</f>
        <v>0.11331036789172418</v>
      </c>
      <c r="L221" t="s">
        <v>277</v>
      </c>
      <c r="M221" s="4">
        <f t="shared" si="293"/>
        <v>0.26180984900444981</v>
      </c>
      <c r="N221" s="4">
        <f t="shared" si="294"/>
        <v>0.57973727519974894</v>
      </c>
      <c r="O221" s="4">
        <f t="shared" si="295"/>
        <v>0.38871237877407533</v>
      </c>
      <c r="P221" s="4">
        <f t="shared" si="296"/>
        <v>0.29637608997513348</v>
      </c>
      <c r="Q221" t="s">
        <v>277</v>
      </c>
      <c r="R221" s="6">
        <f t="shared" si="285"/>
        <v>45190</v>
      </c>
      <c r="S221" s="5">
        <f t="shared" ref="S221:V221" si="344">AVERAGE(M221:M225)</f>
        <v>-3.9904381104178495E-2</v>
      </c>
      <c r="T221" s="5">
        <f t="shared" si="344"/>
        <v>4.5636228131088516E-2</v>
      </c>
      <c r="U221" s="5">
        <f t="shared" si="344"/>
        <v>-8.885339435007477E-3</v>
      </c>
      <c r="V221" s="5">
        <f t="shared" si="344"/>
        <v>0.18655604365217704</v>
      </c>
      <c r="W221" s="5">
        <f t="shared" si="298"/>
        <v>0.18340255124407959</v>
      </c>
      <c r="X221">
        <f>group_stock_price_index[[#This Row],[VNINDEX]]</f>
        <v>1212.74</v>
      </c>
      <c r="Y221" t="s">
        <v>277</v>
      </c>
      <c r="Z221" s="1">
        <f t="shared" si="288"/>
        <v>45190</v>
      </c>
      <c r="AA221" s="4">
        <f t="shared" si="289"/>
        <v>0</v>
      </c>
      <c r="AB221" s="4">
        <f t="shared" si="290"/>
        <v>0</v>
      </c>
      <c r="AC221" s="4">
        <f t="shared" si="291"/>
        <v>0</v>
      </c>
      <c r="AD221" s="4">
        <f t="shared" si="292"/>
        <v>0</v>
      </c>
      <c r="AE221" s="4">
        <f t="shared" si="299"/>
        <v>0</v>
      </c>
      <c r="AF221" s="7">
        <f t="shared" si="300"/>
        <v>1212.74</v>
      </c>
      <c r="AG221" t="s">
        <v>277</v>
      </c>
      <c r="AI221" t="s">
        <v>277</v>
      </c>
      <c r="AJ221" s="1">
        <f t="shared" si="301"/>
        <v>45190</v>
      </c>
      <c r="AK221" s="4">
        <f t="shared" si="302"/>
        <v>0</v>
      </c>
      <c r="AL221" s="4">
        <f t="shared" si="303"/>
        <v>0</v>
      </c>
      <c r="AM221" s="4">
        <f t="shared" si="304"/>
        <v>0</v>
      </c>
      <c r="AN221" s="4">
        <f t="shared" si="305"/>
        <v>0</v>
      </c>
      <c r="AO221" s="4">
        <f t="shared" si="306"/>
        <v>0</v>
      </c>
      <c r="AP221" s="4">
        <f t="shared" si="307"/>
        <v>0</v>
      </c>
      <c r="AQ221" s="4">
        <f t="shared" si="319"/>
        <v>0</v>
      </c>
      <c r="AR221" s="2">
        <f t="shared" si="308"/>
        <v>1212.74</v>
      </c>
      <c r="AU221">
        <f t="shared" si="309"/>
        <v>0.61799999999999999</v>
      </c>
      <c r="AV221">
        <f t="shared" si="310"/>
        <v>0.61799999999999999</v>
      </c>
      <c r="AW221">
        <f t="shared" si="311"/>
        <v>0.61799999999999999</v>
      </c>
      <c r="AX221">
        <f t="shared" si="312"/>
        <v>0.61799999999999999</v>
      </c>
      <c r="BE221" s="1">
        <f t="shared" si="313"/>
        <v>45190</v>
      </c>
      <c r="BF221">
        <f t="shared" si="314"/>
        <v>1</v>
      </c>
      <c r="BG221">
        <f t="shared" si="315"/>
        <v>1</v>
      </c>
      <c r="BH221">
        <f t="shared" si="316"/>
        <v>0.61799999999999999</v>
      </c>
      <c r="BI221">
        <f t="shared" si="317"/>
        <v>0.38200000000000001</v>
      </c>
    </row>
    <row r="222" spans="1:61" x14ac:dyDescent="0.25">
      <c r="A222" s="1">
        <f>eod_group_score_df_positive[[#This Row],[date]]</f>
        <v>45189</v>
      </c>
      <c r="B222" t="s">
        <v>277</v>
      </c>
      <c r="C222" s="3">
        <f>AVERAGE(eod_group_score_df_positive!Z222:Z226)</f>
        <v>0.50984297277912505</v>
      </c>
      <c r="D222" s="3">
        <f>AVERAGE(eod_group_score_df_positive!AA222:AA226)</f>
        <v>0.61759077840059606</v>
      </c>
      <c r="E222" s="3">
        <f>AVERAGE(eod_group_score_df_positive!AB222:AB226)</f>
        <v>0.40222261824507666</v>
      </c>
      <c r="F222" s="3">
        <f>AVERAGE(eod_group_score_df_positive!AC222:AC226)</f>
        <v>0.21298650571317088</v>
      </c>
      <c r="G222" t="s">
        <v>277</v>
      </c>
      <c r="H222" s="3">
        <f>ABS(AVERAGE(eod_group_score_df_negative!Z222:Z226))</f>
        <v>0.41307210232563757</v>
      </c>
      <c r="I222" s="3">
        <f>ABS(AVERAGE(eod_group_score_df_negative!AA222:AA226))</f>
        <v>0.22982627601534347</v>
      </c>
      <c r="J222" s="3">
        <f>ABS(AVERAGE(eod_group_score_df_negative!AB222:AB226))</f>
        <v>0.25108997334006461</v>
      </c>
      <c r="K222" s="3">
        <f>ABS(AVERAGE(eod_group_score_df_negative!AC222:AC226))</f>
        <v>7.0126723712583383E-2</v>
      </c>
      <c r="L222" t="s">
        <v>277</v>
      </c>
      <c r="M222" s="4">
        <f t="shared" si="293"/>
        <v>0.10485349417713516</v>
      </c>
      <c r="N222" s="4">
        <f t="shared" si="294"/>
        <v>0.45758402001067744</v>
      </c>
      <c r="O222" s="4">
        <f t="shared" si="295"/>
        <v>0.23133282115123002</v>
      </c>
      <c r="P222" s="4">
        <f t="shared" si="296"/>
        <v>0.50460298973083539</v>
      </c>
      <c r="Q222" t="s">
        <v>277</v>
      </c>
      <c r="R222" s="6">
        <f t="shared" si="285"/>
        <v>45189</v>
      </c>
      <c r="S222" s="5">
        <f t="shared" ref="S222:V222" si="345">AVERAGE(M222:M226)</f>
        <v>-0.14610383565393048</v>
      </c>
      <c r="T222" s="5">
        <f t="shared" si="345"/>
        <v>-8.7749095374411543E-2</v>
      </c>
      <c r="U222" s="5">
        <f t="shared" si="345"/>
        <v>-0.11933466748454442</v>
      </c>
      <c r="V222" s="5">
        <f t="shared" si="345"/>
        <v>8.7660014535780248E-2</v>
      </c>
      <c r="W222" s="5">
        <f t="shared" si="298"/>
        <v>-0.26552758397710619</v>
      </c>
      <c r="X222">
        <f>group_stock_price_index[[#This Row],[VNINDEX]]</f>
        <v>1226.1099999999999</v>
      </c>
      <c r="Y222" t="s">
        <v>277</v>
      </c>
      <c r="Z222" s="1">
        <f t="shared" si="288"/>
        <v>45189</v>
      </c>
      <c r="AA222" s="4">
        <f t="shared" si="289"/>
        <v>0</v>
      </c>
      <c r="AB222" s="4">
        <f t="shared" si="290"/>
        <v>0</v>
      </c>
      <c r="AC222" s="4">
        <f t="shared" si="291"/>
        <v>0</v>
      </c>
      <c r="AD222" s="4">
        <f t="shared" si="292"/>
        <v>0</v>
      </c>
      <c r="AE222" s="4">
        <f t="shared" si="299"/>
        <v>0</v>
      </c>
      <c r="AF222" s="7">
        <f t="shared" si="300"/>
        <v>1226.1099999999999</v>
      </c>
      <c r="AG222" t="s">
        <v>277</v>
      </c>
      <c r="AI222" t="s">
        <v>277</v>
      </c>
      <c r="AJ222" s="1">
        <f t="shared" si="301"/>
        <v>45189</v>
      </c>
      <c r="AK222" s="4">
        <f t="shared" si="302"/>
        <v>0</v>
      </c>
      <c r="AL222" s="4">
        <f t="shared" si="303"/>
        <v>0</v>
      </c>
      <c r="AM222" s="4">
        <f t="shared" si="304"/>
        <v>0</v>
      </c>
      <c r="AN222" s="4">
        <f t="shared" si="305"/>
        <v>0</v>
      </c>
      <c r="AO222" s="4">
        <f t="shared" si="306"/>
        <v>0</v>
      </c>
      <c r="AP222" s="4">
        <f t="shared" si="307"/>
        <v>0</v>
      </c>
      <c r="AQ222" s="4">
        <f t="shared" si="319"/>
        <v>0</v>
      </c>
      <c r="AR222" s="2">
        <f t="shared" si="308"/>
        <v>1226.1099999999999</v>
      </c>
      <c r="AU222">
        <f t="shared" si="309"/>
        <v>0.61799999999999999</v>
      </c>
      <c r="AV222">
        <f t="shared" si="310"/>
        <v>0.61799999999999999</v>
      </c>
      <c r="AW222">
        <f t="shared" si="311"/>
        <v>0.61799999999999999</v>
      </c>
      <c r="AX222">
        <f t="shared" si="312"/>
        <v>0.61799999999999999</v>
      </c>
      <c r="BE222" s="1">
        <f t="shared" si="313"/>
        <v>45189</v>
      </c>
      <c r="BF222">
        <f t="shared" si="314"/>
        <v>1</v>
      </c>
      <c r="BG222">
        <f t="shared" si="315"/>
        <v>1</v>
      </c>
      <c r="BH222">
        <f t="shared" si="316"/>
        <v>0.61799999999999999</v>
      </c>
      <c r="BI222">
        <f t="shared" si="317"/>
        <v>0.38200000000000001</v>
      </c>
    </row>
    <row r="223" spans="1:61" x14ac:dyDescent="0.25">
      <c r="A223" s="1">
        <f>eod_group_score_df_positive[[#This Row],[date]]</f>
        <v>45188</v>
      </c>
      <c r="B223" t="s">
        <v>277</v>
      </c>
      <c r="C223" s="3">
        <f>AVERAGE(eod_group_score_df_positive!Z223:Z227)</f>
        <v>0.23438698650579229</v>
      </c>
      <c r="D223" s="3">
        <f>AVERAGE(eod_group_score_df_positive!AA223:AA227)</f>
        <v>0.19435836485693753</v>
      </c>
      <c r="E223" s="3">
        <f>AVERAGE(eod_group_score_df_positive!AB223:AB227)</f>
        <v>0.15936044008537292</v>
      </c>
      <c r="F223" s="3">
        <f>AVERAGE(eod_group_score_df_positive!AC223:AC227)</f>
        <v>0.17977529291992542</v>
      </c>
      <c r="G223" t="s">
        <v>277</v>
      </c>
      <c r="H223" s="3">
        <f>ABS(AVERAGE(eod_group_score_df_negative!Z223:Z227))</f>
        <v>0.49569682500717771</v>
      </c>
      <c r="I223" s="3">
        <f>ABS(AVERAGE(eod_group_score_df_negative!AA223:AA227))</f>
        <v>0.29459769054509399</v>
      </c>
      <c r="J223" s="3">
        <f>ABS(AVERAGE(eod_group_score_df_negative!AB223:AB227))</f>
        <v>0.30120126390699142</v>
      </c>
      <c r="K223" s="3">
        <f>ABS(AVERAGE(eod_group_score_df_negative!AC223:AC227))</f>
        <v>0.16464168544166419</v>
      </c>
      <c r="L223" t="s">
        <v>277</v>
      </c>
      <c r="M223" s="4">
        <f t="shared" si="293"/>
        <v>-0.35791759025565417</v>
      </c>
      <c r="N223" s="4">
        <f t="shared" si="294"/>
        <v>-0.20500681928509354</v>
      </c>
      <c r="O223" s="4">
        <f t="shared" si="295"/>
        <v>-0.30797355184348996</v>
      </c>
      <c r="P223" s="4">
        <f t="shared" si="296"/>
        <v>4.3939783544506512E-2</v>
      </c>
      <c r="Q223" t="s">
        <v>277</v>
      </c>
      <c r="R223" s="6">
        <f t="shared" si="285"/>
        <v>45188</v>
      </c>
      <c r="S223" s="5">
        <f t="shared" ref="S223:V223" si="346">AVERAGE(M223:M227)</f>
        <v>-0.1752222617530437</v>
      </c>
      <c r="T223" s="5">
        <f t="shared" si="346"/>
        <v>-0.17997987391237885</v>
      </c>
      <c r="U223" s="5">
        <f t="shared" si="346"/>
        <v>-0.17405372745077163</v>
      </c>
      <c r="V223" s="5">
        <f t="shared" si="346"/>
        <v>-5.8835406146148538E-2</v>
      </c>
      <c r="W223" s="5">
        <f t="shared" si="298"/>
        <v>-0.58809126926234279</v>
      </c>
      <c r="X223">
        <f>group_stock_price_index[[#This Row],[VNINDEX]]</f>
        <v>1211.5</v>
      </c>
      <c r="Y223" t="s">
        <v>277</v>
      </c>
      <c r="Z223" s="1">
        <f t="shared" si="288"/>
        <v>45188</v>
      </c>
      <c r="AA223" s="4">
        <f t="shared" si="289"/>
        <v>0</v>
      </c>
      <c r="AB223" s="4">
        <f t="shared" si="290"/>
        <v>0</v>
      </c>
      <c r="AC223" s="4">
        <f t="shared" si="291"/>
        <v>0</v>
      </c>
      <c r="AD223" s="4">
        <f t="shared" si="292"/>
        <v>0</v>
      </c>
      <c r="AE223" s="4">
        <f t="shared" si="299"/>
        <v>0</v>
      </c>
      <c r="AF223" s="7">
        <f t="shared" si="300"/>
        <v>1211.5</v>
      </c>
      <c r="AG223" t="s">
        <v>277</v>
      </c>
      <c r="AI223" t="s">
        <v>277</v>
      </c>
      <c r="AJ223" s="1">
        <f t="shared" si="301"/>
        <v>45188</v>
      </c>
      <c r="AK223" s="4">
        <f t="shared" si="302"/>
        <v>0</v>
      </c>
      <c r="AL223" s="4">
        <f t="shared" si="303"/>
        <v>0</v>
      </c>
      <c r="AM223" s="4">
        <f t="shared" si="304"/>
        <v>0</v>
      </c>
      <c r="AN223" s="4">
        <f t="shared" si="305"/>
        <v>0</v>
      </c>
      <c r="AO223" s="4">
        <f t="shared" si="306"/>
        <v>0</v>
      </c>
      <c r="AP223" s="4">
        <f t="shared" si="307"/>
        <v>0</v>
      </c>
      <c r="AQ223" s="4">
        <f t="shared" si="319"/>
        <v>0</v>
      </c>
      <c r="AR223" s="2">
        <f t="shared" si="308"/>
        <v>1211.5</v>
      </c>
      <c r="AU223">
        <f t="shared" si="309"/>
        <v>0.61799999999999999</v>
      </c>
      <c r="AV223">
        <f t="shared" si="310"/>
        <v>0.61799999999999999</v>
      </c>
      <c r="AW223">
        <f t="shared" si="311"/>
        <v>0.61799999999999999</v>
      </c>
      <c r="AX223">
        <f t="shared" si="312"/>
        <v>0.61799999999999999</v>
      </c>
      <c r="BE223" s="1">
        <f t="shared" si="313"/>
        <v>45188</v>
      </c>
      <c r="BF223">
        <f t="shared" si="314"/>
        <v>1</v>
      </c>
      <c r="BG223">
        <f t="shared" si="315"/>
        <v>1</v>
      </c>
      <c r="BH223">
        <f t="shared" si="316"/>
        <v>0.61799999999999999</v>
      </c>
      <c r="BI223">
        <f t="shared" si="317"/>
        <v>0.38200000000000001</v>
      </c>
    </row>
    <row r="224" spans="1:61" x14ac:dyDescent="0.25">
      <c r="A224" s="1">
        <f>eod_group_score_df_positive[[#This Row],[date]]</f>
        <v>45187</v>
      </c>
      <c r="B224" t="s">
        <v>277</v>
      </c>
      <c r="C224" s="3">
        <f>AVERAGE(eod_group_score_df_positive!Z224:Z228)</f>
        <v>0.56981794466404312</v>
      </c>
      <c r="D224" s="3">
        <f>AVERAGE(eod_group_score_df_positive!AA224:AA228)</f>
        <v>0.23734468976754169</v>
      </c>
      <c r="E224" s="3">
        <f>AVERAGE(eod_group_score_df_positive!AB224:AB228)</f>
        <v>0.26617563289436352</v>
      </c>
      <c r="F224" s="3">
        <f>AVERAGE(eod_group_score_df_positive!AC224:AC228)</f>
        <v>0.23088115545102861</v>
      </c>
      <c r="G224" t="s">
        <v>277</v>
      </c>
      <c r="H224" s="3">
        <f>ABS(AVERAGE(eod_group_score_df_negative!Z224:Z228))</f>
        <v>0.46545777538982047</v>
      </c>
      <c r="I224" s="3">
        <f>ABS(AVERAGE(eod_group_score_df_negative!AA224:AA228))</f>
        <v>0.29388479622073788</v>
      </c>
      <c r="J224" s="3">
        <f>ABS(AVERAGE(eod_group_score_df_negative!AB224:AB228))</f>
        <v>0.28849694103400664</v>
      </c>
      <c r="K224" s="3">
        <f>ABS(AVERAGE(eod_group_score_df_negative!AC224:AC228))</f>
        <v>0.16157257980462855</v>
      </c>
      <c r="L224" t="s">
        <v>277</v>
      </c>
      <c r="M224" s="4">
        <f t="shared" si="293"/>
        <v>0.10080422756248256</v>
      </c>
      <c r="N224" s="4">
        <f t="shared" si="294"/>
        <v>-0.10643254552787308</v>
      </c>
      <c r="O224" s="4">
        <f t="shared" si="295"/>
        <v>-4.0242314455096281E-2</v>
      </c>
      <c r="P224" s="4">
        <f t="shared" si="296"/>
        <v>0.17660317489716382</v>
      </c>
      <c r="Q224" t="s">
        <v>277</v>
      </c>
      <c r="R224" s="6">
        <f t="shared" si="285"/>
        <v>45187</v>
      </c>
      <c r="S224" s="5">
        <f t="shared" ref="S224:V224" si="347">AVERAGE(M224:M228)</f>
        <v>-5.6606063127729159E-2</v>
      </c>
      <c r="T224" s="5">
        <f t="shared" si="347"/>
        <v>-7.3148150770578166E-2</v>
      </c>
      <c r="U224" s="5">
        <f t="shared" si="347"/>
        <v>-7.0553021053444645E-2</v>
      </c>
      <c r="V224" s="5">
        <f t="shared" si="347"/>
        <v>-2.6702221326514876E-2</v>
      </c>
      <c r="W224" s="5">
        <f t="shared" si="298"/>
        <v>-0.22700945627826682</v>
      </c>
      <c r="X224">
        <f>group_stock_price_index[[#This Row],[VNINDEX]]</f>
        <v>1211.81</v>
      </c>
      <c r="Y224" t="s">
        <v>277</v>
      </c>
      <c r="Z224" s="1">
        <f t="shared" si="288"/>
        <v>45187</v>
      </c>
      <c r="AA224" s="4">
        <f t="shared" si="289"/>
        <v>0</v>
      </c>
      <c r="AB224" s="4">
        <f t="shared" si="290"/>
        <v>0</v>
      </c>
      <c r="AC224" s="4">
        <f t="shared" si="291"/>
        <v>0</v>
      </c>
      <c r="AD224" s="4">
        <f t="shared" si="292"/>
        <v>0</v>
      </c>
      <c r="AE224" s="4">
        <f t="shared" si="299"/>
        <v>0</v>
      </c>
      <c r="AF224" s="7">
        <f t="shared" si="300"/>
        <v>1211.81</v>
      </c>
      <c r="AG224" t="s">
        <v>277</v>
      </c>
      <c r="AI224" t="s">
        <v>277</v>
      </c>
      <c r="AJ224" s="1">
        <f t="shared" si="301"/>
        <v>45187</v>
      </c>
      <c r="AK224" s="4">
        <f t="shared" si="302"/>
        <v>0</v>
      </c>
      <c r="AL224" s="4">
        <f t="shared" si="303"/>
        <v>0</v>
      </c>
      <c r="AM224" s="4">
        <f t="shared" si="304"/>
        <v>0</v>
      </c>
      <c r="AN224" s="4">
        <f t="shared" si="305"/>
        <v>0</v>
      </c>
      <c r="AO224" s="4">
        <f t="shared" si="306"/>
        <v>0</v>
      </c>
      <c r="AP224" s="4">
        <f t="shared" si="307"/>
        <v>0</v>
      </c>
      <c r="AQ224" s="4">
        <f t="shared" si="319"/>
        <v>0</v>
      </c>
      <c r="AR224" s="2">
        <f t="shared" si="308"/>
        <v>1211.81</v>
      </c>
      <c r="AU224">
        <f t="shared" si="309"/>
        <v>0.61799999999999999</v>
      </c>
      <c r="AV224">
        <f t="shared" si="310"/>
        <v>0.61799999999999999</v>
      </c>
      <c r="AW224">
        <f t="shared" si="311"/>
        <v>0.61799999999999999</v>
      </c>
      <c r="AX224">
        <f t="shared" si="312"/>
        <v>0.61799999999999999</v>
      </c>
      <c r="BE224" s="1">
        <f t="shared" si="313"/>
        <v>45187</v>
      </c>
      <c r="BF224">
        <f t="shared" si="314"/>
        <v>1</v>
      </c>
      <c r="BG224">
        <f t="shared" si="315"/>
        <v>1</v>
      </c>
      <c r="BH224">
        <f t="shared" si="316"/>
        <v>0.61799999999999999</v>
      </c>
      <c r="BI224">
        <f t="shared" si="317"/>
        <v>0.38200000000000001</v>
      </c>
    </row>
    <row r="225" spans="1:61" x14ac:dyDescent="0.25">
      <c r="A225" s="1">
        <f>eod_group_score_df_positive[[#This Row],[date]]</f>
        <v>45184</v>
      </c>
      <c r="B225" t="s">
        <v>277</v>
      </c>
      <c r="C225" s="3">
        <f>AVERAGE(eod_group_score_df_positive!Z225:Z229)</f>
        <v>0.54831945352131628</v>
      </c>
      <c r="D225" s="3">
        <f>AVERAGE(eod_group_score_df_positive!AA225:AA229)</f>
        <v>0.21163550528829939</v>
      </c>
      <c r="E225" s="3">
        <f>AVERAGE(eod_group_score_df_positive!AB225:AB229)</f>
        <v>0.26076861115371541</v>
      </c>
      <c r="F225" s="3">
        <f>AVERAGE(eod_group_score_df_positive!AC225:AC229)</f>
        <v>0.23089296778729013</v>
      </c>
      <c r="G225" t="s">
        <v>277</v>
      </c>
      <c r="H225" s="3">
        <f>ABS(AVERAGE(eod_group_score_df_negative!Z225:Z229))</f>
        <v>1.0388773688928354</v>
      </c>
      <c r="I225" s="3">
        <f>ABS(AVERAGE(eod_group_score_df_negative!AA225:AA229))</f>
        <v>0.63103157825978151</v>
      </c>
      <c r="J225" s="3">
        <f>ABS(AVERAGE(eod_group_score_df_negative!AB225:AB229))</f>
        <v>0.50199822234243097</v>
      </c>
      <c r="K225" s="3">
        <f>ABS(AVERAGE(eod_group_score_df_negative!AC225:AC229))</f>
        <v>0.27586345498324916</v>
      </c>
      <c r="L225" t="s">
        <v>277</v>
      </c>
      <c r="M225" s="4">
        <f t="shared" si="293"/>
        <v>-0.30907188600930585</v>
      </c>
      <c r="N225" s="4">
        <f t="shared" si="294"/>
        <v>-0.49770078974201704</v>
      </c>
      <c r="O225" s="4">
        <f t="shared" si="295"/>
        <v>-0.31625603080175652</v>
      </c>
      <c r="P225" s="4">
        <f t="shared" si="296"/>
        <v>-8.8741819886754142E-2</v>
      </c>
      <c r="Q225" t="s">
        <v>277</v>
      </c>
      <c r="R225" s="6">
        <f t="shared" si="285"/>
        <v>45184</v>
      </c>
      <c r="S225" s="5">
        <f t="shared" ref="S225:V225" si="348">AVERAGE(M225:M229)</f>
        <v>-3.7308917556671095E-2</v>
      </c>
      <c r="T225" s="5">
        <f t="shared" si="348"/>
        <v>1.575476514087102E-2</v>
      </c>
      <c r="U225" s="5">
        <f t="shared" si="348"/>
        <v>-4.0691049228200674E-2</v>
      </c>
      <c r="V225" s="5">
        <f t="shared" si="348"/>
        <v>1.7058441751322428E-2</v>
      </c>
      <c r="W225" s="5">
        <f t="shared" si="298"/>
        <v>-4.518675989267832E-2</v>
      </c>
      <c r="X225">
        <f>group_stock_price_index[[#This Row],[VNINDEX]]</f>
        <v>1227.3599999999999</v>
      </c>
      <c r="Y225" t="s">
        <v>277</v>
      </c>
      <c r="Z225" s="1">
        <f t="shared" si="288"/>
        <v>45184</v>
      </c>
      <c r="AA225" s="4">
        <f t="shared" si="289"/>
        <v>0</v>
      </c>
      <c r="AB225" s="4">
        <f t="shared" si="290"/>
        <v>0</v>
      </c>
      <c r="AC225" s="4">
        <f t="shared" si="291"/>
        <v>0</v>
      </c>
      <c r="AD225" s="4">
        <f t="shared" si="292"/>
        <v>0</v>
      </c>
      <c r="AE225" s="4">
        <f t="shared" si="299"/>
        <v>0</v>
      </c>
      <c r="AF225" s="7">
        <f t="shared" si="300"/>
        <v>1227.3599999999999</v>
      </c>
      <c r="AG225" t="s">
        <v>277</v>
      </c>
      <c r="AI225" t="s">
        <v>277</v>
      </c>
      <c r="AJ225" s="1">
        <f t="shared" si="301"/>
        <v>45184</v>
      </c>
      <c r="AK225" s="4">
        <f t="shared" si="302"/>
        <v>0</v>
      </c>
      <c r="AL225" s="4">
        <f t="shared" si="303"/>
        <v>0</v>
      </c>
      <c r="AM225" s="4">
        <f t="shared" si="304"/>
        <v>0</v>
      </c>
      <c r="AN225" s="4">
        <f t="shared" si="305"/>
        <v>0</v>
      </c>
      <c r="AO225" s="4">
        <f t="shared" si="306"/>
        <v>0</v>
      </c>
      <c r="AP225" s="4">
        <f t="shared" si="307"/>
        <v>0</v>
      </c>
      <c r="AQ225" s="4">
        <f t="shared" si="319"/>
        <v>0</v>
      </c>
      <c r="AR225" s="2">
        <f t="shared" si="308"/>
        <v>1227.3599999999999</v>
      </c>
      <c r="AU225">
        <f t="shared" si="309"/>
        <v>0.61799999999999999</v>
      </c>
      <c r="AV225">
        <f t="shared" si="310"/>
        <v>0.61799999999999999</v>
      </c>
      <c r="AW225">
        <f t="shared" si="311"/>
        <v>0.61799999999999999</v>
      </c>
      <c r="AX225">
        <f t="shared" si="312"/>
        <v>0.61799999999999999</v>
      </c>
      <c r="BE225" s="1">
        <f t="shared" si="313"/>
        <v>45184</v>
      </c>
      <c r="BF225">
        <f t="shared" si="314"/>
        <v>1</v>
      </c>
      <c r="BG225">
        <f t="shared" si="315"/>
        <v>1</v>
      </c>
      <c r="BH225">
        <f t="shared" si="316"/>
        <v>0.61799999999999999</v>
      </c>
      <c r="BI225">
        <f t="shared" si="317"/>
        <v>0.38200000000000001</v>
      </c>
    </row>
    <row r="226" spans="1:61" x14ac:dyDescent="0.25">
      <c r="A226" s="1">
        <f>eod_group_score_df_positive[[#This Row],[date]]</f>
        <v>45183</v>
      </c>
      <c r="B226" t="s">
        <v>277</v>
      </c>
      <c r="C226" s="3">
        <f>AVERAGE(eod_group_score_df_positive!Z226:Z230)</f>
        <v>0.60433754608845303</v>
      </c>
      <c r="D226" s="3">
        <f>AVERAGE(eod_group_score_df_positive!AA226:AA230)</f>
        <v>0.50624853012607773</v>
      </c>
      <c r="E226" s="3">
        <f>AVERAGE(eod_group_score_df_positive!AB226:AB230)</f>
        <v>0.34971127552464198</v>
      </c>
      <c r="F226" s="3">
        <f>AVERAGE(eod_group_score_df_positive!AC226:AC230)</f>
        <v>0.18353751559207207</v>
      </c>
      <c r="G226" t="s">
        <v>277</v>
      </c>
      <c r="H226" s="3">
        <f>ABS(AVERAGE(eod_group_score_df_negative!Z226:Z230))</f>
        <v>1.049540796248702</v>
      </c>
      <c r="I226" s="3">
        <f>ABS(AVERAGE(eod_group_score_df_negative!AA226:AA230))</f>
        <v>0.60295966298827142</v>
      </c>
      <c r="J226" s="3">
        <f>ABS(AVERAGE(eod_group_score_df_negative!AB226:AB230))</f>
        <v>0.48645274032789387</v>
      </c>
      <c r="K226" s="3">
        <f>ABS(AVERAGE(eod_group_score_df_negative!AC226:AC230))</f>
        <v>0.2742214165371275</v>
      </c>
      <c r="L226" t="s">
        <v>277</v>
      </c>
      <c r="M226" s="4">
        <f t="shared" si="293"/>
        <v>-0.26918742374431015</v>
      </c>
      <c r="N226" s="4">
        <f t="shared" si="294"/>
        <v>-8.7189342327751496E-2</v>
      </c>
      <c r="O226" s="4">
        <f t="shared" si="295"/>
        <v>-0.16353426147360942</v>
      </c>
      <c r="P226" s="4">
        <f t="shared" si="296"/>
        <v>-0.19810405560685043</v>
      </c>
      <c r="Q226" t="s">
        <v>277</v>
      </c>
      <c r="R226" s="6">
        <f t="shared" si="285"/>
        <v>45183</v>
      </c>
      <c r="S226" s="5">
        <f t="shared" ref="S226:V226" si="349">AVERAGE(M226:M230)</f>
        <v>0.18803608253103818</v>
      </c>
      <c r="T226" s="5">
        <f t="shared" si="349"/>
        <v>0.29225570185737093</v>
      </c>
      <c r="U226" s="5">
        <f t="shared" si="349"/>
        <v>0.18006887470778421</v>
      </c>
      <c r="V226" s="5">
        <f t="shared" si="349"/>
        <v>0.19623858126966012</v>
      </c>
      <c r="W226" s="5">
        <f t="shared" si="298"/>
        <v>0.85659924036585344</v>
      </c>
      <c r="X226">
        <f>group_stock_price_index[[#This Row],[VNINDEX]]</f>
        <v>1223.81</v>
      </c>
      <c r="Y226" t="s">
        <v>277</v>
      </c>
      <c r="Z226" s="1">
        <f t="shared" si="288"/>
        <v>45183</v>
      </c>
      <c r="AA226" s="4">
        <f t="shared" si="289"/>
        <v>0</v>
      </c>
      <c r="AB226" s="4">
        <f t="shared" si="290"/>
        <v>0.2</v>
      </c>
      <c r="AC226" s="4">
        <f t="shared" si="291"/>
        <v>0</v>
      </c>
      <c r="AD226" s="4">
        <f t="shared" si="292"/>
        <v>0</v>
      </c>
      <c r="AE226" s="4">
        <f t="shared" si="299"/>
        <v>0.2</v>
      </c>
      <c r="AF226" s="7">
        <f t="shared" si="300"/>
        <v>1223.81</v>
      </c>
      <c r="AG226" t="s">
        <v>277</v>
      </c>
      <c r="AI226" t="s">
        <v>277</v>
      </c>
      <c r="AJ226" s="1">
        <f t="shared" si="301"/>
        <v>45183</v>
      </c>
      <c r="AK226" s="4">
        <f t="shared" si="302"/>
        <v>0</v>
      </c>
      <c r="AL226" s="4">
        <f t="shared" si="303"/>
        <v>6.9099999999999995E-2</v>
      </c>
      <c r="AM226" s="4">
        <f t="shared" si="304"/>
        <v>0</v>
      </c>
      <c r="AN226" s="4">
        <f t="shared" si="305"/>
        <v>0</v>
      </c>
      <c r="AO226" s="4">
        <f t="shared" si="306"/>
        <v>6.9099999999999995E-2</v>
      </c>
      <c r="AP226" s="4">
        <f t="shared" si="307"/>
        <v>0</v>
      </c>
      <c r="AQ226" s="4">
        <f t="shared" si="319"/>
        <v>0</v>
      </c>
      <c r="AR226" s="2">
        <f t="shared" si="308"/>
        <v>1223.81</v>
      </c>
      <c r="AU226">
        <f t="shared" si="309"/>
        <v>0.61799999999999999</v>
      </c>
      <c r="AV226">
        <f t="shared" si="310"/>
        <v>1</v>
      </c>
      <c r="AW226">
        <f t="shared" si="311"/>
        <v>1</v>
      </c>
      <c r="AX226">
        <f t="shared" si="312"/>
        <v>0.61799999999999999</v>
      </c>
      <c r="BE226" s="1">
        <f t="shared" si="313"/>
        <v>45183</v>
      </c>
      <c r="BF226">
        <f t="shared" si="314"/>
        <v>1.3819999999999999</v>
      </c>
      <c r="BG226">
        <f t="shared" si="315"/>
        <v>1.3819999999999999</v>
      </c>
      <c r="BH226">
        <f t="shared" si="316"/>
        <v>1</v>
      </c>
      <c r="BI226">
        <f t="shared" si="317"/>
        <v>0.61799999999999999</v>
      </c>
    </row>
    <row r="227" spans="1:61" x14ac:dyDescent="0.25">
      <c r="A227" s="1">
        <f>eod_group_score_df_positive[[#This Row],[date]]</f>
        <v>45182</v>
      </c>
      <c r="B227" t="s">
        <v>277</v>
      </c>
      <c r="C227" s="3">
        <f>AVERAGE(eod_group_score_df_positive!Z227:Z231)</f>
        <v>0.74250398472862322</v>
      </c>
      <c r="D227" s="3">
        <f>AVERAGE(eod_group_score_df_positive!AA227:AA231)</f>
        <v>0.5185563650508338</v>
      </c>
      <c r="E227" s="3">
        <f>AVERAGE(eod_group_score_df_positive!AB227:AB231)</f>
        <v>0.37272282451873473</v>
      </c>
      <c r="F227" s="3">
        <f>AVERAGE(eod_group_score_df_positive!AC227:AC231)</f>
        <v>0.19058421461558334</v>
      </c>
      <c r="G227" t="s">
        <v>277</v>
      </c>
      <c r="H227" s="3">
        <f>ABS(AVERAGE(eod_group_score_df_negative!Z227:Z231))</f>
        <v>0.80557042510469223</v>
      </c>
      <c r="I227" s="3">
        <f>ABS(AVERAGE(eod_group_score_df_negative!AA227:AA231))</f>
        <v>0.52227198975836142</v>
      </c>
      <c r="J227" s="3">
        <f>ABS(AVERAGE(eod_group_score_df_negative!AB227:AB231))</f>
        <v>0.40561741217783664</v>
      </c>
      <c r="K227" s="3">
        <f>ABS(AVERAGE(eod_group_score_df_negative!AC227:AC231))</f>
        <v>0.30307677510624931</v>
      </c>
      <c r="L227" t="s">
        <v>277</v>
      </c>
      <c r="M227" s="4">
        <f t="shared" si="293"/>
        <v>-4.0738636318430915E-2</v>
      </c>
      <c r="N227" s="4">
        <f t="shared" si="294"/>
        <v>-3.569872679159254E-3</v>
      </c>
      <c r="O227" s="4">
        <f t="shared" si="295"/>
        <v>-4.2262478679906103E-2</v>
      </c>
      <c r="P227" s="4">
        <f t="shared" si="296"/>
        <v>-0.22787411367880844</v>
      </c>
      <c r="Q227" t="s">
        <v>277</v>
      </c>
      <c r="R227" s="6">
        <f t="shared" si="285"/>
        <v>45182</v>
      </c>
      <c r="S227" s="5">
        <f t="shared" ref="S227:V227" si="350">AVERAGE(M227:M231)</f>
        <v>0.41890246529719138</v>
      </c>
      <c r="T227" s="5">
        <f t="shared" si="350"/>
        <v>0.48071675524343283</v>
      </c>
      <c r="U227" s="5">
        <f t="shared" si="350"/>
        <v>0.3738157563356409</v>
      </c>
      <c r="V227" s="5">
        <f t="shared" si="350"/>
        <v>0.39153267846193357</v>
      </c>
      <c r="W227" s="5">
        <f t="shared" si="298"/>
        <v>1.6649676553381987</v>
      </c>
      <c r="X227">
        <f>group_stock_price_index[[#This Row],[VNINDEX]]</f>
        <v>1238.3900000000001</v>
      </c>
      <c r="Y227" t="s">
        <v>277</v>
      </c>
      <c r="Z227" s="1">
        <f t="shared" si="288"/>
        <v>45182</v>
      </c>
      <c r="AA227" s="4">
        <f t="shared" si="289"/>
        <v>0.4</v>
      </c>
      <c r="AB227" s="4">
        <f t="shared" si="290"/>
        <v>0.4</v>
      </c>
      <c r="AC227" s="4">
        <f t="shared" si="291"/>
        <v>0.4</v>
      </c>
      <c r="AD227" s="4">
        <f t="shared" si="292"/>
        <v>0.4</v>
      </c>
      <c r="AE227" s="4">
        <f t="shared" si="299"/>
        <v>1.6</v>
      </c>
      <c r="AF227" s="7">
        <f t="shared" si="300"/>
        <v>1238.3900000000001</v>
      </c>
      <c r="AG227" t="s">
        <v>277</v>
      </c>
      <c r="AI227" t="s">
        <v>277</v>
      </c>
      <c r="AJ227" s="1">
        <f t="shared" si="301"/>
        <v>45182</v>
      </c>
      <c r="AK227" s="4">
        <f t="shared" si="302"/>
        <v>0.1</v>
      </c>
      <c r="AL227" s="4">
        <f t="shared" si="303"/>
        <v>0.1</v>
      </c>
      <c r="AM227" s="4">
        <f t="shared" si="304"/>
        <v>6.1800000000000001E-2</v>
      </c>
      <c r="AN227" s="4">
        <f t="shared" si="305"/>
        <v>3.8200000000000005E-2</v>
      </c>
      <c r="AO227" s="4">
        <f t="shared" si="306"/>
        <v>0.30000000000000004</v>
      </c>
      <c r="AP227" s="4">
        <f t="shared" si="307"/>
        <v>0.7</v>
      </c>
      <c r="AQ227" s="4">
        <f t="shared" si="319"/>
        <v>0.4</v>
      </c>
      <c r="AR227" s="2">
        <f t="shared" si="308"/>
        <v>1238.3900000000001</v>
      </c>
      <c r="AU227">
        <f t="shared" si="309"/>
        <v>0.61799999999999999</v>
      </c>
      <c r="AV227">
        <f t="shared" si="310"/>
        <v>1</v>
      </c>
      <c r="AW227">
        <f t="shared" si="311"/>
        <v>1</v>
      </c>
      <c r="AX227">
        <f t="shared" si="312"/>
        <v>0.61799999999999999</v>
      </c>
      <c r="BE227" s="1">
        <f t="shared" si="313"/>
        <v>45182</v>
      </c>
      <c r="BF227">
        <f t="shared" si="314"/>
        <v>1</v>
      </c>
      <c r="BG227">
        <f t="shared" si="315"/>
        <v>1</v>
      </c>
      <c r="BH227">
        <f t="shared" si="316"/>
        <v>0.61799999999999999</v>
      </c>
      <c r="BI227">
        <f t="shared" si="317"/>
        <v>0.38200000000000001</v>
      </c>
    </row>
    <row r="228" spans="1:61" x14ac:dyDescent="0.25">
      <c r="A228" s="1">
        <f>eod_group_score_df_positive[[#This Row],[date]]</f>
        <v>45181</v>
      </c>
      <c r="B228" t="s">
        <v>277</v>
      </c>
      <c r="C228" s="3">
        <f>AVERAGE(eod_group_score_df_positive!Z228:Z232)</f>
        <v>1.1715371247334871</v>
      </c>
      <c r="D228" s="3">
        <f>AVERAGE(eod_group_score_df_positive!AA228:AA232)</f>
        <v>0.91273520636446148</v>
      </c>
      <c r="E228" s="3">
        <f>AVERAGE(eod_group_score_df_positive!AB228:AB232)</f>
        <v>0.55472467325244457</v>
      </c>
      <c r="F228" s="3">
        <f>AVERAGE(eod_group_score_df_positive!AC228:AC232)</f>
        <v>0.31902286661424994</v>
      </c>
      <c r="G228" t="s">
        <v>277</v>
      </c>
      <c r="H228" s="3">
        <f>ABS(AVERAGE(eod_group_score_df_negative!Z228:Z232))</f>
        <v>0.72543799938443376</v>
      </c>
      <c r="I228" s="3">
        <f>ABS(AVERAGE(eod_group_score_df_negative!AA228:AA232))</f>
        <v>0.46067482674113336</v>
      </c>
      <c r="J228" s="3">
        <f>ABS(AVERAGE(eod_group_score_df_negative!AB228:AB232))</f>
        <v>0.36253191791827477</v>
      </c>
      <c r="K228" s="3">
        <f>ABS(AVERAGE(eod_group_score_df_negative!AC228:AC232))</f>
        <v>0.21064898300458398</v>
      </c>
      <c r="L228" t="s">
        <v>277</v>
      </c>
      <c r="M228" s="4">
        <f t="shared" si="293"/>
        <v>0.23516340287091855</v>
      </c>
      <c r="N228" s="4">
        <f t="shared" si="294"/>
        <v>0.3291517964239099</v>
      </c>
      <c r="O228" s="4">
        <f t="shared" si="295"/>
        <v>0.20952998014314511</v>
      </c>
      <c r="P228" s="4">
        <f t="shared" si="296"/>
        <v>0.20460570764267483</v>
      </c>
      <c r="Q228" t="s">
        <v>277</v>
      </c>
      <c r="R228" s="6">
        <f t="shared" si="285"/>
        <v>45181</v>
      </c>
      <c r="S228" s="5">
        <f t="shared" ref="S228:V228" si="351">AVERAGE(M228:M232)</f>
        <v>0.60740295203965089</v>
      </c>
      <c r="T228" s="5">
        <f t="shared" si="351"/>
        <v>0.65731271770933275</v>
      </c>
      <c r="U228" s="5">
        <f t="shared" si="351"/>
        <v>0.55335073765195131</v>
      </c>
      <c r="V228" s="5">
        <f t="shared" si="351"/>
        <v>0.61755948440245445</v>
      </c>
      <c r="W228" s="5">
        <f t="shared" si="298"/>
        <v>2.4356258918033893</v>
      </c>
      <c r="X228">
        <f>group_stock_price_index[[#This Row],[VNINDEX]]</f>
        <v>1245.44</v>
      </c>
      <c r="Y228" t="s">
        <v>277</v>
      </c>
      <c r="Z228" s="1">
        <f t="shared" si="288"/>
        <v>45181</v>
      </c>
      <c r="AA228" s="4">
        <f t="shared" si="289"/>
        <v>0.6</v>
      </c>
      <c r="AB228" s="4">
        <f t="shared" si="290"/>
        <v>0.6</v>
      </c>
      <c r="AC228" s="4">
        <f t="shared" si="291"/>
        <v>0.6</v>
      </c>
      <c r="AD228" s="4">
        <f t="shared" si="292"/>
        <v>0.6</v>
      </c>
      <c r="AE228" s="4">
        <f t="shared" si="299"/>
        <v>2.4</v>
      </c>
      <c r="AF228" s="7">
        <f t="shared" si="300"/>
        <v>1245.44</v>
      </c>
      <c r="AG228" t="s">
        <v>277</v>
      </c>
      <c r="AI228" t="s">
        <v>277</v>
      </c>
      <c r="AJ228" s="1">
        <f t="shared" si="301"/>
        <v>45181</v>
      </c>
      <c r="AK228" s="4">
        <f t="shared" si="302"/>
        <v>0.15</v>
      </c>
      <c r="AL228" s="4">
        <f t="shared" si="303"/>
        <v>0.15</v>
      </c>
      <c r="AM228" s="4">
        <f t="shared" si="304"/>
        <v>9.2699999999999991E-2</v>
      </c>
      <c r="AN228" s="4">
        <f t="shared" si="305"/>
        <v>5.7299999999999997E-2</v>
      </c>
      <c r="AO228" s="4">
        <f t="shared" si="306"/>
        <v>0.45</v>
      </c>
      <c r="AP228" s="4">
        <f t="shared" si="307"/>
        <v>0.7</v>
      </c>
      <c r="AQ228" s="4">
        <f t="shared" si="319"/>
        <v>0.4</v>
      </c>
      <c r="AR228" s="2">
        <f t="shared" si="308"/>
        <v>1245.44</v>
      </c>
      <c r="AU228">
        <f t="shared" si="309"/>
        <v>0.61799999999999999</v>
      </c>
      <c r="AV228">
        <f t="shared" si="310"/>
        <v>1</v>
      </c>
      <c r="AW228">
        <f t="shared" si="311"/>
        <v>1</v>
      </c>
      <c r="AX228">
        <f t="shared" si="312"/>
        <v>0.61799999999999999</v>
      </c>
      <c r="BE228" s="1">
        <f t="shared" si="313"/>
        <v>45181</v>
      </c>
      <c r="BF228">
        <f t="shared" si="314"/>
        <v>1</v>
      </c>
      <c r="BG228">
        <f t="shared" si="315"/>
        <v>1</v>
      </c>
      <c r="BH228">
        <f t="shared" si="316"/>
        <v>0.61799999999999999</v>
      </c>
      <c r="BI228">
        <f t="shared" si="317"/>
        <v>0.38200000000000001</v>
      </c>
    </row>
    <row r="229" spans="1:61" x14ac:dyDescent="0.25">
      <c r="A229" s="1">
        <f>eod_group_score_df_positive[[#This Row],[date]]</f>
        <v>45180</v>
      </c>
      <c r="B229" t="s">
        <v>277</v>
      </c>
      <c r="C229" s="3">
        <f>AVERAGE(eod_group_score_df_positive!Z229:Z233)</f>
        <v>1.1062773967214339</v>
      </c>
      <c r="D229" s="3">
        <f>AVERAGE(eod_group_score_df_positive!AA229:AA233)</f>
        <v>0.9443143149835389</v>
      </c>
      <c r="E229" s="3">
        <f>AVERAGE(eod_group_score_df_positive!AB229:AB233)</f>
        <v>0.49815482346807594</v>
      </c>
      <c r="F229" s="3">
        <f>AVERAGE(eod_group_score_df_positive!AC229:AC233)</f>
        <v>0.49544031299118696</v>
      </c>
      <c r="G229" t="s">
        <v>277</v>
      </c>
      <c r="H229" s="3">
        <f>ABS(AVERAGE(eod_group_score_df_negative!Z229:Z233))</f>
        <v>0.74169166326356906</v>
      </c>
      <c r="I229" s="3">
        <f>ABS(AVERAGE(eod_group_score_df_negative!AA229:AA233))</f>
        <v>0.4671302616093036</v>
      </c>
      <c r="J229" s="3">
        <f>ABS(AVERAGE(eod_group_score_df_negative!AB229:AB233))</f>
        <v>0.4001760777680537</v>
      </c>
      <c r="K229" s="3">
        <f>ABS(AVERAGE(eod_group_score_df_negative!AC229:AC233))</f>
        <v>0.21466146228365504</v>
      </c>
      <c r="L229" t="s">
        <v>277</v>
      </c>
      <c r="M229" s="4">
        <f t="shared" si="293"/>
        <v>0.19728995541777283</v>
      </c>
      <c r="N229" s="4">
        <f t="shared" si="294"/>
        <v>0.33808203402937298</v>
      </c>
      <c r="O229" s="4">
        <f t="shared" si="295"/>
        <v>0.10906754467112355</v>
      </c>
      <c r="P229" s="4">
        <f t="shared" si="296"/>
        <v>0.39540649028635033</v>
      </c>
      <c r="Q229" t="s">
        <v>277</v>
      </c>
      <c r="R229" s="6">
        <f t="shared" si="285"/>
        <v>45180</v>
      </c>
      <c r="S229" s="5">
        <f t="shared" ref="S229:V229" si="352">AVERAGE(M229:M233)</f>
        <v>0.73623433957712126</v>
      </c>
      <c r="T229" s="5">
        <f t="shared" si="352"/>
        <v>0.76049125280236907</v>
      </c>
      <c r="U229" s="5">
        <f t="shared" si="352"/>
        <v>0.682012555537858</v>
      </c>
      <c r="V229" s="5">
        <f t="shared" si="352"/>
        <v>0.75573536358925841</v>
      </c>
      <c r="W229" s="5">
        <f t="shared" si="298"/>
        <v>2.934473511506607</v>
      </c>
      <c r="X229">
        <f>group_stock_price_index[[#This Row],[VNINDEX]]</f>
        <v>1223.6300000000001</v>
      </c>
      <c r="Y229" t="s">
        <v>277</v>
      </c>
      <c r="Z229" s="1">
        <f t="shared" si="288"/>
        <v>45180</v>
      </c>
      <c r="AA229" s="4">
        <f t="shared" si="289"/>
        <v>0.8</v>
      </c>
      <c r="AB229" s="4">
        <f t="shared" si="290"/>
        <v>0.8</v>
      </c>
      <c r="AC229" s="4">
        <f t="shared" si="291"/>
        <v>0.6</v>
      </c>
      <c r="AD229" s="4">
        <f t="shared" si="292"/>
        <v>0.8</v>
      </c>
      <c r="AE229" s="4">
        <f t="shared" si="299"/>
        <v>3</v>
      </c>
      <c r="AF229" s="7">
        <f t="shared" si="300"/>
        <v>1223.6300000000001</v>
      </c>
      <c r="AG229" t="s">
        <v>277</v>
      </c>
      <c r="AI229" t="s">
        <v>277</v>
      </c>
      <c r="AJ229" s="1">
        <f t="shared" si="301"/>
        <v>45180</v>
      </c>
      <c r="AK229" s="4">
        <f t="shared" si="302"/>
        <v>0.2</v>
      </c>
      <c r="AL229" s="4">
        <f t="shared" si="303"/>
        <v>0.2</v>
      </c>
      <c r="AM229" s="4">
        <f t="shared" si="304"/>
        <v>9.2699999999999991E-2</v>
      </c>
      <c r="AN229" s="4">
        <f t="shared" si="305"/>
        <v>7.640000000000001E-2</v>
      </c>
      <c r="AO229" s="4">
        <f t="shared" si="306"/>
        <v>0.56910000000000005</v>
      </c>
      <c r="AP229" s="4">
        <f t="shared" si="307"/>
        <v>0.7</v>
      </c>
      <c r="AQ229" s="4">
        <f t="shared" si="319"/>
        <v>0.6</v>
      </c>
      <c r="AR229" s="2">
        <f t="shared" si="308"/>
        <v>1223.6300000000001</v>
      </c>
      <c r="AU229">
        <f t="shared" si="309"/>
        <v>0.61799999999999999</v>
      </c>
      <c r="AV229">
        <f t="shared" si="310"/>
        <v>1</v>
      </c>
      <c r="AW229">
        <f t="shared" si="311"/>
        <v>1</v>
      </c>
      <c r="AX229">
        <f t="shared" si="312"/>
        <v>0.61799999999999999</v>
      </c>
      <c r="BE229" s="1">
        <f t="shared" si="313"/>
        <v>45180</v>
      </c>
      <c r="BF229">
        <f t="shared" si="314"/>
        <v>1</v>
      </c>
      <c r="BG229">
        <f t="shared" si="315"/>
        <v>1</v>
      </c>
      <c r="BH229">
        <f t="shared" si="316"/>
        <v>0.61799999999999999</v>
      </c>
      <c r="BI229">
        <f t="shared" si="317"/>
        <v>0.38200000000000001</v>
      </c>
    </row>
    <row r="230" spans="1:61" x14ac:dyDescent="0.25">
      <c r="A230" s="1">
        <f>eod_group_score_df_positive[[#This Row],[date]]</f>
        <v>45177</v>
      </c>
      <c r="B230" t="s">
        <v>277</v>
      </c>
      <c r="C230" s="3">
        <f>AVERAGE(eod_group_score_df_positive!Z230:Z234)</f>
        <v>1.2527003648389701</v>
      </c>
      <c r="D230" s="3">
        <f>AVERAGE(eod_group_score_df_positive!AA230:AA234)</f>
        <v>1.2540950219729166</v>
      </c>
      <c r="E230" s="3">
        <f>AVERAGE(eod_group_score_df_positive!AB230:AB234)</f>
        <v>0.86454524824063728</v>
      </c>
      <c r="F230" s="3">
        <f>AVERAGE(eod_group_score_df_positive!AC230:AC234)</f>
        <v>0.63498970264120547</v>
      </c>
      <c r="G230" t="s">
        <v>277</v>
      </c>
      <c r="H230" s="3">
        <f>ABS(AVERAGE(eod_group_score_df_negative!Z230:Z234))</f>
        <v>0.12567084900215852</v>
      </c>
      <c r="I230" s="3">
        <f>ABS(AVERAGE(eod_group_score_df_negative!AA230:AA234))</f>
        <v>7.6648219879760629E-2</v>
      </c>
      <c r="J230" s="3">
        <f>ABS(AVERAGE(eod_group_score_df_negative!AB230:AB234))</f>
        <v>0.10275451845563806</v>
      </c>
      <c r="K230" s="3">
        <f>ABS(AVERAGE(eod_group_score_df_negative!AC230:AC234))</f>
        <v>6.7759469526360958E-2</v>
      </c>
      <c r="L230" t="s">
        <v>277</v>
      </c>
      <c r="M230" s="4">
        <f t="shared" si="293"/>
        <v>0.8176531144292406</v>
      </c>
      <c r="N230" s="4">
        <f t="shared" si="294"/>
        <v>0.88480389384048264</v>
      </c>
      <c r="O230" s="4">
        <f t="shared" si="295"/>
        <v>0.78754358887816789</v>
      </c>
      <c r="P230" s="4">
        <f t="shared" si="296"/>
        <v>0.80715887770493433</v>
      </c>
      <c r="Q230" t="s">
        <v>277</v>
      </c>
      <c r="R230" s="6">
        <f t="shared" si="285"/>
        <v>45177</v>
      </c>
      <c r="S230" s="5">
        <f t="shared" ref="S230:V230" si="353">AVERAGE(M230:M234)</f>
        <v>0.84984220129659394</v>
      </c>
      <c r="T230" s="5">
        <f t="shared" si="353"/>
        <v>0.85693357744456777</v>
      </c>
      <c r="U230" s="5">
        <f t="shared" si="353"/>
        <v>0.83131453889831453</v>
      </c>
      <c r="V230" s="5">
        <f t="shared" si="353"/>
        <v>0.83122109265908117</v>
      </c>
      <c r="W230" s="5">
        <f t="shared" si="298"/>
        <v>3.3693114102985571</v>
      </c>
      <c r="X230">
        <f>group_stock_price_index[[#This Row],[VNINDEX]]</f>
        <v>1241.48</v>
      </c>
      <c r="Y230" t="s">
        <v>277</v>
      </c>
      <c r="Z230" s="1">
        <f t="shared" si="288"/>
        <v>45177</v>
      </c>
      <c r="AA230" s="4">
        <f t="shared" si="289"/>
        <v>1</v>
      </c>
      <c r="AB230" s="4">
        <f t="shared" si="290"/>
        <v>1</v>
      </c>
      <c r="AC230" s="4">
        <f t="shared" si="291"/>
        <v>1</v>
      </c>
      <c r="AD230" s="4">
        <f t="shared" si="292"/>
        <v>1</v>
      </c>
      <c r="AE230" s="4">
        <f t="shared" si="299"/>
        <v>4</v>
      </c>
      <c r="AF230" s="7">
        <f t="shared" si="300"/>
        <v>1241.48</v>
      </c>
      <c r="AG230" t="s">
        <v>277</v>
      </c>
      <c r="AI230" t="s">
        <v>277</v>
      </c>
      <c r="AJ230" s="1">
        <f t="shared" si="301"/>
        <v>45177</v>
      </c>
      <c r="AK230" s="4">
        <f t="shared" si="302"/>
        <v>0.25</v>
      </c>
      <c r="AL230" s="4">
        <f t="shared" si="303"/>
        <v>0.25</v>
      </c>
      <c r="AM230" s="4">
        <f t="shared" si="304"/>
        <v>0.1545</v>
      </c>
      <c r="AN230" s="4">
        <f t="shared" si="305"/>
        <v>9.5500000000000002E-2</v>
      </c>
      <c r="AO230" s="4">
        <f t="shared" si="306"/>
        <v>0.75</v>
      </c>
      <c r="AP230" s="4">
        <f t="shared" si="307"/>
        <v>1</v>
      </c>
      <c r="AQ230" s="4">
        <f t="shared" si="319"/>
        <v>0.8</v>
      </c>
      <c r="AR230" s="2">
        <f t="shared" si="308"/>
        <v>1241.48</v>
      </c>
      <c r="AU230">
        <f t="shared" si="309"/>
        <v>0.61799999999999999</v>
      </c>
      <c r="AV230">
        <f t="shared" si="310"/>
        <v>1</v>
      </c>
      <c r="AW230">
        <f t="shared" si="311"/>
        <v>1</v>
      </c>
      <c r="AX230">
        <f t="shared" si="312"/>
        <v>0.61799999999999999</v>
      </c>
      <c r="BE230" s="1">
        <f t="shared" si="313"/>
        <v>45177</v>
      </c>
      <c r="BF230">
        <f t="shared" si="314"/>
        <v>1</v>
      </c>
      <c r="BG230">
        <f t="shared" si="315"/>
        <v>1</v>
      </c>
      <c r="BH230">
        <f t="shared" si="316"/>
        <v>0.61799999999999999</v>
      </c>
      <c r="BI230">
        <f t="shared" si="317"/>
        <v>0.38200000000000001</v>
      </c>
    </row>
    <row r="231" spans="1:61" x14ac:dyDescent="0.25">
      <c r="A231" s="1">
        <f>eod_group_score_df_positive[[#This Row],[date]]</f>
        <v>45176</v>
      </c>
      <c r="B231" t="s">
        <v>277</v>
      </c>
      <c r="C231" s="3">
        <f>AVERAGE(eod_group_score_df_positive!Z231:Z235)</f>
        <v>1.512001778850522</v>
      </c>
      <c r="D231" s="3">
        <f>AVERAGE(eod_group_score_df_positive!AA231:AA235)</f>
        <v>1.0150361119793827</v>
      </c>
      <c r="E231" s="3">
        <f>AVERAGE(eod_group_score_df_positive!AB231:AB235)</f>
        <v>0.86531407585917852</v>
      </c>
      <c r="F231" s="3">
        <f>AVERAGE(eod_group_score_df_positive!AC231:AC235)</f>
        <v>0.6120993173276007</v>
      </c>
      <c r="G231" t="s">
        <v>277</v>
      </c>
      <c r="H231" s="3">
        <f>ABS(AVERAGE(eod_group_score_df_negative!Z231:Z235))</f>
        <v>9.2121180213670537E-2</v>
      </c>
      <c r="I231" s="3">
        <f>ABS(AVERAGE(eod_group_score_df_negative!AA231:AA235))</f>
        <v>7.9274058633642716E-2</v>
      </c>
      <c r="J231" s="3">
        <f>ABS(AVERAGE(eod_group_score_df_negative!AB231:AB235))</f>
        <v>9.337638010768122E-2</v>
      </c>
      <c r="K231" s="3">
        <f>ABS(AVERAGE(eod_group_score_df_negative!AC231:AC235))</f>
        <v>7.6284479037222547E-2</v>
      </c>
      <c r="L231" t="s">
        <v>277</v>
      </c>
      <c r="M231" s="4">
        <f t="shared" si="293"/>
        <v>0.8851444900864559</v>
      </c>
      <c r="N231" s="4">
        <f t="shared" si="294"/>
        <v>0.85511592460255781</v>
      </c>
      <c r="O231" s="4">
        <f t="shared" si="295"/>
        <v>0.80520014666567397</v>
      </c>
      <c r="P231" s="4">
        <f t="shared" si="296"/>
        <v>0.7783664303545168</v>
      </c>
      <c r="Q231" t="s">
        <v>277</v>
      </c>
      <c r="R231" s="6">
        <f t="shared" si="285"/>
        <v>45176</v>
      </c>
      <c r="S231" s="5">
        <f t="shared" ref="S231:V231" si="354">AVERAGE(M231:M235)</f>
        <v>0.85350417515805987</v>
      </c>
      <c r="T231" s="5">
        <f t="shared" si="354"/>
        <v>0.83749818344616977</v>
      </c>
      <c r="U231" s="5">
        <f t="shared" si="354"/>
        <v>0.83930198395128319</v>
      </c>
      <c r="V231" s="5">
        <f t="shared" si="354"/>
        <v>0.8189889904974702</v>
      </c>
      <c r="W231" s="5">
        <f t="shared" si="298"/>
        <v>3.3492933330529833</v>
      </c>
      <c r="X231">
        <f>group_stock_price_index[[#This Row],[VNINDEX]]</f>
        <v>1243.1400000000001</v>
      </c>
      <c r="Y231" t="s">
        <v>277</v>
      </c>
      <c r="Z231" s="1">
        <f t="shared" si="288"/>
        <v>45176</v>
      </c>
      <c r="AA231" s="4">
        <f t="shared" si="289"/>
        <v>1</v>
      </c>
      <c r="AB231" s="4">
        <f t="shared" si="290"/>
        <v>1</v>
      </c>
      <c r="AC231" s="4">
        <f t="shared" si="291"/>
        <v>1</v>
      </c>
      <c r="AD231" s="4">
        <f t="shared" si="292"/>
        <v>1</v>
      </c>
      <c r="AE231" s="4">
        <f t="shared" si="299"/>
        <v>4</v>
      </c>
      <c r="AF231" s="7">
        <f t="shared" si="300"/>
        <v>1243.1400000000001</v>
      </c>
      <c r="AG231" t="s">
        <v>277</v>
      </c>
      <c r="AI231" t="s">
        <v>277</v>
      </c>
      <c r="AJ231" s="1">
        <f t="shared" si="301"/>
        <v>45176</v>
      </c>
      <c r="AK231" s="4">
        <f t="shared" si="302"/>
        <v>0.25</v>
      </c>
      <c r="AL231" s="4">
        <f t="shared" si="303"/>
        <v>0.25</v>
      </c>
      <c r="AM231" s="4">
        <f t="shared" si="304"/>
        <v>0.1545</v>
      </c>
      <c r="AN231" s="4">
        <f t="shared" si="305"/>
        <v>9.5500000000000002E-2</v>
      </c>
      <c r="AO231" s="4">
        <f t="shared" si="306"/>
        <v>0.75</v>
      </c>
      <c r="AP231" s="4">
        <f t="shared" si="307"/>
        <v>1</v>
      </c>
      <c r="AQ231" s="4">
        <f t="shared" si="319"/>
        <v>0.8</v>
      </c>
      <c r="AR231" s="2">
        <f t="shared" si="308"/>
        <v>1243.1400000000001</v>
      </c>
      <c r="AU231">
        <f t="shared" si="309"/>
        <v>1.3819999999999999</v>
      </c>
      <c r="AV231">
        <f t="shared" si="310"/>
        <v>1.3819999999999999</v>
      </c>
      <c r="AW231">
        <f t="shared" si="311"/>
        <v>0.61799999999999999</v>
      </c>
      <c r="AX231">
        <f t="shared" si="312"/>
        <v>0.61799999999999999</v>
      </c>
      <c r="BE231" s="1">
        <f t="shared" si="313"/>
        <v>45176</v>
      </c>
      <c r="BF231">
        <f t="shared" si="314"/>
        <v>1</v>
      </c>
      <c r="BG231">
        <f t="shared" si="315"/>
        <v>1</v>
      </c>
      <c r="BH231">
        <f t="shared" si="316"/>
        <v>0.61799999999999999</v>
      </c>
      <c r="BI231">
        <f t="shared" si="317"/>
        <v>0.38200000000000001</v>
      </c>
    </row>
    <row r="232" spans="1:61" x14ac:dyDescent="0.25">
      <c r="A232" s="1">
        <f>eod_group_score_df_positive[[#This Row],[date]]</f>
        <v>45175</v>
      </c>
      <c r="B232" t="s">
        <v>277</v>
      </c>
      <c r="C232" s="3">
        <f>AVERAGE(eod_group_score_df_positive!Z232:Z236)</f>
        <v>1.4231820852066772</v>
      </c>
      <c r="D232" s="3">
        <f>AVERAGE(eod_group_score_df_positive!AA232:AA236)</f>
        <v>1.0722270553585365</v>
      </c>
      <c r="E232" s="3">
        <f>AVERAGE(eod_group_score_df_positive!AB232:AB236)</f>
        <v>0.91782114531921244</v>
      </c>
      <c r="F232" s="3">
        <f>AVERAGE(eod_group_score_df_positive!AC232:AC236)</f>
        <v>0.61188920828324245</v>
      </c>
      <c r="G232" t="s">
        <v>277</v>
      </c>
      <c r="H232" s="3">
        <f>ABS(AVERAGE(eod_group_score_df_negative!Z232:Z236))</f>
        <v>7.351491486975012E-2</v>
      </c>
      <c r="I232" s="3">
        <f>ABS(AVERAGE(eod_group_score_df_negative!AA232:AA236))</f>
        <v>6.8798149135190501E-2</v>
      </c>
      <c r="J232" s="3">
        <f>ABS(AVERAGE(eod_group_score_df_negative!AB232:AB236))</f>
        <v>7.1523467788947331E-2</v>
      </c>
      <c r="K232" s="3">
        <f>ABS(AVERAGE(eod_group_score_df_negative!AC232:AC236))</f>
        <v>3.1439501036612728E-2</v>
      </c>
      <c r="L232" t="s">
        <v>277</v>
      </c>
      <c r="M232" s="4">
        <f t="shared" si="293"/>
        <v>0.90176379739386647</v>
      </c>
      <c r="N232" s="4">
        <f t="shared" si="294"/>
        <v>0.87940993965034053</v>
      </c>
      <c r="O232" s="4">
        <f t="shared" si="295"/>
        <v>0.85541242790164551</v>
      </c>
      <c r="P232" s="4">
        <f t="shared" si="296"/>
        <v>0.90225991602379607</v>
      </c>
      <c r="Q232" t="s">
        <v>277</v>
      </c>
      <c r="R232" s="6">
        <f t="shared" si="285"/>
        <v>45175</v>
      </c>
      <c r="S232" s="5">
        <f t="shared" ref="S232:V232" si="355">AVERAGE(M232:M236)</f>
        <v>0.81169635722762945</v>
      </c>
      <c r="T232" s="5">
        <f t="shared" si="355"/>
        <v>0.81034087950850198</v>
      </c>
      <c r="U232" s="5">
        <f t="shared" si="355"/>
        <v>0.82454092614255947</v>
      </c>
      <c r="V232" s="5">
        <f t="shared" si="355"/>
        <v>0.79009553422433576</v>
      </c>
      <c r="W232" s="5">
        <f t="shared" si="298"/>
        <v>3.2366736971030265</v>
      </c>
      <c r="X232">
        <f>group_stock_price_index[[#This Row],[VNINDEX]]</f>
        <v>1245.5</v>
      </c>
      <c r="Y232" t="s">
        <v>277</v>
      </c>
      <c r="Z232" s="1">
        <f t="shared" si="288"/>
        <v>45175</v>
      </c>
      <c r="AA232" s="4">
        <f t="shared" si="289"/>
        <v>1</v>
      </c>
      <c r="AB232" s="4">
        <f t="shared" si="290"/>
        <v>1</v>
      </c>
      <c r="AC232" s="4">
        <f t="shared" si="291"/>
        <v>1</v>
      </c>
      <c r="AD232" s="4">
        <f t="shared" si="292"/>
        <v>0.8</v>
      </c>
      <c r="AE232" s="4">
        <f t="shared" si="299"/>
        <v>3.8</v>
      </c>
      <c r="AF232" s="7">
        <f t="shared" si="300"/>
        <v>1245.5</v>
      </c>
      <c r="AG232" t="s">
        <v>277</v>
      </c>
      <c r="AI232" t="s">
        <v>277</v>
      </c>
      <c r="AJ232" s="1">
        <f t="shared" si="301"/>
        <v>45175</v>
      </c>
      <c r="AK232" s="4">
        <f t="shared" si="302"/>
        <v>0.25</v>
      </c>
      <c r="AL232" s="4">
        <f t="shared" si="303"/>
        <v>0.25</v>
      </c>
      <c r="AM232" s="4">
        <f t="shared" si="304"/>
        <v>0.1545</v>
      </c>
      <c r="AN232" s="4">
        <f t="shared" si="305"/>
        <v>7.640000000000001E-2</v>
      </c>
      <c r="AO232" s="4">
        <f t="shared" si="306"/>
        <v>0.73089999999999999</v>
      </c>
      <c r="AP232" s="4">
        <f t="shared" si="307"/>
        <v>1</v>
      </c>
      <c r="AQ232" s="4">
        <f t="shared" si="319"/>
        <v>0.8</v>
      </c>
      <c r="AR232" s="2">
        <f t="shared" si="308"/>
        <v>1245.5</v>
      </c>
      <c r="AU232">
        <f t="shared" si="309"/>
        <v>0.61799999999999999</v>
      </c>
      <c r="AV232">
        <f t="shared" si="310"/>
        <v>1</v>
      </c>
      <c r="AW232">
        <f t="shared" si="311"/>
        <v>1</v>
      </c>
      <c r="AX232">
        <f t="shared" si="312"/>
        <v>0.61799999999999999</v>
      </c>
      <c r="BE232" s="1">
        <f t="shared" si="313"/>
        <v>45175</v>
      </c>
      <c r="BF232">
        <f t="shared" si="314"/>
        <v>1</v>
      </c>
      <c r="BG232">
        <f t="shared" si="315"/>
        <v>1</v>
      </c>
      <c r="BH232">
        <f t="shared" si="316"/>
        <v>0.61799999999999999</v>
      </c>
      <c r="BI232">
        <f t="shared" si="317"/>
        <v>0.38200000000000001</v>
      </c>
    </row>
    <row r="233" spans="1:61" x14ac:dyDescent="0.25">
      <c r="A233" s="1">
        <f>eod_group_score_df_positive[[#This Row],[date]]</f>
        <v>45174</v>
      </c>
      <c r="B233" t="s">
        <v>277</v>
      </c>
      <c r="C233" s="3">
        <f>AVERAGE(eod_group_score_df_positive!Z233:Z237)</f>
        <v>1.1538784026083531</v>
      </c>
      <c r="D233" s="3">
        <f>AVERAGE(eod_group_score_df_positive!AA233:AA237)</f>
        <v>0.84203102556360021</v>
      </c>
      <c r="E233" s="3">
        <f>AVERAGE(eod_group_score_df_positive!AB233:AB237)</f>
        <v>0.8628866540740916</v>
      </c>
      <c r="F233" s="3">
        <f>AVERAGE(eod_group_score_df_positive!AC233:AC237)</f>
        <v>0.58026699174679641</v>
      </c>
      <c r="G233" t="s">
        <v>277</v>
      </c>
      <c r="H233" s="3">
        <f>ABS(AVERAGE(eod_group_score_df_negative!Z233:Z237))</f>
        <v>7.4095751351564348E-2</v>
      </c>
      <c r="I233" s="3">
        <f>ABS(AVERAGE(eod_group_score_df_negative!AA233:AA237))</f>
        <v>7.0717732954363677E-2</v>
      </c>
      <c r="J233" s="3">
        <f>ABS(AVERAGE(eod_group_score_df_negative!AB233:AB237))</f>
        <v>6.8534394029238402E-2</v>
      </c>
      <c r="K233" s="3">
        <f>ABS(AVERAGE(eod_group_score_df_negative!AC233:AC237))</f>
        <v>3.1995263073206034E-2</v>
      </c>
      <c r="L233" t="s">
        <v>277</v>
      </c>
      <c r="M233" s="4">
        <f t="shared" si="293"/>
        <v>0.87932034055827057</v>
      </c>
      <c r="N233" s="4">
        <f t="shared" si="294"/>
        <v>0.84504447188909126</v>
      </c>
      <c r="O233" s="4">
        <f t="shared" si="295"/>
        <v>0.85283906957267863</v>
      </c>
      <c r="P233" s="4">
        <f t="shared" si="296"/>
        <v>0.89548510357669453</v>
      </c>
      <c r="Q233" t="s">
        <v>277</v>
      </c>
      <c r="R233" s="6">
        <f t="shared" si="285"/>
        <v>45174</v>
      </c>
      <c r="S233" s="5">
        <f t="shared" ref="S233:V233" si="356">AVERAGE(M233:M237)</f>
        <v>0.78855203284465647</v>
      </c>
      <c r="T233" s="5">
        <f t="shared" si="356"/>
        <v>0.80235643571818982</v>
      </c>
      <c r="U233" s="5">
        <f t="shared" si="356"/>
        <v>0.81300433069563205</v>
      </c>
      <c r="V233" s="5">
        <f t="shared" si="356"/>
        <v>0.75330287469698087</v>
      </c>
      <c r="W233" s="5">
        <f t="shared" si="298"/>
        <v>3.1572156739554589</v>
      </c>
      <c r="X233">
        <f>group_stock_price_index[[#This Row],[VNINDEX]]</f>
        <v>1234.98</v>
      </c>
      <c r="Y233" t="s">
        <v>277</v>
      </c>
      <c r="Z233" s="1">
        <f t="shared" si="288"/>
        <v>45174</v>
      </c>
      <c r="AA233" s="4">
        <f t="shared" si="289"/>
        <v>0.8</v>
      </c>
      <c r="AB233" s="4">
        <f t="shared" si="290"/>
        <v>1</v>
      </c>
      <c r="AC233" s="4">
        <f t="shared" si="291"/>
        <v>1</v>
      </c>
      <c r="AD233" s="4">
        <f t="shared" si="292"/>
        <v>0.8</v>
      </c>
      <c r="AE233" s="4">
        <f t="shared" si="299"/>
        <v>3.5999999999999996</v>
      </c>
      <c r="AF233" s="7">
        <f t="shared" si="300"/>
        <v>1234.98</v>
      </c>
      <c r="AG233" t="s">
        <v>277</v>
      </c>
      <c r="AI233" t="s">
        <v>277</v>
      </c>
      <c r="AJ233" s="1">
        <f t="shared" si="301"/>
        <v>45174</v>
      </c>
      <c r="AK233" s="4">
        <f t="shared" si="302"/>
        <v>0.2</v>
      </c>
      <c r="AL233" s="4">
        <f t="shared" si="303"/>
        <v>0.25</v>
      </c>
      <c r="AM233" s="4">
        <f t="shared" si="304"/>
        <v>0.1545</v>
      </c>
      <c r="AN233" s="4">
        <f t="shared" si="305"/>
        <v>7.640000000000001E-2</v>
      </c>
      <c r="AO233" s="4">
        <f t="shared" si="306"/>
        <v>0.68090000000000006</v>
      </c>
      <c r="AP233" s="4">
        <f t="shared" si="307"/>
        <v>1</v>
      </c>
      <c r="AQ233" s="4">
        <f t="shared" si="319"/>
        <v>0.6</v>
      </c>
      <c r="AR233" s="2">
        <f t="shared" si="308"/>
        <v>1234.98</v>
      </c>
      <c r="AU233">
        <f t="shared" si="309"/>
        <v>0.61799999999999999</v>
      </c>
      <c r="AV233">
        <f t="shared" si="310"/>
        <v>1</v>
      </c>
      <c r="AW233">
        <f t="shared" si="311"/>
        <v>1</v>
      </c>
      <c r="AX233">
        <f t="shared" si="312"/>
        <v>0.61799999999999999</v>
      </c>
      <c r="BE233" s="1">
        <f t="shared" si="313"/>
        <v>45174</v>
      </c>
      <c r="BF233">
        <f t="shared" si="314"/>
        <v>1</v>
      </c>
      <c r="BG233">
        <f t="shared" si="315"/>
        <v>1</v>
      </c>
      <c r="BH233">
        <f t="shared" si="316"/>
        <v>0.61799999999999999</v>
      </c>
      <c r="BI233">
        <f t="shared" si="317"/>
        <v>0.38200000000000001</v>
      </c>
    </row>
    <row r="234" spans="1:61" x14ac:dyDescent="0.25">
      <c r="A234" s="1">
        <f>eod_group_score_df_positive[[#This Row],[date]]</f>
        <v>45169</v>
      </c>
      <c r="B234" t="s">
        <v>277</v>
      </c>
      <c r="C234" s="3">
        <f>AVERAGE(eod_group_score_df_positive!Z234:Z238)</f>
        <v>0.79155825440311456</v>
      </c>
      <c r="D234" s="3">
        <f>AVERAGE(eod_group_score_df_positive!AA234:AA238)</f>
        <v>0.75678238529764397</v>
      </c>
      <c r="E234" s="3">
        <f>AVERAGE(eod_group_score_df_positive!AB234:AB238)</f>
        <v>0.76370911432740263</v>
      </c>
      <c r="F234" s="3">
        <f>AVERAGE(eod_group_score_df_positive!AC234:AC238)</f>
        <v>0.30582156442225672</v>
      </c>
      <c r="G234" t="s">
        <v>277</v>
      </c>
      <c r="H234" s="3">
        <f>ABS(AVERAGE(eod_group_score_df_negative!Z234:Z238))</f>
        <v>0.10522431249634603</v>
      </c>
      <c r="I234" s="3">
        <f>ABS(AVERAGE(eod_group_score_df_negative!AA234:AA238))</f>
        <v>7.4712447733807003E-2</v>
      </c>
      <c r="J234" s="3">
        <f>ABS(AVERAGE(eod_group_score_df_negative!AB234:AB238))</f>
        <v>5.9440692332768427E-2</v>
      </c>
      <c r="K234" s="3">
        <f>ABS(AVERAGE(eod_group_score_df_negative!AC234:AC238))</f>
        <v>3.9186900578225783E-2</v>
      </c>
      <c r="L234" t="s">
        <v>277</v>
      </c>
      <c r="M234" s="4">
        <f t="shared" si="293"/>
        <v>0.7653292640151359</v>
      </c>
      <c r="N234" s="4">
        <f t="shared" si="294"/>
        <v>0.82029365724036662</v>
      </c>
      <c r="O234" s="4">
        <f t="shared" si="295"/>
        <v>0.85557746147340619</v>
      </c>
      <c r="P234" s="4">
        <f t="shared" si="296"/>
        <v>0.77283513563546347</v>
      </c>
      <c r="Q234" t="s">
        <v>277</v>
      </c>
      <c r="R234" s="6">
        <f t="shared" si="285"/>
        <v>45169</v>
      </c>
      <c r="S234" s="5">
        <f t="shared" ref="S234:V234" si="357">AVERAGE(M234:M238)</f>
        <v>0.7263776345544658</v>
      </c>
      <c r="T234" s="5">
        <f t="shared" si="357"/>
        <v>0.75155527872043937</v>
      </c>
      <c r="U234" s="5">
        <f t="shared" si="357"/>
        <v>0.78828312433973258</v>
      </c>
      <c r="V234" s="5">
        <f t="shared" si="357"/>
        <v>0.71419254442965863</v>
      </c>
      <c r="W234" s="5">
        <f t="shared" si="298"/>
        <v>2.980408582044296</v>
      </c>
      <c r="X234">
        <f>group_stock_price_index[[#This Row],[VNINDEX]]</f>
        <v>1224.05</v>
      </c>
      <c r="Y234" t="s">
        <v>277</v>
      </c>
      <c r="Z234" s="1">
        <f t="shared" si="288"/>
        <v>45169</v>
      </c>
      <c r="AA234" s="4">
        <f t="shared" si="289"/>
        <v>0.8</v>
      </c>
      <c r="AB234" s="4">
        <f t="shared" si="290"/>
        <v>0.8</v>
      </c>
      <c r="AC234" s="4">
        <f t="shared" si="291"/>
        <v>0.8</v>
      </c>
      <c r="AD234" s="4">
        <f t="shared" si="292"/>
        <v>0.8</v>
      </c>
      <c r="AE234" s="4">
        <f t="shared" si="299"/>
        <v>3.2</v>
      </c>
      <c r="AF234" s="7">
        <f t="shared" si="300"/>
        <v>1224.05</v>
      </c>
      <c r="AG234" t="s">
        <v>277</v>
      </c>
      <c r="AI234" t="s">
        <v>277</v>
      </c>
      <c r="AJ234" s="1">
        <f t="shared" si="301"/>
        <v>45169</v>
      </c>
      <c r="AK234" s="4">
        <f t="shared" si="302"/>
        <v>0.2</v>
      </c>
      <c r="AL234" s="4">
        <f t="shared" si="303"/>
        <v>0.2</v>
      </c>
      <c r="AM234" s="4">
        <f t="shared" si="304"/>
        <v>0.1236</v>
      </c>
      <c r="AN234" s="4">
        <f t="shared" si="305"/>
        <v>7.640000000000001E-2</v>
      </c>
      <c r="AO234" s="4">
        <f t="shared" si="306"/>
        <v>0.60000000000000009</v>
      </c>
      <c r="AP234" s="4">
        <f t="shared" si="307"/>
        <v>0.7</v>
      </c>
      <c r="AQ234" s="4">
        <f t="shared" si="319"/>
        <v>0.6</v>
      </c>
      <c r="AR234" s="2">
        <f t="shared" si="308"/>
        <v>1224.05</v>
      </c>
      <c r="AU234">
        <f t="shared" si="309"/>
        <v>0.61799999999999999</v>
      </c>
      <c r="AV234">
        <f t="shared" si="310"/>
        <v>1</v>
      </c>
      <c r="AW234">
        <f t="shared" si="311"/>
        <v>1</v>
      </c>
      <c r="AX234">
        <f t="shared" si="312"/>
        <v>0.61799999999999999</v>
      </c>
      <c r="BE234" s="1">
        <f t="shared" si="313"/>
        <v>45169</v>
      </c>
      <c r="BF234">
        <f t="shared" si="314"/>
        <v>1</v>
      </c>
      <c r="BG234">
        <f t="shared" si="315"/>
        <v>1</v>
      </c>
      <c r="BH234">
        <f t="shared" si="316"/>
        <v>0.61799999999999999</v>
      </c>
      <c r="BI234">
        <f t="shared" si="317"/>
        <v>0.38200000000000001</v>
      </c>
    </row>
    <row r="235" spans="1:61" x14ac:dyDescent="0.25">
      <c r="A235" s="1">
        <f>eod_group_score_df_positive[[#This Row],[date]]</f>
        <v>45168</v>
      </c>
      <c r="B235" t="s">
        <v>277</v>
      </c>
      <c r="C235" s="3">
        <f>AVERAGE(eod_group_score_df_positive!Z235:Z239)</f>
        <v>0.97863205176290913</v>
      </c>
      <c r="D235" s="3">
        <f>AVERAGE(eod_group_score_df_positive!AA235:AA239)</f>
        <v>0.56075671224302437</v>
      </c>
      <c r="E235" s="3">
        <f>AVERAGE(eod_group_score_df_positive!AB235:AB239)</f>
        <v>0.59471121343054778</v>
      </c>
      <c r="F235" s="3">
        <f>AVERAGE(eod_group_score_df_positive!AC235:AC239)</f>
        <v>0.24791206660943937</v>
      </c>
      <c r="G235" t="s">
        <v>277</v>
      </c>
      <c r="H235" s="3">
        <f>ABS(AVERAGE(eod_group_score_df_negative!Z235:Z239))</f>
        <v>8.743742832125638E-2</v>
      </c>
      <c r="I235" s="3">
        <f>ABS(AVERAGE(eod_group_score_df_negative!AA235:AA239))</f>
        <v>6.6618837724414084E-2</v>
      </c>
      <c r="J235" s="3">
        <f>ABS(AVERAGE(eod_group_score_df_negative!AB235:AB239))</f>
        <v>5.6142364706123049E-2</v>
      </c>
      <c r="K235" s="3">
        <f>ABS(AVERAGE(eod_group_score_df_negative!AC235:AC239))</f>
        <v>3.606536579795451E-2</v>
      </c>
      <c r="L235" t="s">
        <v>277</v>
      </c>
      <c r="M235" s="4">
        <f t="shared" si="293"/>
        <v>0.83596298373656996</v>
      </c>
      <c r="N235" s="4">
        <f t="shared" si="294"/>
        <v>0.78762692384849331</v>
      </c>
      <c r="O235" s="4">
        <f t="shared" si="295"/>
        <v>0.82748081414301167</v>
      </c>
      <c r="P235" s="4">
        <f t="shared" si="296"/>
        <v>0.74599836689687971</v>
      </c>
      <c r="Q235" t="s">
        <v>277</v>
      </c>
      <c r="R235" s="6">
        <f t="shared" si="285"/>
        <v>45168</v>
      </c>
      <c r="S235" s="5">
        <f t="shared" ref="S235:V235" si="358">AVERAGE(M235:M239)</f>
        <v>0.46455097749406515</v>
      </c>
      <c r="T235" s="5">
        <f t="shared" si="358"/>
        <v>0.44535839360094853</v>
      </c>
      <c r="U235" s="5">
        <f t="shared" si="358"/>
        <v>0.50850447742250693</v>
      </c>
      <c r="V235" s="5">
        <f t="shared" si="358"/>
        <v>0.4299297026317811</v>
      </c>
      <c r="W235" s="5">
        <f t="shared" si="298"/>
        <v>1.8483435511493016</v>
      </c>
      <c r="X235">
        <f>group_stock_price_index[[#This Row],[VNINDEX]]</f>
        <v>1213.1600000000001</v>
      </c>
      <c r="Y235" t="s">
        <v>277</v>
      </c>
      <c r="Z235" s="1">
        <f t="shared" si="288"/>
        <v>45168</v>
      </c>
      <c r="AA235" s="4">
        <f t="shared" si="289"/>
        <v>0.4</v>
      </c>
      <c r="AB235" s="4">
        <f t="shared" si="290"/>
        <v>0.4</v>
      </c>
      <c r="AC235" s="4">
        <f t="shared" si="291"/>
        <v>0.6</v>
      </c>
      <c r="AD235" s="4">
        <f t="shared" si="292"/>
        <v>0.4</v>
      </c>
      <c r="AE235" s="4">
        <f t="shared" si="299"/>
        <v>1.7999999999999998</v>
      </c>
      <c r="AF235" s="7">
        <f t="shared" si="300"/>
        <v>1213.1600000000001</v>
      </c>
      <c r="AG235" t="s">
        <v>277</v>
      </c>
      <c r="AI235" t="s">
        <v>277</v>
      </c>
      <c r="AJ235" s="1">
        <f t="shared" si="301"/>
        <v>45168</v>
      </c>
      <c r="AK235" s="4">
        <f t="shared" si="302"/>
        <v>0.1</v>
      </c>
      <c r="AL235" s="4">
        <f t="shared" si="303"/>
        <v>0.1</v>
      </c>
      <c r="AM235" s="4">
        <f t="shared" si="304"/>
        <v>9.2699999999999991E-2</v>
      </c>
      <c r="AN235" s="4">
        <f t="shared" si="305"/>
        <v>3.8200000000000005E-2</v>
      </c>
      <c r="AO235" s="4">
        <f t="shared" si="306"/>
        <v>0.33090000000000003</v>
      </c>
      <c r="AP235" s="4">
        <f t="shared" si="307"/>
        <v>0.7</v>
      </c>
      <c r="AQ235" s="4">
        <f t="shared" si="319"/>
        <v>0.4</v>
      </c>
      <c r="AR235" s="2">
        <f t="shared" si="308"/>
        <v>1213.1600000000001</v>
      </c>
      <c r="AU235">
        <f t="shared" si="309"/>
        <v>0.61799999999999999</v>
      </c>
      <c r="AV235">
        <f t="shared" si="310"/>
        <v>1</v>
      </c>
      <c r="AW235">
        <f t="shared" si="311"/>
        <v>1</v>
      </c>
      <c r="AX235">
        <f t="shared" si="312"/>
        <v>0.61799999999999999</v>
      </c>
      <c r="BE235" s="1">
        <f t="shared" si="313"/>
        <v>45168</v>
      </c>
      <c r="BF235">
        <f t="shared" si="314"/>
        <v>1</v>
      </c>
      <c r="BG235">
        <f t="shared" si="315"/>
        <v>1</v>
      </c>
      <c r="BH235">
        <f t="shared" si="316"/>
        <v>0.61799999999999999</v>
      </c>
      <c r="BI235">
        <f t="shared" si="317"/>
        <v>0.38200000000000001</v>
      </c>
    </row>
    <row r="236" spans="1:61" x14ac:dyDescent="0.25">
      <c r="A236" s="1">
        <f>eod_group_score_df_positive[[#This Row],[date]]</f>
        <v>45167</v>
      </c>
      <c r="B236" t="s">
        <v>277</v>
      </c>
      <c r="C236" s="3">
        <f>AVERAGE(eod_group_score_df_positive!Z236:Z240)</f>
        <v>0.6454385052170063</v>
      </c>
      <c r="D236" s="3">
        <f>AVERAGE(eod_group_score_df_positive!AA236:AA240)</f>
        <v>0.50120564574539217</v>
      </c>
      <c r="E236" s="3">
        <f>AVERAGE(eod_group_score_df_positive!AB236:AB240)</f>
        <v>0.48357606763384781</v>
      </c>
      <c r="F236" s="3">
        <f>AVERAGE(eod_group_score_df_positive!AC236:AC240)</f>
        <v>0.24786054121581097</v>
      </c>
      <c r="G236" t="s">
        <v>277</v>
      </c>
      <c r="H236" s="3">
        <f>ABS(AVERAGE(eod_group_score_df_negative!Z236:Z240))</f>
        <v>0.12472607399115501</v>
      </c>
      <c r="I236" s="3">
        <f>ABS(AVERAGE(eod_group_score_df_negative!AA236:AA240))</f>
        <v>8.1818926873254649E-2</v>
      </c>
      <c r="J236" s="3">
        <f>ABS(AVERAGE(eod_group_score_df_negative!AB236:AB240))</f>
        <v>7.5021025923429227E-2</v>
      </c>
      <c r="K236" s="3">
        <f>ABS(AVERAGE(eod_group_score_df_negative!AC236:AC240))</f>
        <v>5.553705999990903E-2</v>
      </c>
      <c r="L236" t="s">
        <v>277</v>
      </c>
      <c r="M236" s="4">
        <f t="shared" si="293"/>
        <v>0.67610540043430423</v>
      </c>
      <c r="N236" s="4">
        <f t="shared" si="294"/>
        <v>0.71932940491421804</v>
      </c>
      <c r="O236" s="4">
        <f t="shared" si="295"/>
        <v>0.73139485762205536</v>
      </c>
      <c r="P236" s="4">
        <f t="shared" si="296"/>
        <v>0.63389914898884514</v>
      </c>
      <c r="Q236" t="s">
        <v>277</v>
      </c>
      <c r="R236" s="6">
        <f t="shared" si="285"/>
        <v>45167</v>
      </c>
      <c r="S236" s="5">
        <f t="shared" ref="S236:V236" si="359">AVERAGE(M236:M240)</f>
        <v>0.14289378524726354</v>
      </c>
      <c r="T236" s="5">
        <f t="shared" si="359"/>
        <v>0.12120802661947476</v>
      </c>
      <c r="U236" s="5">
        <f t="shared" si="359"/>
        <v>0.20025015878980038</v>
      </c>
      <c r="V236" s="5">
        <f t="shared" si="359"/>
        <v>0.13091878672517451</v>
      </c>
      <c r="W236" s="5">
        <f t="shared" si="298"/>
        <v>0.5952707573817132</v>
      </c>
      <c r="X236">
        <f>group_stock_price_index[[#This Row],[VNINDEX]]</f>
        <v>1204.43</v>
      </c>
      <c r="Y236" t="s">
        <v>277</v>
      </c>
      <c r="Z236" s="1">
        <f t="shared" si="288"/>
        <v>45167</v>
      </c>
      <c r="AA236" s="4">
        <f t="shared" si="289"/>
        <v>0</v>
      </c>
      <c r="AB236" s="4">
        <f t="shared" si="290"/>
        <v>0</v>
      </c>
      <c r="AC236" s="4">
        <f t="shared" si="291"/>
        <v>0.2</v>
      </c>
      <c r="AD236" s="4">
        <f t="shared" si="292"/>
        <v>0</v>
      </c>
      <c r="AE236" s="4">
        <f t="shared" si="299"/>
        <v>0.2</v>
      </c>
      <c r="AF236" s="7">
        <f t="shared" si="300"/>
        <v>1204.43</v>
      </c>
      <c r="AG236" t="s">
        <v>277</v>
      </c>
      <c r="AI236" t="s">
        <v>277</v>
      </c>
      <c r="AJ236" s="1">
        <f t="shared" si="301"/>
        <v>45167</v>
      </c>
      <c r="AK236" s="4">
        <f t="shared" si="302"/>
        <v>0</v>
      </c>
      <c r="AL236" s="4">
        <f t="shared" si="303"/>
        <v>0</v>
      </c>
      <c r="AM236" s="4">
        <f t="shared" si="304"/>
        <v>3.09E-2</v>
      </c>
      <c r="AN236" s="4">
        <f t="shared" si="305"/>
        <v>0</v>
      </c>
      <c r="AO236" s="4">
        <f t="shared" si="306"/>
        <v>3.09E-2</v>
      </c>
      <c r="AP236" s="4">
        <f t="shared" si="307"/>
        <v>0</v>
      </c>
      <c r="AQ236" s="4">
        <f t="shared" si="319"/>
        <v>0</v>
      </c>
      <c r="AR236" s="2">
        <f t="shared" si="308"/>
        <v>1204.43</v>
      </c>
      <c r="AU236">
        <f t="shared" si="309"/>
        <v>0.61799999999999999</v>
      </c>
      <c r="AV236">
        <f t="shared" si="310"/>
        <v>1</v>
      </c>
      <c r="AW236">
        <f t="shared" si="311"/>
        <v>1</v>
      </c>
      <c r="AX236">
        <f t="shared" si="312"/>
        <v>0.61799999999999999</v>
      </c>
      <c r="BE236" s="1">
        <f t="shared" si="313"/>
        <v>45167</v>
      </c>
      <c r="BF236">
        <f t="shared" si="314"/>
        <v>1</v>
      </c>
      <c r="BG236">
        <f t="shared" si="315"/>
        <v>1</v>
      </c>
      <c r="BH236">
        <f t="shared" si="316"/>
        <v>0.61799999999999999</v>
      </c>
      <c r="BI236">
        <f t="shared" si="317"/>
        <v>0.38200000000000001</v>
      </c>
    </row>
    <row r="237" spans="1:61" x14ac:dyDescent="0.25">
      <c r="A237" s="1">
        <f>eod_group_score_df_positive[[#This Row],[date]]</f>
        <v>45166</v>
      </c>
      <c r="B237" t="s">
        <v>277</v>
      </c>
      <c r="C237" s="3">
        <f>AVERAGE(eod_group_score_df_positive!Z237:Z241)</f>
        <v>0.80686653273948872</v>
      </c>
      <c r="D237" s="3">
        <f>AVERAGE(eod_group_score_df_positive!AA237:AA241)</f>
        <v>0.50965664912913589</v>
      </c>
      <c r="E237" s="3">
        <f>AVERAGE(eod_group_score_df_positive!AB237:AB241)</f>
        <v>0.55313860998905051</v>
      </c>
      <c r="F237" s="3">
        <f>AVERAGE(eod_group_score_df_positive!AC237:AC241)</f>
        <v>0.32327425977102203</v>
      </c>
      <c r="G237" t="s">
        <v>277</v>
      </c>
      <c r="H237" s="3">
        <f>ABS(AVERAGE(eod_group_score_df_negative!Z237:Z241))</f>
        <v>9.6658080303978475E-2</v>
      </c>
      <c r="I237" s="3">
        <f>ABS(AVERAGE(eod_group_score_df_negative!AA237:AA241))</f>
        <v>4.4472245991217282E-2</v>
      </c>
      <c r="J237" s="3">
        <f>ABS(AVERAGE(eod_group_score_df_negative!AB237:AB241))</f>
        <v>6.2236089228143013E-2</v>
      </c>
      <c r="K237" s="3">
        <f>ABS(AVERAGE(eod_group_score_df_negative!AC237:AC241))</f>
        <v>5.2998679734011969E-2</v>
      </c>
      <c r="L237" t="s">
        <v>277</v>
      </c>
      <c r="M237" s="4">
        <f t="shared" si="293"/>
        <v>0.78604217547900179</v>
      </c>
      <c r="N237" s="4">
        <f t="shared" si="294"/>
        <v>0.83948772069878008</v>
      </c>
      <c r="O237" s="4">
        <f t="shared" si="295"/>
        <v>0.79772945066700862</v>
      </c>
      <c r="P237" s="4">
        <f t="shared" si="296"/>
        <v>0.71829661838702108</v>
      </c>
      <c r="Q237" t="s">
        <v>277</v>
      </c>
      <c r="R237" s="6">
        <f t="shared" si="285"/>
        <v>45166</v>
      </c>
      <c r="S237" s="5">
        <f t="shared" ref="S237:V237" si="360">AVERAGE(M237:M241)</f>
        <v>-0.13050939672617032</v>
      </c>
      <c r="T237" s="5">
        <f t="shared" si="360"/>
        <v>-0.18675369081486404</v>
      </c>
      <c r="U237" s="5">
        <f t="shared" si="360"/>
        <v>-8.2572413145230034E-2</v>
      </c>
      <c r="V237" s="5">
        <f t="shared" si="360"/>
        <v>-0.14883635985565968</v>
      </c>
      <c r="W237" s="5">
        <f t="shared" si="298"/>
        <v>-0.54867186054192407</v>
      </c>
      <c r="X237">
        <f>group_stock_price_index[[#This Row],[VNINDEX]]</f>
        <v>1201.72</v>
      </c>
      <c r="Y237" t="s">
        <v>277</v>
      </c>
      <c r="Z237" s="1">
        <f t="shared" si="288"/>
        <v>45166</v>
      </c>
      <c r="AA237" s="4">
        <f t="shared" si="289"/>
        <v>0</v>
      </c>
      <c r="AB237" s="4">
        <f t="shared" si="290"/>
        <v>0</v>
      </c>
      <c r="AC237" s="4">
        <f t="shared" si="291"/>
        <v>0</v>
      </c>
      <c r="AD237" s="4">
        <f t="shared" si="292"/>
        <v>0</v>
      </c>
      <c r="AE237" s="4">
        <f t="shared" si="299"/>
        <v>0</v>
      </c>
      <c r="AF237" s="7">
        <f t="shared" si="300"/>
        <v>1201.72</v>
      </c>
      <c r="AG237" t="s">
        <v>277</v>
      </c>
      <c r="AI237" t="s">
        <v>277</v>
      </c>
      <c r="AJ237" s="1">
        <f t="shared" si="301"/>
        <v>45166</v>
      </c>
      <c r="AK237" s="4">
        <f t="shared" si="302"/>
        <v>0</v>
      </c>
      <c r="AL237" s="4">
        <f t="shared" si="303"/>
        <v>0</v>
      </c>
      <c r="AM237" s="4">
        <f t="shared" si="304"/>
        <v>0</v>
      </c>
      <c r="AN237" s="4">
        <f t="shared" si="305"/>
        <v>0</v>
      </c>
      <c r="AO237" s="4">
        <f t="shared" si="306"/>
        <v>0</v>
      </c>
      <c r="AP237" s="4">
        <f t="shared" si="307"/>
        <v>0</v>
      </c>
      <c r="AQ237" s="4">
        <f t="shared" si="319"/>
        <v>0</v>
      </c>
      <c r="AR237" s="2">
        <f t="shared" si="308"/>
        <v>1201.72</v>
      </c>
      <c r="AU237">
        <f t="shared" si="309"/>
        <v>0.61799999999999999</v>
      </c>
      <c r="AV237">
        <f t="shared" si="310"/>
        <v>1</v>
      </c>
      <c r="AW237">
        <f t="shared" si="311"/>
        <v>1</v>
      </c>
      <c r="AX237">
        <f t="shared" si="312"/>
        <v>0.61799999999999999</v>
      </c>
      <c r="BE237" s="1">
        <f t="shared" si="313"/>
        <v>45166</v>
      </c>
      <c r="BF237">
        <f t="shared" si="314"/>
        <v>1</v>
      </c>
      <c r="BG237">
        <f t="shared" si="315"/>
        <v>1</v>
      </c>
      <c r="BH237">
        <f t="shared" si="316"/>
        <v>0.61799999999999999</v>
      </c>
      <c r="BI237">
        <f t="shared" si="317"/>
        <v>0.38200000000000001</v>
      </c>
    </row>
    <row r="238" spans="1:61" x14ac:dyDescent="0.25">
      <c r="A238" s="1">
        <f>eod_group_score_df_positive[[#This Row],[date]]</f>
        <v>45163</v>
      </c>
      <c r="B238" t="s">
        <v>277</v>
      </c>
      <c r="C238" s="3">
        <f>AVERAGE(eod_group_score_df_positive!Z238:Z242)</f>
        <v>0.63048697689050459</v>
      </c>
      <c r="D238" s="3">
        <f>AVERAGE(eod_group_score_df_positive!AA238:AA242)</f>
        <v>0.38604520627694555</v>
      </c>
      <c r="E238" s="3">
        <f>AVERAGE(eod_group_score_df_positive!AB238:AB242)</f>
        <v>0.49538768093780189</v>
      </c>
      <c r="F238" s="3">
        <f>AVERAGE(eod_group_score_df_positive!AC238:AC242)</f>
        <v>0.30808974059150618</v>
      </c>
      <c r="G238" t="s">
        <v>277</v>
      </c>
      <c r="H238" s="3">
        <f>ABS(AVERAGE(eod_group_score_df_negative!Z238:Z242))</f>
        <v>0.17347571304996615</v>
      </c>
      <c r="I238" s="3">
        <f>ABS(AVERAGE(eod_group_score_df_negative!AA238:AA242))</f>
        <v>9.9229236708521781E-2</v>
      </c>
      <c r="J238" s="3">
        <f>ABS(AVERAGE(eod_group_score_df_negative!AB238:AB242))</f>
        <v>7.7568849629075953E-2</v>
      </c>
      <c r="K238" s="3">
        <f>ABS(AVERAGE(eod_group_score_df_negative!AC238:AC242))</f>
        <v>5.4382967014219893E-2</v>
      </c>
      <c r="L238" t="s">
        <v>277</v>
      </c>
      <c r="M238" s="4">
        <f t="shared" si="293"/>
        <v>0.56844834910731712</v>
      </c>
      <c r="N238" s="4">
        <f t="shared" si="294"/>
        <v>0.59103868690033845</v>
      </c>
      <c r="O238" s="4">
        <f t="shared" si="295"/>
        <v>0.72923303779318116</v>
      </c>
      <c r="P238" s="4">
        <f t="shared" si="296"/>
        <v>0.69993345224008363</v>
      </c>
      <c r="Q238" t="s">
        <v>277</v>
      </c>
      <c r="R238" s="6">
        <f t="shared" si="285"/>
        <v>45163</v>
      </c>
      <c r="S238" s="5">
        <f t="shared" ref="S238:V238" si="361">AVERAGE(M238:M242)</f>
        <v>-0.44422303381245493</v>
      </c>
      <c r="T238" s="5">
        <f t="shared" si="361"/>
        <v>-0.53028169811216375</v>
      </c>
      <c r="U238" s="5">
        <f t="shared" si="361"/>
        <v>-0.39801493925935116</v>
      </c>
      <c r="V238" s="5">
        <f t="shared" si="361"/>
        <v>-0.4612487735991414</v>
      </c>
      <c r="W238" s="5">
        <f t="shared" si="298"/>
        <v>-1.8337684447831113</v>
      </c>
      <c r="X238">
        <f>group_stock_price_index[[#This Row],[VNINDEX]]</f>
        <v>1183.3699999999999</v>
      </c>
      <c r="Y238" t="s">
        <v>277</v>
      </c>
      <c r="Z238" s="1">
        <f t="shared" si="288"/>
        <v>45163</v>
      </c>
      <c r="AA238" s="4">
        <f t="shared" si="289"/>
        <v>0</v>
      </c>
      <c r="AB238" s="4">
        <f t="shared" si="290"/>
        <v>0</v>
      </c>
      <c r="AC238" s="4">
        <f t="shared" si="291"/>
        <v>0</v>
      </c>
      <c r="AD238" s="4">
        <f t="shared" si="292"/>
        <v>0</v>
      </c>
      <c r="AE238" s="4">
        <f t="shared" si="299"/>
        <v>0</v>
      </c>
      <c r="AF238" s="7">
        <f t="shared" si="300"/>
        <v>1183.3699999999999</v>
      </c>
      <c r="AG238" t="s">
        <v>277</v>
      </c>
      <c r="AI238" t="s">
        <v>277</v>
      </c>
      <c r="AJ238" s="1">
        <f t="shared" si="301"/>
        <v>45163</v>
      </c>
      <c r="AK238" s="4">
        <f t="shared" si="302"/>
        <v>0</v>
      </c>
      <c r="AL238" s="4">
        <f t="shared" si="303"/>
        <v>0</v>
      </c>
      <c r="AM238" s="4">
        <f t="shared" si="304"/>
        <v>0</v>
      </c>
      <c r="AN238" s="4">
        <f t="shared" si="305"/>
        <v>0</v>
      </c>
      <c r="AO238" s="4">
        <f t="shared" si="306"/>
        <v>0</v>
      </c>
      <c r="AP238" s="4">
        <f t="shared" si="307"/>
        <v>0</v>
      </c>
      <c r="AQ238" s="4">
        <f t="shared" si="319"/>
        <v>0</v>
      </c>
      <c r="AR238" s="2">
        <f t="shared" si="308"/>
        <v>1183.3699999999999</v>
      </c>
      <c r="AU238">
        <f t="shared" si="309"/>
        <v>0.61799999999999999</v>
      </c>
      <c r="AV238">
        <f t="shared" si="310"/>
        <v>1</v>
      </c>
      <c r="AW238">
        <f t="shared" si="311"/>
        <v>1</v>
      </c>
      <c r="AX238">
        <f t="shared" si="312"/>
        <v>0.61799999999999999</v>
      </c>
      <c r="BE238" s="1">
        <f t="shared" si="313"/>
        <v>45163</v>
      </c>
      <c r="BF238">
        <f t="shared" si="314"/>
        <v>1</v>
      </c>
      <c r="BG238">
        <f t="shared" si="315"/>
        <v>1</v>
      </c>
      <c r="BH238">
        <f t="shared" si="316"/>
        <v>0.61799999999999999</v>
      </c>
      <c r="BI238">
        <f t="shared" si="317"/>
        <v>0.38200000000000001</v>
      </c>
    </row>
    <row r="239" spans="1:61" x14ac:dyDescent="0.25">
      <c r="A239" s="1">
        <f>eod_group_score_df_positive[[#This Row],[date]]</f>
        <v>45162</v>
      </c>
      <c r="B239" t="s">
        <v>277</v>
      </c>
      <c r="C239" s="3">
        <f>AVERAGE(eod_group_score_df_positive!Z239:Z243)</f>
        <v>0.60899066345135799</v>
      </c>
      <c r="D239" s="3">
        <f>AVERAGE(eod_group_score_df_positive!AA239:AA243)</f>
        <v>0.30815109131493112</v>
      </c>
      <c r="E239" s="3">
        <f>AVERAGE(eod_group_score_df_positive!AB239:AB243)</f>
        <v>0.48907117325177857</v>
      </c>
      <c r="F239" s="3">
        <f>AVERAGE(eod_group_score_df_positive!AC239:AC243)</f>
        <v>0.29955472251484749</v>
      </c>
      <c r="G239" t="s">
        <v>277</v>
      </c>
      <c r="H239" s="3">
        <f>ABS(AVERAGE(eod_group_score_df_negative!Z239:Z243))</f>
        <v>2.0608735697636686</v>
      </c>
      <c r="I239" s="3">
        <f>ABS(AVERAGE(eod_group_score_df_negative!AA239:AA243))</f>
        <v>1.8221030285762385</v>
      </c>
      <c r="J239" s="3">
        <f>ABS(AVERAGE(eod_group_score_df_negative!AB239:AB243))</f>
        <v>1.6527640137668189</v>
      </c>
      <c r="K239" s="3">
        <f>ABS(AVERAGE(eod_group_score_df_negative!AC239:AC243))</f>
        <v>1.4047803529126826</v>
      </c>
      <c r="L239" t="s">
        <v>277</v>
      </c>
      <c r="M239" s="4">
        <f t="shared" si="293"/>
        <v>-0.54380402128686756</v>
      </c>
      <c r="N239" s="4">
        <f t="shared" si="294"/>
        <v>-0.71069076835708778</v>
      </c>
      <c r="O239" s="4">
        <f t="shared" si="295"/>
        <v>-0.54331577311272183</v>
      </c>
      <c r="P239" s="4">
        <f t="shared" si="296"/>
        <v>-0.64847907335392418</v>
      </c>
      <c r="Q239" t="s">
        <v>277</v>
      </c>
      <c r="R239" s="6">
        <f t="shared" si="285"/>
        <v>45162</v>
      </c>
      <c r="S239" s="5">
        <f t="shared" ref="S239:V239" si="362">AVERAGE(M239:M243)</f>
        <v>-0.69405656881446698</v>
      </c>
      <c r="T239" s="5">
        <f t="shared" si="362"/>
        <v>-0.82600245345288437</v>
      </c>
      <c r="U239" s="5">
        <f t="shared" si="362"/>
        <v>-0.69593420088861546</v>
      </c>
      <c r="V239" s="5">
        <f t="shared" si="362"/>
        <v>-0.78880301962034483</v>
      </c>
      <c r="W239" s="5">
        <f t="shared" si="298"/>
        <v>-3.0047962427763117</v>
      </c>
      <c r="X239">
        <f>group_stock_price_index[[#This Row],[VNINDEX]]</f>
        <v>1189.3900000000001</v>
      </c>
      <c r="Y239" t="s">
        <v>277</v>
      </c>
      <c r="Z239" s="1">
        <f t="shared" si="288"/>
        <v>45162</v>
      </c>
      <c r="AA239" s="4">
        <f t="shared" si="289"/>
        <v>0</v>
      </c>
      <c r="AB239" s="4">
        <f t="shared" si="290"/>
        <v>0</v>
      </c>
      <c r="AC239" s="4">
        <f t="shared" si="291"/>
        <v>0</v>
      </c>
      <c r="AD239" s="4">
        <f t="shared" si="292"/>
        <v>0</v>
      </c>
      <c r="AE239" s="4">
        <f t="shared" si="299"/>
        <v>0</v>
      </c>
      <c r="AF239" s="7">
        <f t="shared" si="300"/>
        <v>1189.3900000000001</v>
      </c>
      <c r="AG239" t="s">
        <v>277</v>
      </c>
      <c r="AI239" t="s">
        <v>277</v>
      </c>
      <c r="AJ239" s="1">
        <f t="shared" si="301"/>
        <v>45162</v>
      </c>
      <c r="AK239" s="4">
        <f t="shared" si="302"/>
        <v>0</v>
      </c>
      <c r="AL239" s="4">
        <f t="shared" si="303"/>
        <v>0</v>
      </c>
      <c r="AM239" s="4">
        <f t="shared" si="304"/>
        <v>0</v>
      </c>
      <c r="AN239" s="4">
        <f t="shared" si="305"/>
        <v>0</v>
      </c>
      <c r="AO239" s="4">
        <f t="shared" si="306"/>
        <v>0</v>
      </c>
      <c r="AP239" s="4">
        <f t="shared" si="307"/>
        <v>0</v>
      </c>
      <c r="AQ239" s="4">
        <f t="shared" si="319"/>
        <v>0</v>
      </c>
      <c r="AR239" s="2">
        <f t="shared" si="308"/>
        <v>1189.3900000000001</v>
      </c>
      <c r="AU239">
        <f t="shared" si="309"/>
        <v>1.3819999999999999</v>
      </c>
      <c r="AV239">
        <f t="shared" si="310"/>
        <v>1.3819999999999999</v>
      </c>
      <c r="AW239">
        <f t="shared" si="311"/>
        <v>0.61799999999999999</v>
      </c>
      <c r="AX239">
        <f t="shared" si="312"/>
        <v>0.61799999999999999</v>
      </c>
      <c r="BE239" s="1">
        <f t="shared" si="313"/>
        <v>45162</v>
      </c>
      <c r="BF239">
        <f t="shared" si="314"/>
        <v>1</v>
      </c>
      <c r="BG239">
        <f t="shared" si="315"/>
        <v>1</v>
      </c>
      <c r="BH239">
        <f t="shared" si="316"/>
        <v>0.61799999999999999</v>
      </c>
      <c r="BI239">
        <f t="shared" si="317"/>
        <v>0.38200000000000001</v>
      </c>
    </row>
    <row r="240" spans="1:61" x14ac:dyDescent="0.25">
      <c r="A240" s="1">
        <f>eod_group_score_df_positive[[#This Row],[date]]</f>
        <v>45161</v>
      </c>
      <c r="B240" t="s">
        <v>277</v>
      </c>
      <c r="C240" s="3">
        <f>AVERAGE(eod_group_score_df_positive!Z240:Z244)</f>
        <v>0.29097864390193562</v>
      </c>
      <c r="D240" s="3">
        <f>AVERAGE(eod_group_score_df_positive!AA240:AA244)</f>
        <v>0.18573484170357407</v>
      </c>
      <c r="E240" s="3">
        <f>AVERAGE(eod_group_score_df_positive!AB240:AB244)</f>
        <v>0.29687360293598591</v>
      </c>
      <c r="F240" s="3">
        <f>AVERAGE(eod_group_score_df_positive!AC240:AC244)</f>
        <v>0.21631512485598123</v>
      </c>
      <c r="G240" t="s">
        <v>277</v>
      </c>
      <c r="H240" s="3">
        <f>ABS(AVERAGE(eod_group_score_df_negative!Z240:Z244))</f>
        <v>2.265086440783203</v>
      </c>
      <c r="I240" s="3">
        <f>ABS(AVERAGE(eod_group_score_df_negative!AA240:AA244))</f>
        <v>2.0402995278613529</v>
      </c>
      <c r="J240" s="3">
        <f>ABS(AVERAGE(eod_group_score_df_negative!AB240:AB244))</f>
        <v>1.7776479790033484</v>
      </c>
      <c r="K240" s="3">
        <f>ABS(AVERAGE(eod_group_score_df_negative!AC240:AC244))</f>
        <v>1.5076974687878903</v>
      </c>
      <c r="L240" t="s">
        <v>277</v>
      </c>
      <c r="M240" s="4">
        <f t="shared" si="293"/>
        <v>-0.77232297749743795</v>
      </c>
      <c r="N240" s="4">
        <f t="shared" si="294"/>
        <v>-0.8331249110588751</v>
      </c>
      <c r="O240" s="4">
        <f t="shared" si="295"/>
        <v>-0.71379077902052168</v>
      </c>
      <c r="P240" s="4">
        <f t="shared" si="296"/>
        <v>-0.74905621263615285</v>
      </c>
      <c r="Q240" t="s">
        <v>277</v>
      </c>
      <c r="R240" s="6">
        <f t="shared" si="285"/>
        <v>45161</v>
      </c>
      <c r="S240" s="5">
        <f t="shared" ref="S240:V240" si="363">AVERAGE(M240:M244)</f>
        <v>-0.51246194838780956</v>
      </c>
      <c r="T240" s="5">
        <f t="shared" si="363"/>
        <v>-0.74663346055709856</v>
      </c>
      <c r="U240" s="5">
        <f t="shared" si="363"/>
        <v>-0.53781045451163589</v>
      </c>
      <c r="V240" s="5">
        <f t="shared" si="363"/>
        <v>-0.76121708637072627</v>
      </c>
      <c r="W240" s="5">
        <f t="shared" si="298"/>
        <v>-2.5581229498272702</v>
      </c>
      <c r="X240">
        <f>group_stock_price_index[[#This Row],[VNINDEX]]</f>
        <v>1172.56</v>
      </c>
      <c r="Y240" t="s">
        <v>277</v>
      </c>
      <c r="Z240" s="1">
        <f t="shared" si="288"/>
        <v>45161</v>
      </c>
      <c r="AA240" s="4">
        <f t="shared" si="289"/>
        <v>0</v>
      </c>
      <c r="AB240" s="4">
        <f t="shared" si="290"/>
        <v>0</v>
      </c>
      <c r="AC240" s="4">
        <f t="shared" si="291"/>
        <v>0</v>
      </c>
      <c r="AD240" s="4">
        <f t="shared" si="292"/>
        <v>0</v>
      </c>
      <c r="AE240" s="4">
        <f t="shared" si="299"/>
        <v>0</v>
      </c>
      <c r="AF240" s="7">
        <f t="shared" si="300"/>
        <v>1172.56</v>
      </c>
      <c r="AG240" t="s">
        <v>277</v>
      </c>
      <c r="AI240" t="s">
        <v>277</v>
      </c>
      <c r="AJ240" s="1">
        <f t="shared" si="301"/>
        <v>45161</v>
      </c>
      <c r="AK240" s="4">
        <f t="shared" si="302"/>
        <v>0</v>
      </c>
      <c r="AL240" s="4">
        <f t="shared" si="303"/>
        <v>0</v>
      </c>
      <c r="AM240" s="4">
        <f t="shared" si="304"/>
        <v>0</v>
      </c>
      <c r="AN240" s="4">
        <f t="shared" si="305"/>
        <v>0</v>
      </c>
      <c r="AO240" s="4">
        <f t="shared" si="306"/>
        <v>0</v>
      </c>
      <c r="AP240" s="4">
        <f t="shared" si="307"/>
        <v>0</v>
      </c>
      <c r="AQ240" s="4">
        <f t="shared" si="319"/>
        <v>0</v>
      </c>
      <c r="AR240" s="2">
        <f t="shared" si="308"/>
        <v>1172.56</v>
      </c>
      <c r="AU240">
        <f t="shared" si="309"/>
        <v>1.3819999999999999</v>
      </c>
      <c r="AV240">
        <f t="shared" si="310"/>
        <v>1.3819999999999999</v>
      </c>
      <c r="AW240">
        <f t="shared" si="311"/>
        <v>0.61799999999999999</v>
      </c>
      <c r="AX240">
        <f t="shared" si="312"/>
        <v>0.61799999999999999</v>
      </c>
      <c r="BE240" s="1">
        <f t="shared" si="313"/>
        <v>45161</v>
      </c>
      <c r="BF240">
        <f t="shared" si="314"/>
        <v>1</v>
      </c>
      <c r="BG240">
        <f t="shared" si="315"/>
        <v>1</v>
      </c>
      <c r="BH240">
        <f t="shared" si="316"/>
        <v>0.61799999999999999</v>
      </c>
      <c r="BI240">
        <f t="shared" si="317"/>
        <v>0.38200000000000001</v>
      </c>
    </row>
    <row r="241" spans="1:61" x14ac:dyDescent="0.25">
      <c r="A241" s="1">
        <f>eod_group_score_df_positive[[#This Row],[date]]</f>
        <v>45160</v>
      </c>
      <c r="B241" t="s">
        <v>277</v>
      </c>
      <c r="C241" s="3">
        <f>AVERAGE(eod_group_score_df_positive!Z241:Z245)</f>
        <v>0.41045370795851649</v>
      </c>
      <c r="D241" s="3">
        <f>AVERAGE(eod_group_score_df_positive!AA241:AA245)</f>
        <v>0.20099815302090254</v>
      </c>
      <c r="E241" s="3">
        <f>AVERAGE(eod_group_score_df_positive!AB241:AB245)</f>
        <v>0.33470147109213955</v>
      </c>
      <c r="F241" s="3">
        <f>AVERAGE(eod_group_score_df_positive!AC241:AC245)</f>
        <v>0.20152217123811456</v>
      </c>
      <c r="G241" t="s">
        <v>277</v>
      </c>
      <c r="H241" s="3">
        <f>ABS(AVERAGE(eod_group_score_df_negative!Z241:Z245))</f>
        <v>2.2454354146732034</v>
      </c>
      <c r="I241" s="3">
        <f>ABS(AVERAGE(eod_group_score_df_negative!AA241:AA245))</f>
        <v>2.038275882697695</v>
      </c>
      <c r="J241" s="3">
        <f>ABS(AVERAGE(eod_group_score_df_negative!AB241:AB245))</f>
        <v>1.7751028875412243</v>
      </c>
      <c r="K241" s="3">
        <f>ABS(AVERAGE(eod_group_score_df_negative!AC241:AC245))</f>
        <v>1.5126598919005168</v>
      </c>
      <c r="L241" t="s">
        <v>277</v>
      </c>
      <c r="M241" s="4">
        <f t="shared" si="293"/>
        <v>-0.69091050943286514</v>
      </c>
      <c r="N241" s="4">
        <f t="shared" si="294"/>
        <v>-0.82047918225747574</v>
      </c>
      <c r="O241" s="4">
        <f t="shared" si="295"/>
        <v>-0.68271800205309641</v>
      </c>
      <c r="P241" s="4">
        <f t="shared" si="296"/>
        <v>-0.76487658391532609</v>
      </c>
      <c r="Q241" t="s">
        <v>277</v>
      </c>
      <c r="R241" s="6">
        <f t="shared" si="285"/>
        <v>45160</v>
      </c>
      <c r="S241" s="5">
        <f t="shared" ref="S241:V241" si="364">AVERAGE(M241:M245)</f>
        <v>-0.28182096417538394</v>
      </c>
      <c r="T241" s="5">
        <f t="shared" si="364"/>
        <v>-0.65385052775616725</v>
      </c>
      <c r="U241" s="5">
        <f t="shared" si="364"/>
        <v>-0.37533351237385237</v>
      </c>
      <c r="V241" s="5">
        <f t="shared" si="364"/>
        <v>-0.73494923781071531</v>
      </c>
      <c r="W241" s="5">
        <f t="shared" si="298"/>
        <v>-2.0459542421161188</v>
      </c>
      <c r="X241">
        <f>group_stock_price_index[[#This Row],[VNINDEX]]</f>
        <v>1180.49</v>
      </c>
      <c r="Y241" t="s">
        <v>277</v>
      </c>
      <c r="Z241" s="1">
        <f t="shared" si="288"/>
        <v>45160</v>
      </c>
      <c r="AA241" s="4">
        <f t="shared" si="289"/>
        <v>0</v>
      </c>
      <c r="AB241" s="4">
        <f t="shared" si="290"/>
        <v>0</v>
      </c>
      <c r="AC241" s="4">
        <f t="shared" si="291"/>
        <v>0</v>
      </c>
      <c r="AD241" s="4">
        <f t="shared" si="292"/>
        <v>0</v>
      </c>
      <c r="AE241" s="4">
        <f t="shared" si="299"/>
        <v>0</v>
      </c>
      <c r="AF241" s="7">
        <f t="shared" si="300"/>
        <v>1180.49</v>
      </c>
      <c r="AG241" t="s">
        <v>277</v>
      </c>
      <c r="AI241" t="s">
        <v>277</v>
      </c>
      <c r="AJ241" s="1">
        <f t="shared" si="301"/>
        <v>45160</v>
      </c>
      <c r="AK241" s="4">
        <f t="shared" si="302"/>
        <v>0</v>
      </c>
      <c r="AL241" s="4">
        <f t="shared" si="303"/>
        <v>0</v>
      </c>
      <c r="AM241" s="4">
        <f t="shared" si="304"/>
        <v>0</v>
      </c>
      <c r="AN241" s="4">
        <f t="shared" si="305"/>
        <v>0</v>
      </c>
      <c r="AO241" s="4">
        <f t="shared" si="306"/>
        <v>0</v>
      </c>
      <c r="AP241" s="4">
        <f t="shared" si="307"/>
        <v>0</v>
      </c>
      <c r="AQ241" s="4">
        <f t="shared" si="319"/>
        <v>0</v>
      </c>
      <c r="AR241" s="2">
        <f t="shared" si="308"/>
        <v>1180.49</v>
      </c>
      <c r="AU241">
        <f t="shared" si="309"/>
        <v>1.3819999999999999</v>
      </c>
      <c r="AV241">
        <f t="shared" si="310"/>
        <v>1.3819999999999999</v>
      </c>
      <c r="AW241">
        <f t="shared" si="311"/>
        <v>0.61799999999999999</v>
      </c>
      <c r="AX241">
        <f t="shared" si="312"/>
        <v>0.61799999999999999</v>
      </c>
      <c r="BE241" s="1">
        <f t="shared" si="313"/>
        <v>45160</v>
      </c>
      <c r="BF241">
        <f t="shared" si="314"/>
        <v>1</v>
      </c>
      <c r="BG241">
        <f t="shared" si="315"/>
        <v>1</v>
      </c>
      <c r="BH241">
        <f t="shared" si="316"/>
        <v>0.61799999999999999</v>
      </c>
      <c r="BI241">
        <f t="shared" si="317"/>
        <v>0.38200000000000001</v>
      </c>
    </row>
    <row r="242" spans="1:61" x14ac:dyDescent="0.25">
      <c r="A242" s="1">
        <f>eod_group_score_df_positive[[#This Row],[date]]</f>
        <v>45159</v>
      </c>
      <c r="B242" t="s">
        <v>277</v>
      </c>
      <c r="C242" s="3">
        <f>AVERAGE(eod_group_score_df_positive!Z242:Z246)</f>
        <v>0.27823495445117058</v>
      </c>
      <c r="D242" s="3">
        <f>AVERAGE(eod_group_score_df_positive!AA242:AA246)</f>
        <v>0.132713415480083</v>
      </c>
      <c r="E242" s="3">
        <f>AVERAGE(eod_group_score_df_positive!AB242:AB246)</f>
        <v>0.22207288918456011</v>
      </c>
      <c r="F242" s="3">
        <f>AVERAGE(eod_group_score_df_positive!AC242:AC246)</f>
        <v>0.13057461130689779</v>
      </c>
      <c r="G242" t="s">
        <v>277</v>
      </c>
      <c r="H242" s="3">
        <f>ABS(AVERAGE(eod_group_score_df_negative!Z242:Z246))</f>
        <v>2.2805533805611966</v>
      </c>
      <c r="I242" s="3">
        <f>ABS(AVERAGE(eod_group_score_df_negative!AA242:AA246))</f>
        <v>2.0456359940806497</v>
      </c>
      <c r="J242" s="3">
        <f>ABS(AVERAGE(eod_group_score_df_negative!AB242:AB246))</f>
        <v>1.7920400395931793</v>
      </c>
      <c r="K242" s="3">
        <f>ABS(AVERAGE(eod_group_score_df_negative!AC242:AC246))</f>
        <v>1.5409456968838646</v>
      </c>
      <c r="L242" t="s">
        <v>277</v>
      </c>
      <c r="M242" s="4">
        <f t="shared" ref="M242:M305" si="365">(C242-H242)/(C242+H242)</f>
        <v>-0.78252600995242094</v>
      </c>
      <c r="N242" s="4">
        <f t="shared" ref="N242:N305" si="366">(D242-I242)/(D242+I242)</f>
        <v>-0.87815231578771846</v>
      </c>
      <c r="O242" s="4">
        <f t="shared" ref="O242:O305" si="367">(E242-J242)/(E242+J242)</f>
        <v>-0.77948317990359695</v>
      </c>
      <c r="P242" s="4">
        <f t="shared" ref="P242:P305" si="368">(F242-K242)/(F242+K242)</f>
        <v>-0.84376545033038763</v>
      </c>
      <c r="Q242" t="s">
        <v>277</v>
      </c>
      <c r="R242" s="6">
        <f t="shared" ref="R242:R305" si="369">A242</f>
        <v>45159</v>
      </c>
      <c r="S242" s="5">
        <f t="shared" ref="S242:V242" si="370">AVERAGE(M242:M246)</f>
        <v>-5.4139687231174696E-2</v>
      </c>
      <c r="T242" s="5">
        <f t="shared" si="370"/>
        <v>-0.48254745116623105</v>
      </c>
      <c r="U242" s="5">
        <f t="shared" si="370"/>
        <v>-0.2050236623083975</v>
      </c>
      <c r="V242" s="5">
        <f t="shared" si="370"/>
        <v>-0.61447051105271377</v>
      </c>
      <c r="W242" s="5">
        <f t="shared" ref="W242:W305" si="371">SUM(S242:V242)</f>
        <v>-1.3561813117585171</v>
      </c>
      <c r="X242">
        <f>group_stock_price_index[[#This Row],[VNINDEX]]</f>
        <v>1179.76</v>
      </c>
      <c r="Y242" t="s">
        <v>277</v>
      </c>
      <c r="Z242" s="1">
        <f t="shared" ref="Z242:Z305" si="372">R242</f>
        <v>45159</v>
      </c>
      <c r="AA242" s="4">
        <f t="shared" ref="AA242:AA305" si="373">IF($W242&lt;0,0,IF(S242&lt;20%,0,IF(AND(S242&gt;=20%,S242&lt;30%),20%,IF(AND(S242&gt;=30%,S242&lt;50%),40%,IF(AND(S242&gt;=50%,S242&lt;70%),60%,IF(AND(S242&gt;=70%,S242&lt;80%),80%,IF(S242&gt;=80%,100%)))))))*$AH$1</f>
        <v>0</v>
      </c>
      <c r="AB242" s="4">
        <f t="shared" ref="AB242:AB305" si="374">IF($W242&lt;0,0,IF(T242&lt;20%,0,IF(AND(T242&gt;=20%,T242&lt;30%),20%,IF(AND(T242&gt;=30%,T242&lt;50%),40%,IF(AND(T242&gt;=50%,T242&lt;70%),60%,IF(AND(T242&gt;=70%,T242&lt;80%),80%,IF(T242&gt;=80%,100%)))))))*$AH$1</f>
        <v>0</v>
      </c>
      <c r="AC242" s="4">
        <f t="shared" ref="AC242:AC305" si="375">IF($W242&lt;0,0,IF(U242&lt;20%,0,IF(AND(U242&gt;=20%,U242&lt;30%),20%,IF(AND(U242&gt;=30%,U242&lt;50%),40%,IF(AND(U242&gt;=50%,U242&lt;70%),60%,IF(AND(U242&gt;=70%,U242&lt;80%),80%,IF(U242&gt;=80%,100%)))))))*$AH$1</f>
        <v>0</v>
      </c>
      <c r="AD242" s="4">
        <f t="shared" ref="AD242:AD305" si="376">IF($W242&lt;0,0,IF(V242&lt;20%,0,IF(AND(V242&gt;=20%,V242&lt;30%),20%,IF(AND(V242&gt;=30%,V242&lt;50%),40%,IF(AND(V242&gt;=50%,V242&lt;70%),60%,IF(AND(V242&gt;=70%,V242&lt;80%),80%,IF(V242&gt;=80%,100%)))))))*$AH$1</f>
        <v>0</v>
      </c>
      <c r="AE242" s="4">
        <f t="shared" ref="AE242:AE305" si="377">SUM(AA242:AD242)</f>
        <v>0</v>
      </c>
      <c r="AF242" s="7">
        <f t="shared" ref="AF242:AF305" si="378">X242</f>
        <v>1179.76</v>
      </c>
      <c r="AG242" t="s">
        <v>277</v>
      </c>
      <c r="AI242" t="s">
        <v>277</v>
      </c>
      <c r="AJ242" s="1">
        <f t="shared" ref="AJ242:AJ305" si="379">Z242</f>
        <v>45159</v>
      </c>
      <c r="AK242" s="4">
        <f t="shared" ref="AK242:AK305" si="380">AA242*$AT$1*BF242</f>
        <v>0</v>
      </c>
      <c r="AL242" s="4">
        <f t="shared" ref="AL242:AL305" si="381">AB242*$AT$1*BG242</f>
        <v>0</v>
      </c>
      <c r="AM242" s="4">
        <f t="shared" ref="AM242:AM305" si="382">AC242*$AT$1*BH242</f>
        <v>0</v>
      </c>
      <c r="AN242" s="4">
        <f t="shared" ref="AN242:AN305" si="383">AD242*$AT$1*BI242</f>
        <v>0</v>
      </c>
      <c r="AO242" s="4">
        <f t="shared" ref="AO242:AO305" si="384">SUM(AK242:AN242)</f>
        <v>0</v>
      </c>
      <c r="AP242" s="4">
        <f t="shared" si="307"/>
        <v>0</v>
      </c>
      <c r="AQ242" s="4">
        <f t="shared" si="319"/>
        <v>0</v>
      </c>
      <c r="AR242" s="2">
        <f t="shared" ref="AR242:AR305" si="385">AF242</f>
        <v>1179.76</v>
      </c>
      <c r="AU242">
        <f t="shared" si="309"/>
        <v>1.3819999999999999</v>
      </c>
      <c r="AV242">
        <f t="shared" si="310"/>
        <v>1.3819999999999999</v>
      </c>
      <c r="AW242">
        <f t="shared" si="311"/>
        <v>0.61799999999999999</v>
      </c>
      <c r="AX242">
        <f t="shared" si="312"/>
        <v>0.61799999999999999</v>
      </c>
      <c r="BE242" s="1">
        <f t="shared" ref="BE242:BE305" si="386">AJ242</f>
        <v>45159</v>
      </c>
      <c r="BF242">
        <f t="shared" ref="BF242:BF305" si="387">IF(OR(AND(AA242&gt;AC242,AA242&gt;AD242),AND(AB242&gt;AC242,AB242&gt;AD242)),1.382,IF(AND(AD242&gt;AC242,AD242&gt;AB242,AD242&gt;AA242),0.382,1))</f>
        <v>1</v>
      </c>
      <c r="BG242">
        <f t="shared" ref="BG242:BG305" si="388">IF(OR(AND(AA242&gt;AC242,AA242&gt;AD242),AND(AB242&gt;AC242,AB242&gt;AD242)),1.382,IF(AND(AD242&gt;AC242,AD242&gt;AB242,AD242&gt;AA242),0.382,1))</f>
        <v>1</v>
      </c>
      <c r="BH242">
        <f t="shared" ref="BH242:BH305" si="389">IF(OR(AND(AA242&gt;AC242,AA242&gt;AD242),AND(AB242&gt;AC242,AB242&gt;AD242)),1,IF(AND(AD242&gt;AC242,AD242&gt;AB242,AD242&gt;AA242),0.382,0.618))</f>
        <v>0.61799999999999999</v>
      </c>
      <c r="BI242">
        <f t="shared" ref="BI242:BI305" si="390">IF(OR(AND(AA242&gt;AC242,AA242&gt;AD242),AND(AB242&gt;AC242,AB242&gt;AD242)),0.618,IF(AND(AD242&gt;AC242,AD242&gt;AB242,AD242&gt;AA242),0.382,0.382))</f>
        <v>0.38200000000000001</v>
      </c>
    </row>
    <row r="243" spans="1:61" x14ac:dyDescent="0.25">
      <c r="A243" s="1">
        <f>eod_group_score_df_positive[[#This Row],[date]]</f>
        <v>45156</v>
      </c>
      <c r="B243" t="s">
        <v>277</v>
      </c>
      <c r="C243" s="3">
        <f>AVERAGE(eod_group_score_df_positive!Z243:Z247)</f>
        <v>0.42200939467864862</v>
      </c>
      <c r="D243" s="3">
        <f>AVERAGE(eod_group_score_df_positive!AA243:AA247)</f>
        <v>0.11853670108853964</v>
      </c>
      <c r="E243" s="3">
        <f>AVERAGE(eod_group_score_df_positive!AB243:AB247)</f>
        <v>0.24194842960287075</v>
      </c>
      <c r="F243" s="3">
        <f>AVERAGE(eod_group_score_df_positive!AC243:AC247)</f>
        <v>4.9970619756201519E-2</v>
      </c>
      <c r="G243" t="s">
        <v>277</v>
      </c>
      <c r="H243" s="3">
        <f>ABS(AVERAGE(eod_group_score_df_negative!Z243:Z247))</f>
        <v>2.2214916306925181</v>
      </c>
      <c r="I243" s="3">
        <f>ABS(AVERAGE(eod_group_score_df_negative!AA243:AA247))</f>
        <v>1.9900023795426969</v>
      </c>
      <c r="J243" s="3">
        <f>ABS(AVERAGE(eod_group_score_df_negative!AB243:AB247))</f>
        <v>1.7773449396516494</v>
      </c>
      <c r="K243" s="3">
        <f>ABS(AVERAGE(eod_group_score_df_negative!AC243:AC247))</f>
        <v>1.5577782039080956</v>
      </c>
      <c r="L243" t="s">
        <v>277</v>
      </c>
      <c r="M243" s="4">
        <f t="shared" si="365"/>
        <v>-0.68071932590274264</v>
      </c>
      <c r="N243" s="4">
        <f t="shared" si="366"/>
        <v>-0.88756508980326509</v>
      </c>
      <c r="O243" s="4">
        <f t="shared" si="367"/>
        <v>-0.76036327035314055</v>
      </c>
      <c r="P243" s="4">
        <f t="shared" si="368"/>
        <v>-0.93783777786593414</v>
      </c>
      <c r="Q243" t="s">
        <v>277</v>
      </c>
      <c r="R243" s="6">
        <f t="shared" si="369"/>
        <v>45156</v>
      </c>
      <c r="S243" s="5">
        <f t="shared" ref="S243:V243" si="391">AVERAGE(M243:M247)</f>
        <v>0.19491592926984708</v>
      </c>
      <c r="T243" s="5">
        <f t="shared" si="391"/>
        <v>-0.27844899821983737</v>
      </c>
      <c r="U243" s="5">
        <f t="shared" si="391"/>
        <v>1.1681405117094478E-3</v>
      </c>
      <c r="V243" s="5">
        <f t="shared" si="391"/>
        <v>-0.38505387826243415</v>
      </c>
      <c r="W243" s="5">
        <f t="shared" si="371"/>
        <v>-0.46741880670071501</v>
      </c>
      <c r="X243">
        <f>group_stock_price_index[[#This Row],[VNINDEX]]</f>
        <v>1177.99</v>
      </c>
      <c r="Y243" t="s">
        <v>277</v>
      </c>
      <c r="Z243" s="1">
        <f t="shared" si="372"/>
        <v>45156</v>
      </c>
      <c r="AA243" s="4">
        <f t="shared" si="373"/>
        <v>0</v>
      </c>
      <c r="AB243" s="4">
        <f t="shared" si="374"/>
        <v>0</v>
      </c>
      <c r="AC243" s="4">
        <f t="shared" si="375"/>
        <v>0</v>
      </c>
      <c r="AD243" s="4">
        <f t="shared" si="376"/>
        <v>0</v>
      </c>
      <c r="AE243" s="4">
        <f t="shared" si="377"/>
        <v>0</v>
      </c>
      <c r="AF243" s="7">
        <f t="shared" si="378"/>
        <v>1177.99</v>
      </c>
      <c r="AG243" t="s">
        <v>277</v>
      </c>
      <c r="AI243" t="s">
        <v>277</v>
      </c>
      <c r="AJ243" s="1">
        <f t="shared" si="379"/>
        <v>45156</v>
      </c>
      <c r="AK243" s="4">
        <f t="shared" si="380"/>
        <v>0</v>
      </c>
      <c r="AL243" s="4">
        <f t="shared" si="381"/>
        <v>0</v>
      </c>
      <c r="AM243" s="4">
        <f t="shared" si="382"/>
        <v>0</v>
      </c>
      <c r="AN243" s="4">
        <f t="shared" si="383"/>
        <v>0</v>
      </c>
      <c r="AO243" s="4">
        <f t="shared" si="384"/>
        <v>0</v>
      </c>
      <c r="AP243" s="4">
        <f t="shared" si="307"/>
        <v>0</v>
      </c>
      <c r="AQ243" s="4">
        <f t="shared" si="319"/>
        <v>0</v>
      </c>
      <c r="AR243" s="2">
        <f t="shared" si="385"/>
        <v>1177.99</v>
      </c>
      <c r="AU243">
        <f t="shared" si="309"/>
        <v>1.3819999999999999</v>
      </c>
      <c r="AV243">
        <f t="shared" si="310"/>
        <v>1.3819999999999999</v>
      </c>
      <c r="AW243">
        <f t="shared" si="311"/>
        <v>0.61799999999999999</v>
      </c>
      <c r="AX243">
        <f t="shared" si="312"/>
        <v>0.61799999999999999</v>
      </c>
      <c r="BE243" s="1">
        <f t="shared" si="386"/>
        <v>45156</v>
      </c>
      <c r="BF243">
        <f t="shared" si="387"/>
        <v>1</v>
      </c>
      <c r="BG243">
        <f t="shared" si="388"/>
        <v>1</v>
      </c>
      <c r="BH243">
        <f t="shared" si="389"/>
        <v>0.61799999999999999</v>
      </c>
      <c r="BI243">
        <f t="shared" si="390"/>
        <v>0.38200000000000001</v>
      </c>
    </row>
    <row r="244" spans="1:61" x14ac:dyDescent="0.25">
      <c r="A244" s="1">
        <f>eod_group_score_df_positive[[#This Row],[date]]</f>
        <v>45155</v>
      </c>
      <c r="B244" t="s">
        <v>277</v>
      </c>
      <c r="C244" s="3">
        <f>AVERAGE(eod_group_score_df_positive!Z244:Z248)</f>
        <v>0.62114282676986465</v>
      </c>
      <c r="D244" s="3">
        <f>AVERAGE(eod_group_score_df_positive!AA244:AA248)</f>
        <v>0.14212123345734146</v>
      </c>
      <c r="E244" s="3">
        <f>AVERAGE(eod_group_score_df_positive!AB244:AB248)</f>
        <v>0.30855949379854947</v>
      </c>
      <c r="F244" s="3">
        <f>AVERAGE(eod_group_score_df_positive!AC244:AC248)</f>
        <v>6.5501806037312163E-2</v>
      </c>
      <c r="G244" t="s">
        <v>277</v>
      </c>
      <c r="H244" s="3">
        <f>ABS(AVERAGE(eod_group_score_df_negative!Z244:Z248))</f>
        <v>0.28951089715776968</v>
      </c>
      <c r="I244" s="3">
        <f>ABS(AVERAGE(eod_group_score_df_negative!AA244:AA248))</f>
        <v>0.27213327161050993</v>
      </c>
      <c r="J244" s="3">
        <f>ABS(AVERAGE(eod_group_score_df_negative!AB244:AB248))</f>
        <v>0.1862032126128747</v>
      </c>
      <c r="K244" s="3">
        <f>ABS(AVERAGE(eod_group_score_df_negative!AC244:AC248))</f>
        <v>0.20215260888532</v>
      </c>
      <c r="L244" t="s">
        <v>277</v>
      </c>
      <c r="M244" s="4">
        <f t="shared" si="365"/>
        <v>0.36416908084641875</v>
      </c>
      <c r="N244" s="4">
        <f t="shared" si="366"/>
        <v>-0.31384580387815841</v>
      </c>
      <c r="O244" s="4">
        <f t="shared" si="367"/>
        <v>0.24730295877217623</v>
      </c>
      <c r="P244" s="4">
        <f t="shared" si="368"/>
        <v>-0.51054940710583074</v>
      </c>
      <c r="Q244" t="s">
        <v>277</v>
      </c>
      <c r="R244" s="6">
        <f t="shared" si="369"/>
        <v>45155</v>
      </c>
      <c r="S244" s="5">
        <f t="shared" ref="S244:V244" si="392">AVERAGE(M244:M248)</f>
        <v>0.43335079056676962</v>
      </c>
      <c r="T244" s="5">
        <f t="shared" si="392"/>
        <v>-5.2609675738053772E-2</v>
      </c>
      <c r="U244" s="5">
        <f t="shared" si="392"/>
        <v>0.2206773454780194</v>
      </c>
      <c r="V244" s="5">
        <f t="shared" si="392"/>
        <v>-0.12560965562993465</v>
      </c>
      <c r="W244" s="5">
        <f t="shared" si="371"/>
        <v>0.47580880467680065</v>
      </c>
      <c r="X244">
        <f>group_stock_price_index[[#This Row],[VNINDEX]]</f>
        <v>1233.48</v>
      </c>
      <c r="Y244" t="s">
        <v>277</v>
      </c>
      <c r="Z244" s="1">
        <f t="shared" si="372"/>
        <v>45155</v>
      </c>
      <c r="AA244" s="4">
        <f t="shared" si="373"/>
        <v>0.4</v>
      </c>
      <c r="AB244" s="4">
        <f t="shared" si="374"/>
        <v>0</v>
      </c>
      <c r="AC244" s="4">
        <f t="shared" si="375"/>
        <v>0.2</v>
      </c>
      <c r="AD244" s="4">
        <f t="shared" si="376"/>
        <v>0</v>
      </c>
      <c r="AE244" s="4">
        <f t="shared" si="377"/>
        <v>0.60000000000000009</v>
      </c>
      <c r="AF244" s="7">
        <f t="shared" si="378"/>
        <v>1233.48</v>
      </c>
      <c r="AG244" t="s">
        <v>277</v>
      </c>
      <c r="AI244" t="s">
        <v>277</v>
      </c>
      <c r="AJ244" s="1">
        <f t="shared" si="379"/>
        <v>45155</v>
      </c>
      <c r="AK244" s="4">
        <f t="shared" si="380"/>
        <v>0.13819999999999999</v>
      </c>
      <c r="AL244" s="4">
        <f t="shared" si="381"/>
        <v>0</v>
      </c>
      <c r="AM244" s="4">
        <f t="shared" si="382"/>
        <v>0.05</v>
      </c>
      <c r="AN244" s="4">
        <f t="shared" si="383"/>
        <v>0</v>
      </c>
      <c r="AO244" s="4">
        <f t="shared" si="384"/>
        <v>0.18819999999999998</v>
      </c>
      <c r="AP244" s="4">
        <f t="shared" si="307"/>
        <v>0</v>
      </c>
      <c r="AQ244" s="4">
        <f t="shared" si="319"/>
        <v>0</v>
      </c>
      <c r="AR244" s="2">
        <f t="shared" si="385"/>
        <v>1233.48</v>
      </c>
      <c r="AU244">
        <f t="shared" si="309"/>
        <v>1.3819999999999999</v>
      </c>
      <c r="AV244">
        <f t="shared" si="310"/>
        <v>1.3819999999999999</v>
      </c>
      <c r="AW244">
        <f t="shared" si="311"/>
        <v>0.61799999999999999</v>
      </c>
      <c r="AX244">
        <f t="shared" si="312"/>
        <v>0.61799999999999999</v>
      </c>
      <c r="BE244" s="1">
        <f t="shared" si="386"/>
        <v>45155</v>
      </c>
      <c r="BF244">
        <f t="shared" si="387"/>
        <v>1.3819999999999999</v>
      </c>
      <c r="BG244">
        <f t="shared" si="388"/>
        <v>1.3819999999999999</v>
      </c>
      <c r="BH244">
        <f t="shared" si="389"/>
        <v>1</v>
      </c>
      <c r="BI244">
        <f t="shared" si="390"/>
        <v>0.61799999999999999</v>
      </c>
    </row>
    <row r="245" spans="1:61" x14ac:dyDescent="0.25">
      <c r="A245" s="1">
        <f>eod_group_score_df_positive[[#This Row],[date]]</f>
        <v>45154</v>
      </c>
      <c r="B245" t="s">
        <v>277</v>
      </c>
      <c r="C245" s="3">
        <f>AVERAGE(eod_group_score_df_positive!Z245:Z249)</f>
        <v>0.63352236055299482</v>
      </c>
      <c r="D245" s="3">
        <f>AVERAGE(eod_group_score_df_positive!AA245:AA249)</f>
        <v>0.15636227841724654</v>
      </c>
      <c r="E245" s="3">
        <f>AVERAGE(eod_group_score_df_positive!AB245:AB249)</f>
        <v>0.30205590954519762</v>
      </c>
      <c r="F245" s="3">
        <f>AVERAGE(eod_group_score_df_positive!AC245:AC249)</f>
        <v>6.790010714784625E-2</v>
      </c>
      <c r="G245" t="s">
        <v>277</v>
      </c>
      <c r="H245" s="3">
        <f>ABS(AVERAGE(eod_group_score_df_negative!Z245:Z249))</f>
        <v>0.28403958383391315</v>
      </c>
      <c r="I245" s="3">
        <f>ABS(AVERAGE(eod_group_score_df_negative!AA245:AA249))</f>
        <v>0.33940442574063312</v>
      </c>
      <c r="J245" s="3">
        <f>ABS(AVERAGE(eod_group_score_df_negative!AB245:AB249))</f>
        <v>0.2478395538067181</v>
      </c>
      <c r="K245" s="3">
        <f>ABS(AVERAGE(eod_group_score_df_negative!AC245:AC249))</f>
        <v>0.28733463669487352</v>
      </c>
      <c r="L245" t="s">
        <v>277</v>
      </c>
      <c r="M245" s="4">
        <f t="shared" si="365"/>
        <v>0.38088194356469018</v>
      </c>
      <c r="N245" s="4">
        <f t="shared" si="366"/>
        <v>-0.36921024705421884</v>
      </c>
      <c r="O245" s="4">
        <f t="shared" si="367"/>
        <v>9.8593931668395612E-2</v>
      </c>
      <c r="P245" s="4">
        <f t="shared" si="368"/>
        <v>-0.61771696983609781</v>
      </c>
      <c r="Q245" t="s">
        <v>277</v>
      </c>
      <c r="R245" s="6">
        <f t="shared" si="369"/>
        <v>45154</v>
      </c>
      <c r="S245" s="5">
        <f t="shared" ref="S245:V245" si="393">AVERAGE(M245:M249)</f>
        <v>0.47882732699646147</v>
      </c>
      <c r="T245" s="5">
        <f t="shared" si="393"/>
        <v>7.1973326818973643E-2</v>
      </c>
      <c r="U245" s="5">
        <f t="shared" si="393"/>
        <v>0.25280083806276327</v>
      </c>
      <c r="V245" s="5">
        <f t="shared" si="393"/>
        <v>4.9568040465862905E-2</v>
      </c>
      <c r="W245" s="5">
        <f t="shared" si="371"/>
        <v>0.85316953234406134</v>
      </c>
      <c r="X245">
        <f>group_stock_price_index[[#This Row],[VNINDEX]]</f>
        <v>1243.26</v>
      </c>
      <c r="Y245" t="s">
        <v>277</v>
      </c>
      <c r="Z245" s="1">
        <f t="shared" si="372"/>
        <v>45154</v>
      </c>
      <c r="AA245" s="4">
        <f t="shared" si="373"/>
        <v>0.4</v>
      </c>
      <c r="AB245" s="4">
        <f t="shared" si="374"/>
        <v>0</v>
      </c>
      <c r="AC245" s="4">
        <f t="shared" si="375"/>
        <v>0.2</v>
      </c>
      <c r="AD245" s="4">
        <f t="shared" si="376"/>
        <v>0</v>
      </c>
      <c r="AE245" s="4">
        <f t="shared" si="377"/>
        <v>0.60000000000000009</v>
      </c>
      <c r="AF245" s="7">
        <f t="shared" si="378"/>
        <v>1243.26</v>
      </c>
      <c r="AG245" t="s">
        <v>277</v>
      </c>
      <c r="AI245" t="s">
        <v>277</v>
      </c>
      <c r="AJ245" s="1">
        <f t="shared" si="379"/>
        <v>45154</v>
      </c>
      <c r="AK245" s="4">
        <f t="shared" si="380"/>
        <v>0.13819999999999999</v>
      </c>
      <c r="AL245" s="4">
        <f t="shared" si="381"/>
        <v>0</v>
      </c>
      <c r="AM245" s="4">
        <f t="shared" si="382"/>
        <v>0.05</v>
      </c>
      <c r="AN245" s="4">
        <f t="shared" si="383"/>
        <v>0</v>
      </c>
      <c r="AO245" s="4">
        <f t="shared" si="384"/>
        <v>0.18819999999999998</v>
      </c>
      <c r="AP245" s="4">
        <f t="shared" si="307"/>
        <v>0</v>
      </c>
      <c r="AQ245" s="4">
        <f t="shared" si="319"/>
        <v>0</v>
      </c>
      <c r="AR245" s="2">
        <f t="shared" si="385"/>
        <v>1243.26</v>
      </c>
      <c r="AU245">
        <f t="shared" si="309"/>
        <v>1.3819999999999999</v>
      </c>
      <c r="AV245">
        <f t="shared" si="310"/>
        <v>1.3819999999999999</v>
      </c>
      <c r="AW245">
        <f t="shared" si="311"/>
        <v>0.61799999999999999</v>
      </c>
      <c r="AX245">
        <f t="shared" si="312"/>
        <v>0.61799999999999999</v>
      </c>
      <c r="BE245" s="1">
        <f t="shared" si="386"/>
        <v>45154</v>
      </c>
      <c r="BF245">
        <f t="shared" si="387"/>
        <v>1.3819999999999999</v>
      </c>
      <c r="BG245">
        <f t="shared" si="388"/>
        <v>1.3819999999999999</v>
      </c>
      <c r="BH245">
        <f t="shared" si="389"/>
        <v>1</v>
      </c>
      <c r="BI245">
        <f t="shared" si="390"/>
        <v>0.61799999999999999</v>
      </c>
    </row>
    <row r="246" spans="1:61" x14ac:dyDescent="0.25">
      <c r="A246" s="1">
        <f>eod_group_score_df_positive[[#This Row],[date]]</f>
        <v>45153</v>
      </c>
      <c r="B246" t="s">
        <v>277</v>
      </c>
      <c r="C246" s="3">
        <f>AVERAGE(eod_group_score_df_positive!Z246:Z250)</f>
        <v>0.76425045477614306</v>
      </c>
      <c r="D246" s="3">
        <f>AVERAGE(eod_group_score_df_positive!AA246:AA250)</f>
        <v>0.37158059115118958</v>
      </c>
      <c r="E246" s="3">
        <f>AVERAGE(eod_group_score_df_positive!AB246:AB250)</f>
        <v>0.39365952685380134</v>
      </c>
      <c r="F246" s="3">
        <f>AVERAGE(eod_group_score_df_positive!AC246:AC250)</f>
        <v>0.19262788038512621</v>
      </c>
      <c r="G246" t="s">
        <v>277</v>
      </c>
      <c r="H246" s="3">
        <f>ABS(AVERAGE(eod_group_score_df_negative!Z246:Z250))</f>
        <v>0.29171173181591031</v>
      </c>
      <c r="I246" s="3">
        <f>ABS(AVERAGE(eod_group_score_df_negative!AA246:AA250))</f>
        <v>0.3457313925476927</v>
      </c>
      <c r="J246" s="3">
        <f>ABS(AVERAGE(eod_group_score_df_negative!AB246:AB250))</f>
        <v>0.27993561775762821</v>
      </c>
      <c r="K246" s="3">
        <f>ABS(AVERAGE(eod_group_score_df_negative!AC246:AC250))</f>
        <v>0.26736963348984322</v>
      </c>
      <c r="L246" t="s">
        <v>277</v>
      </c>
      <c r="M246" s="4">
        <f t="shared" si="365"/>
        <v>0.4474958752881813</v>
      </c>
      <c r="N246" s="4">
        <f t="shared" si="366"/>
        <v>3.6036200692205388E-2</v>
      </c>
      <c r="O246" s="4">
        <f t="shared" si="367"/>
        <v>0.16883124827417806</v>
      </c>
      <c r="P246" s="4">
        <f t="shared" si="368"/>
        <v>-0.16248295012531816</v>
      </c>
      <c r="Q246" t="s">
        <v>277</v>
      </c>
      <c r="R246" s="6">
        <f t="shared" si="369"/>
        <v>45153</v>
      </c>
      <c r="S246" s="5">
        <f t="shared" ref="S246:V246" si="394">AVERAGE(M246:M250)</f>
        <v>0.54934526775536319</v>
      </c>
      <c r="T246" s="5">
        <f t="shared" si="394"/>
        <v>0.27426117269443884</v>
      </c>
      <c r="U246" s="5">
        <f t="shared" si="394"/>
        <v>0.36489403590153241</v>
      </c>
      <c r="V246" s="5">
        <f t="shared" si="394"/>
        <v>0.31852211511965078</v>
      </c>
      <c r="W246" s="5">
        <f t="shared" si="371"/>
        <v>1.5070225914709852</v>
      </c>
      <c r="X246">
        <f>group_stock_price_index[[#This Row],[VNINDEX]]</f>
        <v>1234.05</v>
      </c>
      <c r="Y246" t="s">
        <v>277</v>
      </c>
      <c r="Z246" s="1">
        <f t="shared" si="372"/>
        <v>45153</v>
      </c>
      <c r="AA246" s="4">
        <f t="shared" si="373"/>
        <v>0.6</v>
      </c>
      <c r="AB246" s="4">
        <f t="shared" si="374"/>
        <v>0.2</v>
      </c>
      <c r="AC246" s="4">
        <f t="shared" si="375"/>
        <v>0.4</v>
      </c>
      <c r="AD246" s="4">
        <f t="shared" si="376"/>
        <v>0.4</v>
      </c>
      <c r="AE246" s="4">
        <f t="shared" si="377"/>
        <v>1.6</v>
      </c>
      <c r="AF246" s="7">
        <f t="shared" si="378"/>
        <v>1234.05</v>
      </c>
      <c r="AG246" t="s">
        <v>277</v>
      </c>
      <c r="AI246" t="s">
        <v>277</v>
      </c>
      <c r="AJ246" s="1">
        <f t="shared" si="379"/>
        <v>45153</v>
      </c>
      <c r="AK246" s="4">
        <f t="shared" si="380"/>
        <v>0.20729999999999998</v>
      </c>
      <c r="AL246" s="4">
        <f t="shared" si="381"/>
        <v>6.9099999999999995E-2</v>
      </c>
      <c r="AM246" s="4">
        <f t="shared" si="382"/>
        <v>0.1</v>
      </c>
      <c r="AN246" s="4">
        <f t="shared" si="383"/>
        <v>6.1800000000000001E-2</v>
      </c>
      <c r="AO246" s="4">
        <f t="shared" si="384"/>
        <v>0.43819999999999998</v>
      </c>
      <c r="AP246" s="4">
        <f t="shared" si="307"/>
        <v>0.7</v>
      </c>
      <c r="AQ246" s="4">
        <f t="shared" si="319"/>
        <v>0.4</v>
      </c>
      <c r="AR246" s="2">
        <f t="shared" si="385"/>
        <v>1234.05</v>
      </c>
      <c r="AU246">
        <f t="shared" si="309"/>
        <v>1.3819999999999999</v>
      </c>
      <c r="AV246">
        <f t="shared" si="310"/>
        <v>1.3819999999999999</v>
      </c>
      <c r="AW246">
        <f t="shared" si="311"/>
        <v>0.61799999999999999</v>
      </c>
      <c r="AX246">
        <f t="shared" si="312"/>
        <v>0.61799999999999999</v>
      </c>
      <c r="BE246" s="1">
        <f t="shared" si="386"/>
        <v>45153</v>
      </c>
      <c r="BF246">
        <f t="shared" si="387"/>
        <v>1.3819999999999999</v>
      </c>
      <c r="BG246">
        <f t="shared" si="388"/>
        <v>1.3819999999999999</v>
      </c>
      <c r="BH246">
        <f t="shared" si="389"/>
        <v>1</v>
      </c>
      <c r="BI246">
        <f t="shared" si="390"/>
        <v>0.61799999999999999</v>
      </c>
    </row>
    <row r="247" spans="1:61" x14ac:dyDescent="0.25">
      <c r="A247" s="1">
        <f>eod_group_score_df_positive[[#This Row],[date]]</f>
        <v>45152</v>
      </c>
      <c r="B247" t="s">
        <v>277</v>
      </c>
      <c r="C247" s="3">
        <f>AVERAGE(eod_group_score_df_positive!Z247:Z251)</f>
        <v>0.90029489463347012</v>
      </c>
      <c r="D247" s="3">
        <f>AVERAGE(eod_group_score_df_positive!AA247:AA251)</f>
        <v>0.47374070699234316</v>
      </c>
      <c r="E247" s="3">
        <f>AVERAGE(eod_group_score_df_positive!AB247:AB251)</f>
        <v>0.4705237777430763</v>
      </c>
      <c r="F247" s="3">
        <f>AVERAGE(eod_group_score_df_positive!AC247:AC251)</f>
        <v>0.47755848641618848</v>
      </c>
      <c r="G247" t="s">
        <v>277</v>
      </c>
      <c r="H247" s="3">
        <f>ABS(AVERAGE(eod_group_score_df_negative!Z247:Z251))</f>
        <v>0.33066544584629615</v>
      </c>
      <c r="I247" s="3">
        <f>ABS(AVERAGE(eod_group_score_df_negative!AA247:AA251))</f>
        <v>0.35568088056602598</v>
      </c>
      <c r="J247" s="3">
        <f>ABS(AVERAGE(eod_group_score_df_negative!AB247:AB251))</f>
        <v>0.281426463541459</v>
      </c>
      <c r="K247" s="3">
        <f>ABS(AVERAGE(eod_group_score_df_negative!AC247:AC251))</f>
        <v>0.25527661806403351</v>
      </c>
      <c r="L247" t="s">
        <v>277</v>
      </c>
      <c r="M247" s="4">
        <f t="shared" si="365"/>
        <v>0.4627520725526878</v>
      </c>
      <c r="N247" s="4">
        <f t="shared" si="366"/>
        <v>0.14233994894425017</v>
      </c>
      <c r="O247" s="4">
        <f t="shared" si="367"/>
        <v>0.25147583419693792</v>
      </c>
      <c r="P247" s="4">
        <f t="shared" si="368"/>
        <v>0.30331771362101007</v>
      </c>
      <c r="Q247" t="s">
        <v>277</v>
      </c>
      <c r="R247" s="6">
        <f t="shared" si="369"/>
        <v>45152</v>
      </c>
      <c r="S247" s="5">
        <f t="shared" ref="S247:V247" si="395">AVERAGE(M247:M251)</f>
        <v>0.60862218442865668</v>
      </c>
      <c r="T247" s="5">
        <f t="shared" si="395"/>
        <v>0.38390271412034965</v>
      </c>
      <c r="U247" s="5">
        <f t="shared" si="395"/>
        <v>0.4780713114193097</v>
      </c>
      <c r="V247" s="5">
        <f t="shared" si="395"/>
        <v>0.50492120739287982</v>
      </c>
      <c r="W247" s="5">
        <f t="shared" si="371"/>
        <v>1.9755174173611958</v>
      </c>
      <c r="X247">
        <f>group_stock_price_index[[#This Row],[VNINDEX]]</f>
        <v>1236.8399999999999</v>
      </c>
      <c r="Y247" t="s">
        <v>277</v>
      </c>
      <c r="Z247" s="1">
        <f t="shared" si="372"/>
        <v>45152</v>
      </c>
      <c r="AA247" s="4">
        <f t="shared" si="373"/>
        <v>0.6</v>
      </c>
      <c r="AB247" s="4">
        <f t="shared" si="374"/>
        <v>0.4</v>
      </c>
      <c r="AC247" s="4">
        <f t="shared" si="375"/>
        <v>0.4</v>
      </c>
      <c r="AD247" s="4">
        <f t="shared" si="376"/>
        <v>0.6</v>
      </c>
      <c r="AE247" s="4">
        <f t="shared" si="377"/>
        <v>2</v>
      </c>
      <c r="AF247" s="7">
        <f t="shared" si="378"/>
        <v>1236.8399999999999</v>
      </c>
      <c r="AG247" t="s">
        <v>277</v>
      </c>
      <c r="AI247" t="s">
        <v>277</v>
      </c>
      <c r="AJ247" s="1">
        <f t="shared" si="379"/>
        <v>45152</v>
      </c>
      <c r="AK247" s="4">
        <f t="shared" si="380"/>
        <v>0.15</v>
      </c>
      <c r="AL247" s="4">
        <f t="shared" si="381"/>
        <v>0.1</v>
      </c>
      <c r="AM247" s="4">
        <f t="shared" si="382"/>
        <v>6.1800000000000001E-2</v>
      </c>
      <c r="AN247" s="4">
        <f t="shared" si="383"/>
        <v>5.7299999999999997E-2</v>
      </c>
      <c r="AO247" s="4">
        <f t="shared" si="384"/>
        <v>0.36910000000000004</v>
      </c>
      <c r="AP247" s="4">
        <f t="shared" si="307"/>
        <v>0.7</v>
      </c>
      <c r="AQ247" s="4">
        <f t="shared" si="319"/>
        <v>0.4</v>
      </c>
      <c r="AR247" s="2">
        <f t="shared" si="385"/>
        <v>1236.8399999999999</v>
      </c>
      <c r="AU247">
        <f t="shared" si="309"/>
        <v>1.3819999999999999</v>
      </c>
      <c r="AV247">
        <f t="shared" si="310"/>
        <v>1.3819999999999999</v>
      </c>
      <c r="AW247">
        <f t="shared" si="311"/>
        <v>0.61799999999999999</v>
      </c>
      <c r="AX247">
        <f t="shared" si="312"/>
        <v>0.61799999999999999</v>
      </c>
      <c r="BE247" s="1">
        <f t="shared" si="386"/>
        <v>45152</v>
      </c>
      <c r="BF247">
        <f t="shared" si="387"/>
        <v>1</v>
      </c>
      <c r="BG247">
        <f t="shared" si="388"/>
        <v>1</v>
      </c>
      <c r="BH247">
        <f t="shared" si="389"/>
        <v>0.61799999999999999</v>
      </c>
      <c r="BI247">
        <f t="shared" si="390"/>
        <v>0.38200000000000001</v>
      </c>
    </row>
    <row r="248" spans="1:61" x14ac:dyDescent="0.25">
      <c r="A248" s="1">
        <f>eod_group_score_df_positive[[#This Row],[date]]</f>
        <v>45149</v>
      </c>
      <c r="B248" t="s">
        <v>277</v>
      </c>
      <c r="C248" s="3">
        <f>AVERAGE(eod_group_score_df_positive!Z248:Z252)</f>
        <v>0.99150947722114768</v>
      </c>
      <c r="D248" s="3">
        <f>AVERAGE(eod_group_score_df_positive!AA248:AA252)</f>
        <v>0.59517769400657461</v>
      </c>
      <c r="E248" s="3">
        <f>AVERAGE(eod_group_score_df_positive!AB248:AB252)</f>
        <v>0.58196350928244989</v>
      </c>
      <c r="F248" s="3">
        <f>AVERAGE(eod_group_score_df_positive!AC248:AC252)</f>
        <v>0.5073789724821538</v>
      </c>
      <c r="G248" t="s">
        <v>277</v>
      </c>
      <c r="H248" s="3">
        <f>ABS(AVERAGE(eod_group_score_df_negative!Z248:Z252))</f>
        <v>0.32048391981598146</v>
      </c>
      <c r="I248" s="3">
        <f>ABS(AVERAGE(eod_group_score_df_negative!AA248:AA252))</f>
        <v>0.36352492133545772</v>
      </c>
      <c r="J248" s="3">
        <f>ABS(AVERAGE(eod_group_score_df_negative!AB248:AB252))</f>
        <v>0.28846875935603494</v>
      </c>
      <c r="K248" s="3">
        <f>ABS(AVERAGE(eod_group_score_df_negative!AC248:AC252))</f>
        <v>0.23910505348461131</v>
      </c>
      <c r="L248" t="s">
        <v>277</v>
      </c>
      <c r="M248" s="4">
        <f t="shared" si="365"/>
        <v>0.51145498058186978</v>
      </c>
      <c r="N248" s="4">
        <f t="shared" si="366"/>
        <v>0.24163152260565293</v>
      </c>
      <c r="O248" s="4">
        <f t="shared" si="367"/>
        <v>0.33718275447840917</v>
      </c>
      <c r="P248" s="4">
        <f t="shared" si="368"/>
        <v>0.35938333529656341</v>
      </c>
      <c r="Q248" t="s">
        <v>277</v>
      </c>
      <c r="R248" s="6">
        <f t="shared" si="369"/>
        <v>45149</v>
      </c>
      <c r="S248" s="5">
        <f t="shared" ref="S248:V248" si="396">AVERAGE(M248:M252)</f>
        <v>0.57480579495242357</v>
      </c>
      <c r="T248" s="5">
        <f t="shared" si="396"/>
        <v>0.36986830499182222</v>
      </c>
      <c r="U248" s="5">
        <f t="shared" si="396"/>
        <v>0.52135672011264489</v>
      </c>
      <c r="V248" s="5">
        <f t="shared" si="396"/>
        <v>0.43562992497140945</v>
      </c>
      <c r="W248" s="5">
        <f t="shared" si="371"/>
        <v>1.9016607450283003</v>
      </c>
      <c r="X248">
        <f>group_stock_price_index[[#This Row],[VNINDEX]]</f>
        <v>1232.21</v>
      </c>
      <c r="Y248" t="s">
        <v>277</v>
      </c>
      <c r="Z248" s="1">
        <f t="shared" si="372"/>
        <v>45149</v>
      </c>
      <c r="AA248" s="4">
        <f t="shared" si="373"/>
        <v>0.6</v>
      </c>
      <c r="AB248" s="4">
        <f t="shared" si="374"/>
        <v>0.4</v>
      </c>
      <c r="AC248" s="4">
        <f t="shared" si="375"/>
        <v>0.6</v>
      </c>
      <c r="AD248" s="4">
        <f t="shared" si="376"/>
        <v>0.4</v>
      </c>
      <c r="AE248" s="4">
        <f t="shared" si="377"/>
        <v>2</v>
      </c>
      <c r="AF248" s="7">
        <f t="shared" si="378"/>
        <v>1232.21</v>
      </c>
      <c r="AG248" t="s">
        <v>277</v>
      </c>
      <c r="AI248" t="s">
        <v>277</v>
      </c>
      <c r="AJ248" s="1">
        <f t="shared" si="379"/>
        <v>45149</v>
      </c>
      <c r="AK248" s="4">
        <f t="shared" si="380"/>
        <v>0.15</v>
      </c>
      <c r="AL248" s="4">
        <f t="shared" si="381"/>
        <v>0.1</v>
      </c>
      <c r="AM248" s="4">
        <f t="shared" si="382"/>
        <v>9.2699999999999991E-2</v>
      </c>
      <c r="AN248" s="4">
        <f t="shared" si="383"/>
        <v>3.8200000000000005E-2</v>
      </c>
      <c r="AO248" s="4">
        <f t="shared" si="384"/>
        <v>0.38090000000000002</v>
      </c>
      <c r="AP248" s="4">
        <f t="shared" si="307"/>
        <v>0.7</v>
      </c>
      <c r="AQ248" s="4">
        <f t="shared" si="319"/>
        <v>0.4</v>
      </c>
      <c r="AR248" s="2">
        <f t="shared" si="385"/>
        <v>1232.21</v>
      </c>
      <c r="AU248">
        <f t="shared" si="309"/>
        <v>1.3819999999999999</v>
      </c>
      <c r="AV248">
        <f t="shared" si="310"/>
        <v>1.3819999999999999</v>
      </c>
      <c r="AW248">
        <f t="shared" si="311"/>
        <v>0.61799999999999999</v>
      </c>
      <c r="AX248">
        <f t="shared" si="312"/>
        <v>0.61799999999999999</v>
      </c>
      <c r="BE248" s="1">
        <f t="shared" si="386"/>
        <v>45149</v>
      </c>
      <c r="BF248">
        <f t="shared" si="387"/>
        <v>1</v>
      </c>
      <c r="BG248">
        <f t="shared" si="388"/>
        <v>1</v>
      </c>
      <c r="BH248">
        <f t="shared" si="389"/>
        <v>0.61799999999999999</v>
      </c>
      <c r="BI248">
        <f t="shared" si="390"/>
        <v>0.38200000000000001</v>
      </c>
    </row>
    <row r="249" spans="1:61" x14ac:dyDescent="0.25">
      <c r="A249" s="1">
        <f>eod_group_score_df_positive[[#This Row],[date]]</f>
        <v>45148</v>
      </c>
      <c r="B249" t="s">
        <v>277</v>
      </c>
      <c r="C249" s="3">
        <f>AVERAGE(eod_group_score_df_positive!Z249:Z253)</f>
        <v>1.2342276719575547</v>
      </c>
      <c r="D249" s="3">
        <f>AVERAGE(eod_group_score_df_positive!AA249:AA253)</f>
        <v>0.66569745492962418</v>
      </c>
      <c r="E249" s="3">
        <f>AVERAGE(eod_group_score_df_positive!AB249:AB253)</f>
        <v>0.67975558916665846</v>
      </c>
      <c r="F249" s="3">
        <f>AVERAGE(eod_group_score_df_positive!AC249:AC253)</f>
        <v>0.51013298284757724</v>
      </c>
      <c r="G249" t="s">
        <v>277</v>
      </c>
      <c r="H249" s="3">
        <f>ABS(AVERAGE(eod_group_score_df_negative!Z249:Z253))</f>
        <v>0.31674629025284251</v>
      </c>
      <c r="I249" s="3">
        <f>ABS(AVERAGE(eod_group_score_df_negative!AA249:AA253))</f>
        <v>0.35135718267117222</v>
      </c>
      <c r="J249" s="3">
        <f>ABS(AVERAGE(eod_group_score_df_negative!AB249:AB253))</f>
        <v>0.28586090263458419</v>
      </c>
      <c r="K249" s="3">
        <f>ABS(AVERAGE(eod_group_score_df_negative!AC249:AC253))</f>
        <v>0.2371289871585418</v>
      </c>
      <c r="L249" t="s">
        <v>277</v>
      </c>
      <c r="M249" s="4">
        <f t="shared" si="365"/>
        <v>0.59155176299487833</v>
      </c>
      <c r="N249" s="4">
        <f t="shared" si="366"/>
        <v>0.30906920890697859</v>
      </c>
      <c r="O249" s="4">
        <f t="shared" si="367"/>
        <v>0.40792042169589565</v>
      </c>
      <c r="P249" s="4">
        <f t="shared" si="368"/>
        <v>0.36533907337315707</v>
      </c>
      <c r="Q249" t="s">
        <v>277</v>
      </c>
      <c r="R249" s="6">
        <f t="shared" si="369"/>
        <v>45148</v>
      </c>
      <c r="S249" s="5">
        <f t="shared" ref="S249:V249" si="397">AVERAGE(M249:M253)</f>
        <v>0.52519990985329223</v>
      </c>
      <c r="T249" s="5">
        <f t="shared" si="397"/>
        <v>0.31154743204197782</v>
      </c>
      <c r="U249" s="5">
        <f t="shared" si="397"/>
        <v>0.50764701540309087</v>
      </c>
      <c r="V249" s="5">
        <f t="shared" si="397"/>
        <v>0.36373546538135865</v>
      </c>
      <c r="W249" s="5">
        <f t="shared" si="371"/>
        <v>1.7081298226797197</v>
      </c>
      <c r="X249">
        <f>group_stock_price_index[[#This Row],[VNINDEX]]</f>
        <v>1220.6099999999999</v>
      </c>
      <c r="Y249" t="s">
        <v>277</v>
      </c>
      <c r="Z249" s="1">
        <f t="shared" si="372"/>
        <v>45148</v>
      </c>
      <c r="AA249" s="4">
        <f t="shared" si="373"/>
        <v>0.6</v>
      </c>
      <c r="AB249" s="4">
        <f t="shared" si="374"/>
        <v>0.4</v>
      </c>
      <c r="AC249" s="4">
        <f t="shared" si="375"/>
        <v>0.6</v>
      </c>
      <c r="AD249" s="4">
        <f t="shared" si="376"/>
        <v>0.4</v>
      </c>
      <c r="AE249" s="4">
        <f t="shared" si="377"/>
        <v>2</v>
      </c>
      <c r="AF249" s="7">
        <f t="shared" si="378"/>
        <v>1220.6099999999999</v>
      </c>
      <c r="AG249" t="s">
        <v>277</v>
      </c>
      <c r="AI249" t="s">
        <v>277</v>
      </c>
      <c r="AJ249" s="1">
        <f t="shared" si="379"/>
        <v>45148</v>
      </c>
      <c r="AK249" s="4">
        <f t="shared" si="380"/>
        <v>0.15</v>
      </c>
      <c r="AL249" s="4">
        <f t="shared" si="381"/>
        <v>0.1</v>
      </c>
      <c r="AM249" s="4">
        <f t="shared" si="382"/>
        <v>9.2699999999999991E-2</v>
      </c>
      <c r="AN249" s="4">
        <f t="shared" si="383"/>
        <v>3.8200000000000005E-2</v>
      </c>
      <c r="AO249" s="4">
        <f t="shared" si="384"/>
        <v>0.38090000000000002</v>
      </c>
      <c r="AP249" s="4">
        <f t="shared" si="307"/>
        <v>0.7</v>
      </c>
      <c r="AQ249" s="4">
        <f t="shared" si="319"/>
        <v>0.4</v>
      </c>
      <c r="AR249" s="2">
        <f t="shared" si="385"/>
        <v>1220.6099999999999</v>
      </c>
      <c r="AU249">
        <f t="shared" si="309"/>
        <v>1.3819999999999999</v>
      </c>
      <c r="AV249">
        <f t="shared" si="310"/>
        <v>1.3819999999999999</v>
      </c>
      <c r="AW249">
        <f t="shared" si="311"/>
        <v>0.61799999999999999</v>
      </c>
      <c r="AX249">
        <f t="shared" si="312"/>
        <v>0.61799999999999999</v>
      </c>
      <c r="BE249" s="1">
        <f t="shared" si="386"/>
        <v>45148</v>
      </c>
      <c r="BF249">
        <f t="shared" si="387"/>
        <v>1</v>
      </c>
      <c r="BG249">
        <f t="shared" si="388"/>
        <v>1</v>
      </c>
      <c r="BH249">
        <f t="shared" si="389"/>
        <v>0.61799999999999999</v>
      </c>
      <c r="BI249">
        <f t="shared" si="390"/>
        <v>0.38200000000000001</v>
      </c>
    </row>
    <row r="250" spans="1:61" x14ac:dyDescent="0.25">
      <c r="A250" s="1">
        <f>eod_group_score_df_positive[[#This Row],[date]]</f>
        <v>45147</v>
      </c>
      <c r="B250" t="s">
        <v>277</v>
      </c>
      <c r="C250" s="3">
        <f>AVERAGE(eod_group_score_df_positive!Z250:Z254)</f>
        <v>1.2238970127991293</v>
      </c>
      <c r="D250" s="3">
        <f>AVERAGE(eod_group_score_df_positive!AA250:AA254)</f>
        <v>0.66357069218260911</v>
      </c>
      <c r="E250" s="3">
        <f>AVERAGE(eod_group_score_df_positive!AB250:AB254)</f>
        <v>0.71554575858457581</v>
      </c>
      <c r="F250" s="3">
        <f>AVERAGE(eod_group_score_df_positive!AC250:AC254)</f>
        <v>0.52217111611480282</v>
      </c>
      <c r="G250" t="s">
        <v>277</v>
      </c>
      <c r="H250" s="3">
        <f>ABS(AVERAGE(eod_group_score_df_negative!Z250:Z254))</f>
        <v>0.188179169310495</v>
      </c>
      <c r="I250" s="3">
        <f>ABS(AVERAGE(eod_group_score_df_negative!AA250:AA254))</f>
        <v>0.14456349534575619</v>
      </c>
      <c r="J250" s="3">
        <f>ABS(AVERAGE(eod_group_score_df_negative!AB250:AB254))</f>
        <v>0.1470460617430403</v>
      </c>
      <c r="K250" s="3">
        <f>ABS(AVERAGE(eod_group_score_df_negative!AC250:AC254))</f>
        <v>8.2524853421391112E-2</v>
      </c>
      <c r="L250" t="s">
        <v>277</v>
      </c>
      <c r="M250" s="4">
        <f t="shared" si="365"/>
        <v>0.7334716473591989</v>
      </c>
      <c r="N250" s="4">
        <f t="shared" si="366"/>
        <v>0.64222898232310699</v>
      </c>
      <c r="O250" s="4">
        <f t="shared" si="367"/>
        <v>0.65905992086224141</v>
      </c>
      <c r="P250" s="4">
        <f t="shared" si="368"/>
        <v>0.72705340343284164</v>
      </c>
      <c r="Q250" t="s">
        <v>277</v>
      </c>
      <c r="R250" s="6">
        <f t="shared" si="369"/>
        <v>45147</v>
      </c>
      <c r="S250" s="5">
        <f t="shared" ref="S250:V250" si="398">AVERAGE(M250:M254)</f>
        <v>0.4553274764256659</v>
      </c>
      <c r="T250" s="5">
        <f t="shared" si="398"/>
        <v>0.27036372869600311</v>
      </c>
      <c r="U250" s="5">
        <f t="shared" si="398"/>
        <v>0.46622174196146637</v>
      </c>
      <c r="V250" s="5">
        <f t="shared" si="398"/>
        <v>0.3087137272391281</v>
      </c>
      <c r="W250" s="5">
        <f t="shared" si="371"/>
        <v>1.5006266743222634</v>
      </c>
      <c r="X250">
        <f>group_stock_price_index[[#This Row],[VNINDEX]]</f>
        <v>1233.99</v>
      </c>
      <c r="Y250" t="s">
        <v>277</v>
      </c>
      <c r="Z250" s="1">
        <f t="shared" si="372"/>
        <v>45147</v>
      </c>
      <c r="AA250" s="4">
        <f t="shared" si="373"/>
        <v>0.4</v>
      </c>
      <c r="AB250" s="4">
        <f t="shared" si="374"/>
        <v>0.2</v>
      </c>
      <c r="AC250" s="4">
        <f t="shared" si="375"/>
        <v>0.4</v>
      </c>
      <c r="AD250" s="4">
        <f t="shared" si="376"/>
        <v>0.4</v>
      </c>
      <c r="AE250" s="4">
        <f t="shared" si="377"/>
        <v>1.4</v>
      </c>
      <c r="AF250" s="7">
        <f t="shared" si="378"/>
        <v>1233.99</v>
      </c>
      <c r="AG250" t="s">
        <v>277</v>
      </c>
      <c r="AI250" t="s">
        <v>277</v>
      </c>
      <c r="AJ250" s="1">
        <f t="shared" si="379"/>
        <v>45147</v>
      </c>
      <c r="AK250" s="4">
        <f t="shared" si="380"/>
        <v>0.1</v>
      </c>
      <c r="AL250" s="4">
        <f t="shared" si="381"/>
        <v>0.05</v>
      </c>
      <c r="AM250" s="4">
        <f t="shared" si="382"/>
        <v>6.1800000000000001E-2</v>
      </c>
      <c r="AN250" s="4">
        <f t="shared" si="383"/>
        <v>3.8200000000000005E-2</v>
      </c>
      <c r="AO250" s="4">
        <f t="shared" si="384"/>
        <v>0.25</v>
      </c>
      <c r="AP250" s="4">
        <f t="shared" si="307"/>
        <v>0.7</v>
      </c>
      <c r="AQ250" s="4">
        <f t="shared" si="319"/>
        <v>0.2</v>
      </c>
      <c r="AR250" s="2">
        <f t="shared" si="385"/>
        <v>1233.99</v>
      </c>
      <c r="AU250">
        <f t="shared" si="309"/>
        <v>0.61799999999999999</v>
      </c>
      <c r="AV250">
        <f t="shared" si="310"/>
        <v>1</v>
      </c>
      <c r="AW250">
        <f t="shared" si="311"/>
        <v>1</v>
      </c>
      <c r="AX250">
        <f t="shared" si="312"/>
        <v>0.61799999999999999</v>
      </c>
      <c r="BE250" s="1">
        <f t="shared" si="386"/>
        <v>45147</v>
      </c>
      <c r="BF250">
        <f t="shared" si="387"/>
        <v>1</v>
      </c>
      <c r="BG250">
        <f t="shared" si="388"/>
        <v>1</v>
      </c>
      <c r="BH250">
        <f t="shared" si="389"/>
        <v>0.61799999999999999</v>
      </c>
      <c r="BI250">
        <f t="shared" si="390"/>
        <v>0.38200000000000001</v>
      </c>
    </row>
    <row r="251" spans="1:61" x14ac:dyDescent="0.25">
      <c r="A251" s="1">
        <f>eod_group_score_df_positive[[#This Row],[date]]</f>
        <v>45146</v>
      </c>
      <c r="B251" t="s">
        <v>277</v>
      </c>
      <c r="C251" s="3">
        <f>AVERAGE(eod_group_score_df_positive!Z251:Z255)</f>
        <v>1.1339373366328203</v>
      </c>
      <c r="D251" s="3">
        <f>AVERAGE(eod_group_score_df_positive!AA251:AA255)</f>
        <v>0.48884322967248295</v>
      </c>
      <c r="E251" s="3">
        <f>AVERAGE(eod_group_score_df_positive!AB251:AB255)</f>
        <v>0.69171381230482276</v>
      </c>
      <c r="F251" s="3">
        <f>AVERAGE(eod_group_score_df_positive!AC251:AC255)</f>
        <v>0.48028582002627679</v>
      </c>
      <c r="G251" t="s">
        <v>277</v>
      </c>
      <c r="H251" s="3">
        <f>ABS(AVERAGE(eod_group_score_df_negative!Z251:Z255))</f>
        <v>0.16653865758483244</v>
      </c>
      <c r="I251" s="3">
        <f>ABS(AVERAGE(eod_group_score_df_negative!AA251:AA255))</f>
        <v>0.12828804318134543</v>
      </c>
      <c r="J251" s="3">
        <f>ABS(AVERAGE(eod_group_score_df_negative!AB251:AB255))</f>
        <v>0.1057806063740423</v>
      </c>
      <c r="K251" s="3">
        <f>ABS(AVERAGE(eod_group_score_df_negative!AC251:AC255))</f>
        <v>6.2559530854557899E-2</v>
      </c>
      <c r="L251" t="s">
        <v>277</v>
      </c>
      <c r="M251" s="4">
        <f t="shared" si="365"/>
        <v>0.74388045865464869</v>
      </c>
      <c r="N251" s="4">
        <f t="shared" si="366"/>
        <v>0.58424390782175994</v>
      </c>
      <c r="O251" s="4">
        <f t="shared" si="367"/>
        <v>0.73471762586306444</v>
      </c>
      <c r="P251" s="4">
        <f t="shared" si="368"/>
        <v>0.76951251124082687</v>
      </c>
      <c r="Q251" t="s">
        <v>277</v>
      </c>
      <c r="R251" s="6">
        <f t="shared" si="369"/>
        <v>45146</v>
      </c>
      <c r="S251" s="5">
        <f t="shared" ref="S251:V251" si="399">AVERAGE(M251:M255)</f>
        <v>0.3876709459483943</v>
      </c>
      <c r="T251" s="5">
        <f t="shared" si="399"/>
        <v>0.17248456264566414</v>
      </c>
      <c r="U251" s="5">
        <f t="shared" si="399"/>
        <v>0.37607601466700596</v>
      </c>
      <c r="V251" s="5">
        <f t="shared" si="399"/>
        <v>0.19594833413047266</v>
      </c>
      <c r="W251" s="5">
        <f t="shared" si="371"/>
        <v>1.1321798573915369</v>
      </c>
      <c r="X251">
        <f>group_stock_price_index[[#This Row],[VNINDEX]]</f>
        <v>1242.23</v>
      </c>
      <c r="Y251" t="s">
        <v>277</v>
      </c>
      <c r="Z251" s="1">
        <f t="shared" si="372"/>
        <v>45146</v>
      </c>
      <c r="AA251" s="4">
        <f t="shared" si="373"/>
        <v>0.4</v>
      </c>
      <c r="AB251" s="4">
        <f t="shared" si="374"/>
        <v>0</v>
      </c>
      <c r="AC251" s="4">
        <f t="shared" si="375"/>
        <v>0.4</v>
      </c>
      <c r="AD251" s="4">
        <f t="shared" si="376"/>
        <v>0</v>
      </c>
      <c r="AE251" s="4">
        <f t="shared" si="377"/>
        <v>0.8</v>
      </c>
      <c r="AF251" s="7">
        <f t="shared" si="378"/>
        <v>1242.23</v>
      </c>
      <c r="AG251" t="s">
        <v>277</v>
      </c>
      <c r="AI251" t="s">
        <v>277</v>
      </c>
      <c r="AJ251" s="1">
        <f t="shared" si="379"/>
        <v>45146</v>
      </c>
      <c r="AK251" s="4">
        <f t="shared" si="380"/>
        <v>0.1</v>
      </c>
      <c r="AL251" s="4">
        <f t="shared" si="381"/>
        <v>0</v>
      </c>
      <c r="AM251" s="4">
        <f t="shared" si="382"/>
        <v>6.1800000000000001E-2</v>
      </c>
      <c r="AN251" s="4">
        <f t="shared" si="383"/>
        <v>0</v>
      </c>
      <c r="AO251" s="4">
        <f t="shared" si="384"/>
        <v>0.1618</v>
      </c>
      <c r="AP251" s="4">
        <f t="shared" si="307"/>
        <v>0</v>
      </c>
      <c r="AQ251" s="4">
        <f t="shared" si="319"/>
        <v>0</v>
      </c>
      <c r="AR251" s="2">
        <f t="shared" si="385"/>
        <v>1242.23</v>
      </c>
      <c r="AU251">
        <f t="shared" si="309"/>
        <v>1.3819999999999999</v>
      </c>
      <c r="AV251">
        <f t="shared" si="310"/>
        <v>1.3819999999999999</v>
      </c>
      <c r="AW251">
        <f t="shared" si="311"/>
        <v>0.61799999999999999</v>
      </c>
      <c r="AX251">
        <f t="shared" si="312"/>
        <v>0.61799999999999999</v>
      </c>
      <c r="BE251" s="1">
        <f t="shared" si="386"/>
        <v>45146</v>
      </c>
      <c r="BF251">
        <f t="shared" si="387"/>
        <v>1</v>
      </c>
      <c r="BG251">
        <f t="shared" si="388"/>
        <v>1</v>
      </c>
      <c r="BH251">
        <f t="shared" si="389"/>
        <v>0.61799999999999999</v>
      </c>
      <c r="BI251">
        <f t="shared" si="390"/>
        <v>0.38200000000000001</v>
      </c>
    </row>
    <row r="252" spans="1:61" x14ac:dyDescent="0.25">
      <c r="A252" s="1">
        <f>eod_group_score_df_positive[[#This Row],[date]]</f>
        <v>45145</v>
      </c>
      <c r="B252" t="s">
        <v>277</v>
      </c>
      <c r="C252" s="3">
        <f>AVERAGE(eod_group_score_df_positive!Z252:Z256)</f>
        <v>0.93996172821665858</v>
      </c>
      <c r="D252" s="3">
        <f>AVERAGE(eod_group_score_df_positive!AA252:AA256)</f>
        <v>0.37053213181829703</v>
      </c>
      <c r="E252" s="3">
        <f>AVERAGE(eod_group_score_df_positive!AB252:AB256)</f>
        <v>0.59378706648490742</v>
      </c>
      <c r="F252" s="3">
        <f>AVERAGE(eod_group_score_df_positive!AC252:AC256)</f>
        <v>0.18270717143874363</v>
      </c>
      <c r="G252" t="s">
        <v>277</v>
      </c>
      <c r="H252" s="3">
        <f>ABS(AVERAGE(eod_group_score_df_negative!Z252:Z256))</f>
        <v>0.51320892159182041</v>
      </c>
      <c r="I252" s="3">
        <f>ABS(AVERAGE(eod_group_score_df_negative!AA252:AA256))</f>
        <v>0.32065090150565834</v>
      </c>
      <c r="J252" s="3">
        <f>ABS(AVERAGE(eod_group_score_df_negative!AB252:AB256))</f>
        <v>0.21524066351042848</v>
      </c>
      <c r="K252" s="3">
        <f>ABS(AVERAGE(eod_group_score_df_negative!AC252:AC256))</f>
        <v>0.19918134500500689</v>
      </c>
      <c r="L252" t="s">
        <v>277</v>
      </c>
      <c r="M252" s="4">
        <f t="shared" si="365"/>
        <v>0.29367012517152208</v>
      </c>
      <c r="N252" s="4">
        <f t="shared" si="366"/>
        <v>7.2167903301612893E-2</v>
      </c>
      <c r="O252" s="4">
        <f t="shared" si="367"/>
        <v>0.46790287766361394</v>
      </c>
      <c r="P252" s="4">
        <f t="shared" si="368"/>
        <v>-4.3138698486341616E-2</v>
      </c>
      <c r="Q252" t="s">
        <v>277</v>
      </c>
      <c r="R252" s="6">
        <f t="shared" si="369"/>
        <v>45145</v>
      </c>
      <c r="S252" s="5">
        <f t="shared" ref="S252:V252" si="400">AVERAGE(M252:M256)</f>
        <v>0.30963893964295419</v>
      </c>
      <c r="T252" s="5">
        <f t="shared" si="400"/>
        <v>7.3059228135341076E-2</v>
      </c>
      <c r="U252" s="5">
        <f t="shared" si="400"/>
        <v>0.23290713855910089</v>
      </c>
      <c r="V252" s="5">
        <f t="shared" si="400"/>
        <v>3.9267823974677062E-2</v>
      </c>
      <c r="W252" s="5">
        <f t="shared" si="371"/>
        <v>0.65487313031207317</v>
      </c>
      <c r="X252">
        <f>group_stock_price_index[[#This Row],[VNINDEX]]</f>
        <v>1241.42</v>
      </c>
      <c r="Y252" t="s">
        <v>277</v>
      </c>
      <c r="Z252" s="1">
        <f t="shared" si="372"/>
        <v>45145</v>
      </c>
      <c r="AA252" s="4">
        <f t="shared" si="373"/>
        <v>0.4</v>
      </c>
      <c r="AB252" s="4">
        <f t="shared" si="374"/>
        <v>0</v>
      </c>
      <c r="AC252" s="4">
        <f t="shared" si="375"/>
        <v>0.2</v>
      </c>
      <c r="AD252" s="4">
        <f t="shared" si="376"/>
        <v>0</v>
      </c>
      <c r="AE252" s="4">
        <f t="shared" si="377"/>
        <v>0.60000000000000009</v>
      </c>
      <c r="AF252" s="7">
        <f t="shared" si="378"/>
        <v>1241.42</v>
      </c>
      <c r="AG252" t="s">
        <v>277</v>
      </c>
      <c r="AI252" t="s">
        <v>277</v>
      </c>
      <c r="AJ252" s="1">
        <f t="shared" si="379"/>
        <v>45145</v>
      </c>
      <c r="AK252" s="4">
        <f t="shared" si="380"/>
        <v>0.13819999999999999</v>
      </c>
      <c r="AL252" s="4">
        <f t="shared" si="381"/>
        <v>0</v>
      </c>
      <c r="AM252" s="4">
        <f t="shared" si="382"/>
        <v>0.05</v>
      </c>
      <c r="AN252" s="4">
        <f t="shared" si="383"/>
        <v>0</v>
      </c>
      <c r="AO252" s="4">
        <f t="shared" si="384"/>
        <v>0.18819999999999998</v>
      </c>
      <c r="AP252" s="4">
        <f t="shared" si="307"/>
        <v>0</v>
      </c>
      <c r="AQ252" s="4">
        <f t="shared" si="319"/>
        <v>0</v>
      </c>
      <c r="AR252" s="2">
        <f t="shared" si="385"/>
        <v>1241.42</v>
      </c>
      <c r="AU252">
        <f t="shared" si="309"/>
        <v>1.3819999999999999</v>
      </c>
      <c r="AV252">
        <f t="shared" si="310"/>
        <v>1.3819999999999999</v>
      </c>
      <c r="AW252">
        <f t="shared" si="311"/>
        <v>0.61799999999999999</v>
      </c>
      <c r="AX252">
        <f t="shared" si="312"/>
        <v>0.61799999999999999</v>
      </c>
      <c r="BE252" s="1">
        <f t="shared" si="386"/>
        <v>45145</v>
      </c>
      <c r="BF252">
        <f t="shared" si="387"/>
        <v>1.3819999999999999</v>
      </c>
      <c r="BG252">
        <f t="shared" si="388"/>
        <v>1.3819999999999999</v>
      </c>
      <c r="BH252">
        <f t="shared" si="389"/>
        <v>1</v>
      </c>
      <c r="BI252">
        <f t="shared" si="390"/>
        <v>0.61799999999999999</v>
      </c>
    </row>
    <row r="253" spans="1:61" x14ac:dyDescent="0.25">
      <c r="A253" s="1">
        <f>eod_group_score_df_positive[[#This Row],[date]]</f>
        <v>45142</v>
      </c>
      <c r="B253" t="s">
        <v>277</v>
      </c>
      <c r="C253" s="3">
        <f>AVERAGE(eod_group_score_df_positive!Z253:Z257)</f>
        <v>0.90870155242140882</v>
      </c>
      <c r="D253" s="3">
        <f>AVERAGE(eod_group_score_df_positive!AA253:AA257)</f>
        <v>0.35475535325204205</v>
      </c>
      <c r="E253" s="3">
        <f>AVERAGE(eod_group_score_df_positive!AB253:AB257)</f>
        <v>0.48435805150725003</v>
      </c>
      <c r="F253" s="3">
        <f>AVERAGE(eod_group_score_df_positive!AC253:AC257)</f>
        <v>0.21467461787641287</v>
      </c>
      <c r="G253" t="s">
        <v>277</v>
      </c>
      <c r="H253" s="3">
        <f>ABS(AVERAGE(eod_group_score_df_negative!Z253:Z257))</f>
        <v>0.52977109642318587</v>
      </c>
      <c r="I253" s="3">
        <f>ABS(AVERAGE(eod_group_score_df_negative!AA253:AA257))</f>
        <v>0.39207667216602105</v>
      </c>
      <c r="J253" s="3">
        <f>ABS(AVERAGE(eod_group_score_df_negative!AB253:AB257))</f>
        <v>0.27923170462275249</v>
      </c>
      <c r="K253" s="3">
        <f>ABS(AVERAGE(eod_group_score_df_negative!AC253:AC257))</f>
        <v>0.21471281732210962</v>
      </c>
      <c r="L253" t="s">
        <v>277</v>
      </c>
      <c r="M253" s="4">
        <f t="shared" si="365"/>
        <v>0.26342555508621329</v>
      </c>
      <c r="N253" s="4">
        <f t="shared" si="366"/>
        <v>-4.9972842143569285E-2</v>
      </c>
      <c r="O253" s="4">
        <f t="shared" si="367"/>
        <v>0.26863423093063921</v>
      </c>
      <c r="P253" s="4">
        <f t="shared" si="368"/>
        <v>-8.8962653690797814E-5</v>
      </c>
      <c r="Q253" t="s">
        <v>277</v>
      </c>
      <c r="R253" s="6">
        <f t="shared" si="369"/>
        <v>45142</v>
      </c>
      <c r="S253" s="5">
        <f t="shared" ref="S253:V253" si="401">AVERAGE(M253:M257)</f>
        <v>0.39728380217844156</v>
      </c>
      <c r="T253" s="5">
        <f t="shared" si="401"/>
        <v>0.12729228292879119</v>
      </c>
      <c r="U253" s="5">
        <f t="shared" si="401"/>
        <v>0.18153502243874473</v>
      </c>
      <c r="V253" s="5">
        <f t="shared" si="401"/>
        <v>0.12188872046461308</v>
      </c>
      <c r="W253" s="5">
        <f t="shared" si="371"/>
        <v>0.82799982801059058</v>
      </c>
      <c r="X253">
        <f>group_stock_price_index[[#This Row],[VNINDEX]]</f>
        <v>1225.98</v>
      </c>
      <c r="Y253" t="s">
        <v>277</v>
      </c>
      <c r="Z253" s="1">
        <f t="shared" si="372"/>
        <v>45142</v>
      </c>
      <c r="AA253" s="4">
        <f t="shared" si="373"/>
        <v>0.4</v>
      </c>
      <c r="AB253" s="4">
        <f t="shared" si="374"/>
        <v>0</v>
      </c>
      <c r="AC253" s="4">
        <f t="shared" si="375"/>
        <v>0</v>
      </c>
      <c r="AD253" s="4">
        <f t="shared" si="376"/>
        <v>0</v>
      </c>
      <c r="AE253" s="4">
        <f t="shared" si="377"/>
        <v>0.4</v>
      </c>
      <c r="AF253" s="7">
        <f t="shared" si="378"/>
        <v>1225.98</v>
      </c>
      <c r="AG253" t="s">
        <v>277</v>
      </c>
      <c r="AI253" t="s">
        <v>277</v>
      </c>
      <c r="AJ253" s="1">
        <f t="shared" si="379"/>
        <v>45142</v>
      </c>
      <c r="AK253" s="4">
        <f t="shared" si="380"/>
        <v>0.13819999999999999</v>
      </c>
      <c r="AL253" s="4">
        <f t="shared" si="381"/>
        <v>0</v>
      </c>
      <c r="AM253" s="4">
        <f t="shared" si="382"/>
        <v>0</v>
      </c>
      <c r="AN253" s="4">
        <f t="shared" si="383"/>
        <v>0</v>
      </c>
      <c r="AO253" s="4">
        <f t="shared" si="384"/>
        <v>0.13819999999999999</v>
      </c>
      <c r="AP253" s="4">
        <f t="shared" si="307"/>
        <v>0</v>
      </c>
      <c r="AQ253" s="4">
        <f t="shared" si="319"/>
        <v>0</v>
      </c>
      <c r="AR253" s="2">
        <f t="shared" si="385"/>
        <v>1225.98</v>
      </c>
      <c r="AU253">
        <f t="shared" si="309"/>
        <v>1.3819999999999999</v>
      </c>
      <c r="AV253">
        <f t="shared" si="310"/>
        <v>1.3819999999999999</v>
      </c>
      <c r="AW253">
        <f t="shared" si="311"/>
        <v>0.61799999999999999</v>
      </c>
      <c r="AX253">
        <f t="shared" si="312"/>
        <v>0.61799999999999999</v>
      </c>
      <c r="BE253" s="1">
        <f t="shared" si="386"/>
        <v>45142</v>
      </c>
      <c r="BF253">
        <f t="shared" si="387"/>
        <v>1.3819999999999999</v>
      </c>
      <c r="BG253">
        <f t="shared" si="388"/>
        <v>1.3819999999999999</v>
      </c>
      <c r="BH253">
        <f t="shared" si="389"/>
        <v>1</v>
      </c>
      <c r="BI253">
        <f t="shared" si="390"/>
        <v>0.61799999999999999</v>
      </c>
    </row>
    <row r="254" spans="1:61" x14ac:dyDescent="0.25">
      <c r="A254" s="1">
        <f>eod_group_score_df_positive[[#This Row],[date]]</f>
        <v>45141</v>
      </c>
      <c r="B254" t="s">
        <v>277</v>
      </c>
      <c r="C254" s="3">
        <f>AVERAGE(eod_group_score_df_positive!Z254:Z258)</f>
        <v>0.88969477134862562</v>
      </c>
      <c r="D254" s="3">
        <f>AVERAGE(eod_group_score_df_positive!AA254:AA258)</f>
        <v>0.48773469019928128</v>
      </c>
      <c r="E254" s="3">
        <f>AVERAGE(eod_group_score_df_positive!AB254:AB258)</f>
        <v>0.42893517932716241</v>
      </c>
      <c r="F254" s="3">
        <f>AVERAGE(eod_group_score_df_positive!AC254:AC258)</f>
        <v>0.26275403753872006</v>
      </c>
      <c r="G254" t="s">
        <v>277</v>
      </c>
      <c r="H254" s="3">
        <f>ABS(AVERAGE(eod_group_score_df_negative!Z254:Z258))</f>
        <v>0.54276734927475212</v>
      </c>
      <c r="I254" s="3">
        <f>ABS(AVERAGE(eod_group_score_df_negative!AA254:AA258))</f>
        <v>0.39652290698668524</v>
      </c>
      <c r="J254" s="3">
        <f>ABS(AVERAGE(eod_group_score_df_negative!AB254:AB258))</f>
        <v>0.2854840463911642</v>
      </c>
      <c r="K254" s="3">
        <f>ABS(AVERAGE(eod_group_score_df_negative!AC254:AC258))</f>
        <v>0.21926158359478057</v>
      </c>
      <c r="L254" t="s">
        <v>277</v>
      </c>
      <c r="M254" s="4">
        <f t="shared" si="365"/>
        <v>0.24218959585674624</v>
      </c>
      <c r="N254" s="4">
        <f t="shared" si="366"/>
        <v>0.10315069217710489</v>
      </c>
      <c r="O254" s="4">
        <f t="shared" si="367"/>
        <v>0.2007940544877729</v>
      </c>
      <c r="P254" s="4">
        <f t="shared" si="368"/>
        <v>9.0230382662004407E-2</v>
      </c>
      <c r="Q254" t="s">
        <v>277</v>
      </c>
      <c r="R254" s="6">
        <f t="shared" si="369"/>
        <v>45141</v>
      </c>
      <c r="S254" s="5">
        <f t="shared" ref="S254:V254" si="402">AVERAGE(M254:M258)</f>
        <v>0.50061622825648711</v>
      </c>
      <c r="T254" s="5">
        <f t="shared" si="402"/>
        <v>0.25421745589143613</v>
      </c>
      <c r="U254" s="5">
        <f t="shared" si="402"/>
        <v>0.23166872334585373</v>
      </c>
      <c r="V254" s="5">
        <f t="shared" si="402"/>
        <v>0.14108885898716003</v>
      </c>
      <c r="W254" s="5">
        <f t="shared" si="371"/>
        <v>1.1275912664809371</v>
      </c>
      <c r="X254">
        <f>group_stock_price_index[[#This Row],[VNINDEX]]</f>
        <v>1210.95</v>
      </c>
      <c r="Y254" t="s">
        <v>277</v>
      </c>
      <c r="Z254" s="1">
        <f t="shared" si="372"/>
        <v>45141</v>
      </c>
      <c r="AA254" s="4">
        <f t="shared" si="373"/>
        <v>0.6</v>
      </c>
      <c r="AB254" s="4">
        <f t="shared" si="374"/>
        <v>0.2</v>
      </c>
      <c r="AC254" s="4">
        <f t="shared" si="375"/>
        <v>0.2</v>
      </c>
      <c r="AD254" s="4">
        <f t="shared" si="376"/>
        <v>0</v>
      </c>
      <c r="AE254" s="4">
        <f t="shared" si="377"/>
        <v>1</v>
      </c>
      <c r="AF254" s="7">
        <f t="shared" si="378"/>
        <v>1210.95</v>
      </c>
      <c r="AG254" t="s">
        <v>277</v>
      </c>
      <c r="AI254" t="s">
        <v>277</v>
      </c>
      <c r="AJ254" s="1">
        <f t="shared" si="379"/>
        <v>45141</v>
      </c>
      <c r="AK254" s="4">
        <f t="shared" si="380"/>
        <v>0.20729999999999998</v>
      </c>
      <c r="AL254" s="4">
        <f t="shared" si="381"/>
        <v>6.9099999999999995E-2</v>
      </c>
      <c r="AM254" s="4">
        <f t="shared" si="382"/>
        <v>0.05</v>
      </c>
      <c r="AN254" s="4">
        <f t="shared" si="383"/>
        <v>0</v>
      </c>
      <c r="AO254" s="4">
        <f t="shared" si="384"/>
        <v>0.32639999999999997</v>
      </c>
      <c r="AP254" s="4">
        <f t="shared" si="307"/>
        <v>0.7</v>
      </c>
      <c r="AQ254" s="4">
        <f t="shared" si="319"/>
        <v>0.4</v>
      </c>
      <c r="AR254" s="2">
        <f t="shared" si="385"/>
        <v>1210.95</v>
      </c>
      <c r="AU254">
        <f t="shared" si="309"/>
        <v>1.3819999999999999</v>
      </c>
      <c r="AV254">
        <f t="shared" si="310"/>
        <v>1.3819999999999999</v>
      </c>
      <c r="AW254">
        <f t="shared" si="311"/>
        <v>0.61799999999999999</v>
      </c>
      <c r="AX254">
        <f t="shared" si="312"/>
        <v>0.61799999999999999</v>
      </c>
      <c r="BE254" s="1">
        <f t="shared" si="386"/>
        <v>45141</v>
      </c>
      <c r="BF254">
        <f t="shared" si="387"/>
        <v>1.3819999999999999</v>
      </c>
      <c r="BG254">
        <f t="shared" si="388"/>
        <v>1.3819999999999999</v>
      </c>
      <c r="BH254">
        <f t="shared" si="389"/>
        <v>1</v>
      </c>
      <c r="BI254">
        <f t="shared" si="390"/>
        <v>0.61799999999999999</v>
      </c>
    </row>
    <row r="255" spans="1:61" x14ac:dyDescent="0.25">
      <c r="A255" s="1">
        <f>eod_group_score_df_positive[[#This Row],[date]]</f>
        <v>45140</v>
      </c>
      <c r="B255" t="s">
        <v>277</v>
      </c>
      <c r="C255" s="3">
        <f>AVERAGE(eod_group_score_df_positive!Z255:Z259)</f>
        <v>1.1225685924930444</v>
      </c>
      <c r="D255" s="3">
        <f>AVERAGE(eod_group_score_df_positive!AA255:AA259)</f>
        <v>0.49538522097634041</v>
      </c>
      <c r="E255" s="3">
        <f>AVERAGE(eod_group_score_df_positive!AB255:AB259)</f>
        <v>0.44006517304481851</v>
      </c>
      <c r="F255" s="3">
        <f>AVERAGE(eod_group_score_df_positive!AC255:AC259)</f>
        <v>0.29356796037368849</v>
      </c>
      <c r="G255" t="s">
        <v>277</v>
      </c>
      <c r="H255" s="3">
        <f>ABS(AVERAGE(eod_group_score_df_negative!Z255:Z259))</f>
        <v>0.48663072966029058</v>
      </c>
      <c r="I255" s="3">
        <f>ABS(AVERAGE(eod_group_score_df_negative!AA255:AA259))</f>
        <v>0.36403701213038719</v>
      </c>
      <c r="J255" s="3">
        <f>ABS(AVERAGE(eod_group_score_df_negative!AB255:AB259))</f>
        <v>0.28831979675590647</v>
      </c>
      <c r="K255" s="3">
        <f>ABS(AVERAGE(eod_group_score_df_negative!AC255:AC259))</f>
        <v>0.21117978402302118</v>
      </c>
      <c r="L255" t="s">
        <v>277</v>
      </c>
      <c r="M255" s="4">
        <f t="shared" si="365"/>
        <v>0.39518899497284127</v>
      </c>
      <c r="N255" s="4">
        <f t="shared" si="366"/>
        <v>0.15283315207141226</v>
      </c>
      <c r="O255" s="4">
        <f t="shared" si="367"/>
        <v>0.20833128438993911</v>
      </c>
      <c r="P255" s="4">
        <f t="shared" si="368"/>
        <v>0.16322643788956451</v>
      </c>
      <c r="Q255" t="s">
        <v>277</v>
      </c>
      <c r="R255" s="6">
        <f t="shared" si="369"/>
        <v>45140</v>
      </c>
      <c r="S255" s="5">
        <f t="shared" ref="S255:V255" si="403">AVERAGE(M255:M259)</f>
        <v>0.60743128909197686</v>
      </c>
      <c r="T255" s="5">
        <f t="shared" si="403"/>
        <v>0.32535632204830822</v>
      </c>
      <c r="U255" s="5">
        <f t="shared" si="403"/>
        <v>0.30085099426784917</v>
      </c>
      <c r="V255" s="5">
        <f t="shared" si="403"/>
        <v>0.14465652262120782</v>
      </c>
      <c r="W255" s="5">
        <f t="shared" si="371"/>
        <v>1.3782951280293421</v>
      </c>
      <c r="X255">
        <f>group_stock_price_index[[#This Row],[VNINDEX]]</f>
        <v>1220.43</v>
      </c>
      <c r="Y255" t="s">
        <v>277</v>
      </c>
      <c r="Z255" s="1">
        <f t="shared" si="372"/>
        <v>45140</v>
      </c>
      <c r="AA255" s="4">
        <f t="shared" si="373"/>
        <v>0.6</v>
      </c>
      <c r="AB255" s="4">
        <f t="shared" si="374"/>
        <v>0.4</v>
      </c>
      <c r="AC255" s="4">
        <f t="shared" si="375"/>
        <v>0.4</v>
      </c>
      <c r="AD255" s="4">
        <f t="shared" si="376"/>
        <v>0</v>
      </c>
      <c r="AE255" s="4">
        <f t="shared" si="377"/>
        <v>1.4</v>
      </c>
      <c r="AF255" s="7">
        <f t="shared" si="378"/>
        <v>1220.43</v>
      </c>
      <c r="AG255" t="s">
        <v>277</v>
      </c>
      <c r="AI255" t="s">
        <v>277</v>
      </c>
      <c r="AJ255" s="1">
        <f t="shared" si="379"/>
        <v>45140</v>
      </c>
      <c r="AK255" s="4">
        <f t="shared" si="380"/>
        <v>0.20729999999999998</v>
      </c>
      <c r="AL255" s="4">
        <f t="shared" si="381"/>
        <v>0.13819999999999999</v>
      </c>
      <c r="AM255" s="4">
        <f t="shared" si="382"/>
        <v>0.1</v>
      </c>
      <c r="AN255" s="4">
        <f t="shared" si="383"/>
        <v>0</v>
      </c>
      <c r="AO255" s="4">
        <f t="shared" si="384"/>
        <v>0.44550000000000001</v>
      </c>
      <c r="AP255" s="4">
        <f t="shared" si="307"/>
        <v>0.7</v>
      </c>
      <c r="AQ255" s="4">
        <f t="shared" si="319"/>
        <v>0.4</v>
      </c>
      <c r="AR255" s="2">
        <f t="shared" si="385"/>
        <v>1220.43</v>
      </c>
      <c r="AU255">
        <f t="shared" si="309"/>
        <v>1.3819999999999999</v>
      </c>
      <c r="AV255">
        <f t="shared" si="310"/>
        <v>1.3819999999999999</v>
      </c>
      <c r="AW255">
        <f t="shared" si="311"/>
        <v>0.61799999999999999</v>
      </c>
      <c r="AX255">
        <f t="shared" si="312"/>
        <v>0.61799999999999999</v>
      </c>
      <c r="BE255" s="1">
        <f t="shared" si="386"/>
        <v>45140</v>
      </c>
      <c r="BF255">
        <f t="shared" si="387"/>
        <v>1.3819999999999999</v>
      </c>
      <c r="BG255">
        <f t="shared" si="388"/>
        <v>1.3819999999999999</v>
      </c>
      <c r="BH255">
        <f t="shared" si="389"/>
        <v>1</v>
      </c>
      <c r="BI255">
        <f t="shared" si="390"/>
        <v>0.61799999999999999</v>
      </c>
    </row>
    <row r="256" spans="1:61" x14ac:dyDescent="0.25">
      <c r="A256" s="1">
        <f>eod_group_score_df_positive[[#This Row],[date]]</f>
        <v>45139</v>
      </c>
      <c r="B256" t="s">
        <v>277</v>
      </c>
      <c r="C256" s="3">
        <f>AVERAGE(eod_group_score_df_positive!Z256:Z260)</f>
        <v>1.0343033770430092</v>
      </c>
      <c r="D256" s="3">
        <f>AVERAGE(eod_group_score_df_positive!AA256:AA260)</f>
        <v>0.45852633134163934</v>
      </c>
      <c r="E256" s="3">
        <f>AVERAGE(eod_group_score_df_positive!AB256:AB260)</f>
        <v>0.33144994127762856</v>
      </c>
      <c r="F256" s="3">
        <f>AVERAGE(eod_group_score_df_positive!AC256:AC260)</f>
        <v>0.22073934228370881</v>
      </c>
      <c r="G256" t="s">
        <v>277</v>
      </c>
      <c r="H256" s="3">
        <f>ABS(AVERAGE(eod_group_score_df_negative!Z256:Z260))</f>
        <v>0.49378670170060274</v>
      </c>
      <c r="I256" s="3">
        <f>ABS(AVERAGE(eod_group_score_df_negative!AA256:AA260))</f>
        <v>0.38503739199073378</v>
      </c>
      <c r="J256" s="3">
        <f>ABS(AVERAGE(eod_group_score_df_negative!AB256:AB260))</f>
        <v>0.31917061981557776</v>
      </c>
      <c r="K256" s="3">
        <f>ABS(AVERAGE(eod_group_score_df_negative!AC256:AC260))</f>
        <v>0.22695787432350323</v>
      </c>
      <c r="L256" t="s">
        <v>277</v>
      </c>
      <c r="M256" s="4">
        <f t="shared" si="365"/>
        <v>0.35372042712744822</v>
      </c>
      <c r="N256" s="4">
        <f t="shared" si="366"/>
        <v>8.7117235270144644E-2</v>
      </c>
      <c r="O256" s="4">
        <f t="shared" si="367"/>
        <v>1.8873245323539185E-2</v>
      </c>
      <c r="P256" s="4">
        <f t="shared" si="368"/>
        <v>-1.3890039538151197E-2</v>
      </c>
      <c r="Q256" t="s">
        <v>277</v>
      </c>
      <c r="R256" s="6">
        <f t="shared" si="369"/>
        <v>45139</v>
      </c>
      <c r="S256" s="5">
        <f t="shared" ref="S256:V256" si="404">AVERAGE(M256:M260)</f>
        <v>0.68690030553025339</v>
      </c>
      <c r="T256" s="5">
        <f t="shared" si="404"/>
        <v>0.4279841746952977</v>
      </c>
      <c r="U256" s="5">
        <f t="shared" si="404"/>
        <v>0.37304761489940741</v>
      </c>
      <c r="V256" s="5">
        <f t="shared" si="404"/>
        <v>0.17260267919792888</v>
      </c>
      <c r="W256" s="5">
        <f t="shared" si="371"/>
        <v>1.6605347743228873</v>
      </c>
      <c r="X256">
        <f>group_stock_price_index[[#This Row],[VNINDEX]]</f>
        <v>1217.56</v>
      </c>
      <c r="Y256" t="s">
        <v>277</v>
      </c>
      <c r="Z256" s="1">
        <f t="shared" si="372"/>
        <v>45139</v>
      </c>
      <c r="AA256" s="4">
        <f t="shared" si="373"/>
        <v>0.6</v>
      </c>
      <c r="AB256" s="4">
        <f t="shared" si="374"/>
        <v>0.4</v>
      </c>
      <c r="AC256" s="4">
        <f t="shared" si="375"/>
        <v>0.4</v>
      </c>
      <c r="AD256" s="4">
        <f t="shared" si="376"/>
        <v>0</v>
      </c>
      <c r="AE256" s="4">
        <f t="shared" si="377"/>
        <v>1.4</v>
      </c>
      <c r="AF256" s="7">
        <f t="shared" si="378"/>
        <v>1217.56</v>
      </c>
      <c r="AG256" t="s">
        <v>277</v>
      </c>
      <c r="AI256" t="s">
        <v>277</v>
      </c>
      <c r="AJ256" s="1">
        <f t="shared" si="379"/>
        <v>45139</v>
      </c>
      <c r="AK256" s="4">
        <f t="shared" si="380"/>
        <v>0.20729999999999998</v>
      </c>
      <c r="AL256" s="4">
        <f t="shared" si="381"/>
        <v>0.13819999999999999</v>
      </c>
      <c r="AM256" s="4">
        <f t="shared" si="382"/>
        <v>0.1</v>
      </c>
      <c r="AN256" s="4">
        <f t="shared" si="383"/>
        <v>0</v>
      </c>
      <c r="AO256" s="4">
        <f t="shared" si="384"/>
        <v>0.44550000000000001</v>
      </c>
      <c r="AP256" s="4">
        <f t="shared" si="307"/>
        <v>0.7</v>
      </c>
      <c r="AQ256" s="4">
        <f t="shared" si="319"/>
        <v>0.4</v>
      </c>
      <c r="AR256" s="2">
        <f t="shared" si="385"/>
        <v>1217.56</v>
      </c>
      <c r="AU256">
        <f t="shared" si="309"/>
        <v>1.3819999999999999</v>
      </c>
      <c r="AV256">
        <f t="shared" si="310"/>
        <v>1.3819999999999999</v>
      </c>
      <c r="AW256">
        <f t="shared" si="311"/>
        <v>0.61799999999999999</v>
      </c>
      <c r="AX256">
        <f t="shared" si="312"/>
        <v>0.61799999999999999</v>
      </c>
      <c r="BE256" s="1">
        <f t="shared" si="386"/>
        <v>45139</v>
      </c>
      <c r="BF256">
        <f t="shared" si="387"/>
        <v>1.3819999999999999</v>
      </c>
      <c r="BG256">
        <f t="shared" si="388"/>
        <v>1.3819999999999999</v>
      </c>
      <c r="BH256">
        <f t="shared" si="389"/>
        <v>1</v>
      </c>
      <c r="BI256">
        <f t="shared" si="390"/>
        <v>0.61799999999999999</v>
      </c>
    </row>
    <row r="257" spans="1:61" x14ac:dyDescent="0.25">
      <c r="A257" s="1">
        <f>eod_group_score_df_positive[[#This Row],[date]]</f>
        <v>45138</v>
      </c>
      <c r="B257" t="s">
        <v>277</v>
      </c>
      <c r="C257" s="3">
        <f>AVERAGE(eod_group_score_df_positive!Z257:Z261)</f>
        <v>1.060211548607024</v>
      </c>
      <c r="D257" s="3">
        <f>AVERAGE(eod_group_score_df_positive!AA257:AA261)</f>
        <v>0.49223951699332513</v>
      </c>
      <c r="E257" s="3">
        <f>AVERAGE(eod_group_score_df_positive!AB257:AB261)</f>
        <v>0.36491355665103337</v>
      </c>
      <c r="F257" s="3">
        <f>AVERAGE(eod_group_score_df_positive!AC257:AC261)</f>
        <v>0.25879377979766244</v>
      </c>
      <c r="G257" t="s">
        <v>277</v>
      </c>
      <c r="H257" s="3">
        <f>ABS(AVERAGE(eod_group_score_df_negative!Z257:Z261))</f>
        <v>0.16412583066630398</v>
      </c>
      <c r="I257" s="3">
        <f>ABS(AVERAGE(eod_group_score_df_negative!AA257:AA261))</f>
        <v>0.24062337260506833</v>
      </c>
      <c r="J257" s="3">
        <f>ABS(AVERAGE(eod_group_score_df_negative!AB257:AB261))</f>
        <v>0.23773022802332083</v>
      </c>
      <c r="K257" s="3">
        <f>ABS(AVERAGE(eod_group_score_df_negative!AC257:AC261))</f>
        <v>0.11901679449123237</v>
      </c>
      <c r="L257" t="s">
        <v>277</v>
      </c>
      <c r="M257" s="4">
        <f t="shared" si="365"/>
        <v>0.73189443784895891</v>
      </c>
      <c r="N257" s="4">
        <f t="shared" si="366"/>
        <v>0.34333317726886353</v>
      </c>
      <c r="O257" s="4">
        <f t="shared" si="367"/>
        <v>0.21104229706183325</v>
      </c>
      <c r="P257" s="4">
        <f t="shared" si="368"/>
        <v>0.3699657839633384</v>
      </c>
      <c r="Q257" t="s">
        <v>277</v>
      </c>
      <c r="R257" s="6">
        <f t="shared" si="369"/>
        <v>45138</v>
      </c>
      <c r="S257" s="5">
        <f t="shared" ref="S257:V257" si="405">AVERAGE(M257:M261)</f>
        <v>0.73480574763206319</v>
      </c>
      <c r="T257" s="5">
        <f t="shared" si="405"/>
        <v>0.50030701358643914</v>
      </c>
      <c r="U257" s="5">
        <f t="shared" si="405"/>
        <v>0.48162910387673802</v>
      </c>
      <c r="V257" s="5">
        <f t="shared" si="405"/>
        <v>0.22099573415137189</v>
      </c>
      <c r="W257" s="5">
        <f t="shared" si="371"/>
        <v>1.9377375992466124</v>
      </c>
      <c r="X257">
        <f>group_stock_price_index[[#This Row],[VNINDEX]]</f>
        <v>1222.9000000000001</v>
      </c>
      <c r="Y257" t="s">
        <v>277</v>
      </c>
      <c r="Z257" s="1">
        <f t="shared" si="372"/>
        <v>45138</v>
      </c>
      <c r="AA257" s="4">
        <f t="shared" si="373"/>
        <v>0.8</v>
      </c>
      <c r="AB257" s="4">
        <f t="shared" si="374"/>
        <v>0.6</v>
      </c>
      <c r="AC257" s="4">
        <f t="shared" si="375"/>
        <v>0.4</v>
      </c>
      <c r="AD257" s="4">
        <f t="shared" si="376"/>
        <v>0.2</v>
      </c>
      <c r="AE257" s="4">
        <f t="shared" si="377"/>
        <v>1.9999999999999998</v>
      </c>
      <c r="AF257" s="7">
        <f t="shared" si="378"/>
        <v>1222.9000000000001</v>
      </c>
      <c r="AG257" t="s">
        <v>277</v>
      </c>
      <c r="AI257" t="s">
        <v>277</v>
      </c>
      <c r="AJ257" s="1">
        <f t="shared" si="379"/>
        <v>45138</v>
      </c>
      <c r="AK257" s="4">
        <f t="shared" si="380"/>
        <v>0.27639999999999998</v>
      </c>
      <c r="AL257" s="4">
        <f t="shared" si="381"/>
        <v>0.20729999999999998</v>
      </c>
      <c r="AM257" s="4">
        <f t="shared" si="382"/>
        <v>0.1</v>
      </c>
      <c r="AN257" s="4">
        <f t="shared" si="383"/>
        <v>3.09E-2</v>
      </c>
      <c r="AO257" s="4">
        <f t="shared" si="384"/>
        <v>0.61460000000000004</v>
      </c>
      <c r="AP257" s="4">
        <f t="shared" si="307"/>
        <v>0.7</v>
      </c>
      <c r="AQ257" s="4">
        <f t="shared" si="319"/>
        <v>0.6</v>
      </c>
      <c r="AR257" s="2">
        <f t="shared" si="385"/>
        <v>1222.9000000000001</v>
      </c>
      <c r="AU257">
        <f t="shared" si="309"/>
        <v>1.3819999999999999</v>
      </c>
      <c r="AV257">
        <f t="shared" si="310"/>
        <v>1.3819999999999999</v>
      </c>
      <c r="AW257">
        <f t="shared" si="311"/>
        <v>0.61799999999999999</v>
      </c>
      <c r="AX257">
        <f t="shared" si="312"/>
        <v>0.61799999999999999</v>
      </c>
      <c r="BE257" s="1">
        <f t="shared" si="386"/>
        <v>45138</v>
      </c>
      <c r="BF257">
        <f t="shared" si="387"/>
        <v>1.3819999999999999</v>
      </c>
      <c r="BG257">
        <f t="shared" si="388"/>
        <v>1.3819999999999999</v>
      </c>
      <c r="BH257">
        <f t="shared" si="389"/>
        <v>1</v>
      </c>
      <c r="BI257">
        <f t="shared" si="390"/>
        <v>0.61799999999999999</v>
      </c>
    </row>
    <row r="258" spans="1:61" x14ac:dyDescent="0.25">
      <c r="A258" s="1">
        <f>eod_group_score_df_positive[[#This Row],[date]]</f>
        <v>45135</v>
      </c>
      <c r="B258" t="s">
        <v>277</v>
      </c>
      <c r="C258" s="3">
        <f>AVERAGE(eod_group_score_df_positive!Z258:Z262)</f>
        <v>1.2716863008594239</v>
      </c>
      <c r="D258" s="3">
        <f>AVERAGE(eod_group_score_df_positive!AA258:AA262)</f>
        <v>0.63706610993236856</v>
      </c>
      <c r="E258" s="3">
        <f>AVERAGE(eod_group_score_df_positive!AB258:AB262)</f>
        <v>0.52051658398693257</v>
      </c>
      <c r="F258" s="3">
        <f>AVERAGE(eod_group_score_df_positive!AC258:AC262)</f>
        <v>0.23964862270816187</v>
      </c>
      <c r="G258" t="s">
        <v>277</v>
      </c>
      <c r="H258" s="3">
        <f>ABS(AVERAGE(eod_group_score_df_negative!Z258:Z262))</f>
        <v>0.1571043269674933</v>
      </c>
      <c r="I258" s="3">
        <f>ABS(AVERAGE(eod_group_score_df_negative!AA258:AA262))</f>
        <v>0.1669788145004984</v>
      </c>
      <c r="J258" s="3">
        <f>ABS(AVERAGE(eod_group_score_df_negative!AB258:AB262))</f>
        <v>0.1646879797068421</v>
      </c>
      <c r="K258" s="3">
        <f>ABS(AVERAGE(eod_group_score_df_negative!AC258:AC262))</f>
        <v>0.19770160570324116</v>
      </c>
      <c r="L258" t="s">
        <v>277</v>
      </c>
      <c r="M258" s="4">
        <f t="shared" si="365"/>
        <v>0.78008768547644092</v>
      </c>
      <c r="N258" s="4">
        <f t="shared" si="366"/>
        <v>0.58465302266965524</v>
      </c>
      <c r="O258" s="4">
        <f t="shared" si="367"/>
        <v>0.51930273546618422</v>
      </c>
      <c r="P258" s="4">
        <f t="shared" si="368"/>
        <v>9.5911729959044012E-2</v>
      </c>
      <c r="Q258" t="s">
        <v>277</v>
      </c>
      <c r="R258" s="6">
        <f t="shared" si="369"/>
        <v>45135</v>
      </c>
      <c r="S258" s="5">
        <f t="shared" ref="S258:V258" si="406">AVERAGE(M258:M262)</f>
        <v>0.71870656273398104</v>
      </c>
      <c r="T258" s="5">
        <f t="shared" si="406"/>
        <v>0.52233532585153197</v>
      </c>
      <c r="U258" s="5">
        <f t="shared" si="406"/>
        <v>0.55763694273592535</v>
      </c>
      <c r="V258" s="5">
        <f t="shared" si="406"/>
        <v>0.19613809172016466</v>
      </c>
      <c r="W258" s="5">
        <f t="shared" si="371"/>
        <v>1.9948169230416031</v>
      </c>
      <c r="X258">
        <f>group_stock_price_index[[#This Row],[VNINDEX]]</f>
        <v>1207.67</v>
      </c>
      <c r="Y258" t="s">
        <v>277</v>
      </c>
      <c r="Z258" s="1">
        <f t="shared" si="372"/>
        <v>45135</v>
      </c>
      <c r="AA258" s="4">
        <f t="shared" si="373"/>
        <v>0.8</v>
      </c>
      <c r="AB258" s="4">
        <f t="shared" si="374"/>
        <v>0.6</v>
      </c>
      <c r="AC258" s="4">
        <f t="shared" si="375"/>
        <v>0.6</v>
      </c>
      <c r="AD258" s="4">
        <f t="shared" si="376"/>
        <v>0</v>
      </c>
      <c r="AE258" s="4">
        <f t="shared" si="377"/>
        <v>2</v>
      </c>
      <c r="AF258" s="7">
        <f t="shared" si="378"/>
        <v>1207.67</v>
      </c>
      <c r="AG258" t="s">
        <v>277</v>
      </c>
      <c r="AI258" t="s">
        <v>277</v>
      </c>
      <c r="AJ258" s="1">
        <f t="shared" si="379"/>
        <v>45135</v>
      </c>
      <c r="AK258" s="4">
        <f t="shared" si="380"/>
        <v>0.27639999999999998</v>
      </c>
      <c r="AL258" s="4">
        <f t="shared" si="381"/>
        <v>0.20729999999999998</v>
      </c>
      <c r="AM258" s="4">
        <f t="shared" si="382"/>
        <v>0.15</v>
      </c>
      <c r="AN258" s="4">
        <f t="shared" si="383"/>
        <v>0</v>
      </c>
      <c r="AO258" s="4">
        <f t="shared" si="384"/>
        <v>0.63369999999999993</v>
      </c>
      <c r="AP258" s="4">
        <f t="shared" si="307"/>
        <v>1</v>
      </c>
      <c r="AQ258" s="4">
        <f t="shared" si="319"/>
        <v>0.6</v>
      </c>
      <c r="AR258" s="2">
        <f t="shared" si="385"/>
        <v>1207.67</v>
      </c>
      <c r="AU258">
        <f t="shared" si="309"/>
        <v>1.3819999999999999</v>
      </c>
      <c r="AV258">
        <f t="shared" si="310"/>
        <v>1.3819999999999999</v>
      </c>
      <c r="AW258">
        <f t="shared" si="311"/>
        <v>0.61799999999999999</v>
      </c>
      <c r="AX258">
        <f t="shared" si="312"/>
        <v>0.61799999999999999</v>
      </c>
      <c r="BE258" s="1">
        <f t="shared" si="386"/>
        <v>45135</v>
      </c>
      <c r="BF258">
        <f t="shared" si="387"/>
        <v>1.3819999999999999</v>
      </c>
      <c r="BG258">
        <f t="shared" si="388"/>
        <v>1.3819999999999999</v>
      </c>
      <c r="BH258">
        <f t="shared" si="389"/>
        <v>1</v>
      </c>
      <c r="BI258">
        <f t="shared" si="390"/>
        <v>0.61799999999999999</v>
      </c>
    </row>
    <row r="259" spans="1:61" x14ac:dyDescent="0.25">
      <c r="A259" s="1">
        <f>eod_group_score_df_positive[[#This Row],[date]]</f>
        <v>45134</v>
      </c>
      <c r="B259" t="s">
        <v>277</v>
      </c>
      <c r="C259" s="3">
        <f>AVERAGE(eod_group_score_df_positive!Z259:Z263)</f>
        <v>1.2585716065839097</v>
      </c>
      <c r="D259" s="3">
        <f>AVERAGE(eod_group_score_df_positive!AA259:AA263)</f>
        <v>0.45940931385215722</v>
      </c>
      <c r="E259" s="3">
        <f>AVERAGE(eod_group_score_df_positive!AB259:AB263)</f>
        <v>0.54400808555126434</v>
      </c>
      <c r="F259" s="3">
        <f>AVERAGE(eod_group_score_df_positive!AC259:AC263)</f>
        <v>0.26366652327468232</v>
      </c>
      <c r="G259" t="s">
        <v>277</v>
      </c>
      <c r="H259" s="3">
        <f>ABS(AVERAGE(eod_group_score_df_negative!Z259:Z263))</f>
        <v>0.15852739318766806</v>
      </c>
      <c r="I259" s="3">
        <f>ABS(AVERAGE(eod_group_score_df_negative!AA259:AA263))</f>
        <v>0.17041675625301841</v>
      </c>
      <c r="J259" s="3">
        <f>ABS(AVERAGE(eod_group_score_df_negative!AB259:AB263))</f>
        <v>0.15943302527876008</v>
      </c>
      <c r="K259" s="3">
        <f>ABS(AVERAGE(eod_group_score_df_negative!AC259:AC263))</f>
        <v>0.21223632115481705</v>
      </c>
      <c r="L259" t="s">
        <v>277</v>
      </c>
      <c r="M259" s="4">
        <f t="shared" si="365"/>
        <v>0.77626490003419502</v>
      </c>
      <c r="N259" s="4">
        <f t="shared" si="366"/>
        <v>0.45884502296146529</v>
      </c>
      <c r="O259" s="4">
        <f t="shared" si="367"/>
        <v>0.54670540909775001</v>
      </c>
      <c r="P259" s="4">
        <f t="shared" si="368"/>
        <v>0.10806870083224346</v>
      </c>
      <c r="Q259" t="s">
        <v>277</v>
      </c>
      <c r="R259" s="6">
        <f t="shared" si="369"/>
        <v>45134</v>
      </c>
      <c r="S259" s="5">
        <f t="shared" ref="S259:V259" si="407">AVERAGE(M259:M263)</f>
        <v>0.68113600115191875</v>
      </c>
      <c r="T259" s="5">
        <f t="shared" si="407"/>
        <v>0.47003171023368173</v>
      </c>
      <c r="U259" s="5">
        <f t="shared" si="407"/>
        <v>0.52031195621786031</v>
      </c>
      <c r="V259" s="5">
        <f t="shared" si="407"/>
        <v>0.27266868731330568</v>
      </c>
      <c r="W259" s="5">
        <f t="shared" si="371"/>
        <v>1.9441483549167664</v>
      </c>
      <c r="X259">
        <f>group_stock_price_index[[#This Row],[VNINDEX]]</f>
        <v>1197.33</v>
      </c>
      <c r="Y259" t="s">
        <v>277</v>
      </c>
      <c r="Z259" s="1">
        <f t="shared" si="372"/>
        <v>45134</v>
      </c>
      <c r="AA259" s="4">
        <f t="shared" si="373"/>
        <v>0.6</v>
      </c>
      <c r="AB259" s="4">
        <f t="shared" si="374"/>
        <v>0.4</v>
      </c>
      <c r="AC259" s="4">
        <f t="shared" si="375"/>
        <v>0.6</v>
      </c>
      <c r="AD259" s="4">
        <f t="shared" si="376"/>
        <v>0.2</v>
      </c>
      <c r="AE259" s="4">
        <f t="shared" si="377"/>
        <v>1.8</v>
      </c>
      <c r="AF259" s="7">
        <f t="shared" si="378"/>
        <v>1197.33</v>
      </c>
      <c r="AG259" t="s">
        <v>277</v>
      </c>
      <c r="AI259" t="s">
        <v>277</v>
      </c>
      <c r="AJ259" s="1">
        <f t="shared" si="379"/>
        <v>45134</v>
      </c>
      <c r="AK259" s="4">
        <f t="shared" si="380"/>
        <v>0.15</v>
      </c>
      <c r="AL259" s="4">
        <f t="shared" si="381"/>
        <v>0.1</v>
      </c>
      <c r="AM259" s="4">
        <f t="shared" si="382"/>
        <v>9.2699999999999991E-2</v>
      </c>
      <c r="AN259" s="4">
        <f t="shared" si="383"/>
        <v>1.9100000000000002E-2</v>
      </c>
      <c r="AO259" s="4">
        <f t="shared" si="384"/>
        <v>0.36180000000000001</v>
      </c>
      <c r="AP259" s="4">
        <f t="shared" ref="AP259:AP322" si="408">IF(AND(0%&lt;=AO259,AO259&lt;23.6%),0%,IF(AO259&lt;61.8%,70%,100%))</f>
        <v>0.7</v>
      </c>
      <c r="AQ259" s="4">
        <f t="shared" si="319"/>
        <v>0.4</v>
      </c>
      <c r="AR259" s="2">
        <f t="shared" si="385"/>
        <v>1197.33</v>
      </c>
      <c r="AU259">
        <f t="shared" ref="AU259:AU322" si="409">IF(AND($S259&gt;$T259,$S259&gt;$U259,$S259&gt;$V259),1.382,0.618)</f>
        <v>1.3819999999999999</v>
      </c>
      <c r="AV259">
        <f t="shared" ref="AV259:AV322" si="410">IF(AND($S259&gt;$T259,$S259&gt;$U259,$S259&gt;$V259),1.382,IF(AND($V259&gt;$T259,$V259&gt;$U259,$V259&gt;$S259),0.618,1))</f>
        <v>1.3819999999999999</v>
      </c>
      <c r="AW259">
        <f t="shared" ref="AW259:AW322" si="411">IF(AND($S259&gt;$T259,$S259&gt;$U259,$S259&gt;$V259),0.618,IF(AND($V259&gt;$T259,$V259&gt;$U259,$V259&gt;$S259),0.618,1))</f>
        <v>0.61799999999999999</v>
      </c>
      <c r="AX259">
        <f t="shared" ref="AX259:AX322" si="412">IF(AND($S259&gt;$T259,$S259&gt;$U259,$S259&gt;$V259),0.618,0.618)</f>
        <v>0.61799999999999999</v>
      </c>
      <c r="BE259" s="1">
        <f t="shared" si="386"/>
        <v>45134</v>
      </c>
      <c r="BF259">
        <f t="shared" si="387"/>
        <v>1</v>
      </c>
      <c r="BG259">
        <f t="shared" si="388"/>
        <v>1</v>
      </c>
      <c r="BH259">
        <f t="shared" si="389"/>
        <v>0.61799999999999999</v>
      </c>
      <c r="BI259">
        <f t="shared" si="390"/>
        <v>0.38200000000000001</v>
      </c>
    </row>
    <row r="260" spans="1:61" x14ac:dyDescent="0.25">
      <c r="A260" s="1">
        <f>eod_group_score_df_positive[[#This Row],[date]]</f>
        <v>45133</v>
      </c>
      <c r="B260" t="s">
        <v>277</v>
      </c>
      <c r="C260" s="3">
        <f>AVERAGE(eod_group_score_df_positive!Z260:Z264)</f>
        <v>1.2716400556867253</v>
      </c>
      <c r="D260" s="3">
        <f>AVERAGE(eod_group_score_df_positive!AA260:AA264)</f>
        <v>0.63934779570346945</v>
      </c>
      <c r="E260" s="3">
        <f>AVERAGE(eod_group_score_df_positive!AB260:AB264)</f>
        <v>0.53451497932864034</v>
      </c>
      <c r="F260" s="3">
        <f>AVERAGE(eod_group_score_df_positive!AC260:AC264)</f>
        <v>0.34921645471986407</v>
      </c>
      <c r="G260" t="s">
        <v>277</v>
      </c>
      <c r="H260" s="3">
        <f>ABS(AVERAGE(eod_group_score_df_negative!Z260:Z264))</f>
        <v>0.14717822161871974</v>
      </c>
      <c r="I260" s="3">
        <f>ABS(AVERAGE(eod_group_score_df_negative!AA260:AA264))</f>
        <v>0.12818927733491972</v>
      </c>
      <c r="J260" s="3">
        <f>ABS(AVERAGE(eod_group_score_df_negative!AB260:AB264))</f>
        <v>0.14669330317986756</v>
      </c>
      <c r="K260" s="3">
        <f>ABS(AVERAGE(eod_group_score_df_negative!AC260:AC264))</f>
        <v>0.18682026107137334</v>
      </c>
      <c r="L260" t="s">
        <v>277</v>
      </c>
      <c r="M260" s="4">
        <f t="shared" si="365"/>
        <v>0.7925340771642243</v>
      </c>
      <c r="N260" s="4">
        <f t="shared" si="366"/>
        <v>0.66597241530635964</v>
      </c>
      <c r="O260" s="4">
        <f t="shared" si="367"/>
        <v>0.56931438754773078</v>
      </c>
      <c r="P260" s="4">
        <f t="shared" si="368"/>
        <v>0.30295722077316972</v>
      </c>
      <c r="Q260" t="s">
        <v>277</v>
      </c>
      <c r="R260" s="6">
        <f t="shared" si="369"/>
        <v>45133</v>
      </c>
      <c r="S260" s="5">
        <f t="shared" ref="S260:V260" si="413">AVERAGE(M260:M264)</f>
        <v>0.63470685141368288</v>
      </c>
      <c r="T260" s="5">
        <f t="shared" si="413"/>
        <v>0.4449796376618555</v>
      </c>
      <c r="U260" s="5">
        <f t="shared" si="413"/>
        <v>0.46034230195088621</v>
      </c>
      <c r="V260" s="5">
        <f t="shared" si="413"/>
        <v>0.36527956513536824</v>
      </c>
      <c r="W260" s="5">
        <f t="shared" si="371"/>
        <v>1.9053083561617929</v>
      </c>
      <c r="X260">
        <f>group_stock_price_index[[#This Row],[VNINDEX]]</f>
        <v>1200.8399999999999</v>
      </c>
      <c r="Y260" t="s">
        <v>277</v>
      </c>
      <c r="Z260" s="1">
        <f t="shared" si="372"/>
        <v>45133</v>
      </c>
      <c r="AA260" s="4">
        <f t="shared" si="373"/>
        <v>0.6</v>
      </c>
      <c r="AB260" s="4">
        <f t="shared" si="374"/>
        <v>0.4</v>
      </c>
      <c r="AC260" s="4">
        <f t="shared" si="375"/>
        <v>0.4</v>
      </c>
      <c r="AD260" s="4">
        <f t="shared" si="376"/>
        <v>0.4</v>
      </c>
      <c r="AE260" s="4">
        <f t="shared" si="377"/>
        <v>1.7999999999999998</v>
      </c>
      <c r="AF260" s="7">
        <f t="shared" si="378"/>
        <v>1200.8399999999999</v>
      </c>
      <c r="AG260" t="s">
        <v>277</v>
      </c>
      <c r="AI260" t="s">
        <v>277</v>
      </c>
      <c r="AJ260" s="1">
        <f t="shared" si="379"/>
        <v>45133</v>
      </c>
      <c r="AK260" s="4">
        <f t="shared" si="380"/>
        <v>0.20729999999999998</v>
      </c>
      <c r="AL260" s="4">
        <f t="shared" si="381"/>
        <v>0.13819999999999999</v>
      </c>
      <c r="AM260" s="4">
        <f t="shared" si="382"/>
        <v>0.1</v>
      </c>
      <c r="AN260" s="4">
        <f t="shared" si="383"/>
        <v>6.1800000000000001E-2</v>
      </c>
      <c r="AO260" s="4">
        <f t="shared" si="384"/>
        <v>0.50729999999999997</v>
      </c>
      <c r="AP260" s="4">
        <f t="shared" si="408"/>
        <v>0.7</v>
      </c>
      <c r="AQ260" s="4">
        <f t="shared" ref="AQ260:AQ323" si="414">IF(AO260&lt;20%,0,IF(AND(AO260&gt;=20%,AO260&lt;30%),20%,IF(AND(AO260&gt;=30%,AO260&lt;50%),40%,IF(AND(AO260&gt;=50%,AO260&lt;70%),60%,IF(AND(AO260&gt;=70%,AO260&lt;80%),80%,IF(AO260&gt;=80%,100%))))))</f>
        <v>0.6</v>
      </c>
      <c r="AR260" s="2">
        <f t="shared" si="385"/>
        <v>1200.8399999999999</v>
      </c>
      <c r="AU260">
        <f t="shared" si="409"/>
        <v>1.3819999999999999</v>
      </c>
      <c r="AV260">
        <f t="shared" si="410"/>
        <v>1.3819999999999999</v>
      </c>
      <c r="AW260">
        <f t="shared" si="411"/>
        <v>0.61799999999999999</v>
      </c>
      <c r="AX260">
        <f t="shared" si="412"/>
        <v>0.61799999999999999</v>
      </c>
      <c r="BE260" s="1">
        <f t="shared" si="386"/>
        <v>45133</v>
      </c>
      <c r="BF260">
        <f t="shared" si="387"/>
        <v>1.3819999999999999</v>
      </c>
      <c r="BG260">
        <f t="shared" si="388"/>
        <v>1.3819999999999999</v>
      </c>
      <c r="BH260">
        <f t="shared" si="389"/>
        <v>1</v>
      </c>
      <c r="BI260">
        <f t="shared" si="390"/>
        <v>0.61799999999999999</v>
      </c>
    </row>
    <row r="261" spans="1:61" x14ac:dyDescent="0.25">
      <c r="A261" s="1">
        <f>eod_group_score_df_positive[[#This Row],[date]]</f>
        <v>45132</v>
      </c>
      <c r="B261" t="s">
        <v>277</v>
      </c>
      <c r="C261" s="3">
        <f>AVERAGE(eod_group_score_df_positive!Z261:Z265)</f>
        <v>1.2083994921224361</v>
      </c>
      <c r="D261" s="3">
        <f>AVERAGE(eod_group_score_df_positive!AA261:AA265)</f>
        <v>0.63162160543703294</v>
      </c>
      <c r="E261" s="3">
        <f>AVERAGE(eod_group_score_df_positive!AB261:AB265)</f>
        <v>0.57784098289750396</v>
      </c>
      <c r="F261" s="3">
        <f>AVERAGE(eod_group_score_df_positive!AC261:AC265)</f>
        <v>0.40529254199557335</v>
      </c>
      <c r="G261" t="s">
        <v>277</v>
      </c>
      <c r="H261" s="3">
        <f>ABS(AVERAGE(eod_group_score_df_negative!Z261:Z265))</f>
        <v>0.30850153892511167</v>
      </c>
      <c r="I261" s="3">
        <f>ABS(AVERAGE(eod_group_score_df_negative!AA261:AA265))</f>
        <v>0.240343470321083</v>
      </c>
      <c r="J261" s="3">
        <f>ABS(AVERAGE(eod_group_score_df_negative!AB261:AB265))</f>
        <v>0.16213612979139133</v>
      </c>
      <c r="K261" s="3">
        <f>ABS(AVERAGE(eod_group_score_df_negative!AC261:AC265))</f>
        <v>0.25475259264958072</v>
      </c>
      <c r="L261" t="s">
        <v>277</v>
      </c>
      <c r="M261" s="4">
        <f t="shared" si="365"/>
        <v>0.59324763763649702</v>
      </c>
      <c r="N261" s="4">
        <f t="shared" si="366"/>
        <v>0.44873142972585173</v>
      </c>
      <c r="O261" s="4">
        <f t="shared" si="367"/>
        <v>0.56178069021019195</v>
      </c>
      <c r="P261" s="4">
        <f t="shared" si="368"/>
        <v>0.22807523522906381</v>
      </c>
      <c r="Q261" t="s">
        <v>277</v>
      </c>
      <c r="R261" s="6">
        <f t="shared" si="369"/>
        <v>45132</v>
      </c>
      <c r="S261" s="5">
        <f t="shared" ref="S261:V261" si="415">AVERAGE(M261:M265)</f>
        <v>0.58852744206527885</v>
      </c>
      <c r="T261" s="5">
        <f t="shared" si="415"/>
        <v>0.38897295968024448</v>
      </c>
      <c r="U261" s="5">
        <f t="shared" si="415"/>
        <v>0.42200738648668479</v>
      </c>
      <c r="V261" s="5">
        <f t="shared" si="415"/>
        <v>0.42234744932482132</v>
      </c>
      <c r="W261" s="5">
        <f t="shared" si="371"/>
        <v>1.8218552375570296</v>
      </c>
      <c r="X261">
        <f>group_stock_price_index[[#This Row],[VNINDEX]]</f>
        <v>1195.9000000000001</v>
      </c>
      <c r="Y261" t="s">
        <v>277</v>
      </c>
      <c r="Z261" s="1">
        <f t="shared" si="372"/>
        <v>45132</v>
      </c>
      <c r="AA261" s="4">
        <f t="shared" si="373"/>
        <v>0.6</v>
      </c>
      <c r="AB261" s="4">
        <f t="shared" si="374"/>
        <v>0.4</v>
      </c>
      <c r="AC261" s="4">
        <f t="shared" si="375"/>
        <v>0.4</v>
      </c>
      <c r="AD261" s="4">
        <f t="shared" si="376"/>
        <v>0.4</v>
      </c>
      <c r="AE261" s="4">
        <f t="shared" si="377"/>
        <v>1.7999999999999998</v>
      </c>
      <c r="AF261" s="7">
        <f t="shared" si="378"/>
        <v>1195.9000000000001</v>
      </c>
      <c r="AG261" t="s">
        <v>277</v>
      </c>
      <c r="AI261" t="s">
        <v>277</v>
      </c>
      <c r="AJ261" s="1">
        <f t="shared" si="379"/>
        <v>45132</v>
      </c>
      <c r="AK261" s="4">
        <f t="shared" si="380"/>
        <v>0.20729999999999998</v>
      </c>
      <c r="AL261" s="4">
        <f t="shared" si="381"/>
        <v>0.13819999999999999</v>
      </c>
      <c r="AM261" s="4">
        <f t="shared" si="382"/>
        <v>0.1</v>
      </c>
      <c r="AN261" s="4">
        <f t="shared" si="383"/>
        <v>6.1800000000000001E-2</v>
      </c>
      <c r="AO261" s="4">
        <f t="shared" si="384"/>
        <v>0.50729999999999997</v>
      </c>
      <c r="AP261" s="4">
        <f t="shared" si="408"/>
        <v>0.7</v>
      </c>
      <c r="AQ261" s="4">
        <f t="shared" si="414"/>
        <v>0.6</v>
      </c>
      <c r="AR261" s="2">
        <f t="shared" si="385"/>
        <v>1195.9000000000001</v>
      </c>
      <c r="AU261">
        <f t="shared" si="409"/>
        <v>1.3819999999999999</v>
      </c>
      <c r="AV261">
        <f t="shared" si="410"/>
        <v>1.3819999999999999</v>
      </c>
      <c r="AW261">
        <f t="shared" si="411"/>
        <v>0.61799999999999999</v>
      </c>
      <c r="AX261">
        <f t="shared" si="412"/>
        <v>0.61799999999999999</v>
      </c>
      <c r="BE261" s="1">
        <f t="shared" si="386"/>
        <v>45132</v>
      </c>
      <c r="BF261">
        <f t="shared" si="387"/>
        <v>1.3819999999999999</v>
      </c>
      <c r="BG261">
        <f t="shared" si="388"/>
        <v>1.3819999999999999</v>
      </c>
      <c r="BH261">
        <f t="shared" si="389"/>
        <v>1</v>
      </c>
      <c r="BI261">
        <f t="shared" si="390"/>
        <v>0.61799999999999999</v>
      </c>
    </row>
    <row r="262" spans="1:61" x14ac:dyDescent="0.25">
      <c r="A262" s="1">
        <f>eod_group_score_df_positive[[#This Row],[date]]</f>
        <v>45131</v>
      </c>
      <c r="B262" t="s">
        <v>277</v>
      </c>
      <c r="C262" s="3">
        <f>AVERAGE(eod_group_score_df_positive!Z262:Z266)</f>
        <v>1.2072530044706071</v>
      </c>
      <c r="D262" s="3">
        <f>AVERAGE(eod_group_score_df_positive!AA262:AA266)</f>
        <v>0.60049667686227026</v>
      </c>
      <c r="E262" s="3">
        <f>AVERAGE(eod_group_score_df_positive!AB262:AB266)</f>
        <v>0.54738361912985134</v>
      </c>
      <c r="F262" s="3">
        <f>AVERAGE(eod_group_score_df_positive!AC262:AC266)</f>
        <v>0.39330599053695148</v>
      </c>
      <c r="G262" t="s">
        <v>277</v>
      </c>
      <c r="H262" s="3">
        <f>ABS(AVERAGE(eod_group_score_df_negative!Z262:Z266))</f>
        <v>0.25484472022135074</v>
      </c>
      <c r="I262" s="3">
        <f>ABS(AVERAGE(eod_group_score_df_negative!AA262:AA266))</f>
        <v>0.22579450098512402</v>
      </c>
      <c r="J262" s="3">
        <f>ABS(AVERAGE(eod_group_score_df_negative!AB262:AB266))</f>
        <v>0.14068122494389168</v>
      </c>
      <c r="K262" s="3">
        <f>ABS(AVERAGE(eod_group_score_df_negative!AC262:AC266))</f>
        <v>0.2381671923129573</v>
      </c>
      <c r="L262" t="s">
        <v>277</v>
      </c>
      <c r="M262" s="4">
        <f t="shared" si="365"/>
        <v>0.65139851335854759</v>
      </c>
      <c r="N262" s="4">
        <f t="shared" si="366"/>
        <v>0.45347473859432774</v>
      </c>
      <c r="O262" s="4">
        <f t="shared" si="367"/>
        <v>0.59108149135777022</v>
      </c>
      <c r="P262" s="4">
        <f t="shared" si="368"/>
        <v>0.24567757180730229</v>
      </c>
      <c r="Q262" t="s">
        <v>277</v>
      </c>
      <c r="R262" s="6">
        <f t="shared" si="369"/>
        <v>45131</v>
      </c>
      <c r="S262" s="5">
        <f t="shared" ref="S262:V262" si="416">AVERAGE(M262:M266)</f>
        <v>0.62934333018084521</v>
      </c>
      <c r="T262" s="5">
        <f t="shared" si="416"/>
        <v>0.43070839426307772</v>
      </c>
      <c r="U262" s="5">
        <f t="shared" si="416"/>
        <v>0.41610829155347745</v>
      </c>
      <c r="V262" s="5">
        <f t="shared" si="416"/>
        <v>0.51707485135983011</v>
      </c>
      <c r="W262" s="5">
        <f t="shared" si="371"/>
        <v>1.9932348673572307</v>
      </c>
      <c r="X262">
        <f>group_stock_price_index[[#This Row],[VNINDEX]]</f>
        <v>1190.72</v>
      </c>
      <c r="Y262" t="s">
        <v>277</v>
      </c>
      <c r="Z262" s="1">
        <f t="shared" si="372"/>
        <v>45131</v>
      </c>
      <c r="AA262" s="4">
        <f t="shared" si="373"/>
        <v>0.6</v>
      </c>
      <c r="AB262" s="4">
        <f t="shared" si="374"/>
        <v>0.4</v>
      </c>
      <c r="AC262" s="4">
        <f t="shared" si="375"/>
        <v>0.4</v>
      </c>
      <c r="AD262" s="4">
        <f t="shared" si="376"/>
        <v>0.6</v>
      </c>
      <c r="AE262" s="4">
        <f t="shared" si="377"/>
        <v>2</v>
      </c>
      <c r="AF262" s="7">
        <f t="shared" si="378"/>
        <v>1190.72</v>
      </c>
      <c r="AG262" t="s">
        <v>277</v>
      </c>
      <c r="AI262" t="s">
        <v>277</v>
      </c>
      <c r="AJ262" s="1">
        <f t="shared" si="379"/>
        <v>45131</v>
      </c>
      <c r="AK262" s="4">
        <f t="shared" si="380"/>
        <v>0.15</v>
      </c>
      <c r="AL262" s="4">
        <f t="shared" si="381"/>
        <v>0.1</v>
      </c>
      <c r="AM262" s="4">
        <f t="shared" si="382"/>
        <v>6.1800000000000001E-2</v>
      </c>
      <c r="AN262" s="4">
        <f t="shared" si="383"/>
        <v>5.7299999999999997E-2</v>
      </c>
      <c r="AO262" s="4">
        <f t="shared" si="384"/>
        <v>0.36910000000000004</v>
      </c>
      <c r="AP262" s="4">
        <f t="shared" si="408"/>
        <v>0.7</v>
      </c>
      <c r="AQ262" s="4">
        <f t="shared" si="414"/>
        <v>0.4</v>
      </c>
      <c r="AR262" s="2">
        <f t="shared" si="385"/>
        <v>1190.72</v>
      </c>
      <c r="AU262">
        <f t="shared" si="409"/>
        <v>1.3819999999999999</v>
      </c>
      <c r="AV262">
        <f t="shared" si="410"/>
        <v>1.3819999999999999</v>
      </c>
      <c r="AW262">
        <f t="shared" si="411"/>
        <v>0.61799999999999999</v>
      </c>
      <c r="AX262">
        <f t="shared" si="412"/>
        <v>0.61799999999999999</v>
      </c>
      <c r="BE262" s="1">
        <f t="shared" si="386"/>
        <v>45131</v>
      </c>
      <c r="BF262">
        <f t="shared" si="387"/>
        <v>1</v>
      </c>
      <c r="BG262">
        <f t="shared" si="388"/>
        <v>1</v>
      </c>
      <c r="BH262">
        <f t="shared" si="389"/>
        <v>0.61799999999999999</v>
      </c>
      <c r="BI262">
        <f t="shared" si="390"/>
        <v>0.38200000000000001</v>
      </c>
    </row>
    <row r="263" spans="1:61" x14ac:dyDescent="0.25">
      <c r="A263" s="1">
        <f>eod_group_score_df_positive[[#This Row],[date]]</f>
        <v>45128</v>
      </c>
      <c r="B263" t="s">
        <v>277</v>
      </c>
      <c r="C263" s="3">
        <f>AVERAGE(eod_group_score_df_positive!Z263:Z267)</f>
        <v>0.99490270458447694</v>
      </c>
      <c r="D263" s="3">
        <f>AVERAGE(eod_group_score_df_positive!AA263:AA267)</f>
        <v>0.48552115167835908</v>
      </c>
      <c r="E263" s="3">
        <f>AVERAGE(eod_group_score_df_positive!AB263:AB267)</f>
        <v>0.32247135294206891</v>
      </c>
      <c r="F263" s="3">
        <f>AVERAGE(eod_group_score_df_positive!AC263:AC267)</f>
        <v>0.46239763387707206</v>
      </c>
      <c r="G263" t="s">
        <v>277</v>
      </c>
      <c r="H263" s="3">
        <f>ABS(AVERAGE(eod_group_score_df_negative!Z263:Z267))</f>
        <v>0.25479069002985655</v>
      </c>
      <c r="I263" s="3">
        <f>ABS(AVERAGE(eod_group_score_df_negative!AA263:AA267))</f>
        <v>0.24837398678361949</v>
      </c>
      <c r="J263" s="3">
        <f>ABS(AVERAGE(eod_group_score_df_negative!AB263:AB267))</f>
        <v>0.16147360696675575</v>
      </c>
      <c r="K263" s="3">
        <f>ABS(AVERAGE(eod_group_score_df_negative!AC263:AC267))</f>
        <v>0.16307060758538489</v>
      </c>
      <c r="L263" t="s">
        <v>277</v>
      </c>
      <c r="M263" s="4">
        <f t="shared" si="365"/>
        <v>0.59223487756612947</v>
      </c>
      <c r="N263" s="4">
        <f t="shared" si="366"/>
        <v>0.32313494458040432</v>
      </c>
      <c r="O263" s="4">
        <f t="shared" si="367"/>
        <v>0.33267780287585835</v>
      </c>
      <c r="P263" s="4">
        <f t="shared" si="368"/>
        <v>0.47856470792474914</v>
      </c>
      <c r="Q263" t="s">
        <v>277</v>
      </c>
      <c r="R263" s="6">
        <f t="shared" si="369"/>
        <v>45128</v>
      </c>
      <c r="S263" s="5">
        <f t="shared" ref="S263:V263" si="417">AVERAGE(M263:M267)</f>
        <v>0.6395685490549512</v>
      </c>
      <c r="T263" s="5">
        <f t="shared" si="417"/>
        <v>0.47590406447514305</v>
      </c>
      <c r="U263" s="5">
        <f t="shared" si="417"/>
        <v>0.41778162832049015</v>
      </c>
      <c r="V263" s="5">
        <f t="shared" si="417"/>
        <v>0.61849021484149247</v>
      </c>
      <c r="W263" s="5">
        <f t="shared" si="371"/>
        <v>2.1517444566920769</v>
      </c>
      <c r="X263">
        <f>group_stock_price_index[[#This Row],[VNINDEX]]</f>
        <v>1185.9000000000001</v>
      </c>
      <c r="Y263" t="s">
        <v>277</v>
      </c>
      <c r="Z263" s="1">
        <f t="shared" si="372"/>
        <v>45128</v>
      </c>
      <c r="AA263" s="4">
        <f t="shared" si="373"/>
        <v>0.6</v>
      </c>
      <c r="AB263" s="4">
        <f t="shared" si="374"/>
        <v>0.4</v>
      </c>
      <c r="AC263" s="4">
        <f t="shared" si="375"/>
        <v>0.4</v>
      </c>
      <c r="AD263" s="4">
        <f t="shared" si="376"/>
        <v>0.6</v>
      </c>
      <c r="AE263" s="4">
        <f t="shared" si="377"/>
        <v>2</v>
      </c>
      <c r="AF263" s="7">
        <f t="shared" si="378"/>
        <v>1185.9000000000001</v>
      </c>
      <c r="AG263" t="s">
        <v>277</v>
      </c>
      <c r="AI263" t="s">
        <v>277</v>
      </c>
      <c r="AJ263" s="1">
        <f t="shared" si="379"/>
        <v>45128</v>
      </c>
      <c r="AK263" s="4">
        <f t="shared" si="380"/>
        <v>0.15</v>
      </c>
      <c r="AL263" s="4">
        <f t="shared" si="381"/>
        <v>0.1</v>
      </c>
      <c r="AM263" s="4">
        <f t="shared" si="382"/>
        <v>6.1800000000000001E-2</v>
      </c>
      <c r="AN263" s="4">
        <f t="shared" si="383"/>
        <v>5.7299999999999997E-2</v>
      </c>
      <c r="AO263" s="4">
        <f t="shared" si="384"/>
        <v>0.36910000000000004</v>
      </c>
      <c r="AP263" s="4">
        <f t="shared" si="408"/>
        <v>0.7</v>
      </c>
      <c r="AQ263" s="4">
        <f t="shared" si="414"/>
        <v>0.4</v>
      </c>
      <c r="AR263" s="2">
        <f t="shared" si="385"/>
        <v>1185.9000000000001</v>
      </c>
      <c r="AU263">
        <f t="shared" si="409"/>
        <v>1.3819999999999999</v>
      </c>
      <c r="AV263">
        <f t="shared" si="410"/>
        <v>1.3819999999999999</v>
      </c>
      <c r="AW263">
        <f t="shared" si="411"/>
        <v>0.61799999999999999</v>
      </c>
      <c r="AX263">
        <f t="shared" si="412"/>
        <v>0.61799999999999999</v>
      </c>
      <c r="BE263" s="1">
        <f t="shared" si="386"/>
        <v>45128</v>
      </c>
      <c r="BF263">
        <f t="shared" si="387"/>
        <v>1</v>
      </c>
      <c r="BG263">
        <f t="shared" si="388"/>
        <v>1</v>
      </c>
      <c r="BH263">
        <f t="shared" si="389"/>
        <v>0.61799999999999999</v>
      </c>
      <c r="BI263">
        <f t="shared" si="390"/>
        <v>0.38200000000000001</v>
      </c>
    </row>
    <row r="264" spans="1:61" x14ac:dyDescent="0.25">
      <c r="A264" s="1">
        <f>eod_group_score_df_positive[[#This Row],[date]]</f>
        <v>45127</v>
      </c>
      <c r="B264" t="s">
        <v>277</v>
      </c>
      <c r="C264" s="3">
        <f>AVERAGE(eod_group_score_df_positive!Z264:Z268)</f>
        <v>0.84089388005967325</v>
      </c>
      <c r="D264" s="3">
        <f>AVERAGE(eod_group_score_df_positive!AA264:AA268)</f>
        <v>0.48603911571018327</v>
      </c>
      <c r="E264" s="3">
        <f>AVERAGE(eod_group_score_df_positive!AB264:AB268)</f>
        <v>0.28225309008333938</v>
      </c>
      <c r="F264" s="3">
        <f>AVERAGE(eod_group_score_df_positive!AC264:AC268)</f>
        <v>0.58099094068473356</v>
      </c>
      <c r="G264" t="s">
        <v>277</v>
      </c>
      <c r="H264" s="3">
        <f>ABS(AVERAGE(eod_group_score_df_negative!Z264:Z268))</f>
        <v>0.2482628463863345</v>
      </c>
      <c r="I264" s="3">
        <f>ABS(AVERAGE(eod_group_score_df_negative!AA264:AA268))</f>
        <v>0.24288215978332234</v>
      </c>
      <c r="J264" s="3">
        <f>ABS(AVERAGE(eod_group_score_df_negative!AB264:AB268))</f>
        <v>0.17049018183594383</v>
      </c>
      <c r="K264" s="3">
        <f>ABS(AVERAGE(eod_group_score_df_negative!AC264:AC268))</f>
        <v>0.15859584841398178</v>
      </c>
      <c r="L264" t="s">
        <v>277</v>
      </c>
      <c r="M264" s="4">
        <f t="shared" si="365"/>
        <v>0.54411915134301558</v>
      </c>
      <c r="N264" s="4">
        <f t="shared" si="366"/>
        <v>0.33358466010233412</v>
      </c>
      <c r="O264" s="4">
        <f t="shared" si="367"/>
        <v>0.24685713776288001</v>
      </c>
      <c r="P264" s="4">
        <f t="shared" si="368"/>
        <v>0.57112308994255601</v>
      </c>
      <c r="Q264" t="s">
        <v>277</v>
      </c>
      <c r="R264" s="6">
        <f t="shared" si="369"/>
        <v>45127</v>
      </c>
      <c r="S264" s="5">
        <f t="shared" ref="S264:V264" si="418">AVERAGE(M264:M268)</f>
        <v>0.67018018669870127</v>
      </c>
      <c r="T264" s="5">
        <f t="shared" si="418"/>
        <v>0.56387593574603845</v>
      </c>
      <c r="U264" s="5">
        <f t="shared" si="418"/>
        <v>0.4939259269002424</v>
      </c>
      <c r="V264" s="5">
        <f t="shared" si="418"/>
        <v>0.68806268257621572</v>
      </c>
      <c r="W264" s="5">
        <f t="shared" si="371"/>
        <v>2.4160447319211977</v>
      </c>
      <c r="X264">
        <f>group_stock_price_index[[#This Row],[VNINDEX]]</f>
        <v>1172.81</v>
      </c>
      <c r="Y264" t="s">
        <v>277</v>
      </c>
      <c r="Z264" s="1">
        <f t="shared" si="372"/>
        <v>45127</v>
      </c>
      <c r="AA264" s="4">
        <f t="shared" si="373"/>
        <v>0.6</v>
      </c>
      <c r="AB264" s="4">
        <f t="shared" si="374"/>
        <v>0.6</v>
      </c>
      <c r="AC264" s="4">
        <f t="shared" si="375"/>
        <v>0.4</v>
      </c>
      <c r="AD264" s="4">
        <f t="shared" si="376"/>
        <v>0.6</v>
      </c>
      <c r="AE264" s="4">
        <f t="shared" si="377"/>
        <v>2.2000000000000002</v>
      </c>
      <c r="AF264" s="7">
        <f t="shared" si="378"/>
        <v>1172.81</v>
      </c>
      <c r="AG264" t="s">
        <v>277</v>
      </c>
      <c r="AI264" t="s">
        <v>277</v>
      </c>
      <c r="AJ264" s="1">
        <f t="shared" si="379"/>
        <v>45127</v>
      </c>
      <c r="AK264" s="4">
        <f t="shared" si="380"/>
        <v>0.15</v>
      </c>
      <c r="AL264" s="4">
        <f t="shared" si="381"/>
        <v>0.15</v>
      </c>
      <c r="AM264" s="4">
        <f t="shared" si="382"/>
        <v>6.1800000000000001E-2</v>
      </c>
      <c r="AN264" s="4">
        <f t="shared" si="383"/>
        <v>5.7299999999999997E-2</v>
      </c>
      <c r="AO264" s="4">
        <f t="shared" si="384"/>
        <v>0.41910000000000003</v>
      </c>
      <c r="AP264" s="4">
        <f t="shared" si="408"/>
        <v>0.7</v>
      </c>
      <c r="AQ264" s="4">
        <f t="shared" si="414"/>
        <v>0.4</v>
      </c>
      <c r="AR264" s="2">
        <f t="shared" si="385"/>
        <v>1172.81</v>
      </c>
      <c r="AU264">
        <f t="shared" si="409"/>
        <v>0.61799999999999999</v>
      </c>
      <c r="AV264">
        <f t="shared" si="410"/>
        <v>0.61799999999999999</v>
      </c>
      <c r="AW264">
        <f t="shared" si="411"/>
        <v>0.61799999999999999</v>
      </c>
      <c r="AX264">
        <f t="shared" si="412"/>
        <v>0.61799999999999999</v>
      </c>
      <c r="BE264" s="1">
        <f t="shared" si="386"/>
        <v>45127</v>
      </c>
      <c r="BF264">
        <f t="shared" si="387"/>
        <v>1</v>
      </c>
      <c r="BG264">
        <f t="shared" si="388"/>
        <v>1</v>
      </c>
      <c r="BH264">
        <f t="shared" si="389"/>
        <v>0.61799999999999999</v>
      </c>
      <c r="BI264">
        <f t="shared" si="390"/>
        <v>0.38200000000000001</v>
      </c>
    </row>
    <row r="265" spans="1:61" x14ac:dyDescent="0.25">
      <c r="A265" s="1">
        <f>eod_group_score_df_positive[[#This Row],[date]]</f>
        <v>45126</v>
      </c>
      <c r="B265" t="s">
        <v>277</v>
      </c>
      <c r="C265" s="3">
        <f>AVERAGE(eod_group_score_df_positive!Z265:Z269)</f>
        <v>0.90106943195485845</v>
      </c>
      <c r="D265" s="3">
        <f>AVERAGE(eod_group_score_df_positive!AA265:AA269)</f>
        <v>0.54724135454972367</v>
      </c>
      <c r="E265" s="3">
        <f>AVERAGE(eod_group_score_df_positive!AB265:AB269)</f>
        <v>0.30606615214055355</v>
      </c>
      <c r="F265" s="3">
        <f>AVERAGE(eod_group_score_df_positive!AC265:AC269)</f>
        <v>0.62414005189984723</v>
      </c>
      <c r="G265" t="s">
        <v>277</v>
      </c>
      <c r="H265" s="3">
        <f>ABS(AVERAGE(eod_group_score_df_negative!Z265:Z269))</f>
        <v>0.25293679920020729</v>
      </c>
      <c r="I265" s="3">
        <f>ABS(AVERAGE(eod_group_score_df_negative!AA265:AA269))</f>
        <v>0.24246345139215703</v>
      </c>
      <c r="J265" s="3">
        <f>ABS(AVERAGE(eod_group_score_df_negative!AB265:AB269))</f>
        <v>0.1382679181563598</v>
      </c>
      <c r="K265" s="3">
        <f>ABS(AVERAGE(eod_group_score_df_negative!AC265:AC269))</f>
        <v>0.16178373022662221</v>
      </c>
      <c r="L265" t="s">
        <v>277</v>
      </c>
      <c r="M265" s="4">
        <f t="shared" si="365"/>
        <v>0.56163703042220448</v>
      </c>
      <c r="N265" s="4">
        <f t="shared" si="366"/>
        <v>0.38593902539830449</v>
      </c>
      <c r="O265" s="4">
        <f t="shared" si="367"/>
        <v>0.37763981022672299</v>
      </c>
      <c r="P265" s="4">
        <f t="shared" si="368"/>
        <v>0.58829664172043528</v>
      </c>
      <c r="Q265" t="s">
        <v>277</v>
      </c>
      <c r="R265" s="6">
        <f t="shared" si="369"/>
        <v>45126</v>
      </c>
      <c r="S265" s="5">
        <f t="shared" ref="S265:V265" si="419">AVERAGE(M265:M269)</f>
        <v>0.71542500888217186</v>
      </c>
      <c r="T265" s="5">
        <f t="shared" si="419"/>
        <v>0.65911230857421799</v>
      </c>
      <c r="U265" s="5">
        <f t="shared" si="419"/>
        <v>0.60756395988358602</v>
      </c>
      <c r="V265" s="5">
        <f t="shared" si="419"/>
        <v>0.74236478916341886</v>
      </c>
      <c r="W265" s="5">
        <f t="shared" si="371"/>
        <v>2.7244660665033944</v>
      </c>
      <c r="X265">
        <f>group_stock_price_index[[#This Row],[VNINDEX]]</f>
        <v>1172.98</v>
      </c>
      <c r="Y265" t="s">
        <v>277</v>
      </c>
      <c r="Z265" s="1">
        <f t="shared" si="372"/>
        <v>45126</v>
      </c>
      <c r="AA265" s="4">
        <f t="shared" si="373"/>
        <v>0.8</v>
      </c>
      <c r="AB265" s="4">
        <f t="shared" si="374"/>
        <v>0.6</v>
      </c>
      <c r="AC265" s="4">
        <f t="shared" si="375"/>
        <v>0.6</v>
      </c>
      <c r="AD265" s="4">
        <f t="shared" si="376"/>
        <v>0.8</v>
      </c>
      <c r="AE265" s="4">
        <f t="shared" si="377"/>
        <v>2.8</v>
      </c>
      <c r="AF265" s="7">
        <f t="shared" si="378"/>
        <v>1172.98</v>
      </c>
      <c r="AG265" t="s">
        <v>277</v>
      </c>
      <c r="AI265" t="s">
        <v>277</v>
      </c>
      <c r="AJ265" s="1">
        <f t="shared" si="379"/>
        <v>45126</v>
      </c>
      <c r="AK265" s="4">
        <f t="shared" si="380"/>
        <v>0.2</v>
      </c>
      <c r="AL265" s="4">
        <f t="shared" si="381"/>
        <v>0.15</v>
      </c>
      <c r="AM265" s="4">
        <f t="shared" si="382"/>
        <v>9.2699999999999991E-2</v>
      </c>
      <c r="AN265" s="4">
        <f t="shared" si="383"/>
        <v>7.640000000000001E-2</v>
      </c>
      <c r="AO265" s="4">
        <f t="shared" si="384"/>
        <v>0.51910000000000001</v>
      </c>
      <c r="AP265" s="4">
        <f t="shared" si="408"/>
        <v>0.7</v>
      </c>
      <c r="AQ265" s="4">
        <f t="shared" si="414"/>
        <v>0.6</v>
      </c>
      <c r="AR265" s="2">
        <f t="shared" si="385"/>
        <v>1172.98</v>
      </c>
      <c r="AU265">
        <f t="shared" si="409"/>
        <v>0.61799999999999999</v>
      </c>
      <c r="AV265">
        <f t="shared" si="410"/>
        <v>0.61799999999999999</v>
      </c>
      <c r="AW265">
        <f t="shared" si="411"/>
        <v>0.61799999999999999</v>
      </c>
      <c r="AX265">
        <f t="shared" si="412"/>
        <v>0.61799999999999999</v>
      </c>
      <c r="BE265" s="1">
        <f t="shared" si="386"/>
        <v>45126</v>
      </c>
      <c r="BF265">
        <f t="shared" si="387"/>
        <v>1</v>
      </c>
      <c r="BG265">
        <f t="shared" si="388"/>
        <v>1</v>
      </c>
      <c r="BH265">
        <f t="shared" si="389"/>
        <v>0.61799999999999999</v>
      </c>
      <c r="BI265">
        <f t="shared" si="390"/>
        <v>0.38200000000000001</v>
      </c>
    </row>
    <row r="266" spans="1:61" x14ac:dyDescent="0.25">
      <c r="A266" s="1">
        <f>eod_group_score_df_positive[[#This Row],[date]]</f>
        <v>45125</v>
      </c>
      <c r="B266" t="s">
        <v>277</v>
      </c>
      <c r="C266" s="3">
        <f>AVERAGE(eod_group_score_df_positive!Z266:Z270)</f>
        <v>0.9729454557291366</v>
      </c>
      <c r="D266" s="3">
        <f>AVERAGE(eod_group_score_df_positive!AA266:AA270)</f>
        <v>0.55060387335914418</v>
      </c>
      <c r="E266" s="3">
        <f>AVERAGE(eod_group_score_df_positive!AB266:AB270)</f>
        <v>0.33032568373851928</v>
      </c>
      <c r="F266" s="3">
        <f>AVERAGE(eod_group_score_df_positive!AC266:AC270)</f>
        <v>0.59118568338318356</v>
      </c>
      <c r="G266" t="s">
        <v>277</v>
      </c>
      <c r="H266" s="3">
        <f>ABS(AVERAGE(eod_group_score_df_negative!Z266:Z270))</f>
        <v>0.10971275102950433</v>
      </c>
      <c r="I266" s="3">
        <f>ABS(AVERAGE(eod_group_score_df_negative!AA266:AA270))</f>
        <v>0.11381149468239948</v>
      </c>
      <c r="J266" s="3">
        <f>ABS(AVERAGE(eod_group_score_df_negative!AB266:AB270))</f>
        <v>0.10082862146204578</v>
      </c>
      <c r="K266" s="3">
        <f>ABS(AVERAGE(eod_group_score_df_negative!AC266:AC270))</f>
        <v>0.10362706769130133</v>
      </c>
      <c r="L266" t="s">
        <v>277</v>
      </c>
      <c r="M266" s="4">
        <f t="shared" si="365"/>
        <v>0.79732707821432913</v>
      </c>
      <c r="N266" s="4">
        <f t="shared" si="366"/>
        <v>0.65740860264001832</v>
      </c>
      <c r="O266" s="4">
        <f t="shared" si="367"/>
        <v>0.53228521554415575</v>
      </c>
      <c r="P266" s="4">
        <f t="shared" si="368"/>
        <v>0.70171224540410782</v>
      </c>
      <c r="Q266" t="s">
        <v>277</v>
      </c>
      <c r="R266" s="6">
        <f t="shared" si="369"/>
        <v>45125</v>
      </c>
      <c r="S266" s="5">
        <f t="shared" ref="S266:V266" si="420">AVERAGE(M266:M270)</f>
        <v>0.70920535115214978</v>
      </c>
      <c r="T266" s="5">
        <f t="shared" si="420"/>
        <v>0.69317551524472931</v>
      </c>
      <c r="U266" s="5">
        <f t="shared" si="420"/>
        <v>0.67280637677024913</v>
      </c>
      <c r="V266" s="5">
        <f t="shared" si="420"/>
        <v>0.71313851444761078</v>
      </c>
      <c r="W266" s="5">
        <f t="shared" si="371"/>
        <v>2.7883257576147393</v>
      </c>
      <c r="X266">
        <f>group_stock_price_index[[#This Row],[VNINDEX]]</f>
        <v>1174.0899999999999</v>
      </c>
      <c r="Y266" t="s">
        <v>277</v>
      </c>
      <c r="Z266" s="1">
        <f t="shared" si="372"/>
        <v>45125</v>
      </c>
      <c r="AA266" s="4">
        <f t="shared" si="373"/>
        <v>0.8</v>
      </c>
      <c r="AB266" s="4">
        <f t="shared" si="374"/>
        <v>0.6</v>
      </c>
      <c r="AC266" s="4">
        <f t="shared" si="375"/>
        <v>0.6</v>
      </c>
      <c r="AD266" s="4">
        <f t="shared" si="376"/>
        <v>0.8</v>
      </c>
      <c r="AE266" s="4">
        <f t="shared" si="377"/>
        <v>2.8</v>
      </c>
      <c r="AF266" s="7">
        <f t="shared" si="378"/>
        <v>1174.0899999999999</v>
      </c>
      <c r="AG266" t="s">
        <v>277</v>
      </c>
      <c r="AI266" t="s">
        <v>277</v>
      </c>
      <c r="AJ266" s="1">
        <f t="shared" si="379"/>
        <v>45125</v>
      </c>
      <c r="AK266" s="4">
        <f t="shared" si="380"/>
        <v>0.2</v>
      </c>
      <c r="AL266" s="4">
        <f t="shared" si="381"/>
        <v>0.15</v>
      </c>
      <c r="AM266" s="4">
        <f t="shared" si="382"/>
        <v>9.2699999999999991E-2</v>
      </c>
      <c r="AN266" s="4">
        <f t="shared" si="383"/>
        <v>7.640000000000001E-2</v>
      </c>
      <c r="AO266" s="4">
        <f t="shared" si="384"/>
        <v>0.51910000000000001</v>
      </c>
      <c r="AP266" s="4">
        <f t="shared" si="408"/>
        <v>0.7</v>
      </c>
      <c r="AQ266" s="4">
        <f t="shared" si="414"/>
        <v>0.6</v>
      </c>
      <c r="AR266" s="2">
        <f t="shared" si="385"/>
        <v>1174.0899999999999</v>
      </c>
      <c r="AU266">
        <f t="shared" si="409"/>
        <v>0.61799999999999999</v>
      </c>
      <c r="AV266">
        <f t="shared" si="410"/>
        <v>0.61799999999999999</v>
      </c>
      <c r="AW266">
        <f t="shared" si="411"/>
        <v>0.61799999999999999</v>
      </c>
      <c r="AX266">
        <f t="shared" si="412"/>
        <v>0.61799999999999999</v>
      </c>
      <c r="BE266" s="1">
        <f t="shared" si="386"/>
        <v>45125</v>
      </c>
      <c r="BF266">
        <f t="shared" si="387"/>
        <v>1</v>
      </c>
      <c r="BG266">
        <f t="shared" si="388"/>
        <v>1</v>
      </c>
      <c r="BH266">
        <f t="shared" si="389"/>
        <v>0.61799999999999999</v>
      </c>
      <c r="BI266">
        <f t="shared" si="390"/>
        <v>0.38200000000000001</v>
      </c>
    </row>
    <row r="267" spans="1:61" x14ac:dyDescent="0.25">
      <c r="A267" s="1">
        <f>eod_group_score_df_positive[[#This Row],[date]]</f>
        <v>45124</v>
      </c>
      <c r="B267" t="s">
        <v>277</v>
      </c>
      <c r="C267" s="3">
        <f>AVERAGE(eod_group_score_df_positive!Z267:Z271)</f>
        <v>0.99722132339405678</v>
      </c>
      <c r="D267" s="3">
        <f>AVERAGE(eod_group_score_df_positive!AA267:AA271)</f>
        <v>0.57876474704556347</v>
      </c>
      <c r="E267" s="3">
        <f>AVERAGE(eod_group_score_df_positive!AB267:AB271)</f>
        <v>0.4387704464301887</v>
      </c>
      <c r="F267" s="3">
        <f>AVERAGE(eod_group_score_df_positive!AC267:AC271)</f>
        <v>0.61398076443685101</v>
      </c>
      <c r="G267" t="s">
        <v>277</v>
      </c>
      <c r="H267" s="3">
        <f>ABS(AVERAGE(eod_group_score_df_negative!Z267:Z271))</f>
        <v>0.17424053843971296</v>
      </c>
      <c r="I267" s="3">
        <f>ABS(AVERAGE(eod_group_score_df_negative!AA267:AA271))</f>
        <v>0.11046527743172015</v>
      </c>
      <c r="J267" s="3">
        <f>ABS(AVERAGE(eod_group_score_df_negative!AB267:AB271))</f>
        <v>0.10988183657021477</v>
      </c>
      <c r="K267" s="3">
        <f>ABS(AVERAGE(eod_group_score_df_negative!AC267:AC271))</f>
        <v>8.6608854068246227E-2</v>
      </c>
      <c r="L267" t="s">
        <v>277</v>
      </c>
      <c r="M267" s="4">
        <f t="shared" si="365"/>
        <v>0.70252460772907743</v>
      </c>
      <c r="N267" s="4">
        <f t="shared" si="366"/>
        <v>0.67945308965465423</v>
      </c>
      <c r="O267" s="4">
        <f t="shared" si="367"/>
        <v>0.59944817519283344</v>
      </c>
      <c r="P267" s="4">
        <f t="shared" si="368"/>
        <v>0.75275438921561433</v>
      </c>
      <c r="Q267" t="s">
        <v>277</v>
      </c>
      <c r="R267" s="6">
        <f t="shared" si="369"/>
        <v>45124</v>
      </c>
      <c r="S267" s="5">
        <f t="shared" ref="S267:V267" si="421">AVERAGE(M267:M271)</f>
        <v>0.63752533573035719</v>
      </c>
      <c r="T267" s="5">
        <f t="shared" si="421"/>
        <v>0.66975133859038127</v>
      </c>
      <c r="U267" s="5">
        <f t="shared" si="421"/>
        <v>0.69757852251586272</v>
      </c>
      <c r="V267" s="5">
        <f t="shared" si="421"/>
        <v>0.66663115983811161</v>
      </c>
      <c r="W267" s="5">
        <f t="shared" si="371"/>
        <v>2.6714863566747127</v>
      </c>
      <c r="X267">
        <f>group_stock_price_index[[#This Row],[VNINDEX]]</f>
        <v>1173.1300000000001</v>
      </c>
      <c r="Y267" t="s">
        <v>277</v>
      </c>
      <c r="Z267" s="1">
        <f t="shared" si="372"/>
        <v>45124</v>
      </c>
      <c r="AA267" s="4">
        <f t="shared" si="373"/>
        <v>0.6</v>
      </c>
      <c r="AB267" s="4">
        <f t="shared" si="374"/>
        <v>0.6</v>
      </c>
      <c r="AC267" s="4">
        <f t="shared" si="375"/>
        <v>0.6</v>
      </c>
      <c r="AD267" s="4">
        <f t="shared" si="376"/>
        <v>0.6</v>
      </c>
      <c r="AE267" s="4">
        <f t="shared" si="377"/>
        <v>2.4</v>
      </c>
      <c r="AF267" s="7">
        <f t="shared" si="378"/>
        <v>1173.1300000000001</v>
      </c>
      <c r="AG267" t="s">
        <v>277</v>
      </c>
      <c r="AI267" t="s">
        <v>277</v>
      </c>
      <c r="AJ267" s="1">
        <f t="shared" si="379"/>
        <v>45124</v>
      </c>
      <c r="AK267" s="4">
        <f t="shared" si="380"/>
        <v>0.15</v>
      </c>
      <c r="AL267" s="4">
        <f t="shared" si="381"/>
        <v>0.15</v>
      </c>
      <c r="AM267" s="4">
        <f t="shared" si="382"/>
        <v>9.2699999999999991E-2</v>
      </c>
      <c r="AN267" s="4">
        <f t="shared" si="383"/>
        <v>5.7299999999999997E-2</v>
      </c>
      <c r="AO267" s="4">
        <f t="shared" si="384"/>
        <v>0.45</v>
      </c>
      <c r="AP267" s="4">
        <f t="shared" si="408"/>
        <v>0.7</v>
      </c>
      <c r="AQ267" s="4">
        <f t="shared" si="414"/>
        <v>0.4</v>
      </c>
      <c r="AR267" s="2">
        <f t="shared" si="385"/>
        <v>1173.1300000000001</v>
      </c>
      <c r="AU267">
        <f t="shared" si="409"/>
        <v>0.61799999999999999</v>
      </c>
      <c r="AV267">
        <f t="shared" si="410"/>
        <v>1</v>
      </c>
      <c r="AW267">
        <f t="shared" si="411"/>
        <v>1</v>
      </c>
      <c r="AX267">
        <f t="shared" si="412"/>
        <v>0.61799999999999999</v>
      </c>
      <c r="BE267" s="1">
        <f t="shared" si="386"/>
        <v>45124</v>
      </c>
      <c r="BF267">
        <f t="shared" si="387"/>
        <v>1</v>
      </c>
      <c r="BG267">
        <f t="shared" si="388"/>
        <v>1</v>
      </c>
      <c r="BH267">
        <f t="shared" si="389"/>
        <v>0.61799999999999999</v>
      </c>
      <c r="BI267">
        <f t="shared" si="390"/>
        <v>0.38200000000000001</v>
      </c>
    </row>
    <row r="268" spans="1:61" x14ac:dyDescent="0.25">
      <c r="A268" s="1">
        <f>eod_group_score_df_positive[[#This Row],[date]]</f>
        <v>45121</v>
      </c>
      <c r="B268" t="s">
        <v>277</v>
      </c>
      <c r="C268" s="3">
        <f>AVERAGE(eod_group_score_df_positive!Z268:Z272)</f>
        <v>1.1253433462750917</v>
      </c>
      <c r="D268" s="3">
        <f>AVERAGE(eod_group_score_df_positive!AA268:AA272)</f>
        <v>0.63378947055347856</v>
      </c>
      <c r="E268" s="3">
        <f>AVERAGE(eod_group_score_df_positive!AB268:AB272)</f>
        <v>0.57302942413367219</v>
      </c>
      <c r="F268" s="3">
        <f>AVERAGE(eod_group_score_df_positive!AC268:AC272)</f>
        <v>0.71180496053024178</v>
      </c>
      <c r="G268" t="s">
        <v>277</v>
      </c>
      <c r="H268" s="3">
        <f>ABS(AVERAGE(eod_group_score_df_negative!Z268:Z272))</f>
        <v>0.1642318756020561</v>
      </c>
      <c r="I268" s="3">
        <f>ABS(AVERAGE(eod_group_score_df_negative!AA268:AA272))</f>
        <v>8.5202610382225569E-2</v>
      </c>
      <c r="J268" s="3">
        <f>ABS(AVERAGE(eod_group_score_df_negative!AB268:AB272))</f>
        <v>9.5850766895714631E-2</v>
      </c>
      <c r="K268" s="3">
        <f>ABS(AVERAGE(eod_group_score_df_negative!AC268:AC272))</f>
        <v>6.7645783868167331E-2</v>
      </c>
      <c r="L268" t="s">
        <v>277</v>
      </c>
      <c r="M268" s="4">
        <f t="shared" si="365"/>
        <v>0.74529306578487942</v>
      </c>
      <c r="N268" s="4">
        <f t="shared" si="366"/>
        <v>0.76299430093488108</v>
      </c>
      <c r="O268" s="4">
        <f t="shared" si="367"/>
        <v>0.71339929577461958</v>
      </c>
      <c r="P268" s="4">
        <f t="shared" si="368"/>
        <v>0.82642704659836519</v>
      </c>
      <c r="Q268" t="s">
        <v>277</v>
      </c>
      <c r="R268" s="6">
        <f t="shared" si="369"/>
        <v>45121</v>
      </c>
      <c r="S268" s="5">
        <f t="shared" ref="S268:V268" si="422">AVERAGE(M268:M272)</f>
        <v>0.63259010738356625</v>
      </c>
      <c r="T268" s="5">
        <f t="shared" si="422"/>
        <v>0.68068323567639033</v>
      </c>
      <c r="U268" s="5">
        <f t="shared" si="422"/>
        <v>0.72009616619110217</v>
      </c>
      <c r="V268" s="5">
        <f t="shared" si="422"/>
        <v>0.61697479658165788</v>
      </c>
      <c r="W268" s="5">
        <f t="shared" si="371"/>
        <v>2.6503443058327165</v>
      </c>
      <c r="X268">
        <f>group_stock_price_index[[#This Row],[VNINDEX]]</f>
        <v>1168.4000000000001</v>
      </c>
      <c r="Y268" t="s">
        <v>277</v>
      </c>
      <c r="Z268" s="1">
        <f t="shared" si="372"/>
        <v>45121</v>
      </c>
      <c r="AA268" s="4">
        <f t="shared" si="373"/>
        <v>0.6</v>
      </c>
      <c r="AB268" s="4">
        <f t="shared" si="374"/>
        <v>0.6</v>
      </c>
      <c r="AC268" s="4">
        <f t="shared" si="375"/>
        <v>0.8</v>
      </c>
      <c r="AD268" s="4">
        <f t="shared" si="376"/>
        <v>0.6</v>
      </c>
      <c r="AE268" s="4">
        <f t="shared" si="377"/>
        <v>2.6</v>
      </c>
      <c r="AF268" s="7">
        <f t="shared" si="378"/>
        <v>1168.4000000000001</v>
      </c>
      <c r="AG268" t="s">
        <v>277</v>
      </c>
      <c r="AI268" t="s">
        <v>277</v>
      </c>
      <c r="AJ268" s="1">
        <f t="shared" si="379"/>
        <v>45121</v>
      </c>
      <c r="AK268" s="4">
        <f t="shared" si="380"/>
        <v>0.15</v>
      </c>
      <c r="AL268" s="4">
        <f t="shared" si="381"/>
        <v>0.15</v>
      </c>
      <c r="AM268" s="4">
        <f t="shared" si="382"/>
        <v>0.1236</v>
      </c>
      <c r="AN268" s="4">
        <f t="shared" si="383"/>
        <v>5.7299999999999997E-2</v>
      </c>
      <c r="AO268" s="4">
        <f t="shared" si="384"/>
        <v>0.48089999999999999</v>
      </c>
      <c r="AP268" s="4">
        <f t="shared" si="408"/>
        <v>0.7</v>
      </c>
      <c r="AQ268" s="4">
        <f t="shared" si="414"/>
        <v>0.4</v>
      </c>
      <c r="AR268" s="2">
        <f t="shared" si="385"/>
        <v>1168.4000000000001</v>
      </c>
      <c r="AU268">
        <f t="shared" si="409"/>
        <v>0.61799999999999999</v>
      </c>
      <c r="AV268">
        <f t="shared" si="410"/>
        <v>1</v>
      </c>
      <c r="AW268">
        <f t="shared" si="411"/>
        <v>1</v>
      </c>
      <c r="AX268">
        <f t="shared" si="412"/>
        <v>0.61799999999999999</v>
      </c>
      <c r="BE268" s="1">
        <f t="shared" si="386"/>
        <v>45121</v>
      </c>
      <c r="BF268">
        <f t="shared" si="387"/>
        <v>1</v>
      </c>
      <c r="BG268">
        <f t="shared" si="388"/>
        <v>1</v>
      </c>
      <c r="BH268">
        <f t="shared" si="389"/>
        <v>0.61799999999999999</v>
      </c>
      <c r="BI268">
        <f t="shared" si="390"/>
        <v>0.38200000000000001</v>
      </c>
    </row>
    <row r="269" spans="1:61" x14ac:dyDescent="0.25">
      <c r="A269" s="1">
        <f>eod_group_score_df_positive[[#This Row],[date]]</f>
        <v>45120</v>
      </c>
      <c r="B269" t="s">
        <v>277</v>
      </c>
      <c r="C269" s="3">
        <f>AVERAGE(eod_group_score_df_positive!Z269:Z273)</f>
        <v>1.2434471174136779</v>
      </c>
      <c r="D269" s="3">
        <f>AVERAGE(eod_group_score_df_positive!AA269:AA273)</f>
        <v>0.79371523036560132</v>
      </c>
      <c r="E269" s="3">
        <f>AVERAGE(eod_group_score_df_positive!AB269:AB273)</f>
        <v>0.77725981634563801</v>
      </c>
      <c r="F269" s="3">
        <f>AVERAGE(eod_group_score_df_positive!AC269:AC273)</f>
        <v>0.6057567768331571</v>
      </c>
      <c r="G269" t="s">
        <v>277</v>
      </c>
      <c r="H269" s="3">
        <f>ABS(AVERAGE(eod_group_score_df_negative!Z269:Z273))</f>
        <v>0.16130544546053932</v>
      </c>
      <c r="I269" s="3">
        <f>ABS(AVERAGE(eod_group_score_df_negative!AA269:AA273))</f>
        <v>8.3431318355648432E-2</v>
      </c>
      <c r="J269" s="3">
        <f>ABS(AVERAGE(eod_group_score_df_negative!AB269:AB273))</f>
        <v>7.9202508573553265E-2</v>
      </c>
      <c r="K269" s="3">
        <f>ABS(AVERAGE(eod_group_score_df_negative!AC269:AC273))</f>
        <v>5.173342557272409E-2</v>
      </c>
      <c r="L269" t="s">
        <v>277</v>
      </c>
      <c r="M269" s="4">
        <f t="shared" si="365"/>
        <v>0.77034326226036887</v>
      </c>
      <c r="N269" s="4">
        <f t="shared" si="366"/>
        <v>0.8097665242432317</v>
      </c>
      <c r="O269" s="4">
        <f t="shared" si="367"/>
        <v>0.81504730267959857</v>
      </c>
      <c r="P269" s="4">
        <f t="shared" si="368"/>
        <v>0.84263362287857158</v>
      </c>
      <c r="Q269" t="s">
        <v>277</v>
      </c>
      <c r="R269" s="6">
        <f t="shared" si="369"/>
        <v>45120</v>
      </c>
      <c r="S269" s="5">
        <f t="shared" ref="S269:V269" si="423">AVERAGE(M269:M273)</f>
        <v>0.57327669160766037</v>
      </c>
      <c r="T269" s="5">
        <f t="shared" si="423"/>
        <v>0.66655129689141834</v>
      </c>
      <c r="U269" s="5">
        <f t="shared" si="423"/>
        <v>0.70479685299000583</v>
      </c>
      <c r="V269" s="5">
        <f t="shared" si="423"/>
        <v>0.48835052320350625</v>
      </c>
      <c r="W269" s="5">
        <f t="shared" si="371"/>
        <v>2.4329753646925907</v>
      </c>
      <c r="X269">
        <f>group_stock_price_index[[#This Row],[VNINDEX]]</f>
        <v>1165.42</v>
      </c>
      <c r="Y269" t="s">
        <v>277</v>
      </c>
      <c r="Z269" s="1">
        <f t="shared" si="372"/>
        <v>45120</v>
      </c>
      <c r="AA269" s="4">
        <f t="shared" si="373"/>
        <v>0.6</v>
      </c>
      <c r="AB269" s="4">
        <f t="shared" si="374"/>
        <v>0.6</v>
      </c>
      <c r="AC269" s="4">
        <f t="shared" si="375"/>
        <v>0.8</v>
      </c>
      <c r="AD269" s="4">
        <f t="shared" si="376"/>
        <v>0.4</v>
      </c>
      <c r="AE269" s="4">
        <f t="shared" si="377"/>
        <v>2.4</v>
      </c>
      <c r="AF269" s="7">
        <f t="shared" si="378"/>
        <v>1165.42</v>
      </c>
      <c r="AG269" t="s">
        <v>277</v>
      </c>
      <c r="AI269" t="s">
        <v>277</v>
      </c>
      <c r="AJ269" s="1">
        <f t="shared" si="379"/>
        <v>45120</v>
      </c>
      <c r="AK269" s="4">
        <f t="shared" si="380"/>
        <v>0.15</v>
      </c>
      <c r="AL269" s="4">
        <f t="shared" si="381"/>
        <v>0.15</v>
      </c>
      <c r="AM269" s="4">
        <f t="shared" si="382"/>
        <v>0.1236</v>
      </c>
      <c r="AN269" s="4">
        <f t="shared" si="383"/>
        <v>3.8200000000000005E-2</v>
      </c>
      <c r="AO269" s="4">
        <f t="shared" si="384"/>
        <v>0.46179999999999999</v>
      </c>
      <c r="AP269" s="4">
        <f t="shared" si="408"/>
        <v>0.7</v>
      </c>
      <c r="AQ269" s="4">
        <f t="shared" si="414"/>
        <v>0.4</v>
      </c>
      <c r="AR269" s="2">
        <f t="shared" si="385"/>
        <v>1165.42</v>
      </c>
      <c r="AU269">
        <f t="shared" si="409"/>
        <v>0.61799999999999999</v>
      </c>
      <c r="AV269">
        <f t="shared" si="410"/>
        <v>1</v>
      </c>
      <c r="AW269">
        <f t="shared" si="411"/>
        <v>1</v>
      </c>
      <c r="AX269">
        <f t="shared" si="412"/>
        <v>0.61799999999999999</v>
      </c>
      <c r="BE269" s="1">
        <f t="shared" si="386"/>
        <v>45120</v>
      </c>
      <c r="BF269">
        <f t="shared" si="387"/>
        <v>1</v>
      </c>
      <c r="BG269">
        <f t="shared" si="388"/>
        <v>1</v>
      </c>
      <c r="BH269">
        <f t="shared" si="389"/>
        <v>0.61799999999999999</v>
      </c>
      <c r="BI269">
        <f t="shared" si="390"/>
        <v>0.38200000000000001</v>
      </c>
    </row>
    <row r="270" spans="1:61" x14ac:dyDescent="0.25">
      <c r="A270" s="1">
        <f>eod_group_score_df_positive[[#This Row],[date]]</f>
        <v>45119</v>
      </c>
      <c r="B270" t="s">
        <v>277</v>
      </c>
      <c r="C270" s="3">
        <f>AVERAGE(eod_group_score_df_positive!Z270:Z274)</f>
        <v>0.95728429136886795</v>
      </c>
      <c r="D270" s="3">
        <f>AVERAGE(eod_group_score_df_positive!AA270:AA274)</f>
        <v>0.57214257412665981</v>
      </c>
      <c r="E270" s="3">
        <f>AVERAGE(eod_group_score_df_positive!AB270:AB274)</f>
        <v>0.74130420640050576</v>
      </c>
      <c r="F270" s="3">
        <f>AVERAGE(eod_group_score_df_positive!AC270:AC274)</f>
        <v>0.46063931152051218</v>
      </c>
      <c r="G270" t="s">
        <v>277</v>
      </c>
      <c r="H270" s="3">
        <f>ABS(AVERAGE(eod_group_score_df_negative!Z270:Z274))</f>
        <v>0.29362725401351358</v>
      </c>
      <c r="I270" s="3">
        <f>ABS(AVERAGE(eod_group_score_df_negative!AA270:AA274))</f>
        <v>0.16313866516568859</v>
      </c>
      <c r="J270" s="3">
        <f>ABS(AVERAGE(eod_group_score_df_negative!AB270:AB274))</f>
        <v>0.12884678351099094</v>
      </c>
      <c r="K270" s="3">
        <f>ABS(AVERAGE(eod_group_score_df_negative!AC270:AC274))</f>
        <v>0.17817694858005967</v>
      </c>
      <c r="L270" t="s">
        <v>277</v>
      </c>
      <c r="M270" s="4">
        <f t="shared" si="365"/>
        <v>0.53053874177209392</v>
      </c>
      <c r="N270" s="4">
        <f t="shared" si="366"/>
        <v>0.55625505875086101</v>
      </c>
      <c r="O270" s="4">
        <f t="shared" si="367"/>
        <v>0.70385189466003817</v>
      </c>
      <c r="P270" s="4">
        <f t="shared" si="368"/>
        <v>0.44216526814139506</v>
      </c>
      <c r="Q270" t="s">
        <v>277</v>
      </c>
      <c r="R270" s="6">
        <f t="shared" si="369"/>
        <v>45119</v>
      </c>
      <c r="S270" s="5">
        <f t="shared" ref="S270:V270" si="424">AVERAGE(M270:M274)</f>
        <v>0.46330848518476986</v>
      </c>
      <c r="T270" s="5">
        <f t="shared" si="424"/>
        <v>0.61989298977182672</v>
      </c>
      <c r="U270" s="5">
        <f t="shared" si="424"/>
        <v>0.60663178918056948</v>
      </c>
      <c r="V270" s="5">
        <f t="shared" si="424"/>
        <v>0.30641074055181183</v>
      </c>
      <c r="W270" s="5">
        <f t="shared" si="371"/>
        <v>1.996244004688978</v>
      </c>
      <c r="X270">
        <f>group_stock_price_index[[#This Row],[VNINDEX]]</f>
        <v>1154.2</v>
      </c>
      <c r="Y270" t="s">
        <v>277</v>
      </c>
      <c r="Z270" s="1">
        <f t="shared" si="372"/>
        <v>45119</v>
      </c>
      <c r="AA270" s="4">
        <f t="shared" si="373"/>
        <v>0.4</v>
      </c>
      <c r="AB270" s="4">
        <f t="shared" si="374"/>
        <v>0.6</v>
      </c>
      <c r="AC270" s="4">
        <f t="shared" si="375"/>
        <v>0.6</v>
      </c>
      <c r="AD270" s="4">
        <f t="shared" si="376"/>
        <v>0.4</v>
      </c>
      <c r="AE270" s="4">
        <f t="shared" si="377"/>
        <v>2</v>
      </c>
      <c r="AF270" s="7">
        <f t="shared" si="378"/>
        <v>1154.2</v>
      </c>
      <c r="AG270" t="s">
        <v>277</v>
      </c>
      <c r="AI270" t="s">
        <v>277</v>
      </c>
      <c r="AJ270" s="1">
        <f t="shared" si="379"/>
        <v>45119</v>
      </c>
      <c r="AK270" s="4">
        <f t="shared" si="380"/>
        <v>0.1</v>
      </c>
      <c r="AL270" s="4">
        <f t="shared" si="381"/>
        <v>0.15</v>
      </c>
      <c r="AM270" s="4">
        <f t="shared" si="382"/>
        <v>9.2699999999999991E-2</v>
      </c>
      <c r="AN270" s="4">
        <f t="shared" si="383"/>
        <v>3.8200000000000005E-2</v>
      </c>
      <c r="AO270" s="4">
        <f t="shared" si="384"/>
        <v>0.38090000000000002</v>
      </c>
      <c r="AP270" s="4">
        <f t="shared" si="408"/>
        <v>0.7</v>
      </c>
      <c r="AQ270" s="4">
        <f t="shared" si="414"/>
        <v>0.4</v>
      </c>
      <c r="AR270" s="2">
        <f t="shared" si="385"/>
        <v>1154.2</v>
      </c>
      <c r="AU270">
        <f t="shared" si="409"/>
        <v>0.61799999999999999</v>
      </c>
      <c r="AV270">
        <f t="shared" si="410"/>
        <v>1</v>
      </c>
      <c r="AW270">
        <f t="shared" si="411"/>
        <v>1</v>
      </c>
      <c r="AX270">
        <f t="shared" si="412"/>
        <v>0.61799999999999999</v>
      </c>
      <c r="BE270" s="1">
        <f t="shared" si="386"/>
        <v>45119</v>
      </c>
      <c r="BF270">
        <f t="shared" si="387"/>
        <v>1</v>
      </c>
      <c r="BG270">
        <f t="shared" si="388"/>
        <v>1</v>
      </c>
      <c r="BH270">
        <f t="shared" si="389"/>
        <v>0.61799999999999999</v>
      </c>
      <c r="BI270">
        <f t="shared" si="390"/>
        <v>0.38200000000000001</v>
      </c>
    </row>
    <row r="271" spans="1:61" x14ac:dyDescent="0.25">
      <c r="A271" s="1">
        <f>eod_group_score_df_positive[[#This Row],[date]]</f>
        <v>45118</v>
      </c>
      <c r="B271" t="s">
        <v>277</v>
      </c>
      <c r="C271" s="3">
        <f>AVERAGE(eod_group_score_df_positive!Z271:Z275)</f>
        <v>0.89732532086792616</v>
      </c>
      <c r="D271" s="3">
        <f>AVERAGE(eod_group_score_df_positive!AA271:AA275)</f>
        <v>0.62942428108683879</v>
      </c>
      <c r="E271" s="3">
        <f>AVERAGE(eod_group_score_df_positive!AB271:AB275)</f>
        <v>0.69801010427198973</v>
      </c>
      <c r="F271" s="3">
        <f>AVERAGE(eod_group_score_df_positive!AC271:AC275)</f>
        <v>0.45360129870028826</v>
      </c>
      <c r="G271" t="s">
        <v>277</v>
      </c>
      <c r="H271" s="3">
        <f>ABS(AVERAGE(eod_group_score_df_negative!Z271:Z275))</f>
        <v>0.34988919408468999</v>
      </c>
      <c r="I271" s="3">
        <f>ABS(AVERAGE(eod_group_score_df_negative!AA271:AA275))</f>
        <v>0.1878571568837063</v>
      </c>
      <c r="J271" s="3">
        <f>ABS(AVERAGE(eod_group_score_df_negative!AB271:AB275))</f>
        <v>0.14492297983941466</v>
      </c>
      <c r="K271" s="3">
        <f>ABS(AVERAGE(eod_group_score_df_negative!AC271:AC275))</f>
        <v>0.16388967802109003</v>
      </c>
      <c r="L271" t="s">
        <v>277</v>
      </c>
      <c r="M271" s="4">
        <f t="shared" si="365"/>
        <v>0.43892700110536653</v>
      </c>
      <c r="N271" s="4">
        <f t="shared" si="366"/>
        <v>0.54028771936827791</v>
      </c>
      <c r="O271" s="4">
        <f t="shared" si="367"/>
        <v>0.65614594427222339</v>
      </c>
      <c r="P271" s="4">
        <f t="shared" si="368"/>
        <v>0.46917547235661172</v>
      </c>
      <c r="Q271" t="s">
        <v>277</v>
      </c>
      <c r="R271" s="6">
        <f t="shared" si="369"/>
        <v>45118</v>
      </c>
      <c r="S271" s="5">
        <f t="shared" ref="S271:V271" si="425">AVERAGE(M271:M275)</f>
        <v>0.35774567457057743</v>
      </c>
      <c r="T271" s="5">
        <f t="shared" si="425"/>
        <v>0.56162929984422294</v>
      </c>
      <c r="U271" s="5">
        <f t="shared" si="425"/>
        <v>0.45810912913287699</v>
      </c>
      <c r="V271" s="5">
        <f t="shared" si="425"/>
        <v>0.18830121290341262</v>
      </c>
      <c r="W271" s="5">
        <f t="shared" si="371"/>
        <v>1.5657853164510898</v>
      </c>
      <c r="X271">
        <f>group_stock_price_index[[#This Row],[VNINDEX]]</f>
        <v>1151.77</v>
      </c>
      <c r="Y271" t="s">
        <v>277</v>
      </c>
      <c r="Z271" s="1">
        <f t="shared" si="372"/>
        <v>45118</v>
      </c>
      <c r="AA271" s="4">
        <f t="shared" si="373"/>
        <v>0.4</v>
      </c>
      <c r="AB271" s="4">
        <f t="shared" si="374"/>
        <v>0.6</v>
      </c>
      <c r="AC271" s="4">
        <f t="shared" si="375"/>
        <v>0.4</v>
      </c>
      <c r="AD271" s="4">
        <f t="shared" si="376"/>
        <v>0</v>
      </c>
      <c r="AE271" s="4">
        <f t="shared" si="377"/>
        <v>1.4</v>
      </c>
      <c r="AF271" s="7">
        <f t="shared" si="378"/>
        <v>1151.77</v>
      </c>
      <c r="AG271" t="s">
        <v>277</v>
      </c>
      <c r="AI271" t="s">
        <v>277</v>
      </c>
      <c r="AJ271" s="1">
        <f t="shared" si="379"/>
        <v>45118</v>
      </c>
      <c r="AK271" s="4">
        <f t="shared" si="380"/>
        <v>0.13819999999999999</v>
      </c>
      <c r="AL271" s="4">
        <f t="shared" si="381"/>
        <v>0.20729999999999998</v>
      </c>
      <c r="AM271" s="4">
        <f t="shared" si="382"/>
        <v>0.1</v>
      </c>
      <c r="AN271" s="4">
        <f t="shared" si="383"/>
        <v>0</v>
      </c>
      <c r="AO271" s="4">
        <f t="shared" si="384"/>
        <v>0.44550000000000001</v>
      </c>
      <c r="AP271" s="4">
        <f t="shared" si="408"/>
        <v>0.7</v>
      </c>
      <c r="AQ271" s="4">
        <f t="shared" si="414"/>
        <v>0.4</v>
      </c>
      <c r="AR271" s="2">
        <f t="shared" si="385"/>
        <v>1151.77</v>
      </c>
      <c r="AU271">
        <f t="shared" si="409"/>
        <v>0.61799999999999999</v>
      </c>
      <c r="AV271">
        <f t="shared" si="410"/>
        <v>1</v>
      </c>
      <c r="AW271">
        <f t="shared" si="411"/>
        <v>1</v>
      </c>
      <c r="AX271">
        <f t="shared" si="412"/>
        <v>0.61799999999999999</v>
      </c>
      <c r="BE271" s="1">
        <f t="shared" si="386"/>
        <v>45118</v>
      </c>
      <c r="BF271">
        <f t="shared" si="387"/>
        <v>1.3819999999999999</v>
      </c>
      <c r="BG271">
        <f t="shared" si="388"/>
        <v>1.3819999999999999</v>
      </c>
      <c r="BH271">
        <f t="shared" si="389"/>
        <v>1</v>
      </c>
      <c r="BI271">
        <f t="shared" si="390"/>
        <v>0.61799999999999999</v>
      </c>
    </row>
    <row r="272" spans="1:61" x14ac:dyDescent="0.25">
      <c r="A272" s="1">
        <f>eod_group_score_df_positive[[#This Row],[date]]</f>
        <v>45117</v>
      </c>
      <c r="B272" t="s">
        <v>277</v>
      </c>
      <c r="C272" s="3">
        <f>AVERAGE(eod_group_score_df_positive!Z272:Z276)</f>
        <v>1.2942653785631872</v>
      </c>
      <c r="D272" s="3">
        <f>AVERAGE(eod_group_score_df_positive!AA272:AA276)</f>
        <v>0.9200146849261881</v>
      </c>
      <c r="E272" s="3">
        <f>AVERAGE(eod_group_score_df_positive!AB272:AB276)</f>
        <v>0.70507584169046533</v>
      </c>
      <c r="F272" s="3">
        <f>AVERAGE(eod_group_score_df_positive!AC272:AC276)</f>
        <v>0.47947437107689356</v>
      </c>
      <c r="G272" t="s">
        <v>277</v>
      </c>
      <c r="H272" s="3">
        <f>ABS(AVERAGE(eod_group_score_df_negative!Z272:Z276))</f>
        <v>0.24850252306083198</v>
      </c>
      <c r="I272" s="3">
        <f>ABS(AVERAGE(eod_group_score_df_negative!AA272:AA276))</f>
        <v>0.1410636996547569</v>
      </c>
      <c r="J272" s="3">
        <f>ABS(AVERAGE(eod_group_score_df_negative!AB272:AB276))</f>
        <v>0.11859337975711715</v>
      </c>
      <c r="K272" s="3">
        <f>ABS(AVERAGE(eod_group_score_df_negative!AC272:AC276))</f>
        <v>0.15792424914791833</v>
      </c>
      <c r="L272" t="s">
        <v>277</v>
      </c>
      <c r="M272" s="4">
        <f t="shared" si="365"/>
        <v>0.67784846599512238</v>
      </c>
      <c r="N272" s="4">
        <f t="shared" si="366"/>
        <v>0.73411257508469996</v>
      </c>
      <c r="O272" s="4">
        <f t="shared" si="367"/>
        <v>0.71203639356903103</v>
      </c>
      <c r="P272" s="4">
        <f t="shared" si="368"/>
        <v>0.50447257293334558</v>
      </c>
      <c r="Q272" t="s">
        <v>277</v>
      </c>
      <c r="R272" s="6">
        <f t="shared" si="369"/>
        <v>45117</v>
      </c>
      <c r="S272" s="5">
        <f t="shared" ref="S272:V272" si="426">AVERAGE(M272:M276)</f>
        <v>0.27167052104325157</v>
      </c>
      <c r="T272" s="5">
        <f t="shared" si="426"/>
        <v>0.49888117287391565</v>
      </c>
      <c r="U272" s="5">
        <f t="shared" si="426"/>
        <v>0.32496548359953698</v>
      </c>
      <c r="V272" s="5">
        <f t="shared" si="426"/>
        <v>5.2816911059672532E-2</v>
      </c>
      <c r="W272" s="5">
        <f t="shared" si="371"/>
        <v>1.1483340885763769</v>
      </c>
      <c r="X272">
        <f>group_stock_price_index[[#This Row],[VNINDEX]]</f>
        <v>1149.02</v>
      </c>
      <c r="Y272" t="s">
        <v>277</v>
      </c>
      <c r="Z272" s="1">
        <f t="shared" si="372"/>
        <v>45117</v>
      </c>
      <c r="AA272" s="4">
        <f t="shared" si="373"/>
        <v>0.2</v>
      </c>
      <c r="AB272" s="4">
        <f t="shared" si="374"/>
        <v>0.4</v>
      </c>
      <c r="AC272" s="4">
        <f t="shared" si="375"/>
        <v>0.4</v>
      </c>
      <c r="AD272" s="4">
        <f t="shared" si="376"/>
        <v>0</v>
      </c>
      <c r="AE272" s="4">
        <f t="shared" si="377"/>
        <v>1</v>
      </c>
      <c r="AF272" s="7">
        <f t="shared" si="378"/>
        <v>1149.02</v>
      </c>
      <c r="AG272" t="s">
        <v>277</v>
      </c>
      <c r="AI272" t="s">
        <v>277</v>
      </c>
      <c r="AJ272" s="1">
        <f t="shared" si="379"/>
        <v>45117</v>
      </c>
      <c r="AK272" s="4">
        <f t="shared" si="380"/>
        <v>0.05</v>
      </c>
      <c r="AL272" s="4">
        <f t="shared" si="381"/>
        <v>0.1</v>
      </c>
      <c r="AM272" s="4">
        <f t="shared" si="382"/>
        <v>6.1800000000000001E-2</v>
      </c>
      <c r="AN272" s="4">
        <f t="shared" si="383"/>
        <v>0</v>
      </c>
      <c r="AO272" s="4">
        <f t="shared" si="384"/>
        <v>0.21180000000000002</v>
      </c>
      <c r="AP272" s="4">
        <f t="shared" si="408"/>
        <v>0</v>
      </c>
      <c r="AQ272" s="4">
        <f t="shared" si="414"/>
        <v>0.2</v>
      </c>
      <c r="AR272" s="2">
        <f t="shared" si="385"/>
        <v>1149.02</v>
      </c>
      <c r="AU272">
        <f t="shared" si="409"/>
        <v>0.61799999999999999</v>
      </c>
      <c r="AV272">
        <f t="shared" si="410"/>
        <v>1</v>
      </c>
      <c r="AW272">
        <f t="shared" si="411"/>
        <v>1</v>
      </c>
      <c r="AX272">
        <f t="shared" si="412"/>
        <v>0.61799999999999999</v>
      </c>
      <c r="BE272" s="1">
        <f t="shared" si="386"/>
        <v>45117</v>
      </c>
      <c r="BF272">
        <f t="shared" si="387"/>
        <v>1</v>
      </c>
      <c r="BG272">
        <f t="shared" si="388"/>
        <v>1</v>
      </c>
      <c r="BH272">
        <f t="shared" si="389"/>
        <v>0.61799999999999999</v>
      </c>
      <c r="BI272">
        <f t="shared" si="390"/>
        <v>0.38200000000000001</v>
      </c>
    </row>
    <row r="273" spans="1:61" x14ac:dyDescent="0.25">
      <c r="A273" s="1">
        <f>eod_group_score_df_positive[[#This Row],[date]]</f>
        <v>45114</v>
      </c>
      <c r="B273" t="s">
        <v>277</v>
      </c>
      <c r="C273" s="3">
        <f>AVERAGE(eod_group_score_df_positive!Z273:Z277)</f>
        <v>0.99909704588070181</v>
      </c>
      <c r="D273" s="3">
        <f>AVERAGE(eod_group_score_df_positive!AA273:AA277)</f>
        <v>0.77666352298981811</v>
      </c>
      <c r="E273" s="3">
        <f>AVERAGE(eod_group_score_df_positive!AB273:AB277)</f>
        <v>0.57590069364325192</v>
      </c>
      <c r="F273" s="3">
        <f>AVERAGE(eod_group_score_df_positive!AC273:AC277)</f>
        <v>0.27332552134450949</v>
      </c>
      <c r="G273" t="s">
        <v>277</v>
      </c>
      <c r="H273" s="3">
        <f>ABS(AVERAGE(eod_group_score_df_negative!Z273:Z277))</f>
        <v>0.38017971854718202</v>
      </c>
      <c r="I273" s="3">
        <f>ABS(AVERAGE(eod_group_score_df_negative!AA273:AA277))</f>
        <v>0.14119695185092251</v>
      </c>
      <c r="J273" s="3">
        <f>ABS(AVERAGE(eod_group_score_df_negative!AB273:AB277))</f>
        <v>0.12774611831419985</v>
      </c>
      <c r="K273" s="3">
        <f>ABS(AVERAGE(eod_group_score_df_negative!AC273:AC277))</f>
        <v>0.1886439021641273</v>
      </c>
      <c r="L273" t="s">
        <v>277</v>
      </c>
      <c r="M273" s="4">
        <f t="shared" si="365"/>
        <v>0.44872598690534976</v>
      </c>
      <c r="N273" s="4">
        <f t="shared" si="366"/>
        <v>0.69233460701002114</v>
      </c>
      <c r="O273" s="4">
        <f t="shared" si="367"/>
        <v>0.63690272976913764</v>
      </c>
      <c r="P273" s="4">
        <f t="shared" si="368"/>
        <v>0.18330567970760736</v>
      </c>
      <c r="Q273" t="s">
        <v>277</v>
      </c>
      <c r="R273" s="6">
        <f t="shared" si="369"/>
        <v>45114</v>
      </c>
      <c r="S273" s="5">
        <f t="shared" ref="S273:V273" si="427">AVERAGE(M273:M277)</f>
        <v>2.7734467737660751E-2</v>
      </c>
      <c r="T273" s="5">
        <f t="shared" si="427"/>
        <v>0.33947700012233112</v>
      </c>
      <c r="U273" s="5">
        <f t="shared" si="427"/>
        <v>0.17892202180914688</v>
      </c>
      <c r="V273" s="5">
        <f t="shared" si="427"/>
        <v>-8.1239655718446643E-2</v>
      </c>
      <c r="W273" s="5">
        <f t="shared" si="371"/>
        <v>0.46489383395069211</v>
      </c>
      <c r="X273">
        <f>group_stock_price_index[[#This Row],[VNINDEX]]</f>
        <v>1138.07</v>
      </c>
      <c r="Y273" t="s">
        <v>277</v>
      </c>
      <c r="Z273" s="1">
        <f t="shared" si="372"/>
        <v>45114</v>
      </c>
      <c r="AA273" s="4">
        <f t="shared" si="373"/>
        <v>0</v>
      </c>
      <c r="AB273" s="4">
        <f t="shared" si="374"/>
        <v>0.4</v>
      </c>
      <c r="AC273" s="4">
        <f t="shared" si="375"/>
        <v>0</v>
      </c>
      <c r="AD273" s="4">
        <f t="shared" si="376"/>
        <v>0</v>
      </c>
      <c r="AE273" s="4">
        <f t="shared" si="377"/>
        <v>0.4</v>
      </c>
      <c r="AF273" s="7">
        <f t="shared" si="378"/>
        <v>1138.07</v>
      </c>
      <c r="AG273" t="s">
        <v>277</v>
      </c>
      <c r="AI273" t="s">
        <v>277</v>
      </c>
      <c r="AJ273" s="1">
        <f t="shared" si="379"/>
        <v>45114</v>
      </c>
      <c r="AK273" s="4">
        <f t="shared" si="380"/>
        <v>0</v>
      </c>
      <c r="AL273" s="4">
        <f t="shared" si="381"/>
        <v>0.13819999999999999</v>
      </c>
      <c r="AM273" s="4">
        <f t="shared" si="382"/>
        <v>0</v>
      </c>
      <c r="AN273" s="4">
        <f t="shared" si="383"/>
        <v>0</v>
      </c>
      <c r="AO273" s="4">
        <f t="shared" si="384"/>
        <v>0.13819999999999999</v>
      </c>
      <c r="AP273" s="4">
        <f t="shared" si="408"/>
        <v>0</v>
      </c>
      <c r="AQ273" s="4">
        <f t="shared" si="414"/>
        <v>0</v>
      </c>
      <c r="AR273" s="2">
        <f t="shared" si="385"/>
        <v>1138.07</v>
      </c>
      <c r="AU273">
        <f t="shared" si="409"/>
        <v>0.61799999999999999</v>
      </c>
      <c r="AV273">
        <f t="shared" si="410"/>
        <v>1</v>
      </c>
      <c r="AW273">
        <f t="shared" si="411"/>
        <v>1</v>
      </c>
      <c r="AX273">
        <f t="shared" si="412"/>
        <v>0.61799999999999999</v>
      </c>
      <c r="BE273" s="1">
        <f t="shared" si="386"/>
        <v>45114</v>
      </c>
      <c r="BF273">
        <f t="shared" si="387"/>
        <v>1.3819999999999999</v>
      </c>
      <c r="BG273">
        <f t="shared" si="388"/>
        <v>1.3819999999999999</v>
      </c>
      <c r="BH273">
        <f t="shared" si="389"/>
        <v>1</v>
      </c>
      <c r="BI273">
        <f t="shared" si="390"/>
        <v>0.61799999999999999</v>
      </c>
    </row>
    <row r="274" spans="1:61" x14ac:dyDescent="0.25">
      <c r="A274" s="1">
        <f>eod_group_score_df_positive[[#This Row],[date]]</f>
        <v>45113</v>
      </c>
      <c r="B274" t="s">
        <v>277</v>
      </c>
      <c r="C274" s="3">
        <f>AVERAGE(eod_group_score_df_positive!Z274:Z278)</f>
        <v>0.64707075572358885</v>
      </c>
      <c r="D274" s="3">
        <f>AVERAGE(eod_group_score_df_positive!AA274:AA278)</f>
        <v>0.60724163370334694</v>
      </c>
      <c r="E274" s="3">
        <f>AVERAGE(eod_group_score_df_positive!AB274:AB278)</f>
        <v>0.29859693174504781</v>
      </c>
      <c r="F274" s="3">
        <f>AVERAGE(eod_group_score_df_positive!AC274:AC278)</f>
        <v>0.21271059889127675</v>
      </c>
      <c r="G274" t="s">
        <v>277</v>
      </c>
      <c r="H274" s="3">
        <f>ABS(AVERAGE(eod_group_score_df_negative!Z274:Z278))</f>
        <v>0.41326447307190267</v>
      </c>
      <c r="I274" s="3">
        <f>ABS(AVERAGE(eod_group_score_df_negative!AA274:AA278))</f>
        <v>0.16313739302028449</v>
      </c>
      <c r="J274" s="3">
        <f>ABS(AVERAGE(eod_group_score_df_negative!AB274:AB278))</f>
        <v>0.15238022380100219</v>
      </c>
      <c r="K274" s="3">
        <f>ABS(AVERAGE(eod_group_score_df_negative!AC274:AC278))</f>
        <v>0.24329258482110694</v>
      </c>
      <c r="L274" t="s">
        <v>277</v>
      </c>
      <c r="M274" s="4">
        <f t="shared" si="365"/>
        <v>0.22050223014591622</v>
      </c>
      <c r="N274" s="4">
        <f t="shared" si="366"/>
        <v>0.57647498864527369</v>
      </c>
      <c r="O274" s="4">
        <f t="shared" si="367"/>
        <v>0.3242219836324175</v>
      </c>
      <c r="P274" s="4">
        <f t="shared" si="368"/>
        <v>-6.7065290379900638E-2</v>
      </c>
      <c r="Q274" t="s">
        <v>277</v>
      </c>
      <c r="R274" s="6">
        <f t="shared" si="369"/>
        <v>45113</v>
      </c>
      <c r="S274" s="5">
        <f t="shared" ref="S274:V274" si="428">AVERAGE(M274:M278)</f>
        <v>-0.14984705833779915</v>
      </c>
      <c r="T274" s="5">
        <f t="shared" si="428"/>
        <v>0.19707992798806384</v>
      </c>
      <c r="U274" s="5">
        <f t="shared" si="428"/>
        <v>6.6602456081919323E-2</v>
      </c>
      <c r="V274" s="5">
        <f t="shared" si="428"/>
        <v>-0.13463510375795115</v>
      </c>
      <c r="W274" s="5">
        <f t="shared" si="371"/>
        <v>-2.0799778025767143E-2</v>
      </c>
      <c r="X274">
        <f>group_stock_price_index[[#This Row],[VNINDEX]]</f>
        <v>1126.22</v>
      </c>
      <c r="Y274" t="s">
        <v>277</v>
      </c>
      <c r="Z274" s="1">
        <f t="shared" si="372"/>
        <v>45113</v>
      </c>
      <c r="AA274" s="4">
        <f t="shared" si="373"/>
        <v>0</v>
      </c>
      <c r="AB274" s="4">
        <f t="shared" si="374"/>
        <v>0</v>
      </c>
      <c r="AC274" s="4">
        <f t="shared" si="375"/>
        <v>0</v>
      </c>
      <c r="AD274" s="4">
        <f t="shared" si="376"/>
        <v>0</v>
      </c>
      <c r="AE274" s="4">
        <f t="shared" si="377"/>
        <v>0</v>
      </c>
      <c r="AF274" s="7">
        <f t="shared" si="378"/>
        <v>1126.22</v>
      </c>
      <c r="AG274" t="s">
        <v>277</v>
      </c>
      <c r="AI274" t="s">
        <v>277</v>
      </c>
      <c r="AJ274" s="1">
        <f t="shared" si="379"/>
        <v>45113</v>
      </c>
      <c r="AK274" s="4">
        <f t="shared" si="380"/>
        <v>0</v>
      </c>
      <c r="AL274" s="4">
        <f t="shared" si="381"/>
        <v>0</v>
      </c>
      <c r="AM274" s="4">
        <f t="shared" si="382"/>
        <v>0</v>
      </c>
      <c r="AN274" s="4">
        <f t="shared" si="383"/>
        <v>0</v>
      </c>
      <c r="AO274" s="4">
        <f t="shared" si="384"/>
        <v>0</v>
      </c>
      <c r="AP274" s="4">
        <f t="shared" si="408"/>
        <v>0</v>
      </c>
      <c r="AQ274" s="4">
        <f t="shared" si="414"/>
        <v>0</v>
      </c>
      <c r="AR274" s="2">
        <f t="shared" si="385"/>
        <v>1126.22</v>
      </c>
      <c r="AU274">
        <f t="shared" si="409"/>
        <v>0.61799999999999999</v>
      </c>
      <c r="AV274">
        <f t="shared" si="410"/>
        <v>1</v>
      </c>
      <c r="AW274">
        <f t="shared" si="411"/>
        <v>1</v>
      </c>
      <c r="AX274">
        <f t="shared" si="412"/>
        <v>0.61799999999999999</v>
      </c>
      <c r="BE274" s="1">
        <f t="shared" si="386"/>
        <v>45113</v>
      </c>
      <c r="BF274">
        <f t="shared" si="387"/>
        <v>1</v>
      </c>
      <c r="BG274">
        <f t="shared" si="388"/>
        <v>1</v>
      </c>
      <c r="BH274">
        <f t="shared" si="389"/>
        <v>0.61799999999999999</v>
      </c>
      <c r="BI274">
        <f t="shared" si="390"/>
        <v>0.38200000000000001</v>
      </c>
    </row>
    <row r="275" spans="1:61" x14ac:dyDescent="0.25">
      <c r="A275" s="1">
        <f>eod_group_score_df_positive[[#This Row],[date]]</f>
        <v>45112</v>
      </c>
      <c r="B275" t="s">
        <v>277</v>
      </c>
      <c r="C275" s="3">
        <f>AVERAGE(eod_group_score_df_positive!Z275:Z279)</f>
        <v>0.62008481113424918</v>
      </c>
      <c r="D275" s="3">
        <f>AVERAGE(eod_group_score_df_positive!AA275:AA279)</f>
        <v>0.57479986533933392</v>
      </c>
      <c r="E275" s="3">
        <f>AVERAGE(eod_group_score_df_positive!AB275:AB279)</f>
        <v>0.27969910655949615</v>
      </c>
      <c r="F275" s="3">
        <f>AVERAGE(eod_group_score_df_positive!AC275:AC279)</f>
        <v>0.19480701313752766</v>
      </c>
      <c r="G275" t="s">
        <v>277</v>
      </c>
      <c r="H275" s="3">
        <f>ABS(AVERAGE(eod_group_score_df_negative!Z275:Z279))</f>
        <v>0.61671491688973901</v>
      </c>
      <c r="I275" s="3">
        <f>ABS(AVERAGE(eod_group_score_df_negative!AA275:AA279))</f>
        <v>0.33402016753562169</v>
      </c>
      <c r="J275" s="3">
        <f>ABS(AVERAGE(eod_group_score_df_negative!AB275:AB279))</f>
        <v>0.30225652481588561</v>
      </c>
      <c r="K275" s="3">
        <f>ABS(AVERAGE(eod_group_score_df_negative!AC275:AC279))</f>
        <v>0.26269176635706798</v>
      </c>
      <c r="L275" t="s">
        <v>277</v>
      </c>
      <c r="M275" s="4">
        <f t="shared" si="365"/>
        <v>2.7246887011320672E-3</v>
      </c>
      <c r="N275" s="4">
        <f t="shared" si="366"/>
        <v>0.26493660911284189</v>
      </c>
      <c r="O275" s="4">
        <f t="shared" si="367"/>
        <v>-3.8761405578424821E-2</v>
      </c>
      <c r="P275" s="4">
        <f t="shared" si="368"/>
        <v>-0.14838237010060099</v>
      </c>
      <c r="Q275" t="s">
        <v>277</v>
      </c>
      <c r="R275" s="6">
        <f t="shared" si="369"/>
        <v>45112</v>
      </c>
      <c r="S275" s="5">
        <f t="shared" ref="S275:V275" si="429">AVERAGE(M275:M279)</f>
        <v>-0.25008730649116256</v>
      </c>
      <c r="T275" s="5">
        <f t="shared" si="429"/>
        <v>6.7188105394830028E-2</v>
      </c>
      <c r="U275" s="5">
        <f t="shared" si="429"/>
        <v>2.8847057456520782E-2</v>
      </c>
      <c r="V275" s="5">
        <f t="shared" si="429"/>
        <v>-0.11598023075339041</v>
      </c>
      <c r="W275" s="5">
        <f t="shared" si="371"/>
        <v>-0.27003237439320216</v>
      </c>
      <c r="X275">
        <f>group_stock_price_index[[#This Row],[VNINDEX]]</f>
        <v>1134.6199999999999</v>
      </c>
      <c r="Y275" t="s">
        <v>277</v>
      </c>
      <c r="Z275" s="1">
        <f t="shared" si="372"/>
        <v>45112</v>
      </c>
      <c r="AA275" s="4">
        <f t="shared" si="373"/>
        <v>0</v>
      </c>
      <c r="AB275" s="4">
        <f t="shared" si="374"/>
        <v>0</v>
      </c>
      <c r="AC275" s="4">
        <f t="shared" si="375"/>
        <v>0</v>
      </c>
      <c r="AD275" s="4">
        <f t="shared" si="376"/>
        <v>0</v>
      </c>
      <c r="AE275" s="4">
        <f t="shared" si="377"/>
        <v>0</v>
      </c>
      <c r="AF275" s="7">
        <f t="shared" si="378"/>
        <v>1134.6199999999999</v>
      </c>
      <c r="AG275" t="s">
        <v>277</v>
      </c>
      <c r="AI275" t="s">
        <v>277</v>
      </c>
      <c r="AJ275" s="1">
        <f t="shared" si="379"/>
        <v>45112</v>
      </c>
      <c r="AK275" s="4">
        <f t="shared" si="380"/>
        <v>0</v>
      </c>
      <c r="AL275" s="4">
        <f t="shared" si="381"/>
        <v>0</v>
      </c>
      <c r="AM275" s="4">
        <f t="shared" si="382"/>
        <v>0</v>
      </c>
      <c r="AN275" s="4">
        <f t="shared" si="383"/>
        <v>0</v>
      </c>
      <c r="AO275" s="4">
        <f t="shared" si="384"/>
        <v>0</v>
      </c>
      <c r="AP275" s="4">
        <f t="shared" si="408"/>
        <v>0</v>
      </c>
      <c r="AQ275" s="4">
        <f t="shared" si="414"/>
        <v>0</v>
      </c>
      <c r="AR275" s="2">
        <f t="shared" si="385"/>
        <v>1134.6199999999999</v>
      </c>
      <c r="AU275">
        <f t="shared" si="409"/>
        <v>0.61799999999999999</v>
      </c>
      <c r="AV275">
        <f t="shared" si="410"/>
        <v>1</v>
      </c>
      <c r="AW275">
        <f t="shared" si="411"/>
        <v>1</v>
      </c>
      <c r="AX275">
        <f t="shared" si="412"/>
        <v>0.61799999999999999</v>
      </c>
      <c r="BE275" s="1">
        <f t="shared" si="386"/>
        <v>45112</v>
      </c>
      <c r="BF275">
        <f t="shared" si="387"/>
        <v>1</v>
      </c>
      <c r="BG275">
        <f t="shared" si="388"/>
        <v>1</v>
      </c>
      <c r="BH275">
        <f t="shared" si="389"/>
        <v>0.61799999999999999</v>
      </c>
      <c r="BI275">
        <f t="shared" si="390"/>
        <v>0.38200000000000001</v>
      </c>
    </row>
    <row r="276" spans="1:61" x14ac:dyDescent="0.25">
      <c r="A276" s="1">
        <f>eod_group_score_df_positive[[#This Row],[date]]</f>
        <v>45111</v>
      </c>
      <c r="B276" t="s">
        <v>277</v>
      </c>
      <c r="C276" s="3">
        <f>AVERAGE(eod_group_score_df_positive!Z276:Z280)</f>
        <v>0.61283185646723948</v>
      </c>
      <c r="D276" s="3">
        <f>AVERAGE(eod_group_score_df_positive!AA276:AA280)</f>
        <v>0.53241963827573957</v>
      </c>
      <c r="E276" s="3">
        <f>AVERAGE(eod_group_score_df_positive!AB276:AB280)</f>
        <v>0.28503171993350029</v>
      </c>
      <c r="F276" s="3">
        <f>AVERAGE(eod_group_score_df_positive!AC276:AC280)</f>
        <v>0.19897701065054979</v>
      </c>
      <c r="G276" t="s">
        <v>277</v>
      </c>
      <c r="H276" s="3">
        <f>ABS(AVERAGE(eod_group_score_df_negative!Z276:Z280))</f>
        <v>0.60243978493368477</v>
      </c>
      <c r="I276" s="3">
        <f>ABS(AVERAGE(eod_group_score_df_negative!AA276:AA280))</f>
        <v>0.33574049189245947</v>
      </c>
      <c r="J276" s="3">
        <f>ABS(AVERAGE(eod_group_score_df_negative!AB276:AB280))</f>
        <v>0.29054126768519178</v>
      </c>
      <c r="K276" s="3">
        <f>ABS(AVERAGE(eod_group_score_df_negative!AC276:AC280))</f>
        <v>0.30364632921113166</v>
      </c>
      <c r="L276" t="s">
        <v>277</v>
      </c>
      <c r="M276" s="4">
        <f t="shared" si="365"/>
        <v>8.5512334687371395E-3</v>
      </c>
      <c r="N276" s="4">
        <f t="shared" si="366"/>
        <v>0.22654708451674127</v>
      </c>
      <c r="O276" s="4">
        <f t="shared" si="367"/>
        <v>-9.5722833944762494E-3</v>
      </c>
      <c r="P276" s="4">
        <f t="shared" si="368"/>
        <v>-0.2082460368620887</v>
      </c>
      <c r="Q276" t="s">
        <v>277</v>
      </c>
      <c r="R276" s="6">
        <f t="shared" si="369"/>
        <v>45111</v>
      </c>
      <c r="S276" s="5">
        <f t="shared" ref="S276:V276" si="430">AVERAGE(M276:M280)</f>
        <v>-0.1809945565308464</v>
      </c>
      <c r="T276" s="5">
        <f t="shared" si="430"/>
        <v>0.12696298912944576</v>
      </c>
      <c r="U276" s="5">
        <f t="shared" si="430"/>
        <v>0.14408858690471138</v>
      </c>
      <c r="V276" s="5">
        <f t="shared" si="430"/>
        <v>1.8502196688550264E-2</v>
      </c>
      <c r="W276" s="5">
        <f t="shared" si="371"/>
        <v>0.10855921619186101</v>
      </c>
      <c r="X276">
        <f>group_stock_price_index[[#This Row],[VNINDEX]]</f>
        <v>1132</v>
      </c>
      <c r="Y276" t="s">
        <v>277</v>
      </c>
      <c r="Z276" s="1">
        <f t="shared" si="372"/>
        <v>45111</v>
      </c>
      <c r="AA276" s="4">
        <f t="shared" si="373"/>
        <v>0</v>
      </c>
      <c r="AB276" s="4">
        <f t="shared" si="374"/>
        <v>0</v>
      </c>
      <c r="AC276" s="4">
        <f t="shared" si="375"/>
        <v>0</v>
      </c>
      <c r="AD276" s="4">
        <f t="shared" si="376"/>
        <v>0</v>
      </c>
      <c r="AE276" s="4">
        <f t="shared" si="377"/>
        <v>0</v>
      </c>
      <c r="AF276" s="7">
        <f t="shared" si="378"/>
        <v>1132</v>
      </c>
      <c r="AG276" t="s">
        <v>277</v>
      </c>
      <c r="AI276" t="s">
        <v>277</v>
      </c>
      <c r="AJ276" s="1">
        <f t="shared" si="379"/>
        <v>45111</v>
      </c>
      <c r="AK276" s="4">
        <f t="shared" si="380"/>
        <v>0</v>
      </c>
      <c r="AL276" s="4">
        <f t="shared" si="381"/>
        <v>0</v>
      </c>
      <c r="AM276" s="4">
        <f t="shared" si="382"/>
        <v>0</v>
      </c>
      <c r="AN276" s="4">
        <f t="shared" si="383"/>
        <v>0</v>
      </c>
      <c r="AO276" s="4">
        <f t="shared" si="384"/>
        <v>0</v>
      </c>
      <c r="AP276" s="4">
        <f t="shared" si="408"/>
        <v>0</v>
      </c>
      <c r="AQ276" s="4">
        <f t="shared" si="414"/>
        <v>0</v>
      </c>
      <c r="AR276" s="2">
        <f t="shared" si="385"/>
        <v>1132</v>
      </c>
      <c r="AU276">
        <f t="shared" si="409"/>
        <v>0.61799999999999999</v>
      </c>
      <c r="AV276">
        <f t="shared" si="410"/>
        <v>1</v>
      </c>
      <c r="AW276">
        <f t="shared" si="411"/>
        <v>1</v>
      </c>
      <c r="AX276">
        <f t="shared" si="412"/>
        <v>0.61799999999999999</v>
      </c>
      <c r="BE276" s="1">
        <f t="shared" si="386"/>
        <v>45111</v>
      </c>
      <c r="BF276">
        <f t="shared" si="387"/>
        <v>1</v>
      </c>
      <c r="BG276">
        <f t="shared" si="388"/>
        <v>1</v>
      </c>
      <c r="BH276">
        <f t="shared" si="389"/>
        <v>0.61799999999999999</v>
      </c>
      <c r="BI276">
        <f t="shared" si="390"/>
        <v>0.38200000000000001</v>
      </c>
    </row>
    <row r="277" spans="1:61" x14ac:dyDescent="0.25">
      <c r="A277" s="1">
        <f>eod_group_score_df_positive[[#This Row],[date]]</f>
        <v>45110</v>
      </c>
      <c r="B277" t="s">
        <v>277</v>
      </c>
      <c r="C277" s="3">
        <f>AVERAGE(eod_group_score_df_positive!Z277:Z281)</f>
        <v>0.18606273032851967</v>
      </c>
      <c r="D277" s="3">
        <f>AVERAGE(eod_group_score_df_positive!AA277:AA281)</f>
        <v>0.31033049023196174</v>
      </c>
      <c r="E277" s="3">
        <f>AVERAGE(eod_group_score_df_positive!AB277:AB281)</f>
        <v>0.29780478919399256</v>
      </c>
      <c r="F277" s="3">
        <f>AVERAGE(eod_group_score_df_positive!AC277:AC281)</f>
        <v>0.21439476903959118</v>
      </c>
      <c r="G277" t="s">
        <v>277</v>
      </c>
      <c r="H277" s="3">
        <f>ABS(AVERAGE(eod_group_score_df_negative!Z277:Z281))</f>
        <v>0.62613999585327662</v>
      </c>
      <c r="I277" s="3">
        <f>ABS(AVERAGE(eod_group_score_df_negative!AA277:AA281))</f>
        <v>0.35199633750740994</v>
      </c>
      <c r="J277" s="3">
        <f>ABS(AVERAGE(eod_group_score_df_negative!AB277:AB281))</f>
        <v>0.30883403838622209</v>
      </c>
      <c r="K277" s="3">
        <f>ABS(AVERAGE(eod_group_score_df_negative!AC277:AC281))</f>
        <v>0.29962442588748545</v>
      </c>
      <c r="L277" t="s">
        <v>277</v>
      </c>
      <c r="M277" s="4">
        <f t="shared" si="365"/>
        <v>-0.54183180053283142</v>
      </c>
      <c r="N277" s="4">
        <f t="shared" si="366"/>
        <v>-6.2908288673222637E-2</v>
      </c>
      <c r="O277" s="4">
        <f t="shared" si="367"/>
        <v>-1.8180915382919757E-2</v>
      </c>
      <c r="P277" s="4">
        <f t="shared" si="368"/>
        <v>-0.16581026095725029</v>
      </c>
      <c r="Q277" t="s">
        <v>277</v>
      </c>
      <c r="R277" s="6">
        <f t="shared" si="369"/>
        <v>45110</v>
      </c>
      <c r="S277" s="5">
        <f t="shared" ref="S277:V277" si="431">AVERAGE(M277:M281)</f>
        <v>-3.5632608962391621E-2</v>
      </c>
      <c r="T277" s="5">
        <f t="shared" si="431"/>
        <v>0.23697742852548562</v>
      </c>
      <c r="U277" s="5">
        <f t="shared" si="431"/>
        <v>0.27224206914257038</v>
      </c>
      <c r="V277" s="5">
        <f t="shared" si="431"/>
        <v>0.19526459260047707</v>
      </c>
      <c r="W277" s="5">
        <f t="shared" si="371"/>
        <v>0.66885148130614147</v>
      </c>
      <c r="X277">
        <f>group_stock_price_index[[#This Row],[VNINDEX]]</f>
        <v>1125.5</v>
      </c>
      <c r="Y277" t="s">
        <v>277</v>
      </c>
      <c r="Z277" s="1">
        <f t="shared" si="372"/>
        <v>45110</v>
      </c>
      <c r="AA277" s="4">
        <f t="shared" si="373"/>
        <v>0</v>
      </c>
      <c r="AB277" s="4">
        <f t="shared" si="374"/>
        <v>0.2</v>
      </c>
      <c r="AC277" s="4">
        <f t="shared" si="375"/>
        <v>0.2</v>
      </c>
      <c r="AD277" s="4">
        <f t="shared" si="376"/>
        <v>0</v>
      </c>
      <c r="AE277" s="4">
        <f t="shared" si="377"/>
        <v>0.4</v>
      </c>
      <c r="AF277" s="7">
        <f t="shared" si="378"/>
        <v>1125.5</v>
      </c>
      <c r="AG277" t="s">
        <v>277</v>
      </c>
      <c r="AI277" t="s">
        <v>277</v>
      </c>
      <c r="AJ277" s="1">
        <f t="shared" si="379"/>
        <v>45110</v>
      </c>
      <c r="AK277" s="4">
        <f t="shared" si="380"/>
        <v>0</v>
      </c>
      <c r="AL277" s="4">
        <f t="shared" si="381"/>
        <v>0.05</v>
      </c>
      <c r="AM277" s="4">
        <f t="shared" si="382"/>
        <v>3.09E-2</v>
      </c>
      <c r="AN277" s="4">
        <f t="shared" si="383"/>
        <v>0</v>
      </c>
      <c r="AO277" s="4">
        <f t="shared" si="384"/>
        <v>8.09E-2</v>
      </c>
      <c r="AP277" s="4">
        <f t="shared" si="408"/>
        <v>0</v>
      </c>
      <c r="AQ277" s="4">
        <f t="shared" si="414"/>
        <v>0</v>
      </c>
      <c r="AR277" s="2">
        <f t="shared" si="385"/>
        <v>1125.5</v>
      </c>
      <c r="AU277">
        <f t="shared" si="409"/>
        <v>0.61799999999999999</v>
      </c>
      <c r="AV277">
        <f t="shared" si="410"/>
        <v>1</v>
      </c>
      <c r="AW277">
        <f t="shared" si="411"/>
        <v>1</v>
      </c>
      <c r="AX277">
        <f t="shared" si="412"/>
        <v>0.61799999999999999</v>
      </c>
      <c r="BE277" s="1">
        <f t="shared" si="386"/>
        <v>45110</v>
      </c>
      <c r="BF277">
        <f t="shared" si="387"/>
        <v>1</v>
      </c>
      <c r="BG277">
        <f t="shared" si="388"/>
        <v>1</v>
      </c>
      <c r="BH277">
        <f t="shared" si="389"/>
        <v>0.61799999999999999</v>
      </c>
      <c r="BI277">
        <f t="shared" si="390"/>
        <v>0.38200000000000001</v>
      </c>
    </row>
    <row r="278" spans="1:61" x14ac:dyDescent="0.25">
      <c r="A278" s="1">
        <f>eod_group_score_df_positive[[#This Row],[date]]</f>
        <v>45107</v>
      </c>
      <c r="B278" t="s">
        <v>277</v>
      </c>
      <c r="C278" s="3">
        <f>AVERAGE(eod_group_score_df_positive!Z278:Z282)</f>
        <v>0.20626912158025984</v>
      </c>
      <c r="D278" s="3">
        <f>AVERAGE(eod_group_score_df_positive!AA278:AA282)</f>
        <v>0.35145991800806153</v>
      </c>
      <c r="E278" s="3">
        <f>AVERAGE(eod_group_score_df_positive!AB278:AB282)</f>
        <v>0.36923992920617288</v>
      </c>
      <c r="F278" s="3">
        <f>AVERAGE(eod_group_score_df_positive!AC278:AC282)</f>
        <v>0.2332848827133899</v>
      </c>
      <c r="G278" t="s">
        <v>277</v>
      </c>
      <c r="H278" s="3">
        <f>ABS(AVERAGE(eod_group_score_df_negative!Z278:Z282))</f>
        <v>0.52933134220357125</v>
      </c>
      <c r="I278" s="3">
        <f>ABS(AVERAGE(eod_group_score_df_negative!AA278:AA282))</f>
        <v>0.36554969733190135</v>
      </c>
      <c r="J278" s="3">
        <f>ABS(AVERAGE(eod_group_score_df_negative!AB278:AB282))</f>
        <v>0.31752329268023632</v>
      </c>
      <c r="K278" s="3">
        <f>ABS(AVERAGE(eod_group_score_df_negative!AC278:AC282))</f>
        <v>0.27588818810849952</v>
      </c>
      <c r="L278" t="s">
        <v>277</v>
      </c>
      <c r="M278" s="4">
        <f t="shared" si="365"/>
        <v>-0.43918164347194977</v>
      </c>
      <c r="N278" s="4">
        <f t="shared" si="366"/>
        <v>-1.9650753661314968E-2</v>
      </c>
      <c r="O278" s="4">
        <f t="shared" si="367"/>
        <v>7.5304901132999952E-2</v>
      </c>
      <c r="P278" s="4">
        <f t="shared" si="368"/>
        <v>-8.3671560489915239E-2</v>
      </c>
      <c r="Q278" t="s">
        <v>277</v>
      </c>
      <c r="R278" s="6">
        <f t="shared" si="369"/>
        <v>45107</v>
      </c>
      <c r="S278" s="5">
        <f t="shared" ref="S278:V278" si="432">AVERAGE(M278:M282)</f>
        <v>0.23865817664162953</v>
      </c>
      <c r="T278" s="5">
        <f t="shared" si="432"/>
        <v>0.41383074203997194</v>
      </c>
      <c r="U278" s="5">
        <f t="shared" si="432"/>
        <v>0.41543471848137814</v>
      </c>
      <c r="V278" s="5">
        <f t="shared" si="432"/>
        <v>0.37327576042505584</v>
      </c>
      <c r="W278" s="5">
        <f t="shared" si="371"/>
        <v>1.4411993975880355</v>
      </c>
      <c r="X278">
        <f>group_stock_price_index[[#This Row],[VNINDEX]]</f>
        <v>1120.18</v>
      </c>
      <c r="Y278" t="s">
        <v>277</v>
      </c>
      <c r="Z278" s="1">
        <f t="shared" si="372"/>
        <v>45107</v>
      </c>
      <c r="AA278" s="4">
        <f t="shared" si="373"/>
        <v>0.2</v>
      </c>
      <c r="AB278" s="4">
        <f t="shared" si="374"/>
        <v>0.4</v>
      </c>
      <c r="AC278" s="4">
        <f t="shared" si="375"/>
        <v>0.4</v>
      </c>
      <c r="AD278" s="4">
        <f t="shared" si="376"/>
        <v>0.4</v>
      </c>
      <c r="AE278" s="4">
        <f t="shared" si="377"/>
        <v>1.4</v>
      </c>
      <c r="AF278" s="7">
        <f t="shared" si="378"/>
        <v>1120.18</v>
      </c>
      <c r="AG278" t="s">
        <v>277</v>
      </c>
      <c r="AI278" t="s">
        <v>277</v>
      </c>
      <c r="AJ278" s="1">
        <f t="shared" si="379"/>
        <v>45107</v>
      </c>
      <c r="AK278" s="4">
        <f t="shared" si="380"/>
        <v>0.05</v>
      </c>
      <c r="AL278" s="4">
        <f t="shared" si="381"/>
        <v>0.1</v>
      </c>
      <c r="AM278" s="4">
        <f t="shared" si="382"/>
        <v>6.1800000000000001E-2</v>
      </c>
      <c r="AN278" s="4">
        <f t="shared" si="383"/>
        <v>3.8200000000000005E-2</v>
      </c>
      <c r="AO278" s="4">
        <f t="shared" si="384"/>
        <v>0.25</v>
      </c>
      <c r="AP278" s="4">
        <f t="shared" si="408"/>
        <v>0.7</v>
      </c>
      <c r="AQ278" s="4">
        <f t="shared" si="414"/>
        <v>0.2</v>
      </c>
      <c r="AR278" s="2">
        <f t="shared" si="385"/>
        <v>1120.18</v>
      </c>
      <c r="AU278">
        <f t="shared" si="409"/>
        <v>0.61799999999999999</v>
      </c>
      <c r="AV278">
        <f t="shared" si="410"/>
        <v>1</v>
      </c>
      <c r="AW278">
        <f t="shared" si="411"/>
        <v>1</v>
      </c>
      <c r="AX278">
        <f t="shared" si="412"/>
        <v>0.61799999999999999</v>
      </c>
      <c r="BE278" s="1">
        <f t="shared" si="386"/>
        <v>45107</v>
      </c>
      <c r="BF278">
        <f t="shared" si="387"/>
        <v>1</v>
      </c>
      <c r="BG278">
        <f t="shared" si="388"/>
        <v>1</v>
      </c>
      <c r="BH278">
        <f t="shared" si="389"/>
        <v>0.61799999999999999</v>
      </c>
      <c r="BI278">
        <f t="shared" si="390"/>
        <v>0.38200000000000001</v>
      </c>
    </row>
    <row r="279" spans="1:61" x14ac:dyDescent="0.25">
      <c r="A279" s="1">
        <f>eod_group_score_df_positive[[#This Row],[date]]</f>
        <v>45106</v>
      </c>
      <c r="B279" t="s">
        <v>277</v>
      </c>
      <c r="C279" s="3">
        <f>AVERAGE(eod_group_score_df_positive!Z279:Z283)</f>
        <v>0.29699499917388483</v>
      </c>
      <c r="D279" s="3">
        <f>AVERAGE(eod_group_score_df_positive!AA279:AA283)</f>
        <v>0.33903440086683601</v>
      </c>
      <c r="E279" s="3">
        <f>AVERAGE(eod_group_score_df_positive!AB279:AB283)</f>
        <v>0.42971677935614566</v>
      </c>
      <c r="F279" s="3">
        <f>AVERAGE(eod_group_score_df_positive!AC279:AC283)</f>
        <v>0.25739586568172901</v>
      </c>
      <c r="G279" t="s">
        <v>277</v>
      </c>
      <c r="H279" s="3">
        <f>ABS(AVERAGE(eod_group_score_df_negative!Z279:Z283))</f>
        <v>0.52879282416902773</v>
      </c>
      <c r="I279" s="3">
        <f>ABS(AVERAGE(eod_group_score_df_negative!AA279:AA283))</f>
        <v>0.39241887789922481</v>
      </c>
      <c r="J279" s="3">
        <f>ABS(AVERAGE(eod_group_score_df_negative!AB279:AB283))</f>
        <v>0.32719664744908294</v>
      </c>
      <c r="K279" s="3">
        <f>ABS(AVERAGE(eod_group_score_df_negative!AC279:AC283))</f>
        <v>0.24424823792609923</v>
      </c>
      <c r="L279" t="s">
        <v>277</v>
      </c>
      <c r="M279" s="4">
        <f t="shared" si="365"/>
        <v>-0.28069901062090097</v>
      </c>
      <c r="N279" s="4">
        <f t="shared" si="366"/>
        <v>-7.2984124320895474E-2</v>
      </c>
      <c r="O279" s="4">
        <f t="shared" si="367"/>
        <v>0.13544499050542477</v>
      </c>
      <c r="P279" s="4">
        <f t="shared" si="368"/>
        <v>2.6209074642903077E-2</v>
      </c>
      <c r="Q279" t="s">
        <v>277</v>
      </c>
      <c r="R279" s="6">
        <f t="shared" si="369"/>
        <v>45106</v>
      </c>
      <c r="S279" s="5">
        <f t="shared" ref="S279:V279" si="433">AVERAGE(M279:M283)</f>
        <v>0.40992077320668213</v>
      </c>
      <c r="T279" s="5">
        <f t="shared" si="433"/>
        <v>0.50901775631611557</v>
      </c>
      <c r="U279" s="5">
        <f t="shared" si="433"/>
        <v>0.50258845503897831</v>
      </c>
      <c r="V279" s="5">
        <f t="shared" si="433"/>
        <v>0.48865939152305471</v>
      </c>
      <c r="W279" s="5">
        <f t="shared" si="371"/>
        <v>1.9101863760848308</v>
      </c>
      <c r="X279">
        <f>group_stock_price_index[[#This Row],[VNINDEX]]</f>
        <v>1125.3900000000001</v>
      </c>
      <c r="Y279" t="s">
        <v>277</v>
      </c>
      <c r="Z279" s="1">
        <f t="shared" si="372"/>
        <v>45106</v>
      </c>
      <c r="AA279" s="4">
        <f t="shared" si="373"/>
        <v>0.4</v>
      </c>
      <c r="AB279" s="4">
        <f t="shared" si="374"/>
        <v>0.6</v>
      </c>
      <c r="AC279" s="4">
        <f t="shared" si="375"/>
        <v>0.6</v>
      </c>
      <c r="AD279" s="4">
        <f t="shared" si="376"/>
        <v>0.4</v>
      </c>
      <c r="AE279" s="4">
        <f t="shared" si="377"/>
        <v>2</v>
      </c>
      <c r="AF279" s="7">
        <f t="shared" si="378"/>
        <v>1125.3900000000001</v>
      </c>
      <c r="AG279" t="s">
        <v>277</v>
      </c>
      <c r="AI279" t="s">
        <v>277</v>
      </c>
      <c r="AJ279" s="1">
        <f t="shared" si="379"/>
        <v>45106</v>
      </c>
      <c r="AK279" s="4">
        <f t="shared" si="380"/>
        <v>0.1</v>
      </c>
      <c r="AL279" s="4">
        <f t="shared" si="381"/>
        <v>0.15</v>
      </c>
      <c r="AM279" s="4">
        <f t="shared" si="382"/>
        <v>9.2699999999999991E-2</v>
      </c>
      <c r="AN279" s="4">
        <f t="shared" si="383"/>
        <v>3.8200000000000005E-2</v>
      </c>
      <c r="AO279" s="4">
        <f t="shared" si="384"/>
        <v>0.38090000000000002</v>
      </c>
      <c r="AP279" s="4">
        <f t="shared" si="408"/>
        <v>0.7</v>
      </c>
      <c r="AQ279" s="4">
        <f t="shared" si="414"/>
        <v>0.4</v>
      </c>
      <c r="AR279" s="2">
        <f t="shared" si="385"/>
        <v>1125.3900000000001</v>
      </c>
      <c r="AU279">
        <f t="shared" si="409"/>
        <v>0.61799999999999999</v>
      </c>
      <c r="AV279">
        <f t="shared" si="410"/>
        <v>1</v>
      </c>
      <c r="AW279">
        <f t="shared" si="411"/>
        <v>1</v>
      </c>
      <c r="AX279">
        <f t="shared" si="412"/>
        <v>0.61799999999999999</v>
      </c>
      <c r="BE279" s="1">
        <f t="shared" si="386"/>
        <v>45106</v>
      </c>
      <c r="BF279">
        <f t="shared" si="387"/>
        <v>1</v>
      </c>
      <c r="BG279">
        <f t="shared" si="388"/>
        <v>1</v>
      </c>
      <c r="BH279">
        <f t="shared" si="389"/>
        <v>0.61799999999999999</v>
      </c>
      <c r="BI279">
        <f t="shared" si="390"/>
        <v>0.38200000000000001</v>
      </c>
    </row>
    <row r="280" spans="1:61" x14ac:dyDescent="0.25">
      <c r="A280" s="1">
        <f>eod_group_score_df_positive[[#This Row],[date]]</f>
        <v>45105</v>
      </c>
      <c r="B280" t="s">
        <v>277</v>
      </c>
      <c r="C280" s="3">
        <f>AVERAGE(eod_group_score_df_positive!Z280:Z284)</f>
        <v>0.40445788622799628</v>
      </c>
      <c r="D280" s="3">
        <f>AVERAGE(eod_group_score_df_positive!AA280:AA284)</f>
        <v>0.54288136837907131</v>
      </c>
      <c r="E280" s="3">
        <f>AVERAGE(eod_group_score_df_positive!AB280:AB284)</f>
        <v>0.48439611335047345</v>
      </c>
      <c r="F280" s="3">
        <f>AVERAGE(eod_group_score_df_positive!AC280:AC284)</f>
        <v>0.33205315054987938</v>
      </c>
      <c r="G280" t="s">
        <v>277</v>
      </c>
      <c r="H280" s="3">
        <f>ABS(AVERAGE(eod_group_score_df_negative!Z280:Z284))</f>
        <v>0.19554412339787447</v>
      </c>
      <c r="I280" s="3">
        <f>ABS(AVERAGE(eod_group_score_df_negative!AA280:AA284))</f>
        <v>0.15142422063790237</v>
      </c>
      <c r="J280" s="3">
        <f>ABS(AVERAGE(eod_group_score_df_negative!AB280:AB284))</f>
        <v>0.14573468436336184</v>
      </c>
      <c r="K280" s="3">
        <f>ABS(AVERAGE(eod_group_score_df_negative!AC280:AC284))</f>
        <v>0.10370362758673597</v>
      </c>
      <c r="L280" t="s">
        <v>277</v>
      </c>
      <c r="M280" s="4">
        <f t="shared" si="365"/>
        <v>0.34818843850271319</v>
      </c>
      <c r="N280" s="4">
        <f t="shared" si="366"/>
        <v>0.56381102778592063</v>
      </c>
      <c r="O280" s="4">
        <f t="shared" si="367"/>
        <v>0.53744624166252819</v>
      </c>
      <c r="P280" s="4">
        <f t="shared" si="368"/>
        <v>0.52402976710910254</v>
      </c>
      <c r="Q280" t="s">
        <v>277</v>
      </c>
      <c r="R280" s="6">
        <f t="shared" si="369"/>
        <v>45105</v>
      </c>
      <c r="S280" s="5">
        <f t="shared" ref="S280:V280" si="434">AVERAGE(M280:M284)</f>
        <v>0.50336501447082782</v>
      </c>
      <c r="T280" s="5">
        <f t="shared" si="434"/>
        <v>0.59284396050099342</v>
      </c>
      <c r="U280" s="5">
        <f t="shared" si="434"/>
        <v>0.54146404141904847</v>
      </c>
      <c r="V280" s="5">
        <f t="shared" si="434"/>
        <v>0.53971632019148585</v>
      </c>
      <c r="W280" s="5">
        <f t="shared" si="371"/>
        <v>2.1773893365823556</v>
      </c>
      <c r="X280">
        <f>group_stock_price_index[[#This Row],[VNINDEX]]</f>
        <v>1138.3499999999999</v>
      </c>
      <c r="Y280" t="s">
        <v>277</v>
      </c>
      <c r="Z280" s="1">
        <f t="shared" si="372"/>
        <v>45105</v>
      </c>
      <c r="AA280" s="4">
        <f t="shared" si="373"/>
        <v>0.6</v>
      </c>
      <c r="AB280" s="4">
        <f t="shared" si="374"/>
        <v>0.6</v>
      </c>
      <c r="AC280" s="4">
        <f t="shared" si="375"/>
        <v>0.6</v>
      </c>
      <c r="AD280" s="4">
        <f t="shared" si="376"/>
        <v>0.6</v>
      </c>
      <c r="AE280" s="4">
        <f t="shared" si="377"/>
        <v>2.4</v>
      </c>
      <c r="AF280" s="7">
        <f t="shared" si="378"/>
        <v>1138.3499999999999</v>
      </c>
      <c r="AG280" t="s">
        <v>277</v>
      </c>
      <c r="AI280" t="s">
        <v>277</v>
      </c>
      <c r="AJ280" s="1">
        <f t="shared" si="379"/>
        <v>45105</v>
      </c>
      <c r="AK280" s="4">
        <f t="shared" si="380"/>
        <v>0.15</v>
      </c>
      <c r="AL280" s="4">
        <f t="shared" si="381"/>
        <v>0.15</v>
      </c>
      <c r="AM280" s="4">
        <f t="shared" si="382"/>
        <v>9.2699999999999991E-2</v>
      </c>
      <c r="AN280" s="4">
        <f t="shared" si="383"/>
        <v>5.7299999999999997E-2</v>
      </c>
      <c r="AO280" s="4">
        <f t="shared" si="384"/>
        <v>0.45</v>
      </c>
      <c r="AP280" s="4">
        <f t="shared" si="408"/>
        <v>0.7</v>
      </c>
      <c r="AQ280" s="4">
        <f t="shared" si="414"/>
        <v>0.4</v>
      </c>
      <c r="AR280" s="2">
        <f t="shared" si="385"/>
        <v>1138.3499999999999</v>
      </c>
      <c r="AU280">
        <f t="shared" si="409"/>
        <v>0.61799999999999999</v>
      </c>
      <c r="AV280">
        <f t="shared" si="410"/>
        <v>1</v>
      </c>
      <c r="AW280">
        <f t="shared" si="411"/>
        <v>1</v>
      </c>
      <c r="AX280">
        <f t="shared" si="412"/>
        <v>0.61799999999999999</v>
      </c>
      <c r="BE280" s="1">
        <f t="shared" si="386"/>
        <v>45105</v>
      </c>
      <c r="BF280">
        <f t="shared" si="387"/>
        <v>1</v>
      </c>
      <c r="BG280">
        <f t="shared" si="388"/>
        <v>1</v>
      </c>
      <c r="BH280">
        <f t="shared" si="389"/>
        <v>0.61799999999999999</v>
      </c>
      <c r="BI280">
        <f t="shared" si="390"/>
        <v>0.38200000000000001</v>
      </c>
    </row>
    <row r="281" spans="1:61" x14ac:dyDescent="0.25">
      <c r="A281" s="1">
        <f>eod_group_score_df_positive[[#This Row],[date]]</f>
        <v>45104</v>
      </c>
      <c r="B281" t="s">
        <v>277</v>
      </c>
      <c r="C281" s="3">
        <f>AVERAGE(eod_group_score_df_positive!Z281:Z285)</f>
        <v>0.79281042717328043</v>
      </c>
      <c r="D281" s="3">
        <f>AVERAGE(eod_group_score_df_positive!AA281:AA285)</f>
        <v>0.85832129227720988</v>
      </c>
      <c r="E281" s="3">
        <f>AVERAGE(eod_group_score_df_positive!AB281:AB285)</f>
        <v>0.55091197910068079</v>
      </c>
      <c r="F281" s="3">
        <f>AVERAGE(eod_group_score_df_positive!AC281:AC285)</f>
        <v>0.33538092835807276</v>
      </c>
      <c r="G281" t="s">
        <v>277</v>
      </c>
      <c r="H281" s="3">
        <f>ABS(AVERAGE(eod_group_score_df_negative!Z281:Z285))</f>
        <v>0.12090198226777889</v>
      </c>
      <c r="I281" s="3">
        <f>ABS(AVERAGE(eod_group_score_df_negative!AA281:AA285))</f>
        <v>0.10791981657083446</v>
      </c>
      <c r="J281" s="3">
        <f>ABS(AVERAGE(eod_group_score_df_negative!AB281:AB285))</f>
        <v>0.12455837967294799</v>
      </c>
      <c r="K281" s="3">
        <f>ABS(AVERAGE(eod_group_score_df_negative!AC281:AC285))</f>
        <v>6.4938652998579385E-2</v>
      </c>
      <c r="L281" t="s">
        <v>277</v>
      </c>
      <c r="M281" s="4">
        <f t="shared" si="365"/>
        <v>0.73536097131101086</v>
      </c>
      <c r="N281" s="4">
        <f t="shared" si="366"/>
        <v>0.77661928149694059</v>
      </c>
      <c r="O281" s="4">
        <f t="shared" si="367"/>
        <v>0.6311951277948189</v>
      </c>
      <c r="P281" s="4">
        <f t="shared" si="368"/>
        <v>0.67556594269754533</v>
      </c>
      <c r="Q281" t="s">
        <v>277</v>
      </c>
      <c r="R281" s="6">
        <f t="shared" si="369"/>
        <v>45104</v>
      </c>
      <c r="S281" s="5">
        <f t="shared" ref="S281:V281" si="435">AVERAGE(M281:M285)</f>
        <v>0.45549066178497988</v>
      </c>
      <c r="T281" s="5">
        <f t="shared" si="435"/>
        <v>0.52764142449211993</v>
      </c>
      <c r="U281" s="5">
        <f t="shared" si="435"/>
        <v>0.4911894417756506</v>
      </c>
      <c r="V281" s="5">
        <f t="shared" si="435"/>
        <v>0.45865684309443983</v>
      </c>
      <c r="W281" s="5">
        <f t="shared" si="371"/>
        <v>1.9329783711471902</v>
      </c>
      <c r="X281">
        <f>group_stock_price_index[[#This Row],[VNINDEX]]</f>
        <v>1134.33</v>
      </c>
      <c r="Y281" t="s">
        <v>277</v>
      </c>
      <c r="Z281" s="1">
        <f t="shared" si="372"/>
        <v>45104</v>
      </c>
      <c r="AA281" s="4">
        <f t="shared" si="373"/>
        <v>0.4</v>
      </c>
      <c r="AB281" s="4">
        <f t="shared" si="374"/>
        <v>0.6</v>
      </c>
      <c r="AC281" s="4">
        <f t="shared" si="375"/>
        <v>0.4</v>
      </c>
      <c r="AD281" s="4">
        <f t="shared" si="376"/>
        <v>0.4</v>
      </c>
      <c r="AE281" s="4">
        <f t="shared" si="377"/>
        <v>1.7999999999999998</v>
      </c>
      <c r="AF281" s="7">
        <f t="shared" si="378"/>
        <v>1134.33</v>
      </c>
      <c r="AG281" t="s">
        <v>277</v>
      </c>
      <c r="AI281" t="s">
        <v>277</v>
      </c>
      <c r="AJ281" s="1">
        <f t="shared" si="379"/>
        <v>45104</v>
      </c>
      <c r="AK281" s="4">
        <f t="shared" si="380"/>
        <v>0.13819999999999999</v>
      </c>
      <c r="AL281" s="4">
        <f t="shared" si="381"/>
        <v>0.20729999999999998</v>
      </c>
      <c r="AM281" s="4">
        <f t="shared" si="382"/>
        <v>0.1</v>
      </c>
      <c r="AN281" s="4">
        <f t="shared" si="383"/>
        <v>6.1800000000000001E-2</v>
      </c>
      <c r="AO281" s="4">
        <f t="shared" si="384"/>
        <v>0.50729999999999997</v>
      </c>
      <c r="AP281" s="4">
        <f t="shared" si="408"/>
        <v>0.7</v>
      </c>
      <c r="AQ281" s="4">
        <f t="shared" si="414"/>
        <v>0.6</v>
      </c>
      <c r="AR281" s="2">
        <f t="shared" si="385"/>
        <v>1134.33</v>
      </c>
      <c r="AU281">
        <f t="shared" si="409"/>
        <v>0.61799999999999999</v>
      </c>
      <c r="AV281">
        <f t="shared" si="410"/>
        <v>1</v>
      </c>
      <c r="AW281">
        <f t="shared" si="411"/>
        <v>1</v>
      </c>
      <c r="AX281">
        <f t="shared" si="412"/>
        <v>0.61799999999999999</v>
      </c>
      <c r="BE281" s="1">
        <f t="shared" si="386"/>
        <v>45104</v>
      </c>
      <c r="BF281">
        <f t="shared" si="387"/>
        <v>1.3819999999999999</v>
      </c>
      <c r="BG281">
        <f t="shared" si="388"/>
        <v>1.3819999999999999</v>
      </c>
      <c r="BH281">
        <f t="shared" si="389"/>
        <v>1</v>
      </c>
      <c r="BI281">
        <f t="shared" si="390"/>
        <v>0.61799999999999999</v>
      </c>
    </row>
    <row r="282" spans="1:61" x14ac:dyDescent="0.25">
      <c r="A282" s="1">
        <f>eod_group_score_df_positive[[#This Row],[date]]</f>
        <v>45103</v>
      </c>
      <c r="B282" t="s">
        <v>277</v>
      </c>
      <c r="C282" s="3">
        <f>AVERAGE(eod_group_score_df_positive!Z282:Z286)</f>
        <v>1.0400395734286438</v>
      </c>
      <c r="D282" s="3">
        <f>AVERAGE(eod_group_score_df_positive!AA282:AA286)</f>
        <v>0.92535025644912228</v>
      </c>
      <c r="E282" s="3">
        <f>AVERAGE(eod_group_score_df_positive!AB282:AB286)</f>
        <v>0.55686831471343112</v>
      </c>
      <c r="F282" s="3">
        <f>AVERAGE(eod_group_score_df_positive!AC282:AC286)</f>
        <v>0.40125523422640941</v>
      </c>
      <c r="G282" t="s">
        <v>277</v>
      </c>
      <c r="H282" s="3">
        <f>ABS(AVERAGE(eod_group_score_df_negative!Z282:Z286))</f>
        <v>9.6850451898050499E-2</v>
      </c>
      <c r="I282" s="3">
        <f>ABS(AVERAGE(eod_group_score_df_negative!AA282:AA286))</f>
        <v>9.0759827074240934E-2</v>
      </c>
      <c r="J282" s="3">
        <f>ABS(AVERAGE(eod_group_score_df_negative!AB282:AB286))</f>
        <v>9.9126631686308364E-2</v>
      </c>
      <c r="K282" s="3">
        <f>ABS(AVERAGE(eod_group_score_df_negative!AC282:AC286))</f>
        <v>6.4171778384275555E-2</v>
      </c>
      <c r="L282" t="s">
        <v>277</v>
      </c>
      <c r="M282" s="4">
        <f t="shared" si="365"/>
        <v>0.82962212748727437</v>
      </c>
      <c r="N282" s="4">
        <f t="shared" si="366"/>
        <v>0.82135827889920932</v>
      </c>
      <c r="O282" s="4">
        <f t="shared" si="367"/>
        <v>0.697782331311119</v>
      </c>
      <c r="P282" s="4">
        <f t="shared" si="368"/>
        <v>0.72424557816564361</v>
      </c>
      <c r="Q282" t="s">
        <v>277</v>
      </c>
      <c r="R282" s="6">
        <f t="shared" si="369"/>
        <v>45103</v>
      </c>
      <c r="S282" s="5">
        <f t="shared" ref="S282:V282" si="436">AVERAGE(M282:M286)</f>
        <v>0.22344547951050053</v>
      </c>
      <c r="T282" s="5">
        <f t="shared" si="436"/>
        <v>0.28876907952899922</v>
      </c>
      <c r="U282" s="5">
        <f t="shared" si="436"/>
        <v>0.35083870228714581</v>
      </c>
      <c r="V282" s="5">
        <f t="shared" si="436"/>
        <v>0.29741708431558844</v>
      </c>
      <c r="W282" s="5">
        <f t="shared" si="371"/>
        <v>1.1604703456422341</v>
      </c>
      <c r="X282">
        <f>group_stock_price_index[[#This Row],[VNINDEX]]</f>
        <v>1132.03</v>
      </c>
      <c r="Y282" t="s">
        <v>277</v>
      </c>
      <c r="Z282" s="1">
        <f t="shared" si="372"/>
        <v>45103</v>
      </c>
      <c r="AA282" s="4">
        <f t="shared" si="373"/>
        <v>0.2</v>
      </c>
      <c r="AB282" s="4">
        <f t="shared" si="374"/>
        <v>0.2</v>
      </c>
      <c r="AC282" s="4">
        <f t="shared" si="375"/>
        <v>0.4</v>
      </c>
      <c r="AD282" s="4">
        <f t="shared" si="376"/>
        <v>0.2</v>
      </c>
      <c r="AE282" s="4">
        <f t="shared" si="377"/>
        <v>1</v>
      </c>
      <c r="AF282" s="7">
        <f t="shared" si="378"/>
        <v>1132.03</v>
      </c>
      <c r="AG282" t="s">
        <v>277</v>
      </c>
      <c r="AI282" t="s">
        <v>277</v>
      </c>
      <c r="AJ282" s="1">
        <f t="shared" si="379"/>
        <v>45103</v>
      </c>
      <c r="AK282" s="4">
        <f t="shared" si="380"/>
        <v>0.05</v>
      </c>
      <c r="AL282" s="4">
        <f t="shared" si="381"/>
        <v>0.05</v>
      </c>
      <c r="AM282" s="4">
        <f t="shared" si="382"/>
        <v>6.1800000000000001E-2</v>
      </c>
      <c r="AN282" s="4">
        <f t="shared" si="383"/>
        <v>1.9100000000000002E-2</v>
      </c>
      <c r="AO282" s="4">
        <f t="shared" si="384"/>
        <v>0.18090000000000001</v>
      </c>
      <c r="AP282" s="4">
        <f t="shared" si="408"/>
        <v>0</v>
      </c>
      <c r="AQ282" s="4">
        <f t="shared" si="414"/>
        <v>0</v>
      </c>
      <c r="AR282" s="2">
        <f t="shared" si="385"/>
        <v>1132.03</v>
      </c>
      <c r="AU282">
        <f t="shared" si="409"/>
        <v>0.61799999999999999</v>
      </c>
      <c r="AV282">
        <f t="shared" si="410"/>
        <v>1</v>
      </c>
      <c r="AW282">
        <f t="shared" si="411"/>
        <v>1</v>
      </c>
      <c r="AX282">
        <f t="shared" si="412"/>
        <v>0.61799999999999999</v>
      </c>
      <c r="BE282" s="1">
        <f t="shared" si="386"/>
        <v>45103</v>
      </c>
      <c r="BF282">
        <f t="shared" si="387"/>
        <v>1</v>
      </c>
      <c r="BG282">
        <f t="shared" si="388"/>
        <v>1</v>
      </c>
      <c r="BH282">
        <f t="shared" si="389"/>
        <v>0.61799999999999999</v>
      </c>
      <c r="BI282">
        <f t="shared" si="390"/>
        <v>0.38200000000000001</v>
      </c>
    </row>
    <row r="283" spans="1:61" x14ac:dyDescent="0.25">
      <c r="A283" s="1">
        <f>eod_group_score_df_positive[[#This Row],[date]]</f>
        <v>45100</v>
      </c>
      <c r="B283" t="s">
        <v>277</v>
      </c>
      <c r="C283" s="3">
        <f>AVERAGE(eod_group_score_df_positive!Z283:Z287)</f>
        <v>0.95559326888689122</v>
      </c>
      <c r="D283" s="3">
        <f>AVERAGE(eod_group_score_df_positive!AA283:AA287)</f>
        <v>0.80231437526067317</v>
      </c>
      <c r="E283" s="3">
        <f>AVERAGE(eod_group_score_df_positive!AB283:AB287)</f>
        <v>0.46236160945264748</v>
      </c>
      <c r="F283" s="3">
        <f>AVERAGE(eod_group_score_df_positive!AC283:AC287)</f>
        <v>0.36827298111151263</v>
      </c>
      <c r="G283" t="s">
        <v>277</v>
      </c>
      <c r="H283" s="3">
        <f>ABS(AVERAGE(eod_group_score_df_negative!Z283:Z287))</f>
        <v>0.39303722477357944</v>
      </c>
      <c r="I283" s="3">
        <f>ABS(AVERAGE(eod_group_score_df_negative!AA283:AA287))</f>
        <v>0.29955064587356273</v>
      </c>
      <c r="J283" s="3">
        <f>ABS(AVERAGE(eod_group_score_df_negative!AB283:AB287))</f>
        <v>0.14960277715636344</v>
      </c>
      <c r="K283" s="3">
        <f>ABS(AVERAGE(eod_group_score_df_negative!AC283:AC287))</f>
        <v>0.12497841131706763</v>
      </c>
      <c r="L283" t="s">
        <v>277</v>
      </c>
      <c r="M283" s="4">
        <f t="shared" si="365"/>
        <v>0.41713133935331292</v>
      </c>
      <c r="N283" s="4">
        <f t="shared" si="366"/>
        <v>0.45628431771940309</v>
      </c>
      <c r="O283" s="4">
        <f t="shared" si="367"/>
        <v>0.51107358392100066</v>
      </c>
      <c r="P283" s="4">
        <f t="shared" si="368"/>
        <v>0.49324659500007906</v>
      </c>
      <c r="Q283" t="s">
        <v>277</v>
      </c>
      <c r="R283" s="6">
        <f t="shared" si="369"/>
        <v>45100</v>
      </c>
      <c r="S283" s="5">
        <f t="shared" ref="S283:V283" si="437">AVERAGE(M283:M287)</f>
        <v>-2.0391622668844943E-2</v>
      </c>
      <c r="T283" s="5">
        <f t="shared" si="437"/>
        <v>2.7399253721590477E-2</v>
      </c>
      <c r="U283" s="5">
        <f t="shared" si="437"/>
        <v>0.15996132235861377</v>
      </c>
      <c r="V283" s="5">
        <f t="shared" si="437"/>
        <v>3.5618106043014096E-2</v>
      </c>
      <c r="W283" s="5">
        <f t="shared" si="371"/>
        <v>0.20258705945437341</v>
      </c>
      <c r="X283">
        <f>group_stock_price_index[[#This Row],[VNINDEX]]</f>
        <v>1129.3800000000001</v>
      </c>
      <c r="Y283" t="s">
        <v>277</v>
      </c>
      <c r="Z283" s="1">
        <f t="shared" si="372"/>
        <v>45100</v>
      </c>
      <c r="AA283" s="4">
        <f t="shared" si="373"/>
        <v>0</v>
      </c>
      <c r="AB283" s="4">
        <f t="shared" si="374"/>
        <v>0</v>
      </c>
      <c r="AC283" s="4">
        <f t="shared" si="375"/>
        <v>0</v>
      </c>
      <c r="AD283" s="4">
        <f t="shared" si="376"/>
        <v>0</v>
      </c>
      <c r="AE283" s="4">
        <f t="shared" si="377"/>
        <v>0</v>
      </c>
      <c r="AF283" s="7">
        <f t="shared" si="378"/>
        <v>1129.3800000000001</v>
      </c>
      <c r="AG283" t="s">
        <v>277</v>
      </c>
      <c r="AI283" t="s">
        <v>277</v>
      </c>
      <c r="AJ283" s="1">
        <f t="shared" si="379"/>
        <v>45100</v>
      </c>
      <c r="AK283" s="4">
        <f t="shared" si="380"/>
        <v>0</v>
      </c>
      <c r="AL283" s="4">
        <f t="shared" si="381"/>
        <v>0</v>
      </c>
      <c r="AM283" s="4">
        <f t="shared" si="382"/>
        <v>0</v>
      </c>
      <c r="AN283" s="4">
        <f t="shared" si="383"/>
        <v>0</v>
      </c>
      <c r="AO283" s="4">
        <f t="shared" si="384"/>
        <v>0</v>
      </c>
      <c r="AP283" s="4">
        <f t="shared" si="408"/>
        <v>0</v>
      </c>
      <c r="AQ283" s="4">
        <f t="shared" si="414"/>
        <v>0</v>
      </c>
      <c r="AR283" s="2">
        <f t="shared" si="385"/>
        <v>1129.3800000000001</v>
      </c>
      <c r="AU283">
        <f t="shared" si="409"/>
        <v>0.61799999999999999</v>
      </c>
      <c r="AV283">
        <f t="shared" si="410"/>
        <v>1</v>
      </c>
      <c r="AW283">
        <f t="shared" si="411"/>
        <v>1</v>
      </c>
      <c r="AX283">
        <f t="shared" si="412"/>
        <v>0.61799999999999999</v>
      </c>
      <c r="BE283" s="1">
        <f t="shared" si="386"/>
        <v>45100</v>
      </c>
      <c r="BF283">
        <f t="shared" si="387"/>
        <v>1</v>
      </c>
      <c r="BG283">
        <f t="shared" si="388"/>
        <v>1</v>
      </c>
      <c r="BH283">
        <f t="shared" si="389"/>
        <v>0.61799999999999999</v>
      </c>
      <c r="BI283">
        <f t="shared" si="390"/>
        <v>0.38200000000000001</v>
      </c>
    </row>
    <row r="284" spans="1:61" x14ac:dyDescent="0.25">
      <c r="A284" s="1">
        <f>eod_group_score_df_positive[[#This Row],[date]]</f>
        <v>45099</v>
      </c>
      <c r="B284" t="s">
        <v>277</v>
      </c>
      <c r="C284" s="3">
        <f>AVERAGE(eod_group_score_df_positive!Z284:Z288)</f>
        <v>0.85820762939405915</v>
      </c>
      <c r="D284" s="3">
        <f>AVERAGE(eod_group_score_df_positive!AA284:AA288)</f>
        <v>0.76941767599509192</v>
      </c>
      <c r="E284" s="3">
        <f>AVERAGE(eod_group_score_df_positive!AB284:AB288)</f>
        <v>0.40174877112698909</v>
      </c>
      <c r="F284" s="3">
        <f>AVERAGE(eod_group_score_df_positive!AC284:AC288)</f>
        <v>0.31045397789344509</v>
      </c>
      <c r="G284" t="s">
        <v>277</v>
      </c>
      <c r="H284" s="3">
        <f>ABS(AVERAGE(eod_group_score_df_negative!Z284:Z288))</f>
        <v>0.58838583932377841</v>
      </c>
      <c r="I284" s="3">
        <f>ABS(AVERAGE(eod_group_score_df_negative!AA284:AA288))</f>
        <v>0.3737230584023713</v>
      </c>
      <c r="J284" s="3">
        <f>ABS(AVERAGE(eod_group_score_df_negative!AB284:AB288))</f>
        <v>0.20246516496637817</v>
      </c>
      <c r="K284" s="3">
        <f>ABS(AVERAGE(eod_group_score_df_negative!AC284:AC288))</f>
        <v>0.17406494488611179</v>
      </c>
      <c r="L284" t="s">
        <v>277</v>
      </c>
      <c r="M284" s="4">
        <f t="shared" si="365"/>
        <v>0.18652219569982748</v>
      </c>
      <c r="N284" s="4">
        <f t="shared" si="366"/>
        <v>0.34614689660349379</v>
      </c>
      <c r="O284" s="4">
        <f t="shared" si="367"/>
        <v>0.3298229224057756</v>
      </c>
      <c r="P284" s="4">
        <f t="shared" si="368"/>
        <v>0.28149371798505929</v>
      </c>
      <c r="Q284" t="s">
        <v>277</v>
      </c>
      <c r="R284" s="6">
        <f t="shared" si="369"/>
        <v>45099</v>
      </c>
      <c r="S284" s="5">
        <f t="shared" ref="S284:V284" si="438">AVERAGE(M284:M288)</f>
        <v>-9.2223642909623108E-2</v>
      </c>
      <c r="T284" s="5">
        <f t="shared" si="438"/>
        <v>-7.2552657047015232E-2</v>
      </c>
      <c r="U284" s="5">
        <f t="shared" si="438"/>
        <v>6.2937506212948524E-2</v>
      </c>
      <c r="V284" s="5">
        <f t="shared" si="438"/>
        <v>-5.1429121879044616E-2</v>
      </c>
      <c r="W284" s="5">
        <f t="shared" si="371"/>
        <v>-0.15326791562273442</v>
      </c>
      <c r="X284">
        <f>group_stock_price_index[[#This Row],[VNINDEX]]</f>
        <v>1125.3</v>
      </c>
      <c r="Y284" t="s">
        <v>277</v>
      </c>
      <c r="Z284" s="1">
        <f t="shared" si="372"/>
        <v>45099</v>
      </c>
      <c r="AA284" s="4">
        <f t="shared" si="373"/>
        <v>0</v>
      </c>
      <c r="AB284" s="4">
        <f t="shared" si="374"/>
        <v>0</v>
      </c>
      <c r="AC284" s="4">
        <f t="shared" si="375"/>
        <v>0</v>
      </c>
      <c r="AD284" s="4">
        <f t="shared" si="376"/>
        <v>0</v>
      </c>
      <c r="AE284" s="4">
        <f t="shared" si="377"/>
        <v>0</v>
      </c>
      <c r="AF284" s="7">
        <f t="shared" si="378"/>
        <v>1125.3</v>
      </c>
      <c r="AG284" t="s">
        <v>277</v>
      </c>
      <c r="AI284" t="s">
        <v>277</v>
      </c>
      <c r="AJ284" s="1">
        <f t="shared" si="379"/>
        <v>45099</v>
      </c>
      <c r="AK284" s="4">
        <f t="shared" si="380"/>
        <v>0</v>
      </c>
      <c r="AL284" s="4">
        <f t="shared" si="381"/>
        <v>0</v>
      </c>
      <c r="AM284" s="4">
        <f t="shared" si="382"/>
        <v>0</v>
      </c>
      <c r="AN284" s="4">
        <f t="shared" si="383"/>
        <v>0</v>
      </c>
      <c r="AO284" s="4">
        <f t="shared" si="384"/>
        <v>0</v>
      </c>
      <c r="AP284" s="4">
        <f t="shared" si="408"/>
        <v>0</v>
      </c>
      <c r="AQ284" s="4">
        <f t="shared" si="414"/>
        <v>0</v>
      </c>
      <c r="AR284" s="2">
        <f t="shared" si="385"/>
        <v>1125.3</v>
      </c>
      <c r="AU284">
        <f t="shared" si="409"/>
        <v>0.61799999999999999</v>
      </c>
      <c r="AV284">
        <f t="shared" si="410"/>
        <v>1</v>
      </c>
      <c r="AW284">
        <f t="shared" si="411"/>
        <v>1</v>
      </c>
      <c r="AX284">
        <f t="shared" si="412"/>
        <v>0.61799999999999999</v>
      </c>
      <c r="BE284" s="1">
        <f t="shared" si="386"/>
        <v>45099</v>
      </c>
      <c r="BF284">
        <f t="shared" si="387"/>
        <v>1</v>
      </c>
      <c r="BG284">
        <f t="shared" si="388"/>
        <v>1</v>
      </c>
      <c r="BH284">
        <f t="shared" si="389"/>
        <v>0.61799999999999999</v>
      </c>
      <c r="BI284">
        <f t="shared" si="390"/>
        <v>0.38200000000000001</v>
      </c>
    </row>
    <row r="285" spans="1:61" x14ac:dyDescent="0.25">
      <c r="A285" s="1">
        <f>eod_group_score_df_positive[[#This Row],[date]]</f>
        <v>45098</v>
      </c>
      <c r="B285" t="s">
        <v>277</v>
      </c>
      <c r="C285" s="3">
        <f>AVERAGE(eod_group_score_df_positive!Z285:Z289)</f>
        <v>0.77399755566110917</v>
      </c>
      <c r="D285" s="3">
        <f>AVERAGE(eod_group_score_df_positive!AA285:AA289)</f>
        <v>0.64640642464573106</v>
      </c>
      <c r="E285" s="3">
        <f>AVERAGE(eod_group_score_df_positive!AB285:AB289)</f>
        <v>0.36886051230829486</v>
      </c>
      <c r="F285" s="3">
        <f>AVERAGE(eod_group_score_df_positive!AC285:AC289)</f>
        <v>0.24486017436023683</v>
      </c>
      <c r="G285" t="s">
        <v>277</v>
      </c>
      <c r="H285" s="3">
        <f>ABS(AVERAGE(eod_group_score_df_negative!Z285:Z289))</f>
        <v>0.62208093605136761</v>
      </c>
      <c r="I285" s="3">
        <f>ABS(AVERAGE(eod_group_score_df_negative!AA285:AA289))</f>
        <v>0.39803902291063953</v>
      </c>
      <c r="J285" s="3">
        <f>ABS(AVERAGE(eod_group_score_df_negative!AB285:AB289))</f>
        <v>0.20476235744378063</v>
      </c>
      <c r="K285" s="3">
        <f>ABS(AVERAGE(eod_group_score_df_negative!AC285:AC289))</f>
        <v>0.19288557856919092</v>
      </c>
      <c r="L285" t="s">
        <v>277</v>
      </c>
      <c r="M285" s="4">
        <f t="shared" si="365"/>
        <v>0.10881667507347352</v>
      </c>
      <c r="N285" s="4">
        <f t="shared" si="366"/>
        <v>0.23779834774155276</v>
      </c>
      <c r="O285" s="4">
        <f t="shared" si="367"/>
        <v>0.28607324344553903</v>
      </c>
      <c r="P285" s="4">
        <f t="shared" si="368"/>
        <v>0.11873238162387179</v>
      </c>
      <c r="Q285" t="s">
        <v>277</v>
      </c>
      <c r="R285" s="6">
        <f t="shared" si="369"/>
        <v>45098</v>
      </c>
      <c r="S285" s="5">
        <f t="shared" ref="S285:V285" si="439">AVERAGE(M285:M289)</f>
        <v>-4.5683939176826525E-2</v>
      </c>
      <c r="T285" s="5">
        <f t="shared" si="439"/>
        <v>-0.10003185363468696</v>
      </c>
      <c r="U285" s="5">
        <f t="shared" si="439"/>
        <v>4.8921317714465937E-2</v>
      </c>
      <c r="V285" s="5">
        <f t="shared" si="439"/>
        <v>-4.9029274825851663E-2</v>
      </c>
      <c r="W285" s="5">
        <f t="shared" si="371"/>
        <v>-0.1458237499228992</v>
      </c>
      <c r="X285">
        <f>group_stock_price_index[[#This Row],[VNINDEX]]</f>
        <v>1118.46</v>
      </c>
      <c r="Y285" t="s">
        <v>277</v>
      </c>
      <c r="Z285" s="1">
        <f t="shared" si="372"/>
        <v>45098</v>
      </c>
      <c r="AA285" s="4">
        <f t="shared" si="373"/>
        <v>0</v>
      </c>
      <c r="AB285" s="4">
        <f t="shared" si="374"/>
        <v>0</v>
      </c>
      <c r="AC285" s="4">
        <f t="shared" si="375"/>
        <v>0</v>
      </c>
      <c r="AD285" s="4">
        <f t="shared" si="376"/>
        <v>0</v>
      </c>
      <c r="AE285" s="4">
        <f t="shared" si="377"/>
        <v>0</v>
      </c>
      <c r="AF285" s="7">
        <f t="shared" si="378"/>
        <v>1118.46</v>
      </c>
      <c r="AG285" t="s">
        <v>277</v>
      </c>
      <c r="AI285" t="s">
        <v>277</v>
      </c>
      <c r="AJ285" s="1">
        <f t="shared" si="379"/>
        <v>45098</v>
      </c>
      <c r="AK285" s="4">
        <f t="shared" si="380"/>
        <v>0</v>
      </c>
      <c r="AL285" s="4">
        <f t="shared" si="381"/>
        <v>0</v>
      </c>
      <c r="AM285" s="4">
        <f t="shared" si="382"/>
        <v>0</v>
      </c>
      <c r="AN285" s="4">
        <f t="shared" si="383"/>
        <v>0</v>
      </c>
      <c r="AO285" s="4">
        <f t="shared" si="384"/>
        <v>0</v>
      </c>
      <c r="AP285" s="4">
        <f t="shared" si="408"/>
        <v>0</v>
      </c>
      <c r="AQ285" s="4">
        <f t="shared" si="414"/>
        <v>0</v>
      </c>
      <c r="AR285" s="2">
        <f t="shared" si="385"/>
        <v>1118.46</v>
      </c>
      <c r="AU285">
        <f t="shared" si="409"/>
        <v>0.61799999999999999</v>
      </c>
      <c r="AV285">
        <f t="shared" si="410"/>
        <v>1</v>
      </c>
      <c r="AW285">
        <f t="shared" si="411"/>
        <v>1</v>
      </c>
      <c r="AX285">
        <f t="shared" si="412"/>
        <v>0.61799999999999999</v>
      </c>
      <c r="BE285" s="1">
        <f t="shared" si="386"/>
        <v>45098</v>
      </c>
      <c r="BF285">
        <f t="shared" si="387"/>
        <v>1</v>
      </c>
      <c r="BG285">
        <f t="shared" si="388"/>
        <v>1</v>
      </c>
      <c r="BH285">
        <f t="shared" si="389"/>
        <v>0.61799999999999999</v>
      </c>
      <c r="BI285">
        <f t="shared" si="390"/>
        <v>0.38200000000000001</v>
      </c>
    </row>
    <row r="286" spans="1:61" x14ac:dyDescent="0.25">
      <c r="A286" s="1">
        <f>eod_group_score_df_positive[[#This Row],[date]]</f>
        <v>45097</v>
      </c>
      <c r="B286" t="s">
        <v>277</v>
      </c>
      <c r="C286" s="3">
        <f>AVERAGE(eod_group_score_df_positive!Z286:Z290)</f>
        <v>0.37045292787915829</v>
      </c>
      <c r="D286" s="3">
        <f>AVERAGE(eod_group_score_df_positive!AA286:AA290)</f>
        <v>0.29257291040909922</v>
      </c>
      <c r="E286" s="3">
        <f>AVERAGE(eod_group_score_df_positive!AB286:AB290)</f>
        <v>0.28141877816464633</v>
      </c>
      <c r="F286" s="3">
        <f>AVERAGE(eod_group_score_df_positive!AC286:AC290)</f>
        <v>0.21277577877021975</v>
      </c>
      <c r="G286" t="s">
        <v>277</v>
      </c>
      <c r="H286" s="3">
        <f>ABS(AVERAGE(eod_group_score_df_negative!Z286:Z290))</f>
        <v>0.91777640704852903</v>
      </c>
      <c r="I286" s="3">
        <f>ABS(AVERAGE(eod_group_score_df_negative!AA286:AA290))</f>
        <v>0.71238754755957623</v>
      </c>
      <c r="J286" s="3">
        <f>ABS(AVERAGE(eod_group_score_df_negative!AB286:AB290))</f>
        <v>0.32414660546146906</v>
      </c>
      <c r="K286" s="3">
        <f>ABS(AVERAGE(eod_group_score_df_negative!AC286:AC290))</f>
        <v>0.2767200092017833</v>
      </c>
      <c r="L286" t="s">
        <v>277</v>
      </c>
      <c r="M286" s="4">
        <f t="shared" si="365"/>
        <v>-0.42486494006138581</v>
      </c>
      <c r="N286" s="4">
        <f t="shared" si="366"/>
        <v>-0.41774244331866295</v>
      </c>
      <c r="O286" s="4">
        <f t="shared" si="367"/>
        <v>-7.0558569647705432E-2</v>
      </c>
      <c r="P286" s="4">
        <f t="shared" si="368"/>
        <v>-0.13063285119671117</v>
      </c>
      <c r="Q286" t="s">
        <v>277</v>
      </c>
      <c r="R286" s="6">
        <f t="shared" si="369"/>
        <v>45097</v>
      </c>
      <c r="S286" s="5">
        <f t="shared" ref="S286:V286" si="440">AVERAGE(M286:M290)</f>
        <v>-4.0369056221744241E-2</v>
      </c>
      <c r="T286" s="5">
        <f t="shared" si="440"/>
        <v>-0.14382977081889636</v>
      </c>
      <c r="U286" s="5">
        <f t="shared" si="440"/>
        <v>-2.0582087284865502E-2</v>
      </c>
      <c r="V286" s="5">
        <f t="shared" si="440"/>
        <v>-5.7468855880888389E-2</v>
      </c>
      <c r="W286" s="5">
        <f t="shared" si="371"/>
        <v>-0.26224977020639451</v>
      </c>
      <c r="X286">
        <f>group_stock_price_index[[#This Row],[VNINDEX]]</f>
        <v>1111.72</v>
      </c>
      <c r="Y286" t="s">
        <v>277</v>
      </c>
      <c r="Z286" s="1">
        <f t="shared" si="372"/>
        <v>45097</v>
      </c>
      <c r="AA286" s="4">
        <f t="shared" si="373"/>
        <v>0</v>
      </c>
      <c r="AB286" s="4">
        <f t="shared" si="374"/>
        <v>0</v>
      </c>
      <c r="AC286" s="4">
        <f t="shared" si="375"/>
        <v>0</v>
      </c>
      <c r="AD286" s="4">
        <f t="shared" si="376"/>
        <v>0</v>
      </c>
      <c r="AE286" s="4">
        <f t="shared" si="377"/>
        <v>0</v>
      </c>
      <c r="AF286" s="7">
        <f t="shared" si="378"/>
        <v>1111.72</v>
      </c>
      <c r="AG286" t="s">
        <v>277</v>
      </c>
      <c r="AI286" t="s">
        <v>277</v>
      </c>
      <c r="AJ286" s="1">
        <f t="shared" si="379"/>
        <v>45097</v>
      </c>
      <c r="AK286" s="4">
        <f t="shared" si="380"/>
        <v>0</v>
      </c>
      <c r="AL286" s="4">
        <f t="shared" si="381"/>
        <v>0</v>
      </c>
      <c r="AM286" s="4">
        <f t="shared" si="382"/>
        <v>0</v>
      </c>
      <c r="AN286" s="4">
        <f t="shared" si="383"/>
        <v>0</v>
      </c>
      <c r="AO286" s="4">
        <f t="shared" si="384"/>
        <v>0</v>
      </c>
      <c r="AP286" s="4">
        <f t="shared" si="408"/>
        <v>0</v>
      </c>
      <c r="AQ286" s="4">
        <f t="shared" si="414"/>
        <v>0</v>
      </c>
      <c r="AR286" s="2">
        <f t="shared" si="385"/>
        <v>1111.72</v>
      </c>
      <c r="AU286">
        <f t="shared" si="409"/>
        <v>0.61799999999999999</v>
      </c>
      <c r="AV286">
        <f t="shared" si="410"/>
        <v>1</v>
      </c>
      <c r="AW286">
        <f t="shared" si="411"/>
        <v>1</v>
      </c>
      <c r="AX286">
        <f t="shared" si="412"/>
        <v>0.61799999999999999</v>
      </c>
      <c r="BE286" s="1">
        <f t="shared" si="386"/>
        <v>45097</v>
      </c>
      <c r="BF286">
        <f t="shared" si="387"/>
        <v>1</v>
      </c>
      <c r="BG286">
        <f t="shared" si="388"/>
        <v>1</v>
      </c>
      <c r="BH286">
        <f t="shared" si="389"/>
        <v>0.61799999999999999</v>
      </c>
      <c r="BI286">
        <f t="shared" si="390"/>
        <v>0.38200000000000001</v>
      </c>
    </row>
    <row r="287" spans="1:61" x14ac:dyDescent="0.25">
      <c r="A287" s="1">
        <f>eod_group_score_df_positive[[#This Row],[date]]</f>
        <v>45096</v>
      </c>
      <c r="B287" t="s">
        <v>277</v>
      </c>
      <c r="C287" s="3">
        <f>AVERAGE(eod_group_score_df_positive!Z287:Z291)</f>
        <v>0.41226763805346789</v>
      </c>
      <c r="D287" s="3">
        <f>AVERAGE(eod_group_score_df_positive!AA287:AA291)</f>
        <v>0.26216686774494763</v>
      </c>
      <c r="E287" s="3">
        <f>AVERAGE(eod_group_score_df_positive!AB287:AB291)</f>
        <v>0.203954412669174</v>
      </c>
      <c r="F287" s="3">
        <f>AVERAGE(eod_group_score_df_positive!AC287:AC291)</f>
        <v>8.2493599483892149E-2</v>
      </c>
      <c r="G287" t="s">
        <v>277</v>
      </c>
      <c r="H287" s="3">
        <f>ABS(AVERAGE(eod_group_score_df_negative!Z287:Z291))</f>
        <v>0.93846273050172668</v>
      </c>
      <c r="I287" s="3">
        <f>ABS(AVERAGE(eod_group_score_df_negative!AA287:AA291))</f>
        <v>0.75692819719288995</v>
      </c>
      <c r="J287" s="3">
        <f>ABS(AVERAGE(eod_group_score_df_negative!AB287:AB291))</f>
        <v>0.34475601513483767</v>
      </c>
      <c r="K287" s="3">
        <f>ABS(AVERAGE(eod_group_score_df_negative!AC287:AC291))</f>
        <v>0.3148259094568529</v>
      </c>
      <c r="L287" t="s">
        <v>277</v>
      </c>
      <c r="M287" s="4">
        <f t="shared" si="365"/>
        <v>-0.38956338340945285</v>
      </c>
      <c r="N287" s="4">
        <f t="shared" si="366"/>
        <v>-0.48549085013783438</v>
      </c>
      <c r="O287" s="4">
        <f t="shared" si="367"/>
        <v>-0.25660456833154111</v>
      </c>
      <c r="P287" s="4">
        <f t="shared" si="368"/>
        <v>-0.58474931319722845</v>
      </c>
      <c r="Q287" t="s">
        <v>277</v>
      </c>
      <c r="R287" s="6">
        <f t="shared" si="369"/>
        <v>45096</v>
      </c>
      <c r="S287" s="5">
        <f t="shared" ref="S287:V287" si="441">AVERAGE(M287:M291)</f>
        <v>0.14626248674042353</v>
      </c>
      <c r="T287" s="5">
        <f t="shared" si="441"/>
        <v>2.6937000793502329E-2</v>
      </c>
      <c r="U287" s="5">
        <f t="shared" si="441"/>
        <v>2.5845195760364238E-2</v>
      </c>
      <c r="V287" s="5">
        <f t="shared" si="441"/>
        <v>4.1424085545500686E-2</v>
      </c>
      <c r="W287" s="5">
        <f t="shared" si="371"/>
        <v>0.24046876883979079</v>
      </c>
      <c r="X287">
        <f>group_stock_price_index[[#This Row],[VNINDEX]]</f>
        <v>1105.4000000000001</v>
      </c>
      <c r="Y287" t="s">
        <v>277</v>
      </c>
      <c r="Z287" s="1">
        <f t="shared" si="372"/>
        <v>45096</v>
      </c>
      <c r="AA287" s="4">
        <f t="shared" si="373"/>
        <v>0</v>
      </c>
      <c r="AB287" s="4">
        <f t="shared" si="374"/>
        <v>0</v>
      </c>
      <c r="AC287" s="4">
        <f t="shared" si="375"/>
        <v>0</v>
      </c>
      <c r="AD287" s="4">
        <f t="shared" si="376"/>
        <v>0</v>
      </c>
      <c r="AE287" s="4">
        <f t="shared" si="377"/>
        <v>0</v>
      </c>
      <c r="AF287" s="7">
        <f t="shared" si="378"/>
        <v>1105.4000000000001</v>
      </c>
      <c r="AG287" t="s">
        <v>277</v>
      </c>
      <c r="AI287" t="s">
        <v>277</v>
      </c>
      <c r="AJ287" s="1">
        <f t="shared" si="379"/>
        <v>45096</v>
      </c>
      <c r="AK287" s="4">
        <f t="shared" si="380"/>
        <v>0</v>
      </c>
      <c r="AL287" s="4">
        <f t="shared" si="381"/>
        <v>0</v>
      </c>
      <c r="AM287" s="4">
        <f t="shared" si="382"/>
        <v>0</v>
      </c>
      <c r="AN287" s="4">
        <f t="shared" si="383"/>
        <v>0</v>
      </c>
      <c r="AO287" s="4">
        <f t="shared" si="384"/>
        <v>0</v>
      </c>
      <c r="AP287" s="4">
        <f t="shared" si="408"/>
        <v>0</v>
      </c>
      <c r="AQ287" s="4">
        <f t="shared" si="414"/>
        <v>0</v>
      </c>
      <c r="AR287" s="2">
        <f t="shared" si="385"/>
        <v>1105.4000000000001</v>
      </c>
      <c r="AU287">
        <f t="shared" si="409"/>
        <v>1.3819999999999999</v>
      </c>
      <c r="AV287">
        <f t="shared" si="410"/>
        <v>1.3819999999999999</v>
      </c>
      <c r="AW287">
        <f t="shared" si="411"/>
        <v>0.61799999999999999</v>
      </c>
      <c r="AX287">
        <f t="shared" si="412"/>
        <v>0.61799999999999999</v>
      </c>
      <c r="BE287" s="1">
        <f t="shared" si="386"/>
        <v>45096</v>
      </c>
      <c r="BF287">
        <f t="shared" si="387"/>
        <v>1</v>
      </c>
      <c r="BG287">
        <f t="shared" si="388"/>
        <v>1</v>
      </c>
      <c r="BH287">
        <f t="shared" si="389"/>
        <v>0.61799999999999999</v>
      </c>
      <c r="BI287">
        <f t="shared" si="390"/>
        <v>0.38200000000000001</v>
      </c>
    </row>
    <row r="288" spans="1:61" x14ac:dyDescent="0.25">
      <c r="A288" s="1">
        <f>eod_group_score_df_positive[[#This Row],[date]]</f>
        <v>45093</v>
      </c>
      <c r="B288" t="s">
        <v>277</v>
      </c>
      <c r="C288" s="3">
        <f>AVERAGE(eod_group_score_df_positive!Z288:Z292)</f>
        <v>0.67787167967944861</v>
      </c>
      <c r="D288" s="3">
        <f>AVERAGE(eod_group_score_df_positive!AA288:AA292)</f>
        <v>0.48586351084977303</v>
      </c>
      <c r="E288" s="3">
        <f>AVERAGE(eod_group_score_df_positive!AB288:AB292)</f>
        <v>0.28950207624551771</v>
      </c>
      <c r="F288" s="3">
        <f>AVERAGE(eod_group_score_df_positive!AC288:AC292)</f>
        <v>0.27465656097232599</v>
      </c>
      <c r="G288" t="s">
        <v>277</v>
      </c>
      <c r="H288" s="3">
        <f>ABS(AVERAGE(eod_group_score_df_negative!Z288:Z292))</f>
        <v>0.60358410141563201</v>
      </c>
      <c r="I288" s="3">
        <f>ABS(AVERAGE(eod_group_score_df_negative!AA288:AA292))</f>
        <v>0.53002970843454889</v>
      </c>
      <c r="J288" s="3">
        <f>ABS(AVERAGE(eod_group_score_df_negative!AB288:AB292))</f>
        <v>0.27485448214886393</v>
      </c>
      <c r="K288" s="3">
        <f>ABS(AVERAGE(eod_group_score_df_negative!AC288:AC292))</f>
        <v>0.24453785638556064</v>
      </c>
      <c r="L288" t="s">
        <v>277</v>
      </c>
      <c r="M288" s="4">
        <f t="shared" si="365"/>
        <v>5.7971238149422073E-2</v>
      </c>
      <c r="N288" s="4">
        <f t="shared" si="366"/>
        <v>-4.3475236123625402E-2</v>
      </c>
      <c r="O288" s="4">
        <f t="shared" si="367"/>
        <v>2.5954503192674516E-2</v>
      </c>
      <c r="P288" s="4">
        <f t="shared" si="368"/>
        <v>5.8010455389785498E-2</v>
      </c>
      <c r="Q288" t="s">
        <v>277</v>
      </c>
      <c r="R288" s="6">
        <f t="shared" si="369"/>
        <v>45093</v>
      </c>
      <c r="S288" s="5">
        <f t="shared" ref="S288:V288" si="442">AVERAGE(M288:M292)</f>
        <v>0.33429061775583768</v>
      </c>
      <c r="T288" s="5">
        <f t="shared" si="442"/>
        <v>0.22077612016192139</v>
      </c>
      <c r="U288" s="5">
        <f t="shared" si="442"/>
        <v>0.11555671054653346</v>
      </c>
      <c r="V288" s="5">
        <f t="shared" si="442"/>
        <v>0.24518605776613461</v>
      </c>
      <c r="W288" s="5">
        <f t="shared" si="371"/>
        <v>0.91580950623042723</v>
      </c>
      <c r="X288">
        <f>group_stock_price_index[[#This Row],[VNINDEX]]</f>
        <v>1115.22</v>
      </c>
      <c r="Y288" t="s">
        <v>277</v>
      </c>
      <c r="Z288" s="1">
        <f t="shared" si="372"/>
        <v>45093</v>
      </c>
      <c r="AA288" s="4">
        <f t="shared" si="373"/>
        <v>0.4</v>
      </c>
      <c r="AB288" s="4">
        <f t="shared" si="374"/>
        <v>0.2</v>
      </c>
      <c r="AC288" s="4">
        <f t="shared" si="375"/>
        <v>0</v>
      </c>
      <c r="AD288" s="4">
        <f t="shared" si="376"/>
        <v>0.2</v>
      </c>
      <c r="AE288" s="4">
        <f t="shared" si="377"/>
        <v>0.8</v>
      </c>
      <c r="AF288" s="7">
        <f t="shared" si="378"/>
        <v>1115.22</v>
      </c>
      <c r="AG288" t="s">
        <v>277</v>
      </c>
      <c r="AI288" t="s">
        <v>277</v>
      </c>
      <c r="AJ288" s="1">
        <f t="shared" si="379"/>
        <v>45093</v>
      </c>
      <c r="AK288" s="4">
        <f t="shared" si="380"/>
        <v>0.13819999999999999</v>
      </c>
      <c r="AL288" s="4">
        <f t="shared" si="381"/>
        <v>6.9099999999999995E-2</v>
      </c>
      <c r="AM288" s="4">
        <f t="shared" si="382"/>
        <v>0</v>
      </c>
      <c r="AN288" s="4">
        <f t="shared" si="383"/>
        <v>3.09E-2</v>
      </c>
      <c r="AO288" s="4">
        <f t="shared" si="384"/>
        <v>0.2382</v>
      </c>
      <c r="AP288" s="4">
        <f t="shared" si="408"/>
        <v>0.7</v>
      </c>
      <c r="AQ288" s="4">
        <f t="shared" si="414"/>
        <v>0.2</v>
      </c>
      <c r="AR288" s="2">
        <f t="shared" si="385"/>
        <v>1115.22</v>
      </c>
      <c r="AU288">
        <f t="shared" si="409"/>
        <v>1.3819999999999999</v>
      </c>
      <c r="AV288">
        <f t="shared" si="410"/>
        <v>1.3819999999999999</v>
      </c>
      <c r="AW288">
        <f t="shared" si="411"/>
        <v>0.61799999999999999</v>
      </c>
      <c r="AX288">
        <f t="shared" si="412"/>
        <v>0.61799999999999999</v>
      </c>
      <c r="BE288" s="1">
        <f t="shared" si="386"/>
        <v>45093</v>
      </c>
      <c r="BF288">
        <f t="shared" si="387"/>
        <v>1.3819999999999999</v>
      </c>
      <c r="BG288">
        <f t="shared" si="388"/>
        <v>1.3819999999999999</v>
      </c>
      <c r="BH288">
        <f t="shared" si="389"/>
        <v>1</v>
      </c>
      <c r="BI288">
        <f t="shared" si="390"/>
        <v>0.61799999999999999</v>
      </c>
    </row>
    <row r="289" spans="1:61" x14ac:dyDescent="0.25">
      <c r="A289" s="1">
        <f>eod_group_score_df_positive[[#This Row],[date]]</f>
        <v>45092</v>
      </c>
      <c r="B289" t="s">
        <v>277</v>
      </c>
      <c r="C289" s="3">
        <f>AVERAGE(eod_group_score_df_positive!Z289:Z293)</f>
        <v>0.93931340838510913</v>
      </c>
      <c r="D289" s="3">
        <f>AVERAGE(eod_group_score_df_positive!AA289:AA293)</f>
        <v>0.63255182833990953</v>
      </c>
      <c r="E289" s="3">
        <f>AVERAGE(eod_group_score_df_positive!AB289:AB293)</f>
        <v>0.36029324927517675</v>
      </c>
      <c r="F289" s="3">
        <f>AVERAGE(eod_group_score_df_positive!AC289:AC293)</f>
        <v>0.33819598465574097</v>
      </c>
      <c r="G289" t="s">
        <v>277</v>
      </c>
      <c r="H289" s="3">
        <f>ABS(AVERAGE(eod_group_score_df_negative!Z289:Z293))</f>
        <v>0.38438966172709993</v>
      </c>
      <c r="I289" s="3">
        <f>ABS(AVERAGE(eod_group_score_df_negative!AA289:AA293))</f>
        <v>0.41406881316497507</v>
      </c>
      <c r="J289" s="3">
        <f>ABS(AVERAGE(eod_group_score_df_negative!AB289:AB293))</f>
        <v>0.21171793241133896</v>
      </c>
      <c r="K289" s="3">
        <f>ABS(AVERAGE(eod_group_score_df_negative!AC289:AC293))</f>
        <v>0.18472295944168138</v>
      </c>
      <c r="L289" t="s">
        <v>277</v>
      </c>
      <c r="M289" s="4">
        <f t="shared" si="365"/>
        <v>0.41922071436381042</v>
      </c>
      <c r="N289" s="4">
        <f t="shared" si="366"/>
        <v>0.20875091366513507</v>
      </c>
      <c r="O289" s="4">
        <f t="shared" si="367"/>
        <v>0.25974197991336267</v>
      </c>
      <c r="P289" s="4">
        <f t="shared" si="368"/>
        <v>0.29349295325102398</v>
      </c>
      <c r="Q289" t="s">
        <v>277</v>
      </c>
      <c r="R289" s="6">
        <f t="shared" si="369"/>
        <v>45092</v>
      </c>
      <c r="S289" s="5">
        <f t="shared" ref="S289:V289" si="443">AVERAGE(M289:M293)</f>
        <v>0.40090126019347211</v>
      </c>
      <c r="T289" s="5">
        <f t="shared" si="443"/>
        <v>0.30129454631862157</v>
      </c>
      <c r="U289" s="5">
        <f t="shared" si="443"/>
        <v>0.13248681166687298</v>
      </c>
      <c r="V289" s="5">
        <f t="shared" si="443"/>
        <v>0.3025606247997274</v>
      </c>
      <c r="W289" s="5">
        <f t="shared" si="371"/>
        <v>1.1372432429786941</v>
      </c>
      <c r="X289">
        <f>group_stock_price_index[[#This Row],[VNINDEX]]</f>
        <v>1116.97</v>
      </c>
      <c r="Y289" t="s">
        <v>277</v>
      </c>
      <c r="Z289" s="1">
        <f t="shared" si="372"/>
        <v>45092</v>
      </c>
      <c r="AA289" s="4">
        <f t="shared" si="373"/>
        <v>0.4</v>
      </c>
      <c r="AB289" s="4">
        <f t="shared" si="374"/>
        <v>0.4</v>
      </c>
      <c r="AC289" s="4">
        <f t="shared" si="375"/>
        <v>0</v>
      </c>
      <c r="AD289" s="4">
        <f t="shared" si="376"/>
        <v>0.4</v>
      </c>
      <c r="AE289" s="4">
        <f t="shared" si="377"/>
        <v>1.2000000000000002</v>
      </c>
      <c r="AF289" s="7">
        <f t="shared" si="378"/>
        <v>1116.97</v>
      </c>
      <c r="AG289" t="s">
        <v>277</v>
      </c>
      <c r="AI289" t="s">
        <v>277</v>
      </c>
      <c r="AJ289" s="1">
        <f t="shared" si="379"/>
        <v>45092</v>
      </c>
      <c r="AK289" s="4">
        <f t="shared" si="380"/>
        <v>0.1</v>
      </c>
      <c r="AL289" s="4">
        <f t="shared" si="381"/>
        <v>0.1</v>
      </c>
      <c r="AM289" s="4">
        <f t="shared" si="382"/>
        <v>0</v>
      </c>
      <c r="AN289" s="4">
        <f t="shared" si="383"/>
        <v>3.8200000000000005E-2</v>
      </c>
      <c r="AO289" s="4">
        <f t="shared" si="384"/>
        <v>0.23820000000000002</v>
      </c>
      <c r="AP289" s="4">
        <f t="shared" si="408"/>
        <v>0.7</v>
      </c>
      <c r="AQ289" s="4">
        <f t="shared" si="414"/>
        <v>0.2</v>
      </c>
      <c r="AR289" s="2">
        <f t="shared" si="385"/>
        <v>1116.97</v>
      </c>
      <c r="AU289">
        <f t="shared" si="409"/>
        <v>1.3819999999999999</v>
      </c>
      <c r="AV289">
        <f t="shared" si="410"/>
        <v>1.3819999999999999</v>
      </c>
      <c r="AW289">
        <f t="shared" si="411"/>
        <v>0.61799999999999999</v>
      </c>
      <c r="AX289">
        <f t="shared" si="412"/>
        <v>0.61799999999999999</v>
      </c>
      <c r="BE289" s="1">
        <f t="shared" si="386"/>
        <v>45092</v>
      </c>
      <c r="BF289">
        <f t="shared" si="387"/>
        <v>1</v>
      </c>
      <c r="BG289">
        <f t="shared" si="388"/>
        <v>1</v>
      </c>
      <c r="BH289">
        <f t="shared" si="389"/>
        <v>0.61799999999999999</v>
      </c>
      <c r="BI289">
        <f t="shared" si="390"/>
        <v>0.38200000000000001</v>
      </c>
    </row>
    <row r="290" spans="1:61" x14ac:dyDescent="0.25">
      <c r="A290" s="1">
        <f>eod_group_score_df_positive[[#This Row],[date]]</f>
        <v>45091</v>
      </c>
      <c r="B290" t="s">
        <v>277</v>
      </c>
      <c r="C290" s="3">
        <f>AVERAGE(eod_group_score_df_positive!Z290:Z294)</f>
        <v>0.95664538681095534</v>
      </c>
      <c r="D290" s="3">
        <f>AVERAGE(eod_group_score_df_positive!AA290:AA294)</f>
        <v>0.64684771160955068</v>
      </c>
      <c r="E290" s="3">
        <f>AVERAGE(eod_group_score_df_positive!AB290:AB294)</f>
        <v>0.35803135679035231</v>
      </c>
      <c r="F290" s="3">
        <f>AVERAGE(eod_group_score_df_positive!AC290:AC294)</f>
        <v>0.32884599734747366</v>
      </c>
      <c r="G290" t="s">
        <v>277</v>
      </c>
      <c r="H290" s="3">
        <f>ABS(AVERAGE(eod_group_score_df_negative!Z290:Z294))</f>
        <v>0.72849270413228107</v>
      </c>
      <c r="I290" s="3">
        <f>ABS(AVERAGE(eod_group_score_df_negative!AA290:AA294))</f>
        <v>0.62296412325080297</v>
      </c>
      <c r="J290" s="3">
        <f>ABS(AVERAGE(eod_group_score_df_negative!AB290:AB294))</f>
        <v>0.4049093168798043</v>
      </c>
      <c r="K290" s="3">
        <f>ABS(AVERAGE(eod_group_score_df_negative!AC290:AC294))</f>
        <v>0.28208844938353994</v>
      </c>
      <c r="L290" t="s">
        <v>277</v>
      </c>
      <c r="M290" s="4">
        <f t="shared" si="365"/>
        <v>0.13539108984888501</v>
      </c>
      <c r="N290" s="4">
        <f t="shared" si="366"/>
        <v>1.8808761820505702E-2</v>
      </c>
      <c r="O290" s="4">
        <f t="shared" si="367"/>
        <v>-6.1443781551118119E-2</v>
      </c>
      <c r="P290" s="4">
        <f t="shared" si="368"/>
        <v>7.6534476348688277E-2</v>
      </c>
      <c r="Q290" t="s">
        <v>277</v>
      </c>
      <c r="R290" s="6">
        <f t="shared" si="369"/>
        <v>45091</v>
      </c>
      <c r="S290" s="5">
        <f t="shared" ref="S290:V290" si="444">AVERAGE(M290:M294)</f>
        <v>0.35880146585479822</v>
      </c>
      <c r="T290" s="5">
        <f t="shared" si="444"/>
        <v>0.31473285187254196</v>
      </c>
      <c r="U290" s="5">
        <f t="shared" si="444"/>
        <v>0.13392497808765375</v>
      </c>
      <c r="V290" s="5">
        <f t="shared" si="444"/>
        <v>0.27631850835870819</v>
      </c>
      <c r="W290" s="5">
        <f t="shared" si="371"/>
        <v>1.0837778041737023</v>
      </c>
      <c r="X290">
        <f>group_stock_price_index[[#This Row],[VNINDEX]]</f>
        <v>1117.42</v>
      </c>
      <c r="Y290" t="s">
        <v>277</v>
      </c>
      <c r="Z290" s="1">
        <f t="shared" si="372"/>
        <v>45091</v>
      </c>
      <c r="AA290" s="4">
        <f t="shared" si="373"/>
        <v>0.4</v>
      </c>
      <c r="AB290" s="4">
        <f t="shared" si="374"/>
        <v>0.4</v>
      </c>
      <c r="AC290" s="4">
        <f t="shared" si="375"/>
        <v>0</v>
      </c>
      <c r="AD290" s="4">
        <f t="shared" si="376"/>
        <v>0.2</v>
      </c>
      <c r="AE290" s="4">
        <f t="shared" si="377"/>
        <v>1</v>
      </c>
      <c r="AF290" s="7">
        <f t="shared" si="378"/>
        <v>1117.42</v>
      </c>
      <c r="AG290" t="s">
        <v>277</v>
      </c>
      <c r="AI290" t="s">
        <v>277</v>
      </c>
      <c r="AJ290" s="1">
        <f t="shared" si="379"/>
        <v>45091</v>
      </c>
      <c r="AK290" s="4">
        <f t="shared" si="380"/>
        <v>0.13819999999999999</v>
      </c>
      <c r="AL290" s="4">
        <f t="shared" si="381"/>
        <v>0.13819999999999999</v>
      </c>
      <c r="AM290" s="4">
        <f t="shared" si="382"/>
        <v>0</v>
      </c>
      <c r="AN290" s="4">
        <f t="shared" si="383"/>
        <v>3.09E-2</v>
      </c>
      <c r="AO290" s="4">
        <f t="shared" si="384"/>
        <v>0.30729999999999996</v>
      </c>
      <c r="AP290" s="4">
        <f t="shared" si="408"/>
        <v>0.7</v>
      </c>
      <c r="AQ290" s="4">
        <f t="shared" si="414"/>
        <v>0.4</v>
      </c>
      <c r="AR290" s="2">
        <f t="shared" si="385"/>
        <v>1117.42</v>
      </c>
      <c r="AU290">
        <f t="shared" si="409"/>
        <v>1.3819999999999999</v>
      </c>
      <c r="AV290">
        <f t="shared" si="410"/>
        <v>1.3819999999999999</v>
      </c>
      <c r="AW290">
        <f t="shared" si="411"/>
        <v>0.61799999999999999</v>
      </c>
      <c r="AX290">
        <f t="shared" si="412"/>
        <v>0.61799999999999999</v>
      </c>
      <c r="BE290" s="1">
        <f t="shared" si="386"/>
        <v>45091</v>
      </c>
      <c r="BF290">
        <f t="shared" si="387"/>
        <v>1.3819999999999999</v>
      </c>
      <c r="BG290">
        <f t="shared" si="388"/>
        <v>1.3819999999999999</v>
      </c>
      <c r="BH290">
        <f t="shared" si="389"/>
        <v>1</v>
      </c>
      <c r="BI290">
        <f t="shared" si="390"/>
        <v>0.61799999999999999</v>
      </c>
    </row>
    <row r="291" spans="1:61" x14ac:dyDescent="0.25">
      <c r="A291" s="1">
        <f>eod_group_score_df_positive[[#This Row],[date]]</f>
        <v>45090</v>
      </c>
      <c r="B291" t="s">
        <v>277</v>
      </c>
      <c r="C291" s="3">
        <f>AVERAGE(eod_group_score_df_positive!Z291:Z295)</f>
        <v>1.3351923912005166</v>
      </c>
      <c r="D291" s="3">
        <f>AVERAGE(eod_group_score_df_positive!AA291:AA295)</f>
        <v>0.80629413115256732</v>
      </c>
      <c r="E291" s="3">
        <f>AVERAGE(eod_group_score_df_positive!AB291:AB295)</f>
        <v>0.41628457654851497</v>
      </c>
      <c r="F291" s="3">
        <f>AVERAGE(eod_group_score_df_positive!AC291:AC295)</f>
        <v>0.4396524191563132</v>
      </c>
      <c r="G291" t="s">
        <v>277</v>
      </c>
      <c r="H291" s="3">
        <f>ABS(AVERAGE(eod_group_score_df_negative!Z291:Z295))</f>
        <v>0.43527606632068228</v>
      </c>
      <c r="I291" s="3">
        <f>ABS(AVERAGE(eod_group_score_df_negative!AA291:AA295))</f>
        <v>0.31660671328521445</v>
      </c>
      <c r="J291" s="3">
        <f>ABS(AVERAGE(eod_group_score_df_negative!AB291:AB295))</f>
        <v>0.30047251060342417</v>
      </c>
      <c r="K291" s="3">
        <f>ABS(AVERAGE(eod_group_score_df_negative!AC291:AC295))</f>
        <v>0.20507869962933198</v>
      </c>
      <c r="L291" t="s">
        <v>277</v>
      </c>
      <c r="M291" s="4">
        <f t="shared" si="365"/>
        <v>0.508292774749453</v>
      </c>
      <c r="N291" s="4">
        <f t="shared" si="366"/>
        <v>0.43609141474333063</v>
      </c>
      <c r="O291" s="4">
        <f t="shared" si="367"/>
        <v>0.16157784557844324</v>
      </c>
      <c r="P291" s="4">
        <f t="shared" si="368"/>
        <v>0.36383185593523421</v>
      </c>
      <c r="Q291" t="s">
        <v>277</v>
      </c>
      <c r="R291" s="6">
        <f t="shared" si="369"/>
        <v>45090</v>
      </c>
      <c r="S291" s="5">
        <f t="shared" ref="S291:V291" si="445">AVERAGE(M291:M295)</f>
        <v>0.46788259344720362</v>
      </c>
      <c r="T291" s="5">
        <f t="shared" si="445"/>
        <v>0.45610581361429131</v>
      </c>
      <c r="U291" s="5">
        <f t="shared" si="445"/>
        <v>0.29939647822366389</v>
      </c>
      <c r="V291" s="5">
        <f t="shared" si="445"/>
        <v>0.36255551312524814</v>
      </c>
      <c r="W291" s="5">
        <f t="shared" si="371"/>
        <v>1.5859403984104068</v>
      </c>
      <c r="X291">
        <f>group_stock_price_index[[#This Row],[VNINDEX]]</f>
        <v>1122.46</v>
      </c>
      <c r="Y291" t="s">
        <v>277</v>
      </c>
      <c r="Z291" s="1">
        <f t="shared" si="372"/>
        <v>45090</v>
      </c>
      <c r="AA291" s="4">
        <f t="shared" si="373"/>
        <v>0.4</v>
      </c>
      <c r="AB291" s="4">
        <f t="shared" si="374"/>
        <v>0.4</v>
      </c>
      <c r="AC291" s="4">
        <f t="shared" si="375"/>
        <v>0.2</v>
      </c>
      <c r="AD291" s="4">
        <f t="shared" si="376"/>
        <v>0.4</v>
      </c>
      <c r="AE291" s="4">
        <f t="shared" si="377"/>
        <v>1.4</v>
      </c>
      <c r="AF291" s="7">
        <f t="shared" si="378"/>
        <v>1122.46</v>
      </c>
      <c r="AG291" t="s">
        <v>277</v>
      </c>
      <c r="AI291" t="s">
        <v>277</v>
      </c>
      <c r="AJ291" s="1">
        <f t="shared" si="379"/>
        <v>45090</v>
      </c>
      <c r="AK291" s="4">
        <f t="shared" si="380"/>
        <v>0.1</v>
      </c>
      <c r="AL291" s="4">
        <f t="shared" si="381"/>
        <v>0.1</v>
      </c>
      <c r="AM291" s="4">
        <f t="shared" si="382"/>
        <v>3.09E-2</v>
      </c>
      <c r="AN291" s="4">
        <f t="shared" si="383"/>
        <v>3.8200000000000005E-2</v>
      </c>
      <c r="AO291" s="4">
        <f t="shared" si="384"/>
        <v>0.26910000000000001</v>
      </c>
      <c r="AP291" s="4">
        <f t="shared" si="408"/>
        <v>0.7</v>
      </c>
      <c r="AQ291" s="4">
        <f t="shared" si="414"/>
        <v>0.2</v>
      </c>
      <c r="AR291" s="2">
        <f t="shared" si="385"/>
        <v>1122.46</v>
      </c>
      <c r="AU291">
        <f t="shared" si="409"/>
        <v>1.3819999999999999</v>
      </c>
      <c r="AV291">
        <f t="shared" si="410"/>
        <v>1.3819999999999999</v>
      </c>
      <c r="AW291">
        <f t="shared" si="411"/>
        <v>0.61799999999999999</v>
      </c>
      <c r="AX291">
        <f t="shared" si="412"/>
        <v>0.61799999999999999</v>
      </c>
      <c r="BE291" s="1">
        <f t="shared" si="386"/>
        <v>45090</v>
      </c>
      <c r="BF291">
        <f t="shared" si="387"/>
        <v>1</v>
      </c>
      <c r="BG291">
        <f t="shared" si="388"/>
        <v>1</v>
      </c>
      <c r="BH291">
        <f t="shared" si="389"/>
        <v>0.61799999999999999</v>
      </c>
      <c r="BI291">
        <f t="shared" si="390"/>
        <v>0.38200000000000001</v>
      </c>
    </row>
    <row r="292" spans="1:61" x14ac:dyDescent="0.25">
      <c r="A292" s="1">
        <f>eod_group_score_df_positive[[#This Row],[date]]</f>
        <v>45089</v>
      </c>
      <c r="B292" t="s">
        <v>277</v>
      </c>
      <c r="C292" s="3">
        <f>AVERAGE(eod_group_score_df_positive!Z292:Z296)</f>
        <v>1.4292619294204152</v>
      </c>
      <c r="D292" s="3">
        <f>AVERAGE(eod_group_score_df_positive!AA292:AA296)</f>
        <v>0.79678433757018685</v>
      </c>
      <c r="E292" s="3">
        <f>AVERAGE(eod_group_score_df_positive!AB292:AB296)</f>
        <v>0.41347794616382905</v>
      </c>
      <c r="F292" s="3">
        <f>AVERAGE(eod_group_score_df_positive!AC292:AC296)</f>
        <v>0.4642293445397499</v>
      </c>
      <c r="G292" t="s">
        <v>277</v>
      </c>
      <c r="H292" s="3">
        <f>ABS(AVERAGE(eod_group_score_df_negative!Z292:Z296))</f>
        <v>0.41426042259145157</v>
      </c>
      <c r="I292" s="3">
        <f>ABS(AVERAGE(eod_group_score_df_negative!AA292:AA296))</f>
        <v>0.27726269144967208</v>
      </c>
      <c r="J292" s="3">
        <f>ABS(AVERAGE(eod_group_score_df_negative!AB292:AB296))</f>
        <v>0.28030434931506937</v>
      </c>
      <c r="K292" s="3">
        <f>ABS(AVERAGE(eod_group_score_df_negative!AC292:AC296))</f>
        <v>0.18320405039972004</v>
      </c>
      <c r="L292" t="s">
        <v>277</v>
      </c>
      <c r="M292" s="4">
        <f t="shared" si="365"/>
        <v>0.55057727166761783</v>
      </c>
      <c r="N292" s="4">
        <f t="shared" si="366"/>
        <v>0.48370474670426084</v>
      </c>
      <c r="O292" s="4">
        <f t="shared" si="367"/>
        <v>0.19195300559930503</v>
      </c>
      <c r="P292" s="4">
        <f t="shared" si="368"/>
        <v>0.43406054790594106</v>
      </c>
      <c r="Q292" t="s">
        <v>277</v>
      </c>
      <c r="R292" s="6">
        <f t="shared" si="369"/>
        <v>45089</v>
      </c>
      <c r="S292" s="5">
        <f t="shared" ref="S292:V292" si="446">AVERAGE(M292:M296)</f>
        <v>0.4989191215738244</v>
      </c>
      <c r="T292" s="5">
        <f t="shared" si="446"/>
        <v>0.51698502355452347</v>
      </c>
      <c r="U292" s="5">
        <f t="shared" si="446"/>
        <v>0.42041005039709595</v>
      </c>
      <c r="V292" s="5">
        <f t="shared" si="446"/>
        <v>0.41313946867223023</v>
      </c>
      <c r="W292" s="5">
        <f t="shared" si="371"/>
        <v>1.8494536641976742</v>
      </c>
      <c r="X292">
        <f>group_stock_price_index[[#This Row],[VNINDEX]]</f>
        <v>1116.02</v>
      </c>
      <c r="Y292" t="s">
        <v>277</v>
      </c>
      <c r="Z292" s="1">
        <f t="shared" si="372"/>
        <v>45089</v>
      </c>
      <c r="AA292" s="4">
        <f t="shared" si="373"/>
        <v>0.4</v>
      </c>
      <c r="AB292" s="4">
        <f t="shared" si="374"/>
        <v>0.6</v>
      </c>
      <c r="AC292" s="4">
        <f t="shared" si="375"/>
        <v>0.4</v>
      </c>
      <c r="AD292" s="4">
        <f t="shared" si="376"/>
        <v>0.4</v>
      </c>
      <c r="AE292" s="4">
        <f t="shared" si="377"/>
        <v>1.7999999999999998</v>
      </c>
      <c r="AF292" s="7">
        <f t="shared" si="378"/>
        <v>1116.02</v>
      </c>
      <c r="AG292" t="s">
        <v>277</v>
      </c>
      <c r="AI292" t="s">
        <v>277</v>
      </c>
      <c r="AJ292" s="1">
        <f t="shared" si="379"/>
        <v>45089</v>
      </c>
      <c r="AK292" s="4">
        <f t="shared" si="380"/>
        <v>0.13819999999999999</v>
      </c>
      <c r="AL292" s="4">
        <f t="shared" si="381"/>
        <v>0.20729999999999998</v>
      </c>
      <c r="AM292" s="4">
        <f t="shared" si="382"/>
        <v>0.1</v>
      </c>
      <c r="AN292" s="4">
        <f t="shared" si="383"/>
        <v>6.1800000000000001E-2</v>
      </c>
      <c r="AO292" s="4">
        <f t="shared" si="384"/>
        <v>0.50729999999999997</v>
      </c>
      <c r="AP292" s="4">
        <f t="shared" si="408"/>
        <v>0.7</v>
      </c>
      <c r="AQ292" s="4">
        <f t="shared" si="414"/>
        <v>0.6</v>
      </c>
      <c r="AR292" s="2">
        <f t="shared" si="385"/>
        <v>1116.02</v>
      </c>
      <c r="AU292">
        <f t="shared" si="409"/>
        <v>0.61799999999999999</v>
      </c>
      <c r="AV292">
        <f t="shared" si="410"/>
        <v>1</v>
      </c>
      <c r="AW292">
        <f t="shared" si="411"/>
        <v>1</v>
      </c>
      <c r="AX292">
        <f t="shared" si="412"/>
        <v>0.61799999999999999</v>
      </c>
      <c r="BE292" s="1">
        <f t="shared" si="386"/>
        <v>45089</v>
      </c>
      <c r="BF292">
        <f t="shared" si="387"/>
        <v>1.3819999999999999</v>
      </c>
      <c r="BG292">
        <f t="shared" si="388"/>
        <v>1.3819999999999999</v>
      </c>
      <c r="BH292">
        <f t="shared" si="389"/>
        <v>1</v>
      </c>
      <c r="BI292">
        <f t="shared" si="390"/>
        <v>0.61799999999999999</v>
      </c>
    </row>
    <row r="293" spans="1:61" x14ac:dyDescent="0.25">
      <c r="A293" s="1">
        <f>eod_group_score_df_positive[[#This Row],[date]]</f>
        <v>45086</v>
      </c>
      <c r="B293" t="s">
        <v>277</v>
      </c>
      <c r="C293" s="3">
        <f>AVERAGE(eod_group_score_df_positive!Z293:Z297)</f>
        <v>1.1734253215558406</v>
      </c>
      <c r="D293" s="3">
        <f>AVERAGE(eod_group_score_df_positive!AA293:AA297)</f>
        <v>0.6654537701395471</v>
      </c>
      <c r="E293" s="3">
        <f>AVERAGE(eod_group_score_df_positive!AB293:AB297)</f>
        <v>0.4096193660333628</v>
      </c>
      <c r="F293" s="3">
        <f>AVERAGE(eod_group_score_df_positive!AC293:AC297)</f>
        <v>0.41754177332226217</v>
      </c>
      <c r="G293" t="s">
        <v>277</v>
      </c>
      <c r="H293" s="3">
        <f>ABS(AVERAGE(eod_group_score_df_negative!Z293:Z297))</f>
        <v>0.51371299045737617</v>
      </c>
      <c r="I293" s="3">
        <f>ABS(AVERAGE(eod_group_score_df_negative!AA293:AA297))</f>
        <v>0.3137905800030939</v>
      </c>
      <c r="J293" s="3">
        <f>ABS(AVERAGE(eod_group_score_df_negative!AB293:AB297))</f>
        <v>0.32803148695176643</v>
      </c>
      <c r="K293" s="3">
        <f>ABS(AVERAGE(eod_group_score_df_negative!AC293:AC297))</f>
        <v>0.20339206718831376</v>
      </c>
      <c r="L293" t="s">
        <v>277</v>
      </c>
      <c r="M293" s="4">
        <f t="shared" si="365"/>
        <v>0.39102445033759414</v>
      </c>
      <c r="N293" s="4">
        <f t="shared" si="366"/>
        <v>0.35911689465987567</v>
      </c>
      <c r="O293" s="4">
        <f t="shared" si="367"/>
        <v>0.1106050087943722</v>
      </c>
      <c r="P293" s="4">
        <f t="shared" si="368"/>
        <v>0.34488329055774974</v>
      </c>
      <c r="Q293" t="s">
        <v>277</v>
      </c>
      <c r="R293" s="6">
        <f t="shared" si="369"/>
        <v>45086</v>
      </c>
      <c r="S293" s="5">
        <f t="shared" ref="S293:V293" si="447">AVERAGE(M293:M297)</f>
        <v>0.51189838321709591</v>
      </c>
      <c r="T293" s="5">
        <f t="shared" si="447"/>
        <v>0.56618905326204905</v>
      </c>
      <c r="U293" s="5">
        <f t="shared" si="447"/>
        <v>0.53436116223762009</v>
      </c>
      <c r="V293" s="5">
        <f t="shared" si="447"/>
        <v>0.45365409733211726</v>
      </c>
      <c r="W293" s="5">
        <f t="shared" si="371"/>
        <v>2.0661026960488824</v>
      </c>
      <c r="X293">
        <f>group_stock_price_index[[#This Row],[VNINDEX]]</f>
        <v>1107.53</v>
      </c>
      <c r="Y293" t="s">
        <v>277</v>
      </c>
      <c r="Z293" s="1">
        <f t="shared" si="372"/>
        <v>45086</v>
      </c>
      <c r="AA293" s="4">
        <f t="shared" si="373"/>
        <v>0.6</v>
      </c>
      <c r="AB293" s="4">
        <f t="shared" si="374"/>
        <v>0.6</v>
      </c>
      <c r="AC293" s="4">
        <f t="shared" si="375"/>
        <v>0.6</v>
      </c>
      <c r="AD293" s="4">
        <f t="shared" si="376"/>
        <v>0.4</v>
      </c>
      <c r="AE293" s="4">
        <f t="shared" si="377"/>
        <v>2.1999999999999997</v>
      </c>
      <c r="AF293" s="7">
        <f t="shared" si="378"/>
        <v>1107.53</v>
      </c>
      <c r="AG293" t="s">
        <v>277</v>
      </c>
      <c r="AI293" t="s">
        <v>277</v>
      </c>
      <c r="AJ293" s="1">
        <f t="shared" si="379"/>
        <v>45086</v>
      </c>
      <c r="AK293" s="4">
        <f t="shared" si="380"/>
        <v>0.15</v>
      </c>
      <c r="AL293" s="4">
        <f t="shared" si="381"/>
        <v>0.15</v>
      </c>
      <c r="AM293" s="4">
        <f t="shared" si="382"/>
        <v>9.2699999999999991E-2</v>
      </c>
      <c r="AN293" s="4">
        <f t="shared" si="383"/>
        <v>3.8200000000000005E-2</v>
      </c>
      <c r="AO293" s="4">
        <f t="shared" si="384"/>
        <v>0.43090000000000001</v>
      </c>
      <c r="AP293" s="4">
        <f t="shared" si="408"/>
        <v>0.7</v>
      </c>
      <c r="AQ293" s="4">
        <f t="shared" si="414"/>
        <v>0.4</v>
      </c>
      <c r="AR293" s="2">
        <f t="shared" si="385"/>
        <v>1107.53</v>
      </c>
      <c r="AU293">
        <f t="shared" si="409"/>
        <v>0.61799999999999999</v>
      </c>
      <c r="AV293">
        <f t="shared" si="410"/>
        <v>1</v>
      </c>
      <c r="AW293">
        <f t="shared" si="411"/>
        <v>1</v>
      </c>
      <c r="AX293">
        <f t="shared" si="412"/>
        <v>0.61799999999999999</v>
      </c>
      <c r="BE293" s="1">
        <f t="shared" si="386"/>
        <v>45086</v>
      </c>
      <c r="BF293">
        <f t="shared" si="387"/>
        <v>1</v>
      </c>
      <c r="BG293">
        <f t="shared" si="388"/>
        <v>1</v>
      </c>
      <c r="BH293">
        <f t="shared" si="389"/>
        <v>0.61799999999999999</v>
      </c>
      <c r="BI293">
        <f t="shared" si="390"/>
        <v>0.38200000000000001</v>
      </c>
    </row>
    <row r="294" spans="1:61" x14ac:dyDescent="0.25">
      <c r="A294" s="1">
        <f>eod_group_score_df_positive[[#This Row],[date]]</f>
        <v>45085</v>
      </c>
      <c r="B294" t="s">
        <v>277</v>
      </c>
      <c r="C294" s="3">
        <f>AVERAGE(eod_group_score_df_positive!Z294:Z298)</f>
        <v>0.94930925641035713</v>
      </c>
      <c r="D294" s="3">
        <f>AVERAGE(eod_group_score_df_positive!AA294:AA298)</f>
        <v>0.63737397386728856</v>
      </c>
      <c r="E294" s="3">
        <f>AVERAGE(eod_group_score_df_positive!AB294:AB298)</f>
        <v>0.59520216736614473</v>
      </c>
      <c r="F294" s="3">
        <f>AVERAGE(eod_group_score_df_positive!AC294:AC298)</f>
        <v>0.37924146468447806</v>
      </c>
      <c r="G294" t="s">
        <v>277</v>
      </c>
      <c r="H294" s="3">
        <f>ABS(AVERAGE(eod_group_score_df_negative!Z294:Z298))</f>
        <v>0.62145632659808392</v>
      </c>
      <c r="I294" s="3">
        <f>ABS(AVERAGE(eod_group_score_df_negative!AA294:AA298))</f>
        <v>0.36168986031412115</v>
      </c>
      <c r="J294" s="3">
        <f>ABS(AVERAGE(eod_group_score_df_negative!AB294:AB298))</f>
        <v>0.34439330560678666</v>
      </c>
      <c r="K294" s="3">
        <f>ABS(AVERAGE(eod_group_score_df_negative!AC294:AC298))</f>
        <v>0.27333913729643655</v>
      </c>
      <c r="L294" t="s">
        <v>277</v>
      </c>
      <c r="M294" s="4">
        <f t="shared" si="365"/>
        <v>0.20872174267044108</v>
      </c>
      <c r="N294" s="4">
        <f t="shared" si="366"/>
        <v>0.27594244143473695</v>
      </c>
      <c r="O294" s="4">
        <f t="shared" si="367"/>
        <v>0.26693281201726643</v>
      </c>
      <c r="P294" s="4">
        <f t="shared" si="368"/>
        <v>0.16228237104592749</v>
      </c>
      <c r="Q294" t="s">
        <v>277</v>
      </c>
      <c r="R294" s="6">
        <f t="shared" si="369"/>
        <v>45085</v>
      </c>
      <c r="S294" s="5">
        <f t="shared" ref="S294:V294" si="448">AVERAGE(M294:M298)</f>
        <v>0.59926674712565953</v>
      </c>
      <c r="T294" s="5">
        <f t="shared" si="448"/>
        <v>0.66535406167191691</v>
      </c>
      <c r="U294" s="5">
        <f t="shared" si="448"/>
        <v>0.68719629708728736</v>
      </c>
      <c r="V294" s="5">
        <f t="shared" si="448"/>
        <v>0.52426273041532689</v>
      </c>
      <c r="W294" s="5">
        <f t="shared" si="371"/>
        <v>2.4760798363001904</v>
      </c>
      <c r="X294">
        <f>group_stock_price_index[[#This Row],[VNINDEX]]</f>
        <v>1101.32</v>
      </c>
      <c r="Y294" t="s">
        <v>277</v>
      </c>
      <c r="Z294" s="1">
        <f t="shared" si="372"/>
        <v>45085</v>
      </c>
      <c r="AA294" s="4">
        <f t="shared" si="373"/>
        <v>0.6</v>
      </c>
      <c r="AB294" s="4">
        <f t="shared" si="374"/>
        <v>0.6</v>
      </c>
      <c r="AC294" s="4">
        <f t="shared" si="375"/>
        <v>0.6</v>
      </c>
      <c r="AD294" s="4">
        <f t="shared" si="376"/>
        <v>0.6</v>
      </c>
      <c r="AE294" s="4">
        <f t="shared" si="377"/>
        <v>2.4</v>
      </c>
      <c r="AF294" s="7">
        <f t="shared" si="378"/>
        <v>1101.32</v>
      </c>
      <c r="AG294" t="s">
        <v>277</v>
      </c>
      <c r="AI294" t="s">
        <v>277</v>
      </c>
      <c r="AJ294" s="1">
        <f t="shared" si="379"/>
        <v>45085</v>
      </c>
      <c r="AK294" s="4">
        <f t="shared" si="380"/>
        <v>0.15</v>
      </c>
      <c r="AL294" s="4">
        <f t="shared" si="381"/>
        <v>0.15</v>
      </c>
      <c r="AM294" s="4">
        <f t="shared" si="382"/>
        <v>9.2699999999999991E-2</v>
      </c>
      <c r="AN294" s="4">
        <f t="shared" si="383"/>
        <v>5.7299999999999997E-2</v>
      </c>
      <c r="AO294" s="4">
        <f t="shared" si="384"/>
        <v>0.45</v>
      </c>
      <c r="AP294" s="4">
        <f t="shared" si="408"/>
        <v>0.7</v>
      </c>
      <c r="AQ294" s="4">
        <f t="shared" si="414"/>
        <v>0.4</v>
      </c>
      <c r="AR294" s="2">
        <f t="shared" si="385"/>
        <v>1101.32</v>
      </c>
      <c r="AU294">
        <f t="shared" si="409"/>
        <v>0.61799999999999999</v>
      </c>
      <c r="AV294">
        <f t="shared" si="410"/>
        <v>1</v>
      </c>
      <c r="AW294">
        <f t="shared" si="411"/>
        <v>1</v>
      </c>
      <c r="AX294">
        <f t="shared" si="412"/>
        <v>0.61799999999999999</v>
      </c>
      <c r="BE294" s="1">
        <f t="shared" si="386"/>
        <v>45085</v>
      </c>
      <c r="BF294">
        <f t="shared" si="387"/>
        <v>1</v>
      </c>
      <c r="BG294">
        <f t="shared" si="388"/>
        <v>1</v>
      </c>
      <c r="BH294">
        <f t="shared" si="389"/>
        <v>0.61799999999999999</v>
      </c>
      <c r="BI294">
        <f t="shared" si="390"/>
        <v>0.38200000000000001</v>
      </c>
    </row>
    <row r="295" spans="1:61" x14ac:dyDescent="0.25">
      <c r="A295" s="1">
        <f>eod_group_score_df_positive[[#This Row],[date]]</f>
        <v>45084</v>
      </c>
      <c r="B295" t="s">
        <v>277</v>
      </c>
      <c r="C295" s="3">
        <f>AVERAGE(eod_group_score_df_positive!Z295:Z299)</f>
        <v>1.3329878713841332</v>
      </c>
      <c r="D295" s="3">
        <f>AVERAGE(eod_group_score_df_positive!AA295:AA299)</f>
        <v>0.87596934153516703</v>
      </c>
      <c r="E295" s="3">
        <f>AVERAGE(eod_group_score_df_positive!AB295:AB299)</f>
        <v>0.99663872555063304</v>
      </c>
      <c r="F295" s="3">
        <f>AVERAGE(eod_group_score_df_positive!AC295:AC299)</f>
        <v>0.49518313640020289</v>
      </c>
      <c r="G295" t="s">
        <v>277</v>
      </c>
      <c r="H295" s="3">
        <f>ABS(AVERAGE(eod_group_score_df_negative!Z295:Z299))</f>
        <v>0.25315023720230029</v>
      </c>
      <c r="I295" s="3">
        <f>ABS(AVERAGE(eod_group_score_df_negative!AA295:AA299))</f>
        <v>0.13925086754123805</v>
      </c>
      <c r="J295" s="3">
        <f>ABS(AVERAGE(eod_group_score_df_negative!AB295:AB299))</f>
        <v>0.13211259990171387</v>
      </c>
      <c r="K295" s="3">
        <f>ABS(AVERAGE(eod_group_score_df_negative!AC295:AC299))</f>
        <v>0.16168060561630518</v>
      </c>
      <c r="L295" t="s">
        <v>277</v>
      </c>
      <c r="M295" s="4">
        <f t="shared" si="365"/>
        <v>0.68079672781091205</v>
      </c>
      <c r="N295" s="4">
        <f t="shared" si="366"/>
        <v>0.72567357052925241</v>
      </c>
      <c r="O295" s="4">
        <f t="shared" si="367"/>
        <v>0.76591371912893258</v>
      </c>
      <c r="P295" s="4">
        <f t="shared" si="368"/>
        <v>0.50771950018138801</v>
      </c>
      <c r="Q295" t="s">
        <v>277</v>
      </c>
      <c r="R295" s="6">
        <f t="shared" si="369"/>
        <v>45084</v>
      </c>
      <c r="S295" s="5">
        <f t="shared" ref="S295:V295" si="449">AVERAGE(M295:M299)</f>
        <v>0.74136301204178867</v>
      </c>
      <c r="T295" s="5">
        <f t="shared" si="449"/>
        <v>0.7896736751625143</v>
      </c>
      <c r="U295" s="5">
        <f t="shared" si="449"/>
        <v>0.81308082986748276</v>
      </c>
      <c r="V295" s="5">
        <f t="shared" si="449"/>
        <v>0.67074483611674063</v>
      </c>
      <c r="W295" s="5">
        <f t="shared" si="371"/>
        <v>3.0148623531885268</v>
      </c>
      <c r="X295">
        <f>group_stock_price_index[[#This Row],[VNINDEX]]</f>
        <v>1109.54</v>
      </c>
      <c r="Y295" t="s">
        <v>277</v>
      </c>
      <c r="Z295" s="1">
        <f t="shared" si="372"/>
        <v>45084</v>
      </c>
      <c r="AA295" s="4">
        <f t="shared" si="373"/>
        <v>0.8</v>
      </c>
      <c r="AB295" s="4">
        <f t="shared" si="374"/>
        <v>0.8</v>
      </c>
      <c r="AC295" s="4">
        <f t="shared" si="375"/>
        <v>1</v>
      </c>
      <c r="AD295" s="4">
        <f t="shared" si="376"/>
        <v>0.6</v>
      </c>
      <c r="AE295" s="4">
        <f t="shared" si="377"/>
        <v>3.2</v>
      </c>
      <c r="AF295" s="7">
        <f t="shared" si="378"/>
        <v>1109.54</v>
      </c>
      <c r="AG295" t="s">
        <v>277</v>
      </c>
      <c r="AI295" t="s">
        <v>277</v>
      </c>
      <c r="AJ295" s="1">
        <f t="shared" si="379"/>
        <v>45084</v>
      </c>
      <c r="AK295" s="4">
        <f t="shared" si="380"/>
        <v>0.2</v>
      </c>
      <c r="AL295" s="4">
        <f t="shared" si="381"/>
        <v>0.2</v>
      </c>
      <c r="AM295" s="4">
        <f t="shared" si="382"/>
        <v>0.1545</v>
      </c>
      <c r="AN295" s="4">
        <f t="shared" si="383"/>
        <v>5.7299999999999997E-2</v>
      </c>
      <c r="AO295" s="4">
        <f t="shared" si="384"/>
        <v>0.61180000000000001</v>
      </c>
      <c r="AP295" s="4">
        <f t="shared" si="408"/>
        <v>0.7</v>
      </c>
      <c r="AQ295" s="4">
        <f t="shared" si="414"/>
        <v>0.6</v>
      </c>
      <c r="AR295" s="2">
        <f t="shared" si="385"/>
        <v>1109.54</v>
      </c>
      <c r="AU295">
        <f t="shared" si="409"/>
        <v>0.61799999999999999</v>
      </c>
      <c r="AV295">
        <f t="shared" si="410"/>
        <v>1</v>
      </c>
      <c r="AW295">
        <f t="shared" si="411"/>
        <v>1</v>
      </c>
      <c r="AX295">
        <f t="shared" si="412"/>
        <v>0.61799999999999999</v>
      </c>
      <c r="BE295" s="1">
        <f t="shared" si="386"/>
        <v>45084</v>
      </c>
      <c r="BF295">
        <f t="shared" si="387"/>
        <v>1</v>
      </c>
      <c r="BG295">
        <f t="shared" si="388"/>
        <v>1</v>
      </c>
      <c r="BH295">
        <f t="shared" si="389"/>
        <v>0.61799999999999999</v>
      </c>
      <c r="BI295">
        <f t="shared" si="390"/>
        <v>0.38200000000000001</v>
      </c>
    </row>
    <row r="296" spans="1:61" x14ac:dyDescent="0.25">
      <c r="A296" s="1">
        <f>eod_group_score_df_positive[[#This Row],[date]]</f>
        <v>45083</v>
      </c>
      <c r="B296" t="s">
        <v>277</v>
      </c>
      <c r="C296" s="3">
        <f>AVERAGE(eod_group_score_df_positive!Z296:Z300)</f>
        <v>1.4131364267598046</v>
      </c>
      <c r="D296" s="3">
        <f>AVERAGE(eod_group_score_df_positive!AA296:AA300)</f>
        <v>1.0580174771437223</v>
      </c>
      <c r="E296" s="3">
        <f>AVERAGE(eod_group_score_df_positive!AB296:AB300)</f>
        <v>1.0372497178598699</v>
      </c>
      <c r="F296" s="3">
        <f>AVERAGE(eod_group_score_df_positive!AC296:AC300)</f>
        <v>0.61751058950518012</v>
      </c>
      <c r="G296" t="s">
        <v>277</v>
      </c>
      <c r="H296" s="3">
        <f>ABS(AVERAGE(eod_group_score_df_negative!Z296:Z300))</f>
        <v>0.28588047928183891</v>
      </c>
      <c r="I296" s="3">
        <f>ABS(AVERAGE(eod_group_score_df_negative!AA296:AA300))</f>
        <v>0.15775396477402553</v>
      </c>
      <c r="J296" s="3">
        <f>ABS(AVERAGE(eod_group_score_df_negative!AB296:AB300))</f>
        <v>0.13700917748679317</v>
      </c>
      <c r="K296" s="3">
        <f>ABS(AVERAGE(eod_group_score_df_negative!AC296:AC300))</f>
        <v>0.1463798889641513</v>
      </c>
      <c r="L296" t="s">
        <v>277</v>
      </c>
      <c r="M296" s="4">
        <f t="shared" si="365"/>
        <v>0.66347541538255672</v>
      </c>
      <c r="N296" s="4">
        <f t="shared" si="366"/>
        <v>0.74048746444449165</v>
      </c>
      <c r="O296" s="4">
        <f t="shared" si="367"/>
        <v>0.76664570644560359</v>
      </c>
      <c r="P296" s="4">
        <f t="shared" si="368"/>
        <v>0.61675163367014485</v>
      </c>
      <c r="Q296" t="s">
        <v>277</v>
      </c>
      <c r="R296" s="6">
        <f t="shared" si="369"/>
        <v>45083</v>
      </c>
      <c r="S296" s="5">
        <f t="shared" ref="S296:V296" si="450">AVERAGE(M296:M300)</f>
        <v>0.78416644497447696</v>
      </c>
      <c r="T296" s="5">
        <f t="shared" si="450"/>
        <v>0.82471066983616959</v>
      </c>
      <c r="U296" s="5">
        <f t="shared" si="450"/>
        <v>0.8291656704046797</v>
      </c>
      <c r="V296" s="5">
        <f t="shared" si="450"/>
        <v>0.74882888986764518</v>
      </c>
      <c r="W296" s="5">
        <f t="shared" si="371"/>
        <v>3.1868716750829709</v>
      </c>
      <c r="X296">
        <f>group_stock_price_index[[#This Row],[VNINDEX]]</f>
        <v>1108.31</v>
      </c>
      <c r="Y296" t="s">
        <v>277</v>
      </c>
      <c r="Z296" s="1">
        <f t="shared" si="372"/>
        <v>45083</v>
      </c>
      <c r="AA296" s="4">
        <f t="shared" si="373"/>
        <v>0.8</v>
      </c>
      <c r="AB296" s="4">
        <f t="shared" si="374"/>
        <v>1</v>
      </c>
      <c r="AC296" s="4">
        <f t="shared" si="375"/>
        <v>1</v>
      </c>
      <c r="AD296" s="4">
        <f t="shared" si="376"/>
        <v>0.8</v>
      </c>
      <c r="AE296" s="4">
        <f t="shared" si="377"/>
        <v>3.5999999999999996</v>
      </c>
      <c r="AF296" s="7">
        <f t="shared" si="378"/>
        <v>1108.31</v>
      </c>
      <c r="AG296" t="s">
        <v>277</v>
      </c>
      <c r="AI296" t="s">
        <v>277</v>
      </c>
      <c r="AJ296" s="1">
        <f t="shared" si="379"/>
        <v>45083</v>
      </c>
      <c r="AK296" s="4">
        <f t="shared" si="380"/>
        <v>0.2</v>
      </c>
      <c r="AL296" s="4">
        <f t="shared" si="381"/>
        <v>0.25</v>
      </c>
      <c r="AM296" s="4">
        <f t="shared" si="382"/>
        <v>0.1545</v>
      </c>
      <c r="AN296" s="4">
        <f t="shared" si="383"/>
        <v>7.640000000000001E-2</v>
      </c>
      <c r="AO296" s="4">
        <f t="shared" si="384"/>
        <v>0.68090000000000006</v>
      </c>
      <c r="AP296" s="4">
        <f t="shared" si="408"/>
        <v>1</v>
      </c>
      <c r="AQ296" s="4">
        <f t="shared" si="414"/>
        <v>0.6</v>
      </c>
      <c r="AR296" s="2">
        <f t="shared" si="385"/>
        <v>1108.31</v>
      </c>
      <c r="AU296">
        <f t="shared" si="409"/>
        <v>0.61799999999999999</v>
      </c>
      <c r="AV296">
        <f t="shared" si="410"/>
        <v>1</v>
      </c>
      <c r="AW296">
        <f t="shared" si="411"/>
        <v>1</v>
      </c>
      <c r="AX296">
        <f t="shared" si="412"/>
        <v>0.61799999999999999</v>
      </c>
      <c r="BE296" s="1">
        <f t="shared" si="386"/>
        <v>45083</v>
      </c>
      <c r="BF296">
        <f t="shared" si="387"/>
        <v>1</v>
      </c>
      <c r="BG296">
        <f t="shared" si="388"/>
        <v>1</v>
      </c>
      <c r="BH296">
        <f t="shared" si="389"/>
        <v>0.61799999999999999</v>
      </c>
      <c r="BI296">
        <f t="shared" si="390"/>
        <v>0.38200000000000001</v>
      </c>
    </row>
    <row r="297" spans="1:61" x14ac:dyDescent="0.25">
      <c r="A297" s="1">
        <f>eod_group_score_df_positive[[#This Row],[date]]</f>
        <v>45082</v>
      </c>
      <c r="B297" t="s">
        <v>277</v>
      </c>
      <c r="C297" s="3">
        <f>AVERAGE(eod_group_score_df_positive!Z297:Z301)</f>
        <v>1.3060530159335035</v>
      </c>
      <c r="D297" s="3">
        <f>AVERAGE(eod_group_score_df_positive!AA297:AA301)</f>
        <v>1.1501623308296207</v>
      </c>
      <c r="E297" s="3">
        <f>AVERAGE(eod_group_score_df_positive!AB297:AB301)</f>
        <v>1.137285774154883</v>
      </c>
      <c r="F297" s="3">
        <f>AVERAGE(eod_group_score_df_positive!AC297:AC301)</f>
        <v>0.63188196202741331</v>
      </c>
      <c r="G297" t="s">
        <v>277</v>
      </c>
      <c r="H297" s="3">
        <f>ABS(AVERAGE(eod_group_score_df_negative!Z297:Z301))</f>
        <v>0.31087595424167619</v>
      </c>
      <c r="I297" s="3">
        <f>ABS(AVERAGE(eod_group_score_df_negative!AA297:AA301))</f>
        <v>0.17971658112161132</v>
      </c>
      <c r="J297" s="3">
        <f>ABS(AVERAGE(eod_group_score_df_negative!AB297:AB301))</f>
        <v>0.15383103923559022</v>
      </c>
      <c r="K297" s="3">
        <f>ABS(AVERAGE(eod_group_score_df_negative!AC297:AC301))</f>
        <v>0.14029077940263024</v>
      </c>
      <c r="L297" t="s">
        <v>277</v>
      </c>
      <c r="M297" s="4">
        <f t="shared" si="365"/>
        <v>0.61547357988397533</v>
      </c>
      <c r="N297" s="4">
        <f t="shared" si="366"/>
        <v>0.72972489524188855</v>
      </c>
      <c r="O297" s="4">
        <f t="shared" si="367"/>
        <v>0.7617085648019255</v>
      </c>
      <c r="P297" s="4">
        <f t="shared" si="368"/>
        <v>0.63663369120537605</v>
      </c>
      <c r="Q297" t="s">
        <v>277</v>
      </c>
      <c r="R297" s="6">
        <f t="shared" si="369"/>
        <v>45082</v>
      </c>
      <c r="S297" s="5">
        <f t="shared" ref="S297:V297" si="451">AVERAGE(M297:M301)</f>
        <v>0.82447590572308704</v>
      </c>
      <c r="T297" s="5">
        <f t="shared" si="451"/>
        <v>0.84381474277262503</v>
      </c>
      <c r="U297" s="5">
        <f t="shared" si="451"/>
        <v>0.83703868802678372</v>
      </c>
      <c r="V297" s="5">
        <f t="shared" si="451"/>
        <v>0.76273424278908419</v>
      </c>
      <c r="W297" s="5">
        <f t="shared" si="371"/>
        <v>3.2680635793115798</v>
      </c>
      <c r="X297">
        <f>group_stock_price_index[[#This Row],[VNINDEX]]</f>
        <v>1097.82</v>
      </c>
      <c r="Y297" t="s">
        <v>277</v>
      </c>
      <c r="Z297" s="1">
        <f t="shared" si="372"/>
        <v>45082</v>
      </c>
      <c r="AA297" s="4">
        <f t="shared" si="373"/>
        <v>1</v>
      </c>
      <c r="AB297" s="4">
        <f t="shared" si="374"/>
        <v>1</v>
      </c>
      <c r="AC297" s="4">
        <f t="shared" si="375"/>
        <v>1</v>
      </c>
      <c r="AD297" s="4">
        <f t="shared" si="376"/>
        <v>0.8</v>
      </c>
      <c r="AE297" s="4">
        <f t="shared" si="377"/>
        <v>3.8</v>
      </c>
      <c r="AF297" s="7">
        <f t="shared" si="378"/>
        <v>1097.82</v>
      </c>
      <c r="AG297" t="s">
        <v>277</v>
      </c>
      <c r="AI297" t="s">
        <v>277</v>
      </c>
      <c r="AJ297" s="1">
        <f t="shared" si="379"/>
        <v>45082</v>
      </c>
      <c r="AK297" s="4">
        <f t="shared" si="380"/>
        <v>0.25</v>
      </c>
      <c r="AL297" s="4">
        <f t="shared" si="381"/>
        <v>0.25</v>
      </c>
      <c r="AM297" s="4">
        <f t="shared" si="382"/>
        <v>0.1545</v>
      </c>
      <c r="AN297" s="4">
        <f t="shared" si="383"/>
        <v>7.640000000000001E-2</v>
      </c>
      <c r="AO297" s="4">
        <f t="shared" si="384"/>
        <v>0.73089999999999999</v>
      </c>
      <c r="AP297" s="4">
        <f t="shared" si="408"/>
        <v>1</v>
      </c>
      <c r="AQ297" s="4">
        <f t="shared" si="414"/>
        <v>0.8</v>
      </c>
      <c r="AR297" s="2">
        <f t="shared" si="385"/>
        <v>1097.82</v>
      </c>
      <c r="AU297">
        <f t="shared" si="409"/>
        <v>0.61799999999999999</v>
      </c>
      <c r="AV297">
        <f t="shared" si="410"/>
        <v>1</v>
      </c>
      <c r="AW297">
        <f t="shared" si="411"/>
        <v>1</v>
      </c>
      <c r="AX297">
        <f t="shared" si="412"/>
        <v>0.61799999999999999</v>
      </c>
      <c r="BE297" s="1">
        <f t="shared" si="386"/>
        <v>45082</v>
      </c>
      <c r="BF297">
        <f t="shared" si="387"/>
        <v>1</v>
      </c>
      <c r="BG297">
        <f t="shared" si="388"/>
        <v>1</v>
      </c>
      <c r="BH297">
        <f t="shared" si="389"/>
        <v>0.61799999999999999</v>
      </c>
      <c r="BI297">
        <f t="shared" si="390"/>
        <v>0.38200000000000001</v>
      </c>
    </row>
    <row r="298" spans="1:61" x14ac:dyDescent="0.25">
      <c r="A298" s="1">
        <f>eod_group_score_df_positive[[#This Row],[date]]</f>
        <v>45079</v>
      </c>
      <c r="B298" t="s">
        <v>277</v>
      </c>
      <c r="C298" s="3">
        <f>AVERAGE(eod_group_score_df_positive!Z298:Z302)</f>
        <v>2.2287005900101198</v>
      </c>
      <c r="D298" s="3">
        <f>AVERAGE(eod_group_score_df_positive!AA298:AA302)</f>
        <v>1.9512753612805291</v>
      </c>
      <c r="E298" s="3">
        <f>AVERAGE(eod_group_score_df_positive!AB298:AB302)</f>
        <v>1.5751489676026</v>
      </c>
      <c r="F298" s="3">
        <f>AVERAGE(eod_group_score_df_positive!AC298:AC302)</f>
        <v>0.67718289353824956</v>
      </c>
      <c r="G298" t="s">
        <v>277</v>
      </c>
      <c r="H298" s="3">
        <f>ABS(AVERAGE(eod_group_score_df_negative!Z298:Z302))</f>
        <v>0.20988107948579149</v>
      </c>
      <c r="I298" s="3">
        <f>ABS(AVERAGE(eod_group_score_df_negative!AA298:AA302))</f>
        <v>0.15259142038511767</v>
      </c>
      <c r="J298" s="3">
        <f>ABS(AVERAGE(eod_group_score_df_negative!AB298:AB302))</f>
        <v>0.10520648074369272</v>
      </c>
      <c r="K298" s="3">
        <f>ABS(AVERAGE(eod_group_score_df_negative!AC298:AC302))</f>
        <v>0.12047579321549493</v>
      </c>
      <c r="L298" t="s">
        <v>277</v>
      </c>
      <c r="M298" s="4">
        <f t="shared" si="365"/>
        <v>0.82786626988041223</v>
      </c>
      <c r="N298" s="4">
        <f t="shared" si="366"/>
        <v>0.85494193670921503</v>
      </c>
      <c r="O298" s="4">
        <f t="shared" si="367"/>
        <v>0.87478068304270884</v>
      </c>
      <c r="P298" s="4">
        <f t="shared" si="368"/>
        <v>0.69792645597379777</v>
      </c>
      <c r="Q298" t="s">
        <v>277</v>
      </c>
      <c r="R298" s="6">
        <f t="shared" si="369"/>
        <v>45079</v>
      </c>
      <c r="S298" s="5">
        <f t="shared" ref="S298:V298" si="452">AVERAGE(M298:M302)</f>
        <v>0.860746496147067</v>
      </c>
      <c r="T298" s="5">
        <f t="shared" si="452"/>
        <v>0.86000680791256856</v>
      </c>
      <c r="U298" s="5">
        <f t="shared" si="452"/>
        <v>0.83038065232719249</v>
      </c>
      <c r="V298" s="5">
        <f t="shared" si="452"/>
        <v>0.76330368506936941</v>
      </c>
      <c r="W298" s="5">
        <f t="shared" si="371"/>
        <v>3.3144376414561973</v>
      </c>
      <c r="X298">
        <f>group_stock_price_index[[#This Row],[VNINDEX]]</f>
        <v>1090.8399999999999</v>
      </c>
      <c r="Y298" t="s">
        <v>277</v>
      </c>
      <c r="Z298" s="1">
        <f t="shared" si="372"/>
        <v>45079</v>
      </c>
      <c r="AA298" s="4">
        <f t="shared" si="373"/>
        <v>1</v>
      </c>
      <c r="AB298" s="4">
        <f t="shared" si="374"/>
        <v>1</v>
      </c>
      <c r="AC298" s="4">
        <f t="shared" si="375"/>
        <v>1</v>
      </c>
      <c r="AD298" s="4">
        <f t="shared" si="376"/>
        <v>0.8</v>
      </c>
      <c r="AE298" s="4">
        <f t="shared" si="377"/>
        <v>3.8</v>
      </c>
      <c r="AF298" s="7">
        <f t="shared" si="378"/>
        <v>1090.8399999999999</v>
      </c>
      <c r="AG298" t="s">
        <v>277</v>
      </c>
      <c r="AI298" t="s">
        <v>277</v>
      </c>
      <c r="AJ298" s="1">
        <f t="shared" si="379"/>
        <v>45079</v>
      </c>
      <c r="AK298" s="4">
        <f t="shared" si="380"/>
        <v>0.25</v>
      </c>
      <c r="AL298" s="4">
        <f t="shared" si="381"/>
        <v>0.25</v>
      </c>
      <c r="AM298" s="4">
        <f t="shared" si="382"/>
        <v>0.1545</v>
      </c>
      <c r="AN298" s="4">
        <f t="shared" si="383"/>
        <v>7.640000000000001E-2</v>
      </c>
      <c r="AO298" s="4">
        <f t="shared" si="384"/>
        <v>0.73089999999999999</v>
      </c>
      <c r="AP298" s="4">
        <f t="shared" si="408"/>
        <v>1</v>
      </c>
      <c r="AQ298" s="4">
        <f t="shared" si="414"/>
        <v>0.8</v>
      </c>
      <c r="AR298" s="2">
        <f t="shared" si="385"/>
        <v>1090.8399999999999</v>
      </c>
      <c r="AU298">
        <f t="shared" si="409"/>
        <v>1.3819999999999999</v>
      </c>
      <c r="AV298">
        <f t="shared" si="410"/>
        <v>1.3819999999999999</v>
      </c>
      <c r="AW298">
        <f t="shared" si="411"/>
        <v>0.61799999999999999</v>
      </c>
      <c r="AX298">
        <f t="shared" si="412"/>
        <v>0.61799999999999999</v>
      </c>
      <c r="BE298" s="1">
        <f t="shared" si="386"/>
        <v>45079</v>
      </c>
      <c r="BF298">
        <f t="shared" si="387"/>
        <v>1</v>
      </c>
      <c r="BG298">
        <f t="shared" si="388"/>
        <v>1</v>
      </c>
      <c r="BH298">
        <f t="shared" si="389"/>
        <v>0.61799999999999999</v>
      </c>
      <c r="BI298">
        <f t="shared" si="390"/>
        <v>0.38200000000000001</v>
      </c>
    </row>
    <row r="299" spans="1:61" x14ac:dyDescent="0.25">
      <c r="A299" s="1">
        <f>eod_group_score_df_positive[[#This Row],[date]]</f>
        <v>45078</v>
      </c>
      <c r="B299" t="s">
        <v>277</v>
      </c>
      <c r="C299" s="3">
        <f>AVERAGE(eod_group_score_df_positive!Z299:Z303)</f>
        <v>2.4097044031799619</v>
      </c>
      <c r="D299" s="3">
        <f>AVERAGE(eod_group_score_df_positive!AA299:AA303)</f>
        <v>2.1731787497706465</v>
      </c>
      <c r="E299" s="3">
        <f>AVERAGE(eod_group_score_df_positive!AB299:AB303)</f>
        <v>1.4273418925535275</v>
      </c>
      <c r="F299" s="3">
        <f>AVERAGE(eod_group_score_df_positive!AC299:AC303)</f>
        <v>0.71898394922460696</v>
      </c>
      <c r="G299" t="s">
        <v>277</v>
      </c>
      <c r="H299" s="3">
        <f>ABS(AVERAGE(eod_group_score_df_negative!Z299:Z303))</f>
        <v>0.10144665144129854</v>
      </c>
      <c r="I299" s="3">
        <f>ABS(AVERAGE(eod_group_score_df_negative!AA299:AA303))</f>
        <v>0.11734283813947637</v>
      </c>
      <c r="J299" s="3">
        <f>ABS(AVERAGE(eod_group_score_df_negative!AB299:AB303))</f>
        <v>7.8010780697132173E-2</v>
      </c>
      <c r="K299" s="3">
        <f>ABS(AVERAGE(eod_group_score_df_negative!AC299:AC303))</f>
        <v>3.9961154115604455E-2</v>
      </c>
      <c r="L299" t="s">
        <v>277</v>
      </c>
      <c r="M299" s="4">
        <f t="shared" si="365"/>
        <v>0.91920306725108669</v>
      </c>
      <c r="N299" s="4">
        <f t="shared" si="366"/>
        <v>0.89754050888772441</v>
      </c>
      <c r="O299" s="4">
        <f t="shared" si="367"/>
        <v>0.8963554759182436</v>
      </c>
      <c r="P299" s="4">
        <f t="shared" si="368"/>
        <v>0.8946928995529968</v>
      </c>
      <c r="Q299" t="s">
        <v>277</v>
      </c>
      <c r="R299" s="6">
        <f t="shared" si="369"/>
        <v>45078</v>
      </c>
      <c r="S299" s="5">
        <f t="shared" ref="S299:V299" si="453">AVERAGE(M299:M303)</f>
        <v>0.82823163971539504</v>
      </c>
      <c r="T299" s="5">
        <f t="shared" si="453"/>
        <v>0.81889833768636389</v>
      </c>
      <c r="U299" s="5">
        <f t="shared" si="453"/>
        <v>0.75515260093853409</v>
      </c>
      <c r="V299" s="5">
        <f t="shared" si="453"/>
        <v>0.7104984927336937</v>
      </c>
      <c r="W299" s="5">
        <f t="shared" si="371"/>
        <v>3.1127810710739867</v>
      </c>
      <c r="X299">
        <f>group_stock_price_index[[#This Row],[VNINDEX]]</f>
        <v>1078.3900000000001</v>
      </c>
      <c r="Y299" t="s">
        <v>277</v>
      </c>
      <c r="Z299" s="1">
        <f t="shared" si="372"/>
        <v>45078</v>
      </c>
      <c r="AA299" s="4">
        <f t="shared" si="373"/>
        <v>1</v>
      </c>
      <c r="AB299" s="4">
        <f t="shared" si="374"/>
        <v>1</v>
      </c>
      <c r="AC299" s="4">
        <f t="shared" si="375"/>
        <v>0.8</v>
      </c>
      <c r="AD299" s="4">
        <f t="shared" si="376"/>
        <v>0.8</v>
      </c>
      <c r="AE299" s="4">
        <f t="shared" si="377"/>
        <v>3.5999999999999996</v>
      </c>
      <c r="AF299" s="7">
        <f t="shared" si="378"/>
        <v>1078.3900000000001</v>
      </c>
      <c r="AG299" t="s">
        <v>277</v>
      </c>
      <c r="AI299" t="s">
        <v>277</v>
      </c>
      <c r="AJ299" s="1">
        <f t="shared" si="379"/>
        <v>45078</v>
      </c>
      <c r="AK299" s="4">
        <f t="shared" si="380"/>
        <v>0.34549999999999997</v>
      </c>
      <c r="AL299" s="4">
        <f t="shared" si="381"/>
        <v>0.34549999999999997</v>
      </c>
      <c r="AM299" s="4">
        <f t="shared" si="382"/>
        <v>0.2</v>
      </c>
      <c r="AN299" s="4">
        <f t="shared" si="383"/>
        <v>0.1236</v>
      </c>
      <c r="AO299" s="4">
        <f t="shared" si="384"/>
        <v>1.0145999999999999</v>
      </c>
      <c r="AP299" s="4">
        <f t="shared" si="408"/>
        <v>1</v>
      </c>
      <c r="AQ299" s="4">
        <f t="shared" si="414"/>
        <v>1</v>
      </c>
      <c r="AR299" s="2">
        <f t="shared" si="385"/>
        <v>1078.3900000000001</v>
      </c>
      <c r="AU299">
        <f t="shared" si="409"/>
        <v>1.3819999999999999</v>
      </c>
      <c r="AV299">
        <f t="shared" si="410"/>
        <v>1.3819999999999999</v>
      </c>
      <c r="AW299">
        <f t="shared" si="411"/>
        <v>0.61799999999999999</v>
      </c>
      <c r="AX299">
        <f t="shared" si="412"/>
        <v>0.61799999999999999</v>
      </c>
      <c r="BE299" s="1">
        <f t="shared" si="386"/>
        <v>45078</v>
      </c>
      <c r="BF299">
        <f t="shared" si="387"/>
        <v>1.3819999999999999</v>
      </c>
      <c r="BG299">
        <f t="shared" si="388"/>
        <v>1.3819999999999999</v>
      </c>
      <c r="BH299">
        <f t="shared" si="389"/>
        <v>1</v>
      </c>
      <c r="BI299">
        <f t="shared" si="390"/>
        <v>0.61799999999999999</v>
      </c>
    </row>
    <row r="300" spans="1:61" x14ac:dyDescent="0.25">
      <c r="A300" s="1">
        <f>eod_group_score_df_positive[[#This Row],[date]]</f>
        <v>45077</v>
      </c>
      <c r="B300" t="s">
        <v>277</v>
      </c>
      <c r="C300" s="3">
        <f>AVERAGE(eod_group_score_df_positive!Z300:Z304)</f>
        <v>2.0632888364900337</v>
      </c>
      <c r="D300" s="3">
        <f>AVERAGE(eod_group_score_df_positive!AA300:AA304)</f>
        <v>2.0513129466526059</v>
      </c>
      <c r="E300" s="3">
        <f>AVERAGE(eod_group_score_df_positive!AB300:AB304)</f>
        <v>1.0698092860475488</v>
      </c>
      <c r="F300" s="3">
        <f>AVERAGE(eod_group_score_df_positive!AC300:AC304)</f>
        <v>0.64439108032205783</v>
      </c>
      <c r="G300" t="s">
        <v>277</v>
      </c>
      <c r="H300" s="3">
        <f>ABS(AVERAGE(eod_group_score_df_negative!Z300:Z304))</f>
        <v>0.11453859520108256</v>
      </c>
      <c r="I300" s="3">
        <f>ABS(AVERAGE(eod_group_score_df_negative!AA300:AA304))</f>
        <v>0.10698857792752987</v>
      </c>
      <c r="J300" s="3">
        <f>ABS(AVERAGE(eod_group_score_df_negative!AB300:AB304))</f>
        <v>8.9035228174360867E-2</v>
      </c>
      <c r="K300" s="3">
        <f>ABS(AVERAGE(eod_group_score_df_negative!AC300:AC304))</f>
        <v>3.4580079618709833E-2</v>
      </c>
      <c r="L300" t="s">
        <v>277</v>
      </c>
      <c r="M300" s="4">
        <f t="shared" si="365"/>
        <v>0.89481389247435306</v>
      </c>
      <c r="N300" s="4">
        <f t="shared" si="366"/>
        <v>0.90085854389752817</v>
      </c>
      <c r="O300" s="4">
        <f t="shared" si="367"/>
        <v>0.84633792181491685</v>
      </c>
      <c r="P300" s="4">
        <f t="shared" si="368"/>
        <v>0.8981397689359103</v>
      </c>
      <c r="Q300" t="s">
        <v>277</v>
      </c>
      <c r="R300" s="6">
        <f t="shared" si="369"/>
        <v>45077</v>
      </c>
      <c r="S300" s="5">
        <f t="shared" ref="S300:V300" si="454">AVERAGE(M300:M304)</f>
        <v>0.76415938916389614</v>
      </c>
      <c r="T300" s="5">
        <f t="shared" si="454"/>
        <v>0.73748404419886215</v>
      </c>
      <c r="U300" s="5">
        <f t="shared" si="454"/>
        <v>0.66210896070235192</v>
      </c>
      <c r="V300" s="5">
        <f t="shared" si="454"/>
        <v>0.58757205465077522</v>
      </c>
      <c r="W300" s="5">
        <f t="shared" si="371"/>
        <v>2.7513244487158852</v>
      </c>
      <c r="X300">
        <f>group_stock_price_index[[#This Row],[VNINDEX]]</f>
        <v>1075.17</v>
      </c>
      <c r="Y300" t="s">
        <v>277</v>
      </c>
      <c r="Z300" s="1">
        <f t="shared" si="372"/>
        <v>45077</v>
      </c>
      <c r="AA300" s="4">
        <f t="shared" si="373"/>
        <v>0.8</v>
      </c>
      <c r="AB300" s="4">
        <f t="shared" si="374"/>
        <v>0.8</v>
      </c>
      <c r="AC300" s="4">
        <f t="shared" si="375"/>
        <v>0.6</v>
      </c>
      <c r="AD300" s="4">
        <f t="shared" si="376"/>
        <v>0.6</v>
      </c>
      <c r="AE300" s="4">
        <f t="shared" si="377"/>
        <v>2.8000000000000003</v>
      </c>
      <c r="AF300" s="7">
        <f t="shared" si="378"/>
        <v>1075.17</v>
      </c>
      <c r="AG300" t="s">
        <v>277</v>
      </c>
      <c r="AI300" t="s">
        <v>277</v>
      </c>
      <c r="AJ300" s="1">
        <f t="shared" si="379"/>
        <v>45077</v>
      </c>
      <c r="AK300" s="4">
        <f t="shared" si="380"/>
        <v>0.27639999999999998</v>
      </c>
      <c r="AL300" s="4">
        <f t="shared" si="381"/>
        <v>0.27639999999999998</v>
      </c>
      <c r="AM300" s="4">
        <f t="shared" si="382"/>
        <v>0.15</v>
      </c>
      <c r="AN300" s="4">
        <f t="shared" si="383"/>
        <v>9.2699999999999991E-2</v>
      </c>
      <c r="AO300" s="4">
        <f t="shared" si="384"/>
        <v>0.79549999999999998</v>
      </c>
      <c r="AP300" s="4">
        <f t="shared" si="408"/>
        <v>1</v>
      </c>
      <c r="AQ300" s="4">
        <f t="shared" si="414"/>
        <v>0.8</v>
      </c>
      <c r="AR300" s="2">
        <f t="shared" si="385"/>
        <v>1075.17</v>
      </c>
      <c r="AU300">
        <f t="shared" si="409"/>
        <v>1.3819999999999999</v>
      </c>
      <c r="AV300">
        <f t="shared" si="410"/>
        <v>1.3819999999999999</v>
      </c>
      <c r="AW300">
        <f t="shared" si="411"/>
        <v>0.61799999999999999</v>
      </c>
      <c r="AX300">
        <f t="shared" si="412"/>
        <v>0.61799999999999999</v>
      </c>
      <c r="BE300" s="1">
        <f t="shared" si="386"/>
        <v>45077</v>
      </c>
      <c r="BF300">
        <f t="shared" si="387"/>
        <v>1.3819999999999999</v>
      </c>
      <c r="BG300">
        <f t="shared" si="388"/>
        <v>1.3819999999999999</v>
      </c>
      <c r="BH300">
        <f t="shared" si="389"/>
        <v>1</v>
      </c>
      <c r="BI300">
        <f t="shared" si="390"/>
        <v>0.61799999999999999</v>
      </c>
    </row>
    <row r="301" spans="1:61" x14ac:dyDescent="0.25">
      <c r="A301" s="1">
        <f>eod_group_score_df_positive[[#This Row],[date]]</f>
        <v>45076</v>
      </c>
      <c r="B301" t="s">
        <v>277</v>
      </c>
      <c r="C301" s="3">
        <f>AVERAGE(eod_group_score_df_positive!Z301:Z305)</f>
        <v>1.7103712998982339</v>
      </c>
      <c r="D301" s="3">
        <f>AVERAGE(eod_group_score_df_positive!AA301:AA305)</f>
        <v>1.7178224573741498</v>
      </c>
      <c r="E301" s="3">
        <f>AVERAGE(eod_group_score_df_positive!AB301:AB305)</f>
        <v>0.9674023956202783</v>
      </c>
      <c r="F301" s="3">
        <f>AVERAGE(eod_group_score_df_positive!AC301:AC305)</f>
        <v>0.42680231108777622</v>
      </c>
      <c r="G301" t="s">
        <v>277</v>
      </c>
      <c r="H301" s="3">
        <f>ABS(AVERAGE(eod_group_score_df_negative!Z301:Z305))</f>
        <v>0.12378469440527758</v>
      </c>
      <c r="I301" s="3">
        <f>ABS(AVERAGE(eod_group_score_df_negative!AA301:AA305))</f>
        <v>0.15343585658540476</v>
      </c>
      <c r="J301" s="3">
        <f>ABS(AVERAGE(eod_group_score_df_negative!AB301:AB305))</f>
        <v>0.10391168349412036</v>
      </c>
      <c r="K301" s="3">
        <f>ABS(AVERAGE(eod_group_score_df_negative!AC301:AC305))</f>
        <v>7.9403913843749702E-2</v>
      </c>
      <c r="L301" t="s">
        <v>277</v>
      </c>
      <c r="M301" s="4">
        <f t="shared" si="365"/>
        <v>0.8650227191256078</v>
      </c>
      <c r="N301" s="4">
        <f t="shared" si="366"/>
        <v>0.83600782912676885</v>
      </c>
      <c r="O301" s="4">
        <f t="shared" si="367"/>
        <v>0.80601079455612323</v>
      </c>
      <c r="P301" s="4">
        <f t="shared" si="368"/>
        <v>0.68627839827734016</v>
      </c>
      <c r="Q301" t="s">
        <v>277</v>
      </c>
      <c r="R301" s="6">
        <f t="shared" si="369"/>
        <v>45076</v>
      </c>
      <c r="S301" s="5">
        <f t="shared" ref="S301:V301" si="455">AVERAGE(M301:M305)</f>
        <v>0.6951824341890096</v>
      </c>
      <c r="T301" s="5">
        <f t="shared" si="455"/>
        <v>0.61383487635177858</v>
      </c>
      <c r="U301" s="5">
        <f t="shared" si="455"/>
        <v>0.56732924963292997</v>
      </c>
      <c r="V301" s="5">
        <f t="shared" si="455"/>
        <v>0.45200375381699409</v>
      </c>
      <c r="W301" s="5">
        <f t="shared" si="371"/>
        <v>2.328350313990712</v>
      </c>
      <c r="X301">
        <f>group_stock_price_index[[#This Row],[VNINDEX]]</f>
        <v>1078.05</v>
      </c>
      <c r="Y301" t="s">
        <v>277</v>
      </c>
      <c r="Z301" s="1">
        <f t="shared" si="372"/>
        <v>45076</v>
      </c>
      <c r="AA301" s="4">
        <f t="shared" si="373"/>
        <v>0.6</v>
      </c>
      <c r="AB301" s="4">
        <f t="shared" si="374"/>
        <v>0.6</v>
      </c>
      <c r="AC301" s="4">
        <f t="shared" si="375"/>
        <v>0.6</v>
      </c>
      <c r="AD301" s="4">
        <f t="shared" si="376"/>
        <v>0.4</v>
      </c>
      <c r="AE301" s="4">
        <f t="shared" si="377"/>
        <v>2.1999999999999997</v>
      </c>
      <c r="AF301" s="7">
        <f t="shared" si="378"/>
        <v>1078.05</v>
      </c>
      <c r="AG301" t="s">
        <v>277</v>
      </c>
      <c r="AI301" t="s">
        <v>277</v>
      </c>
      <c r="AJ301" s="1">
        <f t="shared" si="379"/>
        <v>45076</v>
      </c>
      <c r="AK301" s="4">
        <f t="shared" si="380"/>
        <v>0.15</v>
      </c>
      <c r="AL301" s="4">
        <f t="shared" si="381"/>
        <v>0.15</v>
      </c>
      <c r="AM301" s="4">
        <f t="shared" si="382"/>
        <v>9.2699999999999991E-2</v>
      </c>
      <c r="AN301" s="4">
        <f t="shared" si="383"/>
        <v>3.8200000000000005E-2</v>
      </c>
      <c r="AO301" s="4">
        <f t="shared" si="384"/>
        <v>0.43090000000000001</v>
      </c>
      <c r="AP301" s="4">
        <f t="shared" si="408"/>
        <v>0.7</v>
      </c>
      <c r="AQ301" s="4">
        <f t="shared" si="414"/>
        <v>0.4</v>
      </c>
      <c r="AR301" s="2">
        <f t="shared" si="385"/>
        <v>1078.05</v>
      </c>
      <c r="AU301">
        <f t="shared" si="409"/>
        <v>1.3819999999999999</v>
      </c>
      <c r="AV301">
        <f t="shared" si="410"/>
        <v>1.3819999999999999</v>
      </c>
      <c r="AW301">
        <f t="shared" si="411"/>
        <v>0.61799999999999999</v>
      </c>
      <c r="AX301">
        <f t="shared" si="412"/>
        <v>0.61799999999999999</v>
      </c>
      <c r="BE301" s="1">
        <f t="shared" si="386"/>
        <v>45076</v>
      </c>
      <c r="BF301">
        <f t="shared" si="387"/>
        <v>1</v>
      </c>
      <c r="BG301">
        <f t="shared" si="388"/>
        <v>1</v>
      </c>
      <c r="BH301">
        <f t="shared" si="389"/>
        <v>0.61799999999999999</v>
      </c>
      <c r="BI301">
        <f t="shared" si="390"/>
        <v>0.38200000000000001</v>
      </c>
    </row>
    <row r="302" spans="1:61" x14ac:dyDescent="0.25">
      <c r="A302" s="1">
        <f>eod_group_score_df_positive[[#This Row],[date]]</f>
        <v>45075</v>
      </c>
      <c r="B302" t="s">
        <v>277</v>
      </c>
      <c r="C302" s="3">
        <f>AVERAGE(eod_group_score_df_positive!Z302:Z306)</f>
        <v>1.4377701185927152</v>
      </c>
      <c r="D302" s="3">
        <f>AVERAGE(eod_group_score_df_positive!AA302:AA306)</f>
        <v>1.5141262013632122</v>
      </c>
      <c r="E302" s="3">
        <f>AVERAGE(eod_group_score_df_positive!AB302:AB306)</f>
        <v>0.84245504364899781</v>
      </c>
      <c r="F302" s="3">
        <f>AVERAGE(eod_group_score_df_positive!AC302:AC306)</f>
        <v>0.38709401534187132</v>
      </c>
      <c r="G302" t="s">
        <v>277</v>
      </c>
      <c r="H302" s="3">
        <f>ABS(AVERAGE(eod_group_score_df_negative!Z302:Z306))</f>
        <v>0.1625737020088987</v>
      </c>
      <c r="I302" s="3">
        <f>ABS(AVERAGE(eod_group_score_df_negative!AA302:AA306))</f>
        <v>0.15830828239076136</v>
      </c>
      <c r="J302" s="3">
        <f>ABS(AVERAGE(eod_group_score_df_negative!AB302:AB306))</f>
        <v>0.13237263733916138</v>
      </c>
      <c r="K302" s="3">
        <f>ABS(AVERAGE(eod_group_score_df_negative!AC302:AC306))</f>
        <v>8.5121323948004299E-2</v>
      </c>
      <c r="L302" t="s">
        <v>277</v>
      </c>
      <c r="M302" s="4">
        <f t="shared" si="365"/>
        <v>0.79682653200387565</v>
      </c>
      <c r="N302" s="4">
        <f t="shared" si="366"/>
        <v>0.810685220941606</v>
      </c>
      <c r="O302" s="4">
        <f t="shared" si="367"/>
        <v>0.72841838630397027</v>
      </c>
      <c r="P302" s="4">
        <f t="shared" si="368"/>
        <v>0.63948090260680224</v>
      </c>
      <c r="Q302" t="s">
        <v>277</v>
      </c>
      <c r="R302" s="6">
        <f t="shared" si="369"/>
        <v>45075</v>
      </c>
      <c r="S302" s="5">
        <f t="shared" ref="S302:V302" si="456">AVERAGE(M302:M306)</f>
        <v>0.59993111282278799</v>
      </c>
      <c r="T302" s="5">
        <f t="shared" si="456"/>
        <v>0.5279530954892836</v>
      </c>
      <c r="U302" s="5">
        <f t="shared" si="456"/>
        <v>0.4385767463273863</v>
      </c>
      <c r="V302" s="5">
        <f t="shared" si="456"/>
        <v>0.32581242044073999</v>
      </c>
      <c r="W302" s="5">
        <f t="shared" si="371"/>
        <v>1.8922733750801979</v>
      </c>
      <c r="X302">
        <f>group_stock_price_index[[#This Row],[VNINDEX]]</f>
        <v>1074.98</v>
      </c>
      <c r="Y302" t="s">
        <v>277</v>
      </c>
      <c r="Z302" s="1">
        <f t="shared" si="372"/>
        <v>45075</v>
      </c>
      <c r="AA302" s="4">
        <f t="shared" si="373"/>
        <v>0.6</v>
      </c>
      <c r="AB302" s="4">
        <f t="shared" si="374"/>
        <v>0.6</v>
      </c>
      <c r="AC302" s="4">
        <f t="shared" si="375"/>
        <v>0.4</v>
      </c>
      <c r="AD302" s="4">
        <f t="shared" si="376"/>
        <v>0.4</v>
      </c>
      <c r="AE302" s="4">
        <f t="shared" si="377"/>
        <v>2</v>
      </c>
      <c r="AF302" s="7">
        <f t="shared" si="378"/>
        <v>1074.98</v>
      </c>
      <c r="AG302" t="s">
        <v>277</v>
      </c>
      <c r="AI302" t="s">
        <v>277</v>
      </c>
      <c r="AJ302" s="1">
        <f t="shared" si="379"/>
        <v>45075</v>
      </c>
      <c r="AK302" s="4">
        <f t="shared" si="380"/>
        <v>0.20729999999999998</v>
      </c>
      <c r="AL302" s="4">
        <f t="shared" si="381"/>
        <v>0.20729999999999998</v>
      </c>
      <c r="AM302" s="4">
        <f t="shared" si="382"/>
        <v>0.1</v>
      </c>
      <c r="AN302" s="4">
        <f t="shared" si="383"/>
        <v>6.1800000000000001E-2</v>
      </c>
      <c r="AO302" s="4">
        <f t="shared" si="384"/>
        <v>0.57639999999999991</v>
      </c>
      <c r="AP302" s="4">
        <f t="shared" si="408"/>
        <v>0.7</v>
      </c>
      <c r="AQ302" s="4">
        <f t="shared" si="414"/>
        <v>0.6</v>
      </c>
      <c r="AR302" s="2">
        <f t="shared" si="385"/>
        <v>1074.98</v>
      </c>
      <c r="AU302">
        <f t="shared" si="409"/>
        <v>1.3819999999999999</v>
      </c>
      <c r="AV302">
        <f t="shared" si="410"/>
        <v>1.3819999999999999</v>
      </c>
      <c r="AW302">
        <f t="shared" si="411"/>
        <v>0.61799999999999999</v>
      </c>
      <c r="AX302">
        <f t="shared" si="412"/>
        <v>0.61799999999999999</v>
      </c>
      <c r="BE302" s="1">
        <f t="shared" si="386"/>
        <v>45075</v>
      </c>
      <c r="BF302">
        <f t="shared" si="387"/>
        <v>1.3819999999999999</v>
      </c>
      <c r="BG302">
        <f t="shared" si="388"/>
        <v>1.3819999999999999</v>
      </c>
      <c r="BH302">
        <f t="shared" si="389"/>
        <v>1</v>
      </c>
      <c r="BI302">
        <f t="shared" si="390"/>
        <v>0.61799999999999999</v>
      </c>
    </row>
    <row r="303" spans="1:61" x14ac:dyDescent="0.25">
      <c r="A303" s="1">
        <f>eod_group_score_df_positive[[#This Row],[date]]</f>
        <v>45072</v>
      </c>
      <c r="B303" t="s">
        <v>277</v>
      </c>
      <c r="C303" s="3">
        <f>AVERAGE(eod_group_score_df_positive!Z303:Z307)</f>
        <v>0.81460112737078527</v>
      </c>
      <c r="D303" s="3">
        <f>AVERAGE(eod_group_score_df_positive!AA303:AA307)</f>
        <v>0.78287956015675608</v>
      </c>
      <c r="E303" s="3">
        <f>AVERAGE(eod_group_score_df_positive!AB303:AB307)</f>
        <v>0.40553766013151177</v>
      </c>
      <c r="F303" s="3">
        <f>AVERAGE(eod_group_score_df_positive!AC303:AC307)</f>
        <v>0.27666822317875261</v>
      </c>
      <c r="G303" t="s">
        <v>277</v>
      </c>
      <c r="H303" s="3">
        <f>ABS(AVERAGE(eod_group_score_df_negative!Z303:Z307))</f>
        <v>0.16372715785092568</v>
      </c>
      <c r="I303" s="3">
        <f>ABS(AVERAGE(eod_group_score_df_negative!AA303:AA307))</f>
        <v>0.16641079616683932</v>
      </c>
      <c r="J303" s="3">
        <f>ABS(AVERAGE(eod_group_score_df_negative!AB303:AB307))</f>
        <v>0.1356697610335828</v>
      </c>
      <c r="K303" s="3">
        <f>ABS(AVERAGE(eod_group_score_df_negative!AC303:AC307))</f>
        <v>0.1092277637177442</v>
      </c>
      <c r="L303" t="s">
        <v>277</v>
      </c>
      <c r="M303" s="4">
        <f t="shared" si="365"/>
        <v>0.66529198772205278</v>
      </c>
      <c r="N303" s="4">
        <f t="shared" si="366"/>
        <v>0.64939958557819177</v>
      </c>
      <c r="O303" s="4">
        <f t="shared" si="367"/>
        <v>0.49864042609941622</v>
      </c>
      <c r="P303" s="4">
        <f t="shared" si="368"/>
        <v>0.43390049429541871</v>
      </c>
      <c r="Q303" t="s">
        <v>277</v>
      </c>
      <c r="R303" s="6">
        <f t="shared" si="369"/>
        <v>45072</v>
      </c>
      <c r="S303" s="5">
        <f t="shared" ref="S303:V303" si="457">AVERAGE(M303:M307)</f>
        <v>0.53092225993523978</v>
      </c>
      <c r="T303" s="5">
        <f t="shared" si="457"/>
        <v>0.4481188096330655</v>
      </c>
      <c r="U303" s="5">
        <f t="shared" si="457"/>
        <v>0.33554771339976786</v>
      </c>
      <c r="V303" s="5">
        <f t="shared" si="457"/>
        <v>0.20884153205448994</v>
      </c>
      <c r="W303" s="5">
        <f t="shared" si="371"/>
        <v>1.523430315022563</v>
      </c>
      <c r="X303">
        <f>group_stock_price_index[[#This Row],[VNINDEX]]</f>
        <v>1063.76</v>
      </c>
      <c r="Y303" t="s">
        <v>277</v>
      </c>
      <c r="Z303" s="1">
        <f t="shared" si="372"/>
        <v>45072</v>
      </c>
      <c r="AA303" s="4">
        <f t="shared" si="373"/>
        <v>0.6</v>
      </c>
      <c r="AB303" s="4">
        <f t="shared" si="374"/>
        <v>0.4</v>
      </c>
      <c r="AC303" s="4">
        <f t="shared" si="375"/>
        <v>0.4</v>
      </c>
      <c r="AD303" s="4">
        <f t="shared" si="376"/>
        <v>0.2</v>
      </c>
      <c r="AE303" s="4">
        <f t="shared" si="377"/>
        <v>1.5999999999999999</v>
      </c>
      <c r="AF303" s="7">
        <f t="shared" si="378"/>
        <v>1063.76</v>
      </c>
      <c r="AG303" t="s">
        <v>277</v>
      </c>
      <c r="AI303" t="s">
        <v>277</v>
      </c>
      <c r="AJ303" s="1">
        <f t="shared" si="379"/>
        <v>45072</v>
      </c>
      <c r="AK303" s="4">
        <f t="shared" si="380"/>
        <v>0.20729999999999998</v>
      </c>
      <c r="AL303" s="4">
        <f t="shared" si="381"/>
        <v>0.13819999999999999</v>
      </c>
      <c r="AM303" s="4">
        <f t="shared" si="382"/>
        <v>0.1</v>
      </c>
      <c r="AN303" s="4">
        <f t="shared" si="383"/>
        <v>3.09E-2</v>
      </c>
      <c r="AO303" s="4">
        <f t="shared" si="384"/>
        <v>0.47639999999999999</v>
      </c>
      <c r="AP303" s="4">
        <f t="shared" si="408"/>
        <v>0.7</v>
      </c>
      <c r="AQ303" s="4">
        <f t="shared" si="414"/>
        <v>0.4</v>
      </c>
      <c r="AR303" s="2">
        <f t="shared" si="385"/>
        <v>1063.76</v>
      </c>
      <c r="AU303">
        <f t="shared" si="409"/>
        <v>1.3819999999999999</v>
      </c>
      <c r="AV303">
        <f t="shared" si="410"/>
        <v>1.3819999999999999</v>
      </c>
      <c r="AW303">
        <f t="shared" si="411"/>
        <v>0.61799999999999999</v>
      </c>
      <c r="AX303">
        <f t="shared" si="412"/>
        <v>0.61799999999999999</v>
      </c>
      <c r="BE303" s="1">
        <f t="shared" si="386"/>
        <v>45072</v>
      </c>
      <c r="BF303">
        <f t="shared" si="387"/>
        <v>1.3819999999999999</v>
      </c>
      <c r="BG303">
        <f t="shared" si="388"/>
        <v>1.3819999999999999</v>
      </c>
      <c r="BH303">
        <f t="shared" si="389"/>
        <v>1</v>
      </c>
      <c r="BI303">
        <f t="shared" si="390"/>
        <v>0.61799999999999999</v>
      </c>
    </row>
    <row r="304" spans="1:61" x14ac:dyDescent="0.25">
      <c r="A304" s="1">
        <f>eod_group_score_df_positive[[#This Row],[date]]</f>
        <v>45071</v>
      </c>
      <c r="B304" t="s">
        <v>277</v>
      </c>
      <c r="C304" s="3">
        <f>AVERAGE(eod_group_score_df_positive!Z304:Z308)</f>
        <v>0.71182514131032859</v>
      </c>
      <c r="D304" s="3">
        <f>AVERAGE(eod_group_score_df_positive!AA304:AA308)</f>
        <v>0.58002155691749258</v>
      </c>
      <c r="E304" s="3">
        <f>AVERAGE(eod_group_score_df_positive!AB304:AB308)</f>
        <v>0.33988017672836451</v>
      </c>
      <c r="F304" s="3">
        <f>AVERAGE(eod_group_score_df_positive!AC304:AC308)</f>
        <v>0.25886269420946922</v>
      </c>
      <c r="G304" t="s">
        <v>277</v>
      </c>
      <c r="H304" s="3">
        <f>ABS(AVERAGE(eod_group_score_df_negative!Z304:Z308))</f>
        <v>0.17860083436480537</v>
      </c>
      <c r="I304" s="3">
        <f>ABS(AVERAGE(eod_group_score_df_negative!AA304:AA308))</f>
        <v>0.19828586281010616</v>
      </c>
      <c r="J304" s="3">
        <f>ABS(AVERAGE(eod_group_score_df_negative!AB304:AB308))</f>
        <v>0.13509896430581075</v>
      </c>
      <c r="K304" s="3">
        <f>ABS(AVERAGE(eod_group_score_df_negative!AC304:AC308))</f>
        <v>0.14559108264882831</v>
      </c>
      <c r="L304" t="s">
        <v>277</v>
      </c>
      <c r="M304" s="4">
        <f t="shared" si="365"/>
        <v>0.59884181449359097</v>
      </c>
      <c r="N304" s="4">
        <f t="shared" si="366"/>
        <v>0.49046904145021614</v>
      </c>
      <c r="O304" s="4">
        <f t="shared" si="367"/>
        <v>0.43113727473733321</v>
      </c>
      <c r="P304" s="4">
        <f t="shared" si="368"/>
        <v>0.28006070913840475</v>
      </c>
      <c r="Q304" t="s">
        <v>277</v>
      </c>
      <c r="R304" s="6">
        <f t="shared" si="369"/>
        <v>45071</v>
      </c>
      <c r="S304" s="5">
        <f t="shared" ref="S304:V304" si="458">AVERAGE(M304:M308)</f>
        <v>0.40421250799282615</v>
      </c>
      <c r="T304" s="5">
        <f t="shared" si="458"/>
        <v>0.32418018877639609</v>
      </c>
      <c r="U304" s="5">
        <f t="shared" si="458"/>
        <v>0.20937627027507927</v>
      </c>
      <c r="V304" s="5">
        <f t="shared" si="458"/>
        <v>9.0592114197325616E-2</v>
      </c>
      <c r="W304" s="5">
        <f t="shared" si="371"/>
        <v>1.0283610812416271</v>
      </c>
      <c r="X304">
        <f>group_stock_price_index[[#This Row],[VNINDEX]]</f>
        <v>1064.6300000000001</v>
      </c>
      <c r="Y304" t="s">
        <v>277</v>
      </c>
      <c r="Z304" s="1">
        <f t="shared" si="372"/>
        <v>45071</v>
      </c>
      <c r="AA304" s="4">
        <f t="shared" si="373"/>
        <v>0.4</v>
      </c>
      <c r="AB304" s="4">
        <f t="shared" si="374"/>
        <v>0.4</v>
      </c>
      <c r="AC304" s="4">
        <f t="shared" si="375"/>
        <v>0.2</v>
      </c>
      <c r="AD304" s="4">
        <f t="shared" si="376"/>
        <v>0</v>
      </c>
      <c r="AE304" s="4">
        <f t="shared" si="377"/>
        <v>1</v>
      </c>
      <c r="AF304" s="7">
        <f t="shared" si="378"/>
        <v>1064.6300000000001</v>
      </c>
      <c r="AG304" t="s">
        <v>277</v>
      </c>
      <c r="AI304" t="s">
        <v>277</v>
      </c>
      <c r="AJ304" s="1">
        <f t="shared" si="379"/>
        <v>45071</v>
      </c>
      <c r="AK304" s="4">
        <f t="shared" si="380"/>
        <v>0.13819999999999999</v>
      </c>
      <c r="AL304" s="4">
        <f t="shared" si="381"/>
        <v>0.13819999999999999</v>
      </c>
      <c r="AM304" s="4">
        <f t="shared" si="382"/>
        <v>0.05</v>
      </c>
      <c r="AN304" s="4">
        <f t="shared" si="383"/>
        <v>0</v>
      </c>
      <c r="AO304" s="4">
        <f t="shared" si="384"/>
        <v>0.32639999999999997</v>
      </c>
      <c r="AP304" s="4">
        <f t="shared" si="408"/>
        <v>0.7</v>
      </c>
      <c r="AQ304" s="4">
        <f t="shared" si="414"/>
        <v>0.4</v>
      </c>
      <c r="AR304" s="2">
        <f t="shared" si="385"/>
        <v>1064.6300000000001</v>
      </c>
      <c r="AU304">
        <f t="shared" si="409"/>
        <v>1.3819999999999999</v>
      </c>
      <c r="AV304">
        <f t="shared" si="410"/>
        <v>1.3819999999999999</v>
      </c>
      <c r="AW304">
        <f t="shared" si="411"/>
        <v>0.61799999999999999</v>
      </c>
      <c r="AX304">
        <f t="shared" si="412"/>
        <v>0.61799999999999999</v>
      </c>
      <c r="BE304" s="1">
        <f t="shared" si="386"/>
        <v>45071</v>
      </c>
      <c r="BF304">
        <f t="shared" si="387"/>
        <v>1.3819999999999999</v>
      </c>
      <c r="BG304">
        <f t="shared" si="388"/>
        <v>1.3819999999999999</v>
      </c>
      <c r="BH304">
        <f t="shared" si="389"/>
        <v>1</v>
      </c>
      <c r="BI304">
        <f t="shared" si="390"/>
        <v>0.61799999999999999</v>
      </c>
    </row>
    <row r="305" spans="1:61" x14ac:dyDescent="0.25">
      <c r="A305" s="1">
        <f>eod_group_score_df_positive[[#This Row],[date]]</f>
        <v>45070</v>
      </c>
      <c r="B305" t="s">
        <v>277</v>
      </c>
      <c r="C305" s="3">
        <f>AVERAGE(eod_group_score_df_positive!Z305:Z309)</f>
        <v>0.69889463482618008</v>
      </c>
      <c r="D305" s="3">
        <f>AVERAGE(eod_group_score_df_positive!AA305:AA309)</f>
        <v>0.40329010908525503</v>
      </c>
      <c r="E305" s="3">
        <f>AVERAGE(eod_group_score_df_positive!AB305:AB309)</f>
        <v>0.31725314611790223</v>
      </c>
      <c r="F305" s="3">
        <f>AVERAGE(eod_group_score_df_positive!AC305:AC309)</f>
        <v>0.2410204330795182</v>
      </c>
      <c r="G305" t="s">
        <v>277</v>
      </c>
      <c r="H305" s="3">
        <f>ABS(AVERAGE(eod_group_score_df_negative!Z305:Z309))</f>
        <v>0.20294613568392536</v>
      </c>
      <c r="I305" s="3">
        <f>ABS(AVERAGE(eod_group_score_df_negative!AA305:AA309))</f>
        <v>0.22556707846536606</v>
      </c>
      <c r="J305" s="3">
        <f>ABS(AVERAGE(eod_group_score_df_negative!AB305:AB309))</f>
        <v>0.14506694447291787</v>
      </c>
      <c r="K305" s="3">
        <f>ABS(AVERAGE(eod_group_score_df_negative!AC305:AC309))</f>
        <v>0.15399845703672246</v>
      </c>
      <c r="L305" t="s">
        <v>277</v>
      </c>
      <c r="M305" s="4">
        <f t="shared" si="365"/>
        <v>0.54992911759992047</v>
      </c>
      <c r="N305" s="4">
        <f t="shared" si="366"/>
        <v>0.2826127046621103</v>
      </c>
      <c r="O305" s="4">
        <f t="shared" si="367"/>
        <v>0.37243936646780734</v>
      </c>
      <c r="P305" s="4">
        <f t="shared" si="368"/>
        <v>0.22029826476700423</v>
      </c>
      <c r="Q305" t="s">
        <v>277</v>
      </c>
      <c r="R305" s="6">
        <f t="shared" si="369"/>
        <v>45070</v>
      </c>
      <c r="S305" s="5">
        <f t="shared" ref="S305:V305" si="459">AVERAGE(M305:M309)</f>
        <v>0.34159871602691239</v>
      </c>
      <c r="T305" s="5">
        <f t="shared" si="459"/>
        <v>0.23597857311709972</v>
      </c>
      <c r="U305" s="5">
        <f t="shared" si="459"/>
        <v>0.10493036831191682</v>
      </c>
      <c r="V305" s="5">
        <f t="shared" si="459"/>
        <v>2.881029586462323E-2</v>
      </c>
      <c r="W305" s="5">
        <f t="shared" si="371"/>
        <v>0.71131795332055214</v>
      </c>
      <c r="X305">
        <f>group_stock_price_index[[#This Row],[VNINDEX]]</f>
        <v>1061.79</v>
      </c>
      <c r="Y305" t="s">
        <v>277</v>
      </c>
      <c r="Z305" s="1">
        <f t="shared" si="372"/>
        <v>45070</v>
      </c>
      <c r="AA305" s="4">
        <f t="shared" si="373"/>
        <v>0.4</v>
      </c>
      <c r="AB305" s="4">
        <f t="shared" si="374"/>
        <v>0.2</v>
      </c>
      <c r="AC305" s="4">
        <f t="shared" si="375"/>
        <v>0</v>
      </c>
      <c r="AD305" s="4">
        <f t="shared" si="376"/>
        <v>0</v>
      </c>
      <c r="AE305" s="4">
        <f t="shared" si="377"/>
        <v>0.60000000000000009</v>
      </c>
      <c r="AF305" s="7">
        <f t="shared" si="378"/>
        <v>1061.79</v>
      </c>
      <c r="AG305" t="s">
        <v>277</v>
      </c>
      <c r="AI305" t="s">
        <v>277</v>
      </c>
      <c r="AJ305" s="1">
        <f t="shared" si="379"/>
        <v>45070</v>
      </c>
      <c r="AK305" s="4">
        <f t="shared" si="380"/>
        <v>0.13819999999999999</v>
      </c>
      <c r="AL305" s="4">
        <f t="shared" si="381"/>
        <v>6.9099999999999995E-2</v>
      </c>
      <c r="AM305" s="4">
        <f t="shared" si="382"/>
        <v>0</v>
      </c>
      <c r="AN305" s="4">
        <f t="shared" si="383"/>
        <v>0</v>
      </c>
      <c r="AO305" s="4">
        <f t="shared" si="384"/>
        <v>0.20729999999999998</v>
      </c>
      <c r="AP305" s="4">
        <f t="shared" si="408"/>
        <v>0</v>
      </c>
      <c r="AQ305" s="4">
        <f t="shared" si="414"/>
        <v>0.2</v>
      </c>
      <c r="AR305" s="2">
        <f t="shared" si="385"/>
        <v>1061.79</v>
      </c>
      <c r="AU305">
        <f t="shared" si="409"/>
        <v>1.3819999999999999</v>
      </c>
      <c r="AV305">
        <f t="shared" si="410"/>
        <v>1.3819999999999999</v>
      </c>
      <c r="AW305">
        <f t="shared" si="411"/>
        <v>0.61799999999999999</v>
      </c>
      <c r="AX305">
        <f t="shared" si="412"/>
        <v>0.61799999999999999</v>
      </c>
      <c r="BE305" s="1">
        <f t="shared" si="386"/>
        <v>45070</v>
      </c>
      <c r="BF305">
        <f t="shared" si="387"/>
        <v>1.3819999999999999</v>
      </c>
      <c r="BG305">
        <f t="shared" si="388"/>
        <v>1.3819999999999999</v>
      </c>
      <c r="BH305">
        <f t="shared" si="389"/>
        <v>1</v>
      </c>
      <c r="BI305">
        <f t="shared" si="390"/>
        <v>0.61799999999999999</v>
      </c>
    </row>
    <row r="306" spans="1:61" x14ac:dyDescent="0.25">
      <c r="A306" s="1">
        <f>eod_group_score_df_positive[[#This Row],[date]]</f>
        <v>45069</v>
      </c>
      <c r="B306" t="s">
        <v>277</v>
      </c>
      <c r="C306" s="3">
        <f>AVERAGE(eod_group_score_df_positive!Z306:Z310)</f>
        <v>0.70661756813759924</v>
      </c>
      <c r="D306" s="3">
        <f>AVERAGE(eod_group_score_df_positive!AA306:AA310)</f>
        <v>0.46723648081245017</v>
      </c>
      <c r="E306" s="3">
        <f>AVERAGE(eod_group_score_df_positive!AB306:AB310)</f>
        <v>0.30498358744872395</v>
      </c>
      <c r="F306" s="3">
        <f>AVERAGE(eod_group_score_df_positive!AC306:AC310)</f>
        <v>0.23453088218523685</v>
      </c>
      <c r="G306" t="s">
        <v>277</v>
      </c>
      <c r="H306" s="3">
        <f>ABS(AVERAGE(eod_group_score_df_negative!Z306:Z310))</f>
        <v>0.31100168665561528</v>
      </c>
      <c r="I306" s="3">
        <f>ABS(AVERAGE(eod_group_score_df_negative!AA306:AA310))</f>
        <v>0.19711278402740035</v>
      </c>
      <c r="J306" s="3">
        <f>ABS(AVERAGE(eod_group_score_df_negative!AB306:AB310))</f>
        <v>0.21983299987474697</v>
      </c>
      <c r="K306" s="3">
        <f>ABS(AVERAGE(eod_group_score_df_negative!AC306:AC310))</f>
        <v>0.20994187945301598</v>
      </c>
      <c r="L306" t="s">
        <v>277</v>
      </c>
      <c r="M306" s="4">
        <f t="shared" ref="M306:M369" si="460">(C306-H306)/(C306+H306)</f>
        <v>0.3887661122944997</v>
      </c>
      <c r="N306" s="4">
        <f t="shared" ref="N306:N369" si="461">(D306-I306)/(D306+I306)</f>
        <v>0.40659892481429388</v>
      </c>
      <c r="O306" s="4">
        <f t="shared" ref="O306:O369" si="462">(E306-J306)/(E306+J306)</f>
        <v>0.16224827802840458</v>
      </c>
      <c r="P306" s="4">
        <f t="shared" ref="P306:P369" si="463">(F306-K306)/(F306+K306)</f>
        <v>5.5321731396069995E-2</v>
      </c>
      <c r="Q306" t="s">
        <v>277</v>
      </c>
      <c r="R306" s="6">
        <f t="shared" ref="R306:R369" si="464">A306</f>
        <v>45069</v>
      </c>
      <c r="S306" s="5">
        <f t="shared" ref="S306:V306" si="465">AVERAGE(M306:M310)</f>
        <v>0.30650891658918533</v>
      </c>
      <c r="T306" s="5">
        <f t="shared" si="465"/>
        <v>0.21146703548387213</v>
      </c>
      <c r="U306" s="5">
        <f t="shared" si="465"/>
        <v>2.3663076426053132E-2</v>
      </c>
      <c r="V306" s="5">
        <f t="shared" si="465"/>
        <v>-4.2585656237002625E-2</v>
      </c>
      <c r="W306" s="5">
        <f t="shared" ref="W306:W369" si="466">SUM(S306:V306)</f>
        <v>0.499053372262108</v>
      </c>
      <c r="X306">
        <f>group_stock_price_index[[#This Row],[VNINDEX]]</f>
        <v>1065.8499999999999</v>
      </c>
      <c r="Y306" t="s">
        <v>277</v>
      </c>
      <c r="Z306" s="1">
        <f t="shared" ref="Z306:Z369" si="467">R306</f>
        <v>45069</v>
      </c>
      <c r="AA306" s="4">
        <f t="shared" ref="AA306:AA369" si="468">IF($W306&lt;0,0,IF(S306&lt;20%,0,IF(AND(S306&gt;=20%,S306&lt;30%),20%,IF(AND(S306&gt;=30%,S306&lt;50%),40%,IF(AND(S306&gt;=50%,S306&lt;70%),60%,IF(AND(S306&gt;=70%,S306&lt;80%),80%,IF(S306&gt;=80%,100%)))))))*$AH$1</f>
        <v>0.4</v>
      </c>
      <c r="AB306" s="4">
        <f t="shared" ref="AB306:AB369" si="469">IF($W306&lt;0,0,IF(T306&lt;20%,0,IF(AND(T306&gt;=20%,T306&lt;30%),20%,IF(AND(T306&gt;=30%,T306&lt;50%),40%,IF(AND(T306&gt;=50%,T306&lt;70%),60%,IF(AND(T306&gt;=70%,T306&lt;80%),80%,IF(T306&gt;=80%,100%)))))))*$AH$1</f>
        <v>0.2</v>
      </c>
      <c r="AC306" s="4">
        <f t="shared" ref="AC306:AC369" si="470">IF($W306&lt;0,0,IF(U306&lt;20%,0,IF(AND(U306&gt;=20%,U306&lt;30%),20%,IF(AND(U306&gt;=30%,U306&lt;50%),40%,IF(AND(U306&gt;=50%,U306&lt;70%),60%,IF(AND(U306&gt;=70%,U306&lt;80%),80%,IF(U306&gt;=80%,100%)))))))*$AH$1</f>
        <v>0</v>
      </c>
      <c r="AD306" s="4">
        <f t="shared" ref="AD306:AD369" si="471">IF($W306&lt;0,0,IF(V306&lt;20%,0,IF(AND(V306&gt;=20%,V306&lt;30%),20%,IF(AND(V306&gt;=30%,V306&lt;50%),40%,IF(AND(V306&gt;=50%,V306&lt;70%),60%,IF(AND(V306&gt;=70%,V306&lt;80%),80%,IF(V306&gt;=80%,100%)))))))*$AH$1</f>
        <v>0</v>
      </c>
      <c r="AE306" s="4">
        <f t="shared" ref="AE306:AE369" si="472">SUM(AA306:AD306)</f>
        <v>0.60000000000000009</v>
      </c>
      <c r="AF306" s="7">
        <f t="shared" ref="AF306:AF369" si="473">X306</f>
        <v>1065.8499999999999</v>
      </c>
      <c r="AG306" t="s">
        <v>277</v>
      </c>
      <c r="AI306" t="s">
        <v>277</v>
      </c>
      <c r="AJ306" s="1">
        <f t="shared" ref="AJ306:AJ369" si="474">Z306</f>
        <v>45069</v>
      </c>
      <c r="AK306" s="4">
        <f t="shared" ref="AK306:AK369" si="475">AA306*$AT$1*BF306</f>
        <v>0.13819999999999999</v>
      </c>
      <c r="AL306" s="4">
        <f t="shared" ref="AL306:AL369" si="476">AB306*$AT$1*BG306</f>
        <v>6.9099999999999995E-2</v>
      </c>
      <c r="AM306" s="4">
        <f t="shared" ref="AM306:AM369" si="477">AC306*$AT$1*BH306</f>
        <v>0</v>
      </c>
      <c r="AN306" s="4">
        <f t="shared" ref="AN306:AN369" si="478">AD306*$AT$1*BI306</f>
        <v>0</v>
      </c>
      <c r="AO306" s="4">
        <f t="shared" ref="AO306:AO369" si="479">SUM(AK306:AN306)</f>
        <v>0.20729999999999998</v>
      </c>
      <c r="AP306" s="4">
        <f t="shared" si="408"/>
        <v>0</v>
      </c>
      <c r="AQ306" s="4">
        <f t="shared" si="414"/>
        <v>0.2</v>
      </c>
      <c r="AR306" s="2">
        <f t="shared" ref="AR306:AR369" si="480">AF306</f>
        <v>1065.8499999999999</v>
      </c>
      <c r="AU306">
        <f t="shared" si="409"/>
        <v>1.3819999999999999</v>
      </c>
      <c r="AV306">
        <f t="shared" si="410"/>
        <v>1.3819999999999999</v>
      </c>
      <c r="AW306">
        <f t="shared" si="411"/>
        <v>0.61799999999999999</v>
      </c>
      <c r="AX306">
        <f t="shared" si="412"/>
        <v>0.61799999999999999</v>
      </c>
      <c r="BE306" s="1">
        <f t="shared" ref="BE306:BE369" si="481">AJ306</f>
        <v>45069</v>
      </c>
      <c r="BF306">
        <f t="shared" ref="BF306:BF369" si="482">IF(OR(AND(AA306&gt;AC306,AA306&gt;AD306),AND(AB306&gt;AC306,AB306&gt;AD306)),1.382,IF(AND(AD306&gt;AC306,AD306&gt;AB306,AD306&gt;AA306),0.382,1))</f>
        <v>1.3819999999999999</v>
      </c>
      <c r="BG306">
        <f t="shared" ref="BG306:BG369" si="483">IF(OR(AND(AA306&gt;AC306,AA306&gt;AD306),AND(AB306&gt;AC306,AB306&gt;AD306)),1.382,IF(AND(AD306&gt;AC306,AD306&gt;AB306,AD306&gt;AA306),0.382,1))</f>
        <v>1.3819999999999999</v>
      </c>
      <c r="BH306">
        <f t="shared" ref="BH306:BH369" si="484">IF(OR(AND(AA306&gt;AC306,AA306&gt;AD306),AND(AB306&gt;AC306,AB306&gt;AD306)),1,IF(AND(AD306&gt;AC306,AD306&gt;AB306,AD306&gt;AA306),0.382,0.618))</f>
        <v>1</v>
      </c>
      <c r="BI306">
        <f t="shared" ref="BI306:BI369" si="485">IF(OR(AND(AA306&gt;AC306,AA306&gt;AD306),AND(AB306&gt;AC306,AB306&gt;AD306)),0.618,IF(AND(AD306&gt;AC306,AD306&gt;AB306,AD306&gt;AA306),0.382,0.382))</f>
        <v>0.61799999999999999</v>
      </c>
    </row>
    <row r="307" spans="1:61" x14ac:dyDescent="0.25">
      <c r="A307" s="1">
        <f>eod_group_score_df_positive[[#This Row],[date]]</f>
        <v>45068</v>
      </c>
      <c r="B307" t="s">
        <v>277</v>
      </c>
      <c r="C307" s="3">
        <f>AVERAGE(eod_group_score_df_positive!Z307:Z311)</f>
        <v>0.74434809461139539</v>
      </c>
      <c r="D307" s="3">
        <f>AVERAGE(eod_group_score_df_positive!AA307:AA311)</f>
        <v>0.47860367692701972</v>
      </c>
      <c r="E307" s="3">
        <f>AVERAGE(eod_group_score_df_positive!AB307:AB311)</f>
        <v>0.31123325355970938</v>
      </c>
      <c r="F307" s="3">
        <f>AVERAGE(eod_group_score_df_positive!AC307:AC311)</f>
        <v>0.22168999867401945</v>
      </c>
      <c r="G307" t="s">
        <v>277</v>
      </c>
      <c r="H307" s="3">
        <f>ABS(AVERAGE(eod_group_score_df_negative!Z307:Z311))</f>
        <v>0.28107852925730714</v>
      </c>
      <c r="I307" s="3">
        <f>ABS(AVERAGE(eod_group_score_df_negative!AA307:AA311))</f>
        <v>0.19953872558395641</v>
      </c>
      <c r="J307" s="3">
        <f>ABS(AVERAGE(eod_group_score_df_negative!AB307:AB311))</f>
        <v>0.20181401065398902</v>
      </c>
      <c r="K307" s="3">
        <f>ABS(AVERAGE(eod_group_score_df_negative!AC307:AC311))</f>
        <v>0.19872425592758342</v>
      </c>
      <c r="L307" t="s">
        <v>277</v>
      </c>
      <c r="M307" s="4">
        <f t="shared" si="460"/>
        <v>0.45178226756613465</v>
      </c>
      <c r="N307" s="4">
        <f t="shared" si="461"/>
        <v>0.41151379166051555</v>
      </c>
      <c r="O307" s="4">
        <f t="shared" si="462"/>
        <v>0.21327322166587798</v>
      </c>
      <c r="P307" s="4">
        <f t="shared" si="463"/>
        <v>5.4626460675552165E-2</v>
      </c>
      <c r="Q307" t="s">
        <v>277</v>
      </c>
      <c r="R307" s="6">
        <f t="shared" si="464"/>
        <v>45068</v>
      </c>
      <c r="S307" s="5">
        <f t="shared" ref="S307:V307" si="486">AVERAGE(M307:M311)</f>
        <v>0.36537776929195276</v>
      </c>
      <c r="T307" s="5">
        <f t="shared" si="486"/>
        <v>0.2244267130699637</v>
      </c>
      <c r="U307" s="5">
        <f t="shared" si="486"/>
        <v>8.6397580435764648E-2</v>
      </c>
      <c r="V307" s="5">
        <f t="shared" si="486"/>
        <v>3.9005367014126269E-2</v>
      </c>
      <c r="W307" s="5">
        <f t="shared" si="466"/>
        <v>0.71520742981180729</v>
      </c>
      <c r="X307">
        <f>group_stock_price_index[[#This Row],[VNINDEX]]</f>
        <v>1070.6400000000001</v>
      </c>
      <c r="Y307" t="s">
        <v>277</v>
      </c>
      <c r="Z307" s="1">
        <f t="shared" si="467"/>
        <v>45068</v>
      </c>
      <c r="AA307" s="4">
        <f t="shared" si="468"/>
        <v>0.4</v>
      </c>
      <c r="AB307" s="4">
        <f t="shared" si="469"/>
        <v>0.2</v>
      </c>
      <c r="AC307" s="4">
        <f t="shared" si="470"/>
        <v>0</v>
      </c>
      <c r="AD307" s="4">
        <f t="shared" si="471"/>
        <v>0</v>
      </c>
      <c r="AE307" s="4">
        <f t="shared" si="472"/>
        <v>0.60000000000000009</v>
      </c>
      <c r="AF307" s="7">
        <f t="shared" si="473"/>
        <v>1070.6400000000001</v>
      </c>
      <c r="AG307" t="s">
        <v>277</v>
      </c>
      <c r="AI307" t="s">
        <v>277</v>
      </c>
      <c r="AJ307" s="1">
        <f t="shared" si="474"/>
        <v>45068</v>
      </c>
      <c r="AK307" s="4">
        <f t="shared" si="475"/>
        <v>0.13819999999999999</v>
      </c>
      <c r="AL307" s="4">
        <f t="shared" si="476"/>
        <v>6.9099999999999995E-2</v>
      </c>
      <c r="AM307" s="4">
        <f t="shared" si="477"/>
        <v>0</v>
      </c>
      <c r="AN307" s="4">
        <f t="shared" si="478"/>
        <v>0</v>
      </c>
      <c r="AO307" s="4">
        <f t="shared" si="479"/>
        <v>0.20729999999999998</v>
      </c>
      <c r="AP307" s="4">
        <f t="shared" si="408"/>
        <v>0</v>
      </c>
      <c r="AQ307" s="4">
        <f t="shared" si="414"/>
        <v>0.2</v>
      </c>
      <c r="AR307" s="2">
        <f t="shared" si="480"/>
        <v>1070.6400000000001</v>
      </c>
      <c r="AU307">
        <f t="shared" si="409"/>
        <v>1.3819999999999999</v>
      </c>
      <c r="AV307">
        <f t="shared" si="410"/>
        <v>1.3819999999999999</v>
      </c>
      <c r="AW307">
        <f t="shared" si="411"/>
        <v>0.61799999999999999</v>
      </c>
      <c r="AX307">
        <f t="shared" si="412"/>
        <v>0.61799999999999999</v>
      </c>
      <c r="BE307" s="1">
        <f t="shared" si="481"/>
        <v>45068</v>
      </c>
      <c r="BF307">
        <f t="shared" si="482"/>
        <v>1.3819999999999999</v>
      </c>
      <c r="BG307">
        <f t="shared" si="483"/>
        <v>1.3819999999999999</v>
      </c>
      <c r="BH307">
        <f t="shared" si="484"/>
        <v>1</v>
      </c>
      <c r="BI307">
        <f t="shared" si="485"/>
        <v>0.61799999999999999</v>
      </c>
    </row>
    <row r="308" spans="1:61" x14ac:dyDescent="0.25">
      <c r="A308" s="1">
        <f>eod_group_score_df_positive[[#This Row],[date]]</f>
        <v>45065</v>
      </c>
      <c r="B308" t="s">
        <v>277</v>
      </c>
      <c r="C308" s="3">
        <f>AVERAGE(eod_group_score_df_positive!Z308:Z312)</f>
        <v>0.52460821477250352</v>
      </c>
      <c r="D308" s="3">
        <f>AVERAGE(eod_group_score_df_positive!AA308:AA312)</f>
        <v>0.35114715880968567</v>
      </c>
      <c r="E308" s="3">
        <f>AVERAGE(eod_group_score_df_positive!AB308:AB312)</f>
        <v>0.2430960643449987</v>
      </c>
      <c r="F308" s="3">
        <f>AVERAGE(eod_group_score_df_positive!AC308:AC312)</f>
        <v>0.16109152795884832</v>
      </c>
      <c r="G308" t="s">
        <v>277</v>
      </c>
      <c r="H308" s="3">
        <f>ABS(AVERAGE(eod_group_score_df_negative!Z308:Z312))</f>
        <v>0.49232739581417723</v>
      </c>
      <c r="I308" s="3">
        <f>ABS(AVERAGE(eod_group_score_df_negative!AA308:AA312))</f>
        <v>0.33088634333574518</v>
      </c>
      <c r="J308" s="3">
        <f>ABS(AVERAGE(eod_group_score_df_negative!AB308:AB312))</f>
        <v>0.31717304759521081</v>
      </c>
      <c r="K308" s="3">
        <f>ABS(AVERAGE(eod_group_score_df_negative!AC308:AC312))</f>
        <v>0.22125197650254685</v>
      </c>
      <c r="L308" t="s">
        <v>277</v>
      </c>
      <c r="M308" s="4">
        <f t="shared" si="460"/>
        <v>3.1743228009984976E-2</v>
      </c>
      <c r="N308" s="4">
        <f t="shared" si="461"/>
        <v>2.9706481294844437E-2</v>
      </c>
      <c r="O308" s="4">
        <f t="shared" si="462"/>
        <v>-0.13221678952402685</v>
      </c>
      <c r="P308" s="4">
        <f t="shared" si="463"/>
        <v>-0.1573465949904031</v>
      </c>
      <c r="Q308" t="s">
        <v>277</v>
      </c>
      <c r="R308" s="6">
        <f t="shared" si="464"/>
        <v>45065</v>
      </c>
      <c r="S308" s="5">
        <f t="shared" ref="S308:V308" si="487">AVERAGE(M308:M312)</f>
        <v>0.41810218572899666</v>
      </c>
      <c r="T308" s="5">
        <f t="shared" si="487"/>
        <v>0.24729969412059799</v>
      </c>
      <c r="U308" s="5">
        <f t="shared" si="487"/>
        <v>0.13940272179008276</v>
      </c>
      <c r="V308" s="5">
        <f t="shared" si="487"/>
        <v>0.10099058515946835</v>
      </c>
      <c r="W308" s="5">
        <f t="shared" si="466"/>
        <v>0.90579518679914572</v>
      </c>
      <c r="X308">
        <f>group_stock_price_index[[#This Row],[VNINDEX]]</f>
        <v>1067.07</v>
      </c>
      <c r="Y308" t="s">
        <v>277</v>
      </c>
      <c r="Z308" s="1">
        <f t="shared" si="467"/>
        <v>45065</v>
      </c>
      <c r="AA308" s="4">
        <f t="shared" si="468"/>
        <v>0.4</v>
      </c>
      <c r="AB308" s="4">
        <f t="shared" si="469"/>
        <v>0.2</v>
      </c>
      <c r="AC308" s="4">
        <f t="shared" si="470"/>
        <v>0</v>
      </c>
      <c r="AD308" s="4">
        <f t="shared" si="471"/>
        <v>0</v>
      </c>
      <c r="AE308" s="4">
        <f t="shared" si="472"/>
        <v>0.60000000000000009</v>
      </c>
      <c r="AF308" s="7">
        <f t="shared" si="473"/>
        <v>1067.07</v>
      </c>
      <c r="AG308" t="s">
        <v>277</v>
      </c>
      <c r="AI308" t="s">
        <v>277</v>
      </c>
      <c r="AJ308" s="1">
        <f t="shared" si="474"/>
        <v>45065</v>
      </c>
      <c r="AK308" s="4">
        <f t="shared" si="475"/>
        <v>0.13819999999999999</v>
      </c>
      <c r="AL308" s="4">
        <f t="shared" si="476"/>
        <v>6.9099999999999995E-2</v>
      </c>
      <c r="AM308" s="4">
        <f t="shared" si="477"/>
        <v>0</v>
      </c>
      <c r="AN308" s="4">
        <f t="shared" si="478"/>
        <v>0</v>
      </c>
      <c r="AO308" s="4">
        <f t="shared" si="479"/>
        <v>0.20729999999999998</v>
      </c>
      <c r="AP308" s="4">
        <f t="shared" si="408"/>
        <v>0</v>
      </c>
      <c r="AQ308" s="4">
        <f t="shared" si="414"/>
        <v>0.2</v>
      </c>
      <c r="AR308" s="2">
        <f t="shared" si="480"/>
        <v>1067.07</v>
      </c>
      <c r="AU308">
        <f t="shared" si="409"/>
        <v>1.3819999999999999</v>
      </c>
      <c r="AV308">
        <f t="shared" si="410"/>
        <v>1.3819999999999999</v>
      </c>
      <c r="AW308">
        <f t="shared" si="411"/>
        <v>0.61799999999999999</v>
      </c>
      <c r="AX308">
        <f t="shared" si="412"/>
        <v>0.61799999999999999</v>
      </c>
      <c r="BE308" s="1">
        <f t="shared" si="481"/>
        <v>45065</v>
      </c>
      <c r="BF308">
        <f t="shared" si="482"/>
        <v>1.3819999999999999</v>
      </c>
      <c r="BG308">
        <f t="shared" si="483"/>
        <v>1.3819999999999999</v>
      </c>
      <c r="BH308">
        <f t="shared" si="484"/>
        <v>1</v>
      </c>
      <c r="BI308">
        <f t="shared" si="485"/>
        <v>0.61799999999999999</v>
      </c>
    </row>
    <row r="309" spans="1:61" x14ac:dyDescent="0.25">
      <c r="A309" s="1">
        <f>eod_group_score_df_positive[[#This Row],[date]]</f>
        <v>45064</v>
      </c>
      <c r="B309" t="s">
        <v>277</v>
      </c>
      <c r="C309" s="3">
        <f>AVERAGE(eod_group_score_df_positive!Z309:Z313)</f>
        <v>0.85136754043022334</v>
      </c>
      <c r="D309" s="3">
        <f>AVERAGE(eod_group_score_df_positive!AA309:AA313)</f>
        <v>0.33339024098352021</v>
      </c>
      <c r="E309" s="3">
        <f>AVERAGE(eod_group_score_df_positive!AB309:AB313)</f>
        <v>0.25668993906319881</v>
      </c>
      <c r="F309" s="3">
        <f>AVERAGE(eod_group_score_df_positive!AC309:AC313)</f>
        <v>0.17544438548397673</v>
      </c>
      <c r="G309" t="s">
        <v>277</v>
      </c>
      <c r="H309" s="3">
        <f>ABS(AVERAGE(eod_group_score_df_negative!Z309:Z313))</f>
        <v>0.47292164072952242</v>
      </c>
      <c r="I309" s="3">
        <f>ABS(AVERAGE(eod_group_score_df_negative!AA309:AA313))</f>
        <v>0.30196496076052459</v>
      </c>
      <c r="J309" s="3">
        <f>ABS(AVERAGE(eod_group_score_df_negative!AB309:AB313))</f>
        <v>0.30814171706279431</v>
      </c>
      <c r="K309" s="3">
        <f>ABS(AVERAGE(eod_group_score_df_negative!AC309:AC313))</f>
        <v>0.18586765339240907</v>
      </c>
      <c r="L309" t="s">
        <v>277</v>
      </c>
      <c r="M309" s="4">
        <f t="shared" si="460"/>
        <v>0.28577285466402214</v>
      </c>
      <c r="N309" s="4">
        <f t="shared" si="461"/>
        <v>4.94609631537343E-2</v>
      </c>
      <c r="O309" s="4">
        <f t="shared" si="462"/>
        <v>-9.1092235078478842E-2</v>
      </c>
      <c r="P309" s="4">
        <f t="shared" si="463"/>
        <v>-2.8848382525107095E-2</v>
      </c>
      <c r="Q309" t="s">
        <v>277</v>
      </c>
      <c r="R309" s="6">
        <f t="shared" si="464"/>
        <v>45064</v>
      </c>
      <c r="S309" s="5">
        <f t="shared" ref="S309:V309" si="488">AVERAGE(M309:M313)</f>
        <v>0.59563974503966877</v>
      </c>
      <c r="T309" s="5">
        <f t="shared" si="488"/>
        <v>0.39187106804230443</v>
      </c>
      <c r="U309" s="5">
        <f t="shared" si="488"/>
        <v>0.32785269145456591</v>
      </c>
      <c r="V309" s="5">
        <f t="shared" si="488"/>
        <v>0.22134102595174285</v>
      </c>
      <c r="W309" s="5">
        <f t="shared" si="466"/>
        <v>1.5367045304882818</v>
      </c>
      <c r="X309">
        <f>group_stock_price_index[[#This Row],[VNINDEX]]</f>
        <v>1068.31</v>
      </c>
      <c r="Y309" t="s">
        <v>277</v>
      </c>
      <c r="Z309" s="1">
        <f t="shared" si="467"/>
        <v>45064</v>
      </c>
      <c r="AA309" s="4">
        <f t="shared" si="468"/>
        <v>0.6</v>
      </c>
      <c r="AB309" s="4">
        <f t="shared" si="469"/>
        <v>0.4</v>
      </c>
      <c r="AC309" s="4">
        <f t="shared" si="470"/>
        <v>0.4</v>
      </c>
      <c r="AD309" s="4">
        <f t="shared" si="471"/>
        <v>0.2</v>
      </c>
      <c r="AE309" s="4">
        <f t="shared" si="472"/>
        <v>1.5999999999999999</v>
      </c>
      <c r="AF309" s="7">
        <f t="shared" si="473"/>
        <v>1068.31</v>
      </c>
      <c r="AG309" t="s">
        <v>277</v>
      </c>
      <c r="AI309" t="s">
        <v>277</v>
      </c>
      <c r="AJ309" s="1">
        <f t="shared" si="474"/>
        <v>45064</v>
      </c>
      <c r="AK309" s="4">
        <f t="shared" si="475"/>
        <v>0.20729999999999998</v>
      </c>
      <c r="AL309" s="4">
        <f t="shared" si="476"/>
        <v>0.13819999999999999</v>
      </c>
      <c r="AM309" s="4">
        <f t="shared" si="477"/>
        <v>0.1</v>
      </c>
      <c r="AN309" s="4">
        <f t="shared" si="478"/>
        <v>3.09E-2</v>
      </c>
      <c r="AO309" s="4">
        <f t="shared" si="479"/>
        <v>0.47639999999999999</v>
      </c>
      <c r="AP309" s="4">
        <f t="shared" si="408"/>
        <v>0.7</v>
      </c>
      <c r="AQ309" s="4">
        <f t="shared" si="414"/>
        <v>0.4</v>
      </c>
      <c r="AR309" s="2">
        <f t="shared" si="480"/>
        <v>1068.31</v>
      </c>
      <c r="AU309">
        <f t="shared" si="409"/>
        <v>1.3819999999999999</v>
      </c>
      <c r="AV309">
        <f t="shared" si="410"/>
        <v>1.3819999999999999</v>
      </c>
      <c r="AW309">
        <f t="shared" si="411"/>
        <v>0.61799999999999999</v>
      </c>
      <c r="AX309">
        <f t="shared" si="412"/>
        <v>0.61799999999999999</v>
      </c>
      <c r="BE309" s="1">
        <f t="shared" si="481"/>
        <v>45064</v>
      </c>
      <c r="BF309">
        <f t="shared" si="482"/>
        <v>1.3819999999999999</v>
      </c>
      <c r="BG309">
        <f t="shared" si="483"/>
        <v>1.3819999999999999</v>
      </c>
      <c r="BH309">
        <f t="shared" si="484"/>
        <v>1</v>
      </c>
      <c r="BI309">
        <f t="shared" si="485"/>
        <v>0.61799999999999999</v>
      </c>
    </row>
    <row r="310" spans="1:61" x14ac:dyDescent="0.25">
      <c r="A310" s="1">
        <f>eod_group_score_df_positive[[#This Row],[date]]</f>
        <v>45063</v>
      </c>
      <c r="B310" t="s">
        <v>277</v>
      </c>
      <c r="C310" s="3">
        <f>AVERAGE(eod_group_score_df_positive!Z310:Z314)</f>
        <v>1.015696375535323</v>
      </c>
      <c r="D310" s="3">
        <f>AVERAGE(eod_group_score_df_positive!AA310:AA314)</f>
        <v>0.45118143071423394</v>
      </c>
      <c r="E310" s="3">
        <f>AVERAGE(eod_group_score_df_positive!AB310:AB314)</f>
        <v>0.28307019797815042</v>
      </c>
      <c r="F310" s="3">
        <f>AVERAGE(eod_group_score_df_positive!AC310:AC314)</f>
        <v>0.1558054471638704</v>
      </c>
      <c r="G310" t="s">
        <v>277</v>
      </c>
      <c r="H310" s="3">
        <f>ABS(AVERAGE(eod_group_score_df_negative!Z310:Z314))</f>
        <v>0.46223896954830967</v>
      </c>
      <c r="I310" s="3">
        <f>ABS(AVERAGE(eod_group_score_df_negative!AA310:AA314))</f>
        <v>0.32668069530295968</v>
      </c>
      <c r="J310" s="3">
        <f>ABS(AVERAGE(eod_group_score_df_negative!AB310:AB314))</f>
        <v>0.30293403804237762</v>
      </c>
      <c r="K310" s="3">
        <f>ABS(AVERAGE(eod_group_score_df_negative!AC310:AC314))</f>
        <v>0.20514001246721505</v>
      </c>
      <c r="L310" t="s">
        <v>277</v>
      </c>
      <c r="M310" s="4">
        <f t="shared" si="460"/>
        <v>0.37448012041128531</v>
      </c>
      <c r="N310" s="4">
        <f t="shared" si="461"/>
        <v>0.16005501649597262</v>
      </c>
      <c r="O310" s="4">
        <f t="shared" si="462"/>
        <v>-3.3897092961511222E-2</v>
      </c>
      <c r="P310" s="4">
        <f t="shared" si="463"/>
        <v>-0.13668149574112509</v>
      </c>
      <c r="Q310" t="s">
        <v>277</v>
      </c>
      <c r="R310" s="6">
        <f t="shared" si="464"/>
        <v>45063</v>
      </c>
      <c r="S310" s="5">
        <f t="shared" ref="S310:V310" si="489">AVERAGE(M310:M314)</f>
        <v>0.70829103772925095</v>
      </c>
      <c r="T310" s="5">
        <f t="shared" si="489"/>
        <v>0.52759989200682988</v>
      </c>
      <c r="U310" s="5">
        <f t="shared" si="489"/>
        <v>0.50246901862574478</v>
      </c>
      <c r="V310" s="5">
        <f t="shared" si="489"/>
        <v>0.31395524942600239</v>
      </c>
      <c r="W310" s="5">
        <f t="shared" si="466"/>
        <v>2.052315197787828</v>
      </c>
      <c r="X310">
        <f>group_stock_price_index[[#This Row],[VNINDEX]]</f>
        <v>1060.44</v>
      </c>
      <c r="Y310" t="s">
        <v>277</v>
      </c>
      <c r="Z310" s="1">
        <f t="shared" si="467"/>
        <v>45063</v>
      </c>
      <c r="AA310" s="4">
        <f t="shared" si="468"/>
        <v>0.8</v>
      </c>
      <c r="AB310" s="4">
        <f t="shared" si="469"/>
        <v>0.6</v>
      </c>
      <c r="AC310" s="4">
        <f t="shared" si="470"/>
        <v>0.6</v>
      </c>
      <c r="AD310" s="4">
        <f t="shared" si="471"/>
        <v>0.4</v>
      </c>
      <c r="AE310" s="4">
        <f t="shared" si="472"/>
        <v>2.4</v>
      </c>
      <c r="AF310" s="7">
        <f t="shared" si="473"/>
        <v>1060.44</v>
      </c>
      <c r="AG310" t="s">
        <v>277</v>
      </c>
      <c r="AI310" t="s">
        <v>277</v>
      </c>
      <c r="AJ310" s="1">
        <f t="shared" si="474"/>
        <v>45063</v>
      </c>
      <c r="AK310" s="4">
        <f t="shared" si="475"/>
        <v>0.27639999999999998</v>
      </c>
      <c r="AL310" s="4">
        <f t="shared" si="476"/>
        <v>0.20729999999999998</v>
      </c>
      <c r="AM310" s="4">
        <f t="shared" si="477"/>
        <v>0.15</v>
      </c>
      <c r="AN310" s="4">
        <f t="shared" si="478"/>
        <v>6.1800000000000001E-2</v>
      </c>
      <c r="AO310" s="4">
        <f t="shared" si="479"/>
        <v>0.6954999999999999</v>
      </c>
      <c r="AP310" s="4">
        <f t="shared" si="408"/>
        <v>1</v>
      </c>
      <c r="AQ310" s="4">
        <f t="shared" si="414"/>
        <v>0.6</v>
      </c>
      <c r="AR310" s="2">
        <f t="shared" si="480"/>
        <v>1060.44</v>
      </c>
      <c r="AU310">
        <f t="shared" si="409"/>
        <v>1.3819999999999999</v>
      </c>
      <c r="AV310">
        <f t="shared" si="410"/>
        <v>1.3819999999999999</v>
      </c>
      <c r="AW310">
        <f t="shared" si="411"/>
        <v>0.61799999999999999</v>
      </c>
      <c r="AX310">
        <f t="shared" si="412"/>
        <v>0.61799999999999999</v>
      </c>
      <c r="BE310" s="1">
        <f t="shared" si="481"/>
        <v>45063</v>
      </c>
      <c r="BF310">
        <f t="shared" si="482"/>
        <v>1.3819999999999999</v>
      </c>
      <c r="BG310">
        <f t="shared" si="483"/>
        <v>1.3819999999999999</v>
      </c>
      <c r="BH310">
        <f t="shared" si="484"/>
        <v>1</v>
      </c>
      <c r="BI310">
        <f t="shared" si="485"/>
        <v>0.61799999999999999</v>
      </c>
    </row>
    <row r="311" spans="1:61" x14ac:dyDescent="0.25">
      <c r="A311" s="1">
        <f>eod_group_score_df_positive[[#This Row],[date]]</f>
        <v>45062</v>
      </c>
      <c r="B311" t="s">
        <v>277</v>
      </c>
      <c r="C311" s="3">
        <f>AVERAGE(eod_group_score_df_positive!Z311:Z315)</f>
        <v>1.6758913827981519</v>
      </c>
      <c r="D311" s="3">
        <f>AVERAGE(eod_group_score_df_positive!AA311:AA315)</f>
        <v>0.80518651794387153</v>
      </c>
      <c r="E311" s="3">
        <f>AVERAGE(eod_group_score_df_positive!AB311:AB315)</f>
        <v>0.55888879684356974</v>
      </c>
      <c r="F311" s="3">
        <f>AVERAGE(eod_group_score_df_positive!AC311:AC315)</f>
        <v>0.28317302357653595</v>
      </c>
      <c r="G311" t="s">
        <v>277</v>
      </c>
      <c r="H311" s="3">
        <f>ABS(AVERAGE(eod_group_score_df_negative!Z311:Z315))</f>
        <v>0.31553045962651044</v>
      </c>
      <c r="I311" s="3">
        <f>ABS(AVERAGE(eod_group_score_df_negative!AA311:AA315))</f>
        <v>0.28926500914485576</v>
      </c>
      <c r="J311" s="3">
        <f>ABS(AVERAGE(eod_group_score_df_negative!AB311:AB315))</f>
        <v>0.19845373477705502</v>
      </c>
      <c r="K311" s="3">
        <f>ABS(AVERAGE(eod_group_score_df_negative!AC311:AC315))</f>
        <v>0.10386655000924949</v>
      </c>
      <c r="L311" t="s">
        <v>277</v>
      </c>
      <c r="M311" s="4">
        <f t="shared" si="460"/>
        <v>0.68311037580833667</v>
      </c>
      <c r="N311" s="4">
        <f t="shared" si="461"/>
        <v>0.47139731274475166</v>
      </c>
      <c r="O311" s="4">
        <f t="shared" si="462"/>
        <v>0.47592079807696214</v>
      </c>
      <c r="P311" s="4">
        <f t="shared" si="463"/>
        <v>0.46327684765171451</v>
      </c>
      <c r="Q311" t="s">
        <v>277</v>
      </c>
      <c r="R311" s="6">
        <f t="shared" si="464"/>
        <v>45062</v>
      </c>
      <c r="S311" s="5">
        <f t="shared" ref="S311:V311" si="490">AVERAGE(M311:M315)</f>
        <v>0.80192471477547578</v>
      </c>
      <c r="T311" s="5">
        <f t="shared" si="490"/>
        <v>0.64529367587006792</v>
      </c>
      <c r="U311" s="5">
        <f t="shared" si="490"/>
        <v>0.65027639457601194</v>
      </c>
      <c r="V311" s="5">
        <f t="shared" si="490"/>
        <v>0.45571583458282594</v>
      </c>
      <c r="W311" s="5">
        <f t="shared" si="466"/>
        <v>2.5532106198043816</v>
      </c>
      <c r="X311">
        <f>group_stock_price_index[[#This Row],[VNINDEX]]</f>
        <v>1065.9100000000001</v>
      </c>
      <c r="Y311" t="s">
        <v>277</v>
      </c>
      <c r="Z311" s="1">
        <f t="shared" si="467"/>
        <v>45062</v>
      </c>
      <c r="AA311" s="4">
        <f t="shared" si="468"/>
        <v>1</v>
      </c>
      <c r="AB311" s="4">
        <f t="shared" si="469"/>
        <v>0.6</v>
      </c>
      <c r="AC311" s="4">
        <f t="shared" si="470"/>
        <v>0.6</v>
      </c>
      <c r="AD311" s="4">
        <f t="shared" si="471"/>
        <v>0.4</v>
      </c>
      <c r="AE311" s="4">
        <f t="shared" si="472"/>
        <v>2.6</v>
      </c>
      <c r="AF311" s="7">
        <f t="shared" si="473"/>
        <v>1065.9100000000001</v>
      </c>
      <c r="AG311" t="s">
        <v>277</v>
      </c>
      <c r="AI311" t="s">
        <v>277</v>
      </c>
      <c r="AJ311" s="1">
        <f t="shared" si="474"/>
        <v>45062</v>
      </c>
      <c r="AK311" s="4">
        <f t="shared" si="475"/>
        <v>0.34549999999999997</v>
      </c>
      <c r="AL311" s="4">
        <f t="shared" si="476"/>
        <v>0.20729999999999998</v>
      </c>
      <c r="AM311" s="4">
        <f t="shared" si="477"/>
        <v>0.15</v>
      </c>
      <c r="AN311" s="4">
        <f t="shared" si="478"/>
        <v>6.1800000000000001E-2</v>
      </c>
      <c r="AO311" s="4">
        <f t="shared" si="479"/>
        <v>0.76459999999999995</v>
      </c>
      <c r="AP311" s="4">
        <f t="shared" si="408"/>
        <v>1</v>
      </c>
      <c r="AQ311" s="4">
        <f t="shared" si="414"/>
        <v>0.8</v>
      </c>
      <c r="AR311" s="2">
        <f t="shared" si="480"/>
        <v>1065.9100000000001</v>
      </c>
      <c r="AU311">
        <f t="shared" si="409"/>
        <v>1.3819999999999999</v>
      </c>
      <c r="AV311">
        <f t="shared" si="410"/>
        <v>1.3819999999999999</v>
      </c>
      <c r="AW311">
        <f t="shared" si="411"/>
        <v>0.61799999999999999</v>
      </c>
      <c r="AX311">
        <f t="shared" si="412"/>
        <v>0.61799999999999999</v>
      </c>
      <c r="BE311" s="1">
        <f t="shared" si="481"/>
        <v>45062</v>
      </c>
      <c r="BF311">
        <f t="shared" si="482"/>
        <v>1.3819999999999999</v>
      </c>
      <c r="BG311">
        <f t="shared" si="483"/>
        <v>1.3819999999999999</v>
      </c>
      <c r="BH311">
        <f t="shared" si="484"/>
        <v>1</v>
      </c>
      <c r="BI311">
        <f t="shared" si="485"/>
        <v>0.61799999999999999</v>
      </c>
    </row>
    <row r="312" spans="1:61" x14ac:dyDescent="0.25">
      <c r="A312" s="1">
        <f>eod_group_score_df_positive[[#This Row],[date]]</f>
        <v>45061</v>
      </c>
      <c r="B312" t="s">
        <v>277</v>
      </c>
      <c r="C312" s="3">
        <f>AVERAGE(eod_group_score_df_positive!Z312:Z316)</f>
        <v>1.8090192309427759</v>
      </c>
      <c r="D312" s="3">
        <f>AVERAGE(eod_group_score_df_positive!AA312:AA316)</f>
        <v>0.89317325981529694</v>
      </c>
      <c r="E312" s="3">
        <f>AVERAGE(eod_group_score_df_positive!AB312:AB316)</f>
        <v>0.55303081093647732</v>
      </c>
      <c r="F312" s="3">
        <f>AVERAGE(eod_group_score_df_positive!AC312:AC316)</f>
        <v>0.28931123636152783</v>
      </c>
      <c r="G312" t="s">
        <v>277</v>
      </c>
      <c r="H312" s="3">
        <f>ABS(AVERAGE(eod_group_score_df_negative!Z312:Z316))</f>
        <v>0.3001269085140717</v>
      </c>
      <c r="I312" s="3">
        <f>ABS(AVERAGE(eod_group_score_df_negative!AA312:AA316))</f>
        <v>0.27752695589892801</v>
      </c>
      <c r="J312" s="3">
        <f>ABS(AVERAGE(eod_group_score_df_negative!AB312:AB316))</f>
        <v>0.19516808212640208</v>
      </c>
      <c r="K312" s="3">
        <f>ABS(AVERAGE(eod_group_score_df_negative!AC312:AC316))</f>
        <v>0.13472701128854817</v>
      </c>
      <c r="L312" t="s">
        <v>277</v>
      </c>
      <c r="M312" s="4">
        <f t="shared" si="460"/>
        <v>0.71540434975135381</v>
      </c>
      <c r="N312" s="4">
        <f t="shared" si="461"/>
        <v>0.52587869691368694</v>
      </c>
      <c r="O312" s="4">
        <f t="shared" si="462"/>
        <v>0.47829892843746846</v>
      </c>
      <c r="P312" s="4">
        <f t="shared" si="463"/>
        <v>0.3645525514022625</v>
      </c>
      <c r="Q312" t="s">
        <v>277</v>
      </c>
      <c r="R312" s="6">
        <f t="shared" si="464"/>
        <v>45061</v>
      </c>
      <c r="S312" s="5">
        <f t="shared" ref="S312:V312" si="491">AVERAGE(M312:M316)</f>
        <v>0.8201549750559739</v>
      </c>
      <c r="T312" s="5">
        <f t="shared" si="491"/>
        <v>0.67404894093068424</v>
      </c>
      <c r="U312" s="5">
        <f t="shared" si="491"/>
        <v>0.66602191152428958</v>
      </c>
      <c r="V312" s="5">
        <f t="shared" si="491"/>
        <v>0.46284796073058854</v>
      </c>
      <c r="W312" s="5">
        <f t="shared" si="466"/>
        <v>2.6230737882415363</v>
      </c>
      <c r="X312">
        <f>group_stock_price_index[[#This Row],[VNINDEX]]</f>
        <v>1065.71</v>
      </c>
      <c r="Y312" t="s">
        <v>277</v>
      </c>
      <c r="Z312" s="1">
        <f t="shared" si="467"/>
        <v>45061</v>
      </c>
      <c r="AA312" s="4">
        <f t="shared" si="468"/>
        <v>1</v>
      </c>
      <c r="AB312" s="4">
        <f t="shared" si="469"/>
        <v>0.6</v>
      </c>
      <c r="AC312" s="4">
        <f t="shared" si="470"/>
        <v>0.6</v>
      </c>
      <c r="AD312" s="4">
        <f t="shared" si="471"/>
        <v>0.4</v>
      </c>
      <c r="AE312" s="4">
        <f t="shared" si="472"/>
        <v>2.6</v>
      </c>
      <c r="AF312" s="7">
        <f t="shared" si="473"/>
        <v>1065.71</v>
      </c>
      <c r="AG312" t="s">
        <v>277</v>
      </c>
      <c r="AI312" t="s">
        <v>277</v>
      </c>
      <c r="AJ312" s="1">
        <f t="shared" si="474"/>
        <v>45061</v>
      </c>
      <c r="AK312" s="4">
        <f t="shared" si="475"/>
        <v>0.34549999999999997</v>
      </c>
      <c r="AL312" s="4">
        <f t="shared" si="476"/>
        <v>0.20729999999999998</v>
      </c>
      <c r="AM312" s="4">
        <f t="shared" si="477"/>
        <v>0.15</v>
      </c>
      <c r="AN312" s="4">
        <f t="shared" si="478"/>
        <v>6.1800000000000001E-2</v>
      </c>
      <c r="AO312" s="4">
        <f t="shared" si="479"/>
        <v>0.76459999999999995</v>
      </c>
      <c r="AP312" s="4">
        <f t="shared" si="408"/>
        <v>1</v>
      </c>
      <c r="AQ312" s="4">
        <f t="shared" si="414"/>
        <v>0.8</v>
      </c>
      <c r="AR312" s="2">
        <f t="shared" si="480"/>
        <v>1065.71</v>
      </c>
      <c r="AU312">
        <f t="shared" si="409"/>
        <v>1.3819999999999999</v>
      </c>
      <c r="AV312">
        <f t="shared" si="410"/>
        <v>1.3819999999999999</v>
      </c>
      <c r="AW312">
        <f t="shared" si="411"/>
        <v>0.61799999999999999</v>
      </c>
      <c r="AX312">
        <f t="shared" si="412"/>
        <v>0.61799999999999999</v>
      </c>
      <c r="BE312" s="1">
        <f t="shared" si="481"/>
        <v>45061</v>
      </c>
      <c r="BF312">
        <f t="shared" si="482"/>
        <v>1.3819999999999999</v>
      </c>
      <c r="BG312">
        <f t="shared" si="483"/>
        <v>1.3819999999999999</v>
      </c>
      <c r="BH312">
        <f t="shared" si="484"/>
        <v>1</v>
      </c>
      <c r="BI312">
        <f t="shared" si="485"/>
        <v>0.61799999999999999</v>
      </c>
    </row>
    <row r="313" spans="1:61" x14ac:dyDescent="0.25">
      <c r="A313" s="1">
        <f>eod_group_score_df_positive[[#This Row],[date]]</f>
        <v>45058</v>
      </c>
      <c r="B313" t="s">
        <v>277</v>
      </c>
      <c r="C313" s="3">
        <f>AVERAGE(eod_group_score_df_positive!Z313:Z317)</f>
        <v>2.3565733871046182</v>
      </c>
      <c r="D313" s="3">
        <f>AVERAGE(eod_group_score_df_positive!AA313:AA317)</f>
        <v>1.221103888276331</v>
      </c>
      <c r="E313" s="3">
        <f>AVERAGE(eod_group_score_df_positive!AB313:AB317)</f>
        <v>0.80359533775901149</v>
      </c>
      <c r="F313" s="3">
        <f>AVERAGE(eod_group_score_df_positive!AC313:AC317)</f>
        <v>0.42232418719676479</v>
      </c>
      <c r="G313" t="s">
        <v>277</v>
      </c>
      <c r="H313" s="3">
        <f>ABS(AVERAGE(eod_group_score_df_negative!Z313:Z317))</f>
        <v>9.8918221551356017E-2</v>
      </c>
      <c r="I313" s="3">
        <f>ABS(AVERAGE(eod_group_score_df_negative!AA313:AA317))</f>
        <v>0.17240224392356995</v>
      </c>
      <c r="J313" s="3">
        <f>ABS(AVERAGE(eod_group_score_df_negative!AB313:AB317))</f>
        <v>8.4339093993839917E-2</v>
      </c>
      <c r="K313" s="3">
        <f>ABS(AVERAGE(eod_group_score_df_negative!AC313:AC317))</f>
        <v>0.16244810193556419</v>
      </c>
      <c r="L313" t="s">
        <v>277</v>
      </c>
      <c r="M313" s="4">
        <f t="shared" si="460"/>
        <v>0.91943102456334636</v>
      </c>
      <c r="N313" s="4">
        <f t="shared" si="461"/>
        <v>0.75256335090337656</v>
      </c>
      <c r="O313" s="4">
        <f t="shared" si="462"/>
        <v>0.81003305879838905</v>
      </c>
      <c r="P313" s="4">
        <f t="shared" si="463"/>
        <v>0.44440560897096959</v>
      </c>
      <c r="Q313" t="s">
        <v>277</v>
      </c>
      <c r="R313" s="6">
        <f t="shared" si="464"/>
        <v>45058</v>
      </c>
      <c r="S313" s="5">
        <f t="shared" ref="S313:V313" si="492">AVERAGE(M313:M317)</f>
        <v>0.82267288186057885</v>
      </c>
      <c r="T313" s="5">
        <f t="shared" si="492"/>
        <v>0.68488291413704327</v>
      </c>
      <c r="U313" s="5">
        <f t="shared" si="492"/>
        <v>0.68128550171914815</v>
      </c>
      <c r="V313" s="5">
        <f t="shared" si="492"/>
        <v>0.50956930427382952</v>
      </c>
      <c r="W313" s="5">
        <f t="shared" si="466"/>
        <v>2.6984106019906</v>
      </c>
      <c r="X313">
        <f>group_stock_price_index[[#This Row],[VNINDEX]]</f>
        <v>1066.9000000000001</v>
      </c>
      <c r="Y313" t="s">
        <v>277</v>
      </c>
      <c r="Z313" s="1">
        <f t="shared" si="467"/>
        <v>45058</v>
      </c>
      <c r="AA313" s="4">
        <f t="shared" si="468"/>
        <v>1</v>
      </c>
      <c r="AB313" s="4">
        <f t="shared" si="469"/>
        <v>0.6</v>
      </c>
      <c r="AC313" s="4">
        <f t="shared" si="470"/>
        <v>0.6</v>
      </c>
      <c r="AD313" s="4">
        <f t="shared" si="471"/>
        <v>0.6</v>
      </c>
      <c r="AE313" s="4">
        <f t="shared" si="472"/>
        <v>2.8000000000000003</v>
      </c>
      <c r="AF313" s="7">
        <f t="shared" si="473"/>
        <v>1066.9000000000001</v>
      </c>
      <c r="AG313" t="s">
        <v>277</v>
      </c>
      <c r="AI313" t="s">
        <v>277</v>
      </c>
      <c r="AJ313" s="1">
        <f t="shared" si="474"/>
        <v>45058</v>
      </c>
      <c r="AK313" s="4">
        <f t="shared" si="475"/>
        <v>0.34549999999999997</v>
      </c>
      <c r="AL313" s="4">
        <f t="shared" si="476"/>
        <v>0.20729999999999998</v>
      </c>
      <c r="AM313" s="4">
        <f t="shared" si="477"/>
        <v>0.15</v>
      </c>
      <c r="AN313" s="4">
        <f t="shared" si="478"/>
        <v>9.2699999999999991E-2</v>
      </c>
      <c r="AO313" s="4">
        <f t="shared" si="479"/>
        <v>0.79549999999999998</v>
      </c>
      <c r="AP313" s="4">
        <f t="shared" si="408"/>
        <v>1</v>
      </c>
      <c r="AQ313" s="4">
        <f t="shared" si="414"/>
        <v>0.8</v>
      </c>
      <c r="AR313" s="2">
        <f t="shared" si="480"/>
        <v>1066.9000000000001</v>
      </c>
      <c r="AU313">
        <f t="shared" si="409"/>
        <v>1.3819999999999999</v>
      </c>
      <c r="AV313">
        <f t="shared" si="410"/>
        <v>1.3819999999999999</v>
      </c>
      <c r="AW313">
        <f t="shared" si="411"/>
        <v>0.61799999999999999</v>
      </c>
      <c r="AX313">
        <f t="shared" si="412"/>
        <v>0.61799999999999999</v>
      </c>
      <c r="BE313" s="1">
        <f t="shared" si="481"/>
        <v>45058</v>
      </c>
      <c r="BF313">
        <f t="shared" si="482"/>
        <v>1.3819999999999999</v>
      </c>
      <c r="BG313">
        <f t="shared" si="483"/>
        <v>1.3819999999999999</v>
      </c>
      <c r="BH313">
        <f t="shared" si="484"/>
        <v>1</v>
      </c>
      <c r="BI313">
        <f t="shared" si="485"/>
        <v>0.61799999999999999</v>
      </c>
    </row>
    <row r="314" spans="1:61" x14ac:dyDescent="0.25">
      <c r="A314" s="1">
        <f>eod_group_score_df_positive[[#This Row],[date]]</f>
        <v>45057</v>
      </c>
      <c r="B314" t="s">
        <v>277</v>
      </c>
      <c r="C314" s="3">
        <f>AVERAGE(eod_group_score_df_positive!Z314:Z318)</f>
        <v>1.950230216815686</v>
      </c>
      <c r="D314" s="3">
        <f>AVERAGE(eod_group_score_df_positive!AA314:AA318)</f>
        <v>1.2141602276777781</v>
      </c>
      <c r="E314" s="3">
        <f>AVERAGE(eod_group_score_df_positive!AB314:AB318)</f>
        <v>0.83499836654180959</v>
      </c>
      <c r="F314" s="3">
        <f>AVERAGE(eod_group_score_df_positive!AC314:AC318)</f>
        <v>0.44841367173064811</v>
      </c>
      <c r="G314" t="s">
        <v>277</v>
      </c>
      <c r="H314" s="3">
        <f>ABS(AVERAGE(eod_group_score_df_negative!Z314:Z318))</f>
        <v>0.15923359504760132</v>
      </c>
      <c r="I314" s="3">
        <f>ABS(AVERAGE(eod_group_score_df_negative!AA314:AA318))</f>
        <v>0.19103236117404945</v>
      </c>
      <c r="J314" s="3">
        <f>ABS(AVERAGE(eod_group_score_df_negative!AB314:AB318))</f>
        <v>0.10215464478085159</v>
      </c>
      <c r="K314" s="3">
        <f>ABS(AVERAGE(eod_group_score_df_negative!AC314:AC318))</f>
        <v>0.17689181372274901</v>
      </c>
      <c r="L314" t="s">
        <v>277</v>
      </c>
      <c r="M314" s="4">
        <f t="shared" si="460"/>
        <v>0.8490293181119325</v>
      </c>
      <c r="N314" s="4">
        <f t="shared" si="461"/>
        <v>0.72810508297636189</v>
      </c>
      <c r="O314" s="4">
        <f t="shared" si="462"/>
        <v>0.78198940077741519</v>
      </c>
      <c r="P314" s="4">
        <f t="shared" si="463"/>
        <v>0.43422273484619078</v>
      </c>
      <c r="Q314" t="s">
        <v>277</v>
      </c>
      <c r="R314" s="6">
        <f t="shared" si="464"/>
        <v>45057</v>
      </c>
      <c r="S314" s="5">
        <f t="shared" ref="S314:V314" si="493">AVERAGE(M314:M318)</f>
        <v>0.76610505725119293</v>
      </c>
      <c r="T314" s="5">
        <f t="shared" si="493"/>
        <v>0.68441558066601238</v>
      </c>
      <c r="U314" s="5">
        <f t="shared" si="493"/>
        <v>0.61619046362740859</v>
      </c>
      <c r="V314" s="5">
        <f t="shared" si="493"/>
        <v>0.56376985407212821</v>
      </c>
      <c r="W314" s="5">
        <f t="shared" si="466"/>
        <v>2.6304809556167421</v>
      </c>
      <c r="X314">
        <f>group_stock_price_index[[#This Row],[VNINDEX]]</f>
        <v>1057.1199999999999</v>
      </c>
      <c r="Y314" t="s">
        <v>277</v>
      </c>
      <c r="Z314" s="1">
        <f t="shared" si="467"/>
        <v>45057</v>
      </c>
      <c r="AA314" s="4">
        <f t="shared" si="468"/>
        <v>0.8</v>
      </c>
      <c r="AB314" s="4">
        <f t="shared" si="469"/>
        <v>0.6</v>
      </c>
      <c r="AC314" s="4">
        <f t="shared" si="470"/>
        <v>0.6</v>
      </c>
      <c r="AD314" s="4">
        <f t="shared" si="471"/>
        <v>0.6</v>
      </c>
      <c r="AE314" s="4">
        <f t="shared" si="472"/>
        <v>2.6</v>
      </c>
      <c r="AF314" s="7">
        <f t="shared" si="473"/>
        <v>1057.1199999999999</v>
      </c>
      <c r="AG314" t="s">
        <v>277</v>
      </c>
      <c r="AI314" t="s">
        <v>277</v>
      </c>
      <c r="AJ314" s="1">
        <f t="shared" si="474"/>
        <v>45057</v>
      </c>
      <c r="AK314" s="4">
        <f t="shared" si="475"/>
        <v>0.27639999999999998</v>
      </c>
      <c r="AL314" s="4">
        <f t="shared" si="476"/>
        <v>0.20729999999999998</v>
      </c>
      <c r="AM314" s="4">
        <f t="shared" si="477"/>
        <v>0.15</v>
      </c>
      <c r="AN314" s="4">
        <f t="shared" si="478"/>
        <v>9.2699999999999991E-2</v>
      </c>
      <c r="AO314" s="4">
        <f t="shared" si="479"/>
        <v>0.72639999999999993</v>
      </c>
      <c r="AP314" s="4">
        <f t="shared" si="408"/>
        <v>1</v>
      </c>
      <c r="AQ314" s="4">
        <f t="shared" si="414"/>
        <v>0.8</v>
      </c>
      <c r="AR314" s="2">
        <f t="shared" si="480"/>
        <v>1057.1199999999999</v>
      </c>
      <c r="AU314">
        <f t="shared" si="409"/>
        <v>1.3819999999999999</v>
      </c>
      <c r="AV314">
        <f t="shared" si="410"/>
        <v>1.3819999999999999</v>
      </c>
      <c r="AW314">
        <f t="shared" si="411"/>
        <v>0.61799999999999999</v>
      </c>
      <c r="AX314">
        <f t="shared" si="412"/>
        <v>0.61799999999999999</v>
      </c>
      <c r="BE314" s="1">
        <f t="shared" si="481"/>
        <v>45057</v>
      </c>
      <c r="BF314">
        <f t="shared" si="482"/>
        <v>1.3819999999999999</v>
      </c>
      <c r="BG314">
        <f t="shared" si="483"/>
        <v>1.3819999999999999</v>
      </c>
      <c r="BH314">
        <f t="shared" si="484"/>
        <v>1</v>
      </c>
      <c r="BI314">
        <f t="shared" si="485"/>
        <v>0.61799999999999999</v>
      </c>
    </row>
    <row r="315" spans="1:61" x14ac:dyDescent="0.25">
      <c r="A315" s="1">
        <f>eod_group_score_df_positive[[#This Row],[date]]</f>
        <v>45056</v>
      </c>
      <c r="B315" t="s">
        <v>277</v>
      </c>
      <c r="C315" s="3">
        <f>AVERAGE(eod_group_score_df_positive!Z315:Z319)</f>
        <v>1.9049547262951001</v>
      </c>
      <c r="D315" s="3">
        <f>AVERAGE(eod_group_score_df_positive!AA315:AA319)</f>
        <v>1.1799555425463195</v>
      </c>
      <c r="E315" s="3">
        <f>AVERAGE(eod_group_score_df_positive!AB315:AB319)</f>
        <v>0.869385035448486</v>
      </c>
      <c r="F315" s="3">
        <f>AVERAGE(eod_group_score_df_positive!AC315:AC319)</f>
        <v>0.63333060654385398</v>
      </c>
      <c r="G315" t="s">
        <v>277</v>
      </c>
      <c r="H315" s="3">
        <f>ABS(AVERAGE(eod_group_score_df_negative!Z315:Z319))</f>
        <v>0.16267208420283411</v>
      </c>
      <c r="I315" s="3">
        <f>ABS(AVERAGE(eod_group_score_df_negative!AA315:AA319))</f>
        <v>0.1697034679816071</v>
      </c>
      <c r="J315" s="3">
        <f>ABS(AVERAGE(eod_group_score_df_negative!AB315:AB319))</f>
        <v>0.15033785435074906</v>
      </c>
      <c r="K315" s="3">
        <f>ABS(AVERAGE(eod_group_score_df_negative!AC315:AC319))</f>
        <v>0.1723712870134832</v>
      </c>
      <c r="L315" t="s">
        <v>277</v>
      </c>
      <c r="M315" s="4">
        <f t="shared" si="460"/>
        <v>0.84264850564240956</v>
      </c>
      <c r="N315" s="4">
        <f t="shared" si="461"/>
        <v>0.74852393581216237</v>
      </c>
      <c r="O315" s="4">
        <f t="shared" si="462"/>
        <v>0.70513978678982514</v>
      </c>
      <c r="P315" s="4">
        <f t="shared" si="463"/>
        <v>0.57212143004299254</v>
      </c>
      <c r="Q315" t="s">
        <v>277</v>
      </c>
      <c r="R315" s="6">
        <f t="shared" si="464"/>
        <v>45056</v>
      </c>
      <c r="S315" s="5">
        <f t="shared" ref="S315:V315" si="494">AVERAGE(M315:M319)</f>
        <v>0.68942394012409269</v>
      </c>
      <c r="T315" s="5">
        <f t="shared" si="494"/>
        <v>0.69375147665425341</v>
      </c>
      <c r="U315" s="5">
        <f t="shared" si="494"/>
        <v>0.53531612121933081</v>
      </c>
      <c r="V315" s="5">
        <f t="shared" si="494"/>
        <v>0.55813062621009601</v>
      </c>
      <c r="W315" s="5">
        <f t="shared" si="466"/>
        <v>2.476622164207773</v>
      </c>
      <c r="X315">
        <f>group_stock_price_index[[#This Row],[VNINDEX]]</f>
        <v>1058.26</v>
      </c>
      <c r="Y315" t="s">
        <v>277</v>
      </c>
      <c r="Z315" s="1">
        <f t="shared" si="467"/>
        <v>45056</v>
      </c>
      <c r="AA315" s="4">
        <f t="shared" si="468"/>
        <v>0.6</v>
      </c>
      <c r="AB315" s="4">
        <f t="shared" si="469"/>
        <v>0.6</v>
      </c>
      <c r="AC315" s="4">
        <f t="shared" si="470"/>
        <v>0.6</v>
      </c>
      <c r="AD315" s="4">
        <f t="shared" si="471"/>
        <v>0.6</v>
      </c>
      <c r="AE315" s="4">
        <f t="shared" si="472"/>
        <v>2.4</v>
      </c>
      <c r="AF315" s="7">
        <f t="shared" si="473"/>
        <v>1058.26</v>
      </c>
      <c r="AG315" t="s">
        <v>277</v>
      </c>
      <c r="AI315" t="s">
        <v>277</v>
      </c>
      <c r="AJ315" s="1">
        <f t="shared" si="474"/>
        <v>45056</v>
      </c>
      <c r="AK315" s="4">
        <f t="shared" si="475"/>
        <v>0.15</v>
      </c>
      <c r="AL315" s="4">
        <f t="shared" si="476"/>
        <v>0.15</v>
      </c>
      <c r="AM315" s="4">
        <f t="shared" si="477"/>
        <v>9.2699999999999991E-2</v>
      </c>
      <c r="AN315" s="4">
        <f t="shared" si="478"/>
        <v>5.7299999999999997E-2</v>
      </c>
      <c r="AO315" s="4">
        <f t="shared" si="479"/>
        <v>0.45</v>
      </c>
      <c r="AP315" s="4">
        <f t="shared" si="408"/>
        <v>0.7</v>
      </c>
      <c r="AQ315" s="4">
        <f t="shared" si="414"/>
        <v>0.4</v>
      </c>
      <c r="AR315" s="2">
        <f t="shared" si="480"/>
        <v>1058.26</v>
      </c>
      <c r="AU315">
        <f t="shared" si="409"/>
        <v>0.61799999999999999</v>
      </c>
      <c r="AV315">
        <f t="shared" si="410"/>
        <v>1</v>
      </c>
      <c r="AW315">
        <f t="shared" si="411"/>
        <v>1</v>
      </c>
      <c r="AX315">
        <f t="shared" si="412"/>
        <v>0.61799999999999999</v>
      </c>
      <c r="BE315" s="1">
        <f t="shared" si="481"/>
        <v>45056</v>
      </c>
      <c r="BF315">
        <f t="shared" si="482"/>
        <v>1</v>
      </c>
      <c r="BG315">
        <f t="shared" si="483"/>
        <v>1</v>
      </c>
      <c r="BH315">
        <f t="shared" si="484"/>
        <v>0.61799999999999999</v>
      </c>
      <c r="BI315">
        <f t="shared" si="485"/>
        <v>0.38200000000000001</v>
      </c>
    </row>
    <row r="316" spans="1:61" x14ac:dyDescent="0.25">
      <c r="A316" s="1">
        <f>eod_group_score_df_positive[[#This Row],[date]]</f>
        <v>45055</v>
      </c>
      <c r="B316" t="s">
        <v>277</v>
      </c>
      <c r="C316" s="3">
        <f>AVERAGE(eod_group_score_df_positive!Z316:Z320)</f>
        <v>1.3334657649900081</v>
      </c>
      <c r="D316" s="3">
        <f>AVERAGE(eod_group_score_df_positive!AA316:AA320)</f>
        <v>0.79342882795552205</v>
      </c>
      <c r="E316" s="3">
        <f>AVERAGE(eod_group_score_df_positive!AB316:AB320)</f>
        <v>0.70322470238438384</v>
      </c>
      <c r="F316" s="3">
        <f>AVERAGE(eod_group_score_df_positive!AC316:AC320)</f>
        <v>0.59634195922226185</v>
      </c>
      <c r="G316" t="s">
        <v>277</v>
      </c>
      <c r="H316" s="3">
        <f>ABS(AVERAGE(eod_group_score_df_negative!Z316:Z320))</f>
        <v>0.16965610493195449</v>
      </c>
      <c r="I316" s="3">
        <f>ABS(AVERAGE(eod_group_score_df_negative!AA316:AA320))</f>
        <v>0.18903994105496441</v>
      </c>
      <c r="J316" s="3">
        <f>ABS(AVERAGE(eod_group_score_df_negative!AB316:AB320))</f>
        <v>0.2014489333473696</v>
      </c>
      <c r="K316" s="3">
        <f>ABS(AVERAGE(eod_group_score_df_negative!AC316:AC320))</f>
        <v>0.19934427562000709</v>
      </c>
      <c r="L316" t="s">
        <v>277</v>
      </c>
      <c r="M316" s="4">
        <f t="shared" si="460"/>
        <v>0.77426167721082717</v>
      </c>
      <c r="N316" s="4">
        <f t="shared" si="461"/>
        <v>0.61517363804783354</v>
      </c>
      <c r="O316" s="4">
        <f t="shared" si="462"/>
        <v>0.55464838281835016</v>
      </c>
      <c r="P316" s="4">
        <f t="shared" si="463"/>
        <v>0.49893747839052749</v>
      </c>
      <c r="Q316" t="s">
        <v>277</v>
      </c>
      <c r="R316" s="6">
        <f t="shared" si="464"/>
        <v>45055</v>
      </c>
      <c r="S316" s="5">
        <f t="shared" ref="S316:V316" si="495">AVERAGE(M316:M320)</f>
        <v>0.61815796528363842</v>
      </c>
      <c r="T316" s="5">
        <f t="shared" si="495"/>
        <v>0.68051219977309041</v>
      </c>
      <c r="U316" s="5">
        <f t="shared" si="495"/>
        <v>0.45206419395430314</v>
      </c>
      <c r="V316" s="5">
        <f t="shared" si="495"/>
        <v>0.52848655581630366</v>
      </c>
      <c r="W316" s="5">
        <f t="shared" si="466"/>
        <v>2.2792209148273352</v>
      </c>
      <c r="X316">
        <f>group_stock_price_index[[#This Row],[VNINDEX]]</f>
        <v>1053.77</v>
      </c>
      <c r="Y316" t="s">
        <v>277</v>
      </c>
      <c r="Z316" s="1">
        <f t="shared" si="467"/>
        <v>45055</v>
      </c>
      <c r="AA316" s="4">
        <f t="shared" si="468"/>
        <v>0.6</v>
      </c>
      <c r="AB316" s="4">
        <f t="shared" si="469"/>
        <v>0.6</v>
      </c>
      <c r="AC316" s="4">
        <f t="shared" si="470"/>
        <v>0.4</v>
      </c>
      <c r="AD316" s="4">
        <f t="shared" si="471"/>
        <v>0.6</v>
      </c>
      <c r="AE316" s="4">
        <f t="shared" si="472"/>
        <v>2.2000000000000002</v>
      </c>
      <c r="AF316" s="7">
        <f t="shared" si="473"/>
        <v>1053.77</v>
      </c>
      <c r="AG316" t="s">
        <v>277</v>
      </c>
      <c r="AI316" t="s">
        <v>277</v>
      </c>
      <c r="AJ316" s="1">
        <f t="shared" si="474"/>
        <v>45055</v>
      </c>
      <c r="AK316" s="4">
        <f t="shared" si="475"/>
        <v>0.15</v>
      </c>
      <c r="AL316" s="4">
        <f t="shared" si="476"/>
        <v>0.15</v>
      </c>
      <c r="AM316" s="4">
        <f t="shared" si="477"/>
        <v>6.1800000000000001E-2</v>
      </c>
      <c r="AN316" s="4">
        <f t="shared" si="478"/>
        <v>5.7299999999999997E-2</v>
      </c>
      <c r="AO316" s="4">
        <f t="shared" si="479"/>
        <v>0.41910000000000003</v>
      </c>
      <c r="AP316" s="4">
        <f t="shared" si="408"/>
        <v>0.7</v>
      </c>
      <c r="AQ316" s="4">
        <f t="shared" si="414"/>
        <v>0.4</v>
      </c>
      <c r="AR316" s="2">
        <f t="shared" si="480"/>
        <v>1053.77</v>
      </c>
      <c r="AU316">
        <f t="shared" si="409"/>
        <v>0.61799999999999999</v>
      </c>
      <c r="AV316">
        <f t="shared" si="410"/>
        <v>1</v>
      </c>
      <c r="AW316">
        <f t="shared" si="411"/>
        <v>1</v>
      </c>
      <c r="AX316">
        <f t="shared" si="412"/>
        <v>0.61799999999999999</v>
      </c>
      <c r="BE316" s="1">
        <f t="shared" si="481"/>
        <v>45055</v>
      </c>
      <c r="BF316">
        <f t="shared" si="482"/>
        <v>1</v>
      </c>
      <c r="BG316">
        <f t="shared" si="483"/>
        <v>1</v>
      </c>
      <c r="BH316">
        <f t="shared" si="484"/>
        <v>0.61799999999999999</v>
      </c>
      <c r="BI316">
        <f t="shared" si="485"/>
        <v>0.38200000000000001</v>
      </c>
    </row>
    <row r="317" spans="1:61" x14ac:dyDescent="0.25">
      <c r="A317" s="1">
        <f>eod_group_score_df_positive[[#This Row],[date]]</f>
        <v>45054</v>
      </c>
      <c r="B317" t="s">
        <v>277</v>
      </c>
      <c r="C317" s="3">
        <f>AVERAGE(eod_group_score_df_positive!Z317:Z321)</f>
        <v>1.2052906907106826</v>
      </c>
      <c r="D317" s="3">
        <f>AVERAGE(eod_group_score_df_positive!AA317:AA321)</f>
        <v>0.72063304157950048</v>
      </c>
      <c r="E317" s="3">
        <f>AVERAGE(eod_group_score_df_positive!AB317:AB321)</f>
        <v>0.68835749935395141</v>
      </c>
      <c r="F317" s="3">
        <f>AVERAGE(eod_group_score_df_positive!AC317:AC321)</f>
        <v>0.75086109460618267</v>
      </c>
      <c r="G317" t="s">
        <v>277</v>
      </c>
      <c r="H317" s="3">
        <f>ABS(AVERAGE(eod_group_score_df_negative!Z317:Z321))</f>
        <v>0.18972662043629993</v>
      </c>
      <c r="I317" s="3">
        <f>ABS(AVERAGE(eod_group_score_df_negative!AA317:AA321))</f>
        <v>0.19153264557649025</v>
      </c>
      <c r="J317" s="3">
        <f>ABS(AVERAGE(eod_group_score_df_negative!AB317:AB321))</f>
        <v>0.19720795213453785</v>
      </c>
      <c r="K317" s="3">
        <f>ABS(AVERAGE(eod_group_score_df_negative!AC317:AC321))</f>
        <v>0.18879630890198212</v>
      </c>
      <c r="L317" t="s">
        <v>277</v>
      </c>
      <c r="M317" s="4">
        <f t="shared" si="460"/>
        <v>0.72799388377437868</v>
      </c>
      <c r="N317" s="4">
        <f t="shared" si="461"/>
        <v>0.58004856294548179</v>
      </c>
      <c r="O317" s="4">
        <f t="shared" si="462"/>
        <v>0.55461687941176152</v>
      </c>
      <c r="P317" s="4">
        <f t="shared" si="463"/>
        <v>0.59815926911846717</v>
      </c>
      <c r="Q317" t="s">
        <v>277</v>
      </c>
      <c r="R317" s="6">
        <f t="shared" si="464"/>
        <v>45054</v>
      </c>
      <c r="S317" s="5">
        <f t="shared" ref="S317:V317" si="496">AVERAGE(M317:M321)</f>
        <v>0.52652402831997314</v>
      </c>
      <c r="T317" s="5">
        <f t="shared" si="496"/>
        <v>0.6685466262305686</v>
      </c>
      <c r="U317" s="5">
        <f t="shared" si="496"/>
        <v>0.39480996470585383</v>
      </c>
      <c r="V317" s="5">
        <f t="shared" si="496"/>
        <v>0.50468849378642222</v>
      </c>
      <c r="W317" s="5">
        <f t="shared" si="466"/>
        <v>2.0945691130428177</v>
      </c>
      <c r="X317">
        <f>group_stock_price_index[[#This Row],[VNINDEX]]</f>
        <v>1053.44</v>
      </c>
      <c r="Y317" t="s">
        <v>277</v>
      </c>
      <c r="Z317" s="1">
        <f t="shared" si="467"/>
        <v>45054</v>
      </c>
      <c r="AA317" s="4">
        <f t="shared" si="468"/>
        <v>0.6</v>
      </c>
      <c r="AB317" s="4">
        <f t="shared" si="469"/>
        <v>0.6</v>
      </c>
      <c r="AC317" s="4">
        <f t="shared" si="470"/>
        <v>0.4</v>
      </c>
      <c r="AD317" s="4">
        <f t="shared" si="471"/>
        <v>0.6</v>
      </c>
      <c r="AE317" s="4">
        <f t="shared" si="472"/>
        <v>2.2000000000000002</v>
      </c>
      <c r="AF317" s="7">
        <f t="shared" si="473"/>
        <v>1053.44</v>
      </c>
      <c r="AG317" t="s">
        <v>277</v>
      </c>
      <c r="AI317" t="s">
        <v>277</v>
      </c>
      <c r="AJ317" s="1">
        <f t="shared" si="474"/>
        <v>45054</v>
      </c>
      <c r="AK317" s="4">
        <f t="shared" si="475"/>
        <v>0.15</v>
      </c>
      <c r="AL317" s="4">
        <f t="shared" si="476"/>
        <v>0.15</v>
      </c>
      <c r="AM317" s="4">
        <f t="shared" si="477"/>
        <v>6.1800000000000001E-2</v>
      </c>
      <c r="AN317" s="4">
        <f t="shared" si="478"/>
        <v>5.7299999999999997E-2</v>
      </c>
      <c r="AO317" s="4">
        <f t="shared" si="479"/>
        <v>0.41910000000000003</v>
      </c>
      <c r="AP317" s="4">
        <f t="shared" si="408"/>
        <v>0.7</v>
      </c>
      <c r="AQ317" s="4">
        <f t="shared" si="414"/>
        <v>0.4</v>
      </c>
      <c r="AR317" s="2">
        <f t="shared" si="480"/>
        <v>1053.44</v>
      </c>
      <c r="AU317">
        <f t="shared" si="409"/>
        <v>0.61799999999999999</v>
      </c>
      <c r="AV317">
        <f t="shared" si="410"/>
        <v>1</v>
      </c>
      <c r="AW317">
        <f t="shared" si="411"/>
        <v>1</v>
      </c>
      <c r="AX317">
        <f t="shared" si="412"/>
        <v>0.61799999999999999</v>
      </c>
      <c r="BE317" s="1">
        <f t="shared" si="481"/>
        <v>45054</v>
      </c>
      <c r="BF317">
        <f t="shared" si="482"/>
        <v>1</v>
      </c>
      <c r="BG317">
        <f t="shared" si="483"/>
        <v>1</v>
      </c>
      <c r="BH317">
        <f t="shared" si="484"/>
        <v>0.61799999999999999</v>
      </c>
      <c r="BI317">
        <f t="shared" si="485"/>
        <v>0.38200000000000001</v>
      </c>
    </row>
    <row r="318" spans="1:61" x14ac:dyDescent="0.25">
      <c r="A318" s="1">
        <f>eod_group_score_df_positive[[#This Row],[date]]</f>
        <v>45051</v>
      </c>
      <c r="B318" t="s">
        <v>277</v>
      </c>
      <c r="C318" s="3">
        <f>AVERAGE(eod_group_score_df_positive!Z318:Z322)</f>
        <v>0.80584049701837412</v>
      </c>
      <c r="D318" s="3">
        <f>AVERAGE(eod_group_score_df_positive!AA318:AA322)</f>
        <v>1.0369506010747753</v>
      </c>
      <c r="E318" s="3">
        <f>AVERAGE(eod_group_score_df_positive!AB318:AB322)</f>
        <v>0.52723593259287449</v>
      </c>
      <c r="F318" s="3">
        <f>AVERAGE(eod_group_score_df_positive!AC318:AC322)</f>
        <v>0.67393164808977724</v>
      </c>
      <c r="G318" t="s">
        <v>277</v>
      </c>
      <c r="H318" s="3">
        <f>ABS(AVERAGE(eod_group_score_df_negative!Z318:Z322))</f>
        <v>0.17893829392114646</v>
      </c>
      <c r="I318" s="3">
        <f>ABS(AVERAGE(eod_group_score_df_negative!AA318:AA322))</f>
        <v>0.14798231169806902</v>
      </c>
      <c r="J318" s="3">
        <f>ABS(AVERAGE(eod_group_score_df_negative!AB318:AB322))</f>
        <v>0.18305760844979019</v>
      </c>
      <c r="K318" s="3">
        <f>ABS(AVERAGE(eod_group_score_df_negative!AC318:AC322))</f>
        <v>0.11180738012652865</v>
      </c>
      <c r="L318" t="s">
        <v>277</v>
      </c>
      <c r="M318" s="4">
        <f t="shared" si="460"/>
        <v>0.6365919015164172</v>
      </c>
      <c r="N318" s="4">
        <f t="shared" si="461"/>
        <v>0.75022668354822264</v>
      </c>
      <c r="O318" s="4">
        <f t="shared" si="462"/>
        <v>0.48455786833969078</v>
      </c>
      <c r="P318" s="4">
        <f t="shared" si="463"/>
        <v>0.71540835796246272</v>
      </c>
      <c r="Q318" t="s">
        <v>277</v>
      </c>
      <c r="R318" s="6">
        <f t="shared" si="464"/>
        <v>45051</v>
      </c>
      <c r="S318" s="5">
        <f t="shared" ref="S318:V318" si="497">AVERAGE(M318:M322)</f>
        <v>0.45238952955411077</v>
      </c>
      <c r="T318" s="5">
        <f t="shared" si="497"/>
        <v>0.6762941957905555</v>
      </c>
      <c r="U318" s="5">
        <f t="shared" si="497"/>
        <v>0.34844891123357985</v>
      </c>
      <c r="V318" s="5">
        <f t="shared" si="497"/>
        <v>0.45314174861810852</v>
      </c>
      <c r="W318" s="5">
        <f t="shared" si="466"/>
        <v>1.9302743851963546</v>
      </c>
      <c r="X318">
        <f>group_stock_price_index[[#This Row],[VNINDEX]]</f>
        <v>1040.31</v>
      </c>
      <c r="Y318" t="s">
        <v>277</v>
      </c>
      <c r="Z318" s="1">
        <f t="shared" si="467"/>
        <v>45051</v>
      </c>
      <c r="AA318" s="4">
        <f t="shared" si="468"/>
        <v>0.4</v>
      </c>
      <c r="AB318" s="4">
        <f t="shared" si="469"/>
        <v>0.6</v>
      </c>
      <c r="AC318" s="4">
        <f t="shared" si="470"/>
        <v>0.4</v>
      </c>
      <c r="AD318" s="4">
        <f t="shared" si="471"/>
        <v>0.4</v>
      </c>
      <c r="AE318" s="4">
        <f t="shared" si="472"/>
        <v>1.7999999999999998</v>
      </c>
      <c r="AF318" s="7">
        <f t="shared" si="473"/>
        <v>1040.31</v>
      </c>
      <c r="AG318" t="s">
        <v>277</v>
      </c>
      <c r="AI318" t="s">
        <v>277</v>
      </c>
      <c r="AJ318" s="1">
        <f t="shared" si="474"/>
        <v>45051</v>
      </c>
      <c r="AK318" s="4">
        <f t="shared" si="475"/>
        <v>0.13819999999999999</v>
      </c>
      <c r="AL318" s="4">
        <f t="shared" si="476"/>
        <v>0.20729999999999998</v>
      </c>
      <c r="AM318" s="4">
        <f t="shared" si="477"/>
        <v>0.1</v>
      </c>
      <c r="AN318" s="4">
        <f t="shared" si="478"/>
        <v>6.1800000000000001E-2</v>
      </c>
      <c r="AO318" s="4">
        <f t="shared" si="479"/>
        <v>0.50729999999999997</v>
      </c>
      <c r="AP318" s="4">
        <f t="shared" si="408"/>
        <v>0.7</v>
      </c>
      <c r="AQ318" s="4">
        <f t="shared" si="414"/>
        <v>0.6</v>
      </c>
      <c r="AR318" s="2">
        <f t="shared" si="480"/>
        <v>1040.31</v>
      </c>
      <c r="AU318">
        <f t="shared" si="409"/>
        <v>0.61799999999999999</v>
      </c>
      <c r="AV318">
        <f t="shared" si="410"/>
        <v>1</v>
      </c>
      <c r="AW318">
        <f t="shared" si="411"/>
        <v>1</v>
      </c>
      <c r="AX318">
        <f t="shared" si="412"/>
        <v>0.61799999999999999</v>
      </c>
      <c r="BE318" s="1">
        <f t="shared" si="481"/>
        <v>45051</v>
      </c>
      <c r="BF318">
        <f t="shared" si="482"/>
        <v>1.3819999999999999</v>
      </c>
      <c r="BG318">
        <f t="shared" si="483"/>
        <v>1.3819999999999999</v>
      </c>
      <c r="BH318">
        <f t="shared" si="484"/>
        <v>1</v>
      </c>
      <c r="BI318">
        <f t="shared" si="485"/>
        <v>0.61799999999999999</v>
      </c>
    </row>
    <row r="319" spans="1:61" x14ac:dyDescent="0.25">
      <c r="A319" s="1">
        <f>eod_group_score_df_positive[[#This Row],[date]]</f>
        <v>45050</v>
      </c>
      <c r="B319" t="s">
        <v>277</v>
      </c>
      <c r="C319" s="3">
        <f>AVERAGE(eod_group_score_df_positive!Z319:Z323)</f>
        <v>0.77576849361906419</v>
      </c>
      <c r="D319" s="3">
        <f>AVERAGE(eod_group_score_df_positive!AA319:AA323)</f>
        <v>0.99119157543997038</v>
      </c>
      <c r="E319" s="3">
        <f>AVERAGE(eod_group_score_df_positive!AB319:AB323)</f>
        <v>0.4960867666359447</v>
      </c>
      <c r="F319" s="3">
        <f>AVERAGE(eod_group_score_df_positive!AC319:AC323)</f>
        <v>0.57483360375310921</v>
      </c>
      <c r="G319" t="s">
        <v>277</v>
      </c>
      <c r="H319" s="3">
        <f>ABS(AVERAGE(eod_group_score_df_negative!Z319:Z323))</f>
        <v>0.28285040893959756</v>
      </c>
      <c r="I319" s="3">
        <f>ABS(AVERAGE(eod_group_score_df_negative!AA319:AA323))</f>
        <v>0.12577957266439593</v>
      </c>
      <c r="J319" s="3">
        <f>ABS(AVERAGE(eod_group_score_df_negative!AB319:AB323))</f>
        <v>0.22412286872486081</v>
      </c>
      <c r="K319" s="3">
        <f>ABS(AVERAGE(eod_group_score_df_negative!AC319:AC323))</f>
        <v>0.24283742121631705</v>
      </c>
      <c r="L319" t="s">
        <v>277</v>
      </c>
      <c r="M319" s="4">
        <f t="shared" si="460"/>
        <v>0.46562373247643041</v>
      </c>
      <c r="N319" s="4">
        <f t="shared" si="461"/>
        <v>0.77478456291756703</v>
      </c>
      <c r="O319" s="4">
        <f t="shared" si="462"/>
        <v>0.37761768873702634</v>
      </c>
      <c r="P319" s="4">
        <f t="shared" si="463"/>
        <v>0.40602659553602988</v>
      </c>
      <c r="Q319" t="s">
        <v>277</v>
      </c>
      <c r="R319" s="6">
        <f t="shared" si="464"/>
        <v>45050</v>
      </c>
      <c r="S319" s="5">
        <f t="shared" ref="S319:V319" si="498">AVERAGE(M319:M323)</f>
        <v>0.33151332610041517</v>
      </c>
      <c r="T319" s="5">
        <f t="shared" si="498"/>
        <v>0.56284406373469631</v>
      </c>
      <c r="U319" s="5">
        <f t="shared" si="498"/>
        <v>0.26009685460115861</v>
      </c>
      <c r="V319" s="5">
        <f t="shared" si="498"/>
        <v>0.35362540021522409</v>
      </c>
      <c r="W319" s="5">
        <f t="shared" si="466"/>
        <v>1.5080796446514944</v>
      </c>
      <c r="X319">
        <f>group_stock_price_index[[#This Row],[VNINDEX]]</f>
        <v>1040.6099999999999</v>
      </c>
      <c r="Y319" t="s">
        <v>277</v>
      </c>
      <c r="Z319" s="1">
        <f t="shared" si="467"/>
        <v>45050</v>
      </c>
      <c r="AA319" s="4">
        <f t="shared" si="468"/>
        <v>0.4</v>
      </c>
      <c r="AB319" s="4">
        <f t="shared" si="469"/>
        <v>0.6</v>
      </c>
      <c r="AC319" s="4">
        <f t="shared" si="470"/>
        <v>0.2</v>
      </c>
      <c r="AD319" s="4">
        <f t="shared" si="471"/>
        <v>0.4</v>
      </c>
      <c r="AE319" s="4">
        <f t="shared" si="472"/>
        <v>1.6</v>
      </c>
      <c r="AF319" s="7">
        <f t="shared" si="473"/>
        <v>1040.6099999999999</v>
      </c>
      <c r="AG319" t="s">
        <v>277</v>
      </c>
      <c r="AI319" t="s">
        <v>277</v>
      </c>
      <c r="AJ319" s="1">
        <f t="shared" si="474"/>
        <v>45050</v>
      </c>
      <c r="AK319" s="4">
        <f t="shared" si="475"/>
        <v>0.13819999999999999</v>
      </c>
      <c r="AL319" s="4">
        <f t="shared" si="476"/>
        <v>0.20729999999999998</v>
      </c>
      <c r="AM319" s="4">
        <f t="shared" si="477"/>
        <v>0.05</v>
      </c>
      <c r="AN319" s="4">
        <f t="shared" si="478"/>
        <v>6.1800000000000001E-2</v>
      </c>
      <c r="AO319" s="4">
        <f t="shared" si="479"/>
        <v>0.45729999999999998</v>
      </c>
      <c r="AP319" s="4">
        <f t="shared" si="408"/>
        <v>0.7</v>
      </c>
      <c r="AQ319" s="4">
        <f t="shared" si="414"/>
        <v>0.4</v>
      </c>
      <c r="AR319" s="2">
        <f t="shared" si="480"/>
        <v>1040.6099999999999</v>
      </c>
      <c r="AU319">
        <f t="shared" si="409"/>
        <v>0.61799999999999999</v>
      </c>
      <c r="AV319">
        <f t="shared" si="410"/>
        <v>1</v>
      </c>
      <c r="AW319">
        <f t="shared" si="411"/>
        <v>1</v>
      </c>
      <c r="AX319">
        <f t="shared" si="412"/>
        <v>0.61799999999999999</v>
      </c>
      <c r="BE319" s="1">
        <f t="shared" si="481"/>
        <v>45050</v>
      </c>
      <c r="BF319">
        <f t="shared" si="482"/>
        <v>1.3819999999999999</v>
      </c>
      <c r="BG319">
        <f t="shared" si="483"/>
        <v>1.3819999999999999</v>
      </c>
      <c r="BH319">
        <f t="shared" si="484"/>
        <v>1</v>
      </c>
      <c r="BI319">
        <f t="shared" si="485"/>
        <v>0.61799999999999999</v>
      </c>
    </row>
    <row r="320" spans="1:61" x14ac:dyDescent="0.25">
      <c r="A320" s="1">
        <f>eod_group_score_df_positive[[#This Row],[date]]</f>
        <v>45044</v>
      </c>
      <c r="B320" t="s">
        <v>277</v>
      </c>
      <c r="C320" s="3">
        <f>AVERAGE(eod_group_score_df_positive!Z320:Z324)</f>
        <v>0.77308752785485491</v>
      </c>
      <c r="D320" s="3">
        <f>AVERAGE(eod_group_score_df_positive!AA320:AA324)</f>
        <v>0.92902910426747454</v>
      </c>
      <c r="E320" s="3">
        <f>AVERAGE(eod_group_score_df_positive!AB320:AB324)</f>
        <v>0.43571520896450827</v>
      </c>
      <c r="F320" s="3">
        <f>AVERAGE(eod_group_score_df_positive!AC320:AC324)</f>
        <v>0.5978741047815016</v>
      </c>
      <c r="G320" t="s">
        <v>277</v>
      </c>
      <c r="H320" s="3">
        <f>ABS(AVERAGE(eod_group_score_df_negative!Z320:Z324))</f>
        <v>0.26718406869478567</v>
      </c>
      <c r="I320" s="3">
        <f>ABS(AVERAGE(eod_group_score_df_negative!AA320:AA324))</f>
        <v>0.17542775788264572</v>
      </c>
      <c r="J320" s="3">
        <f>ABS(AVERAGE(eod_group_score_df_negative!AB320:AB324))</f>
        <v>0.24039918197776436</v>
      </c>
      <c r="K320" s="3">
        <f>ABS(AVERAGE(eod_group_score_df_negative!AC320:AC324))</f>
        <v>0.24189505332628841</v>
      </c>
      <c r="L320" t="s">
        <v>277</v>
      </c>
      <c r="M320" s="4">
        <f t="shared" si="460"/>
        <v>0.4863186314401387</v>
      </c>
      <c r="N320" s="4">
        <f t="shared" si="461"/>
        <v>0.68232755140634693</v>
      </c>
      <c r="O320" s="4">
        <f t="shared" si="462"/>
        <v>0.28888015046468696</v>
      </c>
      <c r="P320" s="4">
        <f t="shared" si="463"/>
        <v>0.42390107807403055</v>
      </c>
      <c r="Q320" t="s">
        <v>277</v>
      </c>
      <c r="R320" s="6">
        <f t="shared" si="464"/>
        <v>45044</v>
      </c>
      <c r="S320" s="5">
        <f t="shared" ref="S320:V320" si="499">AVERAGE(M320:M324)</f>
        <v>0.33072959243327438</v>
      </c>
      <c r="T320" s="5">
        <f t="shared" si="499"/>
        <v>0.45225821759850504</v>
      </c>
      <c r="U320" s="5">
        <f t="shared" si="499"/>
        <v>0.21577828550470821</v>
      </c>
      <c r="V320" s="5">
        <f t="shared" si="499"/>
        <v>0.38081734283394697</v>
      </c>
      <c r="W320" s="5">
        <f t="shared" si="466"/>
        <v>1.3795834383704346</v>
      </c>
      <c r="X320">
        <f>group_stock_price_index[[#This Row],[VNINDEX]]</f>
        <v>1049.1199999999999</v>
      </c>
      <c r="Y320" t="s">
        <v>277</v>
      </c>
      <c r="Z320" s="1">
        <f t="shared" si="467"/>
        <v>45044</v>
      </c>
      <c r="AA320" s="4">
        <f t="shared" si="468"/>
        <v>0.4</v>
      </c>
      <c r="AB320" s="4">
        <f t="shared" si="469"/>
        <v>0.4</v>
      </c>
      <c r="AC320" s="4">
        <f t="shared" si="470"/>
        <v>0.2</v>
      </c>
      <c r="AD320" s="4">
        <f t="shared" si="471"/>
        <v>0.4</v>
      </c>
      <c r="AE320" s="4">
        <f t="shared" si="472"/>
        <v>1.4</v>
      </c>
      <c r="AF320" s="7">
        <f t="shared" si="473"/>
        <v>1049.1199999999999</v>
      </c>
      <c r="AG320" t="s">
        <v>277</v>
      </c>
      <c r="AI320" t="s">
        <v>277</v>
      </c>
      <c r="AJ320" s="1">
        <f t="shared" si="474"/>
        <v>45044</v>
      </c>
      <c r="AK320" s="4">
        <f t="shared" si="475"/>
        <v>0.1</v>
      </c>
      <c r="AL320" s="4">
        <f t="shared" si="476"/>
        <v>0.1</v>
      </c>
      <c r="AM320" s="4">
        <f t="shared" si="477"/>
        <v>3.09E-2</v>
      </c>
      <c r="AN320" s="4">
        <f t="shared" si="478"/>
        <v>3.8200000000000005E-2</v>
      </c>
      <c r="AO320" s="4">
        <f t="shared" si="479"/>
        <v>0.26910000000000001</v>
      </c>
      <c r="AP320" s="4">
        <f t="shared" si="408"/>
        <v>0.7</v>
      </c>
      <c r="AQ320" s="4">
        <f t="shared" si="414"/>
        <v>0.2</v>
      </c>
      <c r="AR320" s="2">
        <f t="shared" si="480"/>
        <v>1049.1199999999999</v>
      </c>
      <c r="AU320">
        <f t="shared" si="409"/>
        <v>0.61799999999999999</v>
      </c>
      <c r="AV320">
        <f t="shared" si="410"/>
        <v>1</v>
      </c>
      <c r="AW320">
        <f t="shared" si="411"/>
        <v>1</v>
      </c>
      <c r="AX320">
        <f t="shared" si="412"/>
        <v>0.61799999999999999</v>
      </c>
      <c r="BE320" s="1">
        <f t="shared" si="481"/>
        <v>45044</v>
      </c>
      <c r="BF320">
        <f t="shared" si="482"/>
        <v>1</v>
      </c>
      <c r="BG320">
        <f t="shared" si="483"/>
        <v>1</v>
      </c>
      <c r="BH320">
        <f t="shared" si="484"/>
        <v>0.61799999999999999</v>
      </c>
      <c r="BI320">
        <f t="shared" si="485"/>
        <v>0.38200000000000001</v>
      </c>
    </row>
    <row r="321" spans="1:61" x14ac:dyDescent="0.25">
      <c r="A321" s="1">
        <f>eod_group_score_df_positive[[#This Row],[date]]</f>
        <v>45043</v>
      </c>
      <c r="B321" t="s">
        <v>277</v>
      </c>
      <c r="C321" s="3">
        <f>AVERAGE(eod_group_score_df_positive!Z321:Z325)</f>
        <v>0.64055230809698516</v>
      </c>
      <c r="D321" s="3">
        <f>AVERAGE(eod_group_score_df_positive!AA321:AA325)</f>
        <v>0.94686916730361281</v>
      </c>
      <c r="E321" s="3">
        <f>AVERAGE(eod_group_score_df_positive!AB321:AB325)</f>
        <v>0.36924047892025535</v>
      </c>
      <c r="F321" s="3">
        <f>AVERAGE(eod_group_score_df_positive!AC321:AC325)</f>
        <v>0.58438769088076259</v>
      </c>
      <c r="G321" t="s">
        <v>277</v>
      </c>
      <c r="H321" s="3">
        <f>ABS(AVERAGE(eod_group_score_df_negative!Z321:Z325))</f>
        <v>0.33286339809926063</v>
      </c>
      <c r="I321" s="3">
        <f>ABS(AVERAGE(eod_group_score_df_negative!AA321:AA325))</f>
        <v>0.27069825128978908</v>
      </c>
      <c r="J321" s="3">
        <f>ABS(AVERAGE(eod_group_score_df_negative!AB321:AB325))</f>
        <v>0.21298453785313681</v>
      </c>
      <c r="K321" s="3">
        <f>ABS(AVERAGE(eod_group_score_df_negative!AC321:AC325))</f>
        <v>0.26258341689812775</v>
      </c>
      <c r="L321" t="s">
        <v>277</v>
      </c>
      <c r="M321" s="4">
        <f t="shared" si="460"/>
        <v>0.3160919923925008</v>
      </c>
      <c r="N321" s="4">
        <f t="shared" si="461"/>
        <v>0.55534577033522459</v>
      </c>
      <c r="O321" s="4">
        <f t="shared" si="462"/>
        <v>0.26837723657610357</v>
      </c>
      <c r="P321" s="4">
        <f t="shared" si="463"/>
        <v>0.37994716824112118</v>
      </c>
      <c r="Q321" t="s">
        <v>277</v>
      </c>
      <c r="R321" s="6">
        <f t="shared" si="464"/>
        <v>45043</v>
      </c>
      <c r="S321" s="5">
        <f t="shared" ref="S321:V321" si="500">AVERAGE(M321:M325)</f>
        <v>0.31590681209406596</v>
      </c>
      <c r="T321" s="5">
        <f t="shared" si="500"/>
        <v>0.38239343736358405</v>
      </c>
      <c r="U321" s="5">
        <f t="shared" si="500"/>
        <v>0.21584111821518306</v>
      </c>
      <c r="V321" s="5">
        <f t="shared" si="500"/>
        <v>0.33747235068065173</v>
      </c>
      <c r="W321" s="5">
        <f t="shared" si="466"/>
        <v>1.2516137183534848</v>
      </c>
      <c r="X321">
        <f>group_stock_price_index[[#This Row],[VNINDEX]]</f>
        <v>1039.6300000000001</v>
      </c>
      <c r="Y321" t="s">
        <v>277</v>
      </c>
      <c r="Z321" s="1">
        <f t="shared" si="467"/>
        <v>45043</v>
      </c>
      <c r="AA321" s="4">
        <f t="shared" si="468"/>
        <v>0.4</v>
      </c>
      <c r="AB321" s="4">
        <f t="shared" si="469"/>
        <v>0.4</v>
      </c>
      <c r="AC321" s="4">
        <f t="shared" si="470"/>
        <v>0.2</v>
      </c>
      <c r="AD321" s="4">
        <f t="shared" si="471"/>
        <v>0.4</v>
      </c>
      <c r="AE321" s="4">
        <f t="shared" si="472"/>
        <v>1.4</v>
      </c>
      <c r="AF321" s="7">
        <f t="shared" si="473"/>
        <v>1039.6300000000001</v>
      </c>
      <c r="AG321" t="s">
        <v>277</v>
      </c>
      <c r="AI321" t="s">
        <v>277</v>
      </c>
      <c r="AJ321" s="1">
        <f t="shared" si="474"/>
        <v>45043</v>
      </c>
      <c r="AK321" s="4">
        <f t="shared" si="475"/>
        <v>0.1</v>
      </c>
      <c r="AL321" s="4">
        <f t="shared" si="476"/>
        <v>0.1</v>
      </c>
      <c r="AM321" s="4">
        <f t="shared" si="477"/>
        <v>3.09E-2</v>
      </c>
      <c r="AN321" s="4">
        <f t="shared" si="478"/>
        <v>3.8200000000000005E-2</v>
      </c>
      <c r="AO321" s="4">
        <f t="shared" si="479"/>
        <v>0.26910000000000001</v>
      </c>
      <c r="AP321" s="4">
        <f t="shared" si="408"/>
        <v>0.7</v>
      </c>
      <c r="AQ321" s="4">
        <f t="shared" si="414"/>
        <v>0.2</v>
      </c>
      <c r="AR321" s="2">
        <f t="shared" si="480"/>
        <v>1039.6300000000001</v>
      </c>
      <c r="AU321">
        <f t="shared" si="409"/>
        <v>0.61799999999999999</v>
      </c>
      <c r="AV321">
        <f t="shared" si="410"/>
        <v>1</v>
      </c>
      <c r="AW321">
        <f t="shared" si="411"/>
        <v>1</v>
      </c>
      <c r="AX321">
        <f t="shared" si="412"/>
        <v>0.61799999999999999</v>
      </c>
      <c r="BE321" s="1">
        <f t="shared" si="481"/>
        <v>45043</v>
      </c>
      <c r="BF321">
        <f t="shared" si="482"/>
        <v>1</v>
      </c>
      <c r="BG321">
        <f t="shared" si="483"/>
        <v>1</v>
      </c>
      <c r="BH321">
        <f t="shared" si="484"/>
        <v>0.61799999999999999</v>
      </c>
      <c r="BI321">
        <f t="shared" si="485"/>
        <v>0.38200000000000001</v>
      </c>
    </row>
    <row r="322" spans="1:61" x14ac:dyDescent="0.25">
      <c r="A322" s="1">
        <f>eod_group_score_df_positive[[#This Row],[date]]</f>
        <v>45042</v>
      </c>
      <c r="B322" t="s">
        <v>277</v>
      </c>
      <c r="C322" s="3">
        <f>AVERAGE(eod_group_score_df_positive!Z322:Z326)</f>
        <v>0.65395901265306944</v>
      </c>
      <c r="D322" s="3">
        <f>AVERAGE(eod_group_score_df_positive!AA322:AA326)</f>
        <v>1.0717388154889647</v>
      </c>
      <c r="E322" s="3">
        <f>AVERAGE(eod_group_score_df_positive!AB322:AB326)</f>
        <v>0.43801188826088727</v>
      </c>
      <c r="F322" s="3">
        <f>AVERAGE(eod_group_score_df_positive!AC322:AC326)</f>
        <v>0.48575824379139404</v>
      </c>
      <c r="G322" t="s">
        <v>277</v>
      </c>
      <c r="H322" s="3">
        <f>ABS(AVERAGE(eod_group_score_df_negative!Z322:Z326))</f>
        <v>0.30964329627324366</v>
      </c>
      <c r="I322" s="3">
        <f>ABS(AVERAGE(eod_group_score_df_negative!AA322:AA326))</f>
        <v>0.25238746624260971</v>
      </c>
      <c r="J322" s="3">
        <f>ABS(AVERAGE(eod_group_score_df_negative!AB322:AB326))</f>
        <v>0.22423190257181908</v>
      </c>
      <c r="K322" s="3">
        <f>ABS(AVERAGE(eod_group_score_df_negative!AC322:AC326))</f>
        <v>0.23902389159506737</v>
      </c>
      <c r="L322" t="s">
        <v>277</v>
      </c>
      <c r="M322" s="4">
        <f t="shared" si="460"/>
        <v>0.35732138994506674</v>
      </c>
      <c r="N322" s="4">
        <f t="shared" si="461"/>
        <v>0.61878641074541629</v>
      </c>
      <c r="O322" s="4">
        <f t="shared" si="462"/>
        <v>0.32281161205039149</v>
      </c>
      <c r="P322" s="4">
        <f t="shared" si="463"/>
        <v>0.34042554327689839</v>
      </c>
      <c r="Q322" t="s">
        <v>277</v>
      </c>
      <c r="R322" s="6">
        <f t="shared" si="464"/>
        <v>45042</v>
      </c>
      <c r="S322" s="5">
        <f t="shared" ref="S322:V322" si="501">AVERAGE(M322:M326)</f>
        <v>0.23760195274408069</v>
      </c>
      <c r="T322" s="5">
        <f t="shared" si="501"/>
        <v>0.26637639985559447</v>
      </c>
      <c r="U322" s="5">
        <f t="shared" si="501"/>
        <v>0.13269208830991375</v>
      </c>
      <c r="V322" s="5">
        <f t="shared" si="501"/>
        <v>0.19354929462695408</v>
      </c>
      <c r="W322" s="5">
        <f t="shared" si="466"/>
        <v>0.83021973553654305</v>
      </c>
      <c r="X322">
        <f>group_stock_price_index[[#This Row],[VNINDEX]]</f>
        <v>1040.8</v>
      </c>
      <c r="Y322" t="s">
        <v>277</v>
      </c>
      <c r="Z322" s="1">
        <f t="shared" si="467"/>
        <v>45042</v>
      </c>
      <c r="AA322" s="4">
        <f t="shared" si="468"/>
        <v>0.2</v>
      </c>
      <c r="AB322" s="4">
        <f t="shared" si="469"/>
        <v>0.2</v>
      </c>
      <c r="AC322" s="4">
        <f t="shared" si="470"/>
        <v>0</v>
      </c>
      <c r="AD322" s="4">
        <f t="shared" si="471"/>
        <v>0</v>
      </c>
      <c r="AE322" s="4">
        <f t="shared" si="472"/>
        <v>0.4</v>
      </c>
      <c r="AF322" s="7">
        <f t="shared" si="473"/>
        <v>1040.8</v>
      </c>
      <c r="AG322" t="s">
        <v>277</v>
      </c>
      <c r="AI322" t="s">
        <v>277</v>
      </c>
      <c r="AJ322" s="1">
        <f t="shared" si="474"/>
        <v>45042</v>
      </c>
      <c r="AK322" s="4">
        <f t="shared" si="475"/>
        <v>6.9099999999999995E-2</v>
      </c>
      <c r="AL322" s="4">
        <f t="shared" si="476"/>
        <v>6.9099999999999995E-2</v>
      </c>
      <c r="AM322" s="4">
        <f t="shared" si="477"/>
        <v>0</v>
      </c>
      <c r="AN322" s="4">
        <f t="shared" si="478"/>
        <v>0</v>
      </c>
      <c r="AO322" s="4">
        <f t="shared" si="479"/>
        <v>0.13819999999999999</v>
      </c>
      <c r="AP322" s="4">
        <f t="shared" si="408"/>
        <v>0</v>
      </c>
      <c r="AQ322" s="4">
        <f t="shared" si="414"/>
        <v>0</v>
      </c>
      <c r="AR322" s="2">
        <f t="shared" si="480"/>
        <v>1040.8</v>
      </c>
      <c r="AU322">
        <f t="shared" si="409"/>
        <v>0.61799999999999999</v>
      </c>
      <c r="AV322">
        <f t="shared" si="410"/>
        <v>1</v>
      </c>
      <c r="AW322">
        <f t="shared" si="411"/>
        <v>1</v>
      </c>
      <c r="AX322">
        <f t="shared" si="412"/>
        <v>0.61799999999999999</v>
      </c>
      <c r="BE322" s="1">
        <f t="shared" si="481"/>
        <v>45042</v>
      </c>
      <c r="BF322">
        <f t="shared" si="482"/>
        <v>1.3819999999999999</v>
      </c>
      <c r="BG322">
        <f t="shared" si="483"/>
        <v>1.3819999999999999</v>
      </c>
      <c r="BH322">
        <f t="shared" si="484"/>
        <v>1</v>
      </c>
      <c r="BI322">
        <f t="shared" si="485"/>
        <v>0.61799999999999999</v>
      </c>
    </row>
    <row r="323" spans="1:61" x14ac:dyDescent="0.25">
      <c r="A323" s="1">
        <f>eod_group_score_df_positive[[#This Row],[date]]</f>
        <v>45041</v>
      </c>
      <c r="B323" t="s">
        <v>277</v>
      </c>
      <c r="C323" s="3">
        <f>AVERAGE(eod_group_score_df_positive!Z323:Z327)</f>
        <v>0.43204481175807158</v>
      </c>
      <c r="D323" s="3">
        <f>AVERAGE(eod_group_score_df_positive!AA323:AA327)</f>
        <v>0.48214236135095528</v>
      </c>
      <c r="E323" s="3">
        <f>AVERAGE(eod_group_score_df_positive!AB323:AB327)</f>
        <v>0.33487277584556163</v>
      </c>
      <c r="F323" s="3">
        <f>AVERAGE(eod_group_score_df_positive!AC323:AC327)</f>
        <v>0.42049220839929824</v>
      </c>
      <c r="G323" t="s">
        <v>277</v>
      </c>
      <c r="H323" s="3">
        <f>ABS(AVERAGE(eod_group_score_df_negative!Z323:Z327))</f>
        <v>0.40508027256586682</v>
      </c>
      <c r="I323" s="3">
        <f>ABS(AVERAGE(eod_group_score_df_negative!AA323:AA327))</f>
        <v>0.33299226837492452</v>
      </c>
      <c r="J323" s="3">
        <f>ABS(AVERAGE(eod_group_score_df_negative!AB323:AB327))</f>
        <v>0.30738566549621432</v>
      </c>
      <c r="K323" s="3">
        <f>ABS(AVERAGE(eod_group_score_df_negative!AC323:AC327))</f>
        <v>0.27006949043819684</v>
      </c>
      <c r="L323" t="s">
        <v>277</v>
      </c>
      <c r="M323" s="4">
        <f t="shared" si="460"/>
        <v>3.2210884247939248E-2</v>
      </c>
      <c r="N323" s="4">
        <f t="shared" si="461"/>
        <v>0.18297602326892698</v>
      </c>
      <c r="O323" s="4">
        <f t="shared" si="462"/>
        <v>4.2797585177584488E-2</v>
      </c>
      <c r="P323" s="4">
        <f t="shared" si="463"/>
        <v>0.21782661594804045</v>
      </c>
      <c r="Q323" t="s">
        <v>277</v>
      </c>
      <c r="R323" s="6">
        <f t="shared" si="464"/>
        <v>45041</v>
      </c>
      <c r="S323" s="5">
        <f t="shared" ref="S323:V323" si="502">AVERAGE(M323:M327)</f>
        <v>0.10733229981584462</v>
      </c>
      <c r="T323" s="5">
        <f t="shared" si="502"/>
        <v>9.1400003952396766E-2</v>
      </c>
      <c r="U323" s="5">
        <f t="shared" si="502"/>
        <v>1.3304206752267945E-2</v>
      </c>
      <c r="V323" s="5">
        <f t="shared" si="502"/>
        <v>5.6292654256312559E-2</v>
      </c>
      <c r="W323" s="5">
        <f t="shared" si="466"/>
        <v>0.26832916477682189</v>
      </c>
      <c r="X323">
        <f>group_stock_price_index[[#This Row],[VNINDEX]]</f>
        <v>1034.8499999999999</v>
      </c>
      <c r="Y323" t="s">
        <v>277</v>
      </c>
      <c r="Z323" s="1">
        <f t="shared" si="467"/>
        <v>45041</v>
      </c>
      <c r="AA323" s="4">
        <f t="shared" si="468"/>
        <v>0</v>
      </c>
      <c r="AB323" s="4">
        <f t="shared" si="469"/>
        <v>0</v>
      </c>
      <c r="AC323" s="4">
        <f t="shared" si="470"/>
        <v>0</v>
      </c>
      <c r="AD323" s="4">
        <f t="shared" si="471"/>
        <v>0</v>
      </c>
      <c r="AE323" s="4">
        <f t="shared" si="472"/>
        <v>0</v>
      </c>
      <c r="AF323" s="7">
        <f t="shared" si="473"/>
        <v>1034.8499999999999</v>
      </c>
      <c r="AG323" t="s">
        <v>277</v>
      </c>
      <c r="AI323" t="s">
        <v>277</v>
      </c>
      <c r="AJ323" s="1">
        <f t="shared" si="474"/>
        <v>45041</v>
      </c>
      <c r="AK323" s="4">
        <f t="shared" si="475"/>
        <v>0</v>
      </c>
      <c r="AL323" s="4">
        <f t="shared" si="476"/>
        <v>0</v>
      </c>
      <c r="AM323" s="4">
        <f t="shared" si="477"/>
        <v>0</v>
      </c>
      <c r="AN323" s="4">
        <f t="shared" si="478"/>
        <v>0</v>
      </c>
      <c r="AO323" s="4">
        <f t="shared" si="479"/>
        <v>0</v>
      </c>
      <c r="AP323" s="4">
        <f t="shared" ref="AP323:AP386" si="503">IF(AND(0%&lt;=AO323,AO323&lt;23.6%),0%,IF(AO323&lt;61.8%,70%,100%))</f>
        <v>0</v>
      </c>
      <c r="AQ323" s="4">
        <f t="shared" si="414"/>
        <v>0</v>
      </c>
      <c r="AR323" s="2">
        <f t="shared" si="480"/>
        <v>1034.8499999999999</v>
      </c>
      <c r="AU323">
        <f t="shared" ref="AU323:AU386" si="504">IF(AND($S323&gt;$T323,$S323&gt;$U323,$S323&gt;$V323),1.382,0.618)</f>
        <v>1.3819999999999999</v>
      </c>
      <c r="AV323">
        <f t="shared" ref="AV323:AV386" si="505">IF(AND($S323&gt;$T323,$S323&gt;$U323,$S323&gt;$V323),1.382,IF(AND($V323&gt;$T323,$V323&gt;$U323,$V323&gt;$S323),0.618,1))</f>
        <v>1.3819999999999999</v>
      </c>
      <c r="AW323">
        <f t="shared" ref="AW323:AW386" si="506">IF(AND($S323&gt;$T323,$S323&gt;$U323,$S323&gt;$V323),0.618,IF(AND($V323&gt;$T323,$V323&gt;$U323,$V323&gt;$S323),0.618,1))</f>
        <v>0.61799999999999999</v>
      </c>
      <c r="AX323">
        <f t="shared" ref="AX323:AX386" si="507">IF(AND($S323&gt;$T323,$S323&gt;$U323,$S323&gt;$V323),0.618,0.618)</f>
        <v>0.61799999999999999</v>
      </c>
      <c r="BE323" s="1">
        <f t="shared" si="481"/>
        <v>45041</v>
      </c>
      <c r="BF323">
        <f t="shared" si="482"/>
        <v>1</v>
      </c>
      <c r="BG323">
        <f t="shared" si="483"/>
        <v>1</v>
      </c>
      <c r="BH323">
        <f t="shared" si="484"/>
        <v>0.61799999999999999</v>
      </c>
      <c r="BI323">
        <f t="shared" si="485"/>
        <v>0.38200000000000001</v>
      </c>
    </row>
    <row r="324" spans="1:61" x14ac:dyDescent="0.25">
      <c r="A324" s="1">
        <f>eod_group_score_df_positive[[#This Row],[date]]</f>
        <v>45040</v>
      </c>
      <c r="B324" t="s">
        <v>277</v>
      </c>
      <c r="C324" s="3">
        <f>AVERAGE(eod_group_score_df_positive!Z324:Z328)</f>
        <v>0.64075134712612902</v>
      </c>
      <c r="D324" s="3">
        <f>AVERAGE(eod_group_score_df_positive!AA324:AA328)</f>
        <v>0.50064517662007257</v>
      </c>
      <c r="E324" s="3">
        <f>AVERAGE(eod_group_score_df_positive!AB324:AB328)</f>
        <v>0.37234065323013932</v>
      </c>
      <c r="F324" s="3">
        <f>AVERAGE(eod_group_score_df_positive!AC324:AC328)</f>
        <v>0.43996646004575862</v>
      </c>
      <c r="G324" t="s">
        <v>277</v>
      </c>
      <c r="H324" s="3">
        <f>ABS(AVERAGE(eod_group_score_df_negative!Z324:Z328))</f>
        <v>0.23596634763372215</v>
      </c>
      <c r="I324" s="3">
        <f>ABS(AVERAGE(eod_group_score_df_negative!AA324:AA328))</f>
        <v>0.31883837992117497</v>
      </c>
      <c r="J324" s="3">
        <f>ABS(AVERAGE(eod_group_score_df_negative!AB324:AB328))</f>
        <v>0.27183348438063815</v>
      </c>
      <c r="K324" s="3">
        <f>ABS(AVERAGE(eod_group_score_df_negative!AC324:AC328))</f>
        <v>0.13068252377920758</v>
      </c>
      <c r="L324" t="s">
        <v>277</v>
      </c>
      <c r="M324" s="4">
        <f t="shared" si="460"/>
        <v>0.46170506414072637</v>
      </c>
      <c r="N324" s="4">
        <f t="shared" si="461"/>
        <v>0.22185533223661044</v>
      </c>
      <c r="O324" s="4">
        <f t="shared" si="462"/>
        <v>0.15602484325477461</v>
      </c>
      <c r="P324" s="4">
        <f t="shared" si="463"/>
        <v>0.54198630862964436</v>
      </c>
      <c r="Q324" t="s">
        <v>277</v>
      </c>
      <c r="R324" s="6">
        <f t="shared" si="464"/>
        <v>45040</v>
      </c>
      <c r="S324" s="5">
        <f t="shared" ref="S324:V324" si="508">AVERAGE(M324:M328)</f>
        <v>7.0585824535364772E-2</v>
      </c>
      <c r="T324" s="5">
        <f t="shared" si="508"/>
        <v>2.7290179866571564E-3</v>
      </c>
      <c r="U324" s="5">
        <f t="shared" si="508"/>
        <v>-2.1953542304226296E-2</v>
      </c>
      <c r="V324" s="5">
        <f t="shared" si="508"/>
        <v>1.3593980848530432E-3</v>
      </c>
      <c r="W324" s="5">
        <f t="shared" si="466"/>
        <v>5.272069830264868E-2</v>
      </c>
      <c r="X324">
        <f>group_stock_price_index[[#This Row],[VNINDEX]]</f>
        <v>1041.3599999999999</v>
      </c>
      <c r="Y324" t="s">
        <v>277</v>
      </c>
      <c r="Z324" s="1">
        <f t="shared" si="467"/>
        <v>45040</v>
      </c>
      <c r="AA324" s="4">
        <f t="shared" si="468"/>
        <v>0</v>
      </c>
      <c r="AB324" s="4">
        <f t="shared" si="469"/>
        <v>0</v>
      </c>
      <c r="AC324" s="4">
        <f t="shared" si="470"/>
        <v>0</v>
      </c>
      <c r="AD324" s="4">
        <f t="shared" si="471"/>
        <v>0</v>
      </c>
      <c r="AE324" s="4">
        <f t="shared" si="472"/>
        <v>0</v>
      </c>
      <c r="AF324" s="7">
        <f t="shared" si="473"/>
        <v>1041.3599999999999</v>
      </c>
      <c r="AG324" t="s">
        <v>277</v>
      </c>
      <c r="AI324" t="s">
        <v>277</v>
      </c>
      <c r="AJ324" s="1">
        <f t="shared" si="474"/>
        <v>45040</v>
      </c>
      <c r="AK324" s="4">
        <f t="shared" si="475"/>
        <v>0</v>
      </c>
      <c r="AL324" s="4">
        <f t="shared" si="476"/>
        <v>0</v>
      </c>
      <c r="AM324" s="4">
        <f t="shared" si="477"/>
        <v>0</v>
      </c>
      <c r="AN324" s="4">
        <f t="shared" si="478"/>
        <v>0</v>
      </c>
      <c r="AO324" s="4">
        <f t="shared" si="479"/>
        <v>0</v>
      </c>
      <c r="AP324" s="4">
        <f t="shared" si="503"/>
        <v>0</v>
      </c>
      <c r="AQ324" s="4">
        <f t="shared" ref="AQ324:AQ387" si="509">IF(AO324&lt;20%,0,IF(AND(AO324&gt;=20%,AO324&lt;30%),20%,IF(AND(AO324&gt;=30%,AO324&lt;50%),40%,IF(AND(AO324&gt;=50%,AO324&lt;70%),60%,IF(AND(AO324&gt;=70%,AO324&lt;80%),80%,IF(AO324&gt;=80%,100%))))))</f>
        <v>0</v>
      </c>
      <c r="AR324" s="2">
        <f t="shared" si="480"/>
        <v>1041.3599999999999</v>
      </c>
      <c r="AU324">
        <f t="shared" si="504"/>
        <v>1.3819999999999999</v>
      </c>
      <c r="AV324">
        <f t="shared" si="505"/>
        <v>1.3819999999999999</v>
      </c>
      <c r="AW324">
        <f t="shared" si="506"/>
        <v>0.61799999999999999</v>
      </c>
      <c r="AX324">
        <f t="shared" si="507"/>
        <v>0.61799999999999999</v>
      </c>
      <c r="BE324" s="1">
        <f t="shared" si="481"/>
        <v>45040</v>
      </c>
      <c r="BF324">
        <f t="shared" si="482"/>
        <v>1</v>
      </c>
      <c r="BG324">
        <f t="shared" si="483"/>
        <v>1</v>
      </c>
      <c r="BH324">
        <f t="shared" si="484"/>
        <v>0.61799999999999999</v>
      </c>
      <c r="BI324">
        <f t="shared" si="485"/>
        <v>0.38200000000000001</v>
      </c>
    </row>
    <row r="325" spans="1:61" x14ac:dyDescent="0.25">
      <c r="A325" s="1">
        <f>eod_group_score_df_positive[[#This Row],[date]]</f>
        <v>45037</v>
      </c>
      <c r="B325" t="s">
        <v>277</v>
      </c>
      <c r="C325" s="3">
        <f>AVERAGE(eod_group_score_df_positive!Z325:Z329)</f>
        <v>0.51474836815542568</v>
      </c>
      <c r="D325" s="3">
        <f>AVERAGE(eod_group_score_df_positive!AA325:AA329)</f>
        <v>0.49719248472199551</v>
      </c>
      <c r="E325" s="3">
        <f>AVERAGE(eod_group_score_df_positive!AB325:AB329)</f>
        <v>0.36430897466865425</v>
      </c>
      <c r="F325" s="3">
        <f>AVERAGE(eod_group_score_df_positive!AC325:AC329)</f>
        <v>0.24955517658594789</v>
      </c>
      <c r="G325" t="s">
        <v>277</v>
      </c>
      <c r="H325" s="3">
        <f>ABS(AVERAGE(eod_group_score_df_negative!Z325:Z329))</f>
        <v>0.21425126952274914</v>
      </c>
      <c r="I325" s="3">
        <f>ABS(AVERAGE(eod_group_score_df_negative!AA325:AA329))</f>
        <v>0.24878069342430414</v>
      </c>
      <c r="J325" s="3">
        <f>ABS(AVERAGE(eod_group_score_df_negative!AB325:AB329))</f>
        <v>0.20086412717894353</v>
      </c>
      <c r="K325" s="3">
        <f>ABS(AVERAGE(eod_group_score_df_negative!AC325:AC329))</f>
        <v>0.1638976295258025</v>
      </c>
      <c r="L325" t="s">
        <v>277</v>
      </c>
      <c r="M325" s="4">
        <f t="shared" si="460"/>
        <v>0.41220472974409678</v>
      </c>
      <c r="N325" s="4">
        <f t="shared" si="461"/>
        <v>0.333003650231742</v>
      </c>
      <c r="O325" s="4">
        <f t="shared" si="462"/>
        <v>0.28919431401706119</v>
      </c>
      <c r="P325" s="4">
        <f t="shared" si="463"/>
        <v>0.20717611730755403</v>
      </c>
      <c r="Q325" t="s">
        <v>277</v>
      </c>
      <c r="R325" s="6">
        <f t="shared" si="464"/>
        <v>45037</v>
      </c>
      <c r="S325" s="5">
        <f t="shared" ref="S325:V325" si="510">AVERAGE(M325:M329)</f>
        <v>-5.5312345119184522E-2</v>
      </c>
      <c r="T325" s="5">
        <f t="shared" si="510"/>
        <v>-5.3132786363745209E-2</v>
      </c>
      <c r="U325" s="5">
        <f t="shared" si="510"/>
        <v>-8.1333189562966687E-2</v>
      </c>
      <c r="V325" s="5">
        <f t="shared" si="510"/>
        <v>-9.3884687493934305E-2</v>
      </c>
      <c r="W325" s="5">
        <f t="shared" si="466"/>
        <v>-0.28366300853983073</v>
      </c>
      <c r="X325">
        <f>group_stock_price_index[[#This Row],[VNINDEX]]</f>
        <v>1042.9100000000001</v>
      </c>
      <c r="Y325" t="s">
        <v>277</v>
      </c>
      <c r="Z325" s="1">
        <f t="shared" si="467"/>
        <v>45037</v>
      </c>
      <c r="AA325" s="4">
        <f t="shared" si="468"/>
        <v>0</v>
      </c>
      <c r="AB325" s="4">
        <f t="shared" si="469"/>
        <v>0</v>
      </c>
      <c r="AC325" s="4">
        <f t="shared" si="470"/>
        <v>0</v>
      </c>
      <c r="AD325" s="4">
        <f t="shared" si="471"/>
        <v>0</v>
      </c>
      <c r="AE325" s="4">
        <f t="shared" si="472"/>
        <v>0</v>
      </c>
      <c r="AF325" s="7">
        <f t="shared" si="473"/>
        <v>1042.9100000000001</v>
      </c>
      <c r="AG325" t="s">
        <v>277</v>
      </c>
      <c r="AI325" t="s">
        <v>277</v>
      </c>
      <c r="AJ325" s="1">
        <f t="shared" si="474"/>
        <v>45037</v>
      </c>
      <c r="AK325" s="4">
        <f t="shared" si="475"/>
        <v>0</v>
      </c>
      <c r="AL325" s="4">
        <f t="shared" si="476"/>
        <v>0</v>
      </c>
      <c r="AM325" s="4">
        <f t="shared" si="477"/>
        <v>0</v>
      </c>
      <c r="AN325" s="4">
        <f t="shared" si="478"/>
        <v>0</v>
      </c>
      <c r="AO325" s="4">
        <f t="shared" si="479"/>
        <v>0</v>
      </c>
      <c r="AP325" s="4">
        <f t="shared" si="503"/>
        <v>0</v>
      </c>
      <c r="AQ325" s="4">
        <f t="shared" si="509"/>
        <v>0</v>
      </c>
      <c r="AR325" s="2">
        <f t="shared" si="480"/>
        <v>1042.9100000000001</v>
      </c>
      <c r="AU325">
        <f t="shared" si="504"/>
        <v>0.61799999999999999</v>
      </c>
      <c r="AV325">
        <f t="shared" si="505"/>
        <v>1</v>
      </c>
      <c r="AW325">
        <f t="shared" si="506"/>
        <v>1</v>
      </c>
      <c r="AX325">
        <f t="shared" si="507"/>
        <v>0.61799999999999999</v>
      </c>
      <c r="BE325" s="1">
        <f t="shared" si="481"/>
        <v>45037</v>
      </c>
      <c r="BF325">
        <f t="shared" si="482"/>
        <v>1</v>
      </c>
      <c r="BG325">
        <f t="shared" si="483"/>
        <v>1</v>
      </c>
      <c r="BH325">
        <f t="shared" si="484"/>
        <v>0.61799999999999999</v>
      </c>
      <c r="BI325">
        <f t="shared" si="485"/>
        <v>0.38200000000000001</v>
      </c>
    </row>
    <row r="326" spans="1:61" x14ac:dyDescent="0.25">
      <c r="A326" s="1">
        <f>eod_group_score_df_positive[[#This Row],[date]]</f>
        <v>45036</v>
      </c>
      <c r="B326" t="s">
        <v>277</v>
      </c>
      <c r="C326" s="3">
        <f>AVERAGE(eod_group_score_df_positive!Z326:Z330)</f>
        <v>0.43951858952392653</v>
      </c>
      <c r="D326" s="3">
        <f>AVERAGE(eod_group_score_df_positive!AA326:AA330)</f>
        <v>0.44624871405426891</v>
      </c>
      <c r="E326" s="3">
        <f>AVERAGE(eod_group_score_df_positive!AB326:AB330)</f>
        <v>0.31958754212700802</v>
      </c>
      <c r="F326" s="3">
        <f>AVERAGE(eod_group_score_df_positive!AC326:AC330)</f>
        <v>0.1564391121539806</v>
      </c>
      <c r="G326" t="s">
        <v>277</v>
      </c>
      <c r="H326" s="3">
        <f>ABS(AVERAGE(eod_group_score_df_negative!Z326:Z330))</f>
        <v>0.51123621533319363</v>
      </c>
      <c r="I326" s="3">
        <f>ABS(AVERAGE(eod_group_score_df_negative!AA326:AA330))</f>
        <v>0.46888867984149946</v>
      </c>
      <c r="J326" s="3">
        <f>ABS(AVERAGE(eod_group_score_df_negative!AB326:AB330))</f>
        <v>0.43006180131450361</v>
      </c>
      <c r="K326" s="3">
        <f>ABS(AVERAGE(eod_group_score_df_negative!AC326:AC330))</f>
        <v>0.3173805382472249</v>
      </c>
      <c r="L326" t="s">
        <v>277</v>
      </c>
      <c r="M326" s="4">
        <f t="shared" si="460"/>
        <v>-7.5432304357425636E-2</v>
      </c>
      <c r="N326" s="4">
        <f t="shared" si="461"/>
        <v>-2.4739417204723221E-2</v>
      </c>
      <c r="O326" s="4">
        <f t="shared" si="462"/>
        <v>-0.1473679129502431</v>
      </c>
      <c r="P326" s="4">
        <f t="shared" si="463"/>
        <v>-0.33966811202736652</v>
      </c>
      <c r="Q326" t="s">
        <v>277</v>
      </c>
      <c r="R326" s="6">
        <f t="shared" si="464"/>
        <v>45036</v>
      </c>
      <c r="S326" s="5">
        <f t="shared" ref="S326:V326" si="511">AVERAGE(M326:M330)</f>
        <v>-0.18003071353599998</v>
      </c>
      <c r="T326" s="5">
        <f t="shared" si="511"/>
        <v>-0.1462407720208973</v>
      </c>
      <c r="U326" s="5">
        <f t="shared" si="511"/>
        <v>-0.15305183481790652</v>
      </c>
      <c r="V326" s="5">
        <f t="shared" si="511"/>
        <v>-0.11150096655814652</v>
      </c>
      <c r="W326" s="5">
        <f t="shared" si="466"/>
        <v>-0.5908242869329503</v>
      </c>
      <c r="X326">
        <f>group_stock_price_index[[#This Row],[VNINDEX]]</f>
        <v>1049.25</v>
      </c>
      <c r="Y326" t="s">
        <v>277</v>
      </c>
      <c r="Z326" s="1">
        <f t="shared" si="467"/>
        <v>45036</v>
      </c>
      <c r="AA326" s="4">
        <f t="shared" si="468"/>
        <v>0</v>
      </c>
      <c r="AB326" s="4">
        <f t="shared" si="469"/>
        <v>0</v>
      </c>
      <c r="AC326" s="4">
        <f t="shared" si="470"/>
        <v>0</v>
      </c>
      <c r="AD326" s="4">
        <f t="shared" si="471"/>
        <v>0</v>
      </c>
      <c r="AE326" s="4">
        <f t="shared" si="472"/>
        <v>0</v>
      </c>
      <c r="AF326" s="7">
        <f t="shared" si="473"/>
        <v>1049.25</v>
      </c>
      <c r="AG326" t="s">
        <v>277</v>
      </c>
      <c r="AI326" t="s">
        <v>277</v>
      </c>
      <c r="AJ326" s="1">
        <f t="shared" si="474"/>
        <v>45036</v>
      </c>
      <c r="AK326" s="4">
        <f t="shared" si="475"/>
        <v>0</v>
      </c>
      <c r="AL326" s="4">
        <f t="shared" si="476"/>
        <v>0</v>
      </c>
      <c r="AM326" s="4">
        <f t="shared" si="477"/>
        <v>0</v>
      </c>
      <c r="AN326" s="4">
        <f t="shared" si="478"/>
        <v>0</v>
      </c>
      <c r="AO326" s="4">
        <f t="shared" si="479"/>
        <v>0</v>
      </c>
      <c r="AP326" s="4">
        <f t="shared" si="503"/>
        <v>0</v>
      </c>
      <c r="AQ326" s="4">
        <f t="shared" si="509"/>
        <v>0</v>
      </c>
      <c r="AR326" s="2">
        <f t="shared" si="480"/>
        <v>1049.25</v>
      </c>
      <c r="AU326">
        <f t="shared" si="504"/>
        <v>0.61799999999999999</v>
      </c>
      <c r="AV326">
        <f t="shared" si="505"/>
        <v>0.61799999999999999</v>
      </c>
      <c r="AW326">
        <f t="shared" si="506"/>
        <v>0.61799999999999999</v>
      </c>
      <c r="AX326">
        <f t="shared" si="507"/>
        <v>0.61799999999999999</v>
      </c>
      <c r="BE326" s="1">
        <f t="shared" si="481"/>
        <v>45036</v>
      </c>
      <c r="BF326">
        <f t="shared" si="482"/>
        <v>1</v>
      </c>
      <c r="BG326">
        <f t="shared" si="483"/>
        <v>1</v>
      </c>
      <c r="BH326">
        <f t="shared" si="484"/>
        <v>0.61799999999999999</v>
      </c>
      <c r="BI326">
        <f t="shared" si="485"/>
        <v>0.38200000000000001</v>
      </c>
    </row>
    <row r="327" spans="1:61" x14ac:dyDescent="0.25">
      <c r="A327" s="1">
        <f>eod_group_score_df_positive[[#This Row],[date]]</f>
        <v>45035</v>
      </c>
      <c r="B327" t="s">
        <v>277</v>
      </c>
      <c r="C327" s="3">
        <f>AVERAGE(eod_group_score_df_positive!Z327:Z331)</f>
        <v>0.34592882752367726</v>
      </c>
      <c r="D327" s="3">
        <f>AVERAGE(eod_group_score_df_positive!AA327:AA331)</f>
        <v>0.30505839452673034</v>
      </c>
      <c r="E327" s="3">
        <f>AVERAGE(eod_group_score_df_positive!AB327:AB331)</f>
        <v>0.2461150703723019</v>
      </c>
      <c r="F327" s="3">
        <f>AVERAGE(eod_group_score_df_positive!AC327:AC331)</f>
        <v>0.18790469474130603</v>
      </c>
      <c r="G327" t="s">
        <v>277</v>
      </c>
      <c r="H327" s="3">
        <f>ABS(AVERAGE(eod_group_score_df_negative!Z327:Z331))</f>
        <v>0.63407682743598459</v>
      </c>
      <c r="I327" s="3">
        <f>ABS(AVERAGE(eod_group_score_df_negative!AA327:AA331))</f>
        <v>0.51509640418194202</v>
      </c>
      <c r="J327" s="3">
        <f>ABS(AVERAGE(eod_group_score_df_negative!AB327:AB331))</f>
        <v>0.43200724627563736</v>
      </c>
      <c r="K327" s="3">
        <f>ABS(AVERAGE(eod_group_score_df_negative!AC327:AC331))</f>
        <v>0.38660235928105224</v>
      </c>
      <c r="L327" t="s">
        <v>277</v>
      </c>
      <c r="M327" s="4">
        <f t="shared" si="460"/>
        <v>-0.29402687469611372</v>
      </c>
      <c r="N327" s="4">
        <f t="shared" si="461"/>
        <v>-0.25609556877057232</v>
      </c>
      <c r="O327" s="4">
        <f t="shared" si="462"/>
        <v>-0.27412779573783747</v>
      </c>
      <c r="P327" s="4">
        <f t="shared" si="463"/>
        <v>-0.34585765857630957</v>
      </c>
      <c r="Q327" t="s">
        <v>277</v>
      </c>
      <c r="R327" s="6">
        <f t="shared" si="464"/>
        <v>45035</v>
      </c>
      <c r="S327" s="5">
        <f t="shared" ref="S327:V327" si="512">AVERAGE(M327:M331)</f>
        <v>-0.10127584787032973</v>
      </c>
      <c r="T327" s="5">
        <f t="shared" si="512"/>
        <v>-6.0932798848486978E-2</v>
      </c>
      <c r="U327" s="5">
        <f t="shared" si="512"/>
        <v>-2.1634761739253473E-2</v>
      </c>
      <c r="V327" s="5">
        <f t="shared" si="512"/>
        <v>4.3669792213088615E-2</v>
      </c>
      <c r="W327" s="5">
        <f t="shared" si="466"/>
        <v>-0.14017361624498156</v>
      </c>
      <c r="X327">
        <f>group_stock_price_index[[#This Row],[VNINDEX]]</f>
        <v>1048.98</v>
      </c>
      <c r="Y327" t="s">
        <v>277</v>
      </c>
      <c r="Z327" s="1">
        <f t="shared" si="467"/>
        <v>45035</v>
      </c>
      <c r="AA327" s="4">
        <f t="shared" si="468"/>
        <v>0</v>
      </c>
      <c r="AB327" s="4">
        <f t="shared" si="469"/>
        <v>0</v>
      </c>
      <c r="AC327" s="4">
        <f t="shared" si="470"/>
        <v>0</v>
      </c>
      <c r="AD327" s="4">
        <f t="shared" si="471"/>
        <v>0</v>
      </c>
      <c r="AE327" s="4">
        <f t="shared" si="472"/>
        <v>0</v>
      </c>
      <c r="AF327" s="7">
        <f t="shared" si="473"/>
        <v>1048.98</v>
      </c>
      <c r="AG327" t="s">
        <v>277</v>
      </c>
      <c r="AI327" t="s">
        <v>277</v>
      </c>
      <c r="AJ327" s="1">
        <f t="shared" si="474"/>
        <v>45035</v>
      </c>
      <c r="AK327" s="4">
        <f t="shared" si="475"/>
        <v>0</v>
      </c>
      <c r="AL327" s="4">
        <f t="shared" si="476"/>
        <v>0</v>
      </c>
      <c r="AM327" s="4">
        <f t="shared" si="477"/>
        <v>0</v>
      </c>
      <c r="AN327" s="4">
        <f t="shared" si="478"/>
        <v>0</v>
      </c>
      <c r="AO327" s="4">
        <f t="shared" si="479"/>
        <v>0</v>
      </c>
      <c r="AP327" s="4">
        <f t="shared" si="503"/>
        <v>0</v>
      </c>
      <c r="AQ327" s="4">
        <f t="shared" si="509"/>
        <v>0</v>
      </c>
      <c r="AR327" s="2">
        <f t="shared" si="480"/>
        <v>1048.98</v>
      </c>
      <c r="AU327">
        <f t="shared" si="504"/>
        <v>0.61799999999999999</v>
      </c>
      <c r="AV327">
        <f t="shared" si="505"/>
        <v>0.61799999999999999</v>
      </c>
      <c r="AW327">
        <f t="shared" si="506"/>
        <v>0.61799999999999999</v>
      </c>
      <c r="AX327">
        <f t="shared" si="507"/>
        <v>0.61799999999999999</v>
      </c>
      <c r="BE327" s="1">
        <f t="shared" si="481"/>
        <v>45035</v>
      </c>
      <c r="BF327">
        <f t="shared" si="482"/>
        <v>1</v>
      </c>
      <c r="BG327">
        <f t="shared" si="483"/>
        <v>1</v>
      </c>
      <c r="BH327">
        <f t="shared" si="484"/>
        <v>0.61799999999999999</v>
      </c>
      <c r="BI327">
        <f t="shared" si="485"/>
        <v>0.38200000000000001</v>
      </c>
    </row>
    <row r="328" spans="1:61" x14ac:dyDescent="0.25">
      <c r="A328" s="1">
        <f>eod_group_score_df_positive[[#This Row],[date]]</f>
        <v>45034</v>
      </c>
      <c r="B328" t="s">
        <v>277</v>
      </c>
      <c r="C328" s="3">
        <f>AVERAGE(eod_group_score_df_positive!Z328:Z332)</f>
        <v>0.42049750631919691</v>
      </c>
      <c r="D328" s="3">
        <f>AVERAGE(eod_group_score_df_positive!AA328:AA332)</f>
        <v>0.2687687632774664</v>
      </c>
      <c r="E328" s="3">
        <f>AVERAGE(eod_group_score_df_positive!AB328:AB332)</f>
        <v>0.2842710564189509</v>
      </c>
      <c r="F328" s="3">
        <f>AVERAGE(eod_group_score_df_positive!AC328:AC332)</f>
        <v>0.34459936714930028</v>
      </c>
      <c r="G328" t="s">
        <v>277</v>
      </c>
      <c r="H328" s="3">
        <f>ABS(AVERAGE(eod_group_score_df_negative!Z328:Z332))</f>
        <v>0.57068259413361433</v>
      </c>
      <c r="I328" s="3">
        <f>ABS(AVERAGE(eod_group_score_df_negative!AA328:AA332))</f>
        <v>0.45800543410874284</v>
      </c>
      <c r="J328" s="3">
        <f>ABS(AVERAGE(eod_group_score_df_negative!AB328:AB332))</f>
        <v>0.3718585601083555</v>
      </c>
      <c r="K328" s="3">
        <f>ABS(AVERAGE(eod_group_score_df_negative!AC328:AC332))</f>
        <v>0.38613400729046737</v>
      </c>
      <c r="L328" t="s">
        <v>277</v>
      </c>
      <c r="M328" s="4">
        <f t="shared" si="460"/>
        <v>-0.1515214921544599</v>
      </c>
      <c r="N328" s="4">
        <f t="shared" si="461"/>
        <v>-0.26037890655977114</v>
      </c>
      <c r="O328" s="4">
        <f t="shared" si="462"/>
        <v>-0.13349116010488674</v>
      </c>
      <c r="P328" s="4">
        <f t="shared" si="463"/>
        <v>-5.6839664909257091E-2</v>
      </c>
      <c r="Q328" t="s">
        <v>277</v>
      </c>
      <c r="R328" s="6">
        <f t="shared" si="464"/>
        <v>45034</v>
      </c>
      <c r="S328" s="5">
        <f t="shared" ref="S328:V328" si="513">AVERAGE(M328:M332)</f>
        <v>-2.6765915245772266E-3</v>
      </c>
      <c r="T328" s="5">
        <f t="shared" si="513"/>
        <v>2.4628650222099792E-2</v>
      </c>
      <c r="U328" s="5">
        <f t="shared" si="513"/>
        <v>6.348942070751977E-2</v>
      </c>
      <c r="V328" s="5">
        <f t="shared" si="513"/>
        <v>0.18137766627296559</v>
      </c>
      <c r="W328" s="5">
        <f t="shared" si="466"/>
        <v>0.26681914567800791</v>
      </c>
      <c r="X328">
        <f>group_stock_price_index[[#This Row],[VNINDEX]]</f>
        <v>1055.02</v>
      </c>
      <c r="Y328" t="s">
        <v>277</v>
      </c>
      <c r="Z328" s="1">
        <f t="shared" si="467"/>
        <v>45034</v>
      </c>
      <c r="AA328" s="4">
        <f t="shared" si="468"/>
        <v>0</v>
      </c>
      <c r="AB328" s="4">
        <f t="shared" si="469"/>
        <v>0</v>
      </c>
      <c r="AC328" s="4">
        <f t="shared" si="470"/>
        <v>0</v>
      </c>
      <c r="AD328" s="4">
        <f t="shared" si="471"/>
        <v>0</v>
      </c>
      <c r="AE328" s="4">
        <f t="shared" si="472"/>
        <v>0</v>
      </c>
      <c r="AF328" s="7">
        <f t="shared" si="473"/>
        <v>1055.02</v>
      </c>
      <c r="AG328" t="s">
        <v>277</v>
      </c>
      <c r="AI328" t="s">
        <v>277</v>
      </c>
      <c r="AJ328" s="1">
        <f t="shared" si="474"/>
        <v>45034</v>
      </c>
      <c r="AK328" s="4">
        <f t="shared" si="475"/>
        <v>0</v>
      </c>
      <c r="AL328" s="4">
        <f t="shared" si="476"/>
        <v>0</v>
      </c>
      <c r="AM328" s="4">
        <f t="shared" si="477"/>
        <v>0</v>
      </c>
      <c r="AN328" s="4">
        <f t="shared" si="478"/>
        <v>0</v>
      </c>
      <c r="AO328" s="4">
        <f t="shared" si="479"/>
        <v>0</v>
      </c>
      <c r="AP328" s="4">
        <f t="shared" si="503"/>
        <v>0</v>
      </c>
      <c r="AQ328" s="4">
        <f t="shared" si="509"/>
        <v>0</v>
      </c>
      <c r="AR328" s="2">
        <f t="shared" si="480"/>
        <v>1055.02</v>
      </c>
      <c r="AU328">
        <f t="shared" si="504"/>
        <v>0.61799999999999999</v>
      </c>
      <c r="AV328">
        <f t="shared" si="505"/>
        <v>0.61799999999999999</v>
      </c>
      <c r="AW328">
        <f t="shared" si="506"/>
        <v>0.61799999999999999</v>
      </c>
      <c r="AX328">
        <f t="shared" si="507"/>
        <v>0.61799999999999999</v>
      </c>
      <c r="BE328" s="1">
        <f t="shared" si="481"/>
        <v>45034</v>
      </c>
      <c r="BF328">
        <f t="shared" si="482"/>
        <v>1</v>
      </c>
      <c r="BG328">
        <f t="shared" si="483"/>
        <v>1</v>
      </c>
      <c r="BH328">
        <f t="shared" si="484"/>
        <v>0.61799999999999999</v>
      </c>
      <c r="BI328">
        <f t="shared" si="485"/>
        <v>0.38200000000000001</v>
      </c>
    </row>
    <row r="329" spans="1:61" x14ac:dyDescent="0.25">
      <c r="A329" s="1">
        <f>eod_group_score_df_positive[[#This Row],[date]]</f>
        <v>45033</v>
      </c>
      <c r="B329" t="s">
        <v>277</v>
      </c>
      <c r="C329" s="3">
        <f>AVERAGE(eod_group_score_df_positive!Z329:Z333)</f>
        <v>0.40442838321084429</v>
      </c>
      <c r="D329" s="3">
        <f>AVERAGE(eod_group_score_df_positive!AA329:AA333)</f>
        <v>0.40079598627717566</v>
      </c>
      <c r="E329" s="3">
        <f>AVERAGE(eod_group_score_df_positive!AB329:AB333)</f>
        <v>0.2580957733931058</v>
      </c>
      <c r="F329" s="3">
        <f>AVERAGE(eod_group_score_df_positive!AC329:AC333)</f>
        <v>0.43350252393968525</v>
      </c>
      <c r="G329" t="s">
        <v>277</v>
      </c>
      <c r="H329" s="3">
        <f>ABS(AVERAGE(eod_group_score_df_negative!Z329:Z333))</f>
        <v>0.56750498562505092</v>
      </c>
      <c r="I329" s="3">
        <f>ABS(AVERAGE(eod_group_score_df_negative!AA329:AA333))</f>
        <v>0.44965768760355135</v>
      </c>
      <c r="J329" s="3">
        <f>ABS(AVERAGE(eod_group_score_df_negative!AB329:AB333))</f>
        <v>0.34273714529870281</v>
      </c>
      <c r="K329" s="3">
        <f>ABS(AVERAGE(eod_group_score_df_negative!AC329:AC333))</f>
        <v>0.3800017020361634</v>
      </c>
      <c r="L329" t="s">
        <v>277</v>
      </c>
      <c r="M329" s="4">
        <f t="shared" si="460"/>
        <v>-0.16778578413202014</v>
      </c>
      <c r="N329" s="4">
        <f t="shared" si="461"/>
        <v>-5.7453689515401349E-2</v>
      </c>
      <c r="O329" s="4">
        <f t="shared" si="462"/>
        <v>-0.14087339303892729</v>
      </c>
      <c r="P329" s="4">
        <f t="shared" si="463"/>
        <v>6.576588073570766E-2</v>
      </c>
      <c r="Q329" t="s">
        <v>277</v>
      </c>
      <c r="R329" s="6">
        <f t="shared" si="464"/>
        <v>45033</v>
      </c>
      <c r="S329" s="5">
        <f t="shared" ref="S329:V329" si="514">AVERAGE(M329:M333)</f>
        <v>0.14647429225432801</v>
      </c>
      <c r="T329" s="5">
        <f t="shared" si="514"/>
        <v>0.16087499013440551</v>
      </c>
      <c r="U329" s="5">
        <f t="shared" si="514"/>
        <v>0.17357036442864343</v>
      </c>
      <c r="V329" s="5">
        <f t="shared" si="514"/>
        <v>0.25474162877914136</v>
      </c>
      <c r="W329" s="5">
        <f t="shared" si="466"/>
        <v>0.73566127559651828</v>
      </c>
      <c r="X329">
        <f>group_stock_price_index[[#This Row],[VNINDEX]]</f>
        <v>1053.81</v>
      </c>
      <c r="Y329" t="s">
        <v>277</v>
      </c>
      <c r="Z329" s="1">
        <f t="shared" si="467"/>
        <v>45033</v>
      </c>
      <c r="AA329" s="4">
        <f t="shared" si="468"/>
        <v>0</v>
      </c>
      <c r="AB329" s="4">
        <f t="shared" si="469"/>
        <v>0</v>
      </c>
      <c r="AC329" s="4">
        <f t="shared" si="470"/>
        <v>0</v>
      </c>
      <c r="AD329" s="4">
        <f t="shared" si="471"/>
        <v>0.2</v>
      </c>
      <c r="AE329" s="4">
        <f t="shared" si="472"/>
        <v>0.2</v>
      </c>
      <c r="AF329" s="7">
        <f t="shared" si="473"/>
        <v>1053.81</v>
      </c>
      <c r="AG329" t="s">
        <v>277</v>
      </c>
      <c r="AI329" t="s">
        <v>277</v>
      </c>
      <c r="AJ329" s="1">
        <f t="shared" si="474"/>
        <v>45033</v>
      </c>
      <c r="AK329" s="4">
        <f t="shared" si="475"/>
        <v>0</v>
      </c>
      <c r="AL329" s="4">
        <f t="shared" si="476"/>
        <v>0</v>
      </c>
      <c r="AM329" s="4">
        <f t="shared" si="477"/>
        <v>0</v>
      </c>
      <c r="AN329" s="4">
        <f t="shared" si="478"/>
        <v>1.9100000000000002E-2</v>
      </c>
      <c r="AO329" s="4">
        <f t="shared" si="479"/>
        <v>1.9100000000000002E-2</v>
      </c>
      <c r="AP329" s="4">
        <f t="shared" si="503"/>
        <v>0</v>
      </c>
      <c r="AQ329" s="4">
        <f t="shared" si="509"/>
        <v>0</v>
      </c>
      <c r="AR329" s="2">
        <f t="shared" si="480"/>
        <v>1053.81</v>
      </c>
      <c r="AU329">
        <f t="shared" si="504"/>
        <v>0.61799999999999999</v>
      </c>
      <c r="AV329">
        <f t="shared" si="505"/>
        <v>0.61799999999999999</v>
      </c>
      <c r="AW329">
        <f t="shared" si="506"/>
        <v>0.61799999999999999</v>
      </c>
      <c r="AX329">
        <f t="shared" si="507"/>
        <v>0.61799999999999999</v>
      </c>
      <c r="BE329" s="1">
        <f t="shared" si="481"/>
        <v>45033</v>
      </c>
      <c r="BF329">
        <f t="shared" si="482"/>
        <v>0.38200000000000001</v>
      </c>
      <c r="BG329">
        <f t="shared" si="483"/>
        <v>0.38200000000000001</v>
      </c>
      <c r="BH329">
        <f t="shared" si="484"/>
        <v>0.38200000000000001</v>
      </c>
      <c r="BI329">
        <f t="shared" si="485"/>
        <v>0.38200000000000001</v>
      </c>
    </row>
    <row r="330" spans="1:61" x14ac:dyDescent="0.25">
      <c r="A330" s="1">
        <f>eod_group_score_df_positive[[#This Row],[date]]</f>
        <v>45030</v>
      </c>
      <c r="B330" t="s">
        <v>277</v>
      </c>
      <c r="C330" s="3">
        <f>AVERAGE(eod_group_score_df_positive!Z330:Z334)</f>
        <v>0.44635353743761108</v>
      </c>
      <c r="D330" s="3">
        <f>AVERAGE(eod_group_score_df_positive!AA330:AA334)</f>
        <v>0.3750794961199399</v>
      </c>
      <c r="E330" s="3">
        <f>AVERAGE(eod_group_score_df_positive!AB330:AB334)</f>
        <v>0.30823109829761031</v>
      </c>
      <c r="F330" s="3">
        <f>AVERAGE(eod_group_score_df_positive!AC330:AC334)</f>
        <v>0.48423185468549146</v>
      </c>
      <c r="G330" t="s">
        <v>277</v>
      </c>
      <c r="H330" s="3">
        <f>ABS(AVERAGE(eod_group_score_df_negative!Z330:Z334))</f>
        <v>0.68564302113255371</v>
      </c>
      <c r="I330" s="3">
        <f>ABS(AVERAGE(eod_group_score_df_negative!AA330:AA334))</f>
        <v>0.48969325836142097</v>
      </c>
      <c r="J330" s="3">
        <f>ABS(AVERAGE(eod_group_score_df_negative!AB330:AB334))</f>
        <v>0.35420332684448541</v>
      </c>
      <c r="K330" s="3">
        <f>ABS(AVERAGE(eod_group_score_df_negative!AC330:AC334))</f>
        <v>0.38116737412319546</v>
      </c>
      <c r="L330" t="s">
        <v>277</v>
      </c>
      <c r="M330" s="4">
        <f t="shared" si="460"/>
        <v>-0.21138711233998039</v>
      </c>
      <c r="N330" s="4">
        <f t="shared" si="461"/>
        <v>-0.13253627805401844</v>
      </c>
      <c r="O330" s="4">
        <f t="shared" si="462"/>
        <v>-6.9398912257637904E-2</v>
      </c>
      <c r="P330" s="4">
        <f t="shared" si="463"/>
        <v>0.11909472198649299</v>
      </c>
      <c r="Q330" t="s">
        <v>277</v>
      </c>
      <c r="R330" s="6">
        <f t="shared" si="464"/>
        <v>45030</v>
      </c>
      <c r="S330" s="5">
        <f t="shared" ref="S330:V330" si="515">AVERAGE(M330:M334)</f>
        <v>0.30257647846095653</v>
      </c>
      <c r="T330" s="5">
        <f t="shared" si="515"/>
        <v>0.25382262124313104</v>
      </c>
      <c r="U330" s="5">
        <f t="shared" si="515"/>
        <v>0.31146315211823272</v>
      </c>
      <c r="V330" s="5">
        <f t="shared" si="515"/>
        <v>0.29565812913337364</v>
      </c>
      <c r="W330" s="5">
        <f t="shared" si="466"/>
        <v>1.1635203809556938</v>
      </c>
      <c r="X330">
        <f>group_stock_price_index[[#This Row],[VNINDEX]]</f>
        <v>1052.8900000000001</v>
      </c>
      <c r="Y330" t="s">
        <v>277</v>
      </c>
      <c r="Z330" s="1">
        <f t="shared" si="467"/>
        <v>45030</v>
      </c>
      <c r="AA330" s="4">
        <f t="shared" si="468"/>
        <v>0.4</v>
      </c>
      <c r="AB330" s="4">
        <f t="shared" si="469"/>
        <v>0.2</v>
      </c>
      <c r="AC330" s="4">
        <f t="shared" si="470"/>
        <v>0.4</v>
      </c>
      <c r="AD330" s="4">
        <f t="shared" si="471"/>
        <v>0.2</v>
      </c>
      <c r="AE330" s="4">
        <f t="shared" si="472"/>
        <v>1.2</v>
      </c>
      <c r="AF330" s="7">
        <f t="shared" si="473"/>
        <v>1052.8900000000001</v>
      </c>
      <c r="AG330" t="s">
        <v>277</v>
      </c>
      <c r="AI330" t="s">
        <v>277</v>
      </c>
      <c r="AJ330" s="1">
        <f t="shared" si="474"/>
        <v>45030</v>
      </c>
      <c r="AK330" s="4">
        <f t="shared" si="475"/>
        <v>0.1</v>
      </c>
      <c r="AL330" s="4">
        <f t="shared" si="476"/>
        <v>0.05</v>
      </c>
      <c r="AM330" s="4">
        <f t="shared" si="477"/>
        <v>6.1800000000000001E-2</v>
      </c>
      <c r="AN330" s="4">
        <f t="shared" si="478"/>
        <v>1.9100000000000002E-2</v>
      </c>
      <c r="AO330" s="4">
        <f t="shared" si="479"/>
        <v>0.23090000000000002</v>
      </c>
      <c r="AP330" s="4">
        <f t="shared" si="503"/>
        <v>0</v>
      </c>
      <c r="AQ330" s="4">
        <f t="shared" si="509"/>
        <v>0.2</v>
      </c>
      <c r="AR330" s="2">
        <f t="shared" si="480"/>
        <v>1052.8900000000001</v>
      </c>
      <c r="AU330">
        <f t="shared" si="504"/>
        <v>0.61799999999999999</v>
      </c>
      <c r="AV330">
        <f t="shared" si="505"/>
        <v>1</v>
      </c>
      <c r="AW330">
        <f t="shared" si="506"/>
        <v>1</v>
      </c>
      <c r="AX330">
        <f t="shared" si="507"/>
        <v>0.61799999999999999</v>
      </c>
      <c r="BE330" s="1">
        <f t="shared" si="481"/>
        <v>45030</v>
      </c>
      <c r="BF330">
        <f t="shared" si="482"/>
        <v>1</v>
      </c>
      <c r="BG330">
        <f t="shared" si="483"/>
        <v>1</v>
      </c>
      <c r="BH330">
        <f t="shared" si="484"/>
        <v>0.61799999999999999</v>
      </c>
      <c r="BI330">
        <f t="shared" si="485"/>
        <v>0.38200000000000001</v>
      </c>
    </row>
    <row r="331" spans="1:61" x14ac:dyDescent="0.25">
      <c r="A331" s="1">
        <f>eod_group_score_df_positive[[#This Row],[date]]</f>
        <v>45029</v>
      </c>
      <c r="B331" t="s">
        <v>277</v>
      </c>
      <c r="C331" s="3">
        <f>AVERAGE(eod_group_score_df_positive!Z331:Z335)</f>
        <v>0.62334262866914503</v>
      </c>
      <c r="D331" s="3">
        <f>AVERAGE(eod_group_score_df_positive!AA331:AA335)</f>
        <v>0.41149066321784311</v>
      </c>
      <c r="E331" s="3">
        <f>AVERAGE(eod_group_score_df_positive!AB331:AB335)</f>
        <v>0.34168175623570379</v>
      </c>
      <c r="F331" s="3">
        <f>AVERAGE(eod_group_score_df_positive!AC331:AC335)</f>
        <v>0.49361374390665214</v>
      </c>
      <c r="G331" t="s">
        <v>277</v>
      </c>
      <c r="H331" s="3">
        <f>ABS(AVERAGE(eod_group_score_df_negative!Z331:Z335))</f>
        <v>0.32230367150961958</v>
      </c>
      <c r="I331" s="3">
        <f>ABS(AVERAGE(eod_group_score_df_negative!AA331:AA335))</f>
        <v>0.17559812479328479</v>
      </c>
      <c r="J331" s="3">
        <f>ABS(AVERAGE(eod_group_score_df_negative!AB331:AB335))</f>
        <v>0.11096155882009684</v>
      </c>
      <c r="K331" s="3">
        <f>ABS(AVERAGE(eod_group_score_df_negative!AC331:AC335))</f>
        <v>0.19378169548819635</v>
      </c>
      <c r="L331" t="s">
        <v>277</v>
      </c>
      <c r="M331" s="4">
        <f t="shared" si="460"/>
        <v>0.31834202397092565</v>
      </c>
      <c r="N331" s="4">
        <f t="shared" si="461"/>
        <v>0.40180044865732828</v>
      </c>
      <c r="O331" s="4">
        <f t="shared" si="462"/>
        <v>0.50971745244302213</v>
      </c>
      <c r="P331" s="4">
        <f t="shared" si="463"/>
        <v>0.43618568182880907</v>
      </c>
      <c r="Q331" t="s">
        <v>277</v>
      </c>
      <c r="R331" s="6">
        <f t="shared" si="464"/>
        <v>45029</v>
      </c>
      <c r="S331" s="5">
        <f t="shared" ref="S331:V331" si="516">AVERAGE(M331:M335)</f>
        <v>0.50286631131986304</v>
      </c>
      <c r="T331" s="5">
        <f t="shared" si="516"/>
        <v>0.40961344402181704</v>
      </c>
      <c r="U331" s="5">
        <f t="shared" si="516"/>
        <v>0.45462611313768725</v>
      </c>
      <c r="V331" s="5">
        <f t="shared" si="516"/>
        <v>0.3589560154830736</v>
      </c>
      <c r="W331" s="5">
        <f t="shared" si="466"/>
        <v>1.7260618839624409</v>
      </c>
      <c r="X331">
        <f>group_stock_price_index[[#This Row],[VNINDEX]]</f>
        <v>1064.3</v>
      </c>
      <c r="Y331" t="s">
        <v>277</v>
      </c>
      <c r="Z331" s="1">
        <f t="shared" si="467"/>
        <v>45029</v>
      </c>
      <c r="AA331" s="4">
        <f t="shared" si="468"/>
        <v>0.6</v>
      </c>
      <c r="AB331" s="4">
        <f t="shared" si="469"/>
        <v>0.4</v>
      </c>
      <c r="AC331" s="4">
        <f t="shared" si="470"/>
        <v>0.4</v>
      </c>
      <c r="AD331" s="4">
        <f t="shared" si="471"/>
        <v>0.4</v>
      </c>
      <c r="AE331" s="4">
        <f t="shared" si="472"/>
        <v>1.7999999999999998</v>
      </c>
      <c r="AF331" s="7">
        <f t="shared" si="473"/>
        <v>1064.3</v>
      </c>
      <c r="AG331" t="s">
        <v>277</v>
      </c>
      <c r="AI331" t="s">
        <v>277</v>
      </c>
      <c r="AJ331" s="1">
        <f t="shared" si="474"/>
        <v>45029</v>
      </c>
      <c r="AK331" s="4">
        <f t="shared" si="475"/>
        <v>0.20729999999999998</v>
      </c>
      <c r="AL331" s="4">
        <f t="shared" si="476"/>
        <v>0.13819999999999999</v>
      </c>
      <c r="AM331" s="4">
        <f t="shared" si="477"/>
        <v>0.1</v>
      </c>
      <c r="AN331" s="4">
        <f t="shared" si="478"/>
        <v>6.1800000000000001E-2</v>
      </c>
      <c r="AO331" s="4">
        <f t="shared" si="479"/>
        <v>0.50729999999999997</v>
      </c>
      <c r="AP331" s="4">
        <f t="shared" si="503"/>
        <v>0.7</v>
      </c>
      <c r="AQ331" s="4">
        <f t="shared" si="509"/>
        <v>0.6</v>
      </c>
      <c r="AR331" s="2">
        <f t="shared" si="480"/>
        <v>1064.3</v>
      </c>
      <c r="AU331">
        <f t="shared" si="504"/>
        <v>1.3819999999999999</v>
      </c>
      <c r="AV331">
        <f t="shared" si="505"/>
        <v>1.3819999999999999</v>
      </c>
      <c r="AW331">
        <f t="shared" si="506"/>
        <v>0.61799999999999999</v>
      </c>
      <c r="AX331">
        <f t="shared" si="507"/>
        <v>0.61799999999999999</v>
      </c>
      <c r="BE331" s="1">
        <f t="shared" si="481"/>
        <v>45029</v>
      </c>
      <c r="BF331">
        <f t="shared" si="482"/>
        <v>1.3819999999999999</v>
      </c>
      <c r="BG331">
        <f t="shared" si="483"/>
        <v>1.3819999999999999</v>
      </c>
      <c r="BH331">
        <f t="shared" si="484"/>
        <v>1</v>
      </c>
      <c r="BI331">
        <f t="shared" si="485"/>
        <v>0.61799999999999999</v>
      </c>
    </row>
    <row r="332" spans="1:61" x14ac:dyDescent="0.25">
      <c r="A332" s="1">
        <f>eod_group_score_df_positive[[#This Row],[date]]</f>
        <v>45028</v>
      </c>
      <c r="B332" t="s">
        <v>277</v>
      </c>
      <c r="C332" s="3">
        <f>AVERAGE(eod_group_score_df_positive!Z332:Z336)</f>
        <v>0.64502406355810327</v>
      </c>
      <c r="D332" s="3">
        <f>AVERAGE(eod_group_score_df_positive!AA332:AA336)</f>
        <v>0.42988356739187494</v>
      </c>
      <c r="E332" s="3">
        <f>AVERAGE(eod_group_score_df_positive!AB332:AB336)</f>
        <v>0.32451628457573845</v>
      </c>
      <c r="F332" s="3">
        <f>AVERAGE(eod_group_score_df_positive!AC332:AC336)</f>
        <v>0.46155804755928409</v>
      </c>
      <c r="G332" t="s">
        <v>277</v>
      </c>
      <c r="H332" s="3">
        <f>ABS(AVERAGE(eod_group_score_df_negative!Z332:Z336))</f>
        <v>0.43094010996403043</v>
      </c>
      <c r="I332" s="3">
        <f>ABS(AVERAGE(eod_group_score_df_negative!AA332:AA336))</f>
        <v>0.30388665267754622</v>
      </c>
      <c r="J332" s="3">
        <f>ABS(AVERAGE(eod_group_score_df_negative!AB332:AB336))</f>
        <v>0.23912804803344856</v>
      </c>
      <c r="K332" s="3">
        <f>ABS(AVERAGE(eod_group_score_df_negative!AC332:AC336))</f>
        <v>0.22595864910736307</v>
      </c>
      <c r="L332" t="s">
        <v>277</v>
      </c>
      <c r="M332" s="4">
        <f t="shared" si="460"/>
        <v>0.19896940703264868</v>
      </c>
      <c r="N332" s="4">
        <f t="shared" si="461"/>
        <v>0.17171167658236158</v>
      </c>
      <c r="O332" s="4">
        <f t="shared" si="462"/>
        <v>0.15149311649602865</v>
      </c>
      <c r="P332" s="4">
        <f t="shared" si="463"/>
        <v>0.34268171172307532</v>
      </c>
      <c r="Q332" t="s">
        <v>277</v>
      </c>
      <c r="R332" s="6">
        <f t="shared" si="464"/>
        <v>45028</v>
      </c>
      <c r="S332" s="5">
        <f t="shared" ref="S332:V332" si="517">AVERAGE(M332:M336)</f>
        <v>0.59562491664535588</v>
      </c>
      <c r="T332" s="5">
        <f t="shared" si="517"/>
        <v>0.45288179834394421</v>
      </c>
      <c r="U332" s="5">
        <f t="shared" si="517"/>
        <v>0.48924824545134626</v>
      </c>
      <c r="V332" s="5">
        <f t="shared" si="517"/>
        <v>0.36290903855384138</v>
      </c>
      <c r="W332" s="5">
        <f t="shared" si="466"/>
        <v>1.9006639989944878</v>
      </c>
      <c r="X332">
        <f>group_stock_price_index[[#This Row],[VNINDEX]]</f>
        <v>1069.45</v>
      </c>
      <c r="Y332" t="s">
        <v>277</v>
      </c>
      <c r="Z332" s="1">
        <f t="shared" si="467"/>
        <v>45028</v>
      </c>
      <c r="AA332" s="4">
        <f t="shared" si="468"/>
        <v>0.6</v>
      </c>
      <c r="AB332" s="4">
        <f t="shared" si="469"/>
        <v>0.4</v>
      </c>
      <c r="AC332" s="4">
        <f t="shared" si="470"/>
        <v>0.4</v>
      </c>
      <c r="AD332" s="4">
        <f t="shared" si="471"/>
        <v>0.4</v>
      </c>
      <c r="AE332" s="4">
        <f t="shared" si="472"/>
        <v>1.7999999999999998</v>
      </c>
      <c r="AF332" s="7">
        <f t="shared" si="473"/>
        <v>1069.45</v>
      </c>
      <c r="AG332" t="s">
        <v>277</v>
      </c>
      <c r="AI332" t="s">
        <v>277</v>
      </c>
      <c r="AJ332" s="1">
        <f t="shared" si="474"/>
        <v>45028</v>
      </c>
      <c r="AK332" s="4">
        <f t="shared" si="475"/>
        <v>0.20729999999999998</v>
      </c>
      <c r="AL332" s="4">
        <f t="shared" si="476"/>
        <v>0.13819999999999999</v>
      </c>
      <c r="AM332" s="4">
        <f t="shared" si="477"/>
        <v>0.1</v>
      </c>
      <c r="AN332" s="4">
        <f t="shared" si="478"/>
        <v>6.1800000000000001E-2</v>
      </c>
      <c r="AO332" s="4">
        <f t="shared" si="479"/>
        <v>0.50729999999999997</v>
      </c>
      <c r="AP332" s="4">
        <f t="shared" si="503"/>
        <v>0.7</v>
      </c>
      <c r="AQ332" s="4">
        <f t="shared" si="509"/>
        <v>0.6</v>
      </c>
      <c r="AR332" s="2">
        <f t="shared" si="480"/>
        <v>1069.45</v>
      </c>
      <c r="AU332">
        <f t="shared" si="504"/>
        <v>1.3819999999999999</v>
      </c>
      <c r="AV332">
        <f t="shared" si="505"/>
        <v>1.3819999999999999</v>
      </c>
      <c r="AW332">
        <f t="shared" si="506"/>
        <v>0.61799999999999999</v>
      </c>
      <c r="AX332">
        <f t="shared" si="507"/>
        <v>0.61799999999999999</v>
      </c>
      <c r="BE332" s="1">
        <f t="shared" si="481"/>
        <v>45028</v>
      </c>
      <c r="BF332">
        <f t="shared" si="482"/>
        <v>1.3819999999999999</v>
      </c>
      <c r="BG332">
        <f t="shared" si="483"/>
        <v>1.3819999999999999</v>
      </c>
      <c r="BH332">
        <f t="shared" si="484"/>
        <v>1</v>
      </c>
      <c r="BI332">
        <f t="shared" si="485"/>
        <v>0.61799999999999999</v>
      </c>
    </row>
    <row r="333" spans="1:61" x14ac:dyDescent="0.25">
      <c r="A333" s="1">
        <f>eod_group_score_df_positive[[#This Row],[date]]</f>
        <v>45027</v>
      </c>
      <c r="B333" t="s">
        <v>277</v>
      </c>
      <c r="C333" s="3">
        <f>AVERAGE(eod_group_score_df_positive!Z333:Z337)</f>
        <v>1.554964303969431</v>
      </c>
      <c r="D333" s="3">
        <f>AVERAGE(eod_group_score_df_positive!AA333:AA337)</f>
        <v>0.70089758443654904</v>
      </c>
      <c r="E333" s="3">
        <f>AVERAGE(eod_group_score_df_positive!AB333:AB337)</f>
        <v>0.55570344520597659</v>
      </c>
      <c r="F333" s="3">
        <f>AVERAGE(eod_group_score_df_positive!AC333:AC337)</f>
        <v>0.38164849073078272</v>
      </c>
      <c r="G333" t="s">
        <v>277</v>
      </c>
      <c r="H333" s="3">
        <f>ABS(AVERAGE(eod_group_score_df_negative!Z333:Z337))</f>
        <v>0.39577235174507241</v>
      </c>
      <c r="I333" s="3">
        <f>ABS(AVERAGE(eod_group_score_df_negative!AA333:AA337))</f>
        <v>0.28568960867555554</v>
      </c>
      <c r="J333" s="3">
        <f>ABS(AVERAGE(eod_group_score_df_negative!AB333:AB337))</f>
        <v>0.22868236558967844</v>
      </c>
      <c r="K333" s="3">
        <f>ABS(AVERAGE(eod_group_score_df_negative!AC333:AC337))</f>
        <v>0.20102979095722212</v>
      </c>
      <c r="L333" t="s">
        <v>277</v>
      </c>
      <c r="M333" s="4">
        <f t="shared" si="460"/>
        <v>0.59423292674006634</v>
      </c>
      <c r="N333" s="4">
        <f t="shared" si="461"/>
        <v>0.42085279300175749</v>
      </c>
      <c r="O333" s="4">
        <f t="shared" si="462"/>
        <v>0.41691355850073158</v>
      </c>
      <c r="P333" s="4">
        <f t="shared" si="463"/>
        <v>0.30998014762162168</v>
      </c>
      <c r="Q333" t="s">
        <v>277</v>
      </c>
      <c r="R333" s="6">
        <f t="shared" si="464"/>
        <v>45027</v>
      </c>
      <c r="S333" s="5">
        <f t="shared" ref="S333:V333" si="518">AVERAGE(M333:M337)</f>
        <v>0.73073314764744079</v>
      </c>
      <c r="T333" s="5">
        <f t="shared" si="518"/>
        <v>0.57687505515556436</v>
      </c>
      <c r="U333" s="5">
        <f t="shared" si="518"/>
        <v>0.63719403939094277</v>
      </c>
      <c r="V333" s="5">
        <f t="shared" si="518"/>
        <v>0.4122228085476472</v>
      </c>
      <c r="W333" s="5">
        <f t="shared" si="466"/>
        <v>2.3570250507415951</v>
      </c>
      <c r="X333">
        <f>group_stock_price_index[[#This Row],[VNINDEX]]</f>
        <v>1069.46</v>
      </c>
      <c r="Y333" t="s">
        <v>277</v>
      </c>
      <c r="Z333" s="1">
        <f t="shared" si="467"/>
        <v>45027</v>
      </c>
      <c r="AA333" s="4">
        <f t="shared" si="468"/>
        <v>0.8</v>
      </c>
      <c r="AB333" s="4">
        <f t="shared" si="469"/>
        <v>0.6</v>
      </c>
      <c r="AC333" s="4">
        <f t="shared" si="470"/>
        <v>0.6</v>
      </c>
      <c r="AD333" s="4">
        <f t="shared" si="471"/>
        <v>0.4</v>
      </c>
      <c r="AE333" s="4">
        <f t="shared" si="472"/>
        <v>2.4</v>
      </c>
      <c r="AF333" s="7">
        <f t="shared" si="473"/>
        <v>1069.46</v>
      </c>
      <c r="AG333" t="s">
        <v>277</v>
      </c>
      <c r="AI333" t="s">
        <v>277</v>
      </c>
      <c r="AJ333" s="1">
        <f t="shared" si="474"/>
        <v>45027</v>
      </c>
      <c r="AK333" s="4">
        <f t="shared" si="475"/>
        <v>0.27639999999999998</v>
      </c>
      <c r="AL333" s="4">
        <f t="shared" si="476"/>
        <v>0.20729999999999998</v>
      </c>
      <c r="AM333" s="4">
        <f t="shared" si="477"/>
        <v>0.15</v>
      </c>
      <c r="AN333" s="4">
        <f t="shared" si="478"/>
        <v>6.1800000000000001E-2</v>
      </c>
      <c r="AO333" s="4">
        <f t="shared" si="479"/>
        <v>0.6954999999999999</v>
      </c>
      <c r="AP333" s="4">
        <f t="shared" si="503"/>
        <v>1</v>
      </c>
      <c r="AQ333" s="4">
        <f t="shared" si="509"/>
        <v>0.6</v>
      </c>
      <c r="AR333" s="2">
        <f t="shared" si="480"/>
        <v>1069.46</v>
      </c>
      <c r="AU333">
        <f t="shared" si="504"/>
        <v>1.3819999999999999</v>
      </c>
      <c r="AV333">
        <f t="shared" si="505"/>
        <v>1.3819999999999999</v>
      </c>
      <c r="AW333">
        <f t="shared" si="506"/>
        <v>0.61799999999999999</v>
      </c>
      <c r="AX333">
        <f t="shared" si="507"/>
        <v>0.61799999999999999</v>
      </c>
      <c r="BE333" s="1">
        <f t="shared" si="481"/>
        <v>45027</v>
      </c>
      <c r="BF333">
        <f t="shared" si="482"/>
        <v>1.3819999999999999</v>
      </c>
      <c r="BG333">
        <f t="shared" si="483"/>
        <v>1.3819999999999999</v>
      </c>
      <c r="BH333">
        <f t="shared" si="484"/>
        <v>1</v>
      </c>
      <c r="BI333">
        <f t="shared" si="485"/>
        <v>0.61799999999999999</v>
      </c>
    </row>
    <row r="334" spans="1:61" x14ac:dyDescent="0.25">
      <c r="A334" s="1">
        <f>eod_group_score_df_positive[[#This Row],[date]]</f>
        <v>45026</v>
      </c>
      <c r="B334" t="s">
        <v>277</v>
      </c>
      <c r="C334" s="3">
        <f>AVERAGE(eod_group_score_df_positive!Z334:Z338)</f>
        <v>1.7505451688852525</v>
      </c>
      <c r="D334" s="3">
        <f>AVERAGE(eod_group_score_df_positive!AA334:AA338)</f>
        <v>0.70929386965439289</v>
      </c>
      <c r="E334" s="3">
        <f>AVERAGE(eod_group_score_df_positive!AB334:AB338)</f>
        <v>0.82210830072707941</v>
      </c>
      <c r="F334" s="3">
        <f>AVERAGE(eod_group_score_df_positive!AC334:AC338)</f>
        <v>0.38770324475557094</v>
      </c>
      <c r="G334" t="s">
        <v>277</v>
      </c>
      <c r="H334" s="3">
        <f>ABS(AVERAGE(eod_group_score_df_negative!Z334:Z338))</f>
        <v>0.42037052899290517</v>
      </c>
      <c r="I334" s="3">
        <f>ABS(AVERAGE(eod_group_score_df_negative!AA334:AA338))</f>
        <v>0.2987381050837784</v>
      </c>
      <c r="J334" s="3">
        <f>ABS(AVERAGE(eod_group_score_df_negative!AB334:AB338))</f>
        <v>0.23964208017808269</v>
      </c>
      <c r="K334" s="3">
        <f>ABS(AVERAGE(eod_group_score_df_negative!AC334:AC338))</f>
        <v>0.22268560619961103</v>
      </c>
      <c r="L334" t="s">
        <v>277</v>
      </c>
      <c r="M334" s="4">
        <f t="shared" si="460"/>
        <v>0.61272514690112256</v>
      </c>
      <c r="N334" s="4">
        <f t="shared" si="461"/>
        <v>0.40728446602822616</v>
      </c>
      <c r="O334" s="4">
        <f t="shared" si="462"/>
        <v>0.54859054540901919</v>
      </c>
      <c r="P334" s="4">
        <f t="shared" si="463"/>
        <v>0.27034838250686916</v>
      </c>
      <c r="Q334" t="s">
        <v>277</v>
      </c>
      <c r="R334" s="6">
        <f t="shared" si="464"/>
        <v>45026</v>
      </c>
      <c r="S334" s="5">
        <f t="shared" ref="S334:V334" si="519">AVERAGE(M334:M338)</f>
        <v>0.77153268707817446</v>
      </c>
      <c r="T334" s="5">
        <f t="shared" si="519"/>
        <v>0.63397253004749865</v>
      </c>
      <c r="U334" s="5">
        <f t="shared" si="519"/>
        <v>0.72512582585400387</v>
      </c>
      <c r="V334" s="5">
        <f t="shared" si="519"/>
        <v>0.45217352711671321</v>
      </c>
      <c r="W334" s="5">
        <f t="shared" si="466"/>
        <v>2.58280457009639</v>
      </c>
      <c r="X334">
        <f>group_stock_price_index[[#This Row],[VNINDEX]]</f>
        <v>1065.3499999999999</v>
      </c>
      <c r="Y334" t="s">
        <v>277</v>
      </c>
      <c r="Z334" s="1">
        <f t="shared" si="467"/>
        <v>45026</v>
      </c>
      <c r="AA334" s="4">
        <f t="shared" si="468"/>
        <v>0.8</v>
      </c>
      <c r="AB334" s="4">
        <f t="shared" si="469"/>
        <v>0.6</v>
      </c>
      <c r="AC334" s="4">
        <f t="shared" si="470"/>
        <v>0.8</v>
      </c>
      <c r="AD334" s="4">
        <f t="shared" si="471"/>
        <v>0.4</v>
      </c>
      <c r="AE334" s="4">
        <f t="shared" si="472"/>
        <v>2.6</v>
      </c>
      <c r="AF334" s="7">
        <f t="shared" si="473"/>
        <v>1065.3499999999999</v>
      </c>
      <c r="AG334" t="s">
        <v>277</v>
      </c>
      <c r="AI334" t="s">
        <v>277</v>
      </c>
      <c r="AJ334" s="1">
        <f t="shared" si="474"/>
        <v>45026</v>
      </c>
      <c r="AK334" s="4">
        <f t="shared" si="475"/>
        <v>0.2</v>
      </c>
      <c r="AL334" s="4">
        <f t="shared" si="476"/>
        <v>0.15</v>
      </c>
      <c r="AM334" s="4">
        <f t="shared" si="477"/>
        <v>0.1236</v>
      </c>
      <c r="AN334" s="4">
        <f t="shared" si="478"/>
        <v>3.8200000000000005E-2</v>
      </c>
      <c r="AO334" s="4">
        <f t="shared" si="479"/>
        <v>0.51179999999999992</v>
      </c>
      <c r="AP334" s="4">
        <f t="shared" si="503"/>
        <v>0.7</v>
      </c>
      <c r="AQ334" s="4">
        <f t="shared" si="509"/>
        <v>0.6</v>
      </c>
      <c r="AR334" s="2">
        <f t="shared" si="480"/>
        <v>1065.3499999999999</v>
      </c>
      <c r="AU334">
        <f t="shared" si="504"/>
        <v>1.3819999999999999</v>
      </c>
      <c r="AV334">
        <f t="shared" si="505"/>
        <v>1.3819999999999999</v>
      </c>
      <c r="AW334">
        <f t="shared" si="506"/>
        <v>0.61799999999999999</v>
      </c>
      <c r="AX334">
        <f t="shared" si="507"/>
        <v>0.61799999999999999</v>
      </c>
      <c r="BE334" s="1">
        <f t="shared" si="481"/>
        <v>45026</v>
      </c>
      <c r="BF334">
        <f t="shared" si="482"/>
        <v>1</v>
      </c>
      <c r="BG334">
        <f t="shared" si="483"/>
        <v>1</v>
      </c>
      <c r="BH334">
        <f t="shared" si="484"/>
        <v>0.61799999999999999</v>
      </c>
      <c r="BI334">
        <f t="shared" si="485"/>
        <v>0.38200000000000001</v>
      </c>
    </row>
    <row r="335" spans="1:61" x14ac:dyDescent="0.25">
      <c r="A335" s="1">
        <f>eod_group_score_df_positive[[#This Row],[date]]</f>
        <v>45023</v>
      </c>
      <c r="B335" t="s">
        <v>277</v>
      </c>
      <c r="C335" s="3">
        <f>AVERAGE(eod_group_score_df_positive!Z335:Z339)</f>
        <v>2.5370816039041943</v>
      </c>
      <c r="D335" s="3">
        <f>AVERAGE(eod_group_score_df_positive!AA335:AA339)</f>
        <v>1.1059157017739152</v>
      </c>
      <c r="E335" s="3">
        <f>AVERAGE(eod_group_score_df_positive!AB335:AB339)</f>
        <v>1.0258704598762516</v>
      </c>
      <c r="F335" s="3">
        <f>AVERAGE(eod_group_score_df_positive!AC335:AC339)</f>
        <v>0.44860245483578776</v>
      </c>
      <c r="G335" t="s">
        <v>277</v>
      </c>
      <c r="H335" s="3">
        <f>ABS(AVERAGE(eod_group_score_df_negative!Z335:Z339))</f>
        <v>0.29754818016835116</v>
      </c>
      <c r="I335" s="3">
        <f>ABS(AVERAGE(eod_group_score_df_negative!AA335:AA339))</f>
        <v>0.23750475650856434</v>
      </c>
      <c r="J335" s="3">
        <f>ABS(AVERAGE(eod_group_score_df_negative!AB335:AB339))</f>
        <v>0.22031583404599031</v>
      </c>
      <c r="K335" s="3">
        <f>ABS(AVERAGE(eod_group_score_df_negative!AC335:AC339))</f>
        <v>0.17637303499341983</v>
      </c>
      <c r="L335" t="s">
        <v>277</v>
      </c>
      <c r="M335" s="4">
        <f t="shared" si="460"/>
        <v>0.7900620519545517</v>
      </c>
      <c r="N335" s="4">
        <f t="shared" si="461"/>
        <v>0.64641783583941148</v>
      </c>
      <c r="O335" s="4">
        <f t="shared" si="462"/>
        <v>0.64641589283963452</v>
      </c>
      <c r="P335" s="4">
        <f t="shared" si="463"/>
        <v>0.43558415373499271</v>
      </c>
      <c r="Q335" t="s">
        <v>277</v>
      </c>
      <c r="R335" s="6">
        <f t="shared" si="464"/>
        <v>45023</v>
      </c>
      <c r="S335" s="5">
        <f t="shared" ref="S335:V335" si="520">AVERAGE(M335:M339)</f>
        <v>0.78937902585925357</v>
      </c>
      <c r="T335" s="5">
        <f t="shared" si="520"/>
        <v>0.66009370037268833</v>
      </c>
      <c r="U335" s="5">
        <f t="shared" si="520"/>
        <v>0.76206837760811663</v>
      </c>
      <c r="V335" s="5">
        <f t="shared" si="520"/>
        <v>0.49337298872466351</v>
      </c>
      <c r="W335" s="5">
        <f t="shared" si="466"/>
        <v>2.7049140925647217</v>
      </c>
      <c r="X335">
        <f>group_stock_price_index[[#This Row],[VNINDEX]]</f>
        <v>1069.71</v>
      </c>
      <c r="Y335" t="s">
        <v>277</v>
      </c>
      <c r="Z335" s="1">
        <f t="shared" si="467"/>
        <v>45023</v>
      </c>
      <c r="AA335" s="4">
        <f t="shared" si="468"/>
        <v>0.8</v>
      </c>
      <c r="AB335" s="4">
        <f t="shared" si="469"/>
        <v>0.6</v>
      </c>
      <c r="AC335" s="4">
        <f t="shared" si="470"/>
        <v>0.8</v>
      </c>
      <c r="AD335" s="4">
        <f t="shared" si="471"/>
        <v>0.4</v>
      </c>
      <c r="AE335" s="4">
        <f t="shared" si="472"/>
        <v>2.6</v>
      </c>
      <c r="AF335" s="7">
        <f t="shared" si="473"/>
        <v>1069.71</v>
      </c>
      <c r="AG335" t="s">
        <v>277</v>
      </c>
      <c r="AI335" t="s">
        <v>277</v>
      </c>
      <c r="AJ335" s="1">
        <f t="shared" si="474"/>
        <v>45023</v>
      </c>
      <c r="AK335" s="4">
        <f t="shared" si="475"/>
        <v>0.2</v>
      </c>
      <c r="AL335" s="4">
        <f t="shared" si="476"/>
        <v>0.15</v>
      </c>
      <c r="AM335" s="4">
        <f t="shared" si="477"/>
        <v>0.1236</v>
      </c>
      <c r="AN335" s="4">
        <f t="shared" si="478"/>
        <v>3.8200000000000005E-2</v>
      </c>
      <c r="AO335" s="4">
        <f t="shared" si="479"/>
        <v>0.51179999999999992</v>
      </c>
      <c r="AP335" s="4">
        <f t="shared" si="503"/>
        <v>0.7</v>
      </c>
      <c r="AQ335" s="4">
        <f t="shared" si="509"/>
        <v>0.6</v>
      </c>
      <c r="AR335" s="2">
        <f t="shared" si="480"/>
        <v>1069.71</v>
      </c>
      <c r="AU335">
        <f t="shared" si="504"/>
        <v>1.3819999999999999</v>
      </c>
      <c r="AV335">
        <f t="shared" si="505"/>
        <v>1.3819999999999999</v>
      </c>
      <c r="AW335">
        <f t="shared" si="506"/>
        <v>0.61799999999999999</v>
      </c>
      <c r="AX335">
        <f t="shared" si="507"/>
        <v>0.61799999999999999</v>
      </c>
      <c r="BE335" s="1">
        <f t="shared" si="481"/>
        <v>45023</v>
      </c>
      <c r="BF335">
        <f t="shared" si="482"/>
        <v>1</v>
      </c>
      <c r="BG335">
        <f t="shared" si="483"/>
        <v>1</v>
      </c>
      <c r="BH335">
        <f t="shared" si="484"/>
        <v>0.61799999999999999</v>
      </c>
      <c r="BI335">
        <f t="shared" si="485"/>
        <v>0.38200000000000001</v>
      </c>
    </row>
    <row r="336" spans="1:61" x14ac:dyDescent="0.25">
      <c r="A336" s="1">
        <f>eod_group_score_df_positive[[#This Row],[date]]</f>
        <v>45022</v>
      </c>
      <c r="B336" t="s">
        <v>277</v>
      </c>
      <c r="C336" s="3">
        <f>AVERAGE(eod_group_score_df_positive!Z336:Z340)</f>
        <v>2.5417947432653309</v>
      </c>
      <c r="D336" s="3">
        <f>AVERAGE(eod_group_score_df_positive!AA336:AA340)</f>
        <v>1.1393832152168786</v>
      </c>
      <c r="E336" s="3">
        <f>AVERAGE(eod_group_score_df_positive!AB336:AB340)</f>
        <v>1.1711541288786442</v>
      </c>
      <c r="F336" s="3">
        <f>AVERAGE(eod_group_score_df_positive!AC336:AC340)</f>
        <v>0.52807655454944791</v>
      </c>
      <c r="G336" t="s">
        <v>277</v>
      </c>
      <c r="H336" s="3">
        <f>ABS(AVERAGE(eod_group_score_df_negative!Z336:Z340))</f>
        <v>0.31073289476285199</v>
      </c>
      <c r="I336" s="3">
        <f>ABS(AVERAGE(eod_group_score_df_negative!AA336:AA340))</f>
        <v>0.26887769157559954</v>
      </c>
      <c r="J336" s="3">
        <f>ABS(AVERAGE(eod_group_score_df_negative!AB336:AB340))</f>
        <v>0.22073387100387726</v>
      </c>
      <c r="K336" s="3">
        <f>ABS(AVERAGE(eod_group_score_df_negative!AC336:AC340))</f>
        <v>0.19732784176848767</v>
      </c>
      <c r="L336" t="s">
        <v>277</v>
      </c>
      <c r="M336" s="4">
        <f t="shared" si="460"/>
        <v>0.78213505059839006</v>
      </c>
      <c r="N336" s="4">
        <f t="shared" si="461"/>
        <v>0.61814222026796428</v>
      </c>
      <c r="O336" s="4">
        <f t="shared" si="462"/>
        <v>0.68282811401131738</v>
      </c>
      <c r="P336" s="4">
        <f t="shared" si="463"/>
        <v>0.45595079718264803</v>
      </c>
      <c r="Q336" t="s">
        <v>277</v>
      </c>
      <c r="R336" s="6">
        <f t="shared" si="464"/>
        <v>45022</v>
      </c>
      <c r="S336" s="5">
        <f t="shared" ref="S336:V336" si="521">AVERAGE(M336:M340)</f>
        <v>0.72618830173978322</v>
      </c>
      <c r="T336" s="5">
        <f t="shared" si="521"/>
        <v>0.55378212119591197</v>
      </c>
      <c r="U336" s="5">
        <f t="shared" si="521"/>
        <v>0.76467599527234831</v>
      </c>
      <c r="V336" s="5">
        <f t="shared" si="521"/>
        <v>0.47062567087054513</v>
      </c>
      <c r="W336" s="5">
        <f t="shared" si="466"/>
        <v>2.5152720890785885</v>
      </c>
      <c r="X336">
        <f>group_stock_price_index[[#This Row],[VNINDEX]]</f>
        <v>1070.9100000000001</v>
      </c>
      <c r="Y336" t="s">
        <v>277</v>
      </c>
      <c r="Z336" s="1">
        <f t="shared" si="467"/>
        <v>45022</v>
      </c>
      <c r="AA336" s="4">
        <f t="shared" si="468"/>
        <v>0.8</v>
      </c>
      <c r="AB336" s="4">
        <f t="shared" si="469"/>
        <v>0.6</v>
      </c>
      <c r="AC336" s="4">
        <f t="shared" si="470"/>
        <v>0.8</v>
      </c>
      <c r="AD336" s="4">
        <f t="shared" si="471"/>
        <v>0.4</v>
      </c>
      <c r="AE336" s="4">
        <f t="shared" si="472"/>
        <v>2.6</v>
      </c>
      <c r="AF336" s="7">
        <f t="shared" si="473"/>
        <v>1070.9100000000001</v>
      </c>
      <c r="AG336" t="s">
        <v>277</v>
      </c>
      <c r="AI336" t="s">
        <v>277</v>
      </c>
      <c r="AJ336" s="1">
        <f t="shared" si="474"/>
        <v>45022</v>
      </c>
      <c r="AK336" s="4">
        <f t="shared" si="475"/>
        <v>0.2</v>
      </c>
      <c r="AL336" s="4">
        <f t="shared" si="476"/>
        <v>0.15</v>
      </c>
      <c r="AM336" s="4">
        <f t="shared" si="477"/>
        <v>0.1236</v>
      </c>
      <c r="AN336" s="4">
        <f t="shared" si="478"/>
        <v>3.8200000000000005E-2</v>
      </c>
      <c r="AO336" s="4">
        <f t="shared" si="479"/>
        <v>0.51179999999999992</v>
      </c>
      <c r="AP336" s="4">
        <f t="shared" si="503"/>
        <v>0.7</v>
      </c>
      <c r="AQ336" s="4">
        <f t="shared" si="509"/>
        <v>0.6</v>
      </c>
      <c r="AR336" s="2">
        <f t="shared" si="480"/>
        <v>1070.9100000000001</v>
      </c>
      <c r="AU336">
        <f t="shared" si="504"/>
        <v>0.61799999999999999</v>
      </c>
      <c r="AV336">
        <f t="shared" si="505"/>
        <v>1</v>
      </c>
      <c r="AW336">
        <f t="shared" si="506"/>
        <v>1</v>
      </c>
      <c r="AX336">
        <f t="shared" si="507"/>
        <v>0.61799999999999999</v>
      </c>
      <c r="BE336" s="1">
        <f t="shared" si="481"/>
        <v>45022</v>
      </c>
      <c r="BF336">
        <f t="shared" si="482"/>
        <v>1</v>
      </c>
      <c r="BG336">
        <f t="shared" si="483"/>
        <v>1</v>
      </c>
      <c r="BH336">
        <f t="shared" si="484"/>
        <v>0.61799999999999999</v>
      </c>
      <c r="BI336">
        <f t="shared" si="485"/>
        <v>0.38200000000000001</v>
      </c>
    </row>
    <row r="337" spans="1:61" x14ac:dyDescent="0.25">
      <c r="A337" s="1">
        <f>eod_group_score_df_positive[[#This Row],[date]]</f>
        <v>45021</v>
      </c>
      <c r="B337" t="s">
        <v>277</v>
      </c>
      <c r="C337" s="3">
        <f>AVERAGE(eod_group_score_df_positive!Z337:Z341)</f>
        <v>2.5723236610546696</v>
      </c>
      <c r="D337" s="3">
        <f>AVERAGE(eod_group_score_df_positive!AA337:AA341)</f>
        <v>1.1206355753974966</v>
      </c>
      <c r="E337" s="3">
        <f>AVERAGE(eod_group_score_df_positive!AB337:AB341)</f>
        <v>1.2555808997113069</v>
      </c>
      <c r="F337" s="3">
        <f>AVERAGE(eod_group_score_df_positive!AC337:AC341)</f>
        <v>0.47172393606733021</v>
      </c>
      <c r="G337" t="s">
        <v>277</v>
      </c>
      <c r="H337" s="3">
        <f>ABS(AVERAGE(eod_group_score_df_negative!Z337:Z341))</f>
        <v>0.17220465811471714</v>
      </c>
      <c r="I337" s="3">
        <f>ABS(AVERAGE(eod_group_score_df_negative!AA337:AA341))</f>
        <v>0.1302985768503864</v>
      </c>
      <c r="J337" s="3">
        <f>ABS(AVERAGE(eod_group_score_df_negative!AB337:AB341))</f>
        <v>7.2217573960391482E-2</v>
      </c>
      <c r="K337" s="3">
        <f>ABS(AVERAGE(eod_group_score_df_negative!AC337:AC341))</f>
        <v>0.12191931621515059</v>
      </c>
      <c r="L337" t="s">
        <v>277</v>
      </c>
      <c r="M337" s="4">
        <f t="shared" si="460"/>
        <v>0.87451056204307354</v>
      </c>
      <c r="N337" s="4">
        <f t="shared" si="461"/>
        <v>0.79167796064046281</v>
      </c>
      <c r="O337" s="4">
        <f t="shared" si="462"/>
        <v>0.89122208619401166</v>
      </c>
      <c r="P337" s="4">
        <f t="shared" si="463"/>
        <v>0.58925056169210466</v>
      </c>
      <c r="Q337" t="s">
        <v>277</v>
      </c>
      <c r="R337" s="6">
        <f t="shared" si="464"/>
        <v>45021</v>
      </c>
      <c r="S337" s="5">
        <f t="shared" ref="S337:V337" si="522">AVERAGE(M337:M341)</f>
        <v>0.65285792476038551</v>
      </c>
      <c r="T337" s="5">
        <f t="shared" si="522"/>
        <v>0.50549477740761628</v>
      </c>
      <c r="U337" s="5">
        <f t="shared" si="522"/>
        <v>0.74262067900236295</v>
      </c>
      <c r="V337" s="5">
        <f t="shared" si="522"/>
        <v>0.39846927517027303</v>
      </c>
      <c r="W337" s="5">
        <f t="shared" si="466"/>
        <v>2.2994426563406378</v>
      </c>
      <c r="X337">
        <f>group_stock_price_index[[#This Row],[VNINDEX]]</f>
        <v>1080.8599999999999</v>
      </c>
      <c r="Y337" t="s">
        <v>277</v>
      </c>
      <c r="Z337" s="1">
        <f t="shared" si="467"/>
        <v>45021</v>
      </c>
      <c r="AA337" s="4">
        <f t="shared" si="468"/>
        <v>0.6</v>
      </c>
      <c r="AB337" s="4">
        <f t="shared" si="469"/>
        <v>0.6</v>
      </c>
      <c r="AC337" s="4">
        <f t="shared" si="470"/>
        <v>0.8</v>
      </c>
      <c r="AD337" s="4">
        <f t="shared" si="471"/>
        <v>0.4</v>
      </c>
      <c r="AE337" s="4">
        <f t="shared" si="472"/>
        <v>2.4</v>
      </c>
      <c r="AF337" s="7">
        <f t="shared" si="473"/>
        <v>1080.8599999999999</v>
      </c>
      <c r="AG337" t="s">
        <v>277</v>
      </c>
      <c r="AI337" t="s">
        <v>277</v>
      </c>
      <c r="AJ337" s="1">
        <f t="shared" si="474"/>
        <v>45021</v>
      </c>
      <c r="AK337" s="4">
        <f t="shared" si="475"/>
        <v>0.15</v>
      </c>
      <c r="AL337" s="4">
        <f t="shared" si="476"/>
        <v>0.15</v>
      </c>
      <c r="AM337" s="4">
        <f t="shared" si="477"/>
        <v>0.1236</v>
      </c>
      <c r="AN337" s="4">
        <f t="shared" si="478"/>
        <v>3.8200000000000005E-2</v>
      </c>
      <c r="AO337" s="4">
        <f t="shared" si="479"/>
        <v>0.46179999999999999</v>
      </c>
      <c r="AP337" s="4">
        <f t="shared" si="503"/>
        <v>0.7</v>
      </c>
      <c r="AQ337" s="4">
        <f t="shared" si="509"/>
        <v>0.4</v>
      </c>
      <c r="AR337" s="2">
        <f t="shared" si="480"/>
        <v>1080.8599999999999</v>
      </c>
      <c r="AU337">
        <f t="shared" si="504"/>
        <v>0.61799999999999999</v>
      </c>
      <c r="AV337">
        <f t="shared" si="505"/>
        <v>1</v>
      </c>
      <c r="AW337">
        <f t="shared" si="506"/>
        <v>1</v>
      </c>
      <c r="AX337">
        <f t="shared" si="507"/>
        <v>0.61799999999999999</v>
      </c>
      <c r="BE337" s="1">
        <f t="shared" si="481"/>
        <v>45021</v>
      </c>
      <c r="BF337">
        <f t="shared" si="482"/>
        <v>1</v>
      </c>
      <c r="BG337">
        <f t="shared" si="483"/>
        <v>1</v>
      </c>
      <c r="BH337">
        <f t="shared" si="484"/>
        <v>0.61799999999999999</v>
      </c>
      <c r="BI337">
        <f t="shared" si="485"/>
        <v>0.38200000000000001</v>
      </c>
    </row>
    <row r="338" spans="1:61" x14ac:dyDescent="0.25">
      <c r="A338" s="1">
        <f>eod_group_score_df_positive[[#This Row],[date]]</f>
        <v>45020</v>
      </c>
      <c r="B338" t="s">
        <v>277</v>
      </c>
      <c r="C338" s="3">
        <f>AVERAGE(eod_group_score_df_positive!Z338:Z342)</f>
        <v>1.6292400995577061</v>
      </c>
      <c r="D338" s="3">
        <f>AVERAGE(eod_group_score_df_positive!AA338:AA342)</f>
        <v>0.81604854893013301</v>
      </c>
      <c r="E338" s="3">
        <f>AVERAGE(eod_group_score_df_positive!AB338:AB342)</f>
        <v>1.0195778721792399</v>
      </c>
      <c r="F338" s="3">
        <f>AVERAGE(eod_group_score_df_positive!AC338:AC342)</f>
        <v>0.41334814054510127</v>
      </c>
      <c r="G338" t="s">
        <v>277</v>
      </c>
      <c r="H338" s="3">
        <f>ABS(AVERAGE(eod_group_score_df_negative!Z338:Z342))</f>
        <v>0.1828078968554453</v>
      </c>
      <c r="I338" s="3">
        <f>ABS(AVERAGE(eod_group_score_df_negative!AA338:AA342))</f>
        <v>0.1404413286353608</v>
      </c>
      <c r="J338" s="3">
        <f>ABS(AVERAGE(eod_group_score_df_negative!AB338:AB342))</f>
        <v>7.8766390943063952E-2</v>
      </c>
      <c r="K338" s="3">
        <f>ABS(AVERAGE(eod_group_score_df_negative!AC338:AC342))</f>
        <v>0.13422939510334392</v>
      </c>
      <c r="L338" t="s">
        <v>277</v>
      </c>
      <c r="M338" s="4">
        <f t="shared" si="460"/>
        <v>0.79823062389373423</v>
      </c>
      <c r="N338" s="4">
        <f t="shared" si="461"/>
        <v>0.70634016746142869</v>
      </c>
      <c r="O338" s="4">
        <f t="shared" si="462"/>
        <v>0.85657249081603637</v>
      </c>
      <c r="P338" s="4">
        <f t="shared" si="463"/>
        <v>0.50973374046695141</v>
      </c>
      <c r="Q338" t="s">
        <v>277</v>
      </c>
      <c r="R338" s="6">
        <f t="shared" si="464"/>
        <v>45020</v>
      </c>
      <c r="S338" s="5">
        <f t="shared" ref="S338:V338" si="523">AVERAGE(M338:M342)</f>
        <v>0.61284654973486974</v>
      </c>
      <c r="T338" s="5">
        <f t="shared" si="523"/>
        <v>0.44285827732855287</v>
      </c>
      <c r="U338" s="5">
        <f t="shared" si="523"/>
        <v>0.68017343666373686</v>
      </c>
      <c r="V338" s="5">
        <f t="shared" si="523"/>
        <v>0.3411808669609166</v>
      </c>
      <c r="W338" s="5">
        <f t="shared" si="466"/>
        <v>2.0770591306880761</v>
      </c>
      <c r="X338">
        <f>group_stock_price_index[[#This Row],[VNINDEX]]</f>
        <v>1078.45</v>
      </c>
      <c r="Y338" t="s">
        <v>277</v>
      </c>
      <c r="Z338" s="1">
        <f t="shared" si="467"/>
        <v>45020</v>
      </c>
      <c r="AA338" s="4">
        <f t="shared" si="468"/>
        <v>0.6</v>
      </c>
      <c r="AB338" s="4">
        <f t="shared" si="469"/>
        <v>0.4</v>
      </c>
      <c r="AC338" s="4">
        <f t="shared" si="470"/>
        <v>0.6</v>
      </c>
      <c r="AD338" s="4">
        <f t="shared" si="471"/>
        <v>0.4</v>
      </c>
      <c r="AE338" s="4">
        <f t="shared" si="472"/>
        <v>2</v>
      </c>
      <c r="AF338" s="7">
        <f t="shared" si="473"/>
        <v>1078.45</v>
      </c>
      <c r="AG338" t="s">
        <v>277</v>
      </c>
      <c r="AI338" t="s">
        <v>277</v>
      </c>
      <c r="AJ338" s="1">
        <f t="shared" si="474"/>
        <v>45020</v>
      </c>
      <c r="AK338" s="4">
        <f t="shared" si="475"/>
        <v>0.15</v>
      </c>
      <c r="AL338" s="4">
        <f t="shared" si="476"/>
        <v>0.1</v>
      </c>
      <c r="AM338" s="4">
        <f t="shared" si="477"/>
        <v>9.2699999999999991E-2</v>
      </c>
      <c r="AN338" s="4">
        <f t="shared" si="478"/>
        <v>3.8200000000000005E-2</v>
      </c>
      <c r="AO338" s="4">
        <f t="shared" si="479"/>
        <v>0.38090000000000002</v>
      </c>
      <c r="AP338" s="4">
        <f t="shared" si="503"/>
        <v>0.7</v>
      </c>
      <c r="AQ338" s="4">
        <f t="shared" si="509"/>
        <v>0.4</v>
      </c>
      <c r="AR338" s="2">
        <f t="shared" si="480"/>
        <v>1078.45</v>
      </c>
      <c r="AU338">
        <f t="shared" si="504"/>
        <v>0.61799999999999999</v>
      </c>
      <c r="AV338">
        <f t="shared" si="505"/>
        <v>1</v>
      </c>
      <c r="AW338">
        <f t="shared" si="506"/>
        <v>1</v>
      </c>
      <c r="AX338">
        <f t="shared" si="507"/>
        <v>0.61799999999999999</v>
      </c>
      <c r="BE338" s="1">
        <f t="shared" si="481"/>
        <v>45020</v>
      </c>
      <c r="BF338">
        <f t="shared" si="482"/>
        <v>1</v>
      </c>
      <c r="BG338">
        <f t="shared" si="483"/>
        <v>1</v>
      </c>
      <c r="BH338">
        <f t="shared" si="484"/>
        <v>0.61799999999999999</v>
      </c>
      <c r="BI338">
        <f t="shared" si="485"/>
        <v>0.38200000000000001</v>
      </c>
    </row>
    <row r="339" spans="1:61" x14ac:dyDescent="0.25">
      <c r="A339" s="1">
        <f>eod_group_score_df_positive[[#This Row],[date]]</f>
        <v>45019</v>
      </c>
      <c r="B339" t="s">
        <v>277</v>
      </c>
      <c r="C339" s="3">
        <f>AVERAGE(eod_group_score_df_positive!Z339:Z343)</f>
        <v>1.278998712935592</v>
      </c>
      <c r="D339" s="3">
        <f>AVERAGE(eod_group_score_df_positive!AA339:AA343)</f>
        <v>0.61050031480464195</v>
      </c>
      <c r="E339" s="3">
        <f>AVERAGE(eod_group_score_df_positive!AB339:AB343)</f>
        <v>0.71683383861909777</v>
      </c>
      <c r="F339" s="3">
        <f>AVERAGE(eod_group_score_df_positive!AC339:AC343)</f>
        <v>0.32597385507870091</v>
      </c>
      <c r="G339" t="s">
        <v>277</v>
      </c>
      <c r="H339" s="3">
        <f>ABS(AVERAGE(eod_group_score_df_negative!Z339:Z343))</f>
        <v>0.22397560729394311</v>
      </c>
      <c r="I339" s="3">
        <f>ABS(AVERAGE(eod_group_score_df_negative!AA339:AA343))</f>
        <v>0.18344488115168645</v>
      </c>
      <c r="J339" s="3">
        <f>ABS(AVERAGE(eod_group_score_df_negative!AB339:AB343))</f>
        <v>0.11029645864690063</v>
      </c>
      <c r="K339" s="3">
        <f>ABS(AVERAGE(eod_group_score_df_negative!AC339:AC343))</f>
        <v>0.11562171046666707</v>
      </c>
      <c r="L339" t="s">
        <v>277</v>
      </c>
      <c r="M339" s="4">
        <f t="shared" si="460"/>
        <v>0.70195684080651821</v>
      </c>
      <c r="N339" s="4">
        <f t="shared" si="461"/>
        <v>0.53789031765417472</v>
      </c>
      <c r="O339" s="4">
        <f t="shared" si="462"/>
        <v>0.73330330417958278</v>
      </c>
      <c r="P339" s="4">
        <f t="shared" si="463"/>
        <v>0.47634569054662074</v>
      </c>
      <c r="Q339" t="s">
        <v>277</v>
      </c>
      <c r="R339" s="6">
        <f t="shared" si="464"/>
        <v>45019</v>
      </c>
      <c r="S339" s="5">
        <f t="shared" ref="S339:V339" si="524">AVERAGE(M339:M343)</f>
        <v>0.57103147396520182</v>
      </c>
      <c r="T339" s="5">
        <f t="shared" si="524"/>
        <v>0.39173391742472102</v>
      </c>
      <c r="U339" s="5">
        <f t="shared" si="524"/>
        <v>0.62859318665869046</v>
      </c>
      <c r="V339" s="5">
        <f t="shared" si="524"/>
        <v>0.25733530696421059</v>
      </c>
      <c r="W339" s="5">
        <f t="shared" si="466"/>
        <v>1.8486938850128238</v>
      </c>
      <c r="X339">
        <f>group_stock_price_index[[#This Row],[VNINDEX]]</f>
        <v>1079.28</v>
      </c>
      <c r="Y339" t="s">
        <v>277</v>
      </c>
      <c r="Z339" s="1">
        <f t="shared" si="467"/>
        <v>45019</v>
      </c>
      <c r="AA339" s="4">
        <f t="shared" si="468"/>
        <v>0.6</v>
      </c>
      <c r="AB339" s="4">
        <f t="shared" si="469"/>
        <v>0.4</v>
      </c>
      <c r="AC339" s="4">
        <f t="shared" si="470"/>
        <v>0.6</v>
      </c>
      <c r="AD339" s="4">
        <f t="shared" si="471"/>
        <v>0.2</v>
      </c>
      <c r="AE339" s="4">
        <f t="shared" si="472"/>
        <v>1.8</v>
      </c>
      <c r="AF339" s="7">
        <f t="shared" si="473"/>
        <v>1079.28</v>
      </c>
      <c r="AG339" t="s">
        <v>277</v>
      </c>
      <c r="AI339" t="s">
        <v>277</v>
      </c>
      <c r="AJ339" s="1">
        <f t="shared" si="474"/>
        <v>45019</v>
      </c>
      <c r="AK339" s="4">
        <f t="shared" si="475"/>
        <v>0.15</v>
      </c>
      <c r="AL339" s="4">
        <f t="shared" si="476"/>
        <v>0.1</v>
      </c>
      <c r="AM339" s="4">
        <f t="shared" si="477"/>
        <v>9.2699999999999991E-2</v>
      </c>
      <c r="AN339" s="4">
        <f t="shared" si="478"/>
        <v>1.9100000000000002E-2</v>
      </c>
      <c r="AO339" s="4">
        <f t="shared" si="479"/>
        <v>0.36180000000000001</v>
      </c>
      <c r="AP339" s="4">
        <f t="shared" si="503"/>
        <v>0.7</v>
      </c>
      <c r="AQ339" s="4">
        <f t="shared" si="509"/>
        <v>0.4</v>
      </c>
      <c r="AR339" s="2">
        <f t="shared" si="480"/>
        <v>1079.28</v>
      </c>
      <c r="AU339">
        <f t="shared" si="504"/>
        <v>0.61799999999999999</v>
      </c>
      <c r="AV339">
        <f t="shared" si="505"/>
        <v>1</v>
      </c>
      <c r="AW339">
        <f t="shared" si="506"/>
        <v>1</v>
      </c>
      <c r="AX339">
        <f t="shared" si="507"/>
        <v>0.61799999999999999</v>
      </c>
      <c r="BE339" s="1">
        <f t="shared" si="481"/>
        <v>45019</v>
      </c>
      <c r="BF339">
        <f t="shared" si="482"/>
        <v>1</v>
      </c>
      <c r="BG339">
        <f t="shared" si="483"/>
        <v>1</v>
      </c>
      <c r="BH339">
        <f t="shared" si="484"/>
        <v>0.61799999999999999</v>
      </c>
      <c r="BI339">
        <f t="shared" si="485"/>
        <v>0.38200000000000001</v>
      </c>
    </row>
    <row r="340" spans="1:61" x14ac:dyDescent="0.25">
      <c r="A340" s="1">
        <f>eod_group_score_df_positive[[#This Row],[date]]</f>
        <v>45016</v>
      </c>
      <c r="B340" t="s">
        <v>277</v>
      </c>
      <c r="C340" s="3">
        <f>AVERAGE(eod_group_score_df_positive!Z340:Z344)</f>
        <v>0.62721877406475668</v>
      </c>
      <c r="D340" s="3">
        <f>AVERAGE(eod_group_score_df_positive!AA340:AA344)</f>
        <v>0.24779206200802975</v>
      </c>
      <c r="E340" s="3">
        <f>AVERAGE(eod_group_score_df_positive!AB340:AB344)</f>
        <v>0.53371078821978868</v>
      </c>
      <c r="F340" s="3">
        <f>AVERAGE(eod_group_score_df_positive!AC340:AC344)</f>
        <v>0.24605137264863988</v>
      </c>
      <c r="G340" t="s">
        <v>277</v>
      </c>
      <c r="H340" s="3">
        <f>ABS(AVERAGE(eod_group_score_df_negative!Z340:Z344))</f>
        <v>0.22376173825384033</v>
      </c>
      <c r="I340" s="3">
        <f>ABS(AVERAGE(eod_group_score_df_negative!AA340:AA344))</f>
        <v>0.19673384322436002</v>
      </c>
      <c r="J340" s="3">
        <f>ABS(AVERAGE(eod_group_score_df_negative!AB340:AB344))</f>
        <v>0.10952583572859717</v>
      </c>
      <c r="K340" s="3">
        <f>ABS(AVERAGE(eod_group_score_df_negative!AC340:AC344))</f>
        <v>0.12623266261126143</v>
      </c>
      <c r="L340" t="s">
        <v>277</v>
      </c>
      <c r="M340" s="4">
        <f t="shared" si="460"/>
        <v>0.47410843135719993</v>
      </c>
      <c r="N340" s="4">
        <f t="shared" si="461"/>
        <v>0.11485993995552959</v>
      </c>
      <c r="O340" s="4">
        <f t="shared" si="462"/>
        <v>0.65945398116079379</v>
      </c>
      <c r="P340" s="4">
        <f t="shared" si="463"/>
        <v>0.3218475644644011</v>
      </c>
      <c r="Q340" t="s">
        <v>277</v>
      </c>
      <c r="R340" s="6">
        <f t="shared" si="464"/>
        <v>45016</v>
      </c>
      <c r="S340" s="5">
        <f t="shared" ref="S340:V340" si="525">AVERAGE(M340:M344)</f>
        <v>0.58465692625114107</v>
      </c>
      <c r="T340" s="5">
        <f t="shared" si="525"/>
        <v>0.41594458328826728</v>
      </c>
      <c r="U340" s="5">
        <f t="shared" si="525"/>
        <v>0.62920054606781706</v>
      </c>
      <c r="V340" s="5">
        <f t="shared" si="525"/>
        <v>0.18786217452057516</v>
      </c>
      <c r="W340" s="5">
        <f t="shared" si="466"/>
        <v>1.8176642301278003</v>
      </c>
      <c r="X340">
        <f>group_stock_price_index[[#This Row],[VNINDEX]]</f>
        <v>1064.6400000000001</v>
      </c>
      <c r="Y340" t="s">
        <v>277</v>
      </c>
      <c r="Z340" s="1">
        <f t="shared" si="467"/>
        <v>45016</v>
      </c>
      <c r="AA340" s="4">
        <f t="shared" si="468"/>
        <v>0.6</v>
      </c>
      <c r="AB340" s="4">
        <f t="shared" si="469"/>
        <v>0.4</v>
      </c>
      <c r="AC340" s="4">
        <f t="shared" si="470"/>
        <v>0.6</v>
      </c>
      <c r="AD340" s="4">
        <f t="shared" si="471"/>
        <v>0</v>
      </c>
      <c r="AE340" s="4">
        <f t="shared" si="472"/>
        <v>1.6</v>
      </c>
      <c r="AF340" s="7">
        <f t="shared" si="473"/>
        <v>1064.6400000000001</v>
      </c>
      <c r="AG340" t="s">
        <v>277</v>
      </c>
      <c r="AI340" t="s">
        <v>277</v>
      </c>
      <c r="AJ340" s="1">
        <f t="shared" si="474"/>
        <v>45016</v>
      </c>
      <c r="AK340" s="4">
        <f t="shared" si="475"/>
        <v>0.15</v>
      </c>
      <c r="AL340" s="4">
        <f t="shared" si="476"/>
        <v>0.1</v>
      </c>
      <c r="AM340" s="4">
        <f t="shared" si="477"/>
        <v>9.2699999999999991E-2</v>
      </c>
      <c r="AN340" s="4">
        <f t="shared" si="478"/>
        <v>0</v>
      </c>
      <c r="AO340" s="4">
        <f t="shared" si="479"/>
        <v>0.3427</v>
      </c>
      <c r="AP340" s="4">
        <f t="shared" si="503"/>
        <v>0.7</v>
      </c>
      <c r="AQ340" s="4">
        <f t="shared" si="509"/>
        <v>0.4</v>
      </c>
      <c r="AR340" s="2">
        <f t="shared" si="480"/>
        <v>1064.6400000000001</v>
      </c>
      <c r="AU340">
        <f t="shared" si="504"/>
        <v>0.61799999999999999</v>
      </c>
      <c r="AV340">
        <f t="shared" si="505"/>
        <v>1</v>
      </c>
      <c r="AW340">
        <f t="shared" si="506"/>
        <v>1</v>
      </c>
      <c r="AX340">
        <f t="shared" si="507"/>
        <v>0.61799999999999999</v>
      </c>
      <c r="BE340" s="1">
        <f t="shared" si="481"/>
        <v>45016</v>
      </c>
      <c r="BF340">
        <f t="shared" si="482"/>
        <v>1</v>
      </c>
      <c r="BG340">
        <f t="shared" si="483"/>
        <v>1</v>
      </c>
      <c r="BH340">
        <f t="shared" si="484"/>
        <v>0.61799999999999999</v>
      </c>
      <c r="BI340">
        <f t="shared" si="485"/>
        <v>0.38200000000000001</v>
      </c>
    </row>
    <row r="341" spans="1:61" x14ac:dyDescent="0.25">
      <c r="A341" s="1">
        <f>eod_group_score_df_positive[[#This Row],[date]]</f>
        <v>45015</v>
      </c>
      <c r="B341" t="s">
        <v>277</v>
      </c>
      <c r="C341" s="3">
        <f>AVERAGE(eod_group_score_df_positive!Z341:Z345)</f>
        <v>0.54201988943499324</v>
      </c>
      <c r="D341" s="3">
        <f>AVERAGE(eod_group_score_df_positive!AA341:AA345)</f>
        <v>0.33252518317849711</v>
      </c>
      <c r="E341" s="3">
        <f>AVERAGE(eod_group_score_df_positive!AB341:AB345)</f>
        <v>0.40130543350528552</v>
      </c>
      <c r="F341" s="3">
        <f>AVERAGE(eod_group_score_df_positive!AC341:AC345)</f>
        <v>0.17141507044132376</v>
      </c>
      <c r="G341" t="s">
        <v>277</v>
      </c>
      <c r="H341" s="3">
        <f>ABS(AVERAGE(eod_group_score_df_negative!Z341:Z345))</f>
        <v>0.2238244562537258</v>
      </c>
      <c r="I341" s="3">
        <f>ABS(AVERAGE(eod_group_score_df_negative!AA341:AA345))</f>
        <v>0.15054862288692764</v>
      </c>
      <c r="J341" s="3">
        <f>ABS(AVERAGE(eod_group_score_df_negative!AB341:AB345))</f>
        <v>0.10908220743404215</v>
      </c>
      <c r="K341" s="3">
        <f>ABS(AVERAGE(eod_group_score_df_negative!AC341:AC345))</f>
        <v>0.14162355432107193</v>
      </c>
      <c r="L341" t="s">
        <v>277</v>
      </c>
      <c r="M341" s="4">
        <f t="shared" si="460"/>
        <v>0.41548316570140142</v>
      </c>
      <c r="N341" s="4">
        <f t="shared" si="461"/>
        <v>0.37670550132648595</v>
      </c>
      <c r="O341" s="4">
        <f t="shared" si="462"/>
        <v>0.57255153266139036</v>
      </c>
      <c r="P341" s="4">
        <f t="shared" si="463"/>
        <v>9.5168818681286849E-2</v>
      </c>
      <c r="Q341" t="s">
        <v>277</v>
      </c>
      <c r="R341" s="6">
        <f t="shared" si="464"/>
        <v>45015</v>
      </c>
      <c r="S341" s="5">
        <f t="shared" ref="S341:V341" si="526">AVERAGE(M341:M345)</f>
        <v>0.51576921320672153</v>
      </c>
      <c r="T341" s="5">
        <f t="shared" si="526"/>
        <v>0.3936908370943567</v>
      </c>
      <c r="U341" s="5">
        <f t="shared" si="526"/>
        <v>0.51092223064783915</v>
      </c>
      <c r="V341" s="5">
        <f t="shared" si="526"/>
        <v>6.5539136303766135E-2</v>
      </c>
      <c r="W341" s="5">
        <f t="shared" si="466"/>
        <v>1.4859214172526836</v>
      </c>
      <c r="X341">
        <f>group_stock_price_index[[#This Row],[VNINDEX]]</f>
        <v>1059.44</v>
      </c>
      <c r="Y341" t="s">
        <v>277</v>
      </c>
      <c r="Z341" s="1">
        <f t="shared" si="467"/>
        <v>45015</v>
      </c>
      <c r="AA341" s="4">
        <f t="shared" si="468"/>
        <v>0.6</v>
      </c>
      <c r="AB341" s="4">
        <f t="shared" si="469"/>
        <v>0.4</v>
      </c>
      <c r="AC341" s="4">
        <f t="shared" si="470"/>
        <v>0.6</v>
      </c>
      <c r="AD341" s="4">
        <f t="shared" si="471"/>
        <v>0</v>
      </c>
      <c r="AE341" s="4">
        <f t="shared" si="472"/>
        <v>1.6</v>
      </c>
      <c r="AF341" s="7">
        <f t="shared" si="473"/>
        <v>1059.44</v>
      </c>
      <c r="AG341" t="s">
        <v>277</v>
      </c>
      <c r="AI341" t="s">
        <v>277</v>
      </c>
      <c r="AJ341" s="1">
        <f t="shared" si="474"/>
        <v>45015</v>
      </c>
      <c r="AK341" s="4">
        <f t="shared" si="475"/>
        <v>0.15</v>
      </c>
      <c r="AL341" s="4">
        <f t="shared" si="476"/>
        <v>0.1</v>
      </c>
      <c r="AM341" s="4">
        <f t="shared" si="477"/>
        <v>9.2699999999999991E-2</v>
      </c>
      <c r="AN341" s="4">
        <f t="shared" si="478"/>
        <v>0</v>
      </c>
      <c r="AO341" s="4">
        <f t="shared" si="479"/>
        <v>0.3427</v>
      </c>
      <c r="AP341" s="4">
        <f t="shared" si="503"/>
        <v>0.7</v>
      </c>
      <c r="AQ341" s="4">
        <f t="shared" si="509"/>
        <v>0.4</v>
      </c>
      <c r="AR341" s="2">
        <f t="shared" si="480"/>
        <v>1059.44</v>
      </c>
      <c r="AU341">
        <f t="shared" si="504"/>
        <v>1.3819999999999999</v>
      </c>
      <c r="AV341">
        <f t="shared" si="505"/>
        <v>1.3819999999999999</v>
      </c>
      <c r="AW341">
        <f t="shared" si="506"/>
        <v>0.61799999999999999</v>
      </c>
      <c r="AX341">
        <f t="shared" si="507"/>
        <v>0.61799999999999999</v>
      </c>
      <c r="BE341" s="1">
        <f t="shared" si="481"/>
        <v>45015</v>
      </c>
      <c r="BF341">
        <f t="shared" si="482"/>
        <v>1</v>
      </c>
      <c r="BG341">
        <f t="shared" si="483"/>
        <v>1</v>
      </c>
      <c r="BH341">
        <f t="shared" si="484"/>
        <v>0.61799999999999999</v>
      </c>
      <c r="BI341">
        <f t="shared" si="485"/>
        <v>0.38200000000000001</v>
      </c>
    </row>
    <row r="342" spans="1:61" x14ac:dyDescent="0.25">
      <c r="A342" s="1">
        <f>eod_group_score_df_positive[[#This Row],[date]]</f>
        <v>45014</v>
      </c>
      <c r="B342" t="s">
        <v>277</v>
      </c>
      <c r="C342" s="3">
        <f>AVERAGE(eod_group_score_df_positive!Z342:Z346)</f>
        <v>0.61357067032567636</v>
      </c>
      <c r="D342" s="3">
        <f>AVERAGE(eod_group_score_df_positive!AA342:AA346)</f>
        <v>0.35696110083762106</v>
      </c>
      <c r="E342" s="3">
        <f>AVERAGE(eod_group_score_df_positive!AB342:AB346)</f>
        <v>0.39631145951774455</v>
      </c>
      <c r="F342" s="3">
        <f>AVERAGE(eod_group_score_df_positive!AC342:AC346)</f>
        <v>0.21285816246053196</v>
      </c>
      <c r="G342" t="s">
        <v>277</v>
      </c>
      <c r="H342" s="3">
        <f>ABS(AVERAGE(eod_group_score_df_negative!Z342:Z346))</f>
        <v>0.11929005328852253</v>
      </c>
      <c r="I342" s="3">
        <f>ABS(AVERAGE(eod_group_score_df_negative!AA342:AA346))</f>
        <v>0.12590964234130539</v>
      </c>
      <c r="J342" s="3">
        <f>ABS(AVERAGE(eod_group_score_df_negative!AB342:AB346))</f>
        <v>0.10567081393738562</v>
      </c>
      <c r="K342" s="3">
        <f>ABS(AVERAGE(eod_group_score_df_negative!AC342:AC346))</f>
        <v>0.11390998356770628</v>
      </c>
      <c r="L342" t="s">
        <v>277</v>
      </c>
      <c r="M342" s="4">
        <f t="shared" si="460"/>
        <v>0.67445368691549479</v>
      </c>
      <c r="N342" s="4">
        <f t="shared" si="461"/>
        <v>0.47849546024514511</v>
      </c>
      <c r="O342" s="4">
        <f t="shared" si="462"/>
        <v>0.57898587450088113</v>
      </c>
      <c r="P342" s="4">
        <f t="shared" si="463"/>
        <v>0.30280852064532299</v>
      </c>
      <c r="Q342" t="s">
        <v>277</v>
      </c>
      <c r="R342" s="6">
        <f t="shared" si="464"/>
        <v>45014</v>
      </c>
      <c r="S342" s="5">
        <f t="shared" ref="S342:V342" si="527">AVERAGE(M342:M346)</f>
        <v>0.44525140141280223</v>
      </c>
      <c r="T342" s="5">
        <f t="shared" si="527"/>
        <v>0.27137900621196703</v>
      </c>
      <c r="U342" s="5">
        <f t="shared" si="527"/>
        <v>0.40114687589623799</v>
      </c>
      <c r="V342" s="5">
        <f t="shared" si="527"/>
        <v>1.4030488924937596E-2</v>
      </c>
      <c r="W342" s="5">
        <f t="shared" si="466"/>
        <v>1.131807772445945</v>
      </c>
      <c r="X342">
        <f>group_stock_price_index[[#This Row],[VNINDEX]]</f>
        <v>1056.33</v>
      </c>
      <c r="Y342" t="s">
        <v>277</v>
      </c>
      <c r="Z342" s="1">
        <f t="shared" si="467"/>
        <v>45014</v>
      </c>
      <c r="AA342" s="4">
        <f t="shared" si="468"/>
        <v>0.4</v>
      </c>
      <c r="AB342" s="4">
        <f t="shared" si="469"/>
        <v>0.2</v>
      </c>
      <c r="AC342" s="4">
        <f t="shared" si="470"/>
        <v>0.4</v>
      </c>
      <c r="AD342" s="4">
        <f t="shared" si="471"/>
        <v>0</v>
      </c>
      <c r="AE342" s="4">
        <f t="shared" si="472"/>
        <v>1</v>
      </c>
      <c r="AF342" s="7">
        <f t="shared" si="473"/>
        <v>1056.33</v>
      </c>
      <c r="AG342" t="s">
        <v>277</v>
      </c>
      <c r="AI342" t="s">
        <v>277</v>
      </c>
      <c r="AJ342" s="1">
        <f t="shared" si="474"/>
        <v>45014</v>
      </c>
      <c r="AK342" s="4">
        <f t="shared" si="475"/>
        <v>0.1</v>
      </c>
      <c r="AL342" s="4">
        <f t="shared" si="476"/>
        <v>0.05</v>
      </c>
      <c r="AM342" s="4">
        <f t="shared" si="477"/>
        <v>6.1800000000000001E-2</v>
      </c>
      <c r="AN342" s="4">
        <f t="shared" si="478"/>
        <v>0</v>
      </c>
      <c r="AO342" s="4">
        <f t="shared" si="479"/>
        <v>0.21180000000000002</v>
      </c>
      <c r="AP342" s="4">
        <f t="shared" si="503"/>
        <v>0</v>
      </c>
      <c r="AQ342" s="4">
        <f t="shared" si="509"/>
        <v>0.2</v>
      </c>
      <c r="AR342" s="2">
        <f t="shared" si="480"/>
        <v>1056.33</v>
      </c>
      <c r="AU342">
        <f t="shared" si="504"/>
        <v>1.3819999999999999</v>
      </c>
      <c r="AV342">
        <f t="shared" si="505"/>
        <v>1.3819999999999999</v>
      </c>
      <c r="AW342">
        <f t="shared" si="506"/>
        <v>0.61799999999999999</v>
      </c>
      <c r="AX342">
        <f t="shared" si="507"/>
        <v>0.61799999999999999</v>
      </c>
      <c r="BE342" s="1">
        <f t="shared" si="481"/>
        <v>45014</v>
      </c>
      <c r="BF342">
        <f t="shared" si="482"/>
        <v>1</v>
      </c>
      <c r="BG342">
        <f t="shared" si="483"/>
        <v>1</v>
      </c>
      <c r="BH342">
        <f t="shared" si="484"/>
        <v>0.61799999999999999</v>
      </c>
      <c r="BI342">
        <f t="shared" si="485"/>
        <v>0.38200000000000001</v>
      </c>
    </row>
    <row r="343" spans="1:61" x14ac:dyDescent="0.25">
      <c r="A343" s="1">
        <f>eod_group_score_df_positive[[#This Row],[date]]</f>
        <v>45013</v>
      </c>
      <c r="B343" t="s">
        <v>277</v>
      </c>
      <c r="C343" s="3">
        <f>AVERAGE(eod_group_score_df_positive!Z343:Z347)</f>
        <v>0.56422641815205909</v>
      </c>
      <c r="D343" s="3">
        <f>AVERAGE(eod_group_score_df_positive!AA343:AA347)</f>
        <v>0.34532629393154207</v>
      </c>
      <c r="E343" s="3">
        <f>AVERAGE(eod_group_score_df_positive!AB343:AB347)</f>
        <v>0.37072354415486458</v>
      </c>
      <c r="F343" s="3">
        <f>AVERAGE(eod_group_score_df_positive!AC343:AC347)</f>
        <v>0.2147723417922649</v>
      </c>
      <c r="G343" t="s">
        <v>277</v>
      </c>
      <c r="H343" s="3">
        <f>ABS(AVERAGE(eod_group_score_df_negative!Z343:Z347))</f>
        <v>0.14586961546225505</v>
      </c>
      <c r="I343" s="3">
        <f>ABS(AVERAGE(eod_group_score_df_negative!AA343:AA347))</f>
        <v>0.13074997498805591</v>
      </c>
      <c r="J343" s="3">
        <f>ABS(AVERAGE(eod_group_score_df_negative!AB343:AB347))</f>
        <v>9.3066051473916722E-2</v>
      </c>
      <c r="K343" s="3">
        <f>ABS(AVERAGE(eod_group_score_df_negative!AC343:AC347))</f>
        <v>0.17912251713359537</v>
      </c>
      <c r="L343" t="s">
        <v>277</v>
      </c>
      <c r="M343" s="4">
        <f t="shared" si="460"/>
        <v>0.58915524504539463</v>
      </c>
      <c r="N343" s="4">
        <f t="shared" si="461"/>
        <v>0.45071836794226944</v>
      </c>
      <c r="O343" s="4">
        <f t="shared" si="462"/>
        <v>0.59867124079080425</v>
      </c>
      <c r="P343" s="4">
        <f t="shared" si="463"/>
        <v>9.0505940483421282E-2</v>
      </c>
      <c r="Q343" t="s">
        <v>277</v>
      </c>
      <c r="R343" s="6">
        <f t="shared" si="464"/>
        <v>45013</v>
      </c>
      <c r="S343" s="5">
        <f t="shared" ref="S343:V343" si="528">AVERAGE(M343:M347)</f>
        <v>0.25976206529241541</v>
      </c>
      <c r="T343" s="5">
        <f t="shared" si="528"/>
        <v>8.7568587672762821E-2</v>
      </c>
      <c r="U343" s="5">
        <f t="shared" si="528"/>
        <v>0.2353075156491588</v>
      </c>
      <c r="V343" s="5">
        <f t="shared" si="528"/>
        <v>-0.12499021185404033</v>
      </c>
      <c r="W343" s="5">
        <f t="shared" si="466"/>
        <v>0.45764795676029668</v>
      </c>
      <c r="X343">
        <f>group_stock_price_index[[#This Row],[VNINDEX]]</f>
        <v>1054.29</v>
      </c>
      <c r="Y343" t="s">
        <v>277</v>
      </c>
      <c r="Z343" s="1">
        <f t="shared" si="467"/>
        <v>45013</v>
      </c>
      <c r="AA343" s="4">
        <f t="shared" si="468"/>
        <v>0.2</v>
      </c>
      <c r="AB343" s="4">
        <f t="shared" si="469"/>
        <v>0</v>
      </c>
      <c r="AC343" s="4">
        <f t="shared" si="470"/>
        <v>0.2</v>
      </c>
      <c r="AD343" s="4">
        <f t="shared" si="471"/>
        <v>0</v>
      </c>
      <c r="AE343" s="4">
        <f t="shared" si="472"/>
        <v>0.4</v>
      </c>
      <c r="AF343" s="7">
        <f t="shared" si="473"/>
        <v>1054.29</v>
      </c>
      <c r="AG343" t="s">
        <v>277</v>
      </c>
      <c r="AI343" t="s">
        <v>277</v>
      </c>
      <c r="AJ343" s="1">
        <f t="shared" si="474"/>
        <v>45013</v>
      </c>
      <c r="AK343" s="4">
        <f t="shared" si="475"/>
        <v>0.05</v>
      </c>
      <c r="AL343" s="4">
        <f t="shared" si="476"/>
        <v>0</v>
      </c>
      <c r="AM343" s="4">
        <f t="shared" si="477"/>
        <v>3.09E-2</v>
      </c>
      <c r="AN343" s="4">
        <f t="shared" si="478"/>
        <v>0</v>
      </c>
      <c r="AO343" s="4">
        <f t="shared" si="479"/>
        <v>8.09E-2</v>
      </c>
      <c r="AP343" s="4">
        <f t="shared" si="503"/>
        <v>0</v>
      </c>
      <c r="AQ343" s="4">
        <f t="shared" si="509"/>
        <v>0</v>
      </c>
      <c r="AR343" s="2">
        <f t="shared" si="480"/>
        <v>1054.29</v>
      </c>
      <c r="AU343">
        <f t="shared" si="504"/>
        <v>1.3819999999999999</v>
      </c>
      <c r="AV343">
        <f t="shared" si="505"/>
        <v>1.3819999999999999</v>
      </c>
      <c r="AW343">
        <f t="shared" si="506"/>
        <v>0.61799999999999999</v>
      </c>
      <c r="AX343">
        <f t="shared" si="507"/>
        <v>0.61799999999999999</v>
      </c>
      <c r="BE343" s="1">
        <f t="shared" si="481"/>
        <v>45013</v>
      </c>
      <c r="BF343">
        <f t="shared" si="482"/>
        <v>1</v>
      </c>
      <c r="BG343">
        <f t="shared" si="483"/>
        <v>1</v>
      </c>
      <c r="BH343">
        <f t="shared" si="484"/>
        <v>0.61799999999999999</v>
      </c>
      <c r="BI343">
        <f t="shared" si="485"/>
        <v>0.38200000000000001</v>
      </c>
    </row>
    <row r="344" spans="1:61" x14ac:dyDescent="0.25">
      <c r="A344" s="1">
        <f>eod_group_score_df_positive[[#This Row],[date]]</f>
        <v>45012</v>
      </c>
      <c r="B344" t="s">
        <v>277</v>
      </c>
      <c r="C344" s="3">
        <f>AVERAGE(eod_group_score_df_positive!Z344:Z348)</f>
        <v>0.63821185866779295</v>
      </c>
      <c r="D344" s="3">
        <f>AVERAGE(eod_group_score_df_positive!AA344:AA348)</f>
        <v>0.39302067815887431</v>
      </c>
      <c r="E344" s="3">
        <f>AVERAGE(eod_group_score_df_positive!AB344:AB348)</f>
        <v>0.3722308083309544</v>
      </c>
      <c r="F344" s="3">
        <f>AVERAGE(eod_group_score_df_positive!AC344:AC348)</f>
        <v>0.25666333245253004</v>
      </c>
      <c r="G344" t="s">
        <v>277</v>
      </c>
      <c r="H344" s="3">
        <f>ABS(AVERAGE(eod_group_score_df_negative!Z344:Z348))</f>
        <v>8.2897220682183428E-2</v>
      </c>
      <c r="I344" s="3">
        <f>ABS(AVERAGE(eod_group_score_df_negative!AA344:AA348))</f>
        <v>8.0799730239277862E-2</v>
      </c>
      <c r="J344" s="3">
        <f>ABS(AVERAGE(eod_group_score_df_negative!AB344:AB348))</f>
        <v>5.6522531027270027E-2</v>
      </c>
      <c r="K344" s="3">
        <f>ABS(AVERAGE(eod_group_score_df_negative!AC344:AC348))</f>
        <v>0.19801846175519064</v>
      </c>
      <c r="L344" t="s">
        <v>277</v>
      </c>
      <c r="M344" s="4">
        <f t="shared" si="460"/>
        <v>0.77008410223621426</v>
      </c>
      <c r="N344" s="4">
        <f t="shared" si="461"/>
        <v>0.65894364697190622</v>
      </c>
      <c r="O344" s="4">
        <f t="shared" si="462"/>
        <v>0.73634010122521609</v>
      </c>
      <c r="P344" s="4">
        <f t="shared" si="463"/>
        <v>0.12898002832844363</v>
      </c>
      <c r="Q344" t="s">
        <v>277</v>
      </c>
      <c r="R344" s="6">
        <f t="shared" si="464"/>
        <v>45012</v>
      </c>
      <c r="S344" s="5">
        <f t="shared" ref="S344:V344" si="529">AVERAGE(M344:M348)</f>
        <v>0.23342828683164929</v>
      </c>
      <c r="T344" s="5">
        <f t="shared" si="529"/>
        <v>1.580348072991352E-2</v>
      </c>
      <c r="U344" s="5">
        <f t="shared" si="529"/>
        <v>0.16637094368813321</v>
      </c>
      <c r="V344" s="5">
        <f t="shared" si="529"/>
        <v>-0.11369886924701264</v>
      </c>
      <c r="W344" s="5">
        <f t="shared" si="466"/>
        <v>0.30190384200268339</v>
      </c>
      <c r="X344">
        <f>group_stock_price_index[[#This Row],[VNINDEX]]</f>
        <v>1052.25</v>
      </c>
      <c r="Y344" t="s">
        <v>277</v>
      </c>
      <c r="Z344" s="1">
        <f t="shared" si="467"/>
        <v>45012</v>
      </c>
      <c r="AA344" s="4">
        <f t="shared" si="468"/>
        <v>0.2</v>
      </c>
      <c r="AB344" s="4">
        <f t="shared" si="469"/>
        <v>0</v>
      </c>
      <c r="AC344" s="4">
        <f t="shared" si="470"/>
        <v>0</v>
      </c>
      <c r="AD344" s="4">
        <f t="shared" si="471"/>
        <v>0</v>
      </c>
      <c r="AE344" s="4">
        <f t="shared" si="472"/>
        <v>0.2</v>
      </c>
      <c r="AF344" s="7">
        <f t="shared" si="473"/>
        <v>1052.25</v>
      </c>
      <c r="AG344" t="s">
        <v>277</v>
      </c>
      <c r="AI344" t="s">
        <v>277</v>
      </c>
      <c r="AJ344" s="1">
        <f t="shared" si="474"/>
        <v>45012</v>
      </c>
      <c r="AK344" s="4">
        <f t="shared" si="475"/>
        <v>6.9099999999999995E-2</v>
      </c>
      <c r="AL344" s="4">
        <f t="shared" si="476"/>
        <v>0</v>
      </c>
      <c r="AM344" s="4">
        <f t="shared" si="477"/>
        <v>0</v>
      </c>
      <c r="AN344" s="4">
        <f t="shared" si="478"/>
        <v>0</v>
      </c>
      <c r="AO344" s="4">
        <f t="shared" si="479"/>
        <v>6.9099999999999995E-2</v>
      </c>
      <c r="AP344" s="4">
        <f t="shared" si="503"/>
        <v>0</v>
      </c>
      <c r="AQ344" s="4">
        <f t="shared" si="509"/>
        <v>0</v>
      </c>
      <c r="AR344" s="2">
        <f t="shared" si="480"/>
        <v>1052.25</v>
      </c>
      <c r="AU344">
        <f t="shared" si="504"/>
        <v>1.3819999999999999</v>
      </c>
      <c r="AV344">
        <f t="shared" si="505"/>
        <v>1.3819999999999999</v>
      </c>
      <c r="AW344">
        <f t="shared" si="506"/>
        <v>0.61799999999999999</v>
      </c>
      <c r="AX344">
        <f t="shared" si="507"/>
        <v>0.61799999999999999</v>
      </c>
      <c r="BE344" s="1">
        <f t="shared" si="481"/>
        <v>45012</v>
      </c>
      <c r="BF344">
        <f t="shared" si="482"/>
        <v>1.3819999999999999</v>
      </c>
      <c r="BG344">
        <f t="shared" si="483"/>
        <v>1.3819999999999999</v>
      </c>
      <c r="BH344">
        <f t="shared" si="484"/>
        <v>1</v>
      </c>
      <c r="BI344">
        <f t="shared" si="485"/>
        <v>0.61799999999999999</v>
      </c>
    </row>
    <row r="345" spans="1:61" x14ac:dyDescent="0.25">
      <c r="A345" s="1">
        <f>eod_group_score_df_positive[[#This Row],[date]]</f>
        <v>45009</v>
      </c>
      <c r="B345" t="s">
        <v>277</v>
      </c>
      <c r="C345" s="3">
        <f>AVERAGE(eod_group_score_df_positive!Z345:Z349)</f>
        <v>0.42741711443163488</v>
      </c>
      <c r="D345" s="3">
        <f>AVERAGE(eod_group_score_df_positive!AA345:AA349)</f>
        <v>0.3289147832002744</v>
      </c>
      <c r="E345" s="3">
        <f>AVERAGE(eod_group_score_df_positive!AB345:AB349)</f>
        <v>0.26675686045971231</v>
      </c>
      <c r="F345" s="3">
        <f>AVERAGE(eod_group_score_df_positive!AC345:AC349)</f>
        <v>0.21844761009470148</v>
      </c>
      <c r="G345" t="s">
        <v>277</v>
      </c>
      <c r="H345" s="3">
        <f>ABS(AVERAGE(eod_group_score_df_negative!Z345:Z349))</f>
        <v>0.32929442978958279</v>
      </c>
      <c r="I345" s="3">
        <f>ABS(AVERAGE(eod_group_score_df_negative!AA345:AA349))</f>
        <v>0.32656083327629498</v>
      </c>
      <c r="J345" s="3">
        <f>ABS(AVERAGE(eod_group_score_df_negative!AB345:AB349))</f>
        <v>0.2327586349747679</v>
      </c>
      <c r="K345" s="3">
        <f>ABS(AVERAGE(eod_group_score_df_negative!AC345:AC349))</f>
        <v>0.39669644213991745</v>
      </c>
      <c r="L345" t="s">
        <v>277</v>
      </c>
      <c r="M345" s="4">
        <f t="shared" si="460"/>
        <v>0.12966986613510265</v>
      </c>
      <c r="N345" s="4">
        <f t="shared" si="461"/>
        <v>3.5912089859769162E-3</v>
      </c>
      <c r="O345" s="4">
        <f t="shared" si="462"/>
        <v>6.8062404060904344E-2</v>
      </c>
      <c r="P345" s="4">
        <f t="shared" si="463"/>
        <v>-0.28976762661964417</v>
      </c>
      <c r="Q345" t="s">
        <v>277</v>
      </c>
      <c r="R345" s="6">
        <f t="shared" si="464"/>
        <v>45009</v>
      </c>
      <c r="S345" s="5">
        <f t="shared" ref="S345:V345" si="530">AVERAGE(M345:M349)</f>
        <v>0.1170746523523785</v>
      </c>
      <c r="T345" s="5">
        <f t="shared" si="530"/>
        <v>-0.17074016958672605</v>
      </c>
      <c r="U345" s="5">
        <f t="shared" si="530"/>
        <v>1.962516578165268E-2</v>
      </c>
      <c r="V345" s="5">
        <f t="shared" si="530"/>
        <v>-0.13488217912312261</v>
      </c>
      <c r="W345" s="5">
        <f t="shared" si="466"/>
        <v>-0.16892253057581749</v>
      </c>
      <c r="X345">
        <f>group_stock_price_index[[#This Row],[VNINDEX]]</f>
        <v>1046.79</v>
      </c>
      <c r="Y345" t="s">
        <v>277</v>
      </c>
      <c r="Z345" s="1">
        <f t="shared" si="467"/>
        <v>45009</v>
      </c>
      <c r="AA345" s="4">
        <f t="shared" si="468"/>
        <v>0</v>
      </c>
      <c r="AB345" s="4">
        <f t="shared" si="469"/>
        <v>0</v>
      </c>
      <c r="AC345" s="4">
        <f t="shared" si="470"/>
        <v>0</v>
      </c>
      <c r="AD345" s="4">
        <f t="shared" si="471"/>
        <v>0</v>
      </c>
      <c r="AE345" s="4">
        <f t="shared" si="472"/>
        <v>0</v>
      </c>
      <c r="AF345" s="7">
        <f t="shared" si="473"/>
        <v>1046.79</v>
      </c>
      <c r="AG345" t="s">
        <v>277</v>
      </c>
      <c r="AI345" t="s">
        <v>277</v>
      </c>
      <c r="AJ345" s="1">
        <f t="shared" si="474"/>
        <v>45009</v>
      </c>
      <c r="AK345" s="4">
        <f t="shared" si="475"/>
        <v>0</v>
      </c>
      <c r="AL345" s="4">
        <f t="shared" si="476"/>
        <v>0</v>
      </c>
      <c r="AM345" s="4">
        <f t="shared" si="477"/>
        <v>0</v>
      </c>
      <c r="AN345" s="4">
        <f t="shared" si="478"/>
        <v>0</v>
      </c>
      <c r="AO345" s="4">
        <f t="shared" si="479"/>
        <v>0</v>
      </c>
      <c r="AP345" s="4">
        <f t="shared" si="503"/>
        <v>0</v>
      </c>
      <c r="AQ345" s="4">
        <f t="shared" si="509"/>
        <v>0</v>
      </c>
      <c r="AR345" s="2">
        <f t="shared" si="480"/>
        <v>1046.79</v>
      </c>
      <c r="AU345">
        <f t="shared" si="504"/>
        <v>1.3819999999999999</v>
      </c>
      <c r="AV345">
        <f t="shared" si="505"/>
        <v>1.3819999999999999</v>
      </c>
      <c r="AW345">
        <f t="shared" si="506"/>
        <v>0.61799999999999999</v>
      </c>
      <c r="AX345">
        <f t="shared" si="507"/>
        <v>0.61799999999999999</v>
      </c>
      <c r="BE345" s="1">
        <f t="shared" si="481"/>
        <v>45009</v>
      </c>
      <c r="BF345">
        <f t="shared" si="482"/>
        <v>1</v>
      </c>
      <c r="BG345">
        <f t="shared" si="483"/>
        <v>1</v>
      </c>
      <c r="BH345">
        <f t="shared" si="484"/>
        <v>0.61799999999999999</v>
      </c>
      <c r="BI345">
        <f t="shared" si="485"/>
        <v>0.38200000000000001</v>
      </c>
    </row>
    <row r="346" spans="1:61" x14ac:dyDescent="0.25">
      <c r="A346" s="1">
        <f>eod_group_score_df_positive[[#This Row],[date]]</f>
        <v>45008</v>
      </c>
      <c r="B346" t="s">
        <v>277</v>
      </c>
      <c r="C346" s="3">
        <f>AVERAGE(eod_group_score_df_positive!Z346:Z350)</f>
        <v>0.38602227065456507</v>
      </c>
      <c r="D346" s="3">
        <f>AVERAGE(eod_group_score_df_positive!AA346:AA350)</f>
        <v>0.21568396559533404</v>
      </c>
      <c r="E346" s="3">
        <f>AVERAGE(eod_group_score_df_positive!AB346:AB350)</f>
        <v>0.27059119049291536</v>
      </c>
      <c r="F346" s="3">
        <f>AVERAGE(eod_group_score_df_positive!AC346:AC350)</f>
        <v>0.2517108128297002</v>
      </c>
      <c r="G346" t="s">
        <v>277</v>
      </c>
      <c r="H346" s="3">
        <f>ABS(AVERAGE(eod_group_score_df_negative!Z346:Z350))</f>
        <v>0.34033846125599088</v>
      </c>
      <c r="I346" s="3">
        <f>ABS(AVERAGE(eod_group_score_df_negative!AA346:AA350))</f>
        <v>0.34808783169568719</v>
      </c>
      <c r="J346" s="3">
        <f>ABS(AVERAGE(eod_group_score_df_negative!AB346:AB350))</f>
        <v>0.25807514251853314</v>
      </c>
      <c r="K346" s="3">
        <f>ABS(AVERAGE(eod_group_score_df_negative!AC346:AC350))</f>
        <v>0.34929951518023028</v>
      </c>
      <c r="L346" t="s">
        <v>277</v>
      </c>
      <c r="M346" s="4">
        <f t="shared" si="460"/>
        <v>6.2894106731804567E-2</v>
      </c>
      <c r="N346" s="4">
        <f t="shared" si="461"/>
        <v>-0.23485365308546244</v>
      </c>
      <c r="O346" s="4">
        <f t="shared" si="462"/>
        <v>2.3674758903384104E-2</v>
      </c>
      <c r="P346" s="4">
        <f t="shared" si="463"/>
        <v>-0.16237441821285578</v>
      </c>
      <c r="Q346" t="s">
        <v>277</v>
      </c>
      <c r="R346" s="6">
        <f t="shared" si="464"/>
        <v>45008</v>
      </c>
      <c r="S346" s="5">
        <f t="shared" ref="S346:V346" si="531">AVERAGE(M346:M350)</f>
        <v>0.16344931583421096</v>
      </c>
      <c r="T346" s="5">
        <f t="shared" si="531"/>
        <v>-0.18581312116750365</v>
      </c>
      <c r="U346" s="5">
        <f t="shared" si="531"/>
        <v>4.3669319647123936E-2</v>
      </c>
      <c r="V346" s="5">
        <f t="shared" si="531"/>
        <v>-1.0071168639317406E-2</v>
      </c>
      <c r="W346" s="5">
        <f t="shared" si="466"/>
        <v>1.1234345674513844E-2</v>
      </c>
      <c r="X346">
        <f>group_stock_price_index[[#This Row],[VNINDEX]]</f>
        <v>1045.0999999999999</v>
      </c>
      <c r="Y346" t="s">
        <v>277</v>
      </c>
      <c r="Z346" s="1">
        <f t="shared" si="467"/>
        <v>45008</v>
      </c>
      <c r="AA346" s="4">
        <f t="shared" si="468"/>
        <v>0</v>
      </c>
      <c r="AB346" s="4">
        <f t="shared" si="469"/>
        <v>0</v>
      </c>
      <c r="AC346" s="4">
        <f t="shared" si="470"/>
        <v>0</v>
      </c>
      <c r="AD346" s="4">
        <f t="shared" si="471"/>
        <v>0</v>
      </c>
      <c r="AE346" s="4">
        <f t="shared" si="472"/>
        <v>0</v>
      </c>
      <c r="AF346" s="7">
        <f t="shared" si="473"/>
        <v>1045.0999999999999</v>
      </c>
      <c r="AG346" t="s">
        <v>277</v>
      </c>
      <c r="AI346" t="s">
        <v>277</v>
      </c>
      <c r="AJ346" s="1">
        <f t="shared" si="474"/>
        <v>45008</v>
      </c>
      <c r="AK346" s="4">
        <f t="shared" si="475"/>
        <v>0</v>
      </c>
      <c r="AL346" s="4">
        <f t="shared" si="476"/>
        <v>0</v>
      </c>
      <c r="AM346" s="4">
        <f t="shared" si="477"/>
        <v>0</v>
      </c>
      <c r="AN346" s="4">
        <f t="shared" si="478"/>
        <v>0</v>
      </c>
      <c r="AO346" s="4">
        <f t="shared" si="479"/>
        <v>0</v>
      </c>
      <c r="AP346" s="4">
        <f t="shared" si="503"/>
        <v>0</v>
      </c>
      <c r="AQ346" s="4">
        <f t="shared" si="509"/>
        <v>0</v>
      </c>
      <c r="AR346" s="2">
        <f t="shared" si="480"/>
        <v>1045.0999999999999</v>
      </c>
      <c r="AU346">
        <f t="shared" si="504"/>
        <v>1.3819999999999999</v>
      </c>
      <c r="AV346">
        <f t="shared" si="505"/>
        <v>1.3819999999999999</v>
      </c>
      <c r="AW346">
        <f t="shared" si="506"/>
        <v>0.61799999999999999</v>
      </c>
      <c r="AX346">
        <f t="shared" si="507"/>
        <v>0.61799999999999999</v>
      </c>
      <c r="BE346" s="1">
        <f t="shared" si="481"/>
        <v>45008</v>
      </c>
      <c r="BF346">
        <f t="shared" si="482"/>
        <v>1</v>
      </c>
      <c r="BG346">
        <f t="shared" si="483"/>
        <v>1</v>
      </c>
      <c r="BH346">
        <f t="shared" si="484"/>
        <v>0.61799999999999999</v>
      </c>
      <c r="BI346">
        <f t="shared" si="485"/>
        <v>0.38200000000000001</v>
      </c>
    </row>
    <row r="347" spans="1:61" x14ac:dyDescent="0.25">
      <c r="A347" s="1">
        <f>eod_group_score_df_positive[[#This Row],[date]]</f>
        <v>45007</v>
      </c>
      <c r="B347" t="s">
        <v>277</v>
      </c>
      <c r="C347" s="3">
        <f>AVERAGE(eod_group_score_df_positive!Z347:Z351)</f>
        <v>0.27150812690919196</v>
      </c>
      <c r="D347" s="3">
        <f>AVERAGE(eod_group_score_df_positive!AA347:AA351)</f>
        <v>0.15720968773457925</v>
      </c>
      <c r="E347" s="3">
        <f>AVERAGE(eod_group_score_df_positive!AB347:AB351)</f>
        <v>0.18264152816233198</v>
      </c>
      <c r="F347" s="3">
        <f>AVERAGE(eod_group_score_df_positive!AC347:AC351)</f>
        <v>0.19489523929542915</v>
      </c>
      <c r="G347" t="s">
        <v>277</v>
      </c>
      <c r="H347" s="3">
        <f>ABS(AVERAGE(eod_group_score_df_negative!Z347:Z351))</f>
        <v>0.45541444440394691</v>
      </c>
      <c r="I347" s="3">
        <f>ABS(AVERAGE(eod_group_score_df_negative!AA347:AA351))</f>
        <v>0.40481212485139206</v>
      </c>
      <c r="J347" s="3">
        <f>ABS(AVERAGE(eod_group_score_df_negative!AB347:AB351))</f>
        <v>0.30453955962517237</v>
      </c>
      <c r="K347" s="3">
        <f>ABS(AVERAGE(eod_group_score_df_negative!AC347:AC351))</f>
        <v>0.44651871623710154</v>
      </c>
      <c r="L347" t="s">
        <v>277</v>
      </c>
      <c r="M347" s="4">
        <f t="shared" si="460"/>
        <v>-0.25299299368643902</v>
      </c>
      <c r="N347" s="4">
        <f t="shared" si="461"/>
        <v>-0.4405566324508759</v>
      </c>
      <c r="O347" s="4">
        <f t="shared" si="462"/>
        <v>-0.25021092673451462</v>
      </c>
      <c r="P347" s="4">
        <f t="shared" si="463"/>
        <v>-0.39229498324956669</v>
      </c>
      <c r="Q347" t="s">
        <v>277</v>
      </c>
      <c r="R347" s="6">
        <f t="shared" si="464"/>
        <v>45007</v>
      </c>
      <c r="S347" s="5">
        <f t="shared" ref="S347:V347" si="532">AVERAGE(M347:M351)</f>
        <v>0.21480864887610288</v>
      </c>
      <c r="T347" s="5">
        <f t="shared" si="532"/>
        <v>-0.15174197612078244</v>
      </c>
      <c r="U347" s="5">
        <f t="shared" si="532"/>
        <v>7.5322817755371724E-2</v>
      </c>
      <c r="V347" s="5">
        <f t="shared" si="532"/>
        <v>8.6186147717925682E-2</v>
      </c>
      <c r="W347" s="5">
        <f t="shared" si="466"/>
        <v>0.22457563822861784</v>
      </c>
      <c r="X347">
        <f>group_stock_price_index[[#This Row],[VNINDEX]]</f>
        <v>1040.54</v>
      </c>
      <c r="Y347" t="s">
        <v>277</v>
      </c>
      <c r="Z347" s="1">
        <f t="shared" si="467"/>
        <v>45007</v>
      </c>
      <c r="AA347" s="4">
        <f t="shared" si="468"/>
        <v>0.2</v>
      </c>
      <c r="AB347" s="4">
        <f t="shared" si="469"/>
        <v>0</v>
      </c>
      <c r="AC347" s="4">
        <f t="shared" si="470"/>
        <v>0</v>
      </c>
      <c r="AD347" s="4">
        <f t="shared" si="471"/>
        <v>0</v>
      </c>
      <c r="AE347" s="4">
        <f t="shared" si="472"/>
        <v>0.2</v>
      </c>
      <c r="AF347" s="7">
        <f t="shared" si="473"/>
        <v>1040.54</v>
      </c>
      <c r="AG347" t="s">
        <v>277</v>
      </c>
      <c r="AI347" t="s">
        <v>277</v>
      </c>
      <c r="AJ347" s="1">
        <f t="shared" si="474"/>
        <v>45007</v>
      </c>
      <c r="AK347" s="4">
        <f t="shared" si="475"/>
        <v>6.9099999999999995E-2</v>
      </c>
      <c r="AL347" s="4">
        <f t="shared" si="476"/>
        <v>0</v>
      </c>
      <c r="AM347" s="4">
        <f t="shared" si="477"/>
        <v>0</v>
      </c>
      <c r="AN347" s="4">
        <f t="shared" si="478"/>
        <v>0</v>
      </c>
      <c r="AO347" s="4">
        <f t="shared" si="479"/>
        <v>6.9099999999999995E-2</v>
      </c>
      <c r="AP347" s="4">
        <f t="shared" si="503"/>
        <v>0</v>
      </c>
      <c r="AQ347" s="4">
        <f t="shared" si="509"/>
        <v>0</v>
      </c>
      <c r="AR347" s="2">
        <f t="shared" si="480"/>
        <v>1040.54</v>
      </c>
      <c r="AU347">
        <f t="shared" si="504"/>
        <v>1.3819999999999999</v>
      </c>
      <c r="AV347">
        <f t="shared" si="505"/>
        <v>1.3819999999999999</v>
      </c>
      <c r="AW347">
        <f t="shared" si="506"/>
        <v>0.61799999999999999</v>
      </c>
      <c r="AX347">
        <f t="shared" si="507"/>
        <v>0.61799999999999999</v>
      </c>
      <c r="BE347" s="1">
        <f t="shared" si="481"/>
        <v>45007</v>
      </c>
      <c r="BF347">
        <f t="shared" si="482"/>
        <v>1.3819999999999999</v>
      </c>
      <c r="BG347">
        <f t="shared" si="483"/>
        <v>1.3819999999999999</v>
      </c>
      <c r="BH347">
        <f t="shared" si="484"/>
        <v>1</v>
      </c>
      <c r="BI347">
        <f t="shared" si="485"/>
        <v>0.61799999999999999</v>
      </c>
    </row>
    <row r="348" spans="1:61" x14ac:dyDescent="0.25">
      <c r="A348" s="1">
        <f>eod_group_score_df_positive[[#This Row],[date]]</f>
        <v>45006</v>
      </c>
      <c r="B348" t="s">
        <v>277</v>
      </c>
      <c r="C348" s="3">
        <f>AVERAGE(eod_group_score_df_positive!Z348:Z352)</f>
        <v>1.1231209727988152</v>
      </c>
      <c r="D348" s="3">
        <f>AVERAGE(eod_group_score_df_positive!AA348:AA352)</f>
        <v>0.45935843545450616</v>
      </c>
      <c r="E348" s="3">
        <f>AVERAGE(eod_group_score_df_positive!AB348:AB352)</f>
        <v>0.49865414110261053</v>
      </c>
      <c r="F348" s="3">
        <f>AVERAGE(eod_group_score_df_positive!AC348:AC352)</f>
        <v>0.4977779807951066</v>
      </c>
      <c r="G348" t="s">
        <v>277</v>
      </c>
      <c r="H348" s="3">
        <f>ABS(AVERAGE(eod_group_score_df_negative!Z348:Z352))</f>
        <v>0.41805431256313669</v>
      </c>
      <c r="I348" s="3">
        <f>ABS(AVERAGE(eod_group_score_df_negative!AA348:AA352))</f>
        <v>0.38203995360988496</v>
      </c>
      <c r="J348" s="3">
        <f>ABS(AVERAGE(eod_group_score_df_negative!AB348:AB352))</f>
        <v>0.29665488833297637</v>
      </c>
      <c r="K348" s="3">
        <f>ABS(AVERAGE(eod_group_score_df_negative!AC348:AC352))</f>
        <v>0.37021537412026639</v>
      </c>
      <c r="L348" t="s">
        <v>277</v>
      </c>
      <c r="M348" s="4">
        <f t="shared" si="460"/>
        <v>0.45748635274156407</v>
      </c>
      <c r="N348" s="4">
        <f t="shared" si="461"/>
        <v>9.1892833228022872E-2</v>
      </c>
      <c r="O348" s="4">
        <f t="shared" si="462"/>
        <v>0.25398838098567611</v>
      </c>
      <c r="P348" s="4">
        <f t="shared" si="463"/>
        <v>0.14696265351855972</v>
      </c>
      <c r="Q348" t="s">
        <v>277</v>
      </c>
      <c r="R348" s="6">
        <f t="shared" si="464"/>
        <v>45006</v>
      </c>
      <c r="S348" s="5">
        <f t="shared" ref="S348:V348" si="533">AVERAGE(M348:M352)</f>
        <v>0.35369259333451042</v>
      </c>
      <c r="T348" s="5">
        <f t="shared" si="533"/>
        <v>-1.8892982842968011E-2</v>
      </c>
      <c r="U348" s="5">
        <f t="shared" si="533"/>
        <v>0.21706653845120857</v>
      </c>
      <c r="V348" s="5">
        <f t="shared" si="533"/>
        <v>0.27574816787964329</v>
      </c>
      <c r="W348" s="5">
        <f t="shared" si="466"/>
        <v>0.82761431682239428</v>
      </c>
      <c r="X348">
        <f>group_stock_price_index[[#This Row],[VNINDEX]]</f>
        <v>1032.43</v>
      </c>
      <c r="Y348" t="s">
        <v>277</v>
      </c>
      <c r="Z348" s="1">
        <f t="shared" si="467"/>
        <v>45006</v>
      </c>
      <c r="AA348" s="4">
        <f t="shared" si="468"/>
        <v>0.4</v>
      </c>
      <c r="AB348" s="4">
        <f t="shared" si="469"/>
        <v>0</v>
      </c>
      <c r="AC348" s="4">
        <f t="shared" si="470"/>
        <v>0.2</v>
      </c>
      <c r="AD348" s="4">
        <f t="shared" si="471"/>
        <v>0.2</v>
      </c>
      <c r="AE348" s="4">
        <f t="shared" si="472"/>
        <v>0.8</v>
      </c>
      <c r="AF348" s="7">
        <f t="shared" si="473"/>
        <v>1032.43</v>
      </c>
      <c r="AG348" t="s">
        <v>277</v>
      </c>
      <c r="AI348" t="s">
        <v>277</v>
      </c>
      <c r="AJ348" s="1">
        <f t="shared" si="474"/>
        <v>45006</v>
      </c>
      <c r="AK348" s="4">
        <f t="shared" si="475"/>
        <v>0.13819999999999999</v>
      </c>
      <c r="AL348" s="4">
        <f t="shared" si="476"/>
        <v>0</v>
      </c>
      <c r="AM348" s="4">
        <f t="shared" si="477"/>
        <v>0.05</v>
      </c>
      <c r="AN348" s="4">
        <f t="shared" si="478"/>
        <v>3.09E-2</v>
      </c>
      <c r="AO348" s="4">
        <f t="shared" si="479"/>
        <v>0.21909999999999999</v>
      </c>
      <c r="AP348" s="4">
        <f t="shared" si="503"/>
        <v>0</v>
      </c>
      <c r="AQ348" s="4">
        <f t="shared" si="509"/>
        <v>0.2</v>
      </c>
      <c r="AR348" s="2">
        <f t="shared" si="480"/>
        <v>1032.43</v>
      </c>
      <c r="AU348">
        <f t="shared" si="504"/>
        <v>1.3819999999999999</v>
      </c>
      <c r="AV348">
        <f t="shared" si="505"/>
        <v>1.3819999999999999</v>
      </c>
      <c r="AW348">
        <f t="shared" si="506"/>
        <v>0.61799999999999999</v>
      </c>
      <c r="AX348">
        <f t="shared" si="507"/>
        <v>0.61799999999999999</v>
      </c>
      <c r="BE348" s="1">
        <f t="shared" si="481"/>
        <v>45006</v>
      </c>
      <c r="BF348">
        <f t="shared" si="482"/>
        <v>1.3819999999999999</v>
      </c>
      <c r="BG348">
        <f t="shared" si="483"/>
        <v>1.3819999999999999</v>
      </c>
      <c r="BH348">
        <f t="shared" si="484"/>
        <v>1</v>
      </c>
      <c r="BI348">
        <f t="shared" si="485"/>
        <v>0.61799999999999999</v>
      </c>
    </row>
    <row r="349" spans="1:61" x14ac:dyDescent="0.25">
      <c r="A349" s="1">
        <f>eod_group_score_df_positive[[#This Row],[date]]</f>
        <v>45005</v>
      </c>
      <c r="B349" t="s">
        <v>277</v>
      </c>
      <c r="C349" s="3">
        <f>AVERAGE(eod_group_score_df_positive!Z349:Z353)</f>
        <v>1.0111650097723435</v>
      </c>
      <c r="D349" s="3">
        <f>AVERAGE(eod_group_score_df_positive!AA349:AA353)</f>
        <v>0.39651239889327033</v>
      </c>
      <c r="E349" s="3">
        <f>AVERAGE(eod_group_score_df_positive!AB349:AB353)</f>
        <v>0.46206827904186298</v>
      </c>
      <c r="F349" s="3">
        <f>AVERAGE(eod_group_score_df_positive!AC349:AC353)</f>
        <v>0.45644889113376019</v>
      </c>
      <c r="G349" t="s">
        <v>277</v>
      </c>
      <c r="H349" s="3">
        <f>ABS(AVERAGE(eod_group_score_df_negative!Z349:Z353))</f>
        <v>0.69068040756311222</v>
      </c>
      <c r="I349" s="3">
        <f>ABS(AVERAGE(eod_group_score_df_negative!AA349:AA353))</f>
        <v>0.69546924044623315</v>
      </c>
      <c r="J349" s="3">
        <f>ABS(AVERAGE(eod_group_score_df_negative!AB349:AB353))</f>
        <v>0.4596614476020367</v>
      </c>
      <c r="K349" s="3">
        <f>ABS(AVERAGE(eod_group_score_df_negative!AC349:AC353))</f>
        <v>0.43586893767421708</v>
      </c>
      <c r="L349" t="s">
        <v>277</v>
      </c>
      <c r="M349" s="4">
        <f t="shared" si="460"/>
        <v>0.1883159298398602</v>
      </c>
      <c r="N349" s="4">
        <f t="shared" si="461"/>
        <v>-0.27377460461129183</v>
      </c>
      <c r="O349" s="4">
        <f t="shared" si="462"/>
        <v>2.6112116928134377E-3</v>
      </c>
      <c r="P349" s="4">
        <f t="shared" si="463"/>
        <v>2.3063478947893824E-2</v>
      </c>
      <c r="Q349" t="s">
        <v>277</v>
      </c>
      <c r="R349" s="6">
        <f t="shared" si="464"/>
        <v>45005</v>
      </c>
      <c r="S349" s="5">
        <f t="shared" ref="S349:V349" si="534">AVERAGE(M349:M353)</f>
        <v>0.29873483265465095</v>
      </c>
      <c r="T349" s="5">
        <f t="shared" si="534"/>
        <v>-1.3783485628497655E-2</v>
      </c>
      <c r="U349" s="5">
        <f t="shared" si="534"/>
        <v>0.24872921863997616</v>
      </c>
      <c r="V349" s="5">
        <f t="shared" si="534"/>
        <v>0.30248351706207233</v>
      </c>
      <c r="W349" s="5">
        <f t="shared" si="466"/>
        <v>0.83616408272820175</v>
      </c>
      <c r="X349">
        <f>group_stock_price_index[[#This Row],[VNINDEX]]</f>
        <v>1023.1</v>
      </c>
      <c r="Y349" t="s">
        <v>277</v>
      </c>
      <c r="Z349" s="1">
        <f t="shared" si="467"/>
        <v>45005</v>
      </c>
      <c r="AA349" s="4">
        <f t="shared" si="468"/>
        <v>0.2</v>
      </c>
      <c r="AB349" s="4">
        <f t="shared" si="469"/>
        <v>0</v>
      </c>
      <c r="AC349" s="4">
        <f t="shared" si="470"/>
        <v>0.2</v>
      </c>
      <c r="AD349" s="4">
        <f t="shared" si="471"/>
        <v>0.4</v>
      </c>
      <c r="AE349" s="4">
        <f t="shared" si="472"/>
        <v>0.8</v>
      </c>
      <c r="AF349" s="7">
        <f t="shared" si="473"/>
        <v>1023.1</v>
      </c>
      <c r="AG349" t="s">
        <v>277</v>
      </c>
      <c r="AI349" t="s">
        <v>277</v>
      </c>
      <c r="AJ349" s="1">
        <f t="shared" si="474"/>
        <v>45005</v>
      </c>
      <c r="AK349" s="4">
        <f t="shared" si="475"/>
        <v>1.9100000000000002E-2</v>
      </c>
      <c r="AL349" s="4">
        <f t="shared" si="476"/>
        <v>0</v>
      </c>
      <c r="AM349" s="4">
        <f t="shared" si="477"/>
        <v>1.9100000000000002E-2</v>
      </c>
      <c r="AN349" s="4">
        <f t="shared" si="478"/>
        <v>3.8200000000000005E-2</v>
      </c>
      <c r="AO349" s="4">
        <f t="shared" si="479"/>
        <v>7.640000000000001E-2</v>
      </c>
      <c r="AP349" s="4">
        <f t="shared" si="503"/>
        <v>0</v>
      </c>
      <c r="AQ349" s="4">
        <f t="shared" si="509"/>
        <v>0</v>
      </c>
      <c r="AR349" s="2">
        <f t="shared" si="480"/>
        <v>1023.1</v>
      </c>
      <c r="AU349">
        <f t="shared" si="504"/>
        <v>0.61799999999999999</v>
      </c>
      <c r="AV349">
        <f t="shared" si="505"/>
        <v>0.61799999999999999</v>
      </c>
      <c r="AW349">
        <f t="shared" si="506"/>
        <v>0.61799999999999999</v>
      </c>
      <c r="AX349">
        <f t="shared" si="507"/>
        <v>0.61799999999999999</v>
      </c>
      <c r="BE349" s="1">
        <f t="shared" si="481"/>
        <v>45005</v>
      </c>
      <c r="BF349">
        <f t="shared" si="482"/>
        <v>0.38200000000000001</v>
      </c>
      <c r="BG349">
        <f t="shared" si="483"/>
        <v>0.38200000000000001</v>
      </c>
      <c r="BH349">
        <f t="shared" si="484"/>
        <v>0.38200000000000001</v>
      </c>
      <c r="BI349">
        <f t="shared" si="485"/>
        <v>0.38200000000000001</v>
      </c>
    </row>
    <row r="350" spans="1:61" x14ac:dyDescent="0.25">
      <c r="A350" s="1">
        <f>eod_group_score_df_positive[[#This Row],[date]]</f>
        <v>45002</v>
      </c>
      <c r="B350" t="s">
        <v>277</v>
      </c>
      <c r="C350" s="3">
        <f>AVERAGE(eod_group_score_df_positive!Z350:Z354)</f>
        <v>1.0535507622575055</v>
      </c>
      <c r="D350" s="3">
        <f>AVERAGE(eod_group_score_df_positive!AA350:AA354)</f>
        <v>0.41499471237197366</v>
      </c>
      <c r="E350" s="3">
        <f>AVERAGE(eod_group_score_df_positive!AB350:AB354)</f>
        <v>0.51642153637033483</v>
      </c>
      <c r="F350" s="3">
        <f>AVERAGE(eod_group_score_df_positive!AC350:AC354)</f>
        <v>0.4756760843976619</v>
      </c>
      <c r="G350" t="s">
        <v>277</v>
      </c>
      <c r="H350" s="3">
        <f>ABS(AVERAGE(eod_group_score_df_negative!Z350:Z354))</f>
        <v>0.49403256082885133</v>
      </c>
      <c r="I350" s="3">
        <f>ABS(AVERAGE(eod_group_score_df_negative!AA350:AA354))</f>
        <v>0.47917224847726636</v>
      </c>
      <c r="J350" s="3">
        <f>ABS(AVERAGE(eod_group_score_df_negative!AB350:AB354))</f>
        <v>0.35276780828362475</v>
      </c>
      <c r="K350" s="3">
        <f>ABS(AVERAGE(eod_group_score_df_negative!AC350:AC354))</f>
        <v>0.23732783844554514</v>
      </c>
      <c r="L350" t="s">
        <v>277</v>
      </c>
      <c r="M350" s="4">
        <f t="shared" si="460"/>
        <v>0.3615431835442649</v>
      </c>
      <c r="N350" s="4">
        <f t="shared" si="461"/>
        <v>-7.1773548917910962E-2</v>
      </c>
      <c r="O350" s="4">
        <f t="shared" si="462"/>
        <v>0.18828317338826062</v>
      </c>
      <c r="P350" s="4">
        <f t="shared" si="463"/>
        <v>0.33428742579938187</v>
      </c>
      <c r="Q350" t="s">
        <v>277</v>
      </c>
      <c r="R350" s="6">
        <f t="shared" si="464"/>
        <v>45002</v>
      </c>
      <c r="S350" s="5">
        <f t="shared" ref="S350:V350" si="535">AVERAGE(M350:M354)</f>
        <v>0.37443831112441783</v>
      </c>
      <c r="T350" s="5">
        <f t="shared" si="535"/>
        <v>0.16298702898473269</v>
      </c>
      <c r="U350" s="5">
        <f t="shared" si="535"/>
        <v>0.38979398325952774</v>
      </c>
      <c r="V350" s="5">
        <f t="shared" si="535"/>
        <v>0.39457911893102271</v>
      </c>
      <c r="W350" s="5">
        <f t="shared" si="466"/>
        <v>1.3217984422997011</v>
      </c>
      <c r="X350">
        <f>group_stock_price_index[[#This Row],[VNINDEX]]</f>
        <v>1045.1400000000001</v>
      </c>
      <c r="Y350" t="s">
        <v>277</v>
      </c>
      <c r="Z350" s="1">
        <f t="shared" si="467"/>
        <v>45002</v>
      </c>
      <c r="AA350" s="4">
        <f t="shared" si="468"/>
        <v>0.4</v>
      </c>
      <c r="AB350" s="4">
        <f t="shared" si="469"/>
        <v>0</v>
      </c>
      <c r="AC350" s="4">
        <f t="shared" si="470"/>
        <v>0.4</v>
      </c>
      <c r="AD350" s="4">
        <f t="shared" si="471"/>
        <v>0.4</v>
      </c>
      <c r="AE350" s="4">
        <f t="shared" si="472"/>
        <v>1.2000000000000002</v>
      </c>
      <c r="AF350" s="7">
        <f t="shared" si="473"/>
        <v>1045.1400000000001</v>
      </c>
      <c r="AG350" t="s">
        <v>277</v>
      </c>
      <c r="AI350" t="s">
        <v>277</v>
      </c>
      <c r="AJ350" s="1">
        <f t="shared" si="474"/>
        <v>45002</v>
      </c>
      <c r="AK350" s="4">
        <f t="shared" si="475"/>
        <v>0.1</v>
      </c>
      <c r="AL350" s="4">
        <f t="shared" si="476"/>
        <v>0</v>
      </c>
      <c r="AM350" s="4">
        <f t="shared" si="477"/>
        <v>6.1800000000000001E-2</v>
      </c>
      <c r="AN350" s="4">
        <f t="shared" si="478"/>
        <v>3.8200000000000005E-2</v>
      </c>
      <c r="AO350" s="4">
        <f t="shared" si="479"/>
        <v>0.2</v>
      </c>
      <c r="AP350" s="4">
        <f t="shared" si="503"/>
        <v>0</v>
      </c>
      <c r="AQ350" s="4">
        <f t="shared" si="509"/>
        <v>0.2</v>
      </c>
      <c r="AR350" s="2">
        <f t="shared" si="480"/>
        <v>1045.1400000000001</v>
      </c>
      <c r="AU350">
        <f t="shared" si="504"/>
        <v>0.61799999999999999</v>
      </c>
      <c r="AV350">
        <f t="shared" si="505"/>
        <v>0.61799999999999999</v>
      </c>
      <c r="AW350">
        <f t="shared" si="506"/>
        <v>0.61799999999999999</v>
      </c>
      <c r="AX350">
        <f t="shared" si="507"/>
        <v>0.61799999999999999</v>
      </c>
      <c r="BE350" s="1">
        <f t="shared" si="481"/>
        <v>45002</v>
      </c>
      <c r="BF350">
        <f t="shared" si="482"/>
        <v>1</v>
      </c>
      <c r="BG350">
        <f t="shared" si="483"/>
        <v>1</v>
      </c>
      <c r="BH350">
        <f t="shared" si="484"/>
        <v>0.61799999999999999</v>
      </c>
      <c r="BI350">
        <f t="shared" si="485"/>
        <v>0.38200000000000001</v>
      </c>
    </row>
    <row r="351" spans="1:61" x14ac:dyDescent="0.25">
      <c r="A351" s="1">
        <f>eod_group_score_df_positive[[#This Row],[date]]</f>
        <v>45001</v>
      </c>
      <c r="B351" t="s">
        <v>277</v>
      </c>
      <c r="C351" s="3">
        <f>AVERAGE(eod_group_score_df_positive!Z351:Z355)</f>
        <v>1.0689708685739194</v>
      </c>
      <c r="D351" s="3">
        <f>AVERAGE(eod_group_score_df_positive!AA351:AA355)</f>
        <v>0.42550436678658815</v>
      </c>
      <c r="E351" s="3">
        <f>AVERAGE(eod_group_score_df_positive!AB351:AB355)</f>
        <v>0.48254372695727915</v>
      </c>
      <c r="F351" s="3">
        <f>AVERAGE(eod_group_score_df_positive!AC351:AC355)</f>
        <v>0.46449092382862822</v>
      </c>
      <c r="G351" t="s">
        <v>277</v>
      </c>
      <c r="H351" s="3">
        <f>ABS(AVERAGE(eod_group_score_df_negative!Z351:Z355))</f>
        <v>0.55106147733915234</v>
      </c>
      <c r="I351" s="3">
        <f>ABS(AVERAGE(eod_group_score_df_negative!AA351:AA355))</f>
        <v>0.48417692512017396</v>
      </c>
      <c r="J351" s="3">
        <f>ABS(AVERAGE(eod_group_score_df_negative!AB351:AB355))</f>
        <v>0.33398301482561121</v>
      </c>
      <c r="K351" s="3">
        <f>ABS(AVERAGE(eod_group_score_df_negative!AC351:AC355))</f>
        <v>0.23986367484331375</v>
      </c>
      <c r="L351" t="s">
        <v>277</v>
      </c>
      <c r="M351" s="4">
        <f t="shared" si="460"/>
        <v>0.31969077194126422</v>
      </c>
      <c r="N351" s="4">
        <f t="shared" si="461"/>
        <v>-6.4497927851856346E-2</v>
      </c>
      <c r="O351" s="4">
        <f t="shared" si="462"/>
        <v>0.18194224944462303</v>
      </c>
      <c r="P351" s="4">
        <f t="shared" si="463"/>
        <v>0.31891216357335972</v>
      </c>
      <c r="Q351" t="s">
        <v>277</v>
      </c>
      <c r="R351" s="6">
        <f t="shared" si="464"/>
        <v>45001</v>
      </c>
      <c r="S351" s="5">
        <f t="shared" ref="S351:V351" si="536">AVERAGE(M351:M355)</f>
        <v>0.41425731082108541</v>
      </c>
      <c r="T351" s="5">
        <f t="shared" si="536"/>
        <v>0.30748922380977134</v>
      </c>
      <c r="U351" s="5">
        <f t="shared" si="536"/>
        <v>0.50403265876197434</v>
      </c>
      <c r="V351" s="5">
        <f t="shared" si="536"/>
        <v>0.409802025311096</v>
      </c>
      <c r="W351" s="5">
        <f t="shared" si="466"/>
        <v>1.6355812187039271</v>
      </c>
      <c r="X351">
        <f>group_stock_price_index[[#This Row],[VNINDEX]]</f>
        <v>1047.4000000000001</v>
      </c>
      <c r="Y351" t="s">
        <v>277</v>
      </c>
      <c r="Z351" s="1">
        <f t="shared" si="467"/>
        <v>45001</v>
      </c>
      <c r="AA351" s="4">
        <f t="shared" si="468"/>
        <v>0.4</v>
      </c>
      <c r="AB351" s="4">
        <f t="shared" si="469"/>
        <v>0.4</v>
      </c>
      <c r="AC351" s="4">
        <f t="shared" si="470"/>
        <v>0.6</v>
      </c>
      <c r="AD351" s="4">
        <f t="shared" si="471"/>
        <v>0.4</v>
      </c>
      <c r="AE351" s="4">
        <f t="shared" si="472"/>
        <v>1.7999999999999998</v>
      </c>
      <c r="AF351" s="7">
        <f t="shared" si="473"/>
        <v>1047.4000000000001</v>
      </c>
      <c r="AG351" t="s">
        <v>277</v>
      </c>
      <c r="AI351" t="s">
        <v>277</v>
      </c>
      <c r="AJ351" s="1">
        <f t="shared" si="474"/>
        <v>45001</v>
      </c>
      <c r="AK351" s="4">
        <f t="shared" si="475"/>
        <v>0.1</v>
      </c>
      <c r="AL351" s="4">
        <f t="shared" si="476"/>
        <v>0.1</v>
      </c>
      <c r="AM351" s="4">
        <f t="shared" si="477"/>
        <v>9.2699999999999991E-2</v>
      </c>
      <c r="AN351" s="4">
        <f t="shared" si="478"/>
        <v>3.8200000000000005E-2</v>
      </c>
      <c r="AO351" s="4">
        <f t="shared" si="479"/>
        <v>0.33090000000000003</v>
      </c>
      <c r="AP351" s="4">
        <f t="shared" si="503"/>
        <v>0.7</v>
      </c>
      <c r="AQ351" s="4">
        <f t="shared" si="509"/>
        <v>0.4</v>
      </c>
      <c r="AR351" s="2">
        <f t="shared" si="480"/>
        <v>1047.4000000000001</v>
      </c>
      <c r="AU351">
        <f t="shared" si="504"/>
        <v>0.61799999999999999</v>
      </c>
      <c r="AV351">
        <f t="shared" si="505"/>
        <v>1</v>
      </c>
      <c r="AW351">
        <f t="shared" si="506"/>
        <v>1</v>
      </c>
      <c r="AX351">
        <f t="shared" si="507"/>
        <v>0.61799999999999999</v>
      </c>
      <c r="BE351" s="1">
        <f t="shared" si="481"/>
        <v>45001</v>
      </c>
      <c r="BF351">
        <f t="shared" si="482"/>
        <v>1</v>
      </c>
      <c r="BG351">
        <f t="shared" si="483"/>
        <v>1</v>
      </c>
      <c r="BH351">
        <f t="shared" si="484"/>
        <v>0.61799999999999999</v>
      </c>
      <c r="BI351">
        <f t="shared" si="485"/>
        <v>0.38200000000000001</v>
      </c>
    </row>
    <row r="352" spans="1:61" x14ac:dyDescent="0.25">
      <c r="A352" s="1">
        <f>eod_group_score_df_positive[[#This Row],[date]]</f>
        <v>45000</v>
      </c>
      <c r="B352" t="s">
        <v>277</v>
      </c>
      <c r="C352" s="3">
        <f>AVERAGE(eod_group_score_df_positive!Z352:Z356)</f>
        <v>1.1611455039651337</v>
      </c>
      <c r="D352" s="3">
        <f>AVERAGE(eod_group_score_df_positive!AA352:AA356)</f>
        <v>0.66892270754636862</v>
      </c>
      <c r="E352" s="3">
        <f>AVERAGE(eod_group_score_df_positive!AB352:AB356)</f>
        <v>0.75189879921121272</v>
      </c>
      <c r="F352" s="3">
        <f>AVERAGE(eod_group_score_df_positive!AC352:AC356)</f>
        <v>0.53231078116836605</v>
      </c>
      <c r="G352" t="s">
        <v>277</v>
      </c>
      <c r="H352" s="3">
        <f>ABS(AVERAGE(eod_group_score_df_negative!Z352:Z356))</f>
        <v>0.44996032739182706</v>
      </c>
      <c r="I352" s="3">
        <f>ABS(AVERAGE(eod_group_score_df_negative!AA352:AA356))</f>
        <v>0.42436663581702627</v>
      </c>
      <c r="J352" s="3">
        <f>ABS(AVERAGE(eod_group_score_df_negative!AB352:AB356))</f>
        <v>0.27915343479474125</v>
      </c>
      <c r="K352" s="3">
        <f>ABS(AVERAGE(eod_group_score_df_negative!AC352:AC356))</f>
        <v>0.15210658663412785</v>
      </c>
      <c r="L352" t="s">
        <v>277</v>
      </c>
      <c r="M352" s="4">
        <f t="shared" si="460"/>
        <v>0.44142672860559867</v>
      </c>
      <c r="N352" s="4">
        <f t="shared" si="461"/>
        <v>0.2236883339381962</v>
      </c>
      <c r="O352" s="4">
        <f t="shared" si="462"/>
        <v>0.45850767674466963</v>
      </c>
      <c r="P352" s="4">
        <f t="shared" si="463"/>
        <v>0.55551511755902117</v>
      </c>
      <c r="Q352" t="s">
        <v>277</v>
      </c>
      <c r="R352" s="6">
        <f t="shared" si="464"/>
        <v>45000</v>
      </c>
      <c r="S352" s="5">
        <f t="shared" ref="S352:V352" si="537">AVERAGE(M352:M356)</f>
        <v>0.4386378919074474</v>
      </c>
      <c r="T352" s="5">
        <f t="shared" si="537"/>
        <v>0.41496842440453979</v>
      </c>
      <c r="U352" s="5">
        <f t="shared" si="537"/>
        <v>0.57334728543313618</v>
      </c>
      <c r="V352" s="5">
        <f t="shared" si="537"/>
        <v>0.37571659550542846</v>
      </c>
      <c r="W352" s="5">
        <f t="shared" si="466"/>
        <v>1.8026701972505517</v>
      </c>
      <c r="X352">
        <f>group_stock_price_index[[#This Row],[VNINDEX]]</f>
        <v>1062.19</v>
      </c>
      <c r="Y352" t="s">
        <v>277</v>
      </c>
      <c r="Z352" s="1">
        <f t="shared" si="467"/>
        <v>45000</v>
      </c>
      <c r="AA352" s="4">
        <f t="shared" si="468"/>
        <v>0.4</v>
      </c>
      <c r="AB352" s="4">
        <f t="shared" si="469"/>
        <v>0.4</v>
      </c>
      <c r="AC352" s="4">
        <f t="shared" si="470"/>
        <v>0.6</v>
      </c>
      <c r="AD352" s="4">
        <f t="shared" si="471"/>
        <v>0.4</v>
      </c>
      <c r="AE352" s="4">
        <f t="shared" si="472"/>
        <v>1.7999999999999998</v>
      </c>
      <c r="AF352" s="7">
        <f t="shared" si="473"/>
        <v>1062.19</v>
      </c>
      <c r="AG352" t="s">
        <v>277</v>
      </c>
      <c r="AI352" t="s">
        <v>277</v>
      </c>
      <c r="AJ352" s="1">
        <f t="shared" si="474"/>
        <v>45000</v>
      </c>
      <c r="AK352" s="4">
        <f t="shared" si="475"/>
        <v>0.1</v>
      </c>
      <c r="AL352" s="4">
        <f t="shared" si="476"/>
        <v>0.1</v>
      </c>
      <c r="AM352" s="4">
        <f t="shared" si="477"/>
        <v>9.2699999999999991E-2</v>
      </c>
      <c r="AN352" s="4">
        <f t="shared" si="478"/>
        <v>3.8200000000000005E-2</v>
      </c>
      <c r="AO352" s="4">
        <f t="shared" si="479"/>
        <v>0.33090000000000003</v>
      </c>
      <c r="AP352" s="4">
        <f t="shared" si="503"/>
        <v>0.7</v>
      </c>
      <c r="AQ352" s="4">
        <f t="shared" si="509"/>
        <v>0.4</v>
      </c>
      <c r="AR352" s="2">
        <f t="shared" si="480"/>
        <v>1062.19</v>
      </c>
      <c r="AU352">
        <f t="shared" si="504"/>
        <v>0.61799999999999999</v>
      </c>
      <c r="AV352">
        <f t="shared" si="505"/>
        <v>1</v>
      </c>
      <c r="AW352">
        <f t="shared" si="506"/>
        <v>1</v>
      </c>
      <c r="AX352">
        <f t="shared" si="507"/>
        <v>0.61799999999999999</v>
      </c>
      <c r="BE352" s="1">
        <f t="shared" si="481"/>
        <v>45000</v>
      </c>
      <c r="BF352">
        <f t="shared" si="482"/>
        <v>1</v>
      </c>
      <c r="BG352">
        <f t="shared" si="483"/>
        <v>1</v>
      </c>
      <c r="BH352">
        <f t="shared" si="484"/>
        <v>0.61799999999999999</v>
      </c>
      <c r="BI352">
        <f t="shared" si="485"/>
        <v>0.38200000000000001</v>
      </c>
    </row>
    <row r="353" spans="1:61" x14ac:dyDescent="0.25">
      <c r="A353" s="1">
        <f>eod_group_score_df_positive[[#This Row],[date]]</f>
        <v>44999</v>
      </c>
      <c r="B353" t="s">
        <v>277</v>
      </c>
      <c r="C353" s="3">
        <f>AVERAGE(eod_group_score_df_positive!Z353:Z357)</f>
        <v>0.64829012647274775</v>
      </c>
      <c r="D353" s="3">
        <f>AVERAGE(eod_group_score_df_positive!AA353:AA357)</f>
        <v>0.53945263052264214</v>
      </c>
      <c r="E353" s="3">
        <f>AVERAGE(eod_group_score_df_positive!AB353:AB357)</f>
        <v>0.66949877976917771</v>
      </c>
      <c r="F353" s="3">
        <f>AVERAGE(eod_group_score_df_positive!AC353:AC357)</f>
        <v>0.26673541948970919</v>
      </c>
      <c r="G353" t="s">
        <v>277</v>
      </c>
      <c r="H353" s="3">
        <f>ABS(AVERAGE(eod_group_score_df_negative!Z353:Z357))</f>
        <v>0.44800051323185147</v>
      </c>
      <c r="I353" s="3">
        <f>ABS(AVERAGE(eod_group_score_df_negative!AA353:AA357))</f>
        <v>0.42606225417454058</v>
      </c>
      <c r="J353" s="3">
        <f>ABS(AVERAGE(eod_group_score_df_negative!AB353:AB357))</f>
        <v>0.27859714184680362</v>
      </c>
      <c r="K353" s="3">
        <f>ABS(AVERAGE(eod_group_score_df_negative!AC353:AC357))</f>
        <v>0.1498305859108488</v>
      </c>
      <c r="L353" t="s">
        <v>277</v>
      </c>
      <c r="M353" s="4">
        <f t="shared" si="460"/>
        <v>0.18269754934226681</v>
      </c>
      <c r="N353" s="4">
        <f t="shared" si="461"/>
        <v>0.11744031930037466</v>
      </c>
      <c r="O353" s="4">
        <f t="shared" si="462"/>
        <v>0.41230178192951417</v>
      </c>
      <c r="P353" s="4">
        <f t="shared" si="463"/>
        <v>0.28063939943070493</v>
      </c>
      <c r="Q353" t="s">
        <v>277</v>
      </c>
      <c r="R353" s="6">
        <f t="shared" si="464"/>
        <v>44999</v>
      </c>
      <c r="S353" s="5">
        <f t="shared" ref="S353:V353" si="538">AVERAGE(M353:M357)</f>
        <v>0.41903931590723226</v>
      </c>
      <c r="T353" s="5">
        <f t="shared" si="538"/>
        <v>0.40867452008099636</v>
      </c>
      <c r="U353" s="5">
        <f t="shared" si="538"/>
        <v>0.52165191407308709</v>
      </c>
      <c r="V353" s="5">
        <f t="shared" si="538"/>
        <v>0.2947048529560185</v>
      </c>
      <c r="W353" s="5">
        <f t="shared" si="466"/>
        <v>1.6440706030173342</v>
      </c>
      <c r="X353">
        <f>group_stock_price_index[[#This Row],[VNINDEX]]</f>
        <v>1040.1300000000001</v>
      </c>
      <c r="Y353" t="s">
        <v>277</v>
      </c>
      <c r="Z353" s="1">
        <f t="shared" si="467"/>
        <v>44999</v>
      </c>
      <c r="AA353" s="4">
        <f t="shared" si="468"/>
        <v>0.4</v>
      </c>
      <c r="AB353" s="4">
        <f t="shared" si="469"/>
        <v>0.4</v>
      </c>
      <c r="AC353" s="4">
        <f t="shared" si="470"/>
        <v>0.6</v>
      </c>
      <c r="AD353" s="4">
        <f t="shared" si="471"/>
        <v>0.2</v>
      </c>
      <c r="AE353" s="4">
        <f t="shared" si="472"/>
        <v>1.5999999999999999</v>
      </c>
      <c r="AF353" s="7">
        <f t="shared" si="473"/>
        <v>1040.1300000000001</v>
      </c>
      <c r="AG353" t="s">
        <v>277</v>
      </c>
      <c r="AI353" t="s">
        <v>277</v>
      </c>
      <c r="AJ353" s="1">
        <f t="shared" si="474"/>
        <v>44999</v>
      </c>
      <c r="AK353" s="4">
        <f t="shared" si="475"/>
        <v>0.1</v>
      </c>
      <c r="AL353" s="4">
        <f t="shared" si="476"/>
        <v>0.1</v>
      </c>
      <c r="AM353" s="4">
        <f t="shared" si="477"/>
        <v>9.2699999999999991E-2</v>
      </c>
      <c r="AN353" s="4">
        <f t="shared" si="478"/>
        <v>1.9100000000000002E-2</v>
      </c>
      <c r="AO353" s="4">
        <f t="shared" si="479"/>
        <v>0.31180000000000002</v>
      </c>
      <c r="AP353" s="4">
        <f t="shared" si="503"/>
        <v>0.7</v>
      </c>
      <c r="AQ353" s="4">
        <f t="shared" si="509"/>
        <v>0.4</v>
      </c>
      <c r="AR353" s="2">
        <f t="shared" si="480"/>
        <v>1040.1300000000001</v>
      </c>
      <c r="AU353">
        <f t="shared" si="504"/>
        <v>0.61799999999999999</v>
      </c>
      <c r="AV353">
        <f t="shared" si="505"/>
        <v>1</v>
      </c>
      <c r="AW353">
        <f t="shared" si="506"/>
        <v>1</v>
      </c>
      <c r="AX353">
        <f t="shared" si="507"/>
        <v>0.61799999999999999</v>
      </c>
      <c r="BE353" s="1">
        <f t="shared" si="481"/>
        <v>44999</v>
      </c>
      <c r="BF353">
        <f t="shared" si="482"/>
        <v>1</v>
      </c>
      <c r="BG353">
        <f t="shared" si="483"/>
        <v>1</v>
      </c>
      <c r="BH353">
        <f t="shared" si="484"/>
        <v>0.61799999999999999</v>
      </c>
      <c r="BI353">
        <f t="shared" si="485"/>
        <v>0.38200000000000001</v>
      </c>
    </row>
    <row r="354" spans="1:61" x14ac:dyDescent="0.25">
      <c r="A354" s="1">
        <f>eod_group_score_df_positive[[#This Row],[date]]</f>
        <v>44998</v>
      </c>
      <c r="B354" t="s">
        <v>277</v>
      </c>
      <c r="C354" s="3">
        <f>AVERAGE(eod_group_score_df_positive!Z354:Z358)</f>
        <v>0.7085046655045022</v>
      </c>
      <c r="D354" s="3">
        <f>AVERAGE(eod_group_score_df_positive!AA354:AA358)</f>
        <v>0.56833232368867892</v>
      </c>
      <c r="E354" s="3">
        <f>AVERAGE(eod_group_score_df_positive!AB354:AB358)</f>
        <v>0.70986080875872792</v>
      </c>
      <c r="F354" s="3">
        <f>AVERAGE(eod_group_score_df_positive!AC354:AC358)</f>
        <v>0.26803469287452147</v>
      </c>
      <c r="G354" t="s">
        <v>277</v>
      </c>
      <c r="H354" s="3">
        <f>ABS(AVERAGE(eod_group_score_df_negative!Z354:Z358))</f>
        <v>0.19587317159025514</v>
      </c>
      <c r="I354" s="3">
        <f>ABS(AVERAGE(eod_group_score_df_negative!AA354:AA358))</f>
        <v>0.13763637450311011</v>
      </c>
      <c r="J354" s="3">
        <f>ABS(AVERAGE(eod_group_score_df_negative!AB354:AB358))</f>
        <v>0.12138955416362023</v>
      </c>
      <c r="K354" s="3">
        <f>ABS(AVERAGE(eod_group_score_df_negative!AC354:AC358))</f>
        <v>9.3309691478346043E-2</v>
      </c>
      <c r="L354" t="s">
        <v>277</v>
      </c>
      <c r="M354" s="4">
        <f t="shared" si="460"/>
        <v>0.56683332218869442</v>
      </c>
      <c r="N354" s="4">
        <f t="shared" si="461"/>
        <v>0.61007796845485995</v>
      </c>
      <c r="O354" s="4">
        <f t="shared" si="462"/>
        <v>0.70793503479057152</v>
      </c>
      <c r="P354" s="4">
        <f t="shared" si="463"/>
        <v>0.48354148829264587</v>
      </c>
      <c r="Q354" t="s">
        <v>277</v>
      </c>
      <c r="R354" s="6">
        <f t="shared" si="464"/>
        <v>44998</v>
      </c>
      <c r="S354" s="5">
        <f t="shared" ref="S354:V354" si="539">AVERAGE(M354:M358)</f>
        <v>0.44816862447489497</v>
      </c>
      <c r="T354" s="5">
        <f t="shared" si="539"/>
        <v>0.46028229093891182</v>
      </c>
      <c r="U354" s="5">
        <f t="shared" si="539"/>
        <v>0.53107521132788071</v>
      </c>
      <c r="V354" s="5">
        <f t="shared" si="539"/>
        <v>0.31250792547292194</v>
      </c>
      <c r="W354" s="5">
        <f t="shared" si="466"/>
        <v>1.7520340522146094</v>
      </c>
      <c r="X354">
        <f>group_stock_price_index[[#This Row],[VNINDEX]]</f>
        <v>1052.8</v>
      </c>
      <c r="Y354" t="s">
        <v>277</v>
      </c>
      <c r="Z354" s="1">
        <f t="shared" si="467"/>
        <v>44998</v>
      </c>
      <c r="AA354" s="4">
        <f t="shared" si="468"/>
        <v>0.4</v>
      </c>
      <c r="AB354" s="4">
        <f t="shared" si="469"/>
        <v>0.4</v>
      </c>
      <c r="AC354" s="4">
        <f t="shared" si="470"/>
        <v>0.6</v>
      </c>
      <c r="AD354" s="4">
        <f t="shared" si="471"/>
        <v>0.4</v>
      </c>
      <c r="AE354" s="4">
        <f t="shared" si="472"/>
        <v>1.7999999999999998</v>
      </c>
      <c r="AF354" s="7">
        <f t="shared" si="473"/>
        <v>1052.8</v>
      </c>
      <c r="AG354" t="s">
        <v>277</v>
      </c>
      <c r="AI354" t="s">
        <v>277</v>
      </c>
      <c r="AJ354" s="1">
        <f t="shared" si="474"/>
        <v>44998</v>
      </c>
      <c r="AK354" s="4">
        <f t="shared" si="475"/>
        <v>0.1</v>
      </c>
      <c r="AL354" s="4">
        <f t="shared" si="476"/>
        <v>0.1</v>
      </c>
      <c r="AM354" s="4">
        <f t="shared" si="477"/>
        <v>9.2699999999999991E-2</v>
      </c>
      <c r="AN354" s="4">
        <f t="shared" si="478"/>
        <v>3.8200000000000005E-2</v>
      </c>
      <c r="AO354" s="4">
        <f t="shared" si="479"/>
        <v>0.33090000000000003</v>
      </c>
      <c r="AP354" s="4">
        <f t="shared" si="503"/>
        <v>0.7</v>
      </c>
      <c r="AQ354" s="4">
        <f t="shared" si="509"/>
        <v>0.4</v>
      </c>
      <c r="AR354" s="2">
        <f t="shared" si="480"/>
        <v>1052.8</v>
      </c>
      <c r="AU354">
        <f t="shared" si="504"/>
        <v>0.61799999999999999</v>
      </c>
      <c r="AV354">
        <f t="shared" si="505"/>
        <v>1</v>
      </c>
      <c r="AW354">
        <f t="shared" si="506"/>
        <v>1</v>
      </c>
      <c r="AX354">
        <f t="shared" si="507"/>
        <v>0.61799999999999999</v>
      </c>
      <c r="BE354" s="1">
        <f t="shared" si="481"/>
        <v>44998</v>
      </c>
      <c r="BF354">
        <f t="shared" si="482"/>
        <v>1</v>
      </c>
      <c r="BG354">
        <f t="shared" si="483"/>
        <v>1</v>
      </c>
      <c r="BH354">
        <f t="shared" si="484"/>
        <v>0.61799999999999999</v>
      </c>
      <c r="BI354">
        <f t="shared" si="485"/>
        <v>0.38200000000000001</v>
      </c>
    </row>
    <row r="355" spans="1:61" x14ac:dyDescent="0.25">
      <c r="A355" s="1">
        <f>eod_group_score_df_positive[[#This Row],[date]]</f>
        <v>44995</v>
      </c>
      <c r="B355" t="s">
        <v>277</v>
      </c>
      <c r="C355" s="3">
        <f>AVERAGE(eod_group_score_df_positive!Z355:Z359)</f>
        <v>0.72015410288191284</v>
      </c>
      <c r="D355" s="3">
        <f>AVERAGE(eod_group_score_df_positive!AA355:AA359)</f>
        <v>0.55682495470796289</v>
      </c>
      <c r="E355" s="3">
        <f>AVERAGE(eod_group_score_df_positive!AB355:AB359)</f>
        <v>0.66718658379911977</v>
      </c>
      <c r="F355" s="3">
        <f>AVERAGE(eod_group_score_df_positive!AC355:AC359)</f>
        <v>0.27270121460949315</v>
      </c>
      <c r="G355" t="s">
        <v>277</v>
      </c>
      <c r="H355" s="3">
        <f>ABS(AVERAGE(eod_group_score_df_negative!Z355:Z359))</f>
        <v>0.20274283911944027</v>
      </c>
      <c r="I355" s="3">
        <f>ABS(AVERAGE(eod_group_score_df_negative!AA355:AA359))</f>
        <v>0.11781287224751755</v>
      </c>
      <c r="J355" s="3">
        <f>ABS(AVERAGE(eod_group_score_df_negative!AB355:AB359))</f>
        <v>9.1205545334577656E-2</v>
      </c>
      <c r="K355" s="3">
        <f>ABS(AVERAGE(eod_group_score_df_negative!AC355:AC359))</f>
        <v>0.11399877984350208</v>
      </c>
      <c r="L355" t="s">
        <v>277</v>
      </c>
      <c r="M355" s="4">
        <f t="shared" si="460"/>
        <v>0.56063818202760285</v>
      </c>
      <c r="N355" s="4">
        <f t="shared" si="461"/>
        <v>0.65073742520728217</v>
      </c>
      <c r="O355" s="4">
        <f t="shared" si="462"/>
        <v>0.75947655090049326</v>
      </c>
      <c r="P355" s="4">
        <f t="shared" si="463"/>
        <v>0.4104019576997483</v>
      </c>
      <c r="Q355" t="s">
        <v>277</v>
      </c>
      <c r="R355" s="6">
        <f t="shared" si="464"/>
        <v>44995</v>
      </c>
      <c r="S355" s="5">
        <f t="shared" ref="S355:V355" si="540">AVERAGE(M355:M359)</f>
        <v>0.38105544840669175</v>
      </c>
      <c r="T355" s="5">
        <f t="shared" si="540"/>
        <v>0.40821697304150995</v>
      </c>
      <c r="U355" s="5">
        <f t="shared" si="540"/>
        <v>0.47224913026883664</v>
      </c>
      <c r="V355" s="5">
        <f t="shared" si="540"/>
        <v>0.29107331519697599</v>
      </c>
      <c r="W355" s="5">
        <f t="shared" si="466"/>
        <v>1.5525948669140144</v>
      </c>
      <c r="X355">
        <f>group_stock_price_index[[#This Row],[VNINDEX]]</f>
        <v>1053</v>
      </c>
      <c r="Y355" t="s">
        <v>277</v>
      </c>
      <c r="Z355" s="1">
        <f t="shared" si="467"/>
        <v>44995</v>
      </c>
      <c r="AA355" s="4">
        <f t="shared" si="468"/>
        <v>0.4</v>
      </c>
      <c r="AB355" s="4">
        <f t="shared" si="469"/>
        <v>0.4</v>
      </c>
      <c r="AC355" s="4">
        <f t="shared" si="470"/>
        <v>0.4</v>
      </c>
      <c r="AD355" s="4">
        <f t="shared" si="471"/>
        <v>0.2</v>
      </c>
      <c r="AE355" s="4">
        <f t="shared" si="472"/>
        <v>1.4000000000000001</v>
      </c>
      <c r="AF355" s="7">
        <f t="shared" si="473"/>
        <v>1053</v>
      </c>
      <c r="AG355" t="s">
        <v>277</v>
      </c>
      <c r="AI355" t="s">
        <v>277</v>
      </c>
      <c r="AJ355" s="1">
        <f t="shared" si="474"/>
        <v>44995</v>
      </c>
      <c r="AK355" s="4">
        <f t="shared" si="475"/>
        <v>0.1</v>
      </c>
      <c r="AL355" s="4">
        <f t="shared" si="476"/>
        <v>0.1</v>
      </c>
      <c r="AM355" s="4">
        <f t="shared" si="477"/>
        <v>6.1800000000000001E-2</v>
      </c>
      <c r="AN355" s="4">
        <f t="shared" si="478"/>
        <v>1.9100000000000002E-2</v>
      </c>
      <c r="AO355" s="4">
        <f t="shared" si="479"/>
        <v>0.28090000000000004</v>
      </c>
      <c r="AP355" s="4">
        <f t="shared" si="503"/>
        <v>0.7</v>
      </c>
      <c r="AQ355" s="4">
        <f t="shared" si="509"/>
        <v>0.2</v>
      </c>
      <c r="AR355" s="2">
        <f t="shared" si="480"/>
        <v>1053</v>
      </c>
      <c r="AU355">
        <f t="shared" si="504"/>
        <v>0.61799999999999999</v>
      </c>
      <c r="AV355">
        <f t="shared" si="505"/>
        <v>1</v>
      </c>
      <c r="AW355">
        <f t="shared" si="506"/>
        <v>1</v>
      </c>
      <c r="AX355">
        <f t="shared" si="507"/>
        <v>0.61799999999999999</v>
      </c>
      <c r="BE355" s="1">
        <f t="shared" si="481"/>
        <v>44995</v>
      </c>
      <c r="BF355">
        <f t="shared" si="482"/>
        <v>1</v>
      </c>
      <c r="BG355">
        <f t="shared" si="483"/>
        <v>1</v>
      </c>
      <c r="BH355">
        <f t="shared" si="484"/>
        <v>0.61799999999999999</v>
      </c>
      <c r="BI355">
        <f t="shared" si="485"/>
        <v>0.38200000000000001</v>
      </c>
    </row>
    <row r="356" spans="1:61" x14ac:dyDescent="0.25">
      <c r="A356" s="1">
        <f>eod_group_score_df_positive[[#This Row],[date]]</f>
        <v>44994</v>
      </c>
      <c r="B356" t="s">
        <v>277</v>
      </c>
      <c r="C356" s="3">
        <f>AVERAGE(eod_group_score_df_positive!Z356:Z360)</f>
        <v>0.66143241227925953</v>
      </c>
      <c r="D356" s="3">
        <f>AVERAGE(eod_group_score_df_positive!AA356:AA360)</f>
        <v>0.50719854324364044</v>
      </c>
      <c r="E356" s="3">
        <f>AVERAGE(eod_group_score_df_positive!AB356:AB360)</f>
        <v>0.65617960939025333</v>
      </c>
      <c r="F356" s="3">
        <f>AVERAGE(eod_group_score_df_positive!AC356:AC360)</f>
        <v>0.24000421615800432</v>
      </c>
      <c r="G356" t="s">
        <v>277</v>
      </c>
      <c r="H356" s="3">
        <f>ABS(AVERAGE(eod_group_score_df_negative!Z356:Z360))</f>
        <v>0.25620814436433842</v>
      </c>
      <c r="I356" s="3">
        <f>ABS(AVERAGE(eod_group_score_df_negative!AA356:AA360))</f>
        <v>0.18150972762789849</v>
      </c>
      <c r="J356" s="3">
        <f>ABS(AVERAGE(eod_group_score_df_negative!AB356:AB360))</f>
        <v>0.20240463094372291</v>
      </c>
      <c r="K356" s="3">
        <f>ABS(AVERAGE(eod_group_score_df_negative!AC356:AC360))</f>
        <v>0.17794501803915777</v>
      </c>
      <c r="L356" t="s">
        <v>277</v>
      </c>
      <c r="M356" s="4">
        <f t="shared" si="460"/>
        <v>0.44159367737307409</v>
      </c>
      <c r="N356" s="4">
        <f t="shared" si="461"/>
        <v>0.47289807512198573</v>
      </c>
      <c r="O356" s="4">
        <f t="shared" si="462"/>
        <v>0.52851538280043298</v>
      </c>
      <c r="P356" s="4">
        <f t="shared" si="463"/>
        <v>0.1484850145450223</v>
      </c>
      <c r="Q356" t="s">
        <v>277</v>
      </c>
      <c r="R356" s="6">
        <f t="shared" si="464"/>
        <v>44994</v>
      </c>
      <c r="S356" s="5">
        <f t="shared" ref="S356:V356" si="541">AVERAGE(M356:M360)</f>
        <v>0.26019686910711198</v>
      </c>
      <c r="T356" s="5">
        <f t="shared" si="541"/>
        <v>0.28916153371378772</v>
      </c>
      <c r="U356" s="5">
        <f t="shared" si="541"/>
        <v>0.3889827930185854</v>
      </c>
      <c r="V356" s="5">
        <f t="shared" si="541"/>
        <v>0.28013287234590695</v>
      </c>
      <c r="W356" s="5">
        <f t="shared" si="466"/>
        <v>1.2184740681853921</v>
      </c>
      <c r="X356">
        <f>group_stock_price_index[[#This Row],[VNINDEX]]</f>
        <v>1055.95</v>
      </c>
      <c r="Y356" t="s">
        <v>277</v>
      </c>
      <c r="Z356" s="1">
        <f t="shared" si="467"/>
        <v>44994</v>
      </c>
      <c r="AA356" s="4">
        <f t="shared" si="468"/>
        <v>0.2</v>
      </c>
      <c r="AB356" s="4">
        <f t="shared" si="469"/>
        <v>0.2</v>
      </c>
      <c r="AC356" s="4">
        <f t="shared" si="470"/>
        <v>0.4</v>
      </c>
      <c r="AD356" s="4">
        <f t="shared" si="471"/>
        <v>0.2</v>
      </c>
      <c r="AE356" s="4">
        <f t="shared" si="472"/>
        <v>1</v>
      </c>
      <c r="AF356" s="7">
        <f t="shared" si="473"/>
        <v>1055.95</v>
      </c>
      <c r="AG356" t="s">
        <v>277</v>
      </c>
      <c r="AI356" t="s">
        <v>277</v>
      </c>
      <c r="AJ356" s="1">
        <f t="shared" si="474"/>
        <v>44994</v>
      </c>
      <c r="AK356" s="4">
        <f t="shared" si="475"/>
        <v>0.05</v>
      </c>
      <c r="AL356" s="4">
        <f t="shared" si="476"/>
        <v>0.05</v>
      </c>
      <c r="AM356" s="4">
        <f t="shared" si="477"/>
        <v>6.1800000000000001E-2</v>
      </c>
      <c r="AN356" s="4">
        <f t="shared" si="478"/>
        <v>1.9100000000000002E-2</v>
      </c>
      <c r="AO356" s="4">
        <f t="shared" si="479"/>
        <v>0.18090000000000001</v>
      </c>
      <c r="AP356" s="4">
        <f t="shared" si="503"/>
        <v>0</v>
      </c>
      <c r="AQ356" s="4">
        <f t="shared" si="509"/>
        <v>0</v>
      </c>
      <c r="AR356" s="2">
        <f t="shared" si="480"/>
        <v>1055.95</v>
      </c>
      <c r="AU356">
        <f t="shared" si="504"/>
        <v>0.61799999999999999</v>
      </c>
      <c r="AV356">
        <f t="shared" si="505"/>
        <v>1</v>
      </c>
      <c r="AW356">
        <f t="shared" si="506"/>
        <v>1</v>
      </c>
      <c r="AX356">
        <f t="shared" si="507"/>
        <v>0.61799999999999999</v>
      </c>
      <c r="BE356" s="1">
        <f t="shared" si="481"/>
        <v>44994</v>
      </c>
      <c r="BF356">
        <f t="shared" si="482"/>
        <v>1</v>
      </c>
      <c r="BG356">
        <f t="shared" si="483"/>
        <v>1</v>
      </c>
      <c r="BH356">
        <f t="shared" si="484"/>
        <v>0.61799999999999999</v>
      </c>
      <c r="BI356">
        <f t="shared" si="485"/>
        <v>0.38200000000000001</v>
      </c>
    </row>
    <row r="357" spans="1:61" x14ac:dyDescent="0.25">
      <c r="A357" s="1">
        <f>eod_group_score_df_positive[[#This Row],[date]]</f>
        <v>44993</v>
      </c>
      <c r="B357" t="s">
        <v>277</v>
      </c>
      <c r="C357" s="3">
        <f>AVERAGE(eod_group_score_df_positive!Z357:Z361)</f>
        <v>0.57879583424790193</v>
      </c>
      <c r="D357" s="3">
        <f>AVERAGE(eod_group_score_df_positive!AA357:AA361)</f>
        <v>0.27841143252518019</v>
      </c>
      <c r="E357" s="3">
        <f>AVERAGE(eod_group_score_df_positive!AB357:AB361)</f>
        <v>0.387976180152037</v>
      </c>
      <c r="F357" s="3">
        <f>AVERAGE(eod_group_score_df_positive!AC357:AC361)</f>
        <v>0.27794278060234034</v>
      </c>
      <c r="G357" t="s">
        <v>277</v>
      </c>
      <c r="H357" s="3">
        <f>ABS(AVERAGE(eod_group_score_df_negative!Z357:Z361))</f>
        <v>0.2828704619364909</v>
      </c>
      <c r="I357" s="3">
        <f>ABS(AVERAGE(eod_group_score_df_negative!AA357:AA361))</f>
        <v>0.18863610882889914</v>
      </c>
      <c r="J357" s="3">
        <f>ABS(AVERAGE(eod_group_score_df_negative!AB357:AB361))</f>
        <v>0.25863417968856306</v>
      </c>
      <c r="K357" s="3">
        <f>ABS(AVERAGE(eod_group_score_df_negative!AC357:AC361))</f>
        <v>0.20524420404097063</v>
      </c>
      <c r="L357" t="s">
        <v>277</v>
      </c>
      <c r="M357" s="4">
        <f>(C357-H357)/(C357+H357)</f>
        <v>0.3434338486045232</v>
      </c>
      <c r="N357" s="4">
        <f t="shared" si="461"/>
        <v>0.19221881232047927</v>
      </c>
      <c r="O357" s="4">
        <f t="shared" si="462"/>
        <v>0.20003081994442345</v>
      </c>
      <c r="P357" s="4">
        <f t="shared" si="463"/>
        <v>0.1504564048119712</v>
      </c>
      <c r="Q357" t="s">
        <v>277</v>
      </c>
      <c r="R357" s="6">
        <f t="shared" si="464"/>
        <v>44993</v>
      </c>
      <c r="S357" s="5">
        <f t="shared" ref="S357:V357" si="542">AVERAGE(M357:M361)</f>
        <v>0.17025230693132526</v>
      </c>
      <c r="T357" s="5">
        <f t="shared" si="542"/>
        <v>0.20575006922615743</v>
      </c>
      <c r="U357" s="5">
        <f t="shared" si="542"/>
        <v>0.37153385567137348</v>
      </c>
      <c r="V357" s="5">
        <f t="shared" si="542"/>
        <v>0.33853011656471804</v>
      </c>
      <c r="W357" s="5">
        <f t="shared" si="466"/>
        <v>1.0860663483935742</v>
      </c>
      <c r="X357">
        <f>group_stock_price_index[[#This Row],[VNINDEX]]</f>
        <v>1049.18</v>
      </c>
      <c r="Y357" t="s">
        <v>277</v>
      </c>
      <c r="Z357" s="1">
        <f t="shared" si="467"/>
        <v>44993</v>
      </c>
      <c r="AA357" s="4">
        <f t="shared" si="468"/>
        <v>0</v>
      </c>
      <c r="AB357" s="4">
        <f t="shared" si="469"/>
        <v>0.2</v>
      </c>
      <c r="AC357" s="4">
        <f t="shared" si="470"/>
        <v>0.4</v>
      </c>
      <c r="AD357" s="4">
        <f t="shared" si="471"/>
        <v>0.4</v>
      </c>
      <c r="AE357" s="4">
        <f>SUM(AA357:AD357)</f>
        <v>1</v>
      </c>
      <c r="AF357" s="7">
        <f t="shared" si="473"/>
        <v>1049.18</v>
      </c>
      <c r="AG357" t="s">
        <v>277</v>
      </c>
      <c r="AI357" t="s">
        <v>277</v>
      </c>
      <c r="AJ357" s="1">
        <f t="shared" si="474"/>
        <v>44993</v>
      </c>
      <c r="AK357" s="4">
        <f t="shared" si="475"/>
        <v>0</v>
      </c>
      <c r="AL357" s="4">
        <f t="shared" si="476"/>
        <v>0.05</v>
      </c>
      <c r="AM357" s="4">
        <f t="shared" si="477"/>
        <v>6.1800000000000001E-2</v>
      </c>
      <c r="AN357" s="4">
        <f t="shared" si="478"/>
        <v>3.8200000000000005E-2</v>
      </c>
      <c r="AO357" s="4">
        <f t="shared" si="479"/>
        <v>0.15000000000000002</v>
      </c>
      <c r="AP357" s="4">
        <f t="shared" si="503"/>
        <v>0</v>
      </c>
      <c r="AQ357" s="4">
        <f t="shared" si="509"/>
        <v>0</v>
      </c>
      <c r="AR357" s="2">
        <f t="shared" si="480"/>
        <v>1049.18</v>
      </c>
      <c r="AU357">
        <f t="shared" si="504"/>
        <v>0.61799999999999999</v>
      </c>
      <c r="AV357">
        <f t="shared" si="505"/>
        <v>1</v>
      </c>
      <c r="AW357">
        <f t="shared" si="506"/>
        <v>1</v>
      </c>
      <c r="AX357">
        <f t="shared" si="507"/>
        <v>0.61799999999999999</v>
      </c>
      <c r="BE357" s="1">
        <f t="shared" si="481"/>
        <v>44993</v>
      </c>
      <c r="BF357">
        <f t="shared" si="482"/>
        <v>1</v>
      </c>
      <c r="BG357">
        <f t="shared" si="483"/>
        <v>1</v>
      </c>
      <c r="BH357">
        <f t="shared" si="484"/>
        <v>0.61799999999999999</v>
      </c>
      <c r="BI357">
        <f t="shared" si="485"/>
        <v>0.38200000000000001</v>
      </c>
    </row>
    <row r="358" spans="1:61" x14ac:dyDescent="0.25">
      <c r="A358" s="1">
        <f>eod_group_score_df_positive[[#This Row],[date]]</f>
        <v>44992</v>
      </c>
      <c r="B358" t="s">
        <v>277</v>
      </c>
      <c r="C358" s="3">
        <f>AVERAGE(eod_group_score_df_positive!Z358:Z362)</f>
        <v>0.57624036218432939</v>
      </c>
      <c r="D358" s="3">
        <f>AVERAGE(eod_group_score_df_positive!AA358:AA362)</f>
        <v>0.41050749886667581</v>
      </c>
      <c r="E358" s="3">
        <f>AVERAGE(eod_group_score_df_positive!AB358:AB362)</f>
        <v>0.70093194539319548</v>
      </c>
      <c r="F358" s="3">
        <f>AVERAGE(eod_group_score_df_positive!AC358:AC362)</f>
        <v>0.43506350451997217</v>
      </c>
      <c r="G358" t="s">
        <v>277</v>
      </c>
      <c r="H358" s="3">
        <f>ABS(AVERAGE(eod_group_score_df_negative!Z358:Z362))</f>
        <v>0.29136670676176857</v>
      </c>
      <c r="I358" s="3">
        <f>ABS(AVERAGE(eod_group_score_df_negative!AA358:AA362))</f>
        <v>0.1863863062140157</v>
      </c>
      <c r="J358" s="3">
        <f>ABS(AVERAGE(eod_group_score_df_negative!AB358:AB362))</f>
        <v>0.25963153481598417</v>
      </c>
      <c r="K358" s="3">
        <f>ABS(AVERAGE(eod_group_score_df_negative!AC358:AC362))</f>
        <v>0.200225791126834</v>
      </c>
      <c r="L358" t="s">
        <v>277</v>
      </c>
      <c r="M358" s="4">
        <f t="shared" si="460"/>
        <v>0.32834409218058047</v>
      </c>
      <c r="N358" s="4">
        <f t="shared" si="461"/>
        <v>0.37547917358995225</v>
      </c>
      <c r="O358" s="4">
        <f t="shared" si="462"/>
        <v>0.45941826820348236</v>
      </c>
      <c r="P358" s="4">
        <f t="shared" si="463"/>
        <v>0.36965476201522207</v>
      </c>
      <c r="Q358" t="s">
        <v>277</v>
      </c>
      <c r="R358" s="6">
        <f t="shared" si="464"/>
        <v>44992</v>
      </c>
      <c r="S358" s="5">
        <f t="shared" ref="S358:V358" si="543">AVERAGE(M358:M362)</f>
        <v>0.13178010581952676</v>
      </c>
      <c r="T358" s="5">
        <f t="shared" si="543"/>
        <v>0.21136359425923179</v>
      </c>
      <c r="U358" s="5">
        <f t="shared" si="543"/>
        <v>0.44450049873877689</v>
      </c>
      <c r="V358" s="5">
        <f t="shared" si="543"/>
        <v>0.39315640320104783</v>
      </c>
      <c r="W358" s="5">
        <f t="shared" si="466"/>
        <v>1.1808006020185833</v>
      </c>
      <c r="X358">
        <f>group_stock_price_index[[#This Row],[VNINDEX]]</f>
        <v>1037.8399999999999</v>
      </c>
      <c r="Y358" t="s">
        <v>277</v>
      </c>
      <c r="Z358" s="1">
        <f t="shared" si="467"/>
        <v>44992</v>
      </c>
      <c r="AA358" s="4">
        <f t="shared" si="468"/>
        <v>0</v>
      </c>
      <c r="AB358" s="4">
        <f t="shared" si="469"/>
        <v>0.2</v>
      </c>
      <c r="AC358" s="4">
        <f t="shared" si="470"/>
        <v>0.4</v>
      </c>
      <c r="AD358" s="4">
        <f t="shared" si="471"/>
        <v>0.4</v>
      </c>
      <c r="AE358" s="4">
        <f t="shared" si="472"/>
        <v>1</v>
      </c>
      <c r="AF358" s="7">
        <f t="shared" si="473"/>
        <v>1037.8399999999999</v>
      </c>
      <c r="AG358" t="s">
        <v>277</v>
      </c>
      <c r="AI358" t="s">
        <v>277</v>
      </c>
      <c r="AJ358" s="1">
        <f t="shared" si="474"/>
        <v>44992</v>
      </c>
      <c r="AK358" s="4">
        <f t="shared" si="475"/>
        <v>0</v>
      </c>
      <c r="AL358" s="4">
        <f t="shared" si="476"/>
        <v>0.05</v>
      </c>
      <c r="AM358" s="4">
        <f t="shared" si="477"/>
        <v>6.1800000000000001E-2</v>
      </c>
      <c r="AN358" s="4">
        <f t="shared" si="478"/>
        <v>3.8200000000000005E-2</v>
      </c>
      <c r="AO358" s="4">
        <f t="shared" si="479"/>
        <v>0.15000000000000002</v>
      </c>
      <c r="AP358" s="4">
        <f t="shared" si="503"/>
        <v>0</v>
      </c>
      <c r="AQ358" s="4">
        <f t="shared" si="509"/>
        <v>0</v>
      </c>
      <c r="AR358" s="2">
        <f t="shared" si="480"/>
        <v>1037.8399999999999</v>
      </c>
      <c r="AU358">
        <f t="shared" si="504"/>
        <v>0.61799999999999999</v>
      </c>
      <c r="AV358">
        <f t="shared" si="505"/>
        <v>1</v>
      </c>
      <c r="AW358">
        <f t="shared" si="506"/>
        <v>1</v>
      </c>
      <c r="AX358">
        <f t="shared" si="507"/>
        <v>0.61799999999999999</v>
      </c>
      <c r="BE358" s="1">
        <f t="shared" si="481"/>
        <v>44992</v>
      </c>
      <c r="BF358">
        <f t="shared" si="482"/>
        <v>1</v>
      </c>
      <c r="BG358">
        <f t="shared" si="483"/>
        <v>1</v>
      </c>
      <c r="BH358">
        <f t="shared" si="484"/>
        <v>0.61799999999999999</v>
      </c>
      <c r="BI358">
        <f t="shared" si="485"/>
        <v>0.38200000000000001</v>
      </c>
    </row>
    <row r="359" spans="1:61" x14ac:dyDescent="0.25">
      <c r="A359" s="1">
        <f>eod_group_score_df_positive[[#This Row],[date]]</f>
        <v>44991</v>
      </c>
      <c r="B359" t="s">
        <v>277</v>
      </c>
      <c r="C359" s="3">
        <f>AVERAGE(eod_group_score_df_positive!Z359:Z363)</f>
        <v>0.51495304233325612</v>
      </c>
      <c r="D359" s="3">
        <f>AVERAGE(eod_group_score_df_positive!AA359:AA363)</f>
        <v>0.39642978461302619</v>
      </c>
      <c r="E359" s="3">
        <f>AVERAGE(eod_group_score_df_positive!AB359:AB363)</f>
        <v>0.75206624167797542</v>
      </c>
      <c r="F359" s="3">
        <f>AVERAGE(eod_group_score_df_positive!AC359:AC363)</f>
        <v>0.48368954890295457</v>
      </c>
      <c r="G359" t="s">
        <v>277</v>
      </c>
      <c r="H359" s="3">
        <f>ABS(AVERAGE(eod_group_score_df_negative!Z359:Z363))</f>
        <v>0.32150705533732238</v>
      </c>
      <c r="I359" s="3">
        <f>ABS(AVERAGE(eod_group_score_df_negative!AA359:AA363))</f>
        <v>0.19098177990217297</v>
      </c>
      <c r="J359" s="3">
        <f>ABS(AVERAGE(eod_group_score_df_negative!AB359:AB363))</f>
        <v>0.31182367067352201</v>
      </c>
      <c r="K359" s="3">
        <f>ABS(AVERAGE(eod_group_score_df_negative!AC359:AC363))</f>
        <v>0.21915939173074869</v>
      </c>
      <c r="L359" t="s">
        <v>277</v>
      </c>
      <c r="M359" s="4">
        <f t="shared" si="460"/>
        <v>0.2312674418476782</v>
      </c>
      <c r="N359" s="4">
        <f t="shared" si="461"/>
        <v>0.34975137896785025</v>
      </c>
      <c r="O359" s="4">
        <f t="shared" si="462"/>
        <v>0.41380462949535146</v>
      </c>
      <c r="P359" s="4">
        <f t="shared" si="463"/>
        <v>0.37636843691291605</v>
      </c>
      <c r="Q359" t="s">
        <v>277</v>
      </c>
      <c r="R359" s="6">
        <f t="shared" si="464"/>
        <v>44991</v>
      </c>
      <c r="S359" s="5">
        <f t="shared" ref="S359:V359" si="544">AVERAGE(M359:M363)</f>
        <v>-6.0062603901469738E-2</v>
      </c>
      <c r="T359" s="5">
        <f t="shared" si="544"/>
        <v>3.6624267115441513E-2</v>
      </c>
      <c r="U359" s="5">
        <f t="shared" si="544"/>
        <v>0.28124294940165584</v>
      </c>
      <c r="V359" s="5">
        <f t="shared" si="544"/>
        <v>0.3414012527010658</v>
      </c>
      <c r="W359" s="5">
        <f t="shared" si="466"/>
        <v>0.5992058653166934</v>
      </c>
      <c r="X359">
        <f>group_stock_price_index[[#This Row],[VNINDEX]]</f>
        <v>1027.18</v>
      </c>
      <c r="Y359" t="s">
        <v>277</v>
      </c>
      <c r="Z359" s="1">
        <f t="shared" si="467"/>
        <v>44991</v>
      </c>
      <c r="AA359" s="4">
        <f t="shared" si="468"/>
        <v>0</v>
      </c>
      <c r="AB359" s="4">
        <f t="shared" si="469"/>
        <v>0</v>
      </c>
      <c r="AC359" s="4">
        <f t="shared" si="470"/>
        <v>0.2</v>
      </c>
      <c r="AD359" s="4">
        <f t="shared" si="471"/>
        <v>0.4</v>
      </c>
      <c r="AE359" s="4">
        <f t="shared" si="472"/>
        <v>0.60000000000000009</v>
      </c>
      <c r="AF359" s="7">
        <f t="shared" si="473"/>
        <v>1027.18</v>
      </c>
      <c r="AG359" t="s">
        <v>277</v>
      </c>
      <c r="AI359" t="s">
        <v>277</v>
      </c>
      <c r="AJ359" s="1">
        <f t="shared" si="474"/>
        <v>44991</v>
      </c>
      <c r="AK359" s="4">
        <f t="shared" si="475"/>
        <v>0</v>
      </c>
      <c r="AL359" s="4">
        <f t="shared" si="476"/>
        <v>0</v>
      </c>
      <c r="AM359" s="4">
        <f t="shared" si="477"/>
        <v>1.9100000000000002E-2</v>
      </c>
      <c r="AN359" s="4">
        <f t="shared" si="478"/>
        <v>3.8200000000000005E-2</v>
      </c>
      <c r="AO359" s="4">
        <f t="shared" si="479"/>
        <v>5.7300000000000004E-2</v>
      </c>
      <c r="AP359" s="4">
        <f t="shared" si="503"/>
        <v>0</v>
      </c>
      <c r="AQ359" s="4">
        <f t="shared" si="509"/>
        <v>0</v>
      </c>
      <c r="AR359" s="2">
        <f t="shared" si="480"/>
        <v>1027.18</v>
      </c>
      <c r="AU359">
        <f t="shared" si="504"/>
        <v>0.61799999999999999</v>
      </c>
      <c r="AV359">
        <f t="shared" si="505"/>
        <v>0.61799999999999999</v>
      </c>
      <c r="AW359">
        <f t="shared" si="506"/>
        <v>0.61799999999999999</v>
      </c>
      <c r="AX359">
        <f t="shared" si="507"/>
        <v>0.61799999999999999</v>
      </c>
      <c r="BE359" s="1">
        <f t="shared" si="481"/>
        <v>44991</v>
      </c>
      <c r="BF359">
        <f t="shared" si="482"/>
        <v>0.38200000000000001</v>
      </c>
      <c r="BG359">
        <f t="shared" si="483"/>
        <v>0.38200000000000001</v>
      </c>
      <c r="BH359">
        <f t="shared" si="484"/>
        <v>0.38200000000000001</v>
      </c>
      <c r="BI359">
        <f t="shared" si="485"/>
        <v>0.38200000000000001</v>
      </c>
    </row>
    <row r="360" spans="1:61" x14ac:dyDescent="0.25">
      <c r="A360" s="1">
        <f>eod_group_score_df_positive[[#This Row],[date]]</f>
        <v>44988</v>
      </c>
      <c r="B360" t="s">
        <v>277</v>
      </c>
      <c r="C360" s="3">
        <f>AVERAGE(eod_group_score_df_positive!Z360:Z364)</f>
        <v>0.45066703814912207</v>
      </c>
      <c r="D360" s="3">
        <f>AVERAGE(eod_group_score_df_positive!AA360:AA364)</f>
        <v>0.38859015494140675</v>
      </c>
      <c r="E360" s="3">
        <f>AVERAGE(eod_group_score_df_positive!AB360:AB364)</f>
        <v>0.74757302067074494</v>
      </c>
      <c r="F360" s="3">
        <f>AVERAGE(eod_group_score_df_positive!AC360:AC364)</f>
        <v>0.57732513736897328</v>
      </c>
      <c r="G360" t="s">
        <v>277</v>
      </c>
      <c r="H360" s="3">
        <f>ABS(AVERAGE(eod_group_score_df_negative!Z360:Z364))</f>
        <v>0.49181063172197492</v>
      </c>
      <c r="I360" s="3">
        <f>ABS(AVERAGE(eod_group_score_df_negative!AA360:AA364))</f>
        <v>0.34775242703987935</v>
      </c>
      <c r="J360" s="3">
        <f>ABS(AVERAGE(eod_group_score_df_negative!AB360:AB364))</f>
        <v>0.36559509744728719</v>
      </c>
      <c r="K360" s="3">
        <f>ABS(AVERAGE(eod_group_score_df_negative!AC360:AC364))</f>
        <v>0.27437545512678574</v>
      </c>
      <c r="L360" t="s">
        <v>277</v>
      </c>
      <c r="M360" s="4">
        <f t="shared" si="460"/>
        <v>-4.365471447029623E-2</v>
      </c>
      <c r="N360" s="4">
        <f t="shared" si="461"/>
        <v>5.5460228568670875E-2</v>
      </c>
      <c r="O360" s="4">
        <f t="shared" si="462"/>
        <v>0.34314486464923677</v>
      </c>
      <c r="P360" s="4">
        <f t="shared" si="463"/>
        <v>0.35569974344440303</v>
      </c>
      <c r="Q360" t="s">
        <v>277</v>
      </c>
      <c r="R360" s="6">
        <f t="shared" si="464"/>
        <v>44988</v>
      </c>
      <c r="S360" s="5">
        <f t="shared" ref="S360:V360" si="545">AVERAGE(M360:M364)</f>
        <v>-0.22997175048088395</v>
      </c>
      <c r="T360" s="5">
        <f t="shared" si="545"/>
        <v>-0.12088605795046159</v>
      </c>
      <c r="U360" s="5">
        <f t="shared" si="545"/>
        <v>0.10194975834337812</v>
      </c>
      <c r="V360" s="5">
        <f t="shared" si="545"/>
        <v>0.31960526867455941</v>
      </c>
      <c r="W360" s="5">
        <f t="shared" si="466"/>
        <v>7.0697218586592003E-2</v>
      </c>
      <c r="X360">
        <f>group_stock_price_index[[#This Row],[VNINDEX]]</f>
        <v>1024.77</v>
      </c>
      <c r="Y360" t="s">
        <v>277</v>
      </c>
      <c r="Z360" s="1">
        <f t="shared" si="467"/>
        <v>44988</v>
      </c>
      <c r="AA360" s="4">
        <f t="shared" si="468"/>
        <v>0</v>
      </c>
      <c r="AB360" s="4">
        <f t="shared" si="469"/>
        <v>0</v>
      </c>
      <c r="AC360" s="4">
        <f t="shared" si="470"/>
        <v>0</v>
      </c>
      <c r="AD360" s="4">
        <f t="shared" si="471"/>
        <v>0.4</v>
      </c>
      <c r="AE360" s="4">
        <f t="shared" si="472"/>
        <v>0.4</v>
      </c>
      <c r="AF360" s="7">
        <f t="shared" si="473"/>
        <v>1024.77</v>
      </c>
      <c r="AG360" t="s">
        <v>277</v>
      </c>
      <c r="AI360" t="s">
        <v>277</v>
      </c>
      <c r="AJ360" s="1">
        <f t="shared" si="474"/>
        <v>44988</v>
      </c>
      <c r="AK360" s="4">
        <f t="shared" si="475"/>
        <v>0</v>
      </c>
      <c r="AL360" s="4">
        <f t="shared" si="476"/>
        <v>0</v>
      </c>
      <c r="AM360" s="4">
        <f t="shared" si="477"/>
        <v>0</v>
      </c>
      <c r="AN360" s="4">
        <f t="shared" si="478"/>
        <v>3.8200000000000005E-2</v>
      </c>
      <c r="AO360" s="4">
        <f t="shared" si="479"/>
        <v>3.8200000000000005E-2</v>
      </c>
      <c r="AP360" s="4">
        <f t="shared" si="503"/>
        <v>0</v>
      </c>
      <c r="AQ360" s="4">
        <f t="shared" si="509"/>
        <v>0</v>
      </c>
      <c r="AR360" s="2">
        <f t="shared" si="480"/>
        <v>1024.77</v>
      </c>
      <c r="AU360">
        <f t="shared" si="504"/>
        <v>0.61799999999999999</v>
      </c>
      <c r="AV360">
        <f t="shared" si="505"/>
        <v>0.61799999999999999</v>
      </c>
      <c r="AW360">
        <f t="shared" si="506"/>
        <v>0.61799999999999999</v>
      </c>
      <c r="AX360">
        <f t="shared" si="507"/>
        <v>0.61799999999999999</v>
      </c>
      <c r="BE360" s="1">
        <f t="shared" si="481"/>
        <v>44988</v>
      </c>
      <c r="BF360">
        <f t="shared" si="482"/>
        <v>0.38200000000000001</v>
      </c>
      <c r="BG360">
        <f t="shared" si="483"/>
        <v>0.38200000000000001</v>
      </c>
      <c r="BH360">
        <f t="shared" si="484"/>
        <v>0.38200000000000001</v>
      </c>
      <c r="BI360">
        <f t="shared" si="485"/>
        <v>0.38200000000000001</v>
      </c>
    </row>
    <row r="361" spans="1:61" x14ac:dyDescent="0.25">
      <c r="A361" s="1">
        <f>eod_group_score_df_positive[[#This Row],[date]]</f>
        <v>44987</v>
      </c>
      <c r="B361" t="s">
        <v>277</v>
      </c>
      <c r="C361" s="3">
        <f>AVERAGE(eod_group_score_df_positive!Z361:Z365)</f>
        <v>0.44726741427367667</v>
      </c>
      <c r="D361" s="3">
        <f>AVERAGE(eod_group_score_df_positive!AA361:AA365)</f>
        <v>0.38876359300930152</v>
      </c>
      <c r="E361" s="3">
        <f>AVERAGE(eod_group_score_df_positive!AB361:AB365)</f>
        <v>0.75707328967032372</v>
      </c>
      <c r="F361" s="3">
        <f>AVERAGE(eod_group_score_df_positive!AC361:AC365)</f>
        <v>0.6822431657460819</v>
      </c>
      <c r="G361" t="s">
        <v>277</v>
      </c>
      <c r="H361" s="3">
        <f>ABS(AVERAGE(eod_group_score_df_negative!Z361:Z365))</f>
        <v>0.45459880517600781</v>
      </c>
      <c r="I361" s="3">
        <f>ABS(AVERAGE(eod_group_score_df_negative!AA361:AA365))</f>
        <v>0.3476421424600028</v>
      </c>
      <c r="J361" s="3">
        <f>ABS(AVERAGE(eod_group_score_df_negative!AB361:AB365))</f>
        <v>0.29349034384784445</v>
      </c>
      <c r="K361" s="3">
        <f>ABS(AVERAGE(eod_group_score_df_negative!AC361:AC365))</f>
        <v>0.26500680199575721</v>
      </c>
      <c r="L361" t="s">
        <v>277</v>
      </c>
      <c r="M361" s="4">
        <f t="shared" si="460"/>
        <v>-8.1291335058593685E-3</v>
      </c>
      <c r="N361" s="4">
        <f t="shared" si="461"/>
        <v>5.5840752683834566E-2</v>
      </c>
      <c r="O361" s="4">
        <f t="shared" si="462"/>
        <v>0.44127069606437336</v>
      </c>
      <c r="P361" s="4">
        <f t="shared" si="463"/>
        <v>0.44047123563907803</v>
      </c>
      <c r="Q361" t="s">
        <v>277</v>
      </c>
      <c r="R361" s="6">
        <f t="shared" si="464"/>
        <v>44987</v>
      </c>
      <c r="S361" s="5">
        <f t="shared" ref="S361:V361" si="546">AVERAGE(M361:M365)</f>
        <v>-0.15385252565793581</v>
      </c>
      <c r="T361" s="5">
        <f t="shared" si="546"/>
        <v>-7.196076736737296E-2</v>
      </c>
      <c r="U361" s="5">
        <f t="shared" si="546"/>
        <v>9.516215868062558E-2</v>
      </c>
      <c r="V361" s="5">
        <f t="shared" si="546"/>
        <v>0.35121128646816679</v>
      </c>
      <c r="W361" s="5">
        <f t="shared" si="466"/>
        <v>0.22056015212348359</v>
      </c>
      <c r="X361">
        <f>group_stock_price_index[[#This Row],[VNINDEX]]</f>
        <v>1037.6099999999999</v>
      </c>
      <c r="Y361" t="s">
        <v>277</v>
      </c>
      <c r="Z361" s="1">
        <f t="shared" si="467"/>
        <v>44987</v>
      </c>
      <c r="AA361" s="4">
        <f t="shared" si="468"/>
        <v>0</v>
      </c>
      <c r="AB361" s="4">
        <f t="shared" si="469"/>
        <v>0</v>
      </c>
      <c r="AC361" s="4">
        <f t="shared" si="470"/>
        <v>0</v>
      </c>
      <c r="AD361" s="4">
        <f t="shared" si="471"/>
        <v>0.4</v>
      </c>
      <c r="AE361" s="4">
        <f t="shared" si="472"/>
        <v>0.4</v>
      </c>
      <c r="AF361" s="7">
        <f t="shared" si="473"/>
        <v>1037.6099999999999</v>
      </c>
      <c r="AG361" t="s">
        <v>277</v>
      </c>
      <c r="AI361" t="s">
        <v>277</v>
      </c>
      <c r="AJ361" s="1">
        <f t="shared" si="474"/>
        <v>44987</v>
      </c>
      <c r="AK361" s="4">
        <f t="shared" si="475"/>
        <v>0</v>
      </c>
      <c r="AL361" s="4">
        <f t="shared" si="476"/>
        <v>0</v>
      </c>
      <c r="AM361" s="4">
        <f t="shared" si="477"/>
        <v>0</v>
      </c>
      <c r="AN361" s="4">
        <f t="shared" si="478"/>
        <v>3.8200000000000005E-2</v>
      </c>
      <c r="AO361" s="4">
        <f t="shared" si="479"/>
        <v>3.8200000000000005E-2</v>
      </c>
      <c r="AP361" s="4">
        <f t="shared" si="503"/>
        <v>0</v>
      </c>
      <c r="AQ361" s="4">
        <f t="shared" si="509"/>
        <v>0</v>
      </c>
      <c r="AR361" s="2">
        <f t="shared" si="480"/>
        <v>1037.6099999999999</v>
      </c>
      <c r="AU361">
        <f t="shared" si="504"/>
        <v>0.61799999999999999</v>
      </c>
      <c r="AV361">
        <f t="shared" si="505"/>
        <v>0.61799999999999999</v>
      </c>
      <c r="AW361">
        <f t="shared" si="506"/>
        <v>0.61799999999999999</v>
      </c>
      <c r="AX361">
        <f t="shared" si="507"/>
        <v>0.61799999999999999</v>
      </c>
      <c r="BE361" s="1">
        <f t="shared" si="481"/>
        <v>44987</v>
      </c>
      <c r="BF361">
        <f t="shared" si="482"/>
        <v>0.38200000000000001</v>
      </c>
      <c r="BG361">
        <f t="shared" si="483"/>
        <v>0.38200000000000001</v>
      </c>
      <c r="BH361">
        <f t="shared" si="484"/>
        <v>0.38200000000000001</v>
      </c>
      <c r="BI361">
        <f t="shared" si="485"/>
        <v>0.38200000000000001</v>
      </c>
    </row>
    <row r="362" spans="1:61" x14ac:dyDescent="0.25">
      <c r="A362" s="1">
        <f>eod_group_score_df_positive[[#This Row],[date]]</f>
        <v>44986</v>
      </c>
      <c r="B362" t="s">
        <v>277</v>
      </c>
      <c r="C362" s="3">
        <f>AVERAGE(eod_group_score_df_positive!Z362:Z366)</f>
        <v>0.56819838088305119</v>
      </c>
      <c r="D362" s="3">
        <f>AVERAGE(eod_group_score_df_positive!AA362:AA366)</f>
        <v>0.51957678211689184</v>
      </c>
      <c r="E362" s="3">
        <f>AVERAGE(eod_group_score_df_positive!AB362:AB366)</f>
        <v>0.84867638975642135</v>
      </c>
      <c r="F362" s="3">
        <f>AVERAGE(eod_group_score_df_positive!AC362:AC366)</f>
        <v>0.62103358417748367</v>
      </c>
      <c r="G362" t="s">
        <v>277</v>
      </c>
      <c r="H362" s="3">
        <f>ABS(AVERAGE(eod_group_score_df_negative!Z362:Z366))</f>
        <v>0.4190517037939549</v>
      </c>
      <c r="I362" s="3">
        <f>ABS(AVERAGE(eod_group_score_df_negative!AA362:AA366))</f>
        <v>0.331988499862924</v>
      </c>
      <c r="J362" s="3">
        <f>ABS(AVERAGE(eod_group_score_df_negative!AB362:AB366))</f>
        <v>0.235988310335286</v>
      </c>
      <c r="K362" s="3">
        <f>ABS(AVERAGE(eod_group_score_df_negative!AC362:AC366))</f>
        <v>0.2514571292199525</v>
      </c>
      <c r="L362" t="s">
        <v>277</v>
      </c>
      <c r="M362" s="4">
        <f t="shared" si="460"/>
        <v>0.15107284304553076</v>
      </c>
      <c r="N362" s="4">
        <f t="shared" si="461"/>
        <v>0.22028643748585108</v>
      </c>
      <c r="O362" s="4">
        <f t="shared" si="462"/>
        <v>0.56486403528144058</v>
      </c>
      <c r="P362" s="4">
        <f t="shared" si="463"/>
        <v>0.42358783799361999</v>
      </c>
      <c r="Q362" t="s">
        <v>277</v>
      </c>
      <c r="R362" s="6">
        <f t="shared" si="464"/>
        <v>44986</v>
      </c>
      <c r="S362" s="5">
        <f t="shared" ref="S362:V362" si="547">AVERAGE(M362:M366)</f>
        <v>-7.4031251982496549E-2</v>
      </c>
      <c r="T362" s="5">
        <f t="shared" si="547"/>
        <v>-9.9023681952896125E-3</v>
      </c>
      <c r="U362" s="5">
        <f t="shared" si="547"/>
        <v>8.0112794598868609E-2</v>
      </c>
      <c r="V362" s="5">
        <f t="shared" si="547"/>
        <v>0.373487524378251</v>
      </c>
      <c r="W362" s="5">
        <f t="shared" si="466"/>
        <v>0.36966669879933345</v>
      </c>
      <c r="X362">
        <f>group_stock_price_index[[#This Row],[VNINDEX]]</f>
        <v>1040.55</v>
      </c>
      <c r="Y362" t="s">
        <v>277</v>
      </c>
      <c r="Z362" s="1">
        <f t="shared" si="467"/>
        <v>44986</v>
      </c>
      <c r="AA362" s="4">
        <f t="shared" si="468"/>
        <v>0</v>
      </c>
      <c r="AB362" s="4">
        <f t="shared" si="469"/>
        <v>0</v>
      </c>
      <c r="AC362" s="4">
        <f t="shared" si="470"/>
        <v>0</v>
      </c>
      <c r="AD362" s="4">
        <f t="shared" si="471"/>
        <v>0.4</v>
      </c>
      <c r="AE362" s="4">
        <f t="shared" si="472"/>
        <v>0.4</v>
      </c>
      <c r="AF362" s="7">
        <f t="shared" si="473"/>
        <v>1040.55</v>
      </c>
      <c r="AG362" t="s">
        <v>277</v>
      </c>
      <c r="AI362" t="s">
        <v>277</v>
      </c>
      <c r="AJ362" s="1">
        <f t="shared" si="474"/>
        <v>44986</v>
      </c>
      <c r="AK362" s="4">
        <f t="shared" si="475"/>
        <v>0</v>
      </c>
      <c r="AL362" s="4">
        <f t="shared" si="476"/>
        <v>0</v>
      </c>
      <c r="AM362" s="4">
        <f t="shared" si="477"/>
        <v>0</v>
      </c>
      <c r="AN362" s="4">
        <f t="shared" si="478"/>
        <v>3.8200000000000005E-2</v>
      </c>
      <c r="AO362" s="4">
        <f t="shared" si="479"/>
        <v>3.8200000000000005E-2</v>
      </c>
      <c r="AP362" s="4">
        <f t="shared" si="503"/>
        <v>0</v>
      </c>
      <c r="AQ362" s="4">
        <f t="shared" si="509"/>
        <v>0</v>
      </c>
      <c r="AR362" s="2">
        <f t="shared" si="480"/>
        <v>1040.55</v>
      </c>
      <c r="AU362">
        <f t="shared" si="504"/>
        <v>0.61799999999999999</v>
      </c>
      <c r="AV362">
        <f t="shared" si="505"/>
        <v>0.61799999999999999</v>
      </c>
      <c r="AW362">
        <f t="shared" si="506"/>
        <v>0.61799999999999999</v>
      </c>
      <c r="AX362">
        <f t="shared" si="507"/>
        <v>0.61799999999999999</v>
      </c>
      <c r="BE362" s="1">
        <f t="shared" si="481"/>
        <v>44986</v>
      </c>
      <c r="BF362">
        <f t="shared" si="482"/>
        <v>0.38200000000000001</v>
      </c>
      <c r="BG362">
        <f t="shared" si="483"/>
        <v>0.38200000000000001</v>
      </c>
      <c r="BH362">
        <f t="shared" si="484"/>
        <v>0.38200000000000001</v>
      </c>
      <c r="BI362">
        <f t="shared" si="485"/>
        <v>0.38200000000000001</v>
      </c>
    </row>
    <row r="363" spans="1:61" x14ac:dyDescent="0.25">
      <c r="A363" s="1">
        <f>eod_group_score_df_positive[[#This Row],[date]]</f>
        <v>44985</v>
      </c>
      <c r="B363" t="s">
        <v>277</v>
      </c>
      <c r="C363" s="3">
        <f>AVERAGE(eod_group_score_df_positive!Z363:Z367)</f>
        <v>0.23760272856629983</v>
      </c>
      <c r="D363" s="3">
        <f>AVERAGE(eod_group_score_df_positive!AA363:AA367)</f>
        <v>0.23339254753136024</v>
      </c>
      <c r="E363" s="3">
        <f>AVERAGE(eod_group_score_df_positive!AB363:AB367)</f>
        <v>0.27384761582219908</v>
      </c>
      <c r="F363" s="3">
        <f>AVERAGE(eod_group_score_df_positive!AC363:AC367)</f>
        <v>0.52668812089624562</v>
      </c>
      <c r="G363" t="s">
        <v>277</v>
      </c>
      <c r="H363" s="3">
        <f>ABS(AVERAGE(eod_group_score_df_negative!Z363:Z367))</f>
        <v>1.0497614990847171</v>
      </c>
      <c r="I363" s="3">
        <f>ABS(AVERAGE(eod_group_score_df_negative!AA363:AA367))</f>
        <v>0.69686121746259522</v>
      </c>
      <c r="J363" s="3">
        <f>ABS(AVERAGE(eod_group_score_df_negative!AB363:AB367))</f>
        <v>0.57776059327315132</v>
      </c>
      <c r="K363" s="3">
        <f>ABS(AVERAGE(eod_group_score_df_negative!AC363:AC367))</f>
        <v>0.42154857524232858</v>
      </c>
      <c r="L363" t="s">
        <v>277</v>
      </c>
      <c r="M363" s="4">
        <f t="shared" si="460"/>
        <v>-0.63086945642440206</v>
      </c>
      <c r="N363" s="4">
        <f t="shared" si="461"/>
        <v>-0.4982174621289992</v>
      </c>
      <c r="O363" s="4">
        <f t="shared" si="462"/>
        <v>-0.35686947848212275</v>
      </c>
      <c r="P363" s="4">
        <f t="shared" si="463"/>
        <v>0.11087900951531206</v>
      </c>
      <c r="Q363" t="s">
        <v>277</v>
      </c>
      <c r="R363" s="6">
        <f t="shared" si="464"/>
        <v>44985</v>
      </c>
      <c r="S363" s="5">
        <f t="shared" ref="S363:V363" si="548">AVERAGE(M363:M367)</f>
        <v>-2.030644656195766E-2</v>
      </c>
      <c r="T363" s="5">
        <f t="shared" si="548"/>
        <v>4.1553722955512587E-2</v>
      </c>
      <c r="U363" s="5">
        <f t="shared" si="548"/>
        <v>5.9272010989481871E-2</v>
      </c>
      <c r="V363" s="5">
        <f t="shared" si="548"/>
        <v>0.40903407708904405</v>
      </c>
      <c r="W363" s="5">
        <f t="shared" si="466"/>
        <v>0.48955336447208087</v>
      </c>
      <c r="X363">
        <f>group_stock_price_index[[#This Row],[VNINDEX]]</f>
        <v>1024.68</v>
      </c>
      <c r="Y363" t="s">
        <v>277</v>
      </c>
      <c r="Z363" s="1">
        <f t="shared" si="467"/>
        <v>44985</v>
      </c>
      <c r="AA363" s="4">
        <f t="shared" si="468"/>
        <v>0</v>
      </c>
      <c r="AB363" s="4">
        <f t="shared" si="469"/>
        <v>0</v>
      </c>
      <c r="AC363" s="4">
        <f t="shared" si="470"/>
        <v>0</v>
      </c>
      <c r="AD363" s="4">
        <f t="shared" si="471"/>
        <v>0.4</v>
      </c>
      <c r="AE363" s="4">
        <f t="shared" si="472"/>
        <v>0.4</v>
      </c>
      <c r="AF363" s="7">
        <f t="shared" si="473"/>
        <v>1024.68</v>
      </c>
      <c r="AG363" t="s">
        <v>277</v>
      </c>
      <c r="AI363" t="s">
        <v>277</v>
      </c>
      <c r="AJ363" s="1">
        <f t="shared" si="474"/>
        <v>44985</v>
      </c>
      <c r="AK363" s="4">
        <f t="shared" si="475"/>
        <v>0</v>
      </c>
      <c r="AL363" s="4">
        <f t="shared" si="476"/>
        <v>0</v>
      </c>
      <c r="AM363" s="4">
        <f t="shared" si="477"/>
        <v>0</v>
      </c>
      <c r="AN363" s="4">
        <f t="shared" si="478"/>
        <v>3.8200000000000005E-2</v>
      </c>
      <c r="AO363" s="4">
        <f t="shared" si="479"/>
        <v>3.8200000000000005E-2</v>
      </c>
      <c r="AP363" s="4">
        <f t="shared" si="503"/>
        <v>0</v>
      </c>
      <c r="AQ363" s="4">
        <f t="shared" si="509"/>
        <v>0</v>
      </c>
      <c r="AR363" s="2">
        <f t="shared" si="480"/>
        <v>1024.68</v>
      </c>
      <c r="AU363">
        <f t="shared" si="504"/>
        <v>0.61799999999999999</v>
      </c>
      <c r="AV363">
        <f t="shared" si="505"/>
        <v>0.61799999999999999</v>
      </c>
      <c r="AW363">
        <f t="shared" si="506"/>
        <v>0.61799999999999999</v>
      </c>
      <c r="AX363">
        <f t="shared" si="507"/>
        <v>0.61799999999999999</v>
      </c>
      <c r="BE363" s="1">
        <f t="shared" si="481"/>
        <v>44985</v>
      </c>
      <c r="BF363">
        <f t="shared" si="482"/>
        <v>0.38200000000000001</v>
      </c>
      <c r="BG363">
        <f t="shared" si="483"/>
        <v>0.38200000000000001</v>
      </c>
      <c r="BH363">
        <f t="shared" si="484"/>
        <v>0.38200000000000001</v>
      </c>
      <c r="BI363">
        <f t="shared" si="485"/>
        <v>0.38200000000000001</v>
      </c>
    </row>
    <row r="364" spans="1:61" x14ac:dyDescent="0.25">
      <c r="A364" s="1">
        <f>eod_group_score_df_positive[[#This Row],[date]]</f>
        <v>44984</v>
      </c>
      <c r="B364" t="s">
        <v>277</v>
      </c>
      <c r="C364" s="3">
        <f>AVERAGE(eod_group_score_df_positive!Z364:Z368)</f>
        <v>0.264357640747232</v>
      </c>
      <c r="D364" s="3">
        <f>AVERAGE(eod_group_score_df_positive!AA364:AA368)</f>
        <v>0.29147818813682069</v>
      </c>
      <c r="E364" s="3">
        <f>AVERAGE(eod_group_score_df_positive!AB364:AB368)</f>
        <v>0.21225316367929156</v>
      </c>
      <c r="F364" s="3">
        <f>AVERAGE(eod_group_score_df_positive!AC364:AC368)</f>
        <v>0.72831445929663041</v>
      </c>
      <c r="G364" t="s">
        <v>277</v>
      </c>
      <c r="H364" s="3">
        <f>ABS(AVERAGE(eod_group_score_df_negative!Z364:Z368))</f>
        <v>1.1207228225776269</v>
      </c>
      <c r="I364" s="3">
        <f>ABS(AVERAGE(eod_group_score_df_negative!AA364:AA368))</f>
        <v>0.74544218135992479</v>
      </c>
      <c r="J364" s="3">
        <f>ABS(AVERAGE(eod_group_score_df_negative!AB364:AB368))</f>
        <v>0.60830471943620923</v>
      </c>
      <c r="K364" s="3">
        <f>ABS(AVERAGE(eod_group_score_df_negative!AC364:AC368))</f>
        <v>0.42100076591435265</v>
      </c>
      <c r="L364" t="s">
        <v>277</v>
      </c>
      <c r="M364" s="4">
        <f>(C364-H364)/(C364+H364)</f>
        <v>-0.6182782910493928</v>
      </c>
      <c r="N364" s="4">
        <f t="shared" si="461"/>
        <v>-0.4378002463616652</v>
      </c>
      <c r="O364" s="4">
        <f t="shared" si="462"/>
        <v>-0.48266132579603754</v>
      </c>
      <c r="P364" s="4">
        <f t="shared" si="463"/>
        <v>0.267388516780384</v>
      </c>
      <c r="Q364" t="s">
        <v>277</v>
      </c>
      <c r="R364" s="6">
        <f t="shared" si="464"/>
        <v>44984</v>
      </c>
      <c r="S364" s="5">
        <f t="shared" ref="S364:V364" si="549">AVERAGE(M364:M368)</f>
        <v>0.27693368407718821</v>
      </c>
      <c r="T364" s="5">
        <f t="shared" si="549"/>
        <v>0.30437493590369441</v>
      </c>
      <c r="U364" s="5">
        <f t="shared" si="549"/>
        <v>0.2955014837760192</v>
      </c>
      <c r="V364" s="5">
        <f t="shared" si="549"/>
        <v>0.55420155999492504</v>
      </c>
      <c r="W364" s="5">
        <f t="shared" si="466"/>
        <v>1.4310116637518269</v>
      </c>
      <c r="X364">
        <f>group_stock_price_index[[#This Row],[VNINDEX]]</f>
        <v>1021.25</v>
      </c>
      <c r="Y364" t="s">
        <v>277</v>
      </c>
      <c r="Z364" s="1">
        <f t="shared" si="467"/>
        <v>44984</v>
      </c>
      <c r="AA364" s="4">
        <f t="shared" si="468"/>
        <v>0.2</v>
      </c>
      <c r="AB364" s="4">
        <f t="shared" si="469"/>
        <v>0.4</v>
      </c>
      <c r="AC364" s="4">
        <f t="shared" si="470"/>
        <v>0.2</v>
      </c>
      <c r="AD364" s="4">
        <f t="shared" si="471"/>
        <v>0.6</v>
      </c>
      <c r="AE364" s="4">
        <f t="shared" si="472"/>
        <v>1.4</v>
      </c>
      <c r="AF364" s="7">
        <f t="shared" si="473"/>
        <v>1021.25</v>
      </c>
      <c r="AG364" t="s">
        <v>277</v>
      </c>
      <c r="AI364" t="s">
        <v>277</v>
      </c>
      <c r="AJ364" s="1">
        <f t="shared" si="474"/>
        <v>44984</v>
      </c>
      <c r="AK364" s="4">
        <f t="shared" si="475"/>
        <v>1.9100000000000002E-2</v>
      </c>
      <c r="AL364" s="4">
        <f t="shared" si="476"/>
        <v>3.8200000000000005E-2</v>
      </c>
      <c r="AM364" s="4">
        <f t="shared" si="477"/>
        <v>1.9100000000000002E-2</v>
      </c>
      <c r="AN364" s="4">
        <f t="shared" si="478"/>
        <v>5.7299999999999997E-2</v>
      </c>
      <c r="AO364" s="4">
        <f t="shared" si="479"/>
        <v>0.13370000000000001</v>
      </c>
      <c r="AP364" s="4">
        <f t="shared" si="503"/>
        <v>0</v>
      </c>
      <c r="AQ364" s="4">
        <f t="shared" si="509"/>
        <v>0</v>
      </c>
      <c r="AR364" s="2">
        <f t="shared" si="480"/>
        <v>1021.25</v>
      </c>
      <c r="AU364">
        <f t="shared" si="504"/>
        <v>0.61799999999999999</v>
      </c>
      <c r="AV364">
        <f t="shared" si="505"/>
        <v>0.61799999999999999</v>
      </c>
      <c r="AW364">
        <f t="shared" si="506"/>
        <v>0.61799999999999999</v>
      </c>
      <c r="AX364">
        <f t="shared" si="507"/>
        <v>0.61799999999999999</v>
      </c>
      <c r="BE364" s="1">
        <f t="shared" si="481"/>
        <v>44984</v>
      </c>
      <c r="BF364">
        <f t="shared" si="482"/>
        <v>0.38200000000000001</v>
      </c>
      <c r="BG364">
        <f t="shared" si="483"/>
        <v>0.38200000000000001</v>
      </c>
      <c r="BH364">
        <f t="shared" si="484"/>
        <v>0.38200000000000001</v>
      </c>
      <c r="BI364">
        <f t="shared" si="485"/>
        <v>0.38200000000000001</v>
      </c>
    </row>
    <row r="365" spans="1:61" x14ac:dyDescent="0.25">
      <c r="A365" s="1">
        <f>eod_group_score_df_positive[[#This Row],[date]]</f>
        <v>44981</v>
      </c>
      <c r="B365" t="s">
        <v>277</v>
      </c>
      <c r="C365" s="3">
        <f>AVERAGE(eod_group_score_df_positive!Z365:Z369)</f>
        <v>1.7884343469436383</v>
      </c>
      <c r="D365" s="3">
        <f>AVERAGE(eod_group_score_df_positive!AA365:AA369)</f>
        <v>1.0451500505536664</v>
      </c>
      <c r="E365" s="3">
        <f>AVERAGE(eod_group_score_df_positive!AB365:AB369)</f>
        <v>0.96154233937744249</v>
      </c>
      <c r="F365" s="3">
        <f>AVERAGE(eod_group_score_df_positive!AC365:AC369)</f>
        <v>1.0180887743345464</v>
      </c>
      <c r="G365" t="s">
        <v>277</v>
      </c>
      <c r="H365" s="3">
        <f>ABS(AVERAGE(eod_group_score_df_negative!Z365:Z369))</f>
        <v>0.88697735628016616</v>
      </c>
      <c r="I365" s="3">
        <f>ABS(AVERAGE(eod_group_score_df_negative!AA365:AA369))</f>
        <v>0.56266589808842782</v>
      </c>
      <c r="J365" s="3">
        <f>ABS(AVERAGE(eod_group_score_df_negative!AB365:AB369))</f>
        <v>0.50735056685798008</v>
      </c>
      <c r="K365" s="3">
        <f>ABS(AVERAGE(eod_group_score_df_negative!AC365:AC369))</f>
        <v>0.32705056629932672</v>
      </c>
      <c r="L365" t="s">
        <v>277</v>
      </c>
      <c r="M365" s="4">
        <f t="shared" si="460"/>
        <v>0.33694140964444425</v>
      </c>
      <c r="N365" s="4">
        <f t="shared" si="461"/>
        <v>0.30008668148411388</v>
      </c>
      <c r="O365" s="4">
        <f t="shared" si="462"/>
        <v>0.30920686633547412</v>
      </c>
      <c r="P365" s="4">
        <f t="shared" si="463"/>
        <v>0.51372983241243997</v>
      </c>
      <c r="Q365" t="s">
        <v>277</v>
      </c>
      <c r="R365" s="6">
        <f t="shared" si="464"/>
        <v>44981</v>
      </c>
      <c r="S365" s="5">
        <f t="shared" ref="S365:V365" si="550">AVERAGE(M365:M369)</f>
        <v>0.58670732333933029</v>
      </c>
      <c r="T365" s="5">
        <f t="shared" si="550"/>
        <v>0.56921983312556956</v>
      </c>
      <c r="U365" s="5">
        <f t="shared" si="550"/>
        <v>0.57587964464289099</v>
      </c>
      <c r="V365" s="5">
        <f t="shared" si="550"/>
        <v>0.68641704799749281</v>
      </c>
      <c r="W365" s="5">
        <f t="shared" si="466"/>
        <v>2.4182238491052837</v>
      </c>
      <c r="X365">
        <f>group_stock_price_index[[#This Row],[VNINDEX]]</f>
        <v>1039.56</v>
      </c>
      <c r="Y365" t="s">
        <v>277</v>
      </c>
      <c r="Z365" s="1">
        <f t="shared" si="467"/>
        <v>44981</v>
      </c>
      <c r="AA365" s="4">
        <f t="shared" si="468"/>
        <v>0.6</v>
      </c>
      <c r="AB365" s="4">
        <f t="shared" si="469"/>
        <v>0.6</v>
      </c>
      <c r="AC365" s="4">
        <f t="shared" si="470"/>
        <v>0.6</v>
      </c>
      <c r="AD365" s="4">
        <f t="shared" si="471"/>
        <v>0.6</v>
      </c>
      <c r="AE365" s="4">
        <f t="shared" si="472"/>
        <v>2.4</v>
      </c>
      <c r="AF365" s="7">
        <f t="shared" si="473"/>
        <v>1039.56</v>
      </c>
      <c r="AG365" t="s">
        <v>277</v>
      </c>
      <c r="AI365" t="s">
        <v>277</v>
      </c>
      <c r="AJ365" s="1">
        <f t="shared" si="474"/>
        <v>44981</v>
      </c>
      <c r="AK365" s="4">
        <f t="shared" si="475"/>
        <v>0.15</v>
      </c>
      <c r="AL365" s="4">
        <f t="shared" si="476"/>
        <v>0.15</v>
      </c>
      <c r="AM365" s="4">
        <f t="shared" si="477"/>
        <v>9.2699999999999991E-2</v>
      </c>
      <c r="AN365" s="4">
        <f t="shared" si="478"/>
        <v>5.7299999999999997E-2</v>
      </c>
      <c r="AO365" s="4">
        <f t="shared" si="479"/>
        <v>0.45</v>
      </c>
      <c r="AP365" s="4">
        <f t="shared" si="503"/>
        <v>0.7</v>
      </c>
      <c r="AQ365" s="4">
        <f t="shared" si="509"/>
        <v>0.4</v>
      </c>
      <c r="AR365" s="2">
        <f t="shared" si="480"/>
        <v>1039.56</v>
      </c>
      <c r="AU365">
        <f t="shared" si="504"/>
        <v>0.61799999999999999</v>
      </c>
      <c r="AV365">
        <f t="shared" si="505"/>
        <v>0.61799999999999999</v>
      </c>
      <c r="AW365">
        <f t="shared" si="506"/>
        <v>0.61799999999999999</v>
      </c>
      <c r="AX365">
        <f t="shared" si="507"/>
        <v>0.61799999999999999</v>
      </c>
      <c r="BE365" s="1">
        <f t="shared" si="481"/>
        <v>44981</v>
      </c>
      <c r="BF365">
        <f t="shared" si="482"/>
        <v>1</v>
      </c>
      <c r="BG365">
        <f t="shared" si="483"/>
        <v>1</v>
      </c>
      <c r="BH365">
        <f t="shared" si="484"/>
        <v>0.61799999999999999</v>
      </c>
      <c r="BI365">
        <f t="shared" si="485"/>
        <v>0.38200000000000001</v>
      </c>
    </row>
    <row r="366" spans="1:61" x14ac:dyDescent="0.25">
      <c r="A366" s="1">
        <f>eod_group_score_df_positive[[#This Row],[date]]</f>
        <v>44980</v>
      </c>
      <c r="B366" t="s">
        <v>277</v>
      </c>
      <c r="C366" s="3">
        <f>AVERAGE(eod_group_score_df_positive!Z366:Z370)</f>
        <v>1.8641299792245896</v>
      </c>
      <c r="D366" s="3">
        <f>AVERAGE(eod_group_score_df_positive!AA366:AA370)</f>
        <v>1.0958937754174289</v>
      </c>
      <c r="E366" s="3">
        <f>AVERAGE(eod_group_score_df_positive!AB366:AB370)</f>
        <v>0.9972232178911794</v>
      </c>
      <c r="F366" s="3">
        <f>AVERAGE(eod_group_score_df_positive!AC366:AC370)</f>
        <v>0.92079040991825134</v>
      </c>
      <c r="G366" t="s">
        <v>277</v>
      </c>
      <c r="H366" s="3">
        <f>ABS(AVERAGE(eod_group_score_df_negative!Z366:Z370))</f>
        <v>0.81618704177542478</v>
      </c>
      <c r="I366" s="3">
        <f>ABS(AVERAGE(eod_group_score_df_negative!AA366:AA370))</f>
        <v>0.50847999658270993</v>
      </c>
      <c r="J366" s="3">
        <f>ABS(AVERAGE(eod_group_score_df_negative!AB366:AB370))</f>
        <v>0.46281453937362294</v>
      </c>
      <c r="K366" s="3">
        <f>ABS(AVERAGE(eod_group_score_df_negative!AC366:AC370))</f>
        <v>0.26590800930265146</v>
      </c>
      <c r="L366" t="s">
        <v>277</v>
      </c>
      <c r="M366" s="4">
        <f t="shared" si="460"/>
        <v>0.39097723487133701</v>
      </c>
      <c r="N366" s="4">
        <f t="shared" si="461"/>
        <v>0.36613274854425143</v>
      </c>
      <c r="O366" s="4">
        <f t="shared" si="462"/>
        <v>0.36602387565558864</v>
      </c>
      <c r="P366" s="4">
        <f t="shared" si="463"/>
        <v>0.55185242518949895</v>
      </c>
      <c r="Q366" t="s">
        <v>277</v>
      </c>
      <c r="R366" s="6">
        <f t="shared" si="464"/>
        <v>44980</v>
      </c>
      <c r="S366" s="5">
        <f t="shared" ref="S366:V366" si="551">AVERAGE(M366:M370)</f>
        <v>0.54192145133014047</v>
      </c>
      <c r="T366" s="5">
        <f t="shared" si="551"/>
        <v>0.54915435283303238</v>
      </c>
      <c r="U366" s="5">
        <f t="shared" si="551"/>
        <v>0.57503369014578576</v>
      </c>
      <c r="V366" s="5">
        <f t="shared" si="551"/>
        <v>0.61094918471192017</v>
      </c>
      <c r="W366" s="5">
        <f t="shared" si="466"/>
        <v>2.2770586790208789</v>
      </c>
      <c r="X366">
        <f>group_stock_price_index[[#This Row],[VNINDEX]]</f>
        <v>1053.6600000000001</v>
      </c>
      <c r="Y366" t="s">
        <v>277</v>
      </c>
      <c r="Z366" s="1">
        <f t="shared" si="467"/>
        <v>44980</v>
      </c>
      <c r="AA366" s="4">
        <f t="shared" si="468"/>
        <v>0.6</v>
      </c>
      <c r="AB366" s="4">
        <f t="shared" si="469"/>
        <v>0.6</v>
      </c>
      <c r="AC366" s="4">
        <f t="shared" si="470"/>
        <v>0.6</v>
      </c>
      <c r="AD366" s="4">
        <f t="shared" si="471"/>
        <v>0.6</v>
      </c>
      <c r="AE366" s="4">
        <f t="shared" si="472"/>
        <v>2.4</v>
      </c>
      <c r="AF366" s="7">
        <f t="shared" si="473"/>
        <v>1053.6600000000001</v>
      </c>
      <c r="AG366" t="s">
        <v>277</v>
      </c>
      <c r="AI366" t="s">
        <v>277</v>
      </c>
      <c r="AJ366" s="1">
        <f t="shared" si="474"/>
        <v>44980</v>
      </c>
      <c r="AK366" s="4">
        <f t="shared" si="475"/>
        <v>0.15</v>
      </c>
      <c r="AL366" s="4">
        <f t="shared" si="476"/>
        <v>0.15</v>
      </c>
      <c r="AM366" s="4">
        <f t="shared" si="477"/>
        <v>9.2699999999999991E-2</v>
      </c>
      <c r="AN366" s="4">
        <f t="shared" si="478"/>
        <v>5.7299999999999997E-2</v>
      </c>
      <c r="AO366" s="4">
        <f t="shared" si="479"/>
        <v>0.45</v>
      </c>
      <c r="AP366" s="4">
        <f t="shared" si="503"/>
        <v>0.7</v>
      </c>
      <c r="AQ366" s="4">
        <f t="shared" si="509"/>
        <v>0.4</v>
      </c>
      <c r="AR366" s="2">
        <f t="shared" si="480"/>
        <v>1053.6600000000001</v>
      </c>
      <c r="AU366">
        <f t="shared" si="504"/>
        <v>0.61799999999999999</v>
      </c>
      <c r="AV366">
        <f t="shared" si="505"/>
        <v>0.61799999999999999</v>
      </c>
      <c r="AW366">
        <f t="shared" si="506"/>
        <v>0.61799999999999999</v>
      </c>
      <c r="AX366">
        <f t="shared" si="507"/>
        <v>0.61799999999999999</v>
      </c>
      <c r="BE366" s="1">
        <f t="shared" si="481"/>
        <v>44980</v>
      </c>
      <c r="BF366">
        <f t="shared" si="482"/>
        <v>1</v>
      </c>
      <c r="BG366">
        <f t="shared" si="483"/>
        <v>1</v>
      </c>
      <c r="BH366">
        <f t="shared" si="484"/>
        <v>0.61799999999999999</v>
      </c>
      <c r="BI366">
        <f t="shared" si="485"/>
        <v>0.38200000000000001</v>
      </c>
    </row>
    <row r="367" spans="1:61" x14ac:dyDescent="0.25">
      <c r="A367" s="1">
        <f>eod_group_score_df_positive[[#This Row],[date]]</f>
        <v>44979</v>
      </c>
      <c r="B367" t="s">
        <v>277</v>
      </c>
      <c r="C367" s="3">
        <f>AVERAGE(eod_group_score_df_positive!Z367:Z371)</f>
        <v>1.9877510690635976</v>
      </c>
      <c r="D367" s="3">
        <f>AVERAGE(eod_group_score_df_positive!AA367:AA371)</f>
        <v>1.4624222610149822</v>
      </c>
      <c r="E367" s="3">
        <f>AVERAGE(eod_group_score_df_positive!AB367:AB371)</f>
        <v>1.2674886139431152</v>
      </c>
      <c r="F367" s="3">
        <f>AVERAGE(eod_group_score_df_positive!AC367:AC371)</f>
        <v>0.98581455131809115</v>
      </c>
      <c r="G367" t="s">
        <v>277</v>
      </c>
      <c r="H367" s="3">
        <f>ABS(AVERAGE(eod_group_score_df_negative!Z367:Z371))</f>
        <v>0.81249609758129859</v>
      </c>
      <c r="I367" s="3">
        <f>ABS(AVERAGE(eod_group_score_df_negative!AA367:AA371))</f>
        <v>0.51707831889897049</v>
      </c>
      <c r="J367" s="3">
        <f>ABS(AVERAGE(eod_group_score_df_negative!AB367:AB371))</f>
        <v>0.46801247763577092</v>
      </c>
      <c r="K367" s="3">
        <f>ABS(AVERAGE(eod_group_score_df_negative!AC367:AC371))</f>
        <v>0.24543739206583531</v>
      </c>
      <c r="L367" t="s">
        <v>277</v>
      </c>
      <c r="M367" s="4">
        <f t="shared" si="460"/>
        <v>0.41969687014822532</v>
      </c>
      <c r="N367" s="4">
        <f t="shared" si="461"/>
        <v>0.47756689323986207</v>
      </c>
      <c r="O367" s="4">
        <f t="shared" si="462"/>
        <v>0.46066011723450689</v>
      </c>
      <c r="P367" s="4">
        <f t="shared" si="463"/>
        <v>0.60132060154758515</v>
      </c>
      <c r="Q367" t="s">
        <v>277</v>
      </c>
      <c r="R367" s="6">
        <f t="shared" si="464"/>
        <v>44979</v>
      </c>
      <c r="S367" s="5">
        <f t="shared" ref="S367:V367" si="552">AVERAGE(M367:M371)</f>
        <v>0.4608152520162031</v>
      </c>
      <c r="T367" s="5">
        <f t="shared" si="552"/>
        <v>0.49026276105784544</v>
      </c>
      <c r="U367" s="5">
        <f t="shared" si="552"/>
        <v>0.53570259334158332</v>
      </c>
      <c r="V367" s="5">
        <f t="shared" si="552"/>
        <v>0.52721543529991055</v>
      </c>
      <c r="W367" s="5">
        <f t="shared" si="466"/>
        <v>2.0139960417155427</v>
      </c>
      <c r="X367">
        <f>group_stock_price_index[[#This Row],[VNINDEX]]</f>
        <v>1054.28</v>
      </c>
      <c r="Y367" t="s">
        <v>277</v>
      </c>
      <c r="Z367" s="1">
        <f t="shared" si="467"/>
        <v>44979</v>
      </c>
      <c r="AA367" s="4">
        <f t="shared" si="468"/>
        <v>0.4</v>
      </c>
      <c r="AB367" s="4">
        <f t="shared" si="469"/>
        <v>0.4</v>
      </c>
      <c r="AC367" s="4">
        <f t="shared" si="470"/>
        <v>0.6</v>
      </c>
      <c r="AD367" s="4">
        <f t="shared" si="471"/>
        <v>0.6</v>
      </c>
      <c r="AE367" s="4">
        <f t="shared" si="472"/>
        <v>2</v>
      </c>
      <c r="AF367" s="7">
        <f t="shared" si="473"/>
        <v>1054.28</v>
      </c>
      <c r="AG367" t="s">
        <v>277</v>
      </c>
      <c r="AI367" t="s">
        <v>277</v>
      </c>
      <c r="AJ367" s="1">
        <f t="shared" si="474"/>
        <v>44979</v>
      </c>
      <c r="AK367" s="4">
        <f t="shared" si="475"/>
        <v>0.1</v>
      </c>
      <c r="AL367" s="4">
        <f t="shared" si="476"/>
        <v>0.1</v>
      </c>
      <c r="AM367" s="4">
        <f t="shared" si="477"/>
        <v>9.2699999999999991E-2</v>
      </c>
      <c r="AN367" s="4">
        <f t="shared" si="478"/>
        <v>5.7299999999999997E-2</v>
      </c>
      <c r="AO367" s="4">
        <f t="shared" si="479"/>
        <v>0.35000000000000003</v>
      </c>
      <c r="AP367" s="4">
        <f t="shared" si="503"/>
        <v>0.7</v>
      </c>
      <c r="AQ367" s="4">
        <f t="shared" si="509"/>
        <v>0.4</v>
      </c>
      <c r="AR367" s="2">
        <f t="shared" si="480"/>
        <v>1054.28</v>
      </c>
      <c r="AU367">
        <f t="shared" si="504"/>
        <v>0.61799999999999999</v>
      </c>
      <c r="AV367">
        <f t="shared" si="505"/>
        <v>1</v>
      </c>
      <c r="AW367">
        <f t="shared" si="506"/>
        <v>1</v>
      </c>
      <c r="AX367">
        <f t="shared" si="507"/>
        <v>0.61799999999999999</v>
      </c>
      <c r="BE367" s="1">
        <f t="shared" si="481"/>
        <v>44979</v>
      </c>
      <c r="BF367">
        <f t="shared" si="482"/>
        <v>1</v>
      </c>
      <c r="BG367">
        <f t="shared" si="483"/>
        <v>1</v>
      </c>
      <c r="BH367">
        <f t="shared" si="484"/>
        <v>0.61799999999999999</v>
      </c>
      <c r="BI367">
        <f t="shared" si="485"/>
        <v>0.38200000000000001</v>
      </c>
    </row>
    <row r="368" spans="1:61" x14ac:dyDescent="0.25">
      <c r="A368" s="1">
        <f>eod_group_score_df_positive[[#This Row],[date]]</f>
        <v>44978</v>
      </c>
      <c r="B368" t="s">
        <v>277</v>
      </c>
      <c r="C368" s="3">
        <f>AVERAGE(eod_group_score_df_positive!Z368:Z372)</f>
        <v>2.3315660845859973</v>
      </c>
      <c r="D368" s="3">
        <f>AVERAGE(eod_group_score_df_positive!AA368:AA372)</f>
        <v>1.5687394637300156</v>
      </c>
      <c r="E368" s="3">
        <f>AVERAGE(eod_group_score_df_positive!AB368:AB372)</f>
        <v>1.4639208522124352</v>
      </c>
      <c r="F368" s="3">
        <f>AVERAGE(eod_group_score_df_positive!AC368:AC372)</f>
        <v>0.90245579834431333</v>
      </c>
      <c r="G368" t="s">
        <v>277</v>
      </c>
      <c r="H368" s="3">
        <f>ABS(AVERAGE(eod_group_score_df_negative!Z368:Z372))</f>
        <v>0.18180305257228496</v>
      </c>
      <c r="I368" s="3">
        <f>ABS(AVERAGE(eod_group_score_df_negative!AA368:AA372))</f>
        <v>0.15905315688954896</v>
      </c>
      <c r="J368" s="3">
        <f>ABS(AVERAGE(eod_group_score_df_negative!AB368:AB372))</f>
        <v>0.14101101029366858</v>
      </c>
      <c r="K368" s="3">
        <f>ABS(AVERAGE(eod_group_score_df_negative!AC368:AC372))</f>
        <v>8.0228067853141641E-2</v>
      </c>
      <c r="L368" t="s">
        <v>277</v>
      </c>
      <c r="M368" s="4">
        <f t="shared" si="460"/>
        <v>0.85533119677132741</v>
      </c>
      <c r="N368" s="4">
        <f t="shared" si="461"/>
        <v>0.81588860261190999</v>
      </c>
      <c r="O368" s="4">
        <f t="shared" si="462"/>
        <v>0.82427788545056402</v>
      </c>
      <c r="P368" s="4">
        <f t="shared" si="463"/>
        <v>0.83671642404471702</v>
      </c>
      <c r="Q368" t="s">
        <v>277</v>
      </c>
      <c r="R368" s="6">
        <f t="shared" si="464"/>
        <v>44978</v>
      </c>
      <c r="S368" s="5">
        <f t="shared" ref="S368:V368" si="553">AVERAGE(M368:M372)</f>
        <v>0.33470883148275443</v>
      </c>
      <c r="T368" s="5">
        <f t="shared" si="553"/>
        <v>0.409186706430127</v>
      </c>
      <c r="U368" s="5">
        <f t="shared" si="553"/>
        <v>0.39826008762666631</v>
      </c>
      <c r="V368" s="5">
        <f t="shared" si="553"/>
        <v>0.39558994390021984</v>
      </c>
      <c r="W368" s="5">
        <f t="shared" si="466"/>
        <v>1.5377455694397675</v>
      </c>
      <c r="X368">
        <f>group_stock_price_index[[#This Row],[VNINDEX]]</f>
        <v>1082.23</v>
      </c>
      <c r="Y368" t="s">
        <v>277</v>
      </c>
      <c r="Z368" s="1">
        <f t="shared" si="467"/>
        <v>44978</v>
      </c>
      <c r="AA368" s="4">
        <f t="shared" si="468"/>
        <v>0.4</v>
      </c>
      <c r="AB368" s="4">
        <f t="shared" si="469"/>
        <v>0.4</v>
      </c>
      <c r="AC368" s="4">
        <f t="shared" si="470"/>
        <v>0.4</v>
      </c>
      <c r="AD368" s="4">
        <f t="shared" si="471"/>
        <v>0.4</v>
      </c>
      <c r="AE368" s="4">
        <f t="shared" si="472"/>
        <v>1.6</v>
      </c>
      <c r="AF368" s="7">
        <f t="shared" si="473"/>
        <v>1082.23</v>
      </c>
      <c r="AG368" t="s">
        <v>277</v>
      </c>
      <c r="AI368" t="s">
        <v>277</v>
      </c>
      <c r="AJ368" s="1">
        <f t="shared" si="474"/>
        <v>44978</v>
      </c>
      <c r="AK368" s="4">
        <f t="shared" si="475"/>
        <v>0.1</v>
      </c>
      <c r="AL368" s="4">
        <f t="shared" si="476"/>
        <v>0.1</v>
      </c>
      <c r="AM368" s="4">
        <f t="shared" si="477"/>
        <v>6.1800000000000001E-2</v>
      </c>
      <c r="AN368" s="4">
        <f t="shared" si="478"/>
        <v>3.8200000000000005E-2</v>
      </c>
      <c r="AO368" s="4">
        <f t="shared" si="479"/>
        <v>0.30000000000000004</v>
      </c>
      <c r="AP368" s="4">
        <f t="shared" si="503"/>
        <v>0.7</v>
      </c>
      <c r="AQ368" s="4">
        <f t="shared" si="509"/>
        <v>0.4</v>
      </c>
      <c r="AR368" s="2">
        <f t="shared" si="480"/>
        <v>1082.23</v>
      </c>
      <c r="AU368">
        <f t="shared" si="504"/>
        <v>0.61799999999999999</v>
      </c>
      <c r="AV368">
        <f t="shared" si="505"/>
        <v>1</v>
      </c>
      <c r="AW368">
        <f t="shared" si="506"/>
        <v>1</v>
      </c>
      <c r="AX368">
        <f t="shared" si="507"/>
        <v>0.61799999999999999</v>
      </c>
      <c r="BE368" s="1">
        <f t="shared" si="481"/>
        <v>44978</v>
      </c>
      <c r="BF368">
        <f t="shared" si="482"/>
        <v>1</v>
      </c>
      <c r="BG368">
        <f t="shared" si="483"/>
        <v>1</v>
      </c>
      <c r="BH368">
        <f t="shared" si="484"/>
        <v>0.61799999999999999</v>
      </c>
      <c r="BI368">
        <f t="shared" si="485"/>
        <v>0.38200000000000001</v>
      </c>
    </row>
    <row r="369" spans="1:61" x14ac:dyDescent="0.25">
      <c r="A369" s="1">
        <f>eod_group_score_df_positive[[#This Row],[date]]</f>
        <v>44977</v>
      </c>
      <c r="B369" t="s">
        <v>277</v>
      </c>
      <c r="C369" s="3">
        <f>AVERAGE(eod_group_score_df_positive!Z369:Z373)</f>
        <v>2.3492248095399662</v>
      </c>
      <c r="D369" s="3">
        <f>AVERAGE(eod_group_score_df_positive!AA369:AA373)</f>
        <v>1.5580710743015314</v>
      </c>
      <c r="E369" s="3">
        <f>AVERAGE(eod_group_score_df_positive!AB369:AB373)</f>
        <v>1.4428667388357534</v>
      </c>
      <c r="F369" s="3">
        <f>AVERAGE(eod_group_score_df_positive!AC369:AC373)</f>
        <v>0.72085563605663283</v>
      </c>
      <c r="G369" t="s">
        <v>277</v>
      </c>
      <c r="H369" s="3">
        <f>ABS(AVERAGE(eod_group_score_df_negative!Z369:Z373))</f>
        <v>8.446118782049751E-2</v>
      </c>
      <c r="I369" s="3">
        <f>ABS(AVERAGE(eod_group_score_df_negative!AA369:AA373))</f>
        <v>9.3806633238853812E-2</v>
      </c>
      <c r="J369" s="3">
        <f>ABS(AVERAGE(eod_group_score_df_negative!AB369:AB373))</f>
        <v>6.0722857896197427E-2</v>
      </c>
      <c r="K369" s="3">
        <f>ABS(AVERAGE(eod_group_score_df_negative!AC369:AC373))</f>
        <v>2.6739242159747888E-2</v>
      </c>
      <c r="L369" t="s">
        <v>277</v>
      </c>
      <c r="M369" s="4">
        <f t="shared" si="460"/>
        <v>0.93058990526131746</v>
      </c>
      <c r="N369" s="4">
        <f t="shared" si="461"/>
        <v>0.8864242397477109</v>
      </c>
      <c r="O369" s="4">
        <f t="shared" si="462"/>
        <v>0.91922947853832138</v>
      </c>
      <c r="P369" s="4">
        <f t="shared" si="463"/>
        <v>0.92846595679322297</v>
      </c>
      <c r="Q369" t="s">
        <v>277</v>
      </c>
      <c r="R369" s="6">
        <f t="shared" si="464"/>
        <v>44977</v>
      </c>
      <c r="S369" s="5">
        <f t="shared" ref="S369:V369" si="554">AVERAGE(M369:M373)</f>
        <v>6.242017630066532E-2</v>
      </c>
      <c r="T369" s="5">
        <f t="shared" si="554"/>
        <v>0.27214118999461517</v>
      </c>
      <c r="U369" s="5">
        <f t="shared" si="554"/>
        <v>0.12588705428328059</v>
      </c>
      <c r="V369" s="5">
        <f t="shared" si="554"/>
        <v>0.21179989744856145</v>
      </c>
      <c r="W369" s="5">
        <f t="shared" si="466"/>
        <v>0.67224831802712248</v>
      </c>
      <c r="X369">
        <f>group_stock_price_index[[#This Row],[VNINDEX]]</f>
        <v>1086.69</v>
      </c>
      <c r="Y369" t="s">
        <v>277</v>
      </c>
      <c r="Z369" s="1">
        <f t="shared" si="467"/>
        <v>44977</v>
      </c>
      <c r="AA369" s="4">
        <f t="shared" si="468"/>
        <v>0</v>
      </c>
      <c r="AB369" s="4">
        <f t="shared" si="469"/>
        <v>0.2</v>
      </c>
      <c r="AC369" s="4">
        <f t="shared" si="470"/>
        <v>0</v>
      </c>
      <c r="AD369" s="4">
        <f t="shared" si="471"/>
        <v>0.2</v>
      </c>
      <c r="AE369" s="4">
        <f t="shared" si="472"/>
        <v>0.4</v>
      </c>
      <c r="AF369" s="7">
        <f t="shared" si="473"/>
        <v>1086.69</v>
      </c>
      <c r="AG369" t="s">
        <v>277</v>
      </c>
      <c r="AI369" t="s">
        <v>277</v>
      </c>
      <c r="AJ369" s="1">
        <f t="shared" si="474"/>
        <v>44977</v>
      </c>
      <c r="AK369" s="4">
        <f t="shared" si="475"/>
        <v>0</v>
      </c>
      <c r="AL369" s="4">
        <f t="shared" si="476"/>
        <v>0.05</v>
      </c>
      <c r="AM369" s="4">
        <f t="shared" si="477"/>
        <v>0</v>
      </c>
      <c r="AN369" s="4">
        <f t="shared" si="478"/>
        <v>1.9100000000000002E-2</v>
      </c>
      <c r="AO369" s="4">
        <f t="shared" si="479"/>
        <v>6.9100000000000009E-2</v>
      </c>
      <c r="AP369" s="4">
        <f t="shared" si="503"/>
        <v>0</v>
      </c>
      <c r="AQ369" s="4">
        <f t="shared" si="509"/>
        <v>0</v>
      </c>
      <c r="AR369" s="2">
        <f t="shared" si="480"/>
        <v>1086.69</v>
      </c>
      <c r="AU369">
        <f t="shared" si="504"/>
        <v>0.61799999999999999</v>
      </c>
      <c r="AV369">
        <f t="shared" si="505"/>
        <v>1</v>
      </c>
      <c r="AW369">
        <f t="shared" si="506"/>
        <v>1</v>
      </c>
      <c r="AX369">
        <f t="shared" si="507"/>
        <v>0.61799999999999999</v>
      </c>
      <c r="BE369" s="1">
        <f t="shared" si="481"/>
        <v>44977</v>
      </c>
      <c r="BF369">
        <f t="shared" si="482"/>
        <v>1</v>
      </c>
      <c r="BG369">
        <f t="shared" si="483"/>
        <v>1</v>
      </c>
      <c r="BH369">
        <f t="shared" si="484"/>
        <v>0.61799999999999999</v>
      </c>
      <c r="BI369">
        <f t="shared" si="485"/>
        <v>0.38200000000000001</v>
      </c>
    </row>
    <row r="370" spans="1:61" x14ac:dyDescent="0.25">
      <c r="A370" s="1">
        <f>eod_group_score_df_positive[[#This Row],[date]]</f>
        <v>44974</v>
      </c>
      <c r="B370" t="s">
        <v>277</v>
      </c>
      <c r="C370" s="3">
        <f>AVERAGE(eod_group_score_df_positive!Z370:Z374)</f>
        <v>0.83128885051740276</v>
      </c>
      <c r="D370" s="3">
        <f>AVERAGE(eod_group_score_df_positive!AA370:AA374)</f>
        <v>0.81638286500853385</v>
      </c>
      <c r="E370" s="3">
        <f>AVERAGE(eod_group_score_df_positive!AB370:AB374)</f>
        <v>0.69973886934484097</v>
      </c>
      <c r="F370" s="3">
        <f>AVERAGE(eod_group_score_df_positive!AC370:AC374)</f>
        <v>0.32327130436161883</v>
      </c>
      <c r="G370" t="s">
        <v>277</v>
      </c>
      <c r="H370" s="3">
        <f>ABS(AVERAGE(eod_group_score_df_negative!Z370:Z374))</f>
        <v>0.66247548171472226</v>
      </c>
      <c r="I370" s="3">
        <f>ABS(AVERAGE(eod_group_score_df_negative!AA370:AA374))</f>
        <v>0.54452824208280437</v>
      </c>
      <c r="J370" s="3">
        <f>ABS(AVERAGE(eod_group_score_df_negative!AB370:AB374))</f>
        <v>0.37267668897039197</v>
      </c>
      <c r="K370" s="3">
        <f>ABS(AVERAGE(eod_group_score_df_negative!AC370:AC374))</f>
        <v>0.24567273347476565</v>
      </c>
      <c r="L370" t="s">
        <v>277</v>
      </c>
      <c r="M370" s="4">
        <f t="shared" ref="M370:M391" si="555">(C370-H370)/(C370+H370)</f>
        <v>0.11301204959849555</v>
      </c>
      <c r="N370" s="4">
        <f t="shared" ref="N370:N391" si="556">(D370-I370)/(D370+I370)</f>
        <v>0.19975928002142745</v>
      </c>
      <c r="O370" s="4">
        <f t="shared" ref="O370:O391" si="557">(E370-J370)/(E370+J370)</f>
        <v>0.30497709384994781</v>
      </c>
      <c r="P370" s="4">
        <f t="shared" ref="P370:P391" si="558">(F370-K370)/(F370+K370)</f>
        <v>0.13639051598457699</v>
      </c>
      <c r="Q370" t="s">
        <v>277</v>
      </c>
      <c r="R370" s="6">
        <f t="shared" ref="R370:R391" si="559">A370</f>
        <v>44974</v>
      </c>
      <c r="S370" s="5">
        <f t="shared" ref="S370:V370" si="560">AVERAGE(M370:M374)</f>
        <v>-0.25565630192098798</v>
      </c>
      <c r="T370" s="5">
        <f t="shared" si="560"/>
        <v>9.6038566100513229E-2</v>
      </c>
      <c r="U370" s="5">
        <f t="shared" si="560"/>
        <v>-0.18576804421739659</v>
      </c>
      <c r="V370" s="5">
        <f t="shared" si="560"/>
        <v>-5.8023345181264559E-3</v>
      </c>
      <c r="W370" s="5">
        <f t="shared" ref="W370:W391" si="561">SUM(S370:V370)</f>
        <v>-0.3511881145559978</v>
      </c>
      <c r="X370">
        <f>group_stock_price_index[[#This Row],[VNINDEX]]</f>
        <v>1059.31</v>
      </c>
      <c r="Y370" t="s">
        <v>277</v>
      </c>
      <c r="Z370" s="1">
        <f t="shared" ref="Z370:Z391" si="562">R370</f>
        <v>44974</v>
      </c>
      <c r="AA370" s="4">
        <f t="shared" ref="AA370:AA391" si="563">IF($W370&lt;0,0,IF(S370&lt;20%,0,IF(AND(S370&gt;=20%,S370&lt;30%),20%,IF(AND(S370&gt;=30%,S370&lt;50%),40%,IF(AND(S370&gt;=50%,S370&lt;70%),60%,IF(AND(S370&gt;=70%,S370&lt;80%),80%,IF(S370&gt;=80%,100%)))))))*$AH$1</f>
        <v>0</v>
      </c>
      <c r="AB370" s="4">
        <f t="shared" ref="AB370:AB391" si="564">IF($W370&lt;0,0,IF(T370&lt;20%,0,IF(AND(T370&gt;=20%,T370&lt;30%),20%,IF(AND(T370&gt;=30%,T370&lt;50%),40%,IF(AND(T370&gt;=50%,T370&lt;70%),60%,IF(AND(T370&gt;=70%,T370&lt;80%),80%,IF(T370&gt;=80%,100%)))))))*$AH$1</f>
        <v>0</v>
      </c>
      <c r="AC370" s="4">
        <f t="shared" ref="AC370:AC391" si="565">IF($W370&lt;0,0,IF(U370&lt;20%,0,IF(AND(U370&gt;=20%,U370&lt;30%),20%,IF(AND(U370&gt;=30%,U370&lt;50%),40%,IF(AND(U370&gt;=50%,U370&lt;70%),60%,IF(AND(U370&gt;=70%,U370&lt;80%),80%,IF(U370&gt;=80%,100%)))))))*$AH$1</f>
        <v>0</v>
      </c>
      <c r="AD370" s="4">
        <f t="shared" ref="AD370:AD391" si="566">IF($W370&lt;0,0,IF(V370&lt;20%,0,IF(AND(V370&gt;=20%,V370&lt;30%),20%,IF(AND(V370&gt;=30%,V370&lt;50%),40%,IF(AND(V370&gt;=50%,V370&lt;70%),60%,IF(AND(V370&gt;=70%,V370&lt;80%),80%,IF(V370&gt;=80%,100%)))))))*$AH$1</f>
        <v>0</v>
      </c>
      <c r="AE370" s="4">
        <f t="shared" ref="AE370:AE391" si="567">SUM(AA370:AD370)</f>
        <v>0</v>
      </c>
      <c r="AF370" s="7">
        <f t="shared" ref="AF370:AF391" si="568">X370</f>
        <v>1059.31</v>
      </c>
      <c r="AG370" t="s">
        <v>277</v>
      </c>
      <c r="AI370" t="s">
        <v>277</v>
      </c>
      <c r="AJ370" s="1">
        <f t="shared" ref="AJ370:AJ391" si="569">Z370</f>
        <v>44974</v>
      </c>
      <c r="AK370" s="4">
        <f t="shared" ref="AK370:AK391" si="570">AA370*$AT$1*BF370</f>
        <v>0</v>
      </c>
      <c r="AL370" s="4">
        <f t="shared" ref="AL370:AL391" si="571">AB370*$AT$1*BG370</f>
        <v>0</v>
      </c>
      <c r="AM370" s="4">
        <f t="shared" ref="AM370:AM391" si="572">AC370*$AT$1*BH370</f>
        <v>0</v>
      </c>
      <c r="AN370" s="4">
        <f t="shared" ref="AN370:AN391" si="573">AD370*$AT$1*BI370</f>
        <v>0</v>
      </c>
      <c r="AO370" s="4">
        <f t="shared" ref="AO370:AO391" si="574">SUM(AK370:AN370)</f>
        <v>0</v>
      </c>
      <c r="AP370" s="4">
        <f t="shared" si="503"/>
        <v>0</v>
      </c>
      <c r="AQ370" s="4">
        <f t="shared" si="509"/>
        <v>0</v>
      </c>
      <c r="AR370" s="2">
        <f t="shared" ref="AR370:AR391" si="575">AF370</f>
        <v>1059.31</v>
      </c>
      <c r="AU370">
        <f t="shared" si="504"/>
        <v>0.61799999999999999</v>
      </c>
      <c r="AV370">
        <f t="shared" si="505"/>
        <v>1</v>
      </c>
      <c r="AW370">
        <f t="shared" si="506"/>
        <v>1</v>
      </c>
      <c r="AX370">
        <f t="shared" si="507"/>
        <v>0.61799999999999999</v>
      </c>
      <c r="BE370" s="1">
        <f t="shared" ref="BE370:BE391" si="576">AJ370</f>
        <v>44974</v>
      </c>
      <c r="BF370">
        <f t="shared" ref="BF370:BF391" si="577">IF(OR(AND(AA370&gt;AC370,AA370&gt;AD370),AND(AB370&gt;AC370,AB370&gt;AD370)),1.382,IF(AND(AD370&gt;AC370,AD370&gt;AB370,AD370&gt;AA370),0.382,1))</f>
        <v>1</v>
      </c>
      <c r="BG370">
        <f t="shared" ref="BG370:BG391" si="578">IF(OR(AND(AA370&gt;AC370,AA370&gt;AD370),AND(AB370&gt;AC370,AB370&gt;AD370)),1.382,IF(AND(AD370&gt;AC370,AD370&gt;AB370,AD370&gt;AA370),0.382,1))</f>
        <v>1</v>
      </c>
      <c r="BH370">
        <f t="shared" ref="BH370:BH391" si="579">IF(OR(AND(AA370&gt;AC370,AA370&gt;AD370),AND(AB370&gt;AC370,AB370&gt;AD370)),1,IF(AND(AD370&gt;AC370,AD370&gt;AB370,AD370&gt;AA370),0.382,0.618))</f>
        <v>0.61799999999999999</v>
      </c>
      <c r="BI370">
        <f t="shared" ref="BI370:BI391" si="580">IF(OR(AND(AA370&gt;AC370,AA370&gt;AD370),AND(AB370&gt;AC370,AB370&gt;AD370)),0.618,IF(AND(AD370&gt;AC370,AD370&gt;AB370,AD370&gt;AA370),0.382,0.382))</f>
        <v>0.38200000000000001</v>
      </c>
    </row>
    <row r="371" spans="1:61" x14ac:dyDescent="0.25">
      <c r="A371" s="1">
        <f>eod_group_score_df_positive[[#This Row],[date]]</f>
        <v>44973</v>
      </c>
      <c r="B371" t="s">
        <v>277</v>
      </c>
      <c r="C371" s="3">
        <f>AVERAGE(eod_group_score_df_positive!Z371:Z375)</f>
        <v>0.75840844493467252</v>
      </c>
      <c r="D371" s="3">
        <f>AVERAGE(eod_group_score_df_positive!AA371:AA375)</f>
        <v>0.76966759836557697</v>
      </c>
      <c r="E371" s="3">
        <f>AVERAGE(eod_group_score_df_positive!AB371:AB375)</f>
        <v>0.65459391960678803</v>
      </c>
      <c r="F371" s="3">
        <f>AVERAGE(eod_group_score_df_positive!AC371:AC375)</f>
        <v>0.34984799766779456</v>
      </c>
      <c r="G371" t="s">
        <v>277</v>
      </c>
      <c r="H371" s="3">
        <f>ABS(AVERAGE(eod_group_score_df_negative!Z371:Z375))</f>
        <v>0.78080986136631503</v>
      </c>
      <c r="I371" s="3">
        <f>ABS(AVERAGE(eod_group_score_df_negative!AA371:AA375))</f>
        <v>0.66671516585674695</v>
      </c>
      <c r="J371" s="3">
        <f>ABS(AVERAGE(eod_group_score_df_negative!AB371:AB375))</f>
        <v>0.46497442906694025</v>
      </c>
      <c r="K371" s="3">
        <f>ABS(AVERAGE(eod_group_score_df_negative!AC371:AC375))</f>
        <v>0.26761235658878879</v>
      </c>
      <c r="L371" t="s">
        <v>277</v>
      </c>
      <c r="M371" s="4">
        <f t="shared" si="555"/>
        <v>-1.4553761698350022E-2</v>
      </c>
      <c r="N371" s="4">
        <f t="shared" si="556"/>
        <v>7.1674789668316433E-2</v>
      </c>
      <c r="O371" s="4">
        <f t="shared" si="557"/>
        <v>0.1693683916345762</v>
      </c>
      <c r="P371" s="4">
        <f t="shared" si="558"/>
        <v>0.13318367812945131</v>
      </c>
      <c r="Q371" t="s">
        <v>277</v>
      </c>
      <c r="R371" s="6">
        <f t="shared" si="559"/>
        <v>44973</v>
      </c>
      <c r="S371" s="5">
        <f t="shared" ref="S371:V371" si="581">AVERAGE(M371:M375)</f>
        <v>-0.33781209878318907</v>
      </c>
      <c r="T371" s="5">
        <f t="shared" si="581"/>
        <v>0.13473523107173099</v>
      </c>
      <c r="U371" s="5">
        <f t="shared" si="581"/>
        <v>-0.28727789964699896</v>
      </c>
      <c r="V371" s="5">
        <f t="shared" si="581"/>
        <v>5.0266255138513752E-2</v>
      </c>
      <c r="W371" s="5">
        <f t="shared" si="561"/>
        <v>-0.44008851221994333</v>
      </c>
      <c r="X371">
        <f>group_stock_price_index[[#This Row],[VNINDEX]]</f>
        <v>1058.29</v>
      </c>
      <c r="Y371" t="s">
        <v>277</v>
      </c>
      <c r="Z371" s="1">
        <f t="shared" si="562"/>
        <v>44973</v>
      </c>
      <c r="AA371" s="4">
        <f t="shared" si="563"/>
        <v>0</v>
      </c>
      <c r="AB371" s="4">
        <f t="shared" si="564"/>
        <v>0</v>
      </c>
      <c r="AC371" s="4">
        <f t="shared" si="565"/>
        <v>0</v>
      </c>
      <c r="AD371" s="4">
        <f t="shared" si="566"/>
        <v>0</v>
      </c>
      <c r="AE371" s="4">
        <f t="shared" si="567"/>
        <v>0</v>
      </c>
      <c r="AF371" s="7">
        <f t="shared" si="568"/>
        <v>1058.29</v>
      </c>
      <c r="AG371" t="s">
        <v>277</v>
      </c>
      <c r="AI371" t="s">
        <v>277</v>
      </c>
      <c r="AJ371" s="1">
        <f t="shared" si="569"/>
        <v>44973</v>
      </c>
      <c r="AK371" s="4">
        <f t="shared" si="570"/>
        <v>0</v>
      </c>
      <c r="AL371" s="4">
        <f t="shared" si="571"/>
        <v>0</v>
      </c>
      <c r="AM371" s="4">
        <f t="shared" si="572"/>
        <v>0</v>
      </c>
      <c r="AN371" s="4">
        <f t="shared" si="573"/>
        <v>0</v>
      </c>
      <c r="AO371" s="4">
        <f t="shared" si="574"/>
        <v>0</v>
      </c>
      <c r="AP371" s="4">
        <f t="shared" si="503"/>
        <v>0</v>
      </c>
      <c r="AQ371" s="4">
        <f t="shared" si="509"/>
        <v>0</v>
      </c>
      <c r="AR371" s="2">
        <f t="shared" si="575"/>
        <v>1058.29</v>
      </c>
      <c r="AU371">
        <f t="shared" si="504"/>
        <v>0.61799999999999999</v>
      </c>
      <c r="AV371">
        <f t="shared" si="505"/>
        <v>1</v>
      </c>
      <c r="AW371">
        <f t="shared" si="506"/>
        <v>1</v>
      </c>
      <c r="AX371">
        <f t="shared" si="507"/>
        <v>0.61799999999999999</v>
      </c>
      <c r="BE371" s="1">
        <f t="shared" si="576"/>
        <v>44973</v>
      </c>
      <c r="BF371">
        <f t="shared" si="577"/>
        <v>1</v>
      </c>
      <c r="BG371">
        <f t="shared" si="578"/>
        <v>1</v>
      </c>
      <c r="BH371">
        <f t="shared" si="579"/>
        <v>0.61799999999999999</v>
      </c>
      <c r="BI371">
        <f t="shared" si="580"/>
        <v>0.38200000000000001</v>
      </c>
    </row>
    <row r="372" spans="1:61" x14ac:dyDescent="0.25">
      <c r="A372" s="1">
        <f>eod_group_score_df_positive[[#This Row],[date]]</f>
        <v>44972</v>
      </c>
      <c r="B372" t="s">
        <v>277</v>
      </c>
      <c r="C372" s="3">
        <f>AVERAGE(eod_group_score_df_positive!Z372:Z376)</f>
        <v>0.527127851275765</v>
      </c>
      <c r="D372" s="3">
        <f>AVERAGE(eod_group_score_df_positive!AA372:AA376)</f>
        <v>0.76444096666217953</v>
      </c>
      <c r="E372" s="3">
        <f>AVERAGE(eod_group_score_df_positive!AB372:AB376)</f>
        <v>0.3093032072965386</v>
      </c>
      <c r="F372" s="3">
        <f>AVERAGE(eod_group_score_df_positive!AC372:AC376)</f>
        <v>0.26780098074395936</v>
      </c>
      <c r="G372" t="s">
        <v>277</v>
      </c>
      <c r="H372" s="3">
        <f>ABS(AVERAGE(eod_group_score_df_negative!Z372:Z376))</f>
        <v>0.80878544084537229</v>
      </c>
      <c r="I372" s="3">
        <f>ABS(AVERAGE(eod_group_score_df_negative!AA372:AA376))</f>
        <v>0.66150662927028336</v>
      </c>
      <c r="J372" s="3">
        <f>ABS(AVERAGE(eod_group_score_df_negative!AB372:AB376))</f>
        <v>0.49050071434329306</v>
      </c>
      <c r="K372" s="3">
        <f>ABS(AVERAGE(eod_group_score_df_negative!AC372:AC376))</f>
        <v>0.30005933989476774</v>
      </c>
      <c r="L372" t="s">
        <v>277</v>
      </c>
      <c r="M372" s="4">
        <f t="shared" si="555"/>
        <v>-0.2108352325190184</v>
      </c>
      <c r="N372" s="4">
        <f t="shared" si="556"/>
        <v>7.2186620101270152E-2</v>
      </c>
      <c r="O372" s="4">
        <f t="shared" si="557"/>
        <v>-0.22655241134007778</v>
      </c>
      <c r="P372" s="4">
        <f t="shared" si="558"/>
        <v>-5.6806855450869151E-2</v>
      </c>
      <c r="Q372" t="s">
        <v>277</v>
      </c>
      <c r="R372" s="6">
        <f t="shared" si="559"/>
        <v>44972</v>
      </c>
      <c r="S372" s="5">
        <f t="shared" ref="S372:V372" si="582">AVERAGE(M372:M376)</f>
        <v>-0.34315641440942124</v>
      </c>
      <c r="T372" s="5">
        <f t="shared" si="582"/>
        <v>0.24214989027199479</v>
      </c>
      <c r="U372" s="5">
        <f t="shared" si="582"/>
        <v>-0.31548515789934084</v>
      </c>
      <c r="V372" s="5">
        <f t="shared" si="582"/>
        <v>0.10613780516810553</v>
      </c>
      <c r="W372" s="5">
        <f t="shared" si="561"/>
        <v>-0.31035387686866178</v>
      </c>
      <c r="X372">
        <f>group_stock_price_index[[#This Row],[VNINDEX]]</f>
        <v>1048.2</v>
      </c>
      <c r="Y372" t="s">
        <v>277</v>
      </c>
      <c r="Z372" s="1">
        <f t="shared" si="562"/>
        <v>44972</v>
      </c>
      <c r="AA372" s="4">
        <f t="shared" si="563"/>
        <v>0</v>
      </c>
      <c r="AB372" s="4">
        <f t="shared" si="564"/>
        <v>0</v>
      </c>
      <c r="AC372" s="4">
        <f t="shared" si="565"/>
        <v>0</v>
      </c>
      <c r="AD372" s="4">
        <f t="shared" si="566"/>
        <v>0</v>
      </c>
      <c r="AE372" s="4">
        <f t="shared" si="567"/>
        <v>0</v>
      </c>
      <c r="AF372" s="7">
        <f t="shared" si="568"/>
        <v>1048.2</v>
      </c>
      <c r="AG372" t="s">
        <v>277</v>
      </c>
      <c r="AI372" t="s">
        <v>277</v>
      </c>
      <c r="AJ372" s="1">
        <f t="shared" si="569"/>
        <v>44972</v>
      </c>
      <c r="AK372" s="4">
        <f t="shared" si="570"/>
        <v>0</v>
      </c>
      <c r="AL372" s="4">
        <f t="shared" si="571"/>
        <v>0</v>
      </c>
      <c r="AM372" s="4">
        <f t="shared" si="572"/>
        <v>0</v>
      </c>
      <c r="AN372" s="4">
        <f t="shared" si="573"/>
        <v>0</v>
      </c>
      <c r="AO372" s="4">
        <f t="shared" si="574"/>
        <v>0</v>
      </c>
      <c r="AP372" s="4">
        <f t="shared" si="503"/>
        <v>0</v>
      </c>
      <c r="AQ372" s="4">
        <f t="shared" si="509"/>
        <v>0</v>
      </c>
      <c r="AR372" s="2">
        <f t="shared" si="575"/>
        <v>1048.2</v>
      </c>
      <c r="AU372">
        <f t="shared" si="504"/>
        <v>0.61799999999999999</v>
      </c>
      <c r="AV372">
        <f t="shared" si="505"/>
        <v>1</v>
      </c>
      <c r="AW372">
        <f t="shared" si="506"/>
        <v>1</v>
      </c>
      <c r="AX372">
        <f t="shared" si="507"/>
        <v>0.61799999999999999</v>
      </c>
      <c r="BE372" s="1">
        <f t="shared" si="576"/>
        <v>44972</v>
      </c>
      <c r="BF372">
        <f t="shared" si="577"/>
        <v>1</v>
      </c>
      <c r="BG372">
        <f t="shared" si="578"/>
        <v>1</v>
      </c>
      <c r="BH372">
        <f t="shared" si="579"/>
        <v>0.61799999999999999</v>
      </c>
      <c r="BI372">
        <f t="shared" si="580"/>
        <v>0.38200000000000001</v>
      </c>
    </row>
    <row r="373" spans="1:61" x14ac:dyDescent="0.25">
      <c r="A373" s="1">
        <f>eod_group_score_df_positive[[#This Row],[date]]</f>
        <v>44971</v>
      </c>
      <c r="B373" t="s">
        <v>277</v>
      </c>
      <c r="C373" s="3">
        <f>AVERAGE(eod_group_score_df_positive!Z373:Z377)</f>
        <v>0.26603693297358622</v>
      </c>
      <c r="D373" s="3">
        <f>AVERAGE(eod_group_score_df_positive!AA373:AA377)</f>
        <v>0.87186139917421102</v>
      </c>
      <c r="E373" s="3">
        <f>AVERAGE(eod_group_score_df_positive!AB373:AB377)</f>
        <v>0.15250060769208704</v>
      </c>
      <c r="F373" s="3">
        <f>AVERAGE(eod_group_score_df_positive!AC373:AC377)</f>
        <v>0.2553773001716641</v>
      </c>
      <c r="G373" t="s">
        <v>277</v>
      </c>
      <c r="H373" s="3">
        <f>ABS(AVERAGE(eod_group_score_df_negative!Z373:Z377))</f>
        <v>0.81128009275915414</v>
      </c>
      <c r="I373" s="3">
        <f>ABS(AVERAGE(eod_group_score_df_negative!AA373:AA377))</f>
        <v>0.67035396585054197</v>
      </c>
      <c r="J373" s="3">
        <f>ABS(AVERAGE(eod_group_score_df_negative!AB373:AB377))</f>
        <v>0.50708595432863579</v>
      </c>
      <c r="K373" s="3">
        <f>ABS(AVERAGE(eod_group_score_df_negative!AC373:AC377))</f>
        <v>0.30114200170973138</v>
      </c>
      <c r="L373" t="s">
        <v>277</v>
      </c>
      <c r="M373" s="4">
        <f t="shared" si="555"/>
        <v>-0.50611207913911804</v>
      </c>
      <c r="N373" s="4">
        <f t="shared" si="556"/>
        <v>0.13066102043435082</v>
      </c>
      <c r="O373" s="4">
        <f t="shared" si="557"/>
        <v>-0.53758728126636457</v>
      </c>
      <c r="P373" s="4">
        <f t="shared" si="558"/>
        <v>-8.2233808213574927E-2</v>
      </c>
      <c r="Q373" t="s">
        <v>277</v>
      </c>
      <c r="R373" s="6">
        <f t="shared" si="559"/>
        <v>44971</v>
      </c>
      <c r="S373" s="5">
        <f t="shared" ref="S373:V373" si="583">AVERAGE(M373:M377)</f>
        <v>-0.33429051493465173</v>
      </c>
      <c r="T373" s="5">
        <f t="shared" si="583"/>
        <v>0.24096267722825759</v>
      </c>
      <c r="U373" s="5">
        <f t="shared" si="583"/>
        <v>-0.2771809863782087</v>
      </c>
      <c r="V373" s="5">
        <f t="shared" si="583"/>
        <v>0.18603332701167247</v>
      </c>
      <c r="W373" s="5">
        <f t="shared" si="561"/>
        <v>-0.18447549707293037</v>
      </c>
      <c r="X373">
        <f>group_stock_price_index[[#This Row],[VNINDEX]]</f>
        <v>1038.6400000000001</v>
      </c>
      <c r="Y373" t="s">
        <v>277</v>
      </c>
      <c r="Z373" s="1">
        <f t="shared" si="562"/>
        <v>44971</v>
      </c>
      <c r="AA373" s="4">
        <f t="shared" si="563"/>
        <v>0</v>
      </c>
      <c r="AB373" s="4">
        <f t="shared" si="564"/>
        <v>0</v>
      </c>
      <c r="AC373" s="4">
        <f t="shared" si="565"/>
        <v>0</v>
      </c>
      <c r="AD373" s="4">
        <f t="shared" si="566"/>
        <v>0</v>
      </c>
      <c r="AE373" s="4">
        <f t="shared" si="567"/>
        <v>0</v>
      </c>
      <c r="AF373" s="7">
        <f t="shared" si="568"/>
        <v>1038.6400000000001</v>
      </c>
      <c r="AG373" t="s">
        <v>277</v>
      </c>
      <c r="AI373" t="s">
        <v>277</v>
      </c>
      <c r="AJ373" s="1">
        <f t="shared" si="569"/>
        <v>44971</v>
      </c>
      <c r="AK373" s="4">
        <f t="shared" si="570"/>
        <v>0</v>
      </c>
      <c r="AL373" s="4">
        <f t="shared" si="571"/>
        <v>0</v>
      </c>
      <c r="AM373" s="4">
        <f t="shared" si="572"/>
        <v>0</v>
      </c>
      <c r="AN373" s="4">
        <f t="shared" si="573"/>
        <v>0</v>
      </c>
      <c r="AO373" s="4">
        <f t="shared" si="574"/>
        <v>0</v>
      </c>
      <c r="AP373" s="4">
        <f t="shared" si="503"/>
        <v>0</v>
      </c>
      <c r="AQ373" s="4">
        <f t="shared" si="509"/>
        <v>0</v>
      </c>
      <c r="AR373" s="2">
        <f t="shared" si="575"/>
        <v>1038.6400000000001</v>
      </c>
      <c r="AU373">
        <f t="shared" si="504"/>
        <v>0.61799999999999999</v>
      </c>
      <c r="AV373">
        <f t="shared" si="505"/>
        <v>1</v>
      </c>
      <c r="AW373">
        <f t="shared" si="506"/>
        <v>1</v>
      </c>
      <c r="AX373">
        <f t="shared" si="507"/>
        <v>0.61799999999999999</v>
      </c>
      <c r="BE373" s="1">
        <f t="shared" si="576"/>
        <v>44971</v>
      </c>
      <c r="BF373">
        <f t="shared" si="577"/>
        <v>1</v>
      </c>
      <c r="BG373">
        <f t="shared" si="578"/>
        <v>1</v>
      </c>
      <c r="BH373">
        <f t="shared" si="579"/>
        <v>0.61799999999999999</v>
      </c>
      <c r="BI373">
        <f t="shared" si="580"/>
        <v>0.38200000000000001</v>
      </c>
    </row>
    <row r="374" spans="1:61" x14ac:dyDescent="0.25">
      <c r="A374" s="1">
        <f>eod_group_score_df_positive[[#This Row],[date]]</f>
        <v>44970</v>
      </c>
      <c r="B374" t="s">
        <v>277</v>
      </c>
      <c r="C374" s="3">
        <f>AVERAGE(eod_group_score_df_positive!Z374:Z378)</f>
        <v>0.21457610011206052</v>
      </c>
      <c r="D374" s="3">
        <f>AVERAGE(eod_group_score_df_positive!AA374:AA378)</f>
        <v>0.81648296275350529</v>
      </c>
      <c r="E374" s="3">
        <f>AVERAGE(eod_group_score_df_positive!AB374:AB378)</f>
        <v>0.15120040824773301</v>
      </c>
      <c r="F374" s="3">
        <f>AVERAGE(eod_group_score_df_positive!AC374:AC378)</f>
        <v>0.29252880568429962</v>
      </c>
      <c r="G374" t="s">
        <v>277</v>
      </c>
      <c r="H374" s="3">
        <f>ABS(AVERAGE(eod_group_score_df_negative!Z374:Z378))</f>
        <v>1.046866350071612</v>
      </c>
      <c r="I374" s="3">
        <f>ABS(AVERAGE(eod_group_score_df_negative!AA374:AA378))</f>
        <v>0.80688702748679564</v>
      </c>
      <c r="J374" s="3">
        <f>ABS(AVERAGE(eod_group_score_df_negative!AB374:AB378))</f>
        <v>0.68658176952325234</v>
      </c>
      <c r="K374" s="3">
        <f>ABS(AVERAGE(eod_group_score_df_negative!AC374:AC378))</f>
        <v>0.40359145382871109</v>
      </c>
      <c r="L374" t="s">
        <v>277</v>
      </c>
      <c r="M374" s="4">
        <f t="shared" si="555"/>
        <v>-0.65979248584694905</v>
      </c>
      <c r="N374" s="4">
        <f t="shared" si="556"/>
        <v>5.9111202772013831E-3</v>
      </c>
      <c r="O374" s="4">
        <f t="shared" si="557"/>
        <v>-0.63904601396506466</v>
      </c>
      <c r="P374" s="4">
        <f t="shared" si="558"/>
        <v>-0.15954520304021647</v>
      </c>
      <c r="Q374" t="s">
        <v>277</v>
      </c>
      <c r="R374" s="6">
        <f t="shared" si="559"/>
        <v>44970</v>
      </c>
      <c r="S374" s="5">
        <f t="shared" ref="S374:V374" si="584">AVERAGE(M374:M378)</f>
        <v>-0.38508292606786992</v>
      </c>
      <c r="T374" s="5">
        <f t="shared" si="584"/>
        <v>6.0320791933255083E-2</v>
      </c>
      <c r="U374" s="5">
        <f t="shared" si="584"/>
        <v>-0.25902235727307837</v>
      </c>
      <c r="V374" s="5">
        <f t="shared" si="584"/>
        <v>0.17208402806714254</v>
      </c>
      <c r="W374" s="5">
        <f t="shared" si="561"/>
        <v>-0.41170046334055077</v>
      </c>
      <c r="X374">
        <f>group_stock_price_index[[#This Row],[VNINDEX]]</f>
        <v>1043.7</v>
      </c>
      <c r="Y374" t="s">
        <v>277</v>
      </c>
      <c r="Z374" s="1">
        <f t="shared" si="562"/>
        <v>44970</v>
      </c>
      <c r="AA374" s="4">
        <f t="shared" si="563"/>
        <v>0</v>
      </c>
      <c r="AB374" s="4">
        <f t="shared" si="564"/>
        <v>0</v>
      </c>
      <c r="AC374" s="4">
        <f t="shared" si="565"/>
        <v>0</v>
      </c>
      <c r="AD374" s="4">
        <f t="shared" si="566"/>
        <v>0</v>
      </c>
      <c r="AE374" s="4">
        <f t="shared" si="567"/>
        <v>0</v>
      </c>
      <c r="AF374" s="7">
        <f t="shared" si="568"/>
        <v>1043.7</v>
      </c>
      <c r="AG374" t="s">
        <v>277</v>
      </c>
      <c r="AI374" t="s">
        <v>277</v>
      </c>
      <c r="AJ374" s="1">
        <f t="shared" si="569"/>
        <v>44970</v>
      </c>
      <c r="AK374" s="4">
        <f t="shared" si="570"/>
        <v>0</v>
      </c>
      <c r="AL374" s="4">
        <f t="shared" si="571"/>
        <v>0</v>
      </c>
      <c r="AM374" s="4">
        <f t="shared" si="572"/>
        <v>0</v>
      </c>
      <c r="AN374" s="4">
        <f t="shared" si="573"/>
        <v>0</v>
      </c>
      <c r="AO374" s="4">
        <f t="shared" si="574"/>
        <v>0</v>
      </c>
      <c r="AP374" s="4">
        <f t="shared" si="503"/>
        <v>0</v>
      </c>
      <c r="AQ374" s="4">
        <f t="shared" si="509"/>
        <v>0</v>
      </c>
      <c r="AR374" s="2">
        <f t="shared" si="575"/>
        <v>1043.7</v>
      </c>
      <c r="AU374">
        <f t="shared" si="504"/>
        <v>0.61799999999999999</v>
      </c>
      <c r="AV374">
        <f t="shared" si="505"/>
        <v>0.61799999999999999</v>
      </c>
      <c r="AW374">
        <f t="shared" si="506"/>
        <v>0.61799999999999999</v>
      </c>
      <c r="AX374">
        <f t="shared" si="507"/>
        <v>0.61799999999999999</v>
      </c>
      <c r="BE374" s="1">
        <f t="shared" si="576"/>
        <v>44970</v>
      </c>
      <c r="BF374">
        <f t="shared" si="577"/>
        <v>1</v>
      </c>
      <c r="BG374">
        <f t="shared" si="578"/>
        <v>1</v>
      </c>
      <c r="BH374">
        <f t="shared" si="579"/>
        <v>0.61799999999999999</v>
      </c>
      <c r="BI374">
        <f t="shared" si="580"/>
        <v>0.38200000000000001</v>
      </c>
    </row>
    <row r="375" spans="1:61" x14ac:dyDescent="0.25">
      <c r="A375" s="1">
        <f>eod_group_score_df_positive[[#This Row],[date]]</f>
        <v>44967</v>
      </c>
      <c r="B375" t="s">
        <v>277</v>
      </c>
      <c r="C375" s="3">
        <f>AVERAGE(eod_group_score_df_positive!Z375:Z379)</f>
        <v>0.2547967827357307</v>
      </c>
      <c r="D375" s="3">
        <f>AVERAGE(eod_group_score_df_positive!AA375:AA379)</f>
        <v>0.83623640052599468</v>
      </c>
      <c r="E375" s="3">
        <f>AVERAGE(eod_group_score_df_positive!AB375:AB379)</f>
        <v>0.25194975409735321</v>
      </c>
      <c r="F375" s="3">
        <f>AVERAGE(eod_group_score_df_positive!AC375:AC379)</f>
        <v>0.42148311431596391</v>
      </c>
      <c r="G375" t="s">
        <v>277</v>
      </c>
      <c r="H375" s="3">
        <f>ABS(AVERAGE(eod_group_score_df_negative!Z375:Z379))</f>
        <v>0.47087905148725151</v>
      </c>
      <c r="I375" s="3">
        <f>ABS(AVERAGE(eod_group_score_df_negative!AA375:AA379))</f>
        <v>0.36418109689831141</v>
      </c>
      <c r="J375" s="3">
        <f>ABS(AVERAGE(eod_group_score_df_negative!AB375:AB379))</f>
        <v>0.37995635406773831</v>
      </c>
      <c r="K375" s="3">
        <f>ABS(AVERAGE(eod_group_score_df_negative!AC375:AC379))</f>
        <v>0.17352381528148511</v>
      </c>
      <c r="L375" t="s">
        <v>277</v>
      </c>
      <c r="M375" s="4">
        <f t="shared" si="555"/>
        <v>-0.29776693471250976</v>
      </c>
      <c r="N375" s="4">
        <f t="shared" si="556"/>
        <v>0.39324260487751628</v>
      </c>
      <c r="O375" s="4">
        <f t="shared" si="557"/>
        <v>-0.2025721832980639</v>
      </c>
      <c r="P375" s="4">
        <f t="shared" si="558"/>
        <v>0.41673346426777796</v>
      </c>
      <c r="Q375" t="s">
        <v>277</v>
      </c>
      <c r="R375" s="6">
        <f t="shared" si="559"/>
        <v>44967</v>
      </c>
      <c r="S375" s="5">
        <f t="shared" ref="S375:V375" si="585">AVERAGE(M375:M379)</f>
        <v>-0.30631154300019697</v>
      </c>
      <c r="T375" s="5">
        <f t="shared" si="585"/>
        <v>-1.5901621936718403E-3</v>
      </c>
      <c r="U375" s="5">
        <f t="shared" si="585"/>
        <v>-0.13116210238436915</v>
      </c>
      <c r="V375" s="5">
        <f t="shared" si="585"/>
        <v>0.18802506055548873</v>
      </c>
      <c r="W375" s="5">
        <f t="shared" si="561"/>
        <v>-0.25103874702274925</v>
      </c>
      <c r="X375">
        <f>group_stock_price_index[[#This Row],[VNINDEX]]</f>
        <v>1055.3</v>
      </c>
      <c r="Y375" t="s">
        <v>277</v>
      </c>
      <c r="Z375" s="1">
        <f t="shared" si="562"/>
        <v>44967</v>
      </c>
      <c r="AA375" s="4">
        <f t="shared" si="563"/>
        <v>0</v>
      </c>
      <c r="AB375" s="4">
        <f t="shared" si="564"/>
        <v>0</v>
      </c>
      <c r="AC375" s="4">
        <f t="shared" si="565"/>
        <v>0</v>
      </c>
      <c r="AD375" s="4">
        <f t="shared" si="566"/>
        <v>0</v>
      </c>
      <c r="AE375" s="4">
        <f t="shared" si="567"/>
        <v>0</v>
      </c>
      <c r="AF375" s="7">
        <f t="shared" si="568"/>
        <v>1055.3</v>
      </c>
      <c r="AG375" t="s">
        <v>277</v>
      </c>
      <c r="AI375" t="s">
        <v>277</v>
      </c>
      <c r="AJ375" s="1">
        <f t="shared" si="569"/>
        <v>44967</v>
      </c>
      <c r="AK375" s="4">
        <f t="shared" si="570"/>
        <v>0</v>
      </c>
      <c r="AL375" s="4">
        <f t="shared" si="571"/>
        <v>0</v>
      </c>
      <c r="AM375" s="4">
        <f t="shared" si="572"/>
        <v>0</v>
      </c>
      <c r="AN375" s="4">
        <f t="shared" si="573"/>
        <v>0</v>
      </c>
      <c r="AO375" s="4">
        <f t="shared" si="574"/>
        <v>0</v>
      </c>
      <c r="AP375" s="4">
        <f t="shared" si="503"/>
        <v>0</v>
      </c>
      <c r="AQ375" s="4">
        <f t="shared" si="509"/>
        <v>0</v>
      </c>
      <c r="AR375" s="2">
        <f t="shared" si="575"/>
        <v>1055.3</v>
      </c>
      <c r="AU375">
        <f t="shared" si="504"/>
        <v>0.61799999999999999</v>
      </c>
      <c r="AV375">
        <f t="shared" si="505"/>
        <v>0.61799999999999999</v>
      </c>
      <c r="AW375">
        <f t="shared" si="506"/>
        <v>0.61799999999999999</v>
      </c>
      <c r="AX375">
        <f t="shared" si="507"/>
        <v>0.61799999999999999</v>
      </c>
      <c r="BE375" s="1">
        <f t="shared" si="576"/>
        <v>44967</v>
      </c>
      <c r="BF375">
        <f t="shared" si="577"/>
        <v>1</v>
      </c>
      <c r="BG375">
        <f t="shared" si="578"/>
        <v>1</v>
      </c>
      <c r="BH375">
        <f t="shared" si="579"/>
        <v>0.61799999999999999</v>
      </c>
      <c r="BI375">
        <f t="shared" si="580"/>
        <v>0.38200000000000001</v>
      </c>
    </row>
    <row r="376" spans="1:61" x14ac:dyDescent="0.25">
      <c r="A376" s="1">
        <f>eod_group_score_df_positive[[#This Row],[date]]</f>
        <v>44966</v>
      </c>
      <c r="B376" t="s">
        <v>277</v>
      </c>
      <c r="C376" s="3">
        <f>AVERAGE(eod_group_score_df_positive!Z376:Z380)</f>
        <v>0.31019250758662531</v>
      </c>
      <c r="D376" s="3">
        <f>AVERAGE(eod_group_score_df_positive!AA376:AA380)</f>
        <v>0.86621830726751659</v>
      </c>
      <c r="E376" s="3">
        <f>AVERAGE(eod_group_score_df_positive!AB376:AB380)</f>
        <v>0.33622638702884994</v>
      </c>
      <c r="F376" s="3">
        <f>AVERAGE(eod_group_score_df_positive!AC376:AC380)</f>
        <v>0.40434485784115826</v>
      </c>
      <c r="G376" t="s">
        <v>277</v>
      </c>
      <c r="H376" s="3">
        <f>ABS(AVERAGE(eod_group_score_df_negative!Z376:Z380))</f>
        <v>0.33690153405712264</v>
      </c>
      <c r="I376" s="3">
        <f>ABS(AVERAGE(eod_group_score_df_negative!AA376:AA380))</f>
        <v>0.21066665064925566</v>
      </c>
      <c r="J376" s="3">
        <f>ABS(AVERAGE(eod_group_score_df_negative!AB376:AB380))</f>
        <v>0.31769929885985554</v>
      </c>
      <c r="K376" s="3">
        <f>ABS(AVERAGE(eod_group_score_df_negative!AC376:AC380))</f>
        <v>0.16816204319077185</v>
      </c>
      <c r="L376" t="s">
        <v>277</v>
      </c>
      <c r="M376" s="4">
        <f t="shared" si="555"/>
        <v>-4.1275339829510836E-2</v>
      </c>
      <c r="N376" s="4">
        <f t="shared" si="556"/>
        <v>0.60874808566963523</v>
      </c>
      <c r="O376" s="4">
        <f t="shared" si="557"/>
        <v>2.8332100372866539E-2</v>
      </c>
      <c r="P376" s="4">
        <f t="shared" si="558"/>
        <v>0.41254142827741025</v>
      </c>
      <c r="Q376" t="s">
        <v>277</v>
      </c>
      <c r="R376" s="6">
        <f t="shared" si="559"/>
        <v>44966</v>
      </c>
      <c r="S376" s="5">
        <f t="shared" ref="S376:V376" si="586">AVERAGE(M376:M380)</f>
        <v>-0.246383577071624</v>
      </c>
      <c r="T376" s="5">
        <f t="shared" si="586"/>
        <v>-7.1872801325869151E-2</v>
      </c>
      <c r="U376" s="5">
        <f t="shared" si="586"/>
        <v>-0.11202694020865367</v>
      </c>
      <c r="V376" s="5">
        <f t="shared" si="586"/>
        <v>0.11196556482517087</v>
      </c>
      <c r="W376" s="5">
        <f t="shared" si="561"/>
        <v>-0.31831775378097593</v>
      </c>
      <c r="X376">
        <f>group_stock_price_index[[#This Row],[VNINDEX]]</f>
        <v>1064.03</v>
      </c>
      <c r="Y376" t="s">
        <v>277</v>
      </c>
      <c r="Z376" s="1">
        <f t="shared" si="562"/>
        <v>44966</v>
      </c>
      <c r="AA376" s="4">
        <f t="shared" si="563"/>
        <v>0</v>
      </c>
      <c r="AB376" s="4">
        <f t="shared" si="564"/>
        <v>0</v>
      </c>
      <c r="AC376" s="4">
        <f t="shared" si="565"/>
        <v>0</v>
      </c>
      <c r="AD376" s="4">
        <f t="shared" si="566"/>
        <v>0</v>
      </c>
      <c r="AE376" s="4">
        <f t="shared" si="567"/>
        <v>0</v>
      </c>
      <c r="AF376" s="7">
        <f t="shared" si="568"/>
        <v>1064.03</v>
      </c>
      <c r="AG376" t="s">
        <v>277</v>
      </c>
      <c r="AI376" t="s">
        <v>277</v>
      </c>
      <c r="AJ376" s="1">
        <f t="shared" si="569"/>
        <v>44966</v>
      </c>
      <c r="AK376" s="4">
        <f t="shared" si="570"/>
        <v>0</v>
      </c>
      <c r="AL376" s="4">
        <f t="shared" si="571"/>
        <v>0</v>
      </c>
      <c r="AM376" s="4">
        <f t="shared" si="572"/>
        <v>0</v>
      </c>
      <c r="AN376" s="4">
        <f t="shared" si="573"/>
        <v>0</v>
      </c>
      <c r="AO376" s="4">
        <f t="shared" si="574"/>
        <v>0</v>
      </c>
      <c r="AP376" s="4">
        <f t="shared" si="503"/>
        <v>0</v>
      </c>
      <c r="AQ376" s="4">
        <f t="shared" si="509"/>
        <v>0</v>
      </c>
      <c r="AR376" s="2">
        <f t="shared" si="575"/>
        <v>1064.03</v>
      </c>
      <c r="AU376">
        <f t="shared" si="504"/>
        <v>0.61799999999999999</v>
      </c>
      <c r="AV376">
        <f t="shared" si="505"/>
        <v>0.61799999999999999</v>
      </c>
      <c r="AW376">
        <f t="shared" si="506"/>
        <v>0.61799999999999999</v>
      </c>
      <c r="AX376">
        <f t="shared" si="507"/>
        <v>0.61799999999999999</v>
      </c>
      <c r="BE376" s="1">
        <f t="shared" si="576"/>
        <v>44966</v>
      </c>
      <c r="BF376">
        <f t="shared" si="577"/>
        <v>1</v>
      </c>
      <c r="BG376">
        <f t="shared" si="578"/>
        <v>1</v>
      </c>
      <c r="BH376">
        <f t="shared" si="579"/>
        <v>0.61799999999999999</v>
      </c>
      <c r="BI376">
        <f t="shared" si="580"/>
        <v>0.38200000000000001</v>
      </c>
    </row>
    <row r="377" spans="1:61" x14ac:dyDescent="0.25">
      <c r="A377" s="1">
        <f>eod_group_score_df_positive[[#This Row],[date]]</f>
        <v>44965</v>
      </c>
      <c r="B377" t="s">
        <v>277</v>
      </c>
      <c r="C377" s="3">
        <f>AVERAGE(eod_group_score_df_positive!Z377:Z381)</f>
        <v>0.28098172268267624</v>
      </c>
      <c r="D377" s="3">
        <f>AVERAGE(eod_group_score_df_positive!AA377:AA381)</f>
        <v>0.35582564412542861</v>
      </c>
      <c r="E377" s="3">
        <f>AVERAGE(eod_group_score_df_positive!AB377:AB381)</f>
        <v>0.33454704213690245</v>
      </c>
      <c r="F377" s="3">
        <f>AVERAGE(eod_group_score_df_positive!AC377:AC381)</f>
        <v>0.3784389816317224</v>
      </c>
      <c r="G377" t="s">
        <v>277</v>
      </c>
      <c r="H377" s="3">
        <f>ABS(AVERAGE(eod_group_score_df_negative!Z377:Z381))</f>
        <v>0.3932442067101678</v>
      </c>
      <c r="I377" s="3">
        <f>ABS(AVERAGE(eod_group_score_df_negative!AA377:AA381))</f>
        <v>0.31160780760133217</v>
      </c>
      <c r="J377" s="3">
        <f>ABS(AVERAGE(eod_group_score_df_negative!AB377:AB381))</f>
        <v>0.35883737562638435</v>
      </c>
      <c r="K377" s="3">
        <f>ABS(AVERAGE(eod_group_score_df_negative!AC377:AC381))</f>
        <v>0.18527178747527259</v>
      </c>
      <c r="L377" t="s">
        <v>277</v>
      </c>
      <c r="M377" s="4">
        <f t="shared" si="555"/>
        <v>-0.16650573514517086</v>
      </c>
      <c r="N377" s="4">
        <f t="shared" si="556"/>
        <v>6.62505548825843E-2</v>
      </c>
      <c r="O377" s="4">
        <f t="shared" si="557"/>
        <v>-3.5031553734416812E-2</v>
      </c>
      <c r="P377" s="4">
        <f t="shared" si="558"/>
        <v>0.34267075376696549</v>
      </c>
      <c r="Q377" t="s">
        <v>277</v>
      </c>
      <c r="R377" s="6">
        <f t="shared" si="559"/>
        <v>44965</v>
      </c>
      <c r="S377" s="5">
        <f t="shared" ref="S377:V377" si="587">AVERAGE(M377:M381)</f>
        <v>-0.23897826063497321</v>
      </c>
      <c r="T377" s="5">
        <f t="shared" si="587"/>
        <v>-0.16304678535619821</v>
      </c>
      <c r="U377" s="5">
        <f t="shared" si="587"/>
        <v>-0.11334922480612711</v>
      </c>
      <c r="V377" s="5">
        <f t="shared" si="587"/>
        <v>5.6790239211928231E-2</v>
      </c>
      <c r="W377" s="5">
        <f t="shared" si="561"/>
        <v>-0.45858403158537026</v>
      </c>
      <c r="X377">
        <f>group_stock_price_index[[#This Row],[VNINDEX]]</f>
        <v>1072.22</v>
      </c>
      <c r="Y377" t="s">
        <v>277</v>
      </c>
      <c r="Z377" s="1">
        <f t="shared" si="562"/>
        <v>44965</v>
      </c>
      <c r="AA377" s="4">
        <f t="shared" si="563"/>
        <v>0</v>
      </c>
      <c r="AB377" s="4">
        <f t="shared" si="564"/>
        <v>0</v>
      </c>
      <c r="AC377" s="4">
        <f t="shared" si="565"/>
        <v>0</v>
      </c>
      <c r="AD377" s="4">
        <f t="shared" si="566"/>
        <v>0</v>
      </c>
      <c r="AE377" s="4">
        <f t="shared" si="567"/>
        <v>0</v>
      </c>
      <c r="AF377" s="7">
        <f t="shared" si="568"/>
        <v>1072.22</v>
      </c>
      <c r="AG377" t="s">
        <v>277</v>
      </c>
      <c r="AI377" t="s">
        <v>277</v>
      </c>
      <c r="AJ377" s="1">
        <f t="shared" si="569"/>
        <v>44965</v>
      </c>
      <c r="AK377" s="4">
        <f t="shared" si="570"/>
        <v>0</v>
      </c>
      <c r="AL377" s="4">
        <f t="shared" si="571"/>
        <v>0</v>
      </c>
      <c r="AM377" s="4">
        <f t="shared" si="572"/>
        <v>0</v>
      </c>
      <c r="AN377" s="4">
        <f t="shared" si="573"/>
        <v>0</v>
      </c>
      <c r="AO377" s="4">
        <f t="shared" si="574"/>
        <v>0</v>
      </c>
      <c r="AP377" s="4">
        <f t="shared" si="503"/>
        <v>0</v>
      </c>
      <c r="AQ377" s="4">
        <f t="shared" si="509"/>
        <v>0</v>
      </c>
      <c r="AR377" s="2">
        <f t="shared" si="575"/>
        <v>1072.22</v>
      </c>
      <c r="AU377">
        <f t="shared" si="504"/>
        <v>0.61799999999999999</v>
      </c>
      <c r="AV377">
        <f t="shared" si="505"/>
        <v>0.61799999999999999</v>
      </c>
      <c r="AW377">
        <f t="shared" si="506"/>
        <v>0.61799999999999999</v>
      </c>
      <c r="AX377">
        <f t="shared" si="507"/>
        <v>0.61799999999999999</v>
      </c>
      <c r="BE377" s="1">
        <f t="shared" si="576"/>
        <v>44965</v>
      </c>
      <c r="BF377">
        <f t="shared" si="577"/>
        <v>1</v>
      </c>
      <c r="BG377">
        <f t="shared" si="578"/>
        <v>1</v>
      </c>
      <c r="BH377">
        <f t="shared" si="579"/>
        <v>0.61799999999999999</v>
      </c>
      <c r="BI377">
        <f t="shared" si="580"/>
        <v>0.38200000000000001</v>
      </c>
    </row>
    <row r="378" spans="1:61" x14ac:dyDescent="0.25">
      <c r="A378" s="1">
        <f>eod_group_score_df_positive[[#This Row],[date]]</f>
        <v>44964</v>
      </c>
      <c r="B378" t="s">
        <v>277</v>
      </c>
      <c r="C378" s="3">
        <f>AVERAGE(eod_group_score_df_positive!Z378:Z382)</f>
        <v>0.18734123580437737</v>
      </c>
      <c r="D378" s="3">
        <f>AVERAGE(eod_group_score_df_positive!AA378:AA382)</f>
        <v>0.11755627327229209</v>
      </c>
      <c r="E378" s="3">
        <f>AVERAGE(eod_group_score_df_positive!AB378:AB382)</f>
        <v>0.33559115677961582</v>
      </c>
      <c r="F378" s="3">
        <f>AVERAGE(eod_group_score_df_positive!AC378:AC382)</f>
        <v>0.35329050067399492</v>
      </c>
      <c r="G378" t="s">
        <v>277</v>
      </c>
      <c r="H378" s="3">
        <f>ABS(AVERAGE(eod_group_score_df_negative!Z378:Z382))</f>
        <v>1.3743181180320998</v>
      </c>
      <c r="I378" s="3">
        <f>ABS(AVERAGE(eod_group_score_df_negative!AA378:AA382))</f>
        <v>0.91612541016587945</v>
      </c>
      <c r="J378" s="3">
        <f>ABS(AVERAGE(eod_group_score_df_negative!AB378:AB382))</f>
        <v>0.87766842147505209</v>
      </c>
      <c r="K378" s="3">
        <f>ABS(AVERAGE(eod_group_score_df_negative!AC378:AC382))</f>
        <v>0.47992245864108973</v>
      </c>
      <c r="L378" t="s">
        <v>277</v>
      </c>
      <c r="M378" s="4">
        <f t="shared" si="555"/>
        <v>-0.76007413480520924</v>
      </c>
      <c r="N378" s="4">
        <f t="shared" si="556"/>
        <v>-0.77254840604066177</v>
      </c>
      <c r="O378" s="4">
        <f t="shared" si="557"/>
        <v>-0.44679413574071292</v>
      </c>
      <c r="P378" s="4">
        <f t="shared" si="558"/>
        <v>-0.15198030293622466</v>
      </c>
      <c r="Q378" t="s">
        <v>277</v>
      </c>
      <c r="R378" s="6">
        <f t="shared" si="559"/>
        <v>44964</v>
      </c>
      <c r="S378" s="5">
        <f t="shared" ref="S378:V378" si="588">AVERAGE(M378:M382)</f>
        <v>-0.18081386884091491</v>
      </c>
      <c r="T378" s="5">
        <f t="shared" si="588"/>
        <v>-0.12109330459994086</v>
      </c>
      <c r="U378" s="5">
        <f t="shared" si="588"/>
        <v>-5.902944163362818E-2</v>
      </c>
      <c r="V378" s="5">
        <f t="shared" si="588"/>
        <v>5.9812245115185327E-2</v>
      </c>
      <c r="W378" s="5">
        <f t="shared" si="561"/>
        <v>-0.30112436995929859</v>
      </c>
      <c r="X378">
        <f>group_stock_price_index[[#This Row],[VNINDEX]]</f>
        <v>1065.8399999999999</v>
      </c>
      <c r="Y378" t="s">
        <v>277</v>
      </c>
      <c r="Z378" s="1">
        <f t="shared" si="562"/>
        <v>44964</v>
      </c>
      <c r="AA378" s="4">
        <f t="shared" si="563"/>
        <v>0</v>
      </c>
      <c r="AB378" s="4">
        <f t="shared" si="564"/>
        <v>0</v>
      </c>
      <c r="AC378" s="4">
        <f t="shared" si="565"/>
        <v>0</v>
      </c>
      <c r="AD378" s="4">
        <f t="shared" si="566"/>
        <v>0</v>
      </c>
      <c r="AE378" s="4">
        <f t="shared" si="567"/>
        <v>0</v>
      </c>
      <c r="AF378" s="7">
        <f t="shared" si="568"/>
        <v>1065.8399999999999</v>
      </c>
      <c r="AG378" t="s">
        <v>277</v>
      </c>
      <c r="AI378" t="s">
        <v>277</v>
      </c>
      <c r="AJ378" s="1">
        <f t="shared" si="569"/>
        <v>44964</v>
      </c>
      <c r="AK378" s="4">
        <f t="shared" si="570"/>
        <v>0</v>
      </c>
      <c r="AL378" s="4">
        <f t="shared" si="571"/>
        <v>0</v>
      </c>
      <c r="AM378" s="4">
        <f t="shared" si="572"/>
        <v>0</v>
      </c>
      <c r="AN378" s="4">
        <f t="shared" si="573"/>
        <v>0</v>
      </c>
      <c r="AO378" s="4">
        <f t="shared" si="574"/>
        <v>0</v>
      </c>
      <c r="AP378" s="4">
        <f t="shared" si="503"/>
        <v>0</v>
      </c>
      <c r="AQ378" s="4">
        <f t="shared" si="509"/>
        <v>0</v>
      </c>
      <c r="AR378" s="2">
        <f t="shared" si="575"/>
        <v>1065.8399999999999</v>
      </c>
      <c r="AU378">
        <f t="shared" si="504"/>
        <v>0.61799999999999999</v>
      </c>
      <c r="AV378">
        <f t="shared" si="505"/>
        <v>0.61799999999999999</v>
      </c>
      <c r="AW378">
        <f t="shared" si="506"/>
        <v>0.61799999999999999</v>
      </c>
      <c r="AX378">
        <f t="shared" si="507"/>
        <v>0.61799999999999999</v>
      </c>
      <c r="BE378" s="1">
        <f t="shared" si="576"/>
        <v>44964</v>
      </c>
      <c r="BF378">
        <f t="shared" si="577"/>
        <v>1</v>
      </c>
      <c r="BG378">
        <f t="shared" si="578"/>
        <v>1</v>
      </c>
      <c r="BH378">
        <f t="shared" si="579"/>
        <v>0.61799999999999999</v>
      </c>
      <c r="BI378">
        <f t="shared" si="580"/>
        <v>0.38200000000000001</v>
      </c>
    </row>
    <row r="379" spans="1:61" x14ac:dyDescent="0.25">
      <c r="A379" s="1">
        <f>eod_group_score_df_positive[[#This Row],[date]]</f>
        <v>44963</v>
      </c>
      <c r="B379" t="s">
        <v>277</v>
      </c>
      <c r="C379" s="3">
        <f>AVERAGE(eod_group_score_df_positive!Z379:Z383)</f>
        <v>0.64462195350066176</v>
      </c>
      <c r="D379" s="3">
        <f>AVERAGE(eod_group_score_df_positive!AA379:AA383)</f>
        <v>0.41143165289114342</v>
      </c>
      <c r="E379" s="3">
        <f>AVERAGE(eod_group_score_df_positive!AB379:AB383)</f>
        <v>0.68476957038598729</v>
      </c>
      <c r="F379" s="3">
        <f>AVERAGE(eod_group_score_df_positive!AC379:AC383)</f>
        <v>0.32280230874729615</v>
      </c>
      <c r="G379" t="s">
        <v>277</v>
      </c>
      <c r="H379" s="3">
        <f>ABS(AVERAGE(eod_group_score_df_negative!Z379:Z383))</f>
        <v>1.1116869687209945</v>
      </c>
      <c r="I379" s="3">
        <f>ABS(AVERAGE(eod_group_score_df_negative!AA379:AA383))</f>
        <v>0.77023820077595528</v>
      </c>
      <c r="J379" s="3">
        <f>ABS(AVERAGE(eod_group_score_df_negative!AB379:AB383))</f>
        <v>0.68442007038315267</v>
      </c>
      <c r="K379" s="3">
        <f>ABS(AVERAGE(eod_group_score_df_negative!AC379:AC383))</f>
        <v>0.37881985042001093</v>
      </c>
      <c r="L379" t="s">
        <v>277</v>
      </c>
      <c r="M379" s="4">
        <f t="shared" si="555"/>
        <v>-0.26593557050858418</v>
      </c>
      <c r="N379" s="4">
        <f t="shared" si="556"/>
        <v>-0.30364365035743329</v>
      </c>
      <c r="O379" s="4">
        <f t="shared" si="557"/>
        <v>2.552604784814856E-4</v>
      </c>
      <c r="P379" s="4">
        <f t="shared" si="558"/>
        <v>-7.9840040598485387E-2</v>
      </c>
      <c r="Q379" t="s">
        <v>277</v>
      </c>
      <c r="R379" s="6">
        <f t="shared" si="559"/>
        <v>44963</v>
      </c>
      <c r="S379" s="5">
        <f t="shared" ref="S379:V379" si="589">AVERAGE(M379:M383)</f>
        <v>0.14703749234367425</v>
      </c>
      <c r="T379" s="5">
        <f t="shared" si="589"/>
        <v>0.21182264175769863</v>
      </c>
      <c r="U379" s="5">
        <f t="shared" si="589"/>
        <v>0.18078008022244091</v>
      </c>
      <c r="V379" s="5">
        <f t="shared" si="589"/>
        <v>0.26346437416873492</v>
      </c>
      <c r="W379" s="5">
        <f t="shared" si="561"/>
        <v>0.80310458849254862</v>
      </c>
      <c r="X379">
        <f>group_stock_price_index[[#This Row],[VNINDEX]]</f>
        <v>1089.29</v>
      </c>
      <c r="Y379" t="s">
        <v>277</v>
      </c>
      <c r="Z379" s="1">
        <f t="shared" si="562"/>
        <v>44963</v>
      </c>
      <c r="AA379" s="4">
        <f t="shared" si="563"/>
        <v>0</v>
      </c>
      <c r="AB379" s="4">
        <f t="shared" si="564"/>
        <v>0.2</v>
      </c>
      <c r="AC379" s="4">
        <f t="shared" si="565"/>
        <v>0</v>
      </c>
      <c r="AD379" s="4">
        <f t="shared" si="566"/>
        <v>0.2</v>
      </c>
      <c r="AE379" s="4">
        <f t="shared" si="567"/>
        <v>0.4</v>
      </c>
      <c r="AF379" s="7">
        <f t="shared" si="568"/>
        <v>1089.29</v>
      </c>
      <c r="AG379" t="s">
        <v>277</v>
      </c>
      <c r="AI379" t="s">
        <v>277</v>
      </c>
      <c r="AJ379" s="1">
        <f t="shared" si="569"/>
        <v>44963</v>
      </c>
      <c r="AK379" s="4">
        <f t="shared" si="570"/>
        <v>0</v>
      </c>
      <c r="AL379" s="4">
        <f t="shared" si="571"/>
        <v>0.05</v>
      </c>
      <c r="AM379" s="4">
        <f t="shared" si="572"/>
        <v>0</v>
      </c>
      <c r="AN379" s="4">
        <f t="shared" si="573"/>
        <v>1.9100000000000002E-2</v>
      </c>
      <c r="AO379" s="4">
        <f t="shared" si="574"/>
        <v>6.9100000000000009E-2</v>
      </c>
      <c r="AP379" s="4">
        <f t="shared" si="503"/>
        <v>0</v>
      </c>
      <c r="AQ379" s="4">
        <f t="shared" si="509"/>
        <v>0</v>
      </c>
      <c r="AR379" s="2">
        <f t="shared" si="575"/>
        <v>1089.29</v>
      </c>
      <c r="AU379">
        <f t="shared" si="504"/>
        <v>0.61799999999999999</v>
      </c>
      <c r="AV379">
        <f t="shared" si="505"/>
        <v>0.61799999999999999</v>
      </c>
      <c r="AW379">
        <f t="shared" si="506"/>
        <v>0.61799999999999999</v>
      </c>
      <c r="AX379">
        <f t="shared" si="507"/>
        <v>0.61799999999999999</v>
      </c>
      <c r="BE379" s="1">
        <f t="shared" si="576"/>
        <v>44963</v>
      </c>
      <c r="BF379">
        <f t="shared" si="577"/>
        <v>1</v>
      </c>
      <c r="BG379">
        <f t="shared" si="578"/>
        <v>1</v>
      </c>
      <c r="BH379">
        <f t="shared" si="579"/>
        <v>0.61799999999999999</v>
      </c>
      <c r="BI379">
        <f t="shared" si="580"/>
        <v>0.38200000000000001</v>
      </c>
    </row>
    <row r="380" spans="1:61" x14ac:dyDescent="0.25">
      <c r="A380" s="1">
        <f>eod_group_score_df_positive[[#This Row],[date]]</f>
        <v>44960</v>
      </c>
      <c r="B380" t="s">
        <v>277</v>
      </c>
      <c r="C380" s="3">
        <f>AVERAGE(eod_group_score_df_positive!Z380:Z384)</f>
        <v>1.1532675074274927</v>
      </c>
      <c r="D380" s="3">
        <f>AVERAGE(eod_group_score_df_positive!AA380:AA384)</f>
        <v>0.89217454976901001</v>
      </c>
      <c r="E380" s="3">
        <f>AVERAGE(eod_group_score_df_positive!AB380:AB384)</f>
        <v>0.67303988087236988</v>
      </c>
      <c r="F380" s="3">
        <f>AVERAGE(eod_group_score_df_positive!AC380:AC384)</f>
        <v>0.45294350015434653</v>
      </c>
      <c r="G380" t="s">
        <v>277</v>
      </c>
      <c r="H380" s="3">
        <f>ABS(AVERAGE(eod_group_score_df_negative!Z380:Z384))</f>
        <v>1.1489556852813225</v>
      </c>
      <c r="I380" s="3">
        <f>ABS(AVERAGE(eod_group_score_df_negative!AA380:AA384))</f>
        <v>0.8205330046087026</v>
      </c>
      <c r="J380" s="3">
        <f>ABS(AVERAGE(eod_group_score_df_negative!AB380:AB384))</f>
        <v>0.8341533721562554</v>
      </c>
      <c r="K380" s="3">
        <f>ABS(AVERAGE(eod_group_score_df_negative!AC380:AC384))</f>
        <v>0.42109697400973733</v>
      </c>
      <c r="L380" t="s">
        <v>277</v>
      </c>
      <c r="M380" s="4">
        <f t="shared" si="555"/>
        <v>1.8728949303550718E-3</v>
      </c>
      <c r="N380" s="4">
        <f t="shared" si="556"/>
        <v>4.1829409216529861E-2</v>
      </c>
      <c r="O380" s="4">
        <f t="shared" si="557"/>
        <v>-0.10689637241948667</v>
      </c>
      <c r="P380" s="4">
        <f t="shared" si="558"/>
        <v>3.643598561618857E-2</v>
      </c>
      <c r="Q380" t="s">
        <v>277</v>
      </c>
      <c r="R380" s="6">
        <f t="shared" si="559"/>
        <v>44960</v>
      </c>
      <c r="S380" s="5">
        <f t="shared" ref="S380:V380" si="590">AVERAGE(M380:M384)</f>
        <v>0.37849732533321589</v>
      </c>
      <c r="T380" s="5">
        <f t="shared" si="590"/>
        <v>0.45137191057118342</v>
      </c>
      <c r="U380" s="5">
        <f t="shared" si="590"/>
        <v>0.33317032203191771</v>
      </c>
      <c r="V380" s="5">
        <f t="shared" si="590"/>
        <v>0.45626394452710189</v>
      </c>
      <c r="W380" s="5">
        <f t="shared" si="561"/>
        <v>1.619303502463419</v>
      </c>
      <c r="X380">
        <f>group_stock_price_index[[#This Row],[VNINDEX]]</f>
        <v>1077.1500000000001</v>
      </c>
      <c r="Y380" t="s">
        <v>277</v>
      </c>
      <c r="Z380" s="1">
        <f t="shared" si="562"/>
        <v>44960</v>
      </c>
      <c r="AA380" s="4">
        <f t="shared" si="563"/>
        <v>0.4</v>
      </c>
      <c r="AB380" s="4">
        <f t="shared" si="564"/>
        <v>0.4</v>
      </c>
      <c r="AC380" s="4">
        <f t="shared" si="565"/>
        <v>0.4</v>
      </c>
      <c r="AD380" s="4">
        <f t="shared" si="566"/>
        <v>0.4</v>
      </c>
      <c r="AE380" s="4">
        <f t="shared" si="567"/>
        <v>1.6</v>
      </c>
      <c r="AF380" s="7">
        <f t="shared" si="568"/>
        <v>1077.1500000000001</v>
      </c>
      <c r="AG380" t="s">
        <v>277</v>
      </c>
      <c r="AI380" t="s">
        <v>277</v>
      </c>
      <c r="AJ380" s="1">
        <f t="shared" si="569"/>
        <v>44960</v>
      </c>
      <c r="AK380" s="4">
        <f t="shared" si="570"/>
        <v>0.1</v>
      </c>
      <c r="AL380" s="4">
        <f t="shared" si="571"/>
        <v>0.1</v>
      </c>
      <c r="AM380" s="4">
        <f t="shared" si="572"/>
        <v>6.1800000000000001E-2</v>
      </c>
      <c r="AN380" s="4">
        <f t="shared" si="573"/>
        <v>3.8200000000000005E-2</v>
      </c>
      <c r="AO380" s="4">
        <f t="shared" si="574"/>
        <v>0.30000000000000004</v>
      </c>
      <c r="AP380" s="4">
        <f t="shared" si="503"/>
        <v>0.7</v>
      </c>
      <c r="AQ380" s="4">
        <f t="shared" si="509"/>
        <v>0.4</v>
      </c>
      <c r="AR380" s="2">
        <f t="shared" si="575"/>
        <v>1077.1500000000001</v>
      </c>
      <c r="AU380">
        <f t="shared" si="504"/>
        <v>0.61799999999999999</v>
      </c>
      <c r="AV380">
        <f t="shared" si="505"/>
        <v>0.61799999999999999</v>
      </c>
      <c r="AW380">
        <f t="shared" si="506"/>
        <v>0.61799999999999999</v>
      </c>
      <c r="AX380">
        <f t="shared" si="507"/>
        <v>0.61799999999999999</v>
      </c>
      <c r="BE380" s="1">
        <f t="shared" si="576"/>
        <v>44960</v>
      </c>
      <c r="BF380">
        <f t="shared" si="577"/>
        <v>1</v>
      </c>
      <c r="BG380">
        <f t="shared" si="578"/>
        <v>1</v>
      </c>
      <c r="BH380">
        <f t="shared" si="579"/>
        <v>0.61799999999999999</v>
      </c>
      <c r="BI380">
        <f t="shared" si="580"/>
        <v>0.38200000000000001</v>
      </c>
    </row>
    <row r="381" spans="1:61" x14ac:dyDescent="0.25">
      <c r="A381" s="1">
        <f>eod_group_score_df_positive[[#This Row],[date]]</f>
        <v>44959</v>
      </c>
      <c r="B381" t="s">
        <v>277</v>
      </c>
      <c r="C381" s="3">
        <f>AVERAGE(eod_group_score_df_positive!Z381:Z385)</f>
        <v>1.1796848837884168</v>
      </c>
      <c r="D381" s="3">
        <f>AVERAGE(eod_group_score_df_positive!AA381:AA385)</f>
        <v>1.1241898596189335</v>
      </c>
      <c r="E381" s="3">
        <f>AVERAGE(eod_group_score_df_positive!AB381:AB385)</f>
        <v>0.83650919528924761</v>
      </c>
      <c r="F381" s="3">
        <f>AVERAGE(eod_group_score_df_positive!AC381:AC385)</f>
        <v>0.54853943285271212</v>
      </c>
      <c r="G381" t="s">
        <v>277</v>
      </c>
      <c r="H381" s="3">
        <f>ABS(AVERAGE(eod_group_score_df_negative!Z381:Z385))</f>
        <v>1.1897520470657066</v>
      </c>
      <c r="I381" s="3">
        <f>ABS(AVERAGE(eod_group_score_df_negative!AA381:AA385))</f>
        <v>0.82604199183404847</v>
      </c>
      <c r="J381" s="3">
        <f>ABS(AVERAGE(eod_group_score_df_negative!AB381:AB385))</f>
        <v>0.80094263240559171</v>
      </c>
      <c r="K381" s="3">
        <f>ABS(AVERAGE(eod_group_score_df_negative!AC381:AC385))</f>
        <v>0.41663417461853386</v>
      </c>
      <c r="L381" t="s">
        <v>277</v>
      </c>
      <c r="M381" s="4">
        <f t="shared" si="555"/>
        <v>-4.2487576462568151E-3</v>
      </c>
      <c r="N381" s="4">
        <f t="shared" si="556"/>
        <v>0.15287816551798997</v>
      </c>
      <c r="O381" s="4">
        <f t="shared" si="557"/>
        <v>2.1720677385499362E-2</v>
      </c>
      <c r="P381" s="4">
        <f t="shared" si="558"/>
        <v>0.13666480021119715</v>
      </c>
      <c r="Q381" t="s">
        <v>277</v>
      </c>
      <c r="R381" s="6">
        <f t="shared" si="559"/>
        <v>44959</v>
      </c>
      <c r="S381" s="5">
        <f t="shared" ref="S381:V381" si="591">AVERAGE(M381:M385)</f>
        <v>0.54939409800834504</v>
      </c>
      <c r="T381" s="5">
        <f t="shared" si="591"/>
        <v>0.62303076242169497</v>
      </c>
      <c r="U381" s="5">
        <f t="shared" si="591"/>
        <v>0.53798940475583346</v>
      </c>
      <c r="V381" s="5">
        <f t="shared" si="591"/>
        <v>0.61495550320033454</v>
      </c>
      <c r="W381" s="5">
        <f t="shared" si="561"/>
        <v>2.3253697683862078</v>
      </c>
      <c r="X381">
        <f>group_stock_price_index[[#This Row],[VNINDEX]]</f>
        <v>1077.5899999999999</v>
      </c>
      <c r="Y381" t="s">
        <v>277</v>
      </c>
      <c r="Z381" s="1">
        <f t="shared" si="562"/>
        <v>44959</v>
      </c>
      <c r="AA381" s="4">
        <f t="shared" si="563"/>
        <v>0.6</v>
      </c>
      <c r="AB381" s="4">
        <f t="shared" si="564"/>
        <v>0.6</v>
      </c>
      <c r="AC381" s="4">
        <f t="shared" si="565"/>
        <v>0.6</v>
      </c>
      <c r="AD381" s="4">
        <f t="shared" si="566"/>
        <v>0.6</v>
      </c>
      <c r="AE381" s="4">
        <f t="shared" si="567"/>
        <v>2.4</v>
      </c>
      <c r="AF381" s="7">
        <f t="shared" si="568"/>
        <v>1077.5899999999999</v>
      </c>
      <c r="AG381" t="s">
        <v>277</v>
      </c>
      <c r="AI381" t="s">
        <v>277</v>
      </c>
      <c r="AJ381" s="1">
        <f t="shared" si="569"/>
        <v>44959</v>
      </c>
      <c r="AK381" s="4">
        <f t="shared" si="570"/>
        <v>0.15</v>
      </c>
      <c r="AL381" s="4">
        <f t="shared" si="571"/>
        <v>0.15</v>
      </c>
      <c r="AM381" s="4">
        <f t="shared" si="572"/>
        <v>9.2699999999999991E-2</v>
      </c>
      <c r="AN381" s="4">
        <f t="shared" si="573"/>
        <v>5.7299999999999997E-2</v>
      </c>
      <c r="AO381" s="4">
        <f t="shared" si="574"/>
        <v>0.45</v>
      </c>
      <c r="AP381" s="4">
        <f t="shared" si="503"/>
        <v>0.7</v>
      </c>
      <c r="AQ381" s="4">
        <f t="shared" si="509"/>
        <v>0.4</v>
      </c>
      <c r="AR381" s="2">
        <f t="shared" si="575"/>
        <v>1077.5899999999999</v>
      </c>
      <c r="AU381">
        <f t="shared" si="504"/>
        <v>0.61799999999999999</v>
      </c>
      <c r="AV381">
        <f t="shared" si="505"/>
        <v>1</v>
      </c>
      <c r="AW381">
        <f t="shared" si="506"/>
        <v>1</v>
      </c>
      <c r="AX381">
        <f t="shared" si="507"/>
        <v>0.61799999999999999</v>
      </c>
      <c r="BE381" s="1">
        <f t="shared" si="576"/>
        <v>44959</v>
      </c>
      <c r="BF381">
        <f t="shared" si="577"/>
        <v>1</v>
      </c>
      <c r="BG381">
        <f t="shared" si="578"/>
        <v>1</v>
      </c>
      <c r="BH381">
        <f t="shared" si="579"/>
        <v>0.61799999999999999</v>
      </c>
      <c r="BI381">
        <f t="shared" si="580"/>
        <v>0.38200000000000001</v>
      </c>
    </row>
    <row r="382" spans="1:61" x14ac:dyDescent="0.25">
      <c r="A382" s="1">
        <f>eod_group_score_df_positive[[#This Row],[date]]</f>
        <v>44958</v>
      </c>
      <c r="B382" t="s">
        <v>277</v>
      </c>
      <c r="C382" s="3">
        <f>AVERAGE(eod_group_score_df_positive!Z382:Z386)</f>
        <v>1.4267558809289753</v>
      </c>
      <c r="D382" s="3">
        <f>AVERAGE(eod_group_score_df_positive!AA382:AA386)</f>
        <v>1.2691622820138488</v>
      </c>
      <c r="E382" s="3">
        <f>AVERAGE(eod_group_score_df_positive!AB382:AB386)</f>
        <v>1.1866812198873489</v>
      </c>
      <c r="F382" s="3">
        <f>AVERAGE(eod_group_score_df_positive!AC382:AC386)</f>
        <v>0.76947783138250592</v>
      </c>
      <c r="G382" t="s">
        <v>277</v>
      </c>
      <c r="H382" s="3">
        <f>ABS(AVERAGE(eod_group_score_df_negative!Z382:Z386))</f>
        <v>1.1112416160294907</v>
      </c>
      <c r="I382" s="3">
        <f>ABS(AVERAGE(eod_group_score_df_negative!AA382:AA386))</f>
        <v>0.72009229453270573</v>
      </c>
      <c r="J382" s="3">
        <f>ABS(AVERAGE(eod_group_score_df_negative!AB382:AB386))</f>
        <v>0.73263390394888583</v>
      </c>
      <c r="K382" s="3">
        <f>ABS(AVERAGE(eod_group_score_df_negative!AC382:AC386))</f>
        <v>0.36395672720924394</v>
      </c>
      <c r="L382" t="s">
        <v>277</v>
      </c>
      <c r="M382" s="4">
        <f t="shared" si="555"/>
        <v>0.12431622382512064</v>
      </c>
      <c r="N382" s="4">
        <f t="shared" si="556"/>
        <v>0.27601795866387102</v>
      </c>
      <c r="O382" s="4">
        <f t="shared" si="557"/>
        <v>0.2365673621280778</v>
      </c>
      <c r="P382" s="4">
        <f t="shared" si="558"/>
        <v>0.35778078328325091</v>
      </c>
      <c r="Q382" t="s">
        <v>277</v>
      </c>
      <c r="R382" s="6">
        <f t="shared" si="559"/>
        <v>44958</v>
      </c>
      <c r="S382" s="5">
        <f t="shared" ref="S382:V382" si="592">AVERAGE(M382:M386)</f>
        <v>0.71858092264509543</v>
      </c>
      <c r="T382" s="5">
        <f t="shared" si="592"/>
        <v>0.75591272800893372</v>
      </c>
      <c r="U382" s="5">
        <f t="shared" si="592"/>
        <v>0.70491246359810089</v>
      </c>
      <c r="V382" s="5">
        <f t="shared" si="592"/>
        <v>0.73369879104358005</v>
      </c>
      <c r="W382" s="5">
        <f t="shared" si="561"/>
        <v>2.9131049052957101</v>
      </c>
      <c r="X382">
        <f>group_stock_price_index[[#This Row],[VNINDEX]]</f>
        <v>1075.97</v>
      </c>
      <c r="Y382" t="s">
        <v>277</v>
      </c>
      <c r="Z382" s="1">
        <f t="shared" si="562"/>
        <v>44958</v>
      </c>
      <c r="AA382" s="4">
        <f t="shared" si="563"/>
        <v>0.8</v>
      </c>
      <c r="AB382" s="4">
        <f t="shared" si="564"/>
        <v>0.8</v>
      </c>
      <c r="AC382" s="4">
        <f t="shared" si="565"/>
        <v>0.8</v>
      </c>
      <c r="AD382" s="4">
        <f t="shared" si="566"/>
        <v>0.8</v>
      </c>
      <c r="AE382" s="4">
        <f t="shared" si="567"/>
        <v>3.2</v>
      </c>
      <c r="AF382" s="7">
        <f t="shared" si="568"/>
        <v>1075.97</v>
      </c>
      <c r="AG382" t="s">
        <v>277</v>
      </c>
      <c r="AI382" t="s">
        <v>277</v>
      </c>
      <c r="AJ382" s="1">
        <f t="shared" si="569"/>
        <v>44958</v>
      </c>
      <c r="AK382" s="4">
        <f t="shared" si="570"/>
        <v>0.2</v>
      </c>
      <c r="AL382" s="4">
        <f t="shared" si="571"/>
        <v>0.2</v>
      </c>
      <c r="AM382" s="4">
        <f t="shared" si="572"/>
        <v>0.1236</v>
      </c>
      <c r="AN382" s="4">
        <f t="shared" si="573"/>
        <v>7.640000000000001E-2</v>
      </c>
      <c r="AO382" s="4">
        <f t="shared" si="574"/>
        <v>0.60000000000000009</v>
      </c>
      <c r="AP382" s="4">
        <f t="shared" si="503"/>
        <v>0.7</v>
      </c>
      <c r="AQ382" s="4">
        <f t="shared" si="509"/>
        <v>0.6</v>
      </c>
      <c r="AR382" s="2">
        <f t="shared" si="575"/>
        <v>1075.97</v>
      </c>
      <c r="AU382">
        <f t="shared" si="504"/>
        <v>0.61799999999999999</v>
      </c>
      <c r="AV382">
        <f t="shared" si="505"/>
        <v>1</v>
      </c>
      <c r="AW382">
        <f t="shared" si="506"/>
        <v>1</v>
      </c>
      <c r="AX382">
        <f t="shared" si="507"/>
        <v>0.61799999999999999</v>
      </c>
      <c r="BE382" s="1">
        <f t="shared" si="576"/>
        <v>44958</v>
      </c>
      <c r="BF382">
        <f t="shared" si="577"/>
        <v>1</v>
      </c>
      <c r="BG382">
        <f t="shared" si="578"/>
        <v>1</v>
      </c>
      <c r="BH382">
        <f t="shared" si="579"/>
        <v>0.61799999999999999</v>
      </c>
      <c r="BI382">
        <f t="shared" si="580"/>
        <v>0.38200000000000001</v>
      </c>
    </row>
    <row r="383" spans="1:61" x14ac:dyDescent="0.25">
      <c r="A383" s="1">
        <f>eod_group_score_df_positive[[#This Row],[date]]</f>
        <v>44957</v>
      </c>
      <c r="B383" t="s">
        <v>277</v>
      </c>
      <c r="C383" s="3">
        <f>AVERAGE(eod_group_score_df_positive!Z383:Z387)</f>
        <v>1.9999956023920995</v>
      </c>
      <c r="D383" s="3">
        <f>AVERAGE(eod_group_score_df_positive!AA383:AA387)</f>
        <v>1.788097888248658</v>
      </c>
      <c r="E383" s="3">
        <f>AVERAGE(eod_group_score_df_positive!AB383:AB387)</f>
        <v>1.3713939218404698</v>
      </c>
      <c r="F383" s="3">
        <f>AVERAGE(eod_group_score_df_positive!AC383:AC387)</f>
        <v>0.92593659455544164</v>
      </c>
      <c r="G383" t="s">
        <v>277</v>
      </c>
      <c r="H383" s="3">
        <f>ABS(AVERAGE(eod_group_score_df_negative!Z383:Z387))</f>
        <v>0.1285846927875102</v>
      </c>
      <c r="I383" s="3">
        <f>ABS(AVERAGE(eod_group_score_df_negative!AA383:AA387))</f>
        <v>0.10203771776958399</v>
      </c>
      <c r="J383" s="3">
        <f>ABS(AVERAGE(eod_group_score_df_negative!AB383:AB387))</f>
        <v>0.19389779257136258</v>
      </c>
      <c r="K383" s="3">
        <f>ABS(AVERAGE(eod_group_score_df_negative!AC383:AC387))</f>
        <v>6.634368997960223E-2</v>
      </c>
      <c r="L383" t="s">
        <v>277</v>
      </c>
      <c r="M383" s="4">
        <f t="shared" si="555"/>
        <v>0.87918267111773651</v>
      </c>
      <c r="N383" s="4">
        <f t="shared" si="556"/>
        <v>0.89203132574753563</v>
      </c>
      <c r="O383" s="4">
        <f t="shared" si="557"/>
        <v>0.75225347353963246</v>
      </c>
      <c r="P383" s="4">
        <f t="shared" si="558"/>
        <v>0.86628034233152351</v>
      </c>
      <c r="Q383" t="s">
        <v>277</v>
      </c>
      <c r="R383" s="6">
        <f t="shared" si="559"/>
        <v>44957</v>
      </c>
      <c r="S383" s="5">
        <f t="shared" ref="S383:V383" si="593">AVERAGE(M383:M387)</f>
        <v>0.8479292691316751</v>
      </c>
      <c r="T383" s="5">
        <f t="shared" si="593"/>
        <v>0.86701540259623378</v>
      </c>
      <c r="U383" s="5">
        <f t="shared" si="593"/>
        <v>0.81286057982353999</v>
      </c>
      <c r="V383" s="5">
        <f t="shared" si="593"/>
        <v>0.78644390957244958</v>
      </c>
      <c r="W383" s="5">
        <f t="shared" si="561"/>
        <v>3.3142491611238984</v>
      </c>
      <c r="X383">
        <f>group_stock_price_index[[#This Row],[VNINDEX]]</f>
        <v>1111.18</v>
      </c>
      <c r="Y383" t="s">
        <v>277</v>
      </c>
      <c r="Z383" s="1">
        <f t="shared" si="562"/>
        <v>44957</v>
      </c>
      <c r="AA383" s="4">
        <f t="shared" si="563"/>
        <v>1</v>
      </c>
      <c r="AB383" s="4">
        <f t="shared" si="564"/>
        <v>1</v>
      </c>
      <c r="AC383" s="4">
        <f t="shared" si="565"/>
        <v>1</v>
      </c>
      <c r="AD383" s="4">
        <f t="shared" si="566"/>
        <v>0.8</v>
      </c>
      <c r="AE383" s="4">
        <f t="shared" si="567"/>
        <v>3.8</v>
      </c>
      <c r="AF383" s="7">
        <f t="shared" si="568"/>
        <v>1111.18</v>
      </c>
      <c r="AG383" t="s">
        <v>277</v>
      </c>
      <c r="AI383" t="s">
        <v>277</v>
      </c>
      <c r="AJ383" s="1">
        <f t="shared" si="569"/>
        <v>44957</v>
      </c>
      <c r="AK383" s="4">
        <f t="shared" si="570"/>
        <v>0.25</v>
      </c>
      <c r="AL383" s="4">
        <f t="shared" si="571"/>
        <v>0.25</v>
      </c>
      <c r="AM383" s="4">
        <f t="shared" si="572"/>
        <v>0.1545</v>
      </c>
      <c r="AN383" s="4">
        <f t="shared" si="573"/>
        <v>7.640000000000001E-2</v>
      </c>
      <c r="AO383" s="4">
        <f t="shared" si="574"/>
        <v>0.73089999999999999</v>
      </c>
      <c r="AP383" s="4">
        <f t="shared" si="503"/>
        <v>1</v>
      </c>
      <c r="AQ383" s="4">
        <f t="shared" si="509"/>
        <v>0.8</v>
      </c>
      <c r="AR383" s="2">
        <f t="shared" si="575"/>
        <v>1111.18</v>
      </c>
      <c r="AU383">
        <f t="shared" si="504"/>
        <v>0.61799999999999999</v>
      </c>
      <c r="AV383">
        <f t="shared" si="505"/>
        <v>1</v>
      </c>
      <c r="AW383">
        <f t="shared" si="506"/>
        <v>1</v>
      </c>
      <c r="AX383">
        <f t="shared" si="507"/>
        <v>0.61799999999999999</v>
      </c>
      <c r="BE383" s="1">
        <f t="shared" si="576"/>
        <v>44957</v>
      </c>
      <c r="BF383">
        <f t="shared" si="577"/>
        <v>1</v>
      </c>
      <c r="BG383">
        <f t="shared" si="578"/>
        <v>1</v>
      </c>
      <c r="BH383">
        <f t="shared" si="579"/>
        <v>0.61799999999999999</v>
      </c>
      <c r="BI383">
        <f t="shared" si="580"/>
        <v>0.38200000000000001</v>
      </c>
    </row>
    <row r="384" spans="1:61" x14ac:dyDescent="0.25">
      <c r="A384" s="1">
        <f>eod_group_score_df_positive[[#This Row],[date]]</f>
        <v>44956</v>
      </c>
      <c r="B384" t="s">
        <v>277</v>
      </c>
      <c r="C384" s="3">
        <f>AVERAGE(eod_group_score_df_positive!Z384:Z388)</f>
        <v>2.247478430096006</v>
      </c>
      <c r="D384" s="3">
        <f>AVERAGE(eod_group_score_df_positive!AA384:AA388)</f>
        <v>1.9516112735066315</v>
      </c>
      <c r="E384" s="3">
        <f>AVERAGE(eod_group_score_df_positive!AB384:AB388)</f>
        <v>1.4261350491657803</v>
      </c>
      <c r="F384" s="3">
        <f>AVERAGE(eod_group_score_df_positive!AC384:AC388)</f>
        <v>1.06679214873814</v>
      </c>
      <c r="G384" t="s">
        <v>277</v>
      </c>
      <c r="H384" s="3">
        <f>ABS(AVERAGE(eod_group_score_df_negative!Z384:Z388))</f>
        <v>0.12909097908994854</v>
      </c>
      <c r="I384" s="3">
        <f>ABS(AVERAGE(eod_group_score_df_negative!AA384:AA388))</f>
        <v>0.10911255101208961</v>
      </c>
      <c r="J384" s="3">
        <f>ABS(AVERAGE(eod_group_score_df_negative!AB384:AB388))</f>
        <v>0.19244378802290851</v>
      </c>
      <c r="K384" s="3">
        <f>ABS(AVERAGE(eod_group_score_df_negative!AC384:AC388))</f>
        <v>6.5588740379080107E-2</v>
      </c>
      <c r="L384" t="s">
        <v>277</v>
      </c>
      <c r="M384" s="4">
        <f t="shared" si="555"/>
        <v>0.89136359443912405</v>
      </c>
      <c r="N384" s="4">
        <f t="shared" si="556"/>
        <v>0.89410269370999029</v>
      </c>
      <c r="O384" s="4">
        <f t="shared" si="557"/>
        <v>0.76220646952586579</v>
      </c>
      <c r="P384" s="4">
        <f t="shared" si="558"/>
        <v>0.88415781119334924</v>
      </c>
      <c r="Q384" t="s">
        <v>277</v>
      </c>
      <c r="R384" s="6">
        <f t="shared" si="559"/>
        <v>44956</v>
      </c>
      <c r="S384" s="5">
        <f t="shared" ref="S384:V384" si="594">AVERAGE(M384:M388)</f>
        <v>0.79147529502812319</v>
      </c>
      <c r="T384" s="5">
        <f t="shared" si="594"/>
        <v>0.83349289277791228</v>
      </c>
      <c r="U384" s="5">
        <f t="shared" si="594"/>
        <v>0.79253797952799043</v>
      </c>
      <c r="V384" s="5">
        <f t="shared" si="594"/>
        <v>0.7145145001805584</v>
      </c>
      <c r="W384" s="5">
        <f t="shared" si="561"/>
        <v>3.1320206675145847</v>
      </c>
      <c r="X384">
        <f>group_stock_price_index[[#This Row],[VNINDEX]]</f>
        <v>1102.57</v>
      </c>
      <c r="Y384" t="s">
        <v>277</v>
      </c>
      <c r="Z384" s="1">
        <f t="shared" si="562"/>
        <v>44956</v>
      </c>
      <c r="AA384" s="4">
        <f t="shared" si="563"/>
        <v>0.8</v>
      </c>
      <c r="AB384" s="4">
        <f t="shared" si="564"/>
        <v>1</v>
      </c>
      <c r="AC384" s="4">
        <f t="shared" si="565"/>
        <v>0.8</v>
      </c>
      <c r="AD384" s="4">
        <f t="shared" si="566"/>
        <v>0.8</v>
      </c>
      <c r="AE384" s="4">
        <f t="shared" si="567"/>
        <v>3.4000000000000004</v>
      </c>
      <c r="AF384" s="7">
        <f t="shared" si="568"/>
        <v>1102.57</v>
      </c>
      <c r="AG384" t="s">
        <v>277</v>
      </c>
      <c r="AI384" t="s">
        <v>277</v>
      </c>
      <c r="AJ384" s="1">
        <f t="shared" si="569"/>
        <v>44956</v>
      </c>
      <c r="AK384" s="4">
        <f t="shared" si="570"/>
        <v>0.27639999999999998</v>
      </c>
      <c r="AL384" s="4">
        <f t="shared" si="571"/>
        <v>0.34549999999999997</v>
      </c>
      <c r="AM384" s="4">
        <f t="shared" si="572"/>
        <v>0.2</v>
      </c>
      <c r="AN384" s="4">
        <f t="shared" si="573"/>
        <v>0.1236</v>
      </c>
      <c r="AO384" s="4">
        <f t="shared" si="574"/>
        <v>0.9454999999999999</v>
      </c>
      <c r="AP384" s="4">
        <f t="shared" si="503"/>
        <v>1</v>
      </c>
      <c r="AQ384" s="4">
        <f t="shared" si="509"/>
        <v>1</v>
      </c>
      <c r="AR384" s="2">
        <f t="shared" si="575"/>
        <v>1102.57</v>
      </c>
      <c r="AU384">
        <f t="shared" si="504"/>
        <v>0.61799999999999999</v>
      </c>
      <c r="AV384">
        <f t="shared" si="505"/>
        <v>1</v>
      </c>
      <c r="AW384">
        <f t="shared" si="506"/>
        <v>1</v>
      </c>
      <c r="AX384">
        <f t="shared" si="507"/>
        <v>0.61799999999999999</v>
      </c>
      <c r="BE384" s="1">
        <f t="shared" si="576"/>
        <v>44956</v>
      </c>
      <c r="BF384">
        <f t="shared" si="577"/>
        <v>1.3819999999999999</v>
      </c>
      <c r="BG384">
        <f t="shared" si="578"/>
        <v>1.3819999999999999</v>
      </c>
      <c r="BH384">
        <f t="shared" si="579"/>
        <v>1</v>
      </c>
      <c r="BI384">
        <f t="shared" si="580"/>
        <v>0.61799999999999999</v>
      </c>
    </row>
    <row r="385" spans="1:61" x14ac:dyDescent="0.25">
      <c r="A385" s="1">
        <f>eod_group_score_df_positive[[#This Row],[date]]</f>
        <v>44953</v>
      </c>
      <c r="B385" t="s">
        <v>277</v>
      </c>
      <c r="C385" s="3">
        <f>AVERAGE(eod_group_score_df_positive!Z385:Z389)</f>
        <v>1.7385545758290071</v>
      </c>
      <c r="D385" s="3">
        <f>AVERAGE(eod_group_score_df_positive!AA385:AA389)</f>
        <v>1.4991846985377344</v>
      </c>
      <c r="E385" s="3">
        <f>AVERAGE(eod_group_score_df_positive!AB385:AB389)</f>
        <v>1.3893393799395239</v>
      </c>
      <c r="F385" s="3">
        <f>AVERAGE(eod_group_score_df_positive!AC385:AC389)</f>
        <v>0.78195701516006533</v>
      </c>
      <c r="G385" t="s">
        <v>277</v>
      </c>
      <c r="H385" s="3">
        <f>ABS(AVERAGE(eod_group_score_df_negative!Z385:Z389))</f>
        <v>0.13452781315694104</v>
      </c>
      <c r="I385" s="3">
        <f>ABS(AVERAGE(eod_group_score_df_negative!AA385:AA389))</f>
        <v>7.8801748781890307E-2</v>
      </c>
      <c r="J385" s="3">
        <f>ABS(AVERAGE(eod_group_score_df_negative!AB385:AB389))</f>
        <v>6.0003489614439208E-2</v>
      </c>
      <c r="K385" s="3">
        <f>ABS(AVERAGE(eod_group_score_df_negative!AC385:AC389))</f>
        <v>7.2690423004275098E-2</v>
      </c>
      <c r="L385" t="s">
        <v>277</v>
      </c>
      <c r="M385" s="4">
        <f t="shared" si="555"/>
        <v>0.85635675830600078</v>
      </c>
      <c r="N385" s="4">
        <f t="shared" si="556"/>
        <v>0.90012366846908809</v>
      </c>
      <c r="O385" s="4">
        <f t="shared" si="557"/>
        <v>0.91719904120009177</v>
      </c>
      <c r="P385" s="4">
        <f t="shared" si="558"/>
        <v>0.82989377898235173</v>
      </c>
      <c r="Q385" t="s">
        <v>277</v>
      </c>
      <c r="R385" s="6">
        <f t="shared" si="559"/>
        <v>44953</v>
      </c>
      <c r="S385" s="5">
        <f t="shared" ref="S385:V385" si="595">AVERAGE(M385:M389)</f>
        <v>0.68276327233869227</v>
      </c>
      <c r="T385" s="5">
        <f t="shared" si="595"/>
        <v>0.76238791184584387</v>
      </c>
      <c r="U385" s="5">
        <f t="shared" si="595"/>
        <v>0.71516646446053334</v>
      </c>
      <c r="V385" s="5">
        <f t="shared" si="595"/>
        <v>0.54527220846267388</v>
      </c>
      <c r="W385" s="5">
        <f t="shared" si="561"/>
        <v>2.7055898571077432</v>
      </c>
      <c r="X385">
        <f>group_stock_price_index[[#This Row],[VNINDEX]]</f>
        <v>1117.0999999999999</v>
      </c>
      <c r="Y385" t="s">
        <v>277</v>
      </c>
      <c r="Z385" s="1">
        <f t="shared" si="562"/>
        <v>44953</v>
      </c>
      <c r="AA385" s="4">
        <f t="shared" si="563"/>
        <v>0.6</v>
      </c>
      <c r="AB385" s="4">
        <f t="shared" si="564"/>
        <v>0.8</v>
      </c>
      <c r="AC385" s="4">
        <f t="shared" si="565"/>
        <v>0.8</v>
      </c>
      <c r="AD385" s="4">
        <f t="shared" si="566"/>
        <v>0.6</v>
      </c>
      <c r="AE385" s="4">
        <f t="shared" si="567"/>
        <v>2.8000000000000003</v>
      </c>
      <c r="AF385" s="7">
        <f t="shared" si="568"/>
        <v>1117.0999999999999</v>
      </c>
      <c r="AG385" t="s">
        <v>277</v>
      </c>
      <c r="AI385" t="s">
        <v>277</v>
      </c>
      <c r="AJ385" s="1">
        <f t="shared" si="569"/>
        <v>44953</v>
      </c>
      <c r="AK385" s="4">
        <f t="shared" si="570"/>
        <v>0.15</v>
      </c>
      <c r="AL385" s="4">
        <f t="shared" si="571"/>
        <v>0.2</v>
      </c>
      <c r="AM385" s="4">
        <f t="shared" si="572"/>
        <v>0.1236</v>
      </c>
      <c r="AN385" s="4">
        <f t="shared" si="573"/>
        <v>5.7299999999999997E-2</v>
      </c>
      <c r="AO385" s="4">
        <f t="shared" si="574"/>
        <v>0.53089999999999993</v>
      </c>
      <c r="AP385" s="4">
        <f t="shared" si="503"/>
        <v>0.7</v>
      </c>
      <c r="AQ385" s="4">
        <f t="shared" si="509"/>
        <v>0.6</v>
      </c>
      <c r="AR385" s="2">
        <f t="shared" si="575"/>
        <v>1117.0999999999999</v>
      </c>
      <c r="AU385">
        <f t="shared" si="504"/>
        <v>0.61799999999999999</v>
      </c>
      <c r="AV385">
        <f t="shared" si="505"/>
        <v>1</v>
      </c>
      <c r="AW385">
        <f t="shared" si="506"/>
        <v>1</v>
      </c>
      <c r="AX385">
        <f t="shared" si="507"/>
        <v>0.61799999999999999</v>
      </c>
      <c r="BE385" s="1">
        <f t="shared" si="576"/>
        <v>44953</v>
      </c>
      <c r="BF385">
        <f t="shared" si="577"/>
        <v>1</v>
      </c>
      <c r="BG385">
        <f t="shared" si="578"/>
        <v>1</v>
      </c>
      <c r="BH385">
        <f t="shared" si="579"/>
        <v>0.61799999999999999</v>
      </c>
      <c r="BI385">
        <f t="shared" si="580"/>
        <v>0.38200000000000001</v>
      </c>
    </row>
    <row r="386" spans="1:61" x14ac:dyDescent="0.25">
      <c r="A386" s="1">
        <f>eod_group_score_df_positive[[#This Row],[date]]</f>
        <v>44945</v>
      </c>
      <c r="B386" t="s">
        <v>277</v>
      </c>
      <c r="C386" s="3">
        <f>AVERAGE(eod_group_score_df_positive!Z386:Z390)</f>
        <v>1.6727577937622597</v>
      </c>
      <c r="D386" s="3">
        <f>AVERAGE(eod_group_score_df_positive!AA386:AA390)</f>
        <v>1.2518059009120079</v>
      </c>
      <c r="E386" s="3">
        <f>AVERAGE(eod_group_score_df_positive!AB386:AB390)</f>
        <v>1.1561945000045375</v>
      </c>
      <c r="F386" s="3">
        <f>AVERAGE(eod_group_score_df_positive!AC386:AC390)</f>
        <v>0.69149321190601598</v>
      </c>
      <c r="G386" t="s">
        <v>277</v>
      </c>
      <c r="H386" s="3">
        <f>ABS(AVERAGE(eod_group_score_df_negative!Z386:Z390))</f>
        <v>0.14379331215812222</v>
      </c>
      <c r="I386" s="3">
        <f>ABS(AVERAGE(eod_group_score_df_negative!AA386:AA390))</f>
        <v>0.1258578545532516</v>
      </c>
      <c r="J386" s="3">
        <f>ABS(AVERAGE(eod_group_score_df_negative!AB386:AB390))</f>
        <v>8.9479254849190587E-2</v>
      </c>
      <c r="K386" s="3">
        <f>ABS(AVERAGE(eod_group_score_df_negative!AC386:AC390))</f>
        <v>0.10774477813926202</v>
      </c>
      <c r="L386" t="s">
        <v>277</v>
      </c>
      <c r="M386" s="4">
        <f t="shared" si="555"/>
        <v>0.84168536553749496</v>
      </c>
      <c r="N386" s="4">
        <f t="shared" si="556"/>
        <v>0.81728799345418313</v>
      </c>
      <c r="O386" s="4">
        <f t="shared" si="557"/>
        <v>0.85633597159683672</v>
      </c>
      <c r="P386" s="4">
        <f t="shared" si="558"/>
        <v>0.73038123942742494</v>
      </c>
      <c r="Q386" t="s">
        <v>277</v>
      </c>
      <c r="R386" s="6">
        <f t="shared" si="559"/>
        <v>44945</v>
      </c>
      <c r="S386" s="5">
        <f t="shared" ref="S386:V386" si="596">AVERAGE(M386:M390)</f>
        <v>0.57059958624729257</v>
      </c>
      <c r="T386" s="5">
        <f t="shared" si="596"/>
        <v>0.67537281460339638</v>
      </c>
      <c r="U386" s="5">
        <f t="shared" si="596"/>
        <v>0.57445952665460642</v>
      </c>
      <c r="V386" s="5">
        <f t="shared" si="596"/>
        <v>0.41744776571831022</v>
      </c>
      <c r="W386" s="5">
        <f t="shared" si="561"/>
        <v>2.2378796932236056</v>
      </c>
      <c r="X386">
        <f>group_stock_price_index[[#This Row],[VNINDEX]]</f>
        <v>1108.08</v>
      </c>
      <c r="Y386" t="s">
        <v>277</v>
      </c>
      <c r="Z386" s="1">
        <f t="shared" si="562"/>
        <v>44945</v>
      </c>
      <c r="AA386" s="4">
        <f t="shared" si="563"/>
        <v>0.6</v>
      </c>
      <c r="AB386" s="4">
        <f t="shared" si="564"/>
        <v>0.6</v>
      </c>
      <c r="AC386" s="4">
        <f t="shared" si="565"/>
        <v>0.6</v>
      </c>
      <c r="AD386" s="4">
        <f t="shared" si="566"/>
        <v>0.4</v>
      </c>
      <c r="AE386" s="4">
        <f t="shared" si="567"/>
        <v>2.1999999999999997</v>
      </c>
      <c r="AF386" s="7">
        <f t="shared" si="568"/>
        <v>1108.08</v>
      </c>
      <c r="AG386" t="s">
        <v>277</v>
      </c>
      <c r="AI386" t="s">
        <v>277</v>
      </c>
      <c r="AJ386" s="1">
        <f t="shared" si="569"/>
        <v>44945</v>
      </c>
      <c r="AK386" s="4">
        <f t="shared" si="570"/>
        <v>0.15</v>
      </c>
      <c r="AL386" s="4">
        <f t="shared" si="571"/>
        <v>0.15</v>
      </c>
      <c r="AM386" s="4">
        <f t="shared" si="572"/>
        <v>9.2699999999999991E-2</v>
      </c>
      <c r="AN386" s="4">
        <f t="shared" si="573"/>
        <v>3.8200000000000005E-2</v>
      </c>
      <c r="AO386" s="4">
        <f t="shared" si="574"/>
        <v>0.43090000000000001</v>
      </c>
      <c r="AP386" s="4">
        <f t="shared" si="503"/>
        <v>0.7</v>
      </c>
      <c r="AQ386" s="4">
        <f t="shared" si="509"/>
        <v>0.4</v>
      </c>
      <c r="AR386" s="2">
        <f t="shared" si="575"/>
        <v>1108.08</v>
      </c>
      <c r="AU386">
        <f t="shared" si="504"/>
        <v>0.61799999999999999</v>
      </c>
      <c r="AV386">
        <f t="shared" si="505"/>
        <v>1</v>
      </c>
      <c r="AW386">
        <f t="shared" si="506"/>
        <v>1</v>
      </c>
      <c r="AX386">
        <f t="shared" si="507"/>
        <v>0.61799999999999999</v>
      </c>
      <c r="BE386" s="1">
        <f t="shared" si="576"/>
        <v>44945</v>
      </c>
      <c r="BF386">
        <f t="shared" si="577"/>
        <v>1</v>
      </c>
      <c r="BG386">
        <f t="shared" si="578"/>
        <v>1</v>
      </c>
      <c r="BH386">
        <f t="shared" si="579"/>
        <v>0.61799999999999999</v>
      </c>
      <c r="BI386">
        <f t="shared" si="580"/>
        <v>0.38200000000000001</v>
      </c>
    </row>
    <row r="387" spans="1:61" x14ac:dyDescent="0.25">
      <c r="A387" s="1">
        <f>eod_group_score_df_positive[[#This Row],[date]]</f>
        <v>44944</v>
      </c>
      <c r="B387" t="s">
        <v>277</v>
      </c>
      <c r="C387" s="3">
        <f>AVERAGE(eod_group_score_df_positive!Z387:Z391)</f>
        <v>1.4588173686733374</v>
      </c>
      <c r="D387" s="3">
        <f>AVERAGE(eod_group_score_df_positive!AA387:AA391)</f>
        <v>1.3799240486688045</v>
      </c>
      <c r="E387" s="3">
        <f>AVERAGE(eod_group_score_df_positive!AB387:AB391)</f>
        <v>0.88065700810771741</v>
      </c>
      <c r="F387" s="3">
        <f>AVERAGE(eod_group_score_df_positive!AC387:AC391)</f>
        <v>0.51649815091322882</v>
      </c>
      <c r="G387" t="s">
        <v>277</v>
      </c>
      <c r="H387" s="3">
        <f>ABS(AVERAGE(eod_group_score_df_negative!Z387:Z391))</f>
        <v>0.18857916458930202</v>
      </c>
      <c r="I387" s="3">
        <f>ABS(AVERAGE(eod_group_score_df_negative!AA387:AA391))</f>
        <v>0.12692874151856498</v>
      </c>
      <c r="J387" s="3">
        <f>ABS(AVERAGE(eod_group_score_df_negative!AB387:AB391))</f>
        <v>0.11090192901420948</v>
      </c>
      <c r="K387" s="3">
        <f>ABS(AVERAGE(eod_group_score_df_negative!AC387:AC391))</f>
        <v>0.12056150988244452</v>
      </c>
      <c r="L387" t="s">
        <v>277</v>
      </c>
      <c r="M387" s="4">
        <f t="shared" si="555"/>
        <v>0.77105795625801843</v>
      </c>
      <c r="N387" s="4">
        <f t="shared" si="556"/>
        <v>0.83153133160037218</v>
      </c>
      <c r="O387" s="4">
        <f t="shared" si="557"/>
        <v>0.7763079432552733</v>
      </c>
      <c r="P387" s="4">
        <f t="shared" si="558"/>
        <v>0.62150637592759872</v>
      </c>
      <c r="Q387" t="s">
        <v>277</v>
      </c>
      <c r="R387" s="6">
        <f t="shared" si="559"/>
        <v>44944</v>
      </c>
      <c r="S387" s="5">
        <f t="shared" ref="S387:V387" si="597">AVERAGE(M387:M391)</f>
        <v>0.43130491431554485</v>
      </c>
      <c r="T387" s="5">
        <f t="shared" si="597"/>
        <v>0.54139950477369969</v>
      </c>
      <c r="U387" s="5">
        <f t="shared" si="597"/>
        <v>0.41942065853495852</v>
      </c>
      <c r="V387" s="5">
        <f t="shared" si="597"/>
        <v>0.31765816304219924</v>
      </c>
      <c r="W387" s="5">
        <f t="shared" si="561"/>
        <v>1.7097832406664024</v>
      </c>
      <c r="X387">
        <f>group_stock_price_index[[#This Row],[VNINDEX]]</f>
        <v>1098.28</v>
      </c>
      <c r="Y387" t="s">
        <v>277</v>
      </c>
      <c r="Z387" s="1">
        <f t="shared" si="562"/>
        <v>44944</v>
      </c>
      <c r="AA387" s="4">
        <f t="shared" si="563"/>
        <v>0.4</v>
      </c>
      <c r="AB387" s="4">
        <f t="shared" si="564"/>
        <v>0.6</v>
      </c>
      <c r="AC387" s="4">
        <f t="shared" si="565"/>
        <v>0.4</v>
      </c>
      <c r="AD387" s="4">
        <f t="shared" si="566"/>
        <v>0.4</v>
      </c>
      <c r="AE387" s="4">
        <f t="shared" si="567"/>
        <v>1.7999999999999998</v>
      </c>
      <c r="AF387" s="7">
        <f t="shared" si="568"/>
        <v>1098.28</v>
      </c>
      <c r="AG387" t="s">
        <v>277</v>
      </c>
      <c r="AI387" t="s">
        <v>277</v>
      </c>
      <c r="AJ387" s="1">
        <f t="shared" si="569"/>
        <v>44944</v>
      </c>
      <c r="AK387" s="4">
        <f t="shared" si="570"/>
        <v>0.13819999999999999</v>
      </c>
      <c r="AL387" s="4">
        <f t="shared" si="571"/>
        <v>0.20729999999999998</v>
      </c>
      <c r="AM387" s="4">
        <f t="shared" si="572"/>
        <v>0.1</v>
      </c>
      <c r="AN387" s="4">
        <f t="shared" si="573"/>
        <v>6.1800000000000001E-2</v>
      </c>
      <c r="AO387" s="4">
        <f t="shared" si="574"/>
        <v>0.50729999999999997</v>
      </c>
      <c r="AP387" s="4">
        <f t="shared" ref="AP387:AP391" si="598">IF(AND(0%&lt;=AO387,AO387&lt;23.6%),0%,IF(AO387&lt;61.8%,70%,100%))</f>
        <v>0.7</v>
      </c>
      <c r="AQ387" s="4">
        <f t="shared" si="509"/>
        <v>0.6</v>
      </c>
      <c r="AR387" s="2">
        <f t="shared" si="575"/>
        <v>1098.28</v>
      </c>
      <c r="AU387">
        <f t="shared" ref="AU387:AU391" si="599">IF(AND($S387&gt;$T387,$S387&gt;$U387,$S387&gt;$V387),1.382,0.618)</f>
        <v>0.61799999999999999</v>
      </c>
      <c r="AV387">
        <f t="shared" ref="AV387:AV391" si="600">IF(AND($S387&gt;$T387,$S387&gt;$U387,$S387&gt;$V387),1.382,IF(AND($V387&gt;$T387,$V387&gt;$U387,$V387&gt;$S387),0.618,1))</f>
        <v>1</v>
      </c>
      <c r="AW387">
        <f t="shared" ref="AW387:AW391" si="601">IF(AND($S387&gt;$T387,$S387&gt;$U387,$S387&gt;$V387),0.618,IF(AND($V387&gt;$T387,$V387&gt;$U387,$V387&gt;$S387),0.618,1))</f>
        <v>1</v>
      </c>
      <c r="AX387">
        <f t="shared" ref="AX387:AX391" si="602">IF(AND($S387&gt;$T387,$S387&gt;$U387,$S387&gt;$V387),0.618,0.618)</f>
        <v>0.61799999999999999</v>
      </c>
      <c r="BE387" s="1">
        <f t="shared" si="576"/>
        <v>44944</v>
      </c>
      <c r="BF387">
        <f t="shared" si="577"/>
        <v>1.3819999999999999</v>
      </c>
      <c r="BG387">
        <f t="shared" si="578"/>
        <v>1.3819999999999999</v>
      </c>
      <c r="BH387">
        <f t="shared" si="579"/>
        <v>1</v>
      </c>
      <c r="BI387">
        <f t="shared" si="580"/>
        <v>0.61799999999999999</v>
      </c>
    </row>
    <row r="388" spans="1:61" x14ac:dyDescent="0.25">
      <c r="A388" s="1">
        <f>eod_group_score_df_positive[[#This Row],[date]]</f>
        <v>44943</v>
      </c>
      <c r="B388" t="s">
        <v>277</v>
      </c>
      <c r="C388" s="3">
        <f>AVERAGE(eod_group_score_df_positive!Z388:Z392)</f>
        <v>0.95048545385317806</v>
      </c>
      <c r="D388" s="3">
        <f>AVERAGE(eod_group_score_df_positive!AA388:AA392)</f>
        <v>0.89243741124744747</v>
      </c>
      <c r="E388" s="3">
        <f>AVERAGE(eod_group_score_df_positive!AB388:AB392)</f>
        <v>0.71686214119943703</v>
      </c>
      <c r="F388" s="3">
        <f>AVERAGE(eod_group_score_df_positive!AC388:AC392)</f>
        <v>0.3743678060932768</v>
      </c>
      <c r="G388" t="s">
        <v>277</v>
      </c>
      <c r="H388" s="3">
        <f>ABS(AVERAGE(eod_group_score_df_negative!Z388:Z392))</f>
        <v>0.23991824695762443</v>
      </c>
      <c r="I388" s="3">
        <f>ABS(AVERAGE(eod_group_score_df_negative!AA388:AA392))</f>
        <v>0.14262138459575616</v>
      </c>
      <c r="J388" s="3">
        <f>ABS(AVERAGE(eod_group_score_df_negative!AB388:AB392))</f>
        <v>0.15172451147602342</v>
      </c>
      <c r="K388" s="3">
        <f>ABS(AVERAGE(eod_group_score_df_negative!AC388:AC392))</f>
        <v>0.12259161627343185</v>
      </c>
      <c r="L388" t="s">
        <v>277</v>
      </c>
      <c r="M388" s="4">
        <f t="shared" si="555"/>
        <v>0.59691280059997731</v>
      </c>
      <c r="N388" s="4">
        <f t="shared" si="556"/>
        <v>0.72441877665592791</v>
      </c>
      <c r="O388" s="4">
        <f t="shared" si="557"/>
        <v>0.65064047206188447</v>
      </c>
      <c r="P388" s="4">
        <f t="shared" si="558"/>
        <v>0.50663329537206792</v>
      </c>
      <c r="Q388" t="s">
        <v>277</v>
      </c>
      <c r="R388" s="6">
        <f t="shared" si="559"/>
        <v>44943</v>
      </c>
      <c r="S388" s="5">
        <f t="shared" ref="S388:V388" si="603">AVERAGE(M388:M392)</f>
        <v>0.34636665382992643</v>
      </c>
      <c r="T388" s="5">
        <f t="shared" si="603"/>
        <v>0.4688665480670316</v>
      </c>
      <c r="U388" s="5">
        <f t="shared" si="603"/>
        <v>0.33019883735487965</v>
      </c>
      <c r="V388" s="5">
        <f t="shared" si="603"/>
        <v>0.24169610982084938</v>
      </c>
      <c r="W388" s="5">
        <f t="shared" si="561"/>
        <v>1.3871281490726872</v>
      </c>
      <c r="X388">
        <f>group_stock_price_index[[#This Row],[VNINDEX]]</f>
        <v>1088.29</v>
      </c>
      <c r="Y388" t="s">
        <v>277</v>
      </c>
      <c r="Z388" s="1">
        <f t="shared" si="562"/>
        <v>44943</v>
      </c>
      <c r="AA388" s="4">
        <f t="shared" si="563"/>
        <v>0.4</v>
      </c>
      <c r="AB388" s="4">
        <f t="shared" si="564"/>
        <v>0.4</v>
      </c>
      <c r="AC388" s="4">
        <f t="shared" si="565"/>
        <v>0.4</v>
      </c>
      <c r="AD388" s="4">
        <f t="shared" si="566"/>
        <v>0.2</v>
      </c>
      <c r="AE388" s="4">
        <f t="shared" si="567"/>
        <v>1.4000000000000001</v>
      </c>
      <c r="AF388" s="7">
        <f t="shared" si="568"/>
        <v>1088.29</v>
      </c>
      <c r="AG388" t="s">
        <v>277</v>
      </c>
      <c r="AI388" t="s">
        <v>277</v>
      </c>
      <c r="AJ388" s="1">
        <f t="shared" si="569"/>
        <v>44943</v>
      </c>
      <c r="AK388" s="4">
        <f t="shared" si="570"/>
        <v>0.1</v>
      </c>
      <c r="AL388" s="4">
        <f t="shared" si="571"/>
        <v>0.1</v>
      </c>
      <c r="AM388" s="4">
        <f t="shared" si="572"/>
        <v>6.1800000000000001E-2</v>
      </c>
      <c r="AN388" s="4">
        <f t="shared" si="573"/>
        <v>1.9100000000000002E-2</v>
      </c>
      <c r="AO388" s="4">
        <f t="shared" si="574"/>
        <v>0.28090000000000004</v>
      </c>
      <c r="AP388" s="4">
        <f t="shared" si="598"/>
        <v>0.7</v>
      </c>
      <c r="AQ388" s="4">
        <f t="shared" ref="AQ388:AQ391" si="604">IF(AO388&lt;20%,0,IF(AND(AO388&gt;=20%,AO388&lt;30%),20%,IF(AND(AO388&gt;=30%,AO388&lt;50%),40%,IF(AND(AO388&gt;=50%,AO388&lt;70%),60%,IF(AND(AO388&gt;=70%,AO388&lt;80%),80%,IF(AO388&gt;=80%,100%))))))</f>
        <v>0.2</v>
      </c>
      <c r="AR388" s="2">
        <f t="shared" si="575"/>
        <v>1088.29</v>
      </c>
      <c r="AU388">
        <f t="shared" si="599"/>
        <v>0.61799999999999999</v>
      </c>
      <c r="AV388">
        <f t="shared" si="600"/>
        <v>1</v>
      </c>
      <c r="AW388">
        <f t="shared" si="601"/>
        <v>1</v>
      </c>
      <c r="AX388">
        <f t="shared" si="602"/>
        <v>0.61799999999999999</v>
      </c>
      <c r="BE388" s="1">
        <f t="shared" si="576"/>
        <v>44943</v>
      </c>
      <c r="BF388">
        <f t="shared" si="577"/>
        <v>1</v>
      </c>
      <c r="BG388">
        <f t="shared" si="578"/>
        <v>1</v>
      </c>
      <c r="BH388">
        <f t="shared" si="579"/>
        <v>0.61799999999999999</v>
      </c>
      <c r="BI388">
        <f t="shared" si="580"/>
        <v>0.38200000000000001</v>
      </c>
    </row>
    <row r="389" spans="1:61" x14ac:dyDescent="0.25">
      <c r="A389" s="1">
        <f>eod_group_score_df_positive[[#This Row],[date]]</f>
        <v>44942</v>
      </c>
      <c r="B389" t="s">
        <v>277</v>
      </c>
      <c r="C389" s="3">
        <f>AVERAGE(eod_group_score_df_positive!Z389:Z393)</f>
        <v>0.50617580852749078</v>
      </c>
      <c r="D389" s="3">
        <f>AVERAGE(eod_group_score_df_positive!AA389:AA393)</f>
        <v>0.48239842129558375</v>
      </c>
      <c r="E389" s="3">
        <f>AVERAGE(eod_group_score_df_positive!AB389:AB393)</f>
        <v>0.37166430723581795</v>
      </c>
      <c r="F389" s="3">
        <f>AVERAGE(eod_group_score_df_positive!AC389:AC393)</f>
        <v>0.14661986719035336</v>
      </c>
      <c r="G389" t="s">
        <v>277</v>
      </c>
      <c r="H389" s="3">
        <f>ABS(AVERAGE(eod_group_score_df_negative!Z389:Z393))</f>
        <v>0.24493637609893587</v>
      </c>
      <c r="I389" s="3">
        <f>ABS(AVERAGE(eod_group_score_df_negative!AA389:AA393))</f>
        <v>0.14467214312943971</v>
      </c>
      <c r="J389" s="3">
        <f>ABS(AVERAGE(eod_group_score_df_negative!AB389:AB393))</f>
        <v>0.16880118309358683</v>
      </c>
      <c r="K389" s="3">
        <f>ABS(AVERAGE(eod_group_score_df_negative!AC389:AC393))</f>
        <v>0.13589929542826146</v>
      </c>
      <c r="L389" t="s">
        <v>277</v>
      </c>
      <c r="M389" s="4">
        <f t="shared" si="555"/>
        <v>0.34780348099197067</v>
      </c>
      <c r="N389" s="4">
        <f t="shared" si="556"/>
        <v>0.53857778904964815</v>
      </c>
      <c r="O389" s="4">
        <f t="shared" si="557"/>
        <v>0.37534889418858064</v>
      </c>
      <c r="P389" s="4">
        <f t="shared" si="558"/>
        <v>3.794635260392612E-2</v>
      </c>
      <c r="Q389" t="s">
        <v>277</v>
      </c>
      <c r="R389" s="6">
        <f t="shared" si="559"/>
        <v>44942</v>
      </c>
      <c r="S389" s="5">
        <f t="shared" ref="S389:V389" si="605">AVERAGE(M389:M393)</f>
        <v>0.26285127157324278</v>
      </c>
      <c r="T389" s="5">
        <f t="shared" si="605"/>
        <v>0.38368247187073284</v>
      </c>
      <c r="U389" s="5">
        <f t="shared" si="605"/>
        <v>0.22338495911921138</v>
      </c>
      <c r="V389" s="5">
        <f t="shared" si="605"/>
        <v>0.15338371463710987</v>
      </c>
      <c r="W389" s="5">
        <f t="shared" si="561"/>
        <v>1.0233024172002969</v>
      </c>
      <c r="X389">
        <f>group_stock_price_index[[#This Row],[VNINDEX]]</f>
        <v>1066.68</v>
      </c>
      <c r="Y389" t="s">
        <v>277</v>
      </c>
      <c r="Z389" s="1">
        <f t="shared" si="562"/>
        <v>44942</v>
      </c>
      <c r="AA389" s="4">
        <f t="shared" si="563"/>
        <v>0.2</v>
      </c>
      <c r="AB389" s="4">
        <f t="shared" si="564"/>
        <v>0.4</v>
      </c>
      <c r="AC389" s="4">
        <f t="shared" si="565"/>
        <v>0.2</v>
      </c>
      <c r="AD389" s="4">
        <f t="shared" si="566"/>
        <v>0</v>
      </c>
      <c r="AE389" s="4">
        <f t="shared" si="567"/>
        <v>0.8</v>
      </c>
      <c r="AF389" s="7">
        <f t="shared" si="568"/>
        <v>1066.68</v>
      </c>
      <c r="AG389" t="s">
        <v>277</v>
      </c>
      <c r="AI389" t="s">
        <v>277</v>
      </c>
      <c r="AJ389" s="1">
        <f t="shared" si="569"/>
        <v>44942</v>
      </c>
      <c r="AK389" s="4">
        <f t="shared" si="570"/>
        <v>6.9099999999999995E-2</v>
      </c>
      <c r="AL389" s="4">
        <f t="shared" si="571"/>
        <v>0.13819999999999999</v>
      </c>
      <c r="AM389" s="4">
        <f t="shared" si="572"/>
        <v>0.05</v>
      </c>
      <c r="AN389" s="4">
        <f t="shared" si="573"/>
        <v>0</v>
      </c>
      <c r="AO389" s="4">
        <f t="shared" si="574"/>
        <v>0.25729999999999997</v>
      </c>
      <c r="AP389" s="4">
        <f t="shared" si="598"/>
        <v>0.7</v>
      </c>
      <c r="AQ389" s="4">
        <f t="shared" si="604"/>
        <v>0.2</v>
      </c>
      <c r="AR389" s="2">
        <f t="shared" si="575"/>
        <v>1066.68</v>
      </c>
      <c r="AU389">
        <f t="shared" si="599"/>
        <v>0.61799999999999999</v>
      </c>
      <c r="AV389">
        <f t="shared" si="600"/>
        <v>1</v>
      </c>
      <c r="AW389">
        <f t="shared" si="601"/>
        <v>1</v>
      </c>
      <c r="AX389">
        <f t="shared" si="602"/>
        <v>0.61799999999999999</v>
      </c>
      <c r="BE389" s="1">
        <f t="shared" si="576"/>
        <v>44942</v>
      </c>
      <c r="BF389">
        <f t="shared" si="577"/>
        <v>1.3819999999999999</v>
      </c>
      <c r="BG389">
        <f t="shared" si="578"/>
        <v>1.3819999999999999</v>
      </c>
      <c r="BH389">
        <f t="shared" si="579"/>
        <v>1</v>
      </c>
      <c r="BI389">
        <f t="shared" si="580"/>
        <v>0.61799999999999999</v>
      </c>
    </row>
    <row r="390" spans="1:61" x14ac:dyDescent="0.25">
      <c r="A390" s="1">
        <f>eod_group_score_df_positive[[#This Row],[date]]</f>
        <v>44939</v>
      </c>
      <c r="B390" t="s">
        <v>277</v>
      </c>
      <c r="C390" s="3">
        <f>AVERAGE(eod_group_score_df_positive!Z390:Z394)</f>
        <v>0.4948957579392842</v>
      </c>
      <c r="D390" s="3">
        <f>AVERAGE(eod_group_score_df_positive!AA390:AA394)</f>
        <v>0.44994702531438363</v>
      </c>
      <c r="E390" s="3">
        <f>AVERAGE(eod_group_score_df_positive!AB390:AB394)</f>
        <v>0.31159397685215706</v>
      </c>
      <c r="F390" s="3">
        <f>AVERAGE(eod_group_score_df_positive!AC390:AC394)</f>
        <v>0.18360188241196984</v>
      </c>
      <c r="G390" t="s">
        <v>277</v>
      </c>
      <c r="H390" s="3">
        <f>ABS(AVERAGE(eod_group_score_df_negative!Z390:Z394))</f>
        <v>0.26910442221897612</v>
      </c>
      <c r="I390" s="3">
        <f>ABS(AVERAGE(eod_group_score_df_negative!AA390:AA394))</f>
        <v>0.16429492353573186</v>
      </c>
      <c r="J390" s="3">
        <f>ABS(AVERAGE(eod_group_score_df_negative!AB390:AB394))</f>
        <v>0.20188238305726597</v>
      </c>
      <c r="K390" s="3">
        <f>ABS(AVERAGE(eod_group_score_df_negative!AC390:AC394))</f>
        <v>0.12477276771968474</v>
      </c>
      <c r="L390" t="s">
        <v>277</v>
      </c>
      <c r="M390" s="4">
        <f t="shared" si="555"/>
        <v>0.29553832784900141</v>
      </c>
      <c r="N390" s="4">
        <f t="shared" si="556"/>
        <v>0.4650481822568508</v>
      </c>
      <c r="O390" s="4">
        <f t="shared" si="557"/>
        <v>0.21366435217045665</v>
      </c>
      <c r="P390" s="4">
        <f t="shared" si="558"/>
        <v>0.19077156526053346</v>
      </c>
      <c r="Q390" t="s">
        <v>277</v>
      </c>
      <c r="R390" s="6">
        <f t="shared" si="559"/>
        <v>44939</v>
      </c>
      <c r="S390" s="5">
        <f t="shared" ref="S390:V390" si="606">AVERAGE(M390:M394)</f>
        <v>0.22037516686387887</v>
      </c>
      <c r="T390" s="5">
        <f t="shared" si="606"/>
        <v>0.30623481328127522</v>
      </c>
      <c r="U390" s="5">
        <f t="shared" si="606"/>
        <v>0.14740299158452674</v>
      </c>
      <c r="V390" s="5">
        <f t="shared" si="606"/>
        <v>0.21110239565370176</v>
      </c>
      <c r="W390" s="5">
        <f t="shared" si="561"/>
        <v>0.88511536738338248</v>
      </c>
      <c r="X390">
        <f>group_stock_price_index[[#This Row],[VNINDEX]]</f>
        <v>1060.17</v>
      </c>
      <c r="Y390" t="s">
        <v>277</v>
      </c>
      <c r="Z390" s="1">
        <f t="shared" si="562"/>
        <v>44939</v>
      </c>
      <c r="AA390" s="4">
        <f t="shared" si="563"/>
        <v>0.2</v>
      </c>
      <c r="AB390" s="4">
        <f t="shared" si="564"/>
        <v>0.4</v>
      </c>
      <c r="AC390" s="4">
        <f t="shared" si="565"/>
        <v>0</v>
      </c>
      <c r="AD390" s="4">
        <f t="shared" si="566"/>
        <v>0.2</v>
      </c>
      <c r="AE390" s="4">
        <f t="shared" si="567"/>
        <v>0.8</v>
      </c>
      <c r="AF390" s="7">
        <f t="shared" si="568"/>
        <v>1060.17</v>
      </c>
      <c r="AG390" t="s">
        <v>277</v>
      </c>
      <c r="AI390" t="s">
        <v>277</v>
      </c>
      <c r="AJ390" s="1">
        <f t="shared" si="569"/>
        <v>44939</v>
      </c>
      <c r="AK390" s="4">
        <f t="shared" si="570"/>
        <v>6.9099999999999995E-2</v>
      </c>
      <c r="AL390" s="4">
        <f t="shared" si="571"/>
        <v>0.13819999999999999</v>
      </c>
      <c r="AM390" s="4">
        <f t="shared" si="572"/>
        <v>0</v>
      </c>
      <c r="AN390" s="4">
        <f t="shared" si="573"/>
        <v>3.09E-2</v>
      </c>
      <c r="AO390" s="4">
        <f t="shared" si="574"/>
        <v>0.2382</v>
      </c>
      <c r="AP390" s="4">
        <f t="shared" si="598"/>
        <v>0.7</v>
      </c>
      <c r="AQ390" s="4">
        <f t="shared" si="604"/>
        <v>0.2</v>
      </c>
      <c r="AR390" s="2">
        <f t="shared" si="575"/>
        <v>1060.17</v>
      </c>
      <c r="AU390">
        <f t="shared" si="599"/>
        <v>0.61799999999999999</v>
      </c>
      <c r="AV390">
        <f t="shared" si="600"/>
        <v>1</v>
      </c>
      <c r="AW390">
        <f t="shared" si="601"/>
        <v>1</v>
      </c>
      <c r="AX390">
        <f t="shared" si="602"/>
        <v>0.61799999999999999</v>
      </c>
      <c r="BE390" s="1">
        <f t="shared" si="576"/>
        <v>44939</v>
      </c>
      <c r="BF390">
        <f t="shared" si="577"/>
        <v>1.3819999999999999</v>
      </c>
      <c r="BG390">
        <f t="shared" si="578"/>
        <v>1.3819999999999999</v>
      </c>
      <c r="BH390">
        <f t="shared" si="579"/>
        <v>1</v>
      </c>
      <c r="BI390">
        <f t="shared" si="580"/>
        <v>0.61799999999999999</v>
      </c>
    </row>
    <row r="391" spans="1:61" x14ac:dyDescent="0.25">
      <c r="A391" s="1">
        <f>eod_group_score_df_positive[[#This Row],[date]]</f>
        <v>44938</v>
      </c>
      <c r="B391" t="s">
        <v>277</v>
      </c>
      <c r="C391" s="3">
        <f>AVERAGE(eod_group_score_df_positive!Z391:Z395)</f>
        <v>0.4938191659653251</v>
      </c>
      <c r="D391" s="3">
        <f>AVERAGE(eod_group_score_df_positive!AA391:AA395)</f>
        <v>0.4378287104777378</v>
      </c>
      <c r="E391" s="3">
        <f>AVERAGE(eod_group_score_df_positive!AB391:AB395)</f>
        <v>0.31978306210919033</v>
      </c>
      <c r="F391" s="3">
        <f>AVERAGE(eod_group_score_df_positive!AC391:AC395)</f>
        <v>0.21412896361451317</v>
      </c>
      <c r="G391" t="s">
        <v>277</v>
      </c>
      <c r="H391" s="3">
        <f>ABS(AVERAGE(eod_group_score_df_negative!Z391:Z395))</f>
        <v>0.36858738134711333</v>
      </c>
      <c r="I391" s="3">
        <f>ABS(AVERAGE(eod_group_score_df_negative!AA391:AA395))</f>
        <v>0.3253236824822287</v>
      </c>
      <c r="J391" s="3">
        <f>ABS(AVERAGE(eod_group_score_df_negative!AB391:AB395))</f>
        <v>0.27178246999195094</v>
      </c>
      <c r="K391" s="3">
        <f>ABS(AVERAGE(eod_group_score_df_negative!AC391:AC395))</f>
        <v>0.13364298062952354</v>
      </c>
      <c r="L391" t="s">
        <v>277</v>
      </c>
      <c r="M391" s="4">
        <f t="shared" si="555"/>
        <v>0.14521200587875632</v>
      </c>
      <c r="N391" s="4">
        <f t="shared" si="556"/>
        <v>0.14742144430569962</v>
      </c>
      <c r="O391" s="4">
        <f t="shared" si="557"/>
        <v>8.1141630998596836E-2</v>
      </c>
      <c r="P391" s="4">
        <f t="shared" si="558"/>
        <v>0.23143322604687006</v>
      </c>
      <c r="Q391" t="s">
        <v>277</v>
      </c>
      <c r="R391" s="6">
        <f t="shared" si="559"/>
        <v>44938</v>
      </c>
      <c r="S391" s="5">
        <f t="shared" ref="S391:V391" si="607">AVERAGE(M391:M395)</f>
        <v>0.14521200587875632</v>
      </c>
      <c r="T391" s="5">
        <f t="shared" si="607"/>
        <v>0.14742144430569962</v>
      </c>
      <c r="U391" s="5">
        <f t="shared" si="607"/>
        <v>8.1141630998596836E-2</v>
      </c>
      <c r="V391" s="5">
        <f t="shared" si="607"/>
        <v>0.23143322604687006</v>
      </c>
      <c r="W391" s="5">
        <f t="shared" si="561"/>
        <v>0.6052083072299228</v>
      </c>
      <c r="X391">
        <f>group_stock_price_index[[#This Row],[VNINDEX]]</f>
        <v>1056.3900000000001</v>
      </c>
      <c r="Y391" t="s">
        <v>277</v>
      </c>
      <c r="Z391" s="1">
        <f t="shared" si="562"/>
        <v>44938</v>
      </c>
      <c r="AA391" s="4">
        <f t="shared" si="563"/>
        <v>0</v>
      </c>
      <c r="AB391" s="4">
        <f t="shared" si="564"/>
        <v>0</v>
      </c>
      <c r="AC391" s="4">
        <f t="shared" si="565"/>
        <v>0</v>
      </c>
      <c r="AD391" s="4">
        <f t="shared" si="566"/>
        <v>0.2</v>
      </c>
      <c r="AE391" s="4">
        <f t="shared" si="567"/>
        <v>0.2</v>
      </c>
      <c r="AF391" s="7">
        <f t="shared" si="568"/>
        <v>1056.3900000000001</v>
      </c>
      <c r="AG391" t="s">
        <v>277</v>
      </c>
      <c r="AI391" t="s">
        <v>277</v>
      </c>
      <c r="AJ391" s="1">
        <f t="shared" si="569"/>
        <v>44938</v>
      </c>
      <c r="AK391" s="4">
        <f t="shared" si="570"/>
        <v>0</v>
      </c>
      <c r="AL391" s="4">
        <f t="shared" si="571"/>
        <v>0</v>
      </c>
      <c r="AM391" s="4">
        <f t="shared" si="572"/>
        <v>0</v>
      </c>
      <c r="AN391" s="4">
        <f t="shared" si="573"/>
        <v>1.9100000000000002E-2</v>
      </c>
      <c r="AO391" s="4">
        <f t="shared" si="574"/>
        <v>1.9100000000000002E-2</v>
      </c>
      <c r="AP391" s="4">
        <f t="shared" si="598"/>
        <v>0</v>
      </c>
      <c r="AQ391" s="4">
        <f t="shared" si="604"/>
        <v>0</v>
      </c>
      <c r="AR391" s="2">
        <f t="shared" si="575"/>
        <v>1056.3900000000001</v>
      </c>
      <c r="AU391">
        <f t="shared" si="599"/>
        <v>0.61799999999999999</v>
      </c>
      <c r="AV391">
        <f t="shared" si="600"/>
        <v>0.61799999999999999</v>
      </c>
      <c r="AW391">
        <f t="shared" si="601"/>
        <v>0.61799999999999999</v>
      </c>
      <c r="AX391">
        <f t="shared" si="602"/>
        <v>0.61799999999999999</v>
      </c>
      <c r="BE391" s="1">
        <f t="shared" si="576"/>
        <v>44938</v>
      </c>
      <c r="BF391">
        <f t="shared" si="577"/>
        <v>0.38200000000000001</v>
      </c>
      <c r="BG391">
        <f t="shared" si="578"/>
        <v>0.38200000000000001</v>
      </c>
      <c r="BH391">
        <f t="shared" si="579"/>
        <v>0.38200000000000001</v>
      </c>
      <c r="BI391">
        <f t="shared" si="580"/>
        <v>0.38200000000000001</v>
      </c>
    </row>
  </sheetData>
  <conditionalFormatting sqref="S1:W1048576">
    <cfRule type="cellIs" dxfId="1" priority="1" operator="greaterThan">
      <formula>0.368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41957-4B8E-40C9-868F-79E5CD9ADE7F}">
  <dimension ref="A1:CU241"/>
  <sheetViews>
    <sheetView topLeftCell="BV1" zoomScaleNormal="100" workbookViewId="0">
      <selection activeCell="CB2" sqref="CB2"/>
    </sheetView>
  </sheetViews>
  <sheetFormatPr defaultRowHeight="15" x14ac:dyDescent="0.25"/>
  <cols>
    <col min="1" max="1" width="11.28515625" style="1" hidden="1" customWidth="1"/>
    <col min="2" max="2" width="15" style="1" hidden="1" customWidth="1"/>
    <col min="3" max="3" width="7.85546875" style="2" hidden="1" customWidth="1"/>
    <col min="4" max="4" width="10.5703125" style="2" hidden="1" customWidth="1"/>
    <col min="5" max="5" width="6.140625" style="2" hidden="1" customWidth="1"/>
    <col min="6" max="6" width="9.42578125" style="2" hidden="1" customWidth="1"/>
    <col min="7" max="7" width="13.7109375" style="2" hidden="1" customWidth="1"/>
    <col min="8" max="8" width="11.5703125" style="2" hidden="1" customWidth="1"/>
    <col min="9" max="9" width="13.28515625" style="2" hidden="1" customWidth="1"/>
    <col min="10" max="10" width="9" style="2" hidden="1" customWidth="1"/>
    <col min="11" max="11" width="9.28515625" style="2" hidden="1" customWidth="1"/>
    <col min="12" max="12" width="10.42578125" style="2" hidden="1" customWidth="1"/>
    <col min="13" max="13" width="11" style="2" hidden="1" customWidth="1"/>
    <col min="14" max="14" width="10.140625" style="2" hidden="1" customWidth="1"/>
    <col min="15" max="15" width="6.140625" style="2" hidden="1" customWidth="1"/>
    <col min="16" max="16" width="12.5703125" style="2" hidden="1" customWidth="1"/>
    <col min="17" max="17" width="11.5703125" style="2" hidden="1" customWidth="1"/>
    <col min="18" max="18" width="10.140625" style="2" hidden="1" customWidth="1"/>
    <col min="19" max="19" width="6.140625" style="2" hidden="1" customWidth="1"/>
    <col min="20" max="20" width="11.85546875" style="2" hidden="1" customWidth="1"/>
    <col min="21" max="21" width="10" style="2" hidden="1" customWidth="1"/>
    <col min="22" max="22" width="8.28515625" style="2" hidden="1" customWidth="1"/>
    <col min="23" max="24" width="6.140625" style="2" hidden="1" customWidth="1"/>
    <col min="25" max="25" width="7.28515625" style="2" hidden="1" customWidth="1"/>
    <col min="26" max="26" width="14.5703125" style="1" hidden="1" customWidth="1"/>
    <col min="27" max="27" width="7.85546875" style="2" hidden="1" customWidth="1"/>
    <col min="28" max="28" width="10.5703125" style="2" hidden="1" customWidth="1"/>
    <col min="29" max="29" width="6.140625" style="2" hidden="1" customWidth="1"/>
    <col min="30" max="30" width="9.42578125" style="2" hidden="1" customWidth="1"/>
    <col min="31" max="31" width="13.7109375" style="2" hidden="1" customWidth="1"/>
    <col min="32" max="32" width="11.5703125" style="2" hidden="1" customWidth="1"/>
    <col min="33" max="33" width="13.28515625" style="2" hidden="1" customWidth="1"/>
    <col min="34" max="34" width="9" style="2" hidden="1" customWidth="1"/>
    <col min="35" max="35" width="9.28515625" style="2" hidden="1" customWidth="1"/>
    <col min="36" max="36" width="10.42578125" style="2" hidden="1" customWidth="1"/>
    <col min="37" max="37" width="11" style="2" hidden="1" customWidth="1"/>
    <col min="38" max="38" width="10.140625" style="2" hidden="1" customWidth="1"/>
    <col min="39" max="39" width="6.140625" style="2" hidden="1" customWidth="1"/>
    <col min="40" max="40" width="12.5703125" style="2" hidden="1" customWidth="1"/>
    <col min="41" max="41" width="11.5703125" style="2" hidden="1" customWidth="1"/>
    <col min="42" max="42" width="10.140625" style="2" hidden="1" customWidth="1"/>
    <col min="43" max="43" width="6.140625" style="2" hidden="1" customWidth="1"/>
    <col min="44" max="44" width="11.85546875" style="2" hidden="1" customWidth="1"/>
    <col min="45" max="45" width="10" style="2" hidden="1" customWidth="1"/>
    <col min="46" max="46" width="8.28515625" style="2" hidden="1" customWidth="1"/>
    <col min="47" max="49" width="6.140625" style="2" hidden="1" customWidth="1"/>
    <col min="50" max="50" width="11.140625" hidden="1" customWidth="1"/>
    <col min="51" max="51" width="7.85546875" hidden="1" customWidth="1"/>
    <col min="52" max="52" width="10.5703125" hidden="1" customWidth="1"/>
    <col min="53" max="53" width="5.5703125" hidden="1" customWidth="1"/>
    <col min="54" max="54" width="9.42578125" hidden="1" customWidth="1"/>
    <col min="55" max="55" width="13.7109375" hidden="1" customWidth="1"/>
    <col min="56" max="56" width="11.5703125" hidden="1" customWidth="1"/>
    <col min="57" max="57" width="13.28515625" hidden="1" customWidth="1"/>
    <col min="58" max="58" width="9" hidden="1" customWidth="1"/>
    <col min="59" max="59" width="9.28515625" hidden="1" customWidth="1"/>
    <col min="60" max="60" width="10.42578125" hidden="1" customWidth="1"/>
    <col min="61" max="61" width="11" hidden="1" customWidth="1"/>
    <col min="62" max="62" width="10.140625" hidden="1" customWidth="1"/>
    <col min="63" max="63" width="5.5703125" hidden="1" customWidth="1"/>
    <col min="64" max="64" width="12.5703125" hidden="1" customWidth="1"/>
    <col min="65" max="65" width="11.5703125" hidden="1" customWidth="1"/>
    <col min="66" max="66" width="10.140625" hidden="1" customWidth="1"/>
    <col min="67" max="67" width="6.140625" hidden="1" customWidth="1"/>
    <col min="68" max="68" width="11.85546875" hidden="1" customWidth="1"/>
    <col min="69" max="69" width="10" hidden="1" customWidth="1"/>
    <col min="70" max="70" width="8.28515625" hidden="1" customWidth="1"/>
    <col min="71" max="71" width="5.7109375" hidden="1" customWidth="1"/>
    <col min="72" max="72" width="5.5703125" hidden="1" customWidth="1"/>
    <col min="73" max="73" width="5.7109375" hidden="1" customWidth="1"/>
    <col min="74" max="74" width="17.42578125" bestFit="1" customWidth="1"/>
    <col min="75" max="75" width="11.28515625" style="1" bestFit="1" customWidth="1"/>
    <col min="76" max="76" width="9" bestFit="1" customWidth="1"/>
    <col min="77" max="77" width="7.85546875" bestFit="1" customWidth="1"/>
    <col min="78" max="78" width="5.5703125" bestFit="1" customWidth="1"/>
    <col min="79" max="79" width="13.7109375" bestFit="1" customWidth="1"/>
    <col min="80" max="80" width="6.140625" bestFit="1" customWidth="1"/>
    <col min="81" max="81" width="10.140625" bestFit="1" customWidth="1"/>
    <col min="82" max="82" width="5.7109375" bestFit="1" customWidth="1"/>
    <col min="83" max="83" width="4.85546875" bestFit="1" customWidth="1"/>
    <col min="84" max="84" width="13.28515625" bestFit="1" customWidth="1"/>
    <col min="85" max="85" width="9" bestFit="1" customWidth="1"/>
    <col min="86" max="86" width="10.140625" bestFit="1" customWidth="1"/>
    <col min="87" max="87" width="12.5703125" bestFit="1" customWidth="1"/>
    <col min="88" max="88" width="9.28515625" bestFit="1" customWidth="1"/>
    <col min="89" max="89" width="10" bestFit="1" customWidth="1"/>
    <col min="90" max="90" width="11.5703125" bestFit="1" customWidth="1"/>
    <col min="91" max="91" width="9.42578125" bestFit="1" customWidth="1"/>
    <col min="92" max="92" width="11.5703125" bestFit="1" customWidth="1"/>
    <col min="93" max="93" width="5.28515625" bestFit="1" customWidth="1"/>
    <col min="94" max="94" width="11.85546875" bestFit="1" customWidth="1"/>
    <col min="95" max="95" width="8.28515625" bestFit="1" customWidth="1"/>
    <col min="96" max="96" width="10.42578125" bestFit="1" customWidth="1"/>
    <col min="97" max="97" width="11" bestFit="1" customWidth="1"/>
    <col min="98" max="98" width="10.5703125" bestFit="1" customWidth="1"/>
    <col min="99" max="99" width="5.7109375" bestFit="1" customWidth="1"/>
  </cols>
  <sheetData>
    <row r="1" spans="1:99" x14ac:dyDescent="0.25">
      <c r="A1" s="1" t="str">
        <f>eod_group_score_df_positive[[#Headers],[date]]</f>
        <v>date</v>
      </c>
      <c r="B1" s="1" t="s">
        <v>278</v>
      </c>
      <c r="C1" s="2" t="str" cm="1">
        <f t="array" ref="C1:Y1">eod_group_score_df_negative[[#Headers],[ban_le]:[y_te]]</f>
        <v>ban_le</v>
      </c>
      <c r="D1" s="2" t="str">
        <v>bao_hiem</v>
      </c>
      <c r="E1" s="2" t="str">
        <v>bds</v>
      </c>
      <c r="F1" s="2" t="str">
        <v>bds_kcn</v>
      </c>
      <c r="G1" s="2" t="str">
        <v>chung_khoan</v>
      </c>
      <c r="H1" s="2" t="str">
        <v>cong_nghe</v>
      </c>
      <c r="I1" s="2" t="str">
        <v>cong_nghiep</v>
      </c>
      <c r="J1" s="2" t="str">
        <v>dau_khi</v>
      </c>
      <c r="K1" s="2" t="str">
        <v>det_may</v>
      </c>
      <c r="L1" s="2" t="str">
        <v>dulich_dv</v>
      </c>
      <c r="M1" s="2" t="str">
        <v>dv_hatang</v>
      </c>
      <c r="N1" s="2" t="str">
        <v>hoa_chat</v>
      </c>
      <c r="O1" s="2" t="str">
        <v>htd</v>
      </c>
      <c r="P1" s="2" t="str">
        <v>khoang_san</v>
      </c>
      <c r="Q1" s="2" t="str">
        <v>ngan_hang</v>
      </c>
      <c r="R1" s="2" t="str">
        <v>tai_chinh</v>
      </c>
      <c r="S1" s="2" t="str">
        <v>thep</v>
      </c>
      <c r="T1" s="2" t="str">
        <v>thuc_pham</v>
      </c>
      <c r="U1" s="2" t="str">
        <v>thuy_san</v>
      </c>
      <c r="V1" s="2" t="str">
        <v>van_tai</v>
      </c>
      <c r="W1" s="2" t="str">
        <v>vlxd</v>
      </c>
      <c r="X1" s="2" t="str">
        <v>xd</v>
      </c>
      <c r="Y1" s="2" t="str">
        <v>y_te</v>
      </c>
      <c r="Z1" s="1" t="s">
        <v>279</v>
      </c>
      <c r="AA1" s="2" t="str">
        <f>eod_group_score_df_negative[[#Headers],[ban_le]]</f>
        <v>ban_le</v>
      </c>
      <c r="AB1" s="2" t="str">
        <f>eod_group_score_df_negative[[#Headers],[bao_hiem]]</f>
        <v>bao_hiem</v>
      </c>
      <c r="AC1" s="2" t="str">
        <f>eod_group_score_df_negative[[#Headers],[bds]]</f>
        <v>bds</v>
      </c>
      <c r="AD1" s="2" t="str">
        <f>eod_group_score_df_negative[[#Headers],[bds_kcn]]</f>
        <v>bds_kcn</v>
      </c>
      <c r="AE1" s="2" t="str">
        <f>eod_group_score_df_negative[[#Headers],[chung_khoan]]</f>
        <v>chung_khoan</v>
      </c>
      <c r="AF1" s="2" t="str">
        <f>eod_group_score_df_negative[[#Headers],[cong_nghe]]</f>
        <v>cong_nghe</v>
      </c>
      <c r="AG1" s="2" t="str">
        <f>eod_group_score_df_negative[[#Headers],[cong_nghiep]]</f>
        <v>cong_nghiep</v>
      </c>
      <c r="AH1" s="2" t="str">
        <f>eod_group_score_df_negative[[#Headers],[dau_khi]]</f>
        <v>dau_khi</v>
      </c>
      <c r="AI1" s="2" t="str">
        <f>eod_group_score_df_negative[[#Headers],[det_may]]</f>
        <v>det_may</v>
      </c>
      <c r="AJ1" s="2" t="str">
        <f>eod_group_score_df_negative[[#Headers],[dulich_dv]]</f>
        <v>dulich_dv</v>
      </c>
      <c r="AK1" s="2" t="str">
        <f>eod_group_score_df_negative[[#Headers],[dv_hatang]]</f>
        <v>dv_hatang</v>
      </c>
      <c r="AL1" s="2" t="str">
        <f>eod_group_score_df_negative[[#Headers],[hoa_chat]]</f>
        <v>hoa_chat</v>
      </c>
      <c r="AM1" s="2" t="str">
        <f>eod_group_score_df_negative[[#Headers],[htd]]</f>
        <v>htd</v>
      </c>
      <c r="AN1" s="2" t="str">
        <f>eod_group_score_df_negative[[#Headers],[khoang_san]]</f>
        <v>khoang_san</v>
      </c>
      <c r="AO1" s="2" t="str">
        <f>eod_group_score_df_negative[[#Headers],[ngan_hang]]</f>
        <v>ngan_hang</v>
      </c>
      <c r="AP1" s="2" t="str">
        <f>eod_group_score_df_negative[[#Headers],[tai_chinh]]</f>
        <v>tai_chinh</v>
      </c>
      <c r="AQ1" s="2" t="str">
        <f>eod_group_score_df_negative[[#Headers],[thep]]</f>
        <v>thep</v>
      </c>
      <c r="AR1" s="2" t="str">
        <f>eod_group_score_df_negative[[#Headers],[thuc_pham]]</f>
        <v>thuc_pham</v>
      </c>
      <c r="AS1" s="2" t="str">
        <f>eod_group_score_df_negative[[#Headers],[thuy_san]]</f>
        <v>thuy_san</v>
      </c>
      <c r="AT1" s="2" t="str">
        <f>eod_group_score_df_negative[[#Headers],[van_tai]]</f>
        <v>van_tai</v>
      </c>
      <c r="AU1" s="2" t="str">
        <f>eod_group_score_df_negative[[#Headers],[vlxd]]</f>
        <v>vlxd</v>
      </c>
      <c r="AV1" s="2" t="str">
        <f>eod_group_score_df_negative[[#Headers],[xd]]</f>
        <v>xd</v>
      </c>
      <c r="AW1" s="2" t="str">
        <f>eod_group_score_df_negative[[#Headers],[y_te]]</f>
        <v>y_te</v>
      </c>
      <c r="AX1" s="2" t="s">
        <v>280</v>
      </c>
      <c r="AY1" s="2" t="str">
        <f>eod_group_score_df_negative[[#Headers],[ban_le]]</f>
        <v>ban_le</v>
      </c>
      <c r="AZ1" s="2" t="str">
        <f>eod_group_score_df_negative[[#Headers],[bao_hiem]]</f>
        <v>bao_hiem</v>
      </c>
      <c r="BA1" s="2" t="str">
        <f>eod_group_score_df_negative[[#Headers],[bds]]</f>
        <v>bds</v>
      </c>
      <c r="BB1" s="2" t="str">
        <f>eod_group_score_df_negative[[#Headers],[bds_kcn]]</f>
        <v>bds_kcn</v>
      </c>
      <c r="BC1" s="2" t="str">
        <f>eod_group_score_df_negative[[#Headers],[chung_khoan]]</f>
        <v>chung_khoan</v>
      </c>
      <c r="BD1" s="2" t="str">
        <f>eod_group_score_df_negative[[#Headers],[cong_nghe]]</f>
        <v>cong_nghe</v>
      </c>
      <c r="BE1" s="2" t="str">
        <f>eod_group_score_df_negative[[#Headers],[cong_nghiep]]</f>
        <v>cong_nghiep</v>
      </c>
      <c r="BF1" s="2" t="str">
        <f>eod_group_score_df_negative[[#Headers],[dau_khi]]</f>
        <v>dau_khi</v>
      </c>
      <c r="BG1" s="2" t="str">
        <f>eod_group_score_df_negative[[#Headers],[det_may]]</f>
        <v>det_may</v>
      </c>
      <c r="BH1" s="2" t="str">
        <f>eod_group_score_df_negative[[#Headers],[dulich_dv]]</f>
        <v>dulich_dv</v>
      </c>
      <c r="BI1" s="2" t="str">
        <f>eod_group_score_df_negative[[#Headers],[dv_hatang]]</f>
        <v>dv_hatang</v>
      </c>
      <c r="BJ1" s="2" t="str">
        <f>eod_group_score_df_negative[[#Headers],[hoa_chat]]</f>
        <v>hoa_chat</v>
      </c>
      <c r="BK1" s="2" t="str">
        <f>eod_group_score_df_negative[[#Headers],[htd]]</f>
        <v>htd</v>
      </c>
      <c r="BL1" s="2" t="str">
        <f>eod_group_score_df_negative[[#Headers],[khoang_san]]</f>
        <v>khoang_san</v>
      </c>
      <c r="BM1" s="2" t="str">
        <f>eod_group_score_df_negative[[#Headers],[ngan_hang]]</f>
        <v>ngan_hang</v>
      </c>
      <c r="BN1" s="2" t="str">
        <f>eod_group_score_df_negative[[#Headers],[tai_chinh]]</f>
        <v>tai_chinh</v>
      </c>
      <c r="BO1" s="2" t="str">
        <f>eod_group_score_df_negative[[#Headers],[thep]]</f>
        <v>thep</v>
      </c>
      <c r="BP1" s="2" t="str">
        <f>eod_group_score_df_negative[[#Headers],[thuc_pham]]</f>
        <v>thuc_pham</v>
      </c>
      <c r="BQ1" s="2" t="str">
        <f>eod_group_score_df_negative[[#Headers],[thuy_san]]</f>
        <v>thuy_san</v>
      </c>
      <c r="BR1" s="2" t="str">
        <f>eod_group_score_df_negative[[#Headers],[van_tai]]</f>
        <v>van_tai</v>
      </c>
      <c r="BS1" s="2" t="str">
        <f>eod_group_score_df_negative[[#Headers],[vlxd]]</f>
        <v>vlxd</v>
      </c>
      <c r="BT1" s="2" t="str">
        <f>eod_group_score_df_negative[[#Headers],[xd]]</f>
        <v>xd</v>
      </c>
      <c r="BU1" s="2" t="str">
        <f>eod_group_score_df_negative[[#Headers],[y_te]]</f>
        <v>y_te</v>
      </c>
      <c r="BV1" t="s">
        <v>284</v>
      </c>
      <c r="BW1" s="2" t="str">
        <f>A1</f>
        <v>date</v>
      </c>
      <c r="BX1" s="8" t="s">
        <v>276</v>
      </c>
      <c r="BY1" s="2" t="str">
        <f>eod_group_score_df_positive[[#Headers],[ban_le]]</f>
        <v>ban_le</v>
      </c>
      <c r="BZ1" s="2" t="str">
        <f>eod_group_score_df_positive[[#Headers],[bds]]</f>
        <v>bds</v>
      </c>
      <c r="CA1" s="2" t="str">
        <f>eod_group_score_df_positive[[#Headers],[chung_khoan]]</f>
        <v>chung_khoan</v>
      </c>
      <c r="CB1" s="2" t="str">
        <f>eod_group_score_df_positive[[#Headers],[thep]]</f>
        <v>thep</v>
      </c>
      <c r="CC1" s="2" t="str">
        <f>eod_group_score_df_positive[[#Headers],[tai_chinh]]</f>
        <v>tai_chinh</v>
      </c>
      <c r="CD1" s="2" t="str">
        <f>eod_group_score_df_positive[[#Headers],[vlxd]]</f>
        <v>vlxd</v>
      </c>
      <c r="CE1" s="2" t="str">
        <f>eod_group_score_df_positive[[#Headers],[xd]]</f>
        <v>xd</v>
      </c>
      <c r="CF1" s="2" t="str">
        <f>eod_group_score_df_positive[[#Headers],[cong_nghiep]]</f>
        <v>cong_nghiep</v>
      </c>
      <c r="CG1" s="2" t="str">
        <f>eod_group_score_df_positive[[#Headers],[dau_khi]]</f>
        <v>dau_khi</v>
      </c>
      <c r="CH1" s="2" t="str">
        <f>eod_group_score_df_positive[[#Headers],[hoa_chat]]</f>
        <v>hoa_chat</v>
      </c>
      <c r="CI1" s="2" t="str">
        <f>eod_group_score_df_positive[[#Headers],[khoang_san]]</f>
        <v>khoang_san</v>
      </c>
      <c r="CJ1" s="2" t="str">
        <f>eod_group_score_df_positive[[#Headers],[det_may]]</f>
        <v>det_may</v>
      </c>
      <c r="CK1" s="2" t="str">
        <f>eod_group_score_df_positive[[#Headers],[thuy_san]]</f>
        <v>thuy_san</v>
      </c>
      <c r="CL1" s="2" t="str">
        <f>eod_group_score_df_positive[[#Headers],[cong_nghe]]</f>
        <v>cong_nghe</v>
      </c>
      <c r="CM1" s="2" t="str">
        <f>eod_group_score_df_positive[[#Headers],[bds_kcn]]</f>
        <v>bds_kcn</v>
      </c>
      <c r="CN1" s="2" t="str">
        <f>eod_group_score_df_positive[[#Headers],[ngan_hang]]</f>
        <v>ngan_hang</v>
      </c>
      <c r="CO1" s="2" t="str">
        <f>eod_group_score_df_positive[[#Headers],[htd]]</f>
        <v>htd</v>
      </c>
      <c r="CP1" s="2" t="str">
        <f>eod_group_score_df_positive[[#Headers],[thuc_pham]]</f>
        <v>thuc_pham</v>
      </c>
      <c r="CQ1" s="2" t="str">
        <f>eod_group_score_df_positive[[#Headers],[van_tai]]</f>
        <v>van_tai</v>
      </c>
      <c r="CR1" s="2" t="str">
        <f>eod_group_score_df_positive[[#Headers],[dulich_dv]]</f>
        <v>dulich_dv</v>
      </c>
      <c r="CS1" s="2" t="str">
        <f>eod_group_score_df_positive[[#Headers],[dv_hatang]]</f>
        <v>dv_hatang</v>
      </c>
      <c r="CT1" s="2" t="str">
        <f>eod_group_score_df_positive[[#Headers],[bao_hiem]]</f>
        <v>bao_hiem</v>
      </c>
      <c r="CU1" s="2" t="str">
        <f>eod_group_score_df_positive[[#Headers],[y_te]]</f>
        <v>y_te</v>
      </c>
    </row>
    <row r="2" spans="1:99" x14ac:dyDescent="0.25">
      <c r="A2" s="1">
        <f>eod_group_score_df_positive[[#This Row],[date]]</f>
        <v>45511</v>
      </c>
      <c r="B2" s="1" t="s">
        <v>277</v>
      </c>
      <c r="C2" s="2">
        <f>AVERAGE(eod_group_score_df_positive!C2:C6)</f>
        <v>0.55445692688526305</v>
      </c>
      <c r="D2" s="2">
        <f>AVERAGE(eod_group_score_df_positive!D2:D6)</f>
        <v>0.26973483462321302</v>
      </c>
      <c r="E2" s="2">
        <f>AVERAGE(eod_group_score_df_positive!E2:E6)</f>
        <v>0.55164889876028389</v>
      </c>
      <c r="F2" s="2">
        <f>AVERAGE(eod_group_score_df_positive!F2:F6)</f>
        <v>0.32719215198748225</v>
      </c>
      <c r="G2" s="2">
        <f>AVERAGE(eod_group_score_df_positive!G2:G6)</f>
        <v>1.2855081321168669</v>
      </c>
      <c r="H2" s="2">
        <f>AVERAGE(eod_group_score_df_positive!H2:H6)</f>
        <v>0.4144821247114221</v>
      </c>
      <c r="I2" s="2">
        <f>AVERAGE(eod_group_score_df_positive!I2:I6)</f>
        <v>0.41741552639165713</v>
      </c>
      <c r="J2" s="2">
        <f>AVERAGE(eod_group_score_df_positive!J2:J6)</f>
        <v>0.54324768130453105</v>
      </c>
      <c r="K2" s="2">
        <f>AVERAGE(eod_group_score_df_positive!K2:K6)</f>
        <v>0.43845454999318256</v>
      </c>
      <c r="L2" s="2">
        <f>AVERAGE(eod_group_score_df_positive!L2:L6)</f>
        <v>0.4146876730912224</v>
      </c>
      <c r="M2" s="2">
        <f>AVERAGE(eod_group_score_df_positive!M2:M6)</f>
        <v>0.47900228120573696</v>
      </c>
      <c r="N2" s="2">
        <f>AVERAGE(eod_group_score_df_positive!N2:N6)</f>
        <v>0.4557051838100567</v>
      </c>
      <c r="O2" s="2">
        <f>AVERAGE(eod_group_score_df_positive!O2:O6)</f>
        <v>0.29485126288348218</v>
      </c>
      <c r="P2" s="2">
        <f>AVERAGE(eod_group_score_df_positive!P2:P6)</f>
        <v>0.52228220041174012</v>
      </c>
      <c r="Q2" s="2">
        <f>AVERAGE(eod_group_score_df_positive!Q2:Q6)</f>
        <v>0.38598765585682066</v>
      </c>
      <c r="R2" s="2">
        <f>AVERAGE(eod_group_score_df_positive!R2:R6)</f>
        <v>0.52342193001376258</v>
      </c>
      <c r="S2" s="2">
        <f>AVERAGE(eod_group_score_df_positive!S2:S6)</f>
        <v>0.89163162164845888</v>
      </c>
      <c r="T2" s="2">
        <f>AVERAGE(eod_group_score_df_positive!T2:T6)</f>
        <v>0.68760836787028556</v>
      </c>
      <c r="U2" s="2">
        <f>AVERAGE(eod_group_score_df_positive!U2:U6)</f>
        <v>0.49949531625394306</v>
      </c>
      <c r="V2" s="2">
        <f>AVERAGE(eod_group_score_df_positive!V2:V6)</f>
        <v>0.49868846266695455</v>
      </c>
      <c r="W2" s="2">
        <f>AVERAGE(eod_group_score_df_positive!W2:W6)</f>
        <v>0.20711970250221196</v>
      </c>
      <c r="X2" s="2">
        <f>AVERAGE(eod_group_score_df_positive!X2:X6)</f>
        <v>0.45920209789679173</v>
      </c>
      <c r="Y2" s="2">
        <f>AVERAGE(eod_group_score_df_positive!Y2:Y6)</f>
        <v>0.60726756653274561</v>
      </c>
      <c r="Z2" s="1" t="s">
        <v>277</v>
      </c>
      <c r="AA2" s="2">
        <f>ABS(AVERAGE(eod_group_score_df_negative!C2:C6))</f>
        <v>2.4332445961878424</v>
      </c>
      <c r="AB2" s="2">
        <f>ABS(AVERAGE(eod_group_score_df_negative!D2:D6))</f>
        <v>1.1758730097669587</v>
      </c>
      <c r="AC2" s="2">
        <f>ABS(AVERAGE(eod_group_score_df_negative!E2:E6))</f>
        <v>1.6155480403367648</v>
      </c>
      <c r="AD2" s="2">
        <f>ABS(AVERAGE(eod_group_score_df_negative!F2:F6))</f>
        <v>2.5489833531954895</v>
      </c>
      <c r="AE2" s="2">
        <f>ABS(AVERAGE(eod_group_score_df_negative!G2:G6))</f>
        <v>3.1146847215487994</v>
      </c>
      <c r="AF2" s="2">
        <f>ABS(AVERAGE(eod_group_score_df_negative!H2:H6))</f>
        <v>2.1062320240093806</v>
      </c>
      <c r="AG2" s="2">
        <f>ABS(AVERAGE(eod_group_score_df_negative!I2:I6))</f>
        <v>2.0572619982279599</v>
      </c>
      <c r="AH2" s="2">
        <f>ABS(AVERAGE(eod_group_score_df_negative!J2:J6))</f>
        <v>1.5506774972487951</v>
      </c>
      <c r="AI2" s="2">
        <f>ABS(AVERAGE(eod_group_score_df_negative!K2:K6))</f>
        <v>1.7185606340583273</v>
      </c>
      <c r="AJ2" s="2">
        <f>ABS(AVERAGE(eod_group_score_df_negative!L2:L6))</f>
        <v>1.0559617192002446</v>
      </c>
      <c r="AK2" s="2">
        <f>ABS(AVERAGE(eod_group_score_df_negative!M2:M6))</f>
        <v>1.2252159105746239</v>
      </c>
      <c r="AL2" s="2">
        <f>ABS(AVERAGE(eod_group_score_df_negative!N2:N6))</f>
        <v>1.8204613638301503</v>
      </c>
      <c r="AM2" s="2">
        <f>ABS(AVERAGE(eod_group_score_df_negative!O2:O6))</f>
        <v>0.93359234122188028</v>
      </c>
      <c r="AN2" s="2">
        <f>ABS(AVERAGE(eod_group_score_df_negative!P2:P6))</f>
        <v>2.7756215847961281</v>
      </c>
      <c r="AO2" s="2">
        <f>ABS(AVERAGE(eod_group_score_df_negative!Q2:Q6))</f>
        <v>1.122400535416989</v>
      </c>
      <c r="AP2" s="2">
        <f>ABS(AVERAGE(eod_group_score_df_negative!R2:R6))</f>
        <v>3.1481041183188019</v>
      </c>
      <c r="AQ2" s="2">
        <f>ABS(AVERAGE(eod_group_score_df_negative!S2:S6))</f>
        <v>1.6973538119406393</v>
      </c>
      <c r="AR2" s="2">
        <f>ABS(AVERAGE(eod_group_score_df_negative!T2:T6))</f>
        <v>1.7009617700454851</v>
      </c>
      <c r="AS2" s="2">
        <f>ABS(AVERAGE(eod_group_score_df_negative!U2:U6))</f>
        <v>2.9247637466279564</v>
      </c>
      <c r="AT2" s="2">
        <f>ABS(AVERAGE(eod_group_score_df_negative!V2:V6))</f>
        <v>1.7301640364251392</v>
      </c>
      <c r="AU2" s="2">
        <f>ABS(AVERAGE(eod_group_score_df_negative!W2:W6))</f>
        <v>1.4317008996758265</v>
      </c>
      <c r="AV2" s="2">
        <f>ABS(AVERAGE(eod_group_score_df_negative!X2:X6))</f>
        <v>2.292572591163978</v>
      </c>
      <c r="AW2" s="2">
        <f>ABS(AVERAGE(eod_group_score_df_negative!Y2:Y6))</f>
        <v>1.5653513889167023</v>
      </c>
      <c r="AX2" t="s">
        <v>277</v>
      </c>
      <c r="AY2" s="4">
        <f>(C2-AA2)/(C2+AA2)</f>
        <v>-0.62884048315846708</v>
      </c>
      <c r="AZ2" s="4">
        <f t="shared" ref="AZ2:BU2" si="0">(D2-AB2)/(D2+AB2)</f>
        <v>-0.62682156759186591</v>
      </c>
      <c r="BA2" s="4">
        <f t="shared" si="0"/>
        <v>-0.49091022711565335</v>
      </c>
      <c r="BB2" s="4">
        <f t="shared" si="0"/>
        <v>-0.77248109414889998</v>
      </c>
      <c r="BC2" s="4">
        <f t="shared" si="0"/>
        <v>-0.41570373169169189</v>
      </c>
      <c r="BD2" s="4">
        <f t="shared" si="0"/>
        <v>-0.67113912942349208</v>
      </c>
      <c r="BE2" s="4">
        <f t="shared" si="0"/>
        <v>-0.66265056983065462</v>
      </c>
      <c r="BF2" s="4">
        <f t="shared" si="0"/>
        <v>-0.48112025504191513</v>
      </c>
      <c r="BG2" s="4">
        <f t="shared" si="0"/>
        <v>-0.5934617862358893</v>
      </c>
      <c r="BH2" s="4">
        <f t="shared" si="0"/>
        <v>-0.43604821752235057</v>
      </c>
      <c r="BI2" s="4">
        <f t="shared" si="0"/>
        <v>-0.43786272964809347</v>
      </c>
      <c r="BJ2" s="4">
        <f t="shared" si="0"/>
        <v>-0.59958537807129753</v>
      </c>
      <c r="BK2" s="4">
        <f t="shared" si="0"/>
        <v>-0.51995962712799781</v>
      </c>
      <c r="BL2" s="4">
        <f t="shared" si="0"/>
        <v>-0.68326413720476653</v>
      </c>
      <c r="BM2" s="4">
        <f t="shared" si="0"/>
        <v>-0.4882117771939592</v>
      </c>
      <c r="BN2" s="4">
        <f t="shared" si="0"/>
        <v>-0.71487500122654635</v>
      </c>
      <c r="BO2" s="4">
        <f t="shared" si="0"/>
        <v>-0.3112115579480923</v>
      </c>
      <c r="BP2" s="4">
        <f t="shared" si="0"/>
        <v>-0.42425105551199593</v>
      </c>
      <c r="BQ2" s="4">
        <f t="shared" si="0"/>
        <v>-0.70826079038917023</v>
      </c>
      <c r="BR2" s="4">
        <f t="shared" si="0"/>
        <v>-0.55251550933039173</v>
      </c>
      <c r="BS2" s="4">
        <f t="shared" si="0"/>
        <v>-0.74723322097983869</v>
      </c>
      <c r="BT2" s="4">
        <f t="shared" si="0"/>
        <v>-0.66625022046879445</v>
      </c>
      <c r="BU2" s="4">
        <f t="shared" si="0"/>
        <v>-0.44098106572293932</v>
      </c>
      <c r="BV2" t="s">
        <v>277</v>
      </c>
      <c r="BW2" s="1">
        <f t="shared" ref="BW2:BW65" si="1">A2</f>
        <v>45511</v>
      </c>
      <c r="BX2">
        <f>group_stock_price_index[[#This Row],[VNINDEX]]</f>
        <v>1217.48</v>
      </c>
      <c r="BY2" s="5">
        <f>IF(AVERAGE(AY2:AY6)&lt;0,0,AVERAGE(AY2:AY6))</f>
        <v>0</v>
      </c>
      <c r="BZ2" s="5">
        <f>IF(AVERAGE(BA2:BA6)&lt;0,0,AVERAGE(BA2:BA6))</f>
        <v>0</v>
      </c>
      <c r="CA2" s="5">
        <f>IF(AVERAGE(BC2:BC6)&lt;0,0,AVERAGE(BC2:BC6))</f>
        <v>0</v>
      </c>
      <c r="CB2" s="5">
        <f>IF(AVERAGE(BO2:BO6)&lt;0,0,AVERAGE(BO2:BO6))</f>
        <v>0</v>
      </c>
      <c r="CC2" s="5">
        <f>IF(AVERAGE(BN2:BN6)&lt;0,0,AVERAGE(BN2:BN6))</f>
        <v>0</v>
      </c>
      <c r="CD2" s="5">
        <f>IF(AVERAGE(BS2:BS6)&lt;0,0,AVERAGE(BS2:BS6))</f>
        <v>0</v>
      </c>
      <c r="CE2" s="5">
        <f>IF(AVERAGE(BT2:BT6)&lt;0,0,AVERAGE(BT2:BT6))</f>
        <v>0</v>
      </c>
      <c r="CF2" s="5">
        <f>IF(AVERAGE(BE2:BE6)&lt;0,0,AVERAGE(BE2:BE6))</f>
        <v>0</v>
      </c>
      <c r="CG2" s="5">
        <f>IF(AVERAGE(BF2:BF6)&lt;0,0,AVERAGE(BF2:BF6))</f>
        <v>0</v>
      </c>
      <c r="CH2" s="5">
        <f>IF(AVERAGE(BJ2:BJ6)&lt;0,0,AVERAGE(BJ2:BJ6))</f>
        <v>0</v>
      </c>
      <c r="CI2" s="5">
        <f>IF(AVERAGE(BL2:BL6)&lt;0,0,AVERAGE(BL2:BL6))</f>
        <v>0</v>
      </c>
      <c r="CJ2" s="5">
        <f>IF(AVERAGE(BG2:BG6)&lt;0,0,AVERAGE(BG2:BG6))</f>
        <v>0</v>
      </c>
      <c r="CK2" s="5">
        <f>IF(AVERAGE(BQ2:BQ6)&lt;0,0,AVERAGE(BQ2:BQ6))</f>
        <v>0</v>
      </c>
      <c r="CL2" s="5">
        <f>IF(AVERAGE(BD2:BD6)&lt;0,0,AVERAGE(BD2:BD6))</f>
        <v>0</v>
      </c>
      <c r="CM2" s="5">
        <f>IF(AVERAGE(BB2:BB6)&lt;0,0,AVERAGE(BB2:BB6))</f>
        <v>0</v>
      </c>
      <c r="CN2" s="5">
        <f>IF(AVERAGE(BM2:BM6)&lt;0,0,AVERAGE(BM2:BM6))</f>
        <v>0</v>
      </c>
      <c r="CO2" s="5">
        <f>IF(AVERAGE(BK2:BK6)&lt;0,0,AVERAGE(BK2:BK6))</f>
        <v>0</v>
      </c>
      <c r="CP2" s="5">
        <f>IF(AVERAGE(BP2:BP6)&lt;0,0,AVERAGE(BP2:BP6))</f>
        <v>0</v>
      </c>
      <c r="CQ2" s="5">
        <f>IF(AVERAGE(BR2:BR6)&lt;0,0,AVERAGE(BR2:BR6))</f>
        <v>0</v>
      </c>
      <c r="CR2" s="5">
        <f>IF(AVERAGE(BH2:BH6)&lt;0,0,AVERAGE(BH2:BH6))</f>
        <v>0</v>
      </c>
      <c r="CS2" s="5">
        <f>IF(AVERAGE(BI2:BI6)&lt;0,0,AVERAGE(BI2:BI6))</f>
        <v>0</v>
      </c>
      <c r="CT2" s="5">
        <f>IF(AVERAGE(AZ2:AZ6)&lt;0,0,AVERAGE(AZ2:AZ6))</f>
        <v>0</v>
      </c>
      <c r="CU2" s="5">
        <f>IF(AVERAGE(BU2:BU6)&lt;0,0,AVERAGE(BU2:BU6))</f>
        <v>0</v>
      </c>
    </row>
    <row r="3" spans="1:99" x14ac:dyDescent="0.25">
      <c r="A3" s="1">
        <f>eod_group_score_df_positive[[#This Row],[date]]</f>
        <v>45510</v>
      </c>
      <c r="B3" s="1" t="s">
        <v>277</v>
      </c>
      <c r="C3" s="2">
        <f>AVERAGE(eod_group_score_df_positive!C3:C7)</f>
        <v>0.57417344160246819</v>
      </c>
      <c r="D3" s="2">
        <f>AVERAGE(eod_group_score_df_positive!D3:D7)</f>
        <v>0.27991380760914775</v>
      </c>
      <c r="E3" s="2">
        <f>AVERAGE(eod_group_score_df_positive!E3:E7)</f>
        <v>0.58992729306241654</v>
      </c>
      <c r="F3" s="2">
        <f>AVERAGE(eod_group_score_df_positive!F3:F7)</f>
        <v>0.33164848260814594</v>
      </c>
      <c r="G3" s="2">
        <f>AVERAGE(eod_group_score_df_positive!G3:G7)</f>
        <v>1.3213412168198686</v>
      </c>
      <c r="H3" s="2">
        <f>AVERAGE(eod_group_score_df_positive!H3:H7)</f>
        <v>0.54012954954552406</v>
      </c>
      <c r="I3" s="2">
        <f>AVERAGE(eod_group_score_df_positive!I3:I7)</f>
        <v>0.45017887097415538</v>
      </c>
      <c r="J3" s="2">
        <f>AVERAGE(eod_group_score_df_positive!J3:J7)</f>
        <v>0.59405959472432079</v>
      </c>
      <c r="K3" s="2">
        <f>AVERAGE(eod_group_score_df_positive!K3:K7)</f>
        <v>0.4547083956473964</v>
      </c>
      <c r="L3" s="2">
        <f>AVERAGE(eod_group_score_df_positive!L3:L7)</f>
        <v>0.44011697045736542</v>
      </c>
      <c r="M3" s="2">
        <f>AVERAGE(eod_group_score_df_positive!M3:M7)</f>
        <v>0.55641177904092931</v>
      </c>
      <c r="N3" s="2">
        <f>AVERAGE(eod_group_score_df_positive!N3:N7)</f>
        <v>0.48394308782577183</v>
      </c>
      <c r="O3" s="2">
        <f>AVERAGE(eod_group_score_df_positive!O3:O7)</f>
        <v>0.29801964028087358</v>
      </c>
      <c r="P3" s="2">
        <f>AVERAGE(eod_group_score_df_positive!P3:P7)</f>
        <v>0.5358411309840746</v>
      </c>
      <c r="Q3" s="2">
        <f>AVERAGE(eod_group_score_df_positive!Q3:Q7)</f>
        <v>0.53313683906523279</v>
      </c>
      <c r="R3" s="2">
        <f>AVERAGE(eod_group_score_df_positive!R3:R7)</f>
        <v>0.5216933138590949</v>
      </c>
      <c r="S3" s="2">
        <f>AVERAGE(eod_group_score_df_positive!S3:S7)</f>
        <v>0.91490508787702729</v>
      </c>
      <c r="T3" s="2">
        <f>AVERAGE(eod_group_score_df_positive!T3:T7)</f>
        <v>0.77398992697158331</v>
      </c>
      <c r="U3" s="2">
        <f>AVERAGE(eod_group_score_df_positive!U3:U7)</f>
        <v>0.49828832830638958</v>
      </c>
      <c r="V3" s="2">
        <f>AVERAGE(eod_group_score_df_positive!V3:V7)</f>
        <v>0.52209942303132695</v>
      </c>
      <c r="W3" s="2">
        <f>AVERAGE(eod_group_score_df_positive!W3:W7)</f>
        <v>0.24985733901641413</v>
      </c>
      <c r="X3" s="2">
        <f>AVERAGE(eod_group_score_df_positive!X3:X7)</f>
        <v>0.46151633883242099</v>
      </c>
      <c r="Y3" s="2">
        <f>AVERAGE(eod_group_score_df_positive!Y3:Y7)</f>
        <v>0.60624781611657197</v>
      </c>
      <c r="Z3" s="1" t="s">
        <v>277</v>
      </c>
      <c r="AA3" s="2">
        <f>ABS(AVERAGE(eod_group_score_df_negative!C3:C7))</f>
        <v>2.5108403845971141</v>
      </c>
      <c r="AB3" s="2">
        <f>ABS(AVERAGE(eod_group_score_df_negative!D3:D7))</f>
        <v>1.1792660007622704</v>
      </c>
      <c r="AC3" s="2">
        <f>ABS(AVERAGE(eod_group_score_df_negative!E3:E7))</f>
        <v>1.7131967792439025</v>
      </c>
      <c r="AD3" s="2">
        <f>ABS(AVERAGE(eod_group_score_df_negative!F3:F7))</f>
        <v>2.713662757763637</v>
      </c>
      <c r="AE3" s="2">
        <f>ABS(AVERAGE(eod_group_score_df_negative!G3:G7))</f>
        <v>3.1628727140069199</v>
      </c>
      <c r="AF3" s="2">
        <f>ABS(AVERAGE(eod_group_score_df_negative!H3:H7))</f>
        <v>2.2899707853847051</v>
      </c>
      <c r="AG3" s="2">
        <f>ABS(AVERAGE(eod_group_score_df_negative!I3:I7))</f>
        <v>2.0771378911046177</v>
      </c>
      <c r="AH3" s="2">
        <f>ABS(AVERAGE(eod_group_score_df_negative!J3:J7))</f>
        <v>1.6621237990526829</v>
      </c>
      <c r="AI3" s="2">
        <f>ABS(AVERAGE(eod_group_score_df_negative!K3:K7))</f>
        <v>1.7393148627177362</v>
      </c>
      <c r="AJ3" s="2">
        <f>ABS(AVERAGE(eod_group_score_df_negative!L3:L7))</f>
        <v>1.0786373350723935</v>
      </c>
      <c r="AK3" s="2">
        <f>ABS(AVERAGE(eod_group_score_df_negative!M3:M7))</f>
        <v>1.2721601617797336</v>
      </c>
      <c r="AL3" s="2">
        <f>ABS(AVERAGE(eod_group_score_df_negative!N3:N7))</f>
        <v>1.9535943970381233</v>
      </c>
      <c r="AM3" s="2">
        <f>ABS(AVERAGE(eod_group_score_df_negative!O3:O7))</f>
        <v>1.3121319297136675</v>
      </c>
      <c r="AN3" s="2">
        <f>ABS(AVERAGE(eod_group_score_df_negative!P3:P7))</f>
        <v>2.8192449845348082</v>
      </c>
      <c r="AO3" s="2">
        <f>ABS(AVERAGE(eod_group_score_df_negative!Q3:Q7))</f>
        <v>1.1328585470965433</v>
      </c>
      <c r="AP3" s="2">
        <f>ABS(AVERAGE(eod_group_score_df_negative!R3:R7))</f>
        <v>3.2436653824371398</v>
      </c>
      <c r="AQ3" s="2">
        <f>ABS(AVERAGE(eod_group_score_df_negative!S3:S7))</f>
        <v>2.5789975412395201</v>
      </c>
      <c r="AR3" s="2">
        <f>ABS(AVERAGE(eod_group_score_df_negative!T3:T7))</f>
        <v>1.7465790774794634</v>
      </c>
      <c r="AS3" s="2">
        <f>ABS(AVERAGE(eod_group_score_df_negative!U3:U7))</f>
        <v>2.9390740614057398</v>
      </c>
      <c r="AT3" s="2">
        <f>ABS(AVERAGE(eod_group_score_df_negative!V3:V7))</f>
        <v>1.8511747116533417</v>
      </c>
      <c r="AU3" s="2">
        <f>ABS(AVERAGE(eod_group_score_df_negative!W3:W7))</f>
        <v>1.4473653452032154</v>
      </c>
      <c r="AV3" s="2">
        <f>ABS(AVERAGE(eod_group_score_df_negative!X3:X7))</f>
        <v>2.5470711776243582</v>
      </c>
      <c r="AW3" s="2">
        <f>ABS(AVERAGE(eod_group_score_df_negative!Y3:Y7))</f>
        <v>1.7001257043738096</v>
      </c>
      <c r="AX3" t="s">
        <v>277</v>
      </c>
      <c r="AY3" s="4">
        <f t="shared" ref="AY3:AY66" si="2">(C3-AA3)/(C3+AA3)</f>
        <v>-0.62776604971667793</v>
      </c>
      <c r="AZ3" s="4">
        <f t="shared" ref="AZ3:AZ66" si="3">(D3-AB3)/(D3+AB3)</f>
        <v>-0.61634089780675094</v>
      </c>
      <c r="BA3" s="4">
        <f t="shared" ref="BA3:BA66" si="4">(E3-AC3)/(E3+AC3)</f>
        <v>-0.48771557715371283</v>
      </c>
      <c r="BB3" s="4">
        <f t="shared" ref="BB3:BB66" si="5">(F3-AD3)/(F3+AD3)</f>
        <v>-0.7821907473945704</v>
      </c>
      <c r="BC3" s="4">
        <f t="shared" ref="BC3:BC66" si="6">(G3-AE3)/(G3+AE3)</f>
        <v>-0.41066985777092802</v>
      </c>
      <c r="BD3" s="4">
        <f t="shared" ref="BD3:BD66" si="7">(H3-AF3)/(H3+AF3)</f>
        <v>-0.6182965367842056</v>
      </c>
      <c r="BE3" s="4">
        <f t="shared" ref="BE3:BE66" si="8">(I3-AG3)/(I3+AG3)</f>
        <v>-0.6437495467692198</v>
      </c>
      <c r="BF3" s="4">
        <f t="shared" ref="BF3:BF66" si="9">(J3-AH3)/(J3+AH3)</f>
        <v>-0.47339423172526335</v>
      </c>
      <c r="BG3" s="4">
        <f t="shared" ref="BG3:BG66" si="10">(K3-AI3)/(K3+AI3)</f>
        <v>-0.58550266601437906</v>
      </c>
      <c r="BH3" s="4">
        <f t="shared" ref="BH3:BH66" si="11">(L3-AJ3)/(L3+AJ3)</f>
        <v>-0.42042373956747725</v>
      </c>
      <c r="BI3" s="4">
        <f t="shared" ref="BI3:BI66" si="12">(M3-AK3)/(M3+AK3)</f>
        <v>-0.39142478715799195</v>
      </c>
      <c r="BJ3" s="4">
        <f t="shared" ref="BJ3:BJ66" si="13">(N3-AL3)/(N3+AL3)</f>
        <v>-0.60292459842701152</v>
      </c>
      <c r="BK3" s="4">
        <f t="shared" ref="BK3:BK66" si="14">(O3-AM3)/(O3+AM3)</f>
        <v>-0.62982411614593048</v>
      </c>
      <c r="BL3" s="4">
        <f t="shared" ref="BL3:BL66" si="15">(P3-AN3)/(P3+AN3)</f>
        <v>-0.68057980478918123</v>
      </c>
      <c r="BM3" s="4">
        <f t="shared" ref="BM3:BM66" si="16">(Q3-AO3)/(Q3+AO3)</f>
        <v>-0.35997801255199557</v>
      </c>
      <c r="BN3" s="4">
        <f t="shared" ref="BN3:BN66" si="17">(R3-AP3)/(R3+AP3)</f>
        <v>-0.72289847744266456</v>
      </c>
      <c r="BO3" s="4">
        <f t="shared" ref="BO3:BO66" si="18">(S3-AQ3)/(S3+AQ3)</f>
        <v>-0.47628472513650666</v>
      </c>
      <c r="BP3" s="4">
        <f t="shared" ref="BP3:BP66" si="19">(T3-AR3)/(T3+AR3)</f>
        <v>-0.38586094996423226</v>
      </c>
      <c r="BQ3" s="4">
        <f t="shared" ref="BQ3:BQ66" si="20">(U3-AS3)/(U3+AS3)</f>
        <v>-0.71007518450906182</v>
      </c>
      <c r="BR3" s="4">
        <f t="shared" ref="BR3:BR66" si="21">(V3-AT3)/(V3+AT3)</f>
        <v>-0.56001760150586477</v>
      </c>
      <c r="BS3" s="4">
        <f t="shared" ref="BS3:BS66" si="22">(W3-AU3)/(W3+AU3)</f>
        <v>-0.70556917328583002</v>
      </c>
      <c r="BT3" s="4">
        <f t="shared" ref="BT3:BT66" si="23">(X3-AV3)/(X3+AV3)</f>
        <v>-0.69320065558475108</v>
      </c>
      <c r="BU3" s="4">
        <f t="shared" ref="BU3:BU66" si="24">(Y3-AW3)/(Y3+AW3)</f>
        <v>-0.47428479322146266</v>
      </c>
      <c r="BV3" t="s">
        <v>277</v>
      </c>
      <c r="BW3" s="1">
        <f t="shared" si="1"/>
        <v>45510</v>
      </c>
      <c r="BX3">
        <f>group_stock_price_index[[#This Row],[VNINDEX]]</f>
        <v>1210.28</v>
      </c>
      <c r="BY3" s="5">
        <f t="shared" ref="BY3:BY66" si="25">IF(AVERAGE(AY3:AY7)&lt;0,0,AVERAGE(AY3:AY7))</f>
        <v>0</v>
      </c>
      <c r="BZ3" s="5">
        <f t="shared" ref="BZ3:BZ66" si="26">IF(AVERAGE(BA3:BA7)&lt;0,0,AVERAGE(BA3:BA7))</f>
        <v>0</v>
      </c>
      <c r="CA3" s="5">
        <f t="shared" ref="CA3:CA66" si="27">IF(AVERAGE(BC3:BC7)&lt;0,0,AVERAGE(BC3:BC7))</f>
        <v>0</v>
      </c>
      <c r="CB3" s="5">
        <f t="shared" ref="CB3:CB66" si="28">IF(AVERAGE(BO3:BO7)&lt;0,0,AVERAGE(BO3:BO7))</f>
        <v>0</v>
      </c>
      <c r="CC3" s="5">
        <f t="shared" ref="CC3:CC66" si="29">IF(AVERAGE(BN3:BN7)&lt;0,0,AVERAGE(BN3:BN7))</f>
        <v>0</v>
      </c>
      <c r="CD3" s="5">
        <f t="shared" ref="CD3:CE3" si="30">IF(AVERAGE(BS3:BS7)&lt;0,0,AVERAGE(BS3:BS7))</f>
        <v>0</v>
      </c>
      <c r="CE3" s="5">
        <f t="shared" si="30"/>
        <v>0</v>
      </c>
      <c r="CF3" s="5">
        <f t="shared" ref="CF3:CG3" si="31">IF(AVERAGE(BE3:BE7)&lt;0,0,AVERAGE(BE3:BE7))</f>
        <v>0</v>
      </c>
      <c r="CG3" s="5">
        <f t="shared" si="31"/>
        <v>0</v>
      </c>
      <c r="CH3" s="5">
        <f t="shared" ref="CH3:CH66" si="32">IF(AVERAGE(BJ3:BJ7)&lt;0,0,AVERAGE(BJ3:BJ7))</f>
        <v>0</v>
      </c>
      <c r="CI3" s="5">
        <f t="shared" ref="CI3:CI66" si="33">IF(AVERAGE(BL3:BL7)&lt;0,0,AVERAGE(BL3:BL7))</f>
        <v>0</v>
      </c>
      <c r="CJ3" s="5">
        <f t="shared" ref="CJ3:CJ66" si="34">IF(AVERAGE(BG3:BG7)&lt;0,0,AVERAGE(BG3:BG7))</f>
        <v>0</v>
      </c>
      <c r="CK3" s="5">
        <f t="shared" ref="CK3:CK66" si="35">IF(AVERAGE(BQ3:BQ7)&lt;0,0,AVERAGE(BQ3:BQ7))</f>
        <v>0</v>
      </c>
      <c r="CL3" s="5">
        <f t="shared" ref="CL3:CL66" si="36">IF(AVERAGE(BD3:BD7)&lt;0,0,AVERAGE(BD3:BD7))</f>
        <v>0</v>
      </c>
      <c r="CM3" s="5">
        <f t="shared" ref="CM3:CM66" si="37">IF(AVERAGE(BB3:BB7)&lt;0,0,AVERAGE(BB3:BB7))</f>
        <v>0</v>
      </c>
      <c r="CN3" s="5">
        <f t="shared" ref="CN3:CN66" si="38">IF(AVERAGE(BM3:BM7)&lt;0,0,AVERAGE(BM3:BM7))</f>
        <v>0</v>
      </c>
      <c r="CO3" s="5">
        <f t="shared" ref="CO3:CO66" si="39">IF(AVERAGE(BK3:BK7)&lt;0,0,AVERAGE(BK3:BK7))</f>
        <v>0</v>
      </c>
      <c r="CP3" s="5">
        <f t="shared" ref="CP3:CP66" si="40">IF(AVERAGE(BP3:BP7)&lt;0,0,AVERAGE(BP3:BP7))</f>
        <v>0</v>
      </c>
      <c r="CQ3" s="5">
        <f t="shared" ref="CQ3:CQ66" si="41">IF(AVERAGE(BR3:BR7)&lt;0,0,AVERAGE(BR3:BR7))</f>
        <v>0</v>
      </c>
      <c r="CR3" s="5">
        <f t="shared" ref="CR3:CS3" si="42">IF(AVERAGE(BH3:BH7)&lt;0,0,AVERAGE(BH3:BH7))</f>
        <v>0</v>
      </c>
      <c r="CS3" s="5">
        <f t="shared" si="42"/>
        <v>0</v>
      </c>
      <c r="CT3" s="5">
        <f t="shared" ref="CT3:CT66" si="43">IF(AVERAGE(AZ3:AZ7)&lt;0,0,AVERAGE(AZ3:AZ7))</f>
        <v>0</v>
      </c>
      <c r="CU3" s="5">
        <f t="shared" ref="CU3:CU66" si="44">IF(AVERAGE(BU3:BU7)&lt;0,0,AVERAGE(BU3:BU7))</f>
        <v>0</v>
      </c>
    </row>
    <row r="4" spans="1:99" x14ac:dyDescent="0.25">
      <c r="A4" s="1">
        <f>eod_group_score_df_positive[[#This Row],[date]]</f>
        <v>45509</v>
      </c>
      <c r="B4" s="1" t="s">
        <v>277</v>
      </c>
      <c r="C4" s="2">
        <f>AVERAGE(eod_group_score_df_positive!C4:C8)</f>
        <v>0.34116889176545506</v>
      </c>
      <c r="D4" s="2">
        <f>AVERAGE(eod_group_score_df_positive!D4:D8)</f>
        <v>0.12665791315724945</v>
      </c>
      <c r="E4" s="2">
        <f>AVERAGE(eod_group_score_df_positive!E4:E8)</f>
        <v>0.43904062918015951</v>
      </c>
      <c r="F4" s="2">
        <f>AVERAGE(eod_group_score_df_positive!F4:F8)</f>
        <v>0.1975358700702157</v>
      </c>
      <c r="G4" s="2">
        <f>AVERAGE(eod_group_score_df_positive!G4:G8)</f>
        <v>0.76661932947758427</v>
      </c>
      <c r="H4" s="2">
        <f>AVERAGE(eod_group_score_df_positive!H4:H8)</f>
        <v>0.57421608014993919</v>
      </c>
      <c r="I4" s="2">
        <f>AVERAGE(eod_group_score_df_positive!I4:I8)</f>
        <v>0.30049164826393182</v>
      </c>
      <c r="J4" s="2">
        <f>AVERAGE(eod_group_score_df_positive!J4:J8)</f>
        <v>0.41562516075321598</v>
      </c>
      <c r="K4" s="2">
        <f>AVERAGE(eod_group_score_df_positive!K4:K8)</f>
        <v>0.31840840463812337</v>
      </c>
      <c r="L4" s="2">
        <f>AVERAGE(eod_group_score_df_positive!L4:L8)</f>
        <v>0.30650932621556115</v>
      </c>
      <c r="M4" s="2">
        <f>AVERAGE(eod_group_score_df_positive!M4:M8)</f>
        <v>0.38903513828887692</v>
      </c>
      <c r="N4" s="2">
        <f>AVERAGE(eod_group_score_df_positive!N4:N8)</f>
        <v>0.3211966295400307</v>
      </c>
      <c r="O4" s="2">
        <f>AVERAGE(eod_group_score_df_positive!O4:O8)</f>
        <v>0.38282766501278792</v>
      </c>
      <c r="P4" s="2">
        <f>AVERAGE(eod_group_score_df_positive!P4:P8)</f>
        <v>0.41554383517679111</v>
      </c>
      <c r="Q4" s="2">
        <f>AVERAGE(eod_group_score_df_positive!Q4:Q8)</f>
        <v>0.388102149644661</v>
      </c>
      <c r="R4" s="2">
        <f>AVERAGE(eod_group_score_df_positive!R4:R8)</f>
        <v>0.33513282089387797</v>
      </c>
      <c r="S4" s="2">
        <f>AVERAGE(eod_group_score_df_positive!S4:S8)</f>
        <v>0.69762786614829708</v>
      </c>
      <c r="T4" s="2">
        <f>AVERAGE(eod_group_score_df_positive!T4:T8)</f>
        <v>0.3887748824161274</v>
      </c>
      <c r="U4" s="2">
        <f>AVERAGE(eod_group_score_df_positive!U4:U8)</f>
        <v>0.31954482092880593</v>
      </c>
      <c r="V4" s="2">
        <f>AVERAGE(eod_group_score_df_positive!V4:V8)</f>
        <v>0.77833114571161377</v>
      </c>
      <c r="W4" s="2">
        <f>AVERAGE(eod_group_score_df_positive!W4:W8)</f>
        <v>0.12152707522764652</v>
      </c>
      <c r="X4" s="2">
        <f>AVERAGE(eod_group_score_df_positive!X4:X8)</f>
        <v>0.19778264807337681</v>
      </c>
      <c r="Y4" s="2">
        <f>AVERAGE(eod_group_score_df_positive!Y4:Y8)</f>
        <v>0.42607178750557795</v>
      </c>
      <c r="Z4" s="1" t="s">
        <v>277</v>
      </c>
      <c r="AA4" s="2">
        <f>ABS(AVERAGE(eod_group_score_df_negative!C4:C8))</f>
        <v>2.5210213646834787</v>
      </c>
      <c r="AB4" s="2">
        <f>ABS(AVERAGE(eod_group_score_df_negative!D4:D8))</f>
        <v>1.1798094814016449</v>
      </c>
      <c r="AC4" s="2">
        <f>ABS(AVERAGE(eod_group_score_df_negative!E4:E8))</f>
        <v>1.8158113644964395</v>
      </c>
      <c r="AD4" s="2">
        <f>ABS(AVERAGE(eod_group_score_df_negative!F4:F8))</f>
        <v>2.7582703597866352</v>
      </c>
      <c r="AE4" s="2">
        <f>ABS(AVERAGE(eod_group_score_df_negative!G4:G8))</f>
        <v>3.2485634455078616</v>
      </c>
      <c r="AF4" s="2">
        <f>ABS(AVERAGE(eod_group_score_df_negative!H4:H8))</f>
        <v>2.3353988871616083</v>
      </c>
      <c r="AG4" s="2">
        <f>ABS(AVERAGE(eod_group_score_df_negative!I4:I8))</f>
        <v>2.1428278559844034</v>
      </c>
      <c r="AH4" s="2">
        <f>ABS(AVERAGE(eod_group_score_df_negative!J4:J8))</f>
        <v>1.7766931251203786</v>
      </c>
      <c r="AI4" s="2">
        <f>ABS(AVERAGE(eod_group_score_df_negative!K4:K8))</f>
        <v>1.7511041628326833</v>
      </c>
      <c r="AJ4" s="2">
        <f>ABS(AVERAGE(eod_group_score_df_negative!L4:L8))</f>
        <v>1.066534462244189</v>
      </c>
      <c r="AK4" s="2">
        <f>ABS(AVERAGE(eod_group_score_df_negative!M4:M8))</f>
        <v>1.3036775093121418</v>
      </c>
      <c r="AL4" s="2">
        <f>ABS(AVERAGE(eod_group_score_df_negative!N4:N8))</f>
        <v>2.0559753832532865</v>
      </c>
      <c r="AM4" s="2">
        <f>ABS(AVERAGE(eod_group_score_df_negative!O4:O8))</f>
        <v>1.3273788902599393</v>
      </c>
      <c r="AN4" s="2">
        <f>ABS(AVERAGE(eod_group_score_df_negative!P4:P8))</f>
        <v>2.8594892382061006</v>
      </c>
      <c r="AO4" s="2">
        <f>ABS(AVERAGE(eod_group_score_df_negative!Q4:Q8))</f>
        <v>1.1446525194532184</v>
      </c>
      <c r="AP4" s="2">
        <f>ABS(AVERAGE(eod_group_score_df_negative!R4:R8))</f>
        <v>3.2706842298118479</v>
      </c>
      <c r="AQ4" s="2">
        <f>ABS(AVERAGE(eod_group_score_df_negative!S4:S8))</f>
        <v>2.8135037067698834</v>
      </c>
      <c r="AR4" s="2">
        <f>ABS(AVERAGE(eod_group_score_df_negative!T4:T8))</f>
        <v>1.856024453348514</v>
      </c>
      <c r="AS4" s="2">
        <f>ABS(AVERAGE(eod_group_score_df_negative!U4:U8))</f>
        <v>3.069057549524373</v>
      </c>
      <c r="AT4" s="2">
        <f>ABS(AVERAGE(eod_group_score_df_negative!V4:V8))</f>
        <v>1.8558520048599128</v>
      </c>
      <c r="AU4" s="2">
        <f>ABS(AVERAGE(eod_group_score_df_negative!W4:W8))</f>
        <v>1.4582947975439784</v>
      </c>
      <c r="AV4" s="2">
        <f>ABS(AVERAGE(eod_group_score_df_negative!X4:X8))</f>
        <v>2.5741005134617745</v>
      </c>
      <c r="AW4" s="2">
        <f>ABS(AVERAGE(eod_group_score_df_negative!Y4:Y8))</f>
        <v>1.8259663816322882</v>
      </c>
      <c r="AX4" t="s">
        <v>277</v>
      </c>
      <c r="AY4" s="4">
        <f t="shared" si="2"/>
        <v>-0.76160292559395626</v>
      </c>
      <c r="AZ4" s="4">
        <f t="shared" si="3"/>
        <v>-0.80610627760823195</v>
      </c>
      <c r="BA4" s="4">
        <f t="shared" si="4"/>
        <v>-0.6105814213869607</v>
      </c>
      <c r="BB4" s="4">
        <f t="shared" si="5"/>
        <v>-0.86634044676211253</v>
      </c>
      <c r="BC4" s="4">
        <f t="shared" si="6"/>
        <v>-0.61813975978696856</v>
      </c>
      <c r="BD4" s="4">
        <f t="shared" si="7"/>
        <v>-0.60529754857529572</v>
      </c>
      <c r="BE4" s="4">
        <f t="shared" si="8"/>
        <v>-0.7540300007907681</v>
      </c>
      <c r="BF4" s="4">
        <f t="shared" si="9"/>
        <v>-0.6208350188644276</v>
      </c>
      <c r="BG4" s="4">
        <f t="shared" si="10"/>
        <v>-0.69228657062251442</v>
      </c>
      <c r="BH4" s="4">
        <f t="shared" si="11"/>
        <v>-0.55353306457997753</v>
      </c>
      <c r="BI4" s="4">
        <f t="shared" si="12"/>
        <v>-0.54034119277098402</v>
      </c>
      <c r="BJ4" s="4">
        <f t="shared" si="13"/>
        <v>-0.72976576553027328</v>
      </c>
      <c r="BK4" s="4">
        <f t="shared" si="14"/>
        <v>-0.55230242354937265</v>
      </c>
      <c r="BL4" s="4">
        <f t="shared" si="15"/>
        <v>-0.74623533511521944</v>
      </c>
      <c r="BM4" s="4">
        <f t="shared" si="16"/>
        <v>-0.49358869038959369</v>
      </c>
      <c r="BN4" s="4">
        <f t="shared" si="17"/>
        <v>-0.8141154605565547</v>
      </c>
      <c r="BO4" s="4">
        <f t="shared" si="18"/>
        <v>-0.60261935409701395</v>
      </c>
      <c r="BP4" s="4">
        <f t="shared" si="19"/>
        <v>-0.65362170576043954</v>
      </c>
      <c r="BQ4" s="4">
        <f t="shared" si="20"/>
        <v>-0.81140022581872229</v>
      </c>
      <c r="BR4" s="4">
        <f t="shared" si="21"/>
        <v>-0.40905312863857407</v>
      </c>
      <c r="BS4" s="4">
        <f t="shared" si="22"/>
        <v>-0.84615091445158874</v>
      </c>
      <c r="BT4" s="4">
        <f t="shared" si="23"/>
        <v>-0.85729366171131183</v>
      </c>
      <c r="BU4" s="4">
        <f t="shared" si="24"/>
        <v>-0.62161228584443717</v>
      </c>
      <c r="BV4" t="s">
        <v>277</v>
      </c>
      <c r="BW4" s="1">
        <f t="shared" si="1"/>
        <v>45509</v>
      </c>
      <c r="BX4">
        <f>group_stock_price_index[[#This Row],[VNINDEX]]</f>
        <v>1188.07</v>
      </c>
      <c r="BY4" s="5">
        <f t="shared" si="25"/>
        <v>0</v>
      </c>
      <c r="BZ4" s="5">
        <f t="shared" si="26"/>
        <v>0</v>
      </c>
      <c r="CA4" s="5">
        <f t="shared" si="27"/>
        <v>0</v>
      </c>
      <c r="CB4" s="5">
        <f t="shared" si="28"/>
        <v>0</v>
      </c>
      <c r="CC4" s="5">
        <f t="shared" si="29"/>
        <v>0</v>
      </c>
      <c r="CD4" s="5">
        <f t="shared" ref="CD4:CE4" si="45">IF(AVERAGE(BS4:BS8)&lt;0,0,AVERAGE(BS4:BS8))</f>
        <v>0</v>
      </c>
      <c r="CE4" s="5">
        <f t="shared" si="45"/>
        <v>0</v>
      </c>
      <c r="CF4" s="5">
        <f t="shared" ref="CF4:CG4" si="46">IF(AVERAGE(BE4:BE8)&lt;0,0,AVERAGE(BE4:BE8))</f>
        <v>0</v>
      </c>
      <c r="CG4" s="5">
        <f t="shared" si="46"/>
        <v>0.12626116223921122</v>
      </c>
      <c r="CH4" s="5">
        <f t="shared" si="32"/>
        <v>0</v>
      </c>
      <c r="CI4" s="5">
        <f t="shared" si="33"/>
        <v>0</v>
      </c>
      <c r="CJ4" s="5">
        <f t="shared" si="34"/>
        <v>8.3931933211024795E-2</v>
      </c>
      <c r="CK4" s="5">
        <f t="shared" si="35"/>
        <v>0</v>
      </c>
      <c r="CL4" s="5">
        <f t="shared" si="36"/>
        <v>6.56171904028163E-2</v>
      </c>
      <c r="CM4" s="5">
        <f t="shared" si="37"/>
        <v>0</v>
      </c>
      <c r="CN4" s="5">
        <f t="shared" si="38"/>
        <v>0.15304019679716807</v>
      </c>
      <c r="CO4" s="5">
        <f t="shared" si="39"/>
        <v>0</v>
      </c>
      <c r="CP4" s="5">
        <f t="shared" si="40"/>
        <v>0</v>
      </c>
      <c r="CQ4" s="5">
        <f t="shared" si="41"/>
        <v>0.19296700624496396</v>
      </c>
      <c r="CR4" s="5">
        <f t="shared" ref="CR4:CS4" si="47">IF(AVERAGE(BH4:BH8)&lt;0,0,AVERAGE(BH4:BH8))</f>
        <v>0</v>
      </c>
      <c r="CS4" s="5">
        <f t="shared" si="47"/>
        <v>0.13983656283134183</v>
      </c>
      <c r="CT4" s="5">
        <f t="shared" si="43"/>
        <v>0</v>
      </c>
      <c r="CU4" s="5">
        <f t="shared" si="44"/>
        <v>0</v>
      </c>
    </row>
    <row r="5" spans="1:99" x14ac:dyDescent="0.25">
      <c r="A5" s="1">
        <f>eod_group_score_df_positive[[#This Row],[date]]</f>
        <v>45506</v>
      </c>
      <c r="B5" s="1" t="s">
        <v>277</v>
      </c>
      <c r="C5" s="2">
        <f>AVERAGE(eod_group_score_df_positive!C5:C9)</f>
        <v>0.36467468603574821</v>
      </c>
      <c r="D5" s="2">
        <f>AVERAGE(eod_group_score_df_positive!D5:D9)</f>
        <v>0.1354930377502338</v>
      </c>
      <c r="E5" s="2">
        <f>AVERAGE(eod_group_score_df_positive!E5:E9)</f>
        <v>0.52988394854623333</v>
      </c>
      <c r="F5" s="2">
        <f>AVERAGE(eod_group_score_df_positive!F5:F9)</f>
        <v>0.23239857180344631</v>
      </c>
      <c r="G5" s="2">
        <f>AVERAGE(eod_group_score_df_positive!G5:G9)</f>
        <v>0.77391793990609203</v>
      </c>
      <c r="H5" s="2">
        <f>AVERAGE(eod_group_score_df_positive!H5:H9)</f>
        <v>0.91833594777779359</v>
      </c>
      <c r="I5" s="2">
        <f>AVERAGE(eod_group_score_df_positive!I5:I9)</f>
        <v>0.30541860268161014</v>
      </c>
      <c r="J5" s="2">
        <f>AVERAGE(eod_group_score_df_positive!J5:J9)</f>
        <v>0.41714319680292455</v>
      </c>
      <c r="K5" s="2">
        <f>AVERAGE(eod_group_score_df_positive!K5:K9)</f>
        <v>0.47619195053641955</v>
      </c>
      <c r="L5" s="2">
        <f>AVERAGE(eod_group_score_df_positive!L5:L9)</f>
        <v>0.33649505176783134</v>
      </c>
      <c r="M5" s="2">
        <f>AVERAGE(eod_group_score_df_positive!M5:M9)</f>
        <v>0.41183760896712984</v>
      </c>
      <c r="N5" s="2">
        <f>AVERAGE(eod_group_score_df_positive!N5:N9)</f>
        <v>0.4910288827552568</v>
      </c>
      <c r="O5" s="2">
        <f>AVERAGE(eod_group_score_df_positive!O5:O9)</f>
        <v>0.4641325438236934</v>
      </c>
      <c r="P5" s="2">
        <f>AVERAGE(eod_group_score_df_positive!P5:P9)</f>
        <v>0.44021439324110717</v>
      </c>
      <c r="Q5" s="2">
        <f>AVERAGE(eod_group_score_df_positive!Q5:Q9)</f>
        <v>0.41211205856160554</v>
      </c>
      <c r="R5" s="2">
        <f>AVERAGE(eod_group_score_df_positive!R5:R9)</f>
        <v>0.33577472362214145</v>
      </c>
      <c r="S5" s="2">
        <f>AVERAGE(eod_group_score_df_positive!S5:S9)</f>
        <v>1.3140878906109272</v>
      </c>
      <c r="T5" s="2">
        <f>AVERAGE(eod_group_score_df_positive!T5:T9)</f>
        <v>0.4673178655976658</v>
      </c>
      <c r="U5" s="2">
        <f>AVERAGE(eod_group_score_df_positive!U5:U9)</f>
        <v>0.35214196886881988</v>
      </c>
      <c r="V5" s="2">
        <f>AVERAGE(eod_group_score_df_positive!V5:V9)</f>
        <v>0.88369716205794224</v>
      </c>
      <c r="W5" s="2">
        <f>AVERAGE(eod_group_score_df_positive!W5:W9)</f>
        <v>0.13924499065412982</v>
      </c>
      <c r="X5" s="2">
        <f>AVERAGE(eod_group_score_df_positive!X5:X9)</f>
        <v>0.2529082249695625</v>
      </c>
      <c r="Y5" s="2">
        <f>AVERAGE(eod_group_score_df_positive!Y5:Y9)</f>
        <v>0.43113436308695674</v>
      </c>
      <c r="Z5" s="1" t="s">
        <v>277</v>
      </c>
      <c r="AA5" s="2">
        <f>ABS(AVERAGE(eod_group_score_df_negative!C5:C9))</f>
        <v>1.8306129388199999</v>
      </c>
      <c r="AB5" s="2">
        <f>ABS(AVERAGE(eod_group_score_df_negative!D5:D9))</f>
        <v>0.44023949870412576</v>
      </c>
      <c r="AC5" s="2">
        <f>ABS(AVERAGE(eod_group_score_df_negative!E5:E9))</f>
        <v>0.85753901825029288</v>
      </c>
      <c r="AD5" s="2">
        <f>ABS(AVERAGE(eod_group_score_df_negative!F5:F9))</f>
        <v>1.8908511395742316</v>
      </c>
      <c r="AE5" s="2">
        <f>ABS(AVERAGE(eod_group_score_df_negative!G5:G9))</f>
        <v>1.9197449203406347</v>
      </c>
      <c r="AF5" s="2">
        <f>ABS(AVERAGE(eod_group_score_df_negative!H5:H9))</f>
        <v>1.6305785516601603</v>
      </c>
      <c r="AG5" s="2">
        <f>ABS(AVERAGE(eod_group_score_df_negative!I5:I9))</f>
        <v>0.97356291304041931</v>
      </c>
      <c r="AH5" s="2">
        <f>ABS(AVERAGE(eod_group_score_df_negative!J5:J9))</f>
        <v>0.45747339362752443</v>
      </c>
      <c r="AI5" s="2">
        <f>ABS(AVERAGE(eod_group_score_df_negative!K5:K9))</f>
        <v>0.75783594405857257</v>
      </c>
      <c r="AJ5" s="2">
        <f>ABS(AVERAGE(eod_group_score_df_negative!L5:L9))</f>
        <v>0.48238924903559521</v>
      </c>
      <c r="AK5" s="2">
        <f>ABS(AVERAGE(eod_group_score_df_negative!M5:M9))</f>
        <v>0.43078865002581007</v>
      </c>
      <c r="AL5" s="2">
        <f>ABS(AVERAGE(eod_group_score_df_negative!N5:N9))</f>
        <v>1.017377350010308</v>
      </c>
      <c r="AM5" s="2">
        <f>ABS(AVERAGE(eod_group_score_df_negative!O5:O9))</f>
        <v>0.57248828862884549</v>
      </c>
      <c r="AN5" s="2">
        <f>ABS(AVERAGE(eod_group_score_df_negative!P5:P9))</f>
        <v>1.4760330074405661</v>
      </c>
      <c r="AO5" s="2">
        <f>ABS(AVERAGE(eod_group_score_df_negative!Q5:Q9))</f>
        <v>0.32345552882118495</v>
      </c>
      <c r="AP5" s="2">
        <f>ABS(AVERAGE(eod_group_score_df_negative!R5:R9))</f>
        <v>1.1693973601818899</v>
      </c>
      <c r="AQ5" s="2">
        <f>ABS(AVERAGE(eod_group_score_df_negative!S5:S9))</f>
        <v>2.0061393574298192</v>
      </c>
      <c r="AR5" s="2">
        <f>ABS(AVERAGE(eod_group_score_df_negative!T5:T9))</f>
        <v>1.0461068281257655</v>
      </c>
      <c r="AS5" s="2">
        <f>ABS(AVERAGE(eod_group_score_df_negative!U5:U9))</f>
        <v>1.5144425755283026</v>
      </c>
      <c r="AT5" s="2">
        <f>ABS(AVERAGE(eod_group_score_df_negative!V5:V9))</f>
        <v>1.0242796947626256</v>
      </c>
      <c r="AU5" s="2">
        <f>ABS(AVERAGE(eod_group_score_df_negative!W5:W9))</f>
        <v>0.55582861810505602</v>
      </c>
      <c r="AV5" s="2">
        <f>ABS(AVERAGE(eod_group_score_df_negative!X5:X9))</f>
        <v>0.95332177714649635</v>
      </c>
      <c r="AW5" s="2">
        <f>ABS(AVERAGE(eod_group_score_df_negative!Y5:Y9))</f>
        <v>1.2736732289008534</v>
      </c>
      <c r="AX5" t="s">
        <v>277</v>
      </c>
      <c r="AY5" s="4">
        <f t="shared" si="2"/>
        <v>-0.66776591649605743</v>
      </c>
      <c r="AZ5" s="4">
        <f t="shared" si="3"/>
        <v>-0.52931950455791266</v>
      </c>
      <c r="BA5" s="4">
        <f t="shared" si="4"/>
        <v>-0.23616090950302979</v>
      </c>
      <c r="BB5" s="4">
        <f t="shared" si="5"/>
        <v>-0.78109162520252629</v>
      </c>
      <c r="BC5" s="4">
        <f t="shared" si="6"/>
        <v>-0.42537876485759996</v>
      </c>
      <c r="BD5" s="4">
        <f t="shared" si="7"/>
        <v>-0.27942977453320583</v>
      </c>
      <c r="BE5" s="4">
        <f t="shared" si="8"/>
        <v>-0.52240341408031887</v>
      </c>
      <c r="BF5" s="4">
        <f t="shared" si="9"/>
        <v>-4.6111858917232601E-2</v>
      </c>
      <c r="BG5" s="4">
        <f t="shared" si="10"/>
        <v>-0.22823146442292422</v>
      </c>
      <c r="BH5" s="4">
        <f t="shared" si="11"/>
        <v>-0.17816216176647134</v>
      </c>
      <c r="BI5" s="4">
        <f t="shared" si="12"/>
        <v>-2.2490446810107083E-2</v>
      </c>
      <c r="BJ5" s="4">
        <f t="shared" si="13"/>
        <v>-0.34894344495648594</v>
      </c>
      <c r="BK5" s="4">
        <f t="shared" si="14"/>
        <v>-0.10452784799702844</v>
      </c>
      <c r="BL5" s="4">
        <f t="shared" si="15"/>
        <v>-0.54054534598767556</v>
      </c>
      <c r="BM5" s="4">
        <f t="shared" si="16"/>
        <v>0.12052805379294616</v>
      </c>
      <c r="BN5" s="4">
        <f t="shared" si="17"/>
        <v>-0.55383875739505384</v>
      </c>
      <c r="BO5" s="4">
        <f t="shared" si="18"/>
        <v>-0.20843496999407765</v>
      </c>
      <c r="BP5" s="4">
        <f t="shared" si="19"/>
        <v>-0.38243657905708112</v>
      </c>
      <c r="BQ5" s="4">
        <f t="shared" si="20"/>
        <v>-0.62268843388226358</v>
      </c>
      <c r="BR5" s="4">
        <f t="shared" si="21"/>
        <v>-7.3681466419329933E-2</v>
      </c>
      <c r="BS5" s="4">
        <f t="shared" si="22"/>
        <v>-0.59933742585133187</v>
      </c>
      <c r="BT5" s="4">
        <f t="shared" si="23"/>
        <v>-0.58066334857217616</v>
      </c>
      <c r="BU5" s="4">
        <f t="shared" si="24"/>
        <v>-0.49421346419011086</v>
      </c>
      <c r="BV5" t="s">
        <v>277</v>
      </c>
      <c r="BW5" s="1">
        <f t="shared" si="1"/>
        <v>45506</v>
      </c>
      <c r="BX5">
        <f>group_stock_price_index[[#This Row],[VNINDEX]]</f>
        <v>1236.5999999999999</v>
      </c>
      <c r="BY5" s="5">
        <f t="shared" si="25"/>
        <v>0</v>
      </c>
      <c r="BZ5" s="5">
        <f t="shared" si="26"/>
        <v>6.2327346562763043E-2</v>
      </c>
      <c r="CA5" s="5">
        <f t="shared" si="27"/>
        <v>0</v>
      </c>
      <c r="CB5" s="5">
        <f t="shared" si="28"/>
        <v>2.0011349940180466E-2</v>
      </c>
      <c r="CC5" s="5">
        <f t="shared" si="29"/>
        <v>0</v>
      </c>
      <c r="CD5" s="5">
        <f t="shared" ref="CD5:CE5" si="48">IF(AVERAGE(BS5:BS9)&lt;0,0,AVERAGE(BS5:BS9))</f>
        <v>0.14099190397650715</v>
      </c>
      <c r="CE5" s="5">
        <f t="shared" si="48"/>
        <v>0</v>
      </c>
      <c r="CF5" s="5">
        <f t="shared" ref="CF5:CG5" si="49">IF(AVERAGE(BE5:BE9)&lt;0,0,AVERAGE(BE5:BE9))</f>
        <v>6.2963603044338817E-2</v>
      </c>
      <c r="CG5" s="5">
        <f t="shared" si="49"/>
        <v>0.3283178389977448</v>
      </c>
      <c r="CH5" s="5">
        <f t="shared" si="32"/>
        <v>0</v>
      </c>
      <c r="CI5" s="5">
        <f t="shared" si="33"/>
        <v>0</v>
      </c>
      <c r="CJ5" s="5">
        <f t="shared" si="34"/>
        <v>0.2512832509197232</v>
      </c>
      <c r="CK5" s="5">
        <f t="shared" si="35"/>
        <v>0</v>
      </c>
      <c r="CL5" s="5">
        <f t="shared" si="36"/>
        <v>0.30240892347714737</v>
      </c>
      <c r="CM5" s="5">
        <f t="shared" si="37"/>
        <v>0</v>
      </c>
      <c r="CN5" s="5">
        <f t="shared" si="38"/>
        <v>0.16948293853676097</v>
      </c>
      <c r="CO5" s="5">
        <f t="shared" si="39"/>
        <v>0.13319582459808127</v>
      </c>
      <c r="CP5" s="5">
        <f t="shared" si="40"/>
        <v>0.12085133188542571</v>
      </c>
      <c r="CQ5" s="5">
        <f t="shared" si="41"/>
        <v>0.37868108780134302</v>
      </c>
      <c r="CR5" s="5">
        <f t="shared" ref="CR5:CS5" si="50">IF(AVERAGE(BH5:BH9)&lt;0,0,AVERAGE(BH5:BH9))</f>
        <v>0</v>
      </c>
      <c r="CS5" s="5">
        <f t="shared" si="50"/>
        <v>0.34310724980966195</v>
      </c>
      <c r="CT5" s="5">
        <f t="shared" si="43"/>
        <v>0</v>
      </c>
      <c r="CU5" s="5">
        <f t="shared" si="44"/>
        <v>0</v>
      </c>
    </row>
    <row r="6" spans="1:99" x14ac:dyDescent="0.25">
      <c r="A6" s="1">
        <f>eod_group_score_df_positive[[#This Row],[date]]</f>
        <v>45505</v>
      </c>
      <c r="B6" s="1" t="s">
        <v>277</v>
      </c>
      <c r="C6" s="2">
        <f>AVERAGE(eod_group_score_df_positive!C6:C10)</f>
        <v>0.16204554546724106</v>
      </c>
      <c r="D6" s="2">
        <f>AVERAGE(eod_group_score_df_positive!D6:D10)</f>
        <v>4.4691445286344264E-2</v>
      </c>
      <c r="E6" s="2">
        <f>AVERAGE(eod_group_score_df_positive!E6:E10)</f>
        <v>0.35482424270009671</v>
      </c>
      <c r="F6" s="2">
        <f>AVERAGE(eod_group_score_df_positive!F6:F10)</f>
        <v>0.19319431058635067</v>
      </c>
      <c r="G6" s="2">
        <f>AVERAGE(eod_group_score_df_positive!G6:G10)</f>
        <v>9.7118951108228907E-2</v>
      </c>
      <c r="H6" s="2">
        <f>AVERAGE(eod_group_score_df_positive!H6:H10)</f>
        <v>0.98361435491966165</v>
      </c>
      <c r="I6" s="2">
        <f>AVERAGE(eod_group_score_df_positive!I6:I10)</f>
        <v>0.23750331948291431</v>
      </c>
      <c r="J6" s="2">
        <f>AVERAGE(eod_group_score_df_positive!J6:J10)</f>
        <v>0.6739545869968947</v>
      </c>
      <c r="K6" s="2">
        <f>AVERAGE(eod_group_score_df_positive!K6:K10)</f>
        <v>0.36610764172711507</v>
      </c>
      <c r="L6" s="2">
        <f>AVERAGE(eod_group_score_df_positive!L6:L10)</f>
        <v>0.27002458951803099</v>
      </c>
      <c r="M6" s="2">
        <f>AVERAGE(eod_group_score_df_positive!M6:M10)</f>
        <v>0.32185559379235562</v>
      </c>
      <c r="N6" s="2">
        <f>AVERAGE(eod_group_score_df_positive!N6:N10)</f>
        <v>0.33807859095978976</v>
      </c>
      <c r="O6" s="2">
        <f>AVERAGE(eod_group_score_df_positive!O6:O10)</f>
        <v>0.29907421656921762</v>
      </c>
      <c r="P6" s="2">
        <f>AVERAGE(eod_group_score_df_positive!P6:P10)</f>
        <v>9.822417178386364E-2</v>
      </c>
      <c r="Q6" s="2">
        <f>AVERAGE(eod_group_score_df_positive!Q6:Q10)</f>
        <v>0.2373618004450837</v>
      </c>
      <c r="R6" s="2">
        <f>AVERAGE(eod_group_score_df_positive!R6:R10)</f>
        <v>7.3789038172288837E-2</v>
      </c>
      <c r="S6" s="2">
        <f>AVERAGE(eod_group_score_df_positive!S6:S10)</f>
        <v>0.72660556772688301</v>
      </c>
      <c r="T6" s="2">
        <f>AVERAGE(eod_group_score_df_positive!T6:T10)</f>
        <v>0.54918742485077654</v>
      </c>
      <c r="U6" s="2">
        <f>AVERAGE(eod_group_score_df_positive!U6:U10)</f>
        <v>7.6204574834565858E-2</v>
      </c>
      <c r="V6" s="2">
        <f>AVERAGE(eod_group_score_df_positive!V6:V10)</f>
        <v>0.69513962045034672</v>
      </c>
      <c r="W6" s="2">
        <f>AVERAGE(eod_group_score_df_positive!W6:W10)</f>
        <v>0.18258074489730561</v>
      </c>
      <c r="X6" s="2">
        <f>AVERAGE(eod_group_score_df_positive!X6:X10)</f>
        <v>0.23303003140061235</v>
      </c>
      <c r="Y6" s="2">
        <f>AVERAGE(eod_group_score_df_positive!Y6:Y10)</f>
        <v>0.10710470446128188</v>
      </c>
      <c r="Z6" s="1" t="s">
        <v>277</v>
      </c>
      <c r="AA6" s="2">
        <f>ABS(AVERAGE(eod_group_score_df_negative!C6:C10))</f>
        <v>1.8330179689747592</v>
      </c>
      <c r="AB6" s="2">
        <f>ABS(AVERAGE(eod_group_score_df_negative!D6:D10))</f>
        <v>0.44023949870412576</v>
      </c>
      <c r="AC6" s="2">
        <f>ABS(AVERAGE(eod_group_score_df_negative!E6:E10))</f>
        <v>0.85880192007248046</v>
      </c>
      <c r="AD6" s="2">
        <f>ABS(AVERAGE(eod_group_score_df_negative!F6:F10))</f>
        <v>1.8975269737470868</v>
      </c>
      <c r="AE6" s="2">
        <f>ABS(AVERAGE(eod_group_score_df_negative!G6:G10))</f>
        <v>1.9269828600968146</v>
      </c>
      <c r="AF6" s="2">
        <f>ABS(AVERAGE(eod_group_score_df_negative!H6:H10))</f>
        <v>1.634652050721084</v>
      </c>
      <c r="AG6" s="2">
        <f>ABS(AVERAGE(eod_group_score_df_negative!I6:I10))</f>
        <v>0.97854596728709231</v>
      </c>
      <c r="AH6" s="2">
        <f>ABS(AVERAGE(eod_group_score_df_negative!J6:J10))</f>
        <v>0.45719005604470492</v>
      </c>
      <c r="AI6" s="2">
        <f>ABS(AVERAGE(eod_group_score_df_negative!K6:K10))</f>
        <v>0.75783594405857257</v>
      </c>
      <c r="AJ6" s="2">
        <f>ABS(AVERAGE(eod_group_score_df_negative!L6:L10))</f>
        <v>0.48468439887239756</v>
      </c>
      <c r="AK6" s="2">
        <f>ABS(AVERAGE(eod_group_score_df_negative!M6:M10))</f>
        <v>0.43123525811894109</v>
      </c>
      <c r="AL6" s="2">
        <f>ABS(AVERAGE(eod_group_score_df_negative!N6:N10))</f>
        <v>1.025745192653583</v>
      </c>
      <c r="AM6" s="2">
        <f>ABS(AVERAGE(eod_group_score_df_negative!O6:O10))</f>
        <v>0.57527670773144146</v>
      </c>
      <c r="AN6" s="2">
        <f>ABS(AVERAGE(eod_group_score_df_negative!P6:P10))</f>
        <v>1.4813064823704312</v>
      </c>
      <c r="AO6" s="2">
        <f>ABS(AVERAGE(eod_group_score_df_negative!Q6:Q10))</f>
        <v>0.32682926824674319</v>
      </c>
      <c r="AP6" s="2">
        <f>ABS(AVERAGE(eod_group_score_df_negative!R6:R10))</f>
        <v>1.1693973601818899</v>
      </c>
      <c r="AQ6" s="2">
        <f>ABS(AVERAGE(eod_group_score_df_negative!S6:S10))</f>
        <v>1.9956220243466558</v>
      </c>
      <c r="AR6" s="2">
        <f>ABS(AVERAGE(eod_group_score_df_negative!T6:T10))</f>
        <v>1.0129514251020351</v>
      </c>
      <c r="AS6" s="2">
        <f>ABS(AVERAGE(eod_group_score_df_negative!U6:U10))</f>
        <v>1.5144425755283026</v>
      </c>
      <c r="AT6" s="2">
        <f>ABS(AVERAGE(eod_group_score_df_negative!V6:V10))</f>
        <v>1.0255431137396513</v>
      </c>
      <c r="AU6" s="2">
        <f>ABS(AVERAGE(eod_group_score_df_negative!W6:W10))</f>
        <v>0.55154703081526013</v>
      </c>
      <c r="AV6" s="2">
        <f>ABS(AVERAGE(eod_group_score_df_negative!X6:X10))</f>
        <v>0.94726939828257828</v>
      </c>
      <c r="AW6" s="2">
        <f>ABS(AVERAGE(eod_group_score_df_negative!Y6:Y10))</f>
        <v>1.2673704114949218</v>
      </c>
      <c r="AX6" t="s">
        <v>277</v>
      </c>
      <c r="AY6" s="4">
        <f t="shared" si="2"/>
        <v>-0.83755349712506399</v>
      </c>
      <c r="AZ6" s="4">
        <f t="shared" si="3"/>
        <v>-0.81567913600818776</v>
      </c>
      <c r="BA6" s="4">
        <f t="shared" si="4"/>
        <v>-0.41526599609638165</v>
      </c>
      <c r="BB6" s="4">
        <f t="shared" si="5"/>
        <v>-0.81518884221055332</v>
      </c>
      <c r="BC6" s="4">
        <f t="shared" si="6"/>
        <v>-0.90403748411211649</v>
      </c>
      <c r="BD6" s="4">
        <f t="shared" si="7"/>
        <v>-0.24865219765217111</v>
      </c>
      <c r="BE6" s="4">
        <f t="shared" si="8"/>
        <v>-0.60938537267061665</v>
      </c>
      <c r="BF6" s="4">
        <f t="shared" si="9"/>
        <v>0.19163290237517211</v>
      </c>
      <c r="BG6" s="4">
        <f t="shared" si="10"/>
        <v>-0.34853021742868134</v>
      </c>
      <c r="BH6" s="4">
        <f t="shared" si="11"/>
        <v>-0.28442725958805998</v>
      </c>
      <c r="BI6" s="4">
        <f t="shared" si="12"/>
        <v>-0.14524099456126288</v>
      </c>
      <c r="BJ6" s="4">
        <f t="shared" si="13"/>
        <v>-0.50421954064465724</v>
      </c>
      <c r="BK6" s="4">
        <f t="shared" si="14"/>
        <v>-0.31589432055915267</v>
      </c>
      <c r="BL6" s="4">
        <f t="shared" si="15"/>
        <v>-0.87562866029155428</v>
      </c>
      <c r="BM6" s="4">
        <f t="shared" si="16"/>
        <v>-0.15857654040696717</v>
      </c>
      <c r="BN6" s="4">
        <f t="shared" si="17"/>
        <v>-0.88129046735071082</v>
      </c>
      <c r="BO6" s="4">
        <f t="shared" si="18"/>
        <v>-0.46616839103197633</v>
      </c>
      <c r="BP6" s="4">
        <f t="shared" si="19"/>
        <v>-0.2968775792659325</v>
      </c>
      <c r="BQ6" s="4">
        <f t="shared" si="20"/>
        <v>-0.90418418715026572</v>
      </c>
      <c r="BR6" s="4">
        <f t="shared" si="21"/>
        <v>-0.19201883457314997</v>
      </c>
      <c r="BS6" s="4">
        <f t="shared" si="22"/>
        <v>-0.50259137186278668</v>
      </c>
      <c r="BT6" s="4">
        <f t="shared" si="23"/>
        <v>-0.60513404388721781</v>
      </c>
      <c r="BU6" s="4">
        <f t="shared" si="24"/>
        <v>-0.84415184644973285</v>
      </c>
      <c r="BV6" t="s">
        <v>277</v>
      </c>
      <c r="BW6" s="1">
        <f t="shared" si="1"/>
        <v>45505</v>
      </c>
      <c r="BX6">
        <f>group_stock_price_index[[#This Row],[VNINDEX]]</f>
        <v>1226.96</v>
      </c>
      <c r="BY6" s="5">
        <f t="shared" si="25"/>
        <v>0</v>
      </c>
      <c r="BZ6" s="5">
        <f t="shared" si="26"/>
        <v>0.10809526583790977</v>
      </c>
      <c r="CA6" s="5">
        <f t="shared" si="27"/>
        <v>0</v>
      </c>
      <c r="CB6" s="5">
        <f t="shared" si="28"/>
        <v>0</v>
      </c>
      <c r="CC6" s="5">
        <f t="shared" si="29"/>
        <v>0</v>
      </c>
      <c r="CD6" s="5">
        <f t="shared" ref="CD6:CE6" si="51">IF(AVERAGE(BS6:BS10)&lt;0,0,AVERAGE(BS6:BS10))</f>
        <v>0.22031697479921558</v>
      </c>
      <c r="CE6" s="5">
        <f t="shared" si="51"/>
        <v>3.0024949554876446E-2</v>
      </c>
      <c r="CF6" s="5">
        <f t="shared" ref="CF6:CG6" si="52">IF(AVERAGE(BE6:BE10)&lt;0,0,AVERAGE(BE6:BE10))</f>
        <v>0.22524555927866158</v>
      </c>
      <c r="CG6" s="5">
        <f t="shared" si="52"/>
        <v>0.38163466871039425</v>
      </c>
      <c r="CH6" s="5">
        <f t="shared" si="32"/>
        <v>0</v>
      </c>
      <c r="CI6" s="5">
        <f t="shared" si="33"/>
        <v>0</v>
      </c>
      <c r="CJ6" s="5">
        <f t="shared" si="34"/>
        <v>0.26296874255590208</v>
      </c>
      <c r="CK6" s="5">
        <f t="shared" si="35"/>
        <v>0</v>
      </c>
      <c r="CL6" s="5">
        <f t="shared" si="36"/>
        <v>0.37173273078483665</v>
      </c>
      <c r="CM6" s="5">
        <f t="shared" si="37"/>
        <v>5.6584831513655951E-3</v>
      </c>
      <c r="CN6" s="5">
        <f t="shared" si="38"/>
        <v>6.6961532659920525E-2</v>
      </c>
      <c r="CO6" s="5">
        <f t="shared" si="39"/>
        <v>0.17485713979944464</v>
      </c>
      <c r="CP6" s="5">
        <f t="shared" si="40"/>
        <v>0.18096123278749116</v>
      </c>
      <c r="CQ6" s="5">
        <f t="shared" si="41"/>
        <v>0.40617086482481551</v>
      </c>
      <c r="CR6" s="5">
        <f t="shared" ref="CR6:CS6" si="53">IF(AVERAGE(BH6:BH10)&lt;0,0,AVERAGE(BH6:BH10))</f>
        <v>1.1036455872932064E-2</v>
      </c>
      <c r="CS6" s="5">
        <f t="shared" si="53"/>
        <v>0.38790344183938946</v>
      </c>
      <c r="CT6" s="5">
        <f t="shared" si="43"/>
        <v>0</v>
      </c>
      <c r="CU6" s="5">
        <f t="shared" si="44"/>
        <v>0</v>
      </c>
    </row>
    <row r="7" spans="1:99" x14ac:dyDescent="0.25">
      <c r="A7" s="1">
        <f>eod_group_score_df_positive[[#This Row],[date]]</f>
        <v>45504</v>
      </c>
      <c r="B7" s="1" t="s">
        <v>277</v>
      </c>
      <c r="C7" s="2">
        <f>AVERAGE(eod_group_score_df_positive!C7:C11)</f>
        <v>0.18837187951064172</v>
      </c>
      <c r="D7" s="2">
        <f>AVERAGE(eod_group_score_df_positive!D7:D11)</f>
        <v>6.6038701828300614E-2</v>
      </c>
      <c r="E7" s="2">
        <f>AVERAGE(eod_group_score_df_positive!E7:E11)</f>
        <v>0.38969056709890743</v>
      </c>
      <c r="F7" s="2">
        <f>AVERAGE(eod_group_score_df_positive!F7:F11)</f>
        <v>0.35753253313143973</v>
      </c>
      <c r="G7" s="2">
        <f>AVERAGE(eod_group_score_df_positive!G7:G11)</f>
        <v>0.12274136973416397</v>
      </c>
      <c r="H7" s="2">
        <f>AVERAGE(eod_group_score_df_positive!H7:H11)</f>
        <v>1.0151295495288353</v>
      </c>
      <c r="I7" s="2">
        <f>AVERAGE(eod_group_score_df_positive!I7:I11)</f>
        <v>0.32918600215613186</v>
      </c>
      <c r="J7" s="2">
        <f>AVERAGE(eod_group_score_df_positive!J7:J11)</f>
        <v>0.69762301964099505</v>
      </c>
      <c r="K7" s="2">
        <f>AVERAGE(eod_group_score_df_positive!K7:K11)</f>
        <v>0.36738664480936506</v>
      </c>
      <c r="L7" s="2">
        <f>AVERAGE(eod_group_score_df_positive!L7:L11)</f>
        <v>0.34435817394325224</v>
      </c>
      <c r="M7" s="2">
        <f>AVERAGE(eod_group_score_df_positive!M7:M11)</f>
        <v>0.35259183828161705</v>
      </c>
      <c r="N7" s="2">
        <f>AVERAGE(eod_group_score_df_positive!N7:N11)</f>
        <v>0.38285981515493672</v>
      </c>
      <c r="O7" s="2">
        <f>AVERAGE(eod_group_score_df_positive!O7:O11)</f>
        <v>0.30105672789938642</v>
      </c>
      <c r="P7" s="2">
        <f>AVERAGE(eod_group_score_df_positive!P7:P11)</f>
        <v>0.17256141691467058</v>
      </c>
      <c r="Q7" s="2">
        <f>AVERAGE(eod_group_score_df_positive!Q7:Q11)</f>
        <v>0.23187137756936432</v>
      </c>
      <c r="R7" s="2">
        <f>AVERAGE(eod_group_score_df_positive!R7:R11)</f>
        <v>7.4728949060146682E-2</v>
      </c>
      <c r="S7" s="2">
        <f>AVERAGE(eod_group_score_df_positive!S7:S11)</f>
        <v>0.72505294825205868</v>
      </c>
      <c r="T7" s="2">
        <f>AVERAGE(eod_group_score_df_positive!T7:T11)</f>
        <v>0.50397602171310185</v>
      </c>
      <c r="U7" s="2">
        <f>AVERAGE(eod_group_score_df_positive!U7:U11)</f>
        <v>0.11015991491584678</v>
      </c>
      <c r="V7" s="2">
        <f>AVERAGE(eod_group_score_df_positive!V7:V11)</f>
        <v>0.80498193415536878</v>
      </c>
      <c r="W7" s="2">
        <f>AVERAGE(eod_group_score_df_positive!W7:W11)</f>
        <v>0.22858014389341483</v>
      </c>
      <c r="X7" s="2">
        <f>AVERAGE(eod_group_score_df_positive!X7:X11)</f>
        <v>0.29432254055523238</v>
      </c>
      <c r="Y7" s="2">
        <f>AVERAGE(eod_group_score_df_positive!Y7:Y11)</f>
        <v>0.14627380960420155</v>
      </c>
      <c r="Z7" s="1" t="s">
        <v>277</v>
      </c>
      <c r="AA7" s="2">
        <f>ABS(AVERAGE(eod_group_score_df_negative!C7:C11))</f>
        <v>0.1169334140109199</v>
      </c>
      <c r="AB7" s="2">
        <f>ABS(AVERAGE(eod_group_score_df_negative!D7:D11))</f>
        <v>3.5180746909518702E-2</v>
      </c>
      <c r="AC7" s="2">
        <f>ABS(AVERAGE(eod_group_score_df_negative!E7:E11))</f>
        <v>0.27589663736974429</v>
      </c>
      <c r="AD7" s="2">
        <f>ABS(AVERAGE(eod_group_score_df_negative!F7:F11))</f>
        <v>0.30848455928830337</v>
      </c>
      <c r="AE7" s="2">
        <f>ABS(AVERAGE(eod_group_score_df_negative!G7:G11))</f>
        <v>0.16211401344763982</v>
      </c>
      <c r="AF7" s="2">
        <f>ABS(AVERAGE(eod_group_score_df_negative!H7:H11))</f>
        <v>0.25848084974782154</v>
      </c>
      <c r="AG7" s="2">
        <f>ABS(AVERAGE(eod_group_score_df_negative!I7:I11))</f>
        <v>0.12931357192485346</v>
      </c>
      <c r="AH7" s="2">
        <f>ABS(AVERAGE(eod_group_score_df_negative!J7:J11))</f>
        <v>0.27009764705632539</v>
      </c>
      <c r="AI7" s="2">
        <f>ABS(AVERAGE(eod_group_score_df_negative!K7:K11))</f>
        <v>4.9689576133374679E-2</v>
      </c>
      <c r="AJ7" s="2">
        <f>ABS(AVERAGE(eod_group_score_df_negative!L7:L11))</f>
        <v>0.2775373691618449</v>
      </c>
      <c r="AK7" s="2">
        <f>ABS(AVERAGE(eod_group_score_df_negative!M7:M11))</f>
        <v>9.1551773443245027E-2</v>
      </c>
      <c r="AL7" s="2">
        <f>ABS(AVERAGE(eod_group_score_df_negative!N7:N11))</f>
        <v>0.39534386257145776</v>
      </c>
      <c r="AM7" s="2">
        <f>ABS(AVERAGE(eod_group_score_df_negative!O7:O11))</f>
        <v>0.4082750198276156</v>
      </c>
      <c r="AN7" s="2">
        <f>ABS(AVERAGE(eod_group_score_df_negative!P7:P11))</f>
        <v>0.17049904101828511</v>
      </c>
      <c r="AO7" s="2">
        <f>ABS(AVERAGE(eod_group_score_df_negative!Q7:Q11))</f>
        <v>4.1205460482863096E-2</v>
      </c>
      <c r="AP7" s="2">
        <f>ABS(AVERAGE(eod_group_score_df_negative!R7:R11))</f>
        <v>0.15006106885613882</v>
      </c>
      <c r="AQ7" s="2">
        <f>ABS(AVERAGE(eod_group_score_df_negative!S7:S11))</f>
        <v>1.1763739504639887</v>
      </c>
      <c r="AR7" s="2">
        <f>ABS(AVERAGE(eod_group_score_df_negative!T7:T11))</f>
        <v>0.15978675307379253</v>
      </c>
      <c r="AS7" s="2">
        <f>ABS(AVERAGE(eod_group_score_df_negative!U7:U11))</f>
        <v>0.16307149206047933</v>
      </c>
      <c r="AT7" s="2">
        <f>ABS(AVERAGE(eod_group_score_df_negative!V7:V11))</f>
        <v>0.14689907238772612</v>
      </c>
      <c r="AU7" s="2">
        <f>ABS(AVERAGE(eod_group_score_df_negative!W7:W11))</f>
        <v>3.8442470597998754E-2</v>
      </c>
      <c r="AV7" s="2">
        <f>ABS(AVERAGE(eod_group_score_df_negative!X7:X11))</f>
        <v>0.31967724255905805</v>
      </c>
      <c r="AW7" s="2">
        <f>ABS(AVERAGE(eod_group_score_df_negative!Y7:Y11))</f>
        <v>0.27279346426840201</v>
      </c>
      <c r="AX7" t="s">
        <v>277</v>
      </c>
      <c r="AY7" s="4">
        <f t="shared" si="2"/>
        <v>0.23399026160244615</v>
      </c>
      <c r="AZ7" s="4">
        <f t="shared" si="3"/>
        <v>0.30486191442032862</v>
      </c>
      <c r="BA7" s="4">
        <f t="shared" si="4"/>
        <v>0.17096772438707944</v>
      </c>
      <c r="BB7" s="4">
        <f t="shared" si="5"/>
        <v>7.3643716357094519E-2</v>
      </c>
      <c r="BC7" s="4">
        <f t="shared" si="6"/>
        <v>-0.13821976356454169</v>
      </c>
      <c r="BD7" s="4">
        <f t="shared" si="7"/>
        <v>0.59409745728422925</v>
      </c>
      <c r="BE7" s="4">
        <f t="shared" si="8"/>
        <v>0.43592718844265427</v>
      </c>
      <c r="BF7" s="4">
        <f t="shared" si="9"/>
        <v>0.44178592779644466</v>
      </c>
      <c r="BG7" s="4">
        <f t="shared" si="10"/>
        <v>0.761724243012183</v>
      </c>
      <c r="BH7" s="4">
        <f t="shared" si="11"/>
        <v>0.10744699093319432</v>
      </c>
      <c r="BI7" s="4">
        <f t="shared" si="12"/>
        <v>0.58773797021329455</v>
      </c>
      <c r="BJ7" s="4">
        <f t="shared" si="13"/>
        <v>-1.6042133664793928E-2</v>
      </c>
      <c r="BK7" s="4">
        <f t="shared" si="14"/>
        <v>-0.15115394492323486</v>
      </c>
      <c r="BL7" s="4">
        <f t="shared" si="15"/>
        <v>6.0116980803089845E-3</v>
      </c>
      <c r="BM7" s="4">
        <f t="shared" si="16"/>
        <v>0.69821343489423049</v>
      </c>
      <c r="BN7" s="4">
        <f t="shared" si="17"/>
        <v>-0.33512217532740585</v>
      </c>
      <c r="BO7" s="4">
        <f t="shared" si="18"/>
        <v>-0.23735911305172336</v>
      </c>
      <c r="BP7" s="4">
        <f t="shared" si="19"/>
        <v>0.51854259038526773</v>
      </c>
      <c r="BQ7" s="4">
        <f t="shared" si="20"/>
        <v>-0.19365115354113382</v>
      </c>
      <c r="BR7" s="4">
        <f t="shared" si="21"/>
        <v>0.69134992424901265</v>
      </c>
      <c r="BS7" s="4">
        <f t="shared" si="22"/>
        <v>0.71206580632716476</v>
      </c>
      <c r="BT7" s="4">
        <f t="shared" si="23"/>
        <v>-4.1294317524386032E-2</v>
      </c>
      <c r="BU7" s="4">
        <f t="shared" si="24"/>
        <v>-0.30190774262812614</v>
      </c>
      <c r="BV7" t="s">
        <v>277</v>
      </c>
      <c r="BW7" s="1">
        <f t="shared" si="1"/>
        <v>45504</v>
      </c>
      <c r="BX7">
        <f>group_stock_price_index[[#This Row],[VNINDEX]]</f>
        <v>1251.51</v>
      </c>
      <c r="BY7" s="5">
        <f t="shared" si="25"/>
        <v>0</v>
      </c>
      <c r="BZ7" s="5">
        <f t="shared" si="26"/>
        <v>0.13353192115323592</v>
      </c>
      <c r="CA7" s="5">
        <f t="shared" si="27"/>
        <v>0</v>
      </c>
      <c r="CB7" s="5">
        <f t="shared" si="28"/>
        <v>0</v>
      </c>
      <c r="CC7" s="5">
        <f t="shared" si="29"/>
        <v>0</v>
      </c>
      <c r="CD7" s="5">
        <f t="shared" ref="CD7:CE7" si="54">IF(AVERAGE(BS7:BS11)&lt;0,0,AVERAGE(BS7:BS11))</f>
        <v>0.26232099002985593</v>
      </c>
      <c r="CE7" s="5">
        <f t="shared" si="54"/>
        <v>7.2617768347759015E-2</v>
      </c>
      <c r="CF7" s="5">
        <f t="shared" ref="CF7:CG7" si="55">IF(AVERAGE(BE7:BE11)&lt;0,0,AVERAGE(BE7:BE11))</f>
        <v>0.33624707777161944</v>
      </c>
      <c r="CG7" s="5">
        <f t="shared" si="55"/>
        <v>0.23399700585198113</v>
      </c>
      <c r="CH7" s="5">
        <f t="shared" si="32"/>
        <v>0</v>
      </c>
      <c r="CI7" s="5">
        <f t="shared" si="33"/>
        <v>0</v>
      </c>
      <c r="CJ7" s="5">
        <f t="shared" si="34"/>
        <v>0.25881866273027249</v>
      </c>
      <c r="CK7" s="5">
        <f t="shared" si="35"/>
        <v>0</v>
      </c>
      <c r="CL7" s="5">
        <f t="shared" si="36"/>
        <v>0.33492984260799713</v>
      </c>
      <c r="CM7" s="5">
        <f t="shared" si="37"/>
        <v>0.12846379285433862</v>
      </c>
      <c r="CN7" s="5">
        <f t="shared" si="38"/>
        <v>4.053934378288717E-2</v>
      </c>
      <c r="CO7" s="5">
        <f t="shared" si="39"/>
        <v>0.24654087624357204</v>
      </c>
      <c r="CP7" s="5">
        <f t="shared" si="40"/>
        <v>0.14184091134086366</v>
      </c>
      <c r="CQ7" s="5">
        <f t="shared" si="41"/>
        <v>0.43813170274856095</v>
      </c>
      <c r="CR7" s="5">
        <f t="shared" ref="CR7:CS7" si="56">IF(AVERAGE(BH7:BH11)&lt;0,0,AVERAGE(BH7:BH11))</f>
        <v>3.5833921724433893E-3</v>
      </c>
      <c r="CS7" s="5">
        <f t="shared" si="56"/>
        <v>0.36408296135888535</v>
      </c>
      <c r="CT7" s="5">
        <f t="shared" si="43"/>
        <v>0</v>
      </c>
      <c r="CU7" s="5">
        <f t="shared" si="44"/>
        <v>6.6093198141202444E-2</v>
      </c>
    </row>
    <row r="8" spans="1:99" x14ac:dyDescent="0.25">
      <c r="A8" s="1">
        <f>eod_group_score_df_positive[[#This Row],[date]]</f>
        <v>45503</v>
      </c>
      <c r="B8" s="1" t="s">
        <v>277</v>
      </c>
      <c r="C8" s="2">
        <f>AVERAGE(eod_group_score_df_positive!C8:C12)</f>
        <v>0.19591726050051098</v>
      </c>
      <c r="D8" s="2">
        <f>AVERAGE(eod_group_score_df_positive!D8:D12)</f>
        <v>0.15763220082471063</v>
      </c>
      <c r="E8" s="2">
        <f>AVERAGE(eod_group_score_df_positive!E8:E12)</f>
        <v>0.50797024943182068</v>
      </c>
      <c r="F8" s="2">
        <f>AVERAGE(eod_group_score_df_positive!F8:F12)</f>
        <v>0.61608573219386042</v>
      </c>
      <c r="G8" s="2">
        <f>AVERAGE(eod_group_score_df_positive!G8:G12)</f>
        <v>0.24888200944679753</v>
      </c>
      <c r="H8" s="2">
        <f>AVERAGE(eod_group_score_df_positive!H8:H12)</f>
        <v>1.0539062425560364</v>
      </c>
      <c r="I8" s="2">
        <f>AVERAGE(eod_group_score_df_positive!I8:I12)</f>
        <v>0.51675592135312909</v>
      </c>
      <c r="J8" s="2">
        <f>AVERAGE(eod_group_score_df_positive!J8:J12)</f>
        <v>0.80896619528856528</v>
      </c>
      <c r="K8" s="2">
        <f>AVERAGE(eod_group_score_df_positive!K8:K12)</f>
        <v>0.72178352047319227</v>
      </c>
      <c r="L8" s="2">
        <f>AVERAGE(eod_group_score_df_positive!L8:L12)</f>
        <v>0.40205521312089526</v>
      </c>
      <c r="M8" s="2">
        <f>AVERAGE(eod_group_score_df_positive!M8:M12)</f>
        <v>0.44939269168492385</v>
      </c>
      <c r="N8" s="2">
        <f>AVERAGE(eod_group_score_df_positive!N8:N12)</f>
        <v>0.54954589038908408</v>
      </c>
      <c r="O8" s="2">
        <f>AVERAGE(eod_group_score_df_positive!O8:O12)</f>
        <v>0.39508636372534373</v>
      </c>
      <c r="P8" s="2">
        <f>AVERAGE(eod_group_score_df_positive!P8:P12)</f>
        <v>0.23533567248153725</v>
      </c>
      <c r="Q8" s="2">
        <f>AVERAGE(eod_group_score_df_positive!Q8:Q12)</f>
        <v>0.12320145065941539</v>
      </c>
      <c r="R8" s="2">
        <f>AVERAGE(eod_group_score_df_positive!R8:R12)</f>
        <v>0.19796145452471428</v>
      </c>
      <c r="S8" s="2">
        <f>AVERAGE(eod_group_score_df_positive!S8:S12)</f>
        <v>0.8404122282495694</v>
      </c>
      <c r="T8" s="2">
        <f>AVERAGE(eod_group_score_df_positive!T8:T12)</f>
        <v>0.58310661687724052</v>
      </c>
      <c r="U8" s="2">
        <f>AVERAGE(eod_group_score_df_positive!U8:U12)</f>
        <v>0.23488497117268006</v>
      </c>
      <c r="V8" s="2">
        <f>AVERAGE(eod_group_score_df_positive!V8:V12)</f>
        <v>0.93623371969296643</v>
      </c>
      <c r="W8" s="2">
        <f>AVERAGE(eod_group_score_df_positive!W8:W12)</f>
        <v>0.56272609472581991</v>
      </c>
      <c r="X8" s="2">
        <f>AVERAGE(eod_group_score_df_positive!X8:X12)</f>
        <v>0.45166141018304734</v>
      </c>
      <c r="Y8" s="2">
        <f>AVERAGE(eod_group_score_df_positive!Y8:Y12)</f>
        <v>0.30111675873579652</v>
      </c>
      <c r="Z8" s="1" t="s">
        <v>277</v>
      </c>
      <c r="AA8" s="2">
        <f>ABS(AVERAGE(eod_group_score_df_negative!C8:C12))</f>
        <v>7.3733926577058545E-2</v>
      </c>
      <c r="AB8" s="2">
        <f>ABS(AVERAGE(eod_group_score_df_negative!D8:D12))</f>
        <v>5.9716941372724451E-2</v>
      </c>
      <c r="AC8" s="2">
        <f>ABS(AVERAGE(eod_group_score_df_negative!E8:E12))</f>
        <v>0.17738871352345273</v>
      </c>
      <c r="AD8" s="2">
        <f>ABS(AVERAGE(eod_group_score_df_negative!F8:F12))</f>
        <v>0.14376596706029832</v>
      </c>
      <c r="AE8" s="2">
        <f>ABS(AVERAGE(eod_group_score_df_negative!G8:G12))</f>
        <v>0.11181678353695397</v>
      </c>
      <c r="AF8" s="2">
        <f>ABS(AVERAGE(eod_group_score_df_negative!H8:H12))</f>
        <v>7.4854916265882934E-2</v>
      </c>
      <c r="AG8" s="2">
        <f>ABS(AVERAGE(eod_group_score_df_negative!I8:I12))</f>
        <v>9.2393209009950822E-2</v>
      </c>
      <c r="AH8" s="2">
        <f>ABS(AVERAGE(eod_group_score_df_negative!J8:J12))</f>
        <v>0.16286194360896816</v>
      </c>
      <c r="AI8" s="2">
        <f>ABS(AVERAGE(eod_group_score_df_negative!K8:K12))</f>
        <v>2.7349468709519442E-2</v>
      </c>
      <c r="AJ8" s="2">
        <f>ABS(AVERAGE(eod_group_score_df_negative!L8:L12))</f>
        <v>0.37708306895286692</v>
      </c>
      <c r="AK8" s="2">
        <f>ABS(AVERAGE(eod_group_score_df_negative!M8:M12))</f>
        <v>4.4576393083318552E-2</v>
      </c>
      <c r="AL8" s="2">
        <f>ABS(AVERAGE(eod_group_score_df_negative!N8:N12))</f>
        <v>0.27279064822580912</v>
      </c>
      <c r="AM8" s="2">
        <f>ABS(AVERAGE(eod_group_score_df_negative!O8:O12))</f>
        <v>3.3821478795663502E-2</v>
      </c>
      <c r="AN8" s="2">
        <f>ABS(AVERAGE(eod_group_score_df_negative!P8:P12))</f>
        <v>0.12682978320601748</v>
      </c>
      <c r="AO8" s="2">
        <f>ABS(AVERAGE(eod_group_score_df_negative!Q8:Q12))</f>
        <v>3.093284821427375E-2</v>
      </c>
      <c r="AP8" s="2">
        <f>ABS(AVERAGE(eod_group_score_df_negative!R8:R12))</f>
        <v>5.1562543772666461E-2</v>
      </c>
      <c r="AQ8" s="2">
        <f>ABS(AVERAGE(eod_group_score_df_negative!S8:S12))</f>
        <v>0.29144920207721625</v>
      </c>
      <c r="AR8" s="2">
        <f>ABS(AVERAGE(eod_group_score_df_negative!T8:T12))</f>
        <v>0.11330949504872871</v>
      </c>
      <c r="AS8" s="2">
        <f>ABS(AVERAGE(eod_group_score_df_negative!U8:U12))</f>
        <v>0.16288215042653559</v>
      </c>
      <c r="AT8" s="2">
        <f>ABS(AVERAGE(eod_group_score_df_negative!V8:V12))</f>
        <v>2.4874175568722262E-2</v>
      </c>
      <c r="AU8" s="2">
        <f>ABS(AVERAGE(eod_group_score_df_negative!W8:W12))</f>
        <v>2.4082863370684549E-2</v>
      </c>
      <c r="AV8" s="2">
        <f>ABS(AVERAGE(eod_group_score_df_negative!X8:X12))</f>
        <v>6.6628739702723969E-2</v>
      </c>
      <c r="AW8" s="2">
        <f>ABS(AVERAGE(eod_group_score_df_negative!Y8:Y12))</f>
        <v>0.13712248366692609</v>
      </c>
      <c r="AX8" t="s">
        <v>277</v>
      </c>
      <c r="AY8" s="4">
        <f t="shared" si="2"/>
        <v>0.45311624713265003</v>
      </c>
      <c r="AZ8" s="4">
        <f t="shared" si="3"/>
        <v>0.45049756563125587</v>
      </c>
      <c r="BA8" s="4">
        <f t="shared" si="4"/>
        <v>0.48234801582355857</v>
      </c>
      <c r="BB8" s="4">
        <f t="shared" si="5"/>
        <v>0.62159466853489054</v>
      </c>
      <c r="BC8" s="4">
        <f t="shared" si="6"/>
        <v>0.37999912551971848</v>
      </c>
      <c r="BD8" s="4">
        <f t="shared" si="7"/>
        <v>0.867368015490525</v>
      </c>
      <c r="BE8" s="4">
        <f t="shared" si="8"/>
        <v>0.69664831022616613</v>
      </c>
      <c r="BF8" s="4">
        <f t="shared" si="9"/>
        <v>0.66483385880609946</v>
      </c>
      <c r="BG8" s="4">
        <f t="shared" si="10"/>
        <v>0.92698367551706096</v>
      </c>
      <c r="BH8" s="4">
        <f t="shared" si="11"/>
        <v>3.205097829561427E-2</v>
      </c>
      <c r="BI8" s="4">
        <f t="shared" si="12"/>
        <v>0.81951747808576858</v>
      </c>
      <c r="BJ8" s="4">
        <f t="shared" si="13"/>
        <v>0.33654742209245508</v>
      </c>
      <c r="BK8" s="4">
        <f t="shared" si="14"/>
        <v>0.84229022907639195</v>
      </c>
      <c r="BL8" s="4">
        <f t="shared" si="15"/>
        <v>0.29960308906194888</v>
      </c>
      <c r="BM8" s="4">
        <f t="shared" si="16"/>
        <v>0.59862472609522455</v>
      </c>
      <c r="BN8" s="4">
        <f t="shared" si="17"/>
        <v>0.58671274807632223</v>
      </c>
      <c r="BO8" s="4">
        <f t="shared" si="18"/>
        <v>0.48500904038567622</v>
      </c>
      <c r="BP8" s="4">
        <f t="shared" si="19"/>
        <v>0.67459255146936126</v>
      </c>
      <c r="BQ8" s="4">
        <f t="shared" si="20"/>
        <v>0.18101752718188072</v>
      </c>
      <c r="BR8" s="4">
        <f t="shared" si="21"/>
        <v>0.94823853660686119</v>
      </c>
      <c r="BS8" s="4">
        <f t="shared" si="22"/>
        <v>0.91791923746765991</v>
      </c>
      <c r="BT8" s="4">
        <f t="shared" si="23"/>
        <v>0.74289019493266994</v>
      </c>
      <c r="BU8" s="4">
        <f t="shared" si="24"/>
        <v>0.37421175285385988</v>
      </c>
      <c r="BV8" t="s">
        <v>277</v>
      </c>
      <c r="BW8" s="1">
        <f t="shared" si="1"/>
        <v>45503</v>
      </c>
      <c r="BX8">
        <f>group_stock_price_index[[#This Row],[VNINDEX]]</f>
        <v>1245.06</v>
      </c>
      <c r="BY8" s="5">
        <f t="shared" si="25"/>
        <v>0</v>
      </c>
      <c r="BZ8" s="5">
        <f t="shared" si="26"/>
        <v>9.0173071860677509E-2</v>
      </c>
      <c r="CA8" s="5">
        <f t="shared" si="27"/>
        <v>0</v>
      </c>
      <c r="CB8" s="5">
        <f t="shared" si="28"/>
        <v>0</v>
      </c>
      <c r="CC8" s="5">
        <f t="shared" si="29"/>
        <v>0</v>
      </c>
      <c r="CD8" s="5">
        <f t="shared" ref="CD8:CE8" si="57">IF(AVERAGE(BS8:BS12)&lt;0,0,AVERAGE(BS8:BS12))</f>
        <v>6.0014746428034949E-2</v>
      </c>
      <c r="CE8" s="5">
        <f t="shared" si="57"/>
        <v>6.3942090235888344E-2</v>
      </c>
      <c r="CF8" s="5">
        <f t="shared" ref="CF8:CG8" si="58">IF(AVERAGE(BE8:BE12)&lt;0,0,AVERAGE(BE8:BE12))</f>
        <v>0.24744909715214533</v>
      </c>
      <c r="CG8" s="5">
        <f t="shared" si="58"/>
        <v>0.12097939961437858</v>
      </c>
      <c r="CH8" s="5">
        <f t="shared" si="32"/>
        <v>0</v>
      </c>
      <c r="CI8" s="5">
        <f t="shared" si="33"/>
        <v>0</v>
      </c>
      <c r="CJ8" s="5">
        <f t="shared" si="34"/>
        <v>6.0631398296976946E-2</v>
      </c>
      <c r="CK8" s="5">
        <f t="shared" si="35"/>
        <v>0</v>
      </c>
      <c r="CL8" s="5">
        <f t="shared" si="36"/>
        <v>0.16031534927417954</v>
      </c>
      <c r="CM8" s="5">
        <f t="shared" si="37"/>
        <v>0.11789793853605865</v>
      </c>
      <c r="CN8" s="5">
        <f t="shared" si="38"/>
        <v>0</v>
      </c>
      <c r="CO8" s="5">
        <f t="shared" si="39"/>
        <v>0.33490407016943963</v>
      </c>
      <c r="CP8" s="5">
        <f t="shared" si="40"/>
        <v>0</v>
      </c>
      <c r="CQ8" s="5">
        <f t="shared" si="41"/>
        <v>0.32083744083604826</v>
      </c>
      <c r="CR8" s="5">
        <f t="shared" ref="CR8:CS8" si="59">IF(AVERAGE(BH8:BH12)&lt;0,0,AVERAGE(BH8:BH12))</f>
        <v>0</v>
      </c>
      <c r="CS8" s="5">
        <f t="shared" si="59"/>
        <v>0.23289286021868022</v>
      </c>
      <c r="CT8" s="5">
        <f t="shared" si="43"/>
        <v>0</v>
      </c>
      <c r="CU8" s="5">
        <f t="shared" si="44"/>
        <v>4.0257650625937905E-2</v>
      </c>
    </row>
    <row r="9" spans="1:99" x14ac:dyDescent="0.25">
      <c r="A9" s="1">
        <f>eod_group_score_df_positive[[#This Row],[date]]</f>
        <v>45502</v>
      </c>
      <c r="B9" s="1" t="s">
        <v>277</v>
      </c>
      <c r="C9" s="2">
        <f>AVERAGE(eod_group_score_df_positive!C9:C13)</f>
        <v>0.17168971901877866</v>
      </c>
      <c r="D9" s="2">
        <f>AVERAGE(eod_group_score_df_positive!D9:D13)</f>
        <v>0.15600175890658727</v>
      </c>
      <c r="E9" s="2">
        <f>AVERAGE(eod_group_score_df_positive!E9:E13)</f>
        <v>0.39212922407937484</v>
      </c>
      <c r="F9" s="2">
        <f>AVERAGE(eod_group_score_df_positive!F9:F13)</f>
        <v>0.58706361334011015</v>
      </c>
      <c r="G9" s="2">
        <f>AVERAGE(eod_group_score_df_positive!G9:G13)</f>
        <v>0.23250066540415912</v>
      </c>
      <c r="H9" s="2">
        <f>AVERAGE(eod_group_score_df_positive!H9:H13)</f>
        <v>0.92744778298268393</v>
      </c>
      <c r="I9" s="2">
        <f>AVERAGE(eod_group_score_df_positive!I9:I13)</f>
        <v>0.45580610429047086</v>
      </c>
      <c r="J9" s="2">
        <f>AVERAGE(eod_group_score_df_positive!J9:J13)</f>
        <v>0.80587276612137759</v>
      </c>
      <c r="K9" s="2">
        <f>AVERAGE(eod_group_score_df_positive!K9:K13)</f>
        <v>0.65184398292736057</v>
      </c>
      <c r="L9" s="2">
        <f>AVERAGE(eod_group_score_df_positive!L9:L13)</f>
        <v>0.41474223033186225</v>
      </c>
      <c r="M9" s="2">
        <f>AVERAGE(eod_group_score_df_positive!M9:M13)</f>
        <v>0.44436794778375577</v>
      </c>
      <c r="N9" s="2">
        <f>AVERAGE(eod_group_score_df_positive!N9:N13)</f>
        <v>0.50230607572298147</v>
      </c>
      <c r="O9" s="2">
        <f>AVERAGE(eod_group_score_df_positive!O9:O13)</f>
        <v>0.2413238521539407</v>
      </c>
      <c r="P9" s="2">
        <f>AVERAGE(eod_group_score_df_positive!P9:P13)</f>
        <v>0.21639832636050321</v>
      </c>
      <c r="Q9" s="2">
        <f>AVERAGE(eod_group_score_df_positive!Q9:Q13)</f>
        <v>9.9274549080893157E-2</v>
      </c>
      <c r="R9" s="2">
        <f>AVERAGE(eod_group_score_df_positive!R9:R13)</f>
        <v>0.18182075637173925</v>
      </c>
      <c r="S9" s="2">
        <f>AVERAGE(eod_group_score_df_positive!S9:S13)</f>
        <v>0.84032402923803828</v>
      </c>
      <c r="T9" s="2">
        <f>AVERAGE(eod_group_score_df_positive!T9:T13)</f>
        <v>0.57567517175064187</v>
      </c>
      <c r="U9" s="2">
        <f>AVERAGE(eod_group_score_df_positive!U9:U13)</f>
        <v>0.23488497117268006</v>
      </c>
      <c r="V9" s="2">
        <f>AVERAGE(eod_group_score_df_positive!V9:V13)</f>
        <v>0.47510285287869697</v>
      </c>
      <c r="W9" s="2">
        <f>AVERAGE(eod_group_score_df_positive!W9:W13)</f>
        <v>0.51984284697829908</v>
      </c>
      <c r="X9" s="2">
        <f>AVERAGE(eod_group_score_df_positive!X9:X13)</f>
        <v>0.42540809625341669</v>
      </c>
      <c r="Y9" s="2">
        <f>AVERAGE(eod_group_score_df_positive!Y9:Y13)</f>
        <v>0.28722285570606659</v>
      </c>
      <c r="Z9" s="1" t="s">
        <v>277</v>
      </c>
      <c r="AA9" s="2">
        <f>ABS(AVERAGE(eod_group_score_df_negative!C9:C13))</f>
        <v>0.4825864225760278</v>
      </c>
      <c r="AB9" s="2">
        <f>ABS(AVERAGE(eod_group_score_df_negative!D9:D13))</f>
        <v>0.40376505525757417</v>
      </c>
      <c r="AC9" s="2">
        <f>ABS(AVERAGE(eod_group_score_df_negative!E9:E13))</f>
        <v>0.20665657984137517</v>
      </c>
      <c r="AD9" s="2">
        <f>ABS(AVERAGE(eod_group_score_df_negative!F9:F13))</f>
        <v>0.39316998854854929</v>
      </c>
      <c r="AE9" s="2">
        <f>ABS(AVERAGE(eod_group_score_df_negative!G9:G13))</f>
        <v>0.36944005616552283</v>
      </c>
      <c r="AF9" s="2">
        <f>ABS(AVERAGE(eod_group_score_df_negative!H9:H13))</f>
        <v>0.24753242412445128</v>
      </c>
      <c r="AG9" s="2">
        <f>ABS(AVERAGE(eod_group_score_df_negative!I9:I13))</f>
        <v>0.23794617260652284</v>
      </c>
      <c r="AH9" s="2">
        <f>ABS(AVERAGE(eod_group_score_df_negative!J9:J13))</f>
        <v>0.35411674692972139</v>
      </c>
      <c r="AI9" s="2">
        <f>ABS(AVERAGE(eod_group_score_df_negative!K9:K13))</f>
        <v>0.487275387122172</v>
      </c>
      <c r="AJ9" s="2">
        <f>ABS(AVERAGE(eod_group_score_df_negative!L9:L13))</f>
        <v>0.32422817764827661</v>
      </c>
      <c r="AK9" s="2">
        <f>ABS(AVERAGE(eod_group_score_df_negative!M9:M13))</f>
        <v>0.15775164865715638</v>
      </c>
      <c r="AL9" s="2">
        <f>ABS(AVERAGE(eod_group_score_df_negative!N9:N13))</f>
        <v>0.53206570395538988</v>
      </c>
      <c r="AM9" s="2">
        <f>ABS(AVERAGE(eod_group_score_df_negative!O9:O13))</f>
        <v>0.10459445135855228</v>
      </c>
      <c r="AN9" s="2">
        <f>ABS(AVERAGE(eod_group_score_df_negative!P9:P13))</f>
        <v>0.31183552477564136</v>
      </c>
      <c r="AO9" s="2">
        <f>ABS(AVERAGE(eod_group_score_df_negative!Q9:Q13))</f>
        <v>0.23803543942824232</v>
      </c>
      <c r="AP9" s="2">
        <f>ABS(AVERAGE(eod_group_score_df_negative!R9:R13))</f>
        <v>0.37936882926693627</v>
      </c>
      <c r="AQ9" s="2">
        <f>ABS(AVERAGE(eod_group_score_df_negative!S9:S13))</f>
        <v>0.26028949433499443</v>
      </c>
      <c r="AR9" s="2">
        <f>ABS(AVERAGE(eod_group_score_df_negative!T9:T13))</f>
        <v>0.48018751593677705</v>
      </c>
      <c r="AS9" s="2">
        <f>ABS(AVERAGE(eod_group_score_df_negative!U9:U13))</f>
        <v>0.5260520943695608</v>
      </c>
      <c r="AT9" s="2">
        <f>ABS(AVERAGE(eod_group_score_df_negative!V9:V13))</f>
        <v>0.15023107309883735</v>
      </c>
      <c r="AU9" s="2">
        <f>ABS(AVERAGE(eod_group_score_df_negative!W9:W13))</f>
        <v>0.36356509070041232</v>
      </c>
      <c r="AV9" s="2">
        <f>ABS(AVERAGE(eod_group_score_df_negative!X9:X13))</f>
        <v>0.2710014911367285</v>
      </c>
      <c r="AW9" s="2">
        <f>ABS(AVERAGE(eod_group_score_df_negative!Y9:Y13))</f>
        <v>0.14143097205221361</v>
      </c>
      <c r="AX9" t="s">
        <v>277</v>
      </c>
      <c r="AY9" s="4">
        <f t="shared" si="2"/>
        <v>-0.4751765864477871</v>
      </c>
      <c r="AZ9" s="4">
        <f t="shared" si="3"/>
        <v>-0.44261876567467606</v>
      </c>
      <c r="BA9" s="4">
        <f t="shared" si="4"/>
        <v>0.30974789820258863</v>
      </c>
      <c r="BB9" s="4">
        <f t="shared" si="5"/>
        <v>0.19780348726872596</v>
      </c>
      <c r="BC9" s="4">
        <f t="shared" si="6"/>
        <v>-0.2274964724171952</v>
      </c>
      <c r="BD9" s="4">
        <f t="shared" si="7"/>
        <v>0.57866111679635956</v>
      </c>
      <c r="BE9" s="4">
        <f t="shared" si="8"/>
        <v>0.31403130330380913</v>
      </c>
      <c r="BF9" s="4">
        <f t="shared" si="9"/>
        <v>0.38944836492824036</v>
      </c>
      <c r="BG9" s="4">
        <f t="shared" si="10"/>
        <v>0.14447001792097749</v>
      </c>
      <c r="BH9" s="4">
        <f t="shared" si="11"/>
        <v>0.12248670813624564</v>
      </c>
      <c r="BI9" s="4">
        <f t="shared" si="12"/>
        <v>0.47601224212061644</v>
      </c>
      <c r="BJ9" s="4">
        <f t="shared" si="13"/>
        <v>-2.8770727138033386E-2</v>
      </c>
      <c r="BK9" s="4">
        <f t="shared" si="14"/>
        <v>0.39526500739343035</v>
      </c>
      <c r="BL9" s="4">
        <f t="shared" si="15"/>
        <v>-0.18067225000796208</v>
      </c>
      <c r="BM9" s="4">
        <f t="shared" si="16"/>
        <v>-0.41137498169162895</v>
      </c>
      <c r="BN9" s="4">
        <f t="shared" si="17"/>
        <v>-0.35201664099017915</v>
      </c>
      <c r="BO9" s="4">
        <f t="shared" si="18"/>
        <v>0.52701018339300354</v>
      </c>
      <c r="BP9" s="4">
        <f t="shared" si="19"/>
        <v>9.0435675895513129E-2</v>
      </c>
      <c r="BQ9" s="4">
        <f t="shared" si="20"/>
        <v>-0.3826428444373336</v>
      </c>
      <c r="BR9" s="4">
        <f t="shared" si="21"/>
        <v>0.51951727914332113</v>
      </c>
      <c r="BS9" s="4">
        <f t="shared" si="22"/>
        <v>0.17690327380182966</v>
      </c>
      <c r="BT9" s="4">
        <f t="shared" si="23"/>
        <v>0.22171809221544495</v>
      </c>
      <c r="BU9" s="4">
        <f t="shared" si="24"/>
        <v>0.34011566959823269</v>
      </c>
      <c r="BV9" t="s">
        <v>277</v>
      </c>
      <c r="BW9" s="1">
        <f t="shared" si="1"/>
        <v>45502</v>
      </c>
      <c r="BX9">
        <f>group_stock_price_index[[#This Row],[VNINDEX]]</f>
        <v>1246.5999999999999</v>
      </c>
      <c r="BY9" s="5">
        <f t="shared" si="25"/>
        <v>0</v>
      </c>
      <c r="BZ9" s="5">
        <f t="shared" si="26"/>
        <v>0</v>
      </c>
      <c r="CA9" s="5">
        <f t="shared" si="27"/>
        <v>0</v>
      </c>
      <c r="CB9" s="5">
        <f t="shared" si="28"/>
        <v>0</v>
      </c>
      <c r="CC9" s="5">
        <f t="shared" si="29"/>
        <v>0</v>
      </c>
      <c r="CD9" s="5">
        <f t="shared" ref="CD9:CE9" si="60">IF(AVERAGE(BS9:BS13)&lt;0,0,AVERAGE(BS9:BS13))</f>
        <v>0</v>
      </c>
      <c r="CE9" s="5">
        <f t="shared" si="60"/>
        <v>0</v>
      </c>
      <c r="CF9" s="5">
        <f t="shared" ref="CF9:CG9" si="61">IF(AVERAGE(BE9:BE13)&lt;0,0,AVERAGE(BE9:BE13))</f>
        <v>9.7793141764187068E-3</v>
      </c>
      <c r="CG9" s="5">
        <f t="shared" si="61"/>
        <v>0</v>
      </c>
      <c r="CH9" s="5">
        <f t="shared" si="32"/>
        <v>0</v>
      </c>
      <c r="CI9" s="5">
        <f t="shared" si="33"/>
        <v>0</v>
      </c>
      <c r="CJ9" s="5">
        <f t="shared" si="34"/>
        <v>0</v>
      </c>
      <c r="CK9" s="5">
        <f t="shared" si="35"/>
        <v>0</v>
      </c>
      <c r="CL9" s="5">
        <f t="shared" si="36"/>
        <v>0</v>
      </c>
      <c r="CM9" s="5">
        <f t="shared" si="37"/>
        <v>0</v>
      </c>
      <c r="CN9" s="5">
        <f t="shared" si="38"/>
        <v>0</v>
      </c>
      <c r="CO9" s="5">
        <f t="shared" si="39"/>
        <v>8.0829078262791634E-2</v>
      </c>
      <c r="CP9" s="5">
        <f t="shared" si="40"/>
        <v>0</v>
      </c>
      <c r="CQ9" s="5">
        <f t="shared" si="41"/>
        <v>3.8719855487737674E-2</v>
      </c>
      <c r="CR9" s="5">
        <f t="shared" ref="CR9:CS9" si="62">IF(AVERAGE(BH9:BH13)&lt;0,0,AVERAGE(BH9:BH13))</f>
        <v>0</v>
      </c>
      <c r="CS9" s="5">
        <f t="shared" si="62"/>
        <v>0</v>
      </c>
      <c r="CT9" s="5">
        <f t="shared" si="43"/>
        <v>0</v>
      </c>
      <c r="CU9" s="5">
        <f t="shared" si="44"/>
        <v>0</v>
      </c>
    </row>
    <row r="10" spans="1:99" x14ac:dyDescent="0.25">
      <c r="A10" s="1">
        <f>eod_group_score_df_positive[[#This Row],[date]]</f>
        <v>45499</v>
      </c>
      <c r="B10" s="1" t="s">
        <v>277</v>
      </c>
      <c r="C10" s="2">
        <f>AVERAGE(eod_group_score_df_positive!C10:C14)</f>
        <v>0.1732246600123388</v>
      </c>
      <c r="D10" s="2">
        <f>AVERAGE(eod_group_score_df_positive!D10:D14)</f>
        <v>0.14716663431360294</v>
      </c>
      <c r="E10" s="2">
        <f>AVERAGE(eod_group_score_df_positive!E10:E14)</f>
        <v>0.34476197533575326</v>
      </c>
      <c r="F10" s="2">
        <f>AVERAGE(eod_group_score_df_positive!F10:F14)</f>
        <v>0.55200435931549752</v>
      </c>
      <c r="G10" s="2">
        <f>AVERAGE(eod_group_score_df_positive!G10:G14)</f>
        <v>0.25135790583887074</v>
      </c>
      <c r="H10" s="2">
        <f>AVERAGE(eod_group_score_df_positive!H10:H14)</f>
        <v>0.57978136433254135</v>
      </c>
      <c r="I10" s="2">
        <f>AVERAGE(eod_group_score_df_positive!I10:I14)</f>
        <v>0.52252446092417804</v>
      </c>
      <c r="J10" s="2">
        <f>AVERAGE(eod_group_score_df_positive!J10:J14)</f>
        <v>0.80715532127241918</v>
      </c>
      <c r="K10" s="2">
        <f>AVERAGE(eod_group_score_df_positive!K10:K14)</f>
        <v>0.50729845424771614</v>
      </c>
      <c r="L10" s="2">
        <f>AVERAGE(eod_group_score_df_positive!L10:L14)</f>
        <v>0.38966110068074467</v>
      </c>
      <c r="M10" s="2">
        <f>AVERAGE(eod_group_score_df_positive!M10:M14)</f>
        <v>0.42396626295591322</v>
      </c>
      <c r="N10" s="2">
        <f>AVERAGE(eod_group_score_df_positive!N10:N14)</f>
        <v>0.35404838458402343</v>
      </c>
      <c r="O10" s="2">
        <f>AVERAGE(eod_group_score_df_positive!O10:O14)</f>
        <v>0.16052267518148261</v>
      </c>
      <c r="P10" s="2">
        <f>AVERAGE(eod_group_score_df_positive!P10:P14)</f>
        <v>0.21269747833841696</v>
      </c>
      <c r="Q10" s="2">
        <f>AVERAGE(eod_group_score_df_positive!Q10:Q14)</f>
        <v>0.10791121667425388</v>
      </c>
      <c r="R10" s="2">
        <f>AVERAGE(eod_group_score_df_positive!R10:R14)</f>
        <v>0.18963847536215128</v>
      </c>
      <c r="S10" s="2">
        <f>AVERAGE(eod_group_score_df_positive!S10:S14)</f>
        <v>0.25010342293270316</v>
      </c>
      <c r="T10" s="2">
        <f>AVERAGE(eod_group_score_df_positive!T10:T14)</f>
        <v>0.51129192653844935</v>
      </c>
      <c r="U10" s="2">
        <f>AVERAGE(eod_group_score_df_positive!U10:U14)</f>
        <v>0.20241999380576514</v>
      </c>
      <c r="V10" s="2">
        <f>AVERAGE(eod_group_score_df_positive!V10:V14)</f>
        <v>0.37962935417055432</v>
      </c>
      <c r="W10" s="2">
        <f>AVERAGE(eod_group_score_df_positive!W10:W14)</f>
        <v>0.5078543665481462</v>
      </c>
      <c r="X10" s="2">
        <f>AVERAGE(eod_group_score_df_positive!X10:X14)</f>
        <v>0.36674408379170276</v>
      </c>
      <c r="Y10" s="2">
        <f>AVERAGE(eod_group_score_df_positive!Y10:Y14)</f>
        <v>0.28914467246212644</v>
      </c>
      <c r="Z10" s="1" t="s">
        <v>277</v>
      </c>
      <c r="AA10" s="2">
        <f>ABS(AVERAGE(eod_group_score_df_negative!C10:C14))</f>
        <v>0.53498705328606444</v>
      </c>
      <c r="AB10" s="2">
        <f>ABS(AVERAGE(eod_group_score_df_negative!D10:D14))</f>
        <v>1.1761330287128149</v>
      </c>
      <c r="AC10" s="2">
        <f>ABS(AVERAGE(eod_group_score_df_negative!E10:E14))</f>
        <v>0.34984742828079451</v>
      </c>
      <c r="AD10" s="2">
        <f>ABS(AVERAGE(eod_group_score_df_negative!F10:F14))</f>
        <v>0.60957283868117984</v>
      </c>
      <c r="AE10" s="2">
        <f>ABS(AVERAGE(eod_group_score_df_negative!G10:G14))</f>
        <v>0.92282897793530405</v>
      </c>
      <c r="AF10" s="2">
        <f>ABS(AVERAGE(eod_group_score_df_negative!H10:H14))</f>
        <v>0.50677635316760772</v>
      </c>
      <c r="AG10" s="2">
        <f>ABS(AVERAGE(eod_group_score_df_negative!I10:I14))</f>
        <v>0.28821546133591075</v>
      </c>
      <c r="AH10" s="2">
        <f>ABS(AVERAGE(eod_group_score_df_negative!J10:J14))</f>
        <v>0.5155380788481625</v>
      </c>
      <c r="AI10" s="2">
        <f>ABS(AVERAGE(eod_group_score_df_negative!K10:K14))</f>
        <v>0.71481887241240416</v>
      </c>
      <c r="AJ10" s="2">
        <f>ABS(AVERAGE(eod_group_score_df_negative!L10:L14))</f>
        <v>0.33352396041121357</v>
      </c>
      <c r="AK10" s="2">
        <f>ABS(AVERAGE(eod_group_score_df_negative!M10:M14))</f>
        <v>0.28176758720634265</v>
      </c>
      <c r="AL10" s="2">
        <f>ABS(AVERAGE(eod_group_score_df_negative!N10:N14))</f>
        <v>0.82638765714137663</v>
      </c>
      <c r="AM10" s="2">
        <f>ABS(AVERAGE(eod_group_score_df_negative!O10:O14))</f>
        <v>0.13033756901061072</v>
      </c>
      <c r="AN10" s="2">
        <f>ABS(AVERAGE(eod_group_score_df_negative!P10:P14))</f>
        <v>0.32916706584732547</v>
      </c>
      <c r="AO10" s="2">
        <f>ABS(AVERAGE(eod_group_score_df_negative!Q10:Q14))</f>
        <v>0.24710600543681549</v>
      </c>
      <c r="AP10" s="2">
        <f>ABS(AVERAGE(eod_group_score_df_negative!R10:R14))</f>
        <v>0.47822672568422614</v>
      </c>
      <c r="AQ10" s="2">
        <f>ABS(AVERAGE(eod_group_score_df_negative!S10:S14))</f>
        <v>0.55671801682592648</v>
      </c>
      <c r="AR10" s="2">
        <f>ABS(AVERAGE(eod_group_score_df_negative!T10:T14))</f>
        <v>0.60249682942757543</v>
      </c>
      <c r="AS10" s="2">
        <f>ABS(AVERAGE(eod_group_score_df_negative!U10:U14))</f>
        <v>0.80910881715903549</v>
      </c>
      <c r="AT10" s="2">
        <f>ABS(AVERAGE(eod_group_score_df_negative!V10:V14))</f>
        <v>0.33411567598874631</v>
      </c>
      <c r="AU10" s="2">
        <f>ABS(AVERAGE(eod_group_score_df_negative!W10:W14))</f>
        <v>0.76610037061958958</v>
      </c>
      <c r="AV10" s="2">
        <f>ABS(AVERAGE(eod_group_score_df_negative!X10:X14))</f>
        <v>0.51491074253044022</v>
      </c>
      <c r="AW10" s="2">
        <f>ABS(AVERAGE(eod_group_score_df_negative!Y10:Y14))</f>
        <v>0.17840279679090801</v>
      </c>
      <c r="AX10" t="s">
        <v>277</v>
      </c>
      <c r="AY10" s="4">
        <f t="shared" si="2"/>
        <v>-0.51081108442680889</v>
      </c>
      <c r="AZ10" s="4">
        <f t="shared" si="3"/>
        <v>-0.77757625362492833</v>
      </c>
      <c r="BA10" s="4">
        <f t="shared" si="4"/>
        <v>-7.3213131272962606E-3</v>
      </c>
      <c r="BB10" s="4">
        <f t="shared" si="5"/>
        <v>-4.9560614193329744E-2</v>
      </c>
      <c r="BC10" s="4">
        <f t="shared" si="6"/>
        <v>-0.57186047755714309</v>
      </c>
      <c r="BD10" s="4">
        <f t="shared" si="7"/>
        <v>6.7189262005240516E-2</v>
      </c>
      <c r="BE10" s="4">
        <f t="shared" si="8"/>
        <v>0.28900636709129512</v>
      </c>
      <c r="BF10" s="4">
        <f t="shared" si="9"/>
        <v>0.22047228964601454</v>
      </c>
      <c r="BG10" s="4">
        <f t="shared" si="10"/>
        <v>-0.16980400624202996</v>
      </c>
      <c r="BH10" s="4">
        <f t="shared" si="11"/>
        <v>7.7624861587666072E-2</v>
      </c>
      <c r="BI10" s="4">
        <f t="shared" si="12"/>
        <v>0.2014905133385306</v>
      </c>
      <c r="BJ10" s="4">
        <f t="shared" si="13"/>
        <v>-0.40013965675510232</v>
      </c>
      <c r="BK10" s="4">
        <f t="shared" si="14"/>
        <v>0.10377872800978839</v>
      </c>
      <c r="BL10" s="4">
        <f t="shared" si="15"/>
        <v>-0.21494225588043758</v>
      </c>
      <c r="BM10" s="4">
        <f t="shared" si="16"/>
        <v>-0.39207897559125643</v>
      </c>
      <c r="BN10" s="4">
        <f t="shared" si="17"/>
        <v>-0.43210553547322028</v>
      </c>
      <c r="BO10" s="4">
        <f t="shared" si="18"/>
        <v>-0.38002782125491208</v>
      </c>
      <c r="BP10" s="4">
        <f t="shared" si="19"/>
        <v>-8.1887074546753827E-2</v>
      </c>
      <c r="BQ10" s="4">
        <f t="shared" si="20"/>
        <v>-0.5997741406639796</v>
      </c>
      <c r="BR10" s="4">
        <f t="shared" si="21"/>
        <v>6.3767418698032569E-2</v>
      </c>
      <c r="BS10" s="4">
        <f t="shared" si="22"/>
        <v>-0.20271207173778993</v>
      </c>
      <c r="BT10" s="4">
        <f t="shared" si="23"/>
        <v>-0.16805517796212877</v>
      </c>
      <c r="BU10" s="4">
        <f t="shared" si="24"/>
        <v>0.23685696737518958</v>
      </c>
      <c r="BV10" t="s">
        <v>277</v>
      </c>
      <c r="BW10" s="1">
        <f t="shared" si="1"/>
        <v>45499</v>
      </c>
      <c r="BX10">
        <f>group_stock_price_index[[#This Row],[VNINDEX]]</f>
        <v>1242.1099999999999</v>
      </c>
      <c r="BY10" s="5">
        <f t="shared" si="25"/>
        <v>0</v>
      </c>
      <c r="BZ10" s="5">
        <f t="shared" si="26"/>
        <v>0</v>
      </c>
      <c r="CA10" s="5">
        <f t="shared" si="27"/>
        <v>0</v>
      </c>
      <c r="CB10" s="5">
        <f t="shared" si="28"/>
        <v>0</v>
      </c>
      <c r="CC10" s="5">
        <f t="shared" si="29"/>
        <v>0</v>
      </c>
      <c r="CD10" s="5">
        <f t="shared" ref="CD10:CE10" si="63">IF(AVERAGE(BS10:BS14)&lt;0,0,AVERAGE(BS10:BS14))</f>
        <v>0</v>
      </c>
      <c r="CE10" s="5">
        <f t="shared" si="63"/>
        <v>0</v>
      </c>
      <c r="CF10" s="5">
        <f t="shared" ref="CF10:CG10" si="64">IF(AVERAGE(BE10:BE14)&lt;0,0,AVERAGE(BE10:BE14))</f>
        <v>0</v>
      </c>
      <c r="CG10" s="5">
        <f t="shared" si="64"/>
        <v>0</v>
      </c>
      <c r="CH10" s="5">
        <f t="shared" si="32"/>
        <v>0</v>
      </c>
      <c r="CI10" s="5">
        <f t="shared" si="33"/>
        <v>0</v>
      </c>
      <c r="CJ10" s="5">
        <f t="shared" si="34"/>
        <v>0</v>
      </c>
      <c r="CK10" s="5">
        <f t="shared" si="35"/>
        <v>0</v>
      </c>
      <c r="CL10" s="5">
        <f t="shared" si="36"/>
        <v>0</v>
      </c>
      <c r="CM10" s="5">
        <f t="shared" si="37"/>
        <v>0</v>
      </c>
      <c r="CN10" s="5">
        <f t="shared" si="38"/>
        <v>0</v>
      </c>
      <c r="CO10" s="5">
        <f t="shared" si="39"/>
        <v>0</v>
      </c>
      <c r="CP10" s="5">
        <f t="shared" si="40"/>
        <v>0</v>
      </c>
      <c r="CQ10" s="5">
        <f t="shared" si="41"/>
        <v>0</v>
      </c>
      <c r="CR10" s="5">
        <f t="shared" ref="CR10:CS10" si="65">IF(AVERAGE(BH10:BH14)&lt;0,0,AVERAGE(BH10:BH14))</f>
        <v>0</v>
      </c>
      <c r="CS10" s="5">
        <f t="shared" si="65"/>
        <v>0</v>
      </c>
      <c r="CT10" s="5">
        <f t="shared" si="43"/>
        <v>0</v>
      </c>
      <c r="CU10" s="5">
        <f t="shared" si="44"/>
        <v>0</v>
      </c>
    </row>
    <row r="11" spans="1:99" x14ac:dyDescent="0.25">
      <c r="A11" s="1">
        <f>eod_group_score_df_positive[[#This Row],[date]]</f>
        <v>45498</v>
      </c>
      <c r="B11" s="1" t="s">
        <v>277</v>
      </c>
      <c r="C11" s="2">
        <f>AVERAGE(eod_group_score_df_positive!C11:C15)</f>
        <v>0.16813818298576119</v>
      </c>
      <c r="D11" s="2">
        <f>AVERAGE(eod_group_score_df_positive!D11:D15)</f>
        <v>0.12882961586870995</v>
      </c>
      <c r="E11" s="2">
        <f>AVERAGE(eod_group_score_df_positive!E11:E15)</f>
        <v>0.28182137637845139</v>
      </c>
      <c r="F11" s="2">
        <f>AVERAGE(eod_group_score_df_positive!F11:F15)</f>
        <v>0.43899883062777312</v>
      </c>
      <c r="G11" s="2">
        <f>AVERAGE(eod_group_score_df_positive!G11:G15)</f>
        <v>0.22493279150002882</v>
      </c>
      <c r="H11" s="2">
        <f>AVERAGE(eod_group_score_df_positive!H11:H15)</f>
        <v>0.28360838364235347</v>
      </c>
      <c r="I11" s="2">
        <f>AVERAGE(eod_group_score_df_positive!I11:I15)</f>
        <v>0.41029999329150568</v>
      </c>
      <c r="J11" s="2">
        <f>AVERAGE(eod_group_score_df_positive!J11:J15)</f>
        <v>0.19207369113032155</v>
      </c>
      <c r="K11" s="2">
        <f>AVERAGE(eod_group_score_df_positive!K11:K15)</f>
        <v>0.40731526297058929</v>
      </c>
      <c r="L11" s="2">
        <f>AVERAGE(eod_group_score_df_positive!L11:L15)</f>
        <v>0.18613156163034852</v>
      </c>
      <c r="M11" s="2">
        <f>AVERAGE(eod_group_score_df_positive!M11:M15)</f>
        <v>0.21899184811117589</v>
      </c>
      <c r="N11" s="2">
        <f>AVERAGE(eod_group_score_df_positive!N11:N15)</f>
        <v>0.26638771792690652</v>
      </c>
      <c r="O11" s="2">
        <f>AVERAGE(eod_group_score_df_positive!O11:O15)</f>
        <v>0.16024694651448487</v>
      </c>
      <c r="P11" s="2">
        <f>AVERAGE(eod_group_score_df_positive!P11:P15)</f>
        <v>0.17599569350821767</v>
      </c>
      <c r="Q11" s="2">
        <f>AVERAGE(eod_group_score_df_positive!Q11:Q15)</f>
        <v>0.14853939829515894</v>
      </c>
      <c r="R11" s="2">
        <f>AVERAGE(eod_group_score_df_positive!R11:R15)</f>
        <v>0.14567068279699591</v>
      </c>
      <c r="S11" s="2">
        <f>AVERAGE(eod_group_score_df_positive!S11:S15)</f>
        <v>0.17039814005336579</v>
      </c>
      <c r="T11" s="2">
        <f>AVERAGE(eod_group_score_df_positive!T11:T15)</f>
        <v>0.22086466545449501</v>
      </c>
      <c r="U11" s="2">
        <f>AVERAGE(eod_group_score_df_positive!U11:U15)</f>
        <v>0.1660169249635432</v>
      </c>
      <c r="V11" s="2">
        <f>AVERAGE(eod_group_score_df_positive!V11:V15)</f>
        <v>0.38225764133399392</v>
      </c>
      <c r="W11" s="2">
        <f>AVERAGE(eod_group_score_df_positive!W11:W15)</f>
        <v>0.47016962000261675</v>
      </c>
      <c r="X11" s="2">
        <f>AVERAGE(eod_group_score_df_positive!X11:X15)</f>
        <v>0.26281940794212749</v>
      </c>
      <c r="Y11" s="2">
        <f>AVERAGE(eod_group_score_df_positive!Y11:Y15)</f>
        <v>0.2530085449657245</v>
      </c>
      <c r="Z11" s="1" t="s">
        <v>277</v>
      </c>
      <c r="AA11" s="2">
        <f>ABS(AVERAGE(eod_group_score_df_negative!C11:C15))</f>
        <v>0.5325820231313052</v>
      </c>
      <c r="AB11" s="2">
        <f>ABS(AVERAGE(eod_group_score_df_negative!D11:D15))</f>
        <v>1.3528453677581216</v>
      </c>
      <c r="AC11" s="2">
        <f>ABS(AVERAGE(eod_group_score_df_negative!E11:E15))</f>
        <v>0.50990368524201857</v>
      </c>
      <c r="AD11" s="2">
        <f>ABS(AVERAGE(eod_group_score_df_negative!F11:F15))</f>
        <v>0.66009508335064282</v>
      </c>
      <c r="AE11" s="2">
        <f>ABS(AVERAGE(eod_group_score_df_negative!G11:G15))</f>
        <v>1.1376640056193643</v>
      </c>
      <c r="AF11" s="2">
        <f>ABS(AVERAGE(eod_group_score_df_negative!H11:H15))</f>
        <v>0.71618610371403302</v>
      </c>
      <c r="AG11" s="2">
        <f>ABS(AVERAGE(eod_group_score_df_negative!I11:I15))</f>
        <v>0.45748839979598516</v>
      </c>
      <c r="AH11" s="2">
        <f>ABS(AVERAGE(eod_group_score_df_negative!J11:J15))</f>
        <v>0.65510233071743984</v>
      </c>
      <c r="AI11" s="2">
        <f>ABS(AVERAGE(eod_group_score_df_negative!K11:K15))</f>
        <v>0.88427422567650926</v>
      </c>
      <c r="AJ11" s="2">
        <f>ABS(AVERAGE(eod_group_score_df_negative!L11:L15))</f>
        <v>0.36268024734668247</v>
      </c>
      <c r="AK11" s="2">
        <f>ABS(AVERAGE(eod_group_score_df_negative!M11:M15))</f>
        <v>0.37637247596978352</v>
      </c>
      <c r="AL11" s="2">
        <f>ABS(AVERAGE(eod_group_score_df_negative!N11:N15))</f>
        <v>0.96342183098127732</v>
      </c>
      <c r="AM11" s="2">
        <f>ABS(AVERAGE(eod_group_score_df_negative!O11:O15))</f>
        <v>0.14717406426956486</v>
      </c>
      <c r="AN11" s="2">
        <f>ABS(AVERAGE(eod_group_score_df_negative!P11:P15))</f>
        <v>0.36273927357771585</v>
      </c>
      <c r="AO11" s="2">
        <f>ABS(AVERAGE(eod_group_score_df_negative!Q11:Q15))</f>
        <v>0.27028698671971424</v>
      </c>
      <c r="AP11" s="2">
        <f>ABS(AVERAGE(eod_group_score_df_negative!R11:R15))</f>
        <v>0.509937964400627</v>
      </c>
      <c r="AQ11" s="2">
        <f>ABS(AVERAGE(eod_group_score_df_negative!S11:S15))</f>
        <v>0.77144529771147674</v>
      </c>
      <c r="AR11" s="2">
        <f>ABS(AVERAGE(eod_group_score_df_negative!T11:T15))</f>
        <v>0.6495022616906132</v>
      </c>
      <c r="AS11" s="2">
        <f>ABS(AVERAGE(eod_group_score_df_negative!U11:U15))</f>
        <v>0.81046718764555514</v>
      </c>
      <c r="AT11" s="2">
        <f>ABS(AVERAGE(eod_group_score_df_negative!V11:V15))</f>
        <v>0.40770604088351953</v>
      </c>
      <c r="AU11" s="2">
        <f>ABS(AVERAGE(eod_group_score_df_negative!W11:W15))</f>
        <v>0.85906572809997195</v>
      </c>
      <c r="AV11" s="2">
        <f>ABS(AVERAGE(eod_group_score_df_negative!X11:X15))</f>
        <v>0.60195984378703316</v>
      </c>
      <c r="AW11" s="2">
        <f>ABS(AVERAGE(eod_group_score_df_negative!Y11:Y15))</f>
        <v>0.48983497534891163</v>
      </c>
      <c r="AX11" t="s">
        <v>277</v>
      </c>
      <c r="AY11" s="4">
        <f t="shared" si="2"/>
        <v>-0.52009894529095091</v>
      </c>
      <c r="AZ11" s="4">
        <f t="shared" si="3"/>
        <v>-0.82610273198598272</v>
      </c>
      <c r="BA11" s="4">
        <f t="shared" si="4"/>
        <v>-0.28808271951975067</v>
      </c>
      <c r="BB11" s="4">
        <f t="shared" si="5"/>
        <v>-0.20116229369568833</v>
      </c>
      <c r="BC11" s="4">
        <f t="shared" si="6"/>
        <v>-0.66984688063915976</v>
      </c>
      <c r="BD11" s="4">
        <f t="shared" si="7"/>
        <v>-0.43266663853636855</v>
      </c>
      <c r="BE11" s="4">
        <f t="shared" si="8"/>
        <v>-5.4377780205827113E-2</v>
      </c>
      <c r="BF11" s="4">
        <f t="shared" si="9"/>
        <v>-0.54655541191689327</v>
      </c>
      <c r="BG11" s="4">
        <f t="shared" si="10"/>
        <v>-0.36928061655682898</v>
      </c>
      <c r="BH11" s="4">
        <f t="shared" si="11"/>
        <v>-0.32169257809050333</v>
      </c>
      <c r="BI11" s="4">
        <f t="shared" si="12"/>
        <v>-0.26434339696378339</v>
      </c>
      <c r="BJ11" s="4">
        <f t="shared" si="13"/>
        <v>-0.5667821604354859</v>
      </c>
      <c r="BK11" s="4">
        <f t="shared" si="14"/>
        <v>4.2524361661484343E-2</v>
      </c>
      <c r="BL11" s="4">
        <f t="shared" si="15"/>
        <v>-0.34663348673952094</v>
      </c>
      <c r="BM11" s="4">
        <f t="shared" si="16"/>
        <v>-0.29068748479213374</v>
      </c>
      <c r="BN11" s="4">
        <f t="shared" si="17"/>
        <v>-0.5556169570988414</v>
      </c>
      <c r="BO11" s="4">
        <f t="shared" si="18"/>
        <v>-0.63816037098957745</v>
      </c>
      <c r="BP11" s="4">
        <f t="shared" si="19"/>
        <v>-0.49247918649906997</v>
      </c>
      <c r="BQ11" s="4">
        <f t="shared" si="20"/>
        <v>-0.65997004391611158</v>
      </c>
      <c r="BR11" s="4">
        <f t="shared" si="21"/>
        <v>-3.2214644954422708E-2</v>
      </c>
      <c r="BS11" s="4">
        <f t="shared" si="22"/>
        <v>-0.29257129570958468</v>
      </c>
      <c r="BT11" s="4">
        <f t="shared" si="23"/>
        <v>-0.39216994992280496</v>
      </c>
      <c r="BU11" s="4">
        <f t="shared" si="24"/>
        <v>-0.31881065649314377</v>
      </c>
      <c r="BV11" t="s">
        <v>277</v>
      </c>
      <c r="BW11" s="1">
        <f t="shared" si="1"/>
        <v>45498</v>
      </c>
      <c r="BX11">
        <f>group_stock_price_index[[#This Row],[VNINDEX]]</f>
        <v>1233.19</v>
      </c>
      <c r="BY11" s="5">
        <f t="shared" si="25"/>
        <v>0</v>
      </c>
      <c r="BZ11" s="5">
        <f t="shared" si="26"/>
        <v>0</v>
      </c>
      <c r="CA11" s="5">
        <f t="shared" si="27"/>
        <v>0</v>
      </c>
      <c r="CB11" s="5">
        <f t="shared" si="28"/>
        <v>0</v>
      </c>
      <c r="CC11" s="5">
        <f t="shared" si="29"/>
        <v>0</v>
      </c>
      <c r="CD11" s="5">
        <f t="shared" ref="CD11:CE11" si="66">IF(AVERAGE(BS11:BS15)&lt;0,0,AVERAGE(BS11:BS15))</f>
        <v>0</v>
      </c>
      <c r="CE11" s="5">
        <f t="shared" si="66"/>
        <v>0</v>
      </c>
      <c r="CF11" s="5">
        <f t="shared" ref="CF11:CG11" si="67">IF(AVERAGE(BE11:BE15)&lt;0,0,AVERAGE(BE11:BE15))</f>
        <v>0</v>
      </c>
      <c r="CG11" s="5">
        <f t="shared" si="67"/>
        <v>0</v>
      </c>
      <c r="CH11" s="5">
        <f t="shared" si="32"/>
        <v>0</v>
      </c>
      <c r="CI11" s="5">
        <f t="shared" si="33"/>
        <v>0</v>
      </c>
      <c r="CJ11" s="5">
        <f t="shared" si="34"/>
        <v>0</v>
      </c>
      <c r="CK11" s="5">
        <f t="shared" si="35"/>
        <v>0</v>
      </c>
      <c r="CL11" s="5">
        <f t="shared" si="36"/>
        <v>0</v>
      </c>
      <c r="CM11" s="5">
        <f t="shared" si="37"/>
        <v>0</v>
      </c>
      <c r="CN11" s="5">
        <f t="shared" si="38"/>
        <v>0.10419753812375857</v>
      </c>
      <c r="CO11" s="5">
        <f t="shared" si="39"/>
        <v>0</v>
      </c>
      <c r="CP11" s="5">
        <f t="shared" si="40"/>
        <v>0</v>
      </c>
      <c r="CQ11" s="5">
        <f t="shared" si="41"/>
        <v>0</v>
      </c>
      <c r="CR11" s="5">
        <f t="shared" ref="CR11:CS11" si="68">IF(AVERAGE(BH11:BH15)&lt;0,0,AVERAGE(BH11:BH15))</f>
        <v>0</v>
      </c>
      <c r="CS11" s="5">
        <f t="shared" si="68"/>
        <v>0</v>
      </c>
      <c r="CT11" s="5">
        <f t="shared" si="43"/>
        <v>0</v>
      </c>
      <c r="CU11" s="5">
        <f t="shared" si="44"/>
        <v>5.2838133996823133E-3</v>
      </c>
    </row>
    <row r="12" spans="1:99" x14ac:dyDescent="0.25">
      <c r="A12" s="1">
        <f>eod_group_score_df_positive[[#This Row],[date]]</f>
        <v>45497</v>
      </c>
      <c r="B12" s="1" t="s">
        <v>277</v>
      </c>
      <c r="C12" s="2">
        <f>AVERAGE(eod_group_score_df_positive!C12:C16)</f>
        <v>0.31962720877558393</v>
      </c>
      <c r="D12" s="2">
        <f>AVERAGE(eod_group_score_df_positive!D12:D16)</f>
        <v>0.35144141657189915</v>
      </c>
      <c r="E12" s="2">
        <f>AVERAGE(eod_group_score_df_positive!E12:E16)</f>
        <v>0.4469442708983033</v>
      </c>
      <c r="F12" s="2">
        <f>AVERAGE(eod_group_score_df_positive!F12:F16)</f>
        <v>0.68637236928363998</v>
      </c>
      <c r="G12" s="2">
        <f>AVERAGE(eod_group_score_df_positive!G12:G16)</f>
        <v>0.35046702065933782</v>
      </c>
      <c r="H12" s="2">
        <f>AVERAGE(eod_group_score_df_positive!H12:H16)</f>
        <v>0.41998274561697746</v>
      </c>
      <c r="I12" s="2">
        <f>AVERAGE(eod_group_score_df_positive!I12:I16)</f>
        <v>0.45225455446293494</v>
      </c>
      <c r="J12" s="2">
        <f>AVERAGE(eod_group_score_df_positive!J12:J16)</f>
        <v>0.49906468497333717</v>
      </c>
      <c r="K12" s="2">
        <f>AVERAGE(eod_group_score_df_positive!K12:K16)</f>
        <v>0.54711667244039464</v>
      </c>
      <c r="L12" s="2">
        <f>AVERAGE(eod_group_score_df_positive!L12:L16)</f>
        <v>0.24879696507321011</v>
      </c>
      <c r="M12" s="2">
        <f>AVERAGE(eod_group_score_df_positive!M12:M16)</f>
        <v>0.32550632039677208</v>
      </c>
      <c r="N12" s="2">
        <f>AVERAGE(eod_group_score_df_positive!N12:N16)</f>
        <v>0.46851210160208312</v>
      </c>
      <c r="O12" s="2">
        <f>AVERAGE(eod_group_score_df_positive!O12:O16)</f>
        <v>0.26727253467827122</v>
      </c>
      <c r="P12" s="2">
        <f>AVERAGE(eod_group_score_df_positive!P12:P16)</f>
        <v>0.17922511626438037</v>
      </c>
      <c r="Q12" s="2">
        <f>AVERAGE(eod_group_score_df_positive!Q12:Q16)</f>
        <v>0.19810752189900466</v>
      </c>
      <c r="R12" s="2">
        <f>AVERAGE(eod_group_score_df_positive!R12:R16)</f>
        <v>0.36055476267696529</v>
      </c>
      <c r="S12" s="2">
        <f>AVERAGE(eod_group_score_df_positive!S12:S16)</f>
        <v>0.53878024092536703</v>
      </c>
      <c r="T12" s="2">
        <f>AVERAGE(eod_group_score_df_positive!T12:T16)</f>
        <v>0.37403306033641276</v>
      </c>
      <c r="U12" s="2">
        <f>AVERAGE(eod_group_score_df_positive!U12:U16)</f>
        <v>0.4084633402697353</v>
      </c>
      <c r="V12" s="2">
        <f>AVERAGE(eod_group_score_df_positive!V12:V16)</f>
        <v>0.49463605719152576</v>
      </c>
      <c r="W12" s="2">
        <f>AVERAGE(eod_group_score_df_positive!W12:W16)</f>
        <v>0.4627805630909303</v>
      </c>
      <c r="X12" s="2">
        <f>AVERAGE(eod_group_score_df_positive!X12:X16)</f>
        <v>0.50682576035491911</v>
      </c>
      <c r="Y12" s="2">
        <f>AVERAGE(eod_group_score_df_positive!Y12:Y16)</f>
        <v>0.23772379128466392</v>
      </c>
      <c r="Z12" s="1" t="s">
        <v>277</v>
      </c>
      <c r="AA12" s="2">
        <f>ABS(AVERAGE(eod_group_score_df_negative!C12:C16))</f>
        <v>0.54125378976423166</v>
      </c>
      <c r="AB12" s="2">
        <f>ABS(AVERAGE(eod_group_score_df_negative!D12:D16))</f>
        <v>1.324344058769674</v>
      </c>
      <c r="AC12" s="2">
        <f>ABS(AVERAGE(eod_group_score_df_negative!E12:E16))</f>
        <v>0.48987546102421381</v>
      </c>
      <c r="AD12" s="2">
        <f>ABS(AVERAGE(eod_group_score_df_negative!F12:F16))</f>
        <v>0.65838205264498273</v>
      </c>
      <c r="AE12" s="2">
        <f>ABS(AVERAGE(eod_group_score_df_negative!G12:G16))</f>
        <v>1.1295563642481272</v>
      </c>
      <c r="AF12" s="2">
        <f>ABS(AVERAGE(eod_group_score_df_negative!H12:H16))</f>
        <v>0.74497755696191059</v>
      </c>
      <c r="AG12" s="2">
        <f>ABS(AVERAGE(eod_group_score_df_negative!I12:I16))</f>
        <v>0.45960663100608345</v>
      </c>
      <c r="AH12" s="2">
        <f>ABS(AVERAGE(eod_group_score_df_negative!J12:J16))</f>
        <v>0.63944536941142738</v>
      </c>
      <c r="AI12" s="2">
        <f>ABS(AVERAGE(eod_group_score_df_negative!K12:K16))</f>
        <v>0.87251292383065393</v>
      </c>
      <c r="AJ12" s="2">
        <f>ABS(AVERAGE(eod_group_score_df_negative!L12:L16))</f>
        <v>0.22558679084134278</v>
      </c>
      <c r="AK12" s="2">
        <f>ABS(AVERAGE(eod_group_score_df_negative!M12:M16))</f>
        <v>0.37316442329509286</v>
      </c>
      <c r="AL12" s="2">
        <f>ABS(AVERAGE(eod_group_score_df_negative!N12:N16))</f>
        <v>0.92419942286053636</v>
      </c>
      <c r="AM12" s="2">
        <f>ABS(AVERAGE(eod_group_score_df_negative!O12:O16))</f>
        <v>0.14689094044083575</v>
      </c>
      <c r="AN12" s="2">
        <f>ABS(AVERAGE(eod_group_score_df_negative!P12:P16))</f>
        <v>0.33014921658250412</v>
      </c>
      <c r="AO12" s="2">
        <f>ABS(AVERAGE(eod_group_score_df_negative!Q12:Q16))</f>
        <v>0.26132339268617966</v>
      </c>
      <c r="AP12" s="2">
        <f>ABS(AVERAGE(eod_group_score_df_negative!R12:R16))</f>
        <v>0.48560823557875699</v>
      </c>
      <c r="AQ12" s="2">
        <f>ABS(AVERAGE(eod_group_score_df_negative!S12:S16))</f>
        <v>0.7248309678528152</v>
      </c>
      <c r="AR12" s="2">
        <f>ABS(AVERAGE(eod_group_score_df_negative!T12:T16))</f>
        <v>0.67495561502750512</v>
      </c>
      <c r="AS12" s="2">
        <f>ABS(AVERAGE(eod_group_score_df_negative!U12:U16))</f>
        <v>0.81046718764555514</v>
      </c>
      <c r="AT12" s="2">
        <f>ABS(AVERAGE(eod_group_score_df_negative!V12:V16))</f>
        <v>0.40073118155604914</v>
      </c>
      <c r="AU12" s="2">
        <f>ABS(AVERAGE(eod_group_score_df_negative!W12:W16))</f>
        <v>0.85844060373835585</v>
      </c>
      <c r="AV12" s="2">
        <f>ABS(AVERAGE(eod_group_score_df_negative!X12:X16))</f>
        <v>0.60059398956615384</v>
      </c>
      <c r="AW12" s="2">
        <f>ABS(AVERAGE(eod_group_score_df_negative!Y12:Y16))</f>
        <v>0.59798626009561695</v>
      </c>
      <c r="AX12" t="s">
        <v>277</v>
      </c>
      <c r="AY12" s="4">
        <f t="shared" si="2"/>
        <v>-0.25744159920425697</v>
      </c>
      <c r="AZ12" s="4">
        <f t="shared" si="3"/>
        <v>-0.58056514781491908</v>
      </c>
      <c r="BA12" s="4">
        <f t="shared" si="4"/>
        <v>-4.5826522075712729E-2</v>
      </c>
      <c r="BB12" s="4">
        <f t="shared" si="5"/>
        <v>2.081444476569487E-2</v>
      </c>
      <c r="BC12" s="4">
        <f t="shared" si="6"/>
        <v>-0.5264034011445704</v>
      </c>
      <c r="BD12" s="4">
        <f t="shared" si="7"/>
        <v>-0.27897500938485875</v>
      </c>
      <c r="BE12" s="4">
        <f t="shared" si="8"/>
        <v>-8.0627146547168245E-3</v>
      </c>
      <c r="BF12" s="4">
        <f t="shared" si="9"/>
        <v>-0.12330210339156823</v>
      </c>
      <c r="BG12" s="4">
        <f t="shared" si="10"/>
        <v>-0.2292120791542949</v>
      </c>
      <c r="BH12" s="4">
        <f t="shared" si="11"/>
        <v>4.8927000434745072E-2</v>
      </c>
      <c r="BI12" s="4">
        <f t="shared" si="12"/>
        <v>-6.8212535487731069E-2</v>
      </c>
      <c r="BJ12" s="4">
        <f t="shared" si="13"/>
        <v>-0.32719433511852436</v>
      </c>
      <c r="BK12" s="4">
        <f t="shared" si="14"/>
        <v>0.29066202470610325</v>
      </c>
      <c r="BL12" s="4">
        <f t="shared" si="15"/>
        <v>-0.2962931003504074</v>
      </c>
      <c r="BM12" s="4">
        <f t="shared" si="16"/>
        <v>-0.13759603191755607</v>
      </c>
      <c r="BN12" s="4">
        <f t="shared" si="17"/>
        <v>-0.14778886947263886</v>
      </c>
      <c r="BO12" s="4">
        <f t="shared" si="18"/>
        <v>-0.1472373192283925</v>
      </c>
      <c r="BP12" s="4">
        <f t="shared" si="19"/>
        <v>-0.28686921199287069</v>
      </c>
      <c r="BQ12" s="4">
        <f t="shared" si="20"/>
        <v>-0.3298004588197147</v>
      </c>
      <c r="BR12" s="4">
        <f t="shared" si="21"/>
        <v>0.10487861468644892</v>
      </c>
      <c r="BS12" s="4">
        <f t="shared" si="22"/>
        <v>-0.29946541168194019</v>
      </c>
      <c r="BT12" s="4">
        <f t="shared" si="23"/>
        <v>-8.4672708083739431E-2</v>
      </c>
      <c r="BU12" s="4">
        <f t="shared" si="24"/>
        <v>-0.43108548020444887</v>
      </c>
      <c r="BV12" t="s">
        <v>277</v>
      </c>
      <c r="BW12" s="1">
        <f t="shared" si="1"/>
        <v>45497</v>
      </c>
      <c r="BX12">
        <f>group_stock_price_index[[#This Row],[VNINDEX]]</f>
        <v>1238.47</v>
      </c>
      <c r="BY12" s="5">
        <f t="shared" si="25"/>
        <v>0</v>
      </c>
      <c r="BZ12" s="5">
        <f t="shared" si="26"/>
        <v>0</v>
      </c>
      <c r="CA12" s="5">
        <f t="shared" si="27"/>
        <v>0</v>
      </c>
      <c r="CB12" s="5">
        <f t="shared" si="28"/>
        <v>0</v>
      </c>
      <c r="CC12" s="5">
        <f t="shared" si="29"/>
        <v>0</v>
      </c>
      <c r="CD12" s="5">
        <f t="shared" ref="CD12:CE12" si="69">IF(AVERAGE(BS12:BS16)&lt;0,0,AVERAGE(BS12:BS16))</f>
        <v>0</v>
      </c>
      <c r="CE12" s="5">
        <f t="shared" si="69"/>
        <v>0</v>
      </c>
      <c r="CF12" s="5">
        <f t="shared" ref="CF12:CG12" si="70">IF(AVERAGE(BE12:BE16)&lt;0,0,AVERAGE(BE12:BE16))</f>
        <v>0</v>
      </c>
      <c r="CG12" s="5">
        <f t="shared" si="70"/>
        <v>0</v>
      </c>
      <c r="CH12" s="5">
        <f t="shared" si="32"/>
        <v>0</v>
      </c>
      <c r="CI12" s="5">
        <f t="shared" si="33"/>
        <v>0</v>
      </c>
      <c r="CJ12" s="5">
        <f t="shared" si="34"/>
        <v>0</v>
      </c>
      <c r="CK12" s="5">
        <f t="shared" si="35"/>
        <v>0</v>
      </c>
      <c r="CL12" s="5">
        <f t="shared" si="36"/>
        <v>0</v>
      </c>
      <c r="CM12" s="5">
        <f t="shared" si="37"/>
        <v>0</v>
      </c>
      <c r="CN12" s="5">
        <f t="shared" si="38"/>
        <v>0.25564773603364088</v>
      </c>
      <c r="CO12" s="5">
        <f t="shared" si="39"/>
        <v>0</v>
      </c>
      <c r="CP12" s="5">
        <f t="shared" si="40"/>
        <v>0</v>
      </c>
      <c r="CQ12" s="5">
        <f t="shared" si="41"/>
        <v>0</v>
      </c>
      <c r="CR12" s="5">
        <f t="shared" ref="CR12:CS12" si="71">IF(AVERAGE(BH12:BH16)&lt;0,0,AVERAGE(BH12:BH16))</f>
        <v>0</v>
      </c>
      <c r="CS12" s="5">
        <f t="shared" si="71"/>
        <v>0</v>
      </c>
      <c r="CT12" s="5">
        <f t="shared" si="43"/>
        <v>0</v>
      </c>
      <c r="CU12" s="5">
        <f t="shared" si="44"/>
        <v>0.24189003207745988</v>
      </c>
    </row>
    <row r="13" spans="1:99" x14ac:dyDescent="0.25">
      <c r="A13" s="1">
        <f>eod_group_score_df_positive[[#This Row],[date]]</f>
        <v>45496</v>
      </c>
      <c r="B13" s="1" t="s">
        <v>277</v>
      </c>
      <c r="C13" s="2">
        <f>AVERAGE(eod_group_score_df_positive!C13:C17)</f>
        <v>0.29690022732595905</v>
      </c>
      <c r="D13" s="2">
        <f>AVERAGE(eod_group_score_df_positive!D13:D17)</f>
        <v>0.2516758354788512</v>
      </c>
      <c r="E13" s="2">
        <f>AVERAGE(eod_group_score_df_positive!E13:E17)</f>
        <v>0.26130178015774391</v>
      </c>
      <c r="F13" s="2">
        <f>AVERAGE(eod_group_score_df_positive!F13:F17)</f>
        <v>0.42313583436833274</v>
      </c>
      <c r="G13" s="2">
        <f>AVERAGE(eod_group_score_df_positive!G13:G17)</f>
        <v>0.18863892568270002</v>
      </c>
      <c r="H13" s="2">
        <f>AVERAGE(eod_group_score_df_positive!H13:H17)</f>
        <v>0.259963685339549</v>
      </c>
      <c r="I13" s="2">
        <f>AVERAGE(eod_group_score_df_positive!I13:I17)</f>
        <v>0.23175530355411991</v>
      </c>
      <c r="J13" s="2">
        <f>AVERAGE(eod_group_score_df_positive!J13:J17)</f>
        <v>0.34738122076929112</v>
      </c>
      <c r="K13" s="2">
        <f>AVERAGE(eod_group_score_df_positive!K13:K17)</f>
        <v>0.18416969059939783</v>
      </c>
      <c r="L13" s="2">
        <f>AVERAGE(eod_group_score_df_positive!L13:L17)</f>
        <v>0.18358325841168266</v>
      </c>
      <c r="M13" s="2">
        <f>AVERAGE(eod_group_score_df_positive!M13:M17)</f>
        <v>0.15078325665787842</v>
      </c>
      <c r="N13" s="2">
        <f>AVERAGE(eod_group_score_df_positive!N13:N17)</f>
        <v>0.27430586781752192</v>
      </c>
      <c r="O13" s="2">
        <f>AVERAGE(eod_group_score_df_positive!O13:O17)</f>
        <v>0.17600289487616411</v>
      </c>
      <c r="P13" s="2">
        <f>AVERAGE(eod_group_score_df_positive!P13:P17)</f>
        <v>0.11853109477897125</v>
      </c>
      <c r="Q13" s="2">
        <f>AVERAGE(eod_group_score_df_positive!Q13:Q17)</f>
        <v>0.31907531569502867</v>
      </c>
      <c r="R13" s="2">
        <f>AVERAGE(eod_group_score_df_positive!R13:R17)</f>
        <v>0.2373809712643967</v>
      </c>
      <c r="S13" s="2">
        <f>AVERAGE(eod_group_score_df_positive!S13:S17)</f>
        <v>0.42484315336603229</v>
      </c>
      <c r="T13" s="2">
        <f>AVERAGE(eod_group_score_df_positive!T13:T17)</f>
        <v>0.203813394405823</v>
      </c>
      <c r="U13" s="2">
        <f>AVERAGE(eod_group_score_df_positive!U13:U17)</f>
        <v>0.28699975525651417</v>
      </c>
      <c r="V13" s="2">
        <f>AVERAGE(eod_group_score_df_positive!V13:V17)</f>
        <v>0.34660618411035066</v>
      </c>
      <c r="W13" s="2">
        <f>AVERAGE(eod_group_score_df_positive!W13:W17)</f>
        <v>8.6836968876145476E-2</v>
      </c>
      <c r="X13" s="2">
        <f>AVERAGE(eod_group_score_df_positive!X13:X17)</f>
        <v>0.35520031943984931</v>
      </c>
      <c r="Y13" s="2">
        <f>AVERAGE(eod_group_score_df_positive!Y13:Y17)</f>
        <v>8.6081830883686608E-2</v>
      </c>
      <c r="Z13" s="1" t="s">
        <v>277</v>
      </c>
      <c r="AA13" s="2">
        <f>ABS(AVERAGE(eod_group_score_df_negative!C13:C17))</f>
        <v>0.6326192390090164</v>
      </c>
      <c r="AB13" s="2">
        <f>ABS(AVERAGE(eod_group_score_df_negative!D13:D17))</f>
        <v>1.8336488044287855</v>
      </c>
      <c r="AC13" s="2">
        <f>ABS(AVERAGE(eod_group_score_df_negative!E13:E17))</f>
        <v>1.2362248343096063</v>
      </c>
      <c r="AD13" s="2">
        <f>ABS(AVERAGE(eod_group_score_df_negative!F13:F17))</f>
        <v>1.2517479765152371</v>
      </c>
      <c r="AE13" s="2">
        <f>ABS(AVERAGE(eod_group_score_df_negative!G13:G17))</f>
        <v>1.4894461712001061</v>
      </c>
      <c r="AF13" s="2">
        <f>ABS(AVERAGE(eod_group_score_df_negative!H13:H17))</f>
        <v>1.344071299958046</v>
      </c>
      <c r="AG13" s="2">
        <f>ABS(AVERAGE(eod_group_score_df_negative!I13:I17))</f>
        <v>0.68012972198546284</v>
      </c>
      <c r="AH13" s="2">
        <f>ABS(AVERAGE(eod_group_score_df_negative!J13:J17))</f>
        <v>1.1452587256733135</v>
      </c>
      <c r="AI13" s="2">
        <f>ABS(AVERAGE(eod_group_score_df_negative!K13:K17))</f>
        <v>1.4501814833330511</v>
      </c>
      <c r="AJ13" s="2">
        <f>ABS(AVERAGE(eod_group_score_df_negative!L13:L17))</f>
        <v>0.39921794753836942</v>
      </c>
      <c r="AK13" s="2">
        <f>ABS(AVERAGE(eod_group_score_df_negative!M13:M17))</f>
        <v>1.7703141038347294</v>
      </c>
      <c r="AL13" s="2">
        <f>ABS(AVERAGE(eod_group_score_df_negative!N13:N17))</f>
        <v>1.8019377862473693</v>
      </c>
      <c r="AM13" s="2">
        <f>ABS(AVERAGE(eod_group_score_df_negative!O13:O17))</f>
        <v>0.43948301448504568</v>
      </c>
      <c r="AN13" s="2">
        <f>ABS(AVERAGE(eod_group_score_df_negative!P13:P17))</f>
        <v>0.40610369435738736</v>
      </c>
      <c r="AO13" s="2">
        <f>ABS(AVERAGE(eod_group_score_df_negative!Q13:Q17))</f>
        <v>0.33950126455213592</v>
      </c>
      <c r="AP13" s="2">
        <f>ABS(AVERAGE(eod_group_score_df_negative!R13:R17))</f>
        <v>0.72860285053919593</v>
      </c>
      <c r="AQ13" s="2">
        <f>ABS(AVERAGE(eod_group_score_df_negative!S13:S17))</f>
        <v>1.1044321061468072</v>
      </c>
      <c r="AR13" s="2">
        <f>ABS(AVERAGE(eod_group_score_df_negative!T13:T17))</f>
        <v>1.1405267041438356</v>
      </c>
      <c r="AS13" s="2">
        <f>ABS(AVERAGE(eod_group_score_df_negative!U13:U17))</f>
        <v>1.3555735436849339</v>
      </c>
      <c r="AT13" s="2">
        <f>ABS(AVERAGE(eod_group_score_df_negative!V13:V17))</f>
        <v>0.94272996747397286</v>
      </c>
      <c r="AU13" s="2">
        <f>ABS(AVERAGE(eod_group_score_df_negative!W13:W17))</f>
        <v>1.0541145708302955</v>
      </c>
      <c r="AV13" s="2">
        <f>ABS(AVERAGE(eod_group_score_df_negative!X13:X17))</f>
        <v>0.90056797469775396</v>
      </c>
      <c r="AW13" s="2">
        <f>ABS(AVERAGE(eod_group_score_df_negative!Y13:Y17))</f>
        <v>1.2173285251336794</v>
      </c>
      <c r="AX13" t="s">
        <v>277</v>
      </c>
      <c r="AY13" s="4">
        <f t="shared" si="2"/>
        <v>-0.36117480466199581</v>
      </c>
      <c r="AZ13" s="4">
        <f t="shared" si="3"/>
        <v>-0.75862191366999976</v>
      </c>
      <c r="BA13" s="4">
        <f t="shared" si="4"/>
        <v>-0.65102218867651251</v>
      </c>
      <c r="BB13" s="4">
        <f t="shared" si="5"/>
        <v>-0.49472813383381953</v>
      </c>
      <c r="BC13" s="4">
        <f t="shared" si="6"/>
        <v>-0.7751735879984708</v>
      </c>
      <c r="BD13" s="4">
        <f t="shared" si="7"/>
        <v>-0.67586282378832496</v>
      </c>
      <c r="BE13" s="4">
        <f t="shared" si="8"/>
        <v>-0.49170060465246679</v>
      </c>
      <c r="BF13" s="4">
        <f t="shared" si="9"/>
        <v>-0.53454117103431187</v>
      </c>
      <c r="BG13" s="4">
        <f t="shared" si="10"/>
        <v>-0.77462653860826847</v>
      </c>
      <c r="BH13" s="4">
        <f t="shared" si="11"/>
        <v>-0.36999698512148815</v>
      </c>
      <c r="BI13" s="4">
        <f t="shared" si="12"/>
        <v>-0.84302382611236892</v>
      </c>
      <c r="BJ13" s="4">
        <f t="shared" si="13"/>
        <v>-0.7357671704084604</v>
      </c>
      <c r="BK13" s="4">
        <f t="shared" si="14"/>
        <v>-0.42808473045684819</v>
      </c>
      <c r="BL13" s="4">
        <f t="shared" si="15"/>
        <v>-0.54813863955116526</v>
      </c>
      <c r="BM13" s="4">
        <f t="shared" si="16"/>
        <v>-3.10152979467344E-2</v>
      </c>
      <c r="BN13" s="4">
        <f t="shared" si="17"/>
        <v>-0.50851977868287346</v>
      </c>
      <c r="BO13" s="4">
        <f t="shared" si="18"/>
        <v>-0.44438628595695873</v>
      </c>
      <c r="BP13" s="4">
        <f t="shared" si="19"/>
        <v>-0.69678298724302423</v>
      </c>
      <c r="BQ13" s="4">
        <f t="shared" si="20"/>
        <v>-0.65054861729279245</v>
      </c>
      <c r="BR13" s="4">
        <f t="shared" si="21"/>
        <v>-0.46234939013469151</v>
      </c>
      <c r="BS13" s="4">
        <f t="shared" si="22"/>
        <v>-0.84778149491171551</v>
      </c>
      <c r="BT13" s="4">
        <f t="shared" si="23"/>
        <v>-0.43429003408024003</v>
      </c>
      <c r="BU13" s="4">
        <f t="shared" si="24"/>
        <v>-0.86791292475730542</v>
      </c>
      <c r="BV13" t="s">
        <v>277</v>
      </c>
      <c r="BW13" s="1">
        <f t="shared" si="1"/>
        <v>45496</v>
      </c>
      <c r="BX13">
        <f>group_stock_price_index[[#This Row],[VNINDEX]]</f>
        <v>1231.81</v>
      </c>
      <c r="BY13" s="5">
        <f t="shared" si="25"/>
        <v>0</v>
      </c>
      <c r="BZ13" s="5">
        <f t="shared" si="26"/>
        <v>0</v>
      </c>
      <c r="CA13" s="5">
        <f t="shared" si="27"/>
        <v>0</v>
      </c>
      <c r="CB13" s="5">
        <f t="shared" si="28"/>
        <v>0</v>
      </c>
      <c r="CC13" s="5">
        <f t="shared" si="29"/>
        <v>0</v>
      </c>
      <c r="CD13" s="5">
        <f t="shared" ref="CD13:CE13" si="72">IF(AVERAGE(BS13:BS17)&lt;0,0,AVERAGE(BS13:BS17))</f>
        <v>0</v>
      </c>
      <c r="CE13" s="5">
        <f t="shared" si="72"/>
        <v>0</v>
      </c>
      <c r="CF13" s="5">
        <f t="shared" ref="CF13:CG13" si="73">IF(AVERAGE(BE13:BE17)&lt;0,0,AVERAGE(BE13:BE17))</f>
        <v>0</v>
      </c>
      <c r="CG13" s="5">
        <f t="shared" si="73"/>
        <v>0</v>
      </c>
      <c r="CH13" s="5">
        <f t="shared" si="32"/>
        <v>0</v>
      </c>
      <c r="CI13" s="5">
        <f t="shared" si="33"/>
        <v>1.9461884897663817E-2</v>
      </c>
      <c r="CJ13" s="5">
        <f t="shared" si="34"/>
        <v>0</v>
      </c>
      <c r="CK13" s="5">
        <f t="shared" si="35"/>
        <v>0</v>
      </c>
      <c r="CL13" s="5">
        <f t="shared" si="36"/>
        <v>0</v>
      </c>
      <c r="CM13" s="5">
        <f t="shared" si="37"/>
        <v>0</v>
      </c>
      <c r="CN13" s="5">
        <f t="shared" si="38"/>
        <v>0.3520487039435638</v>
      </c>
      <c r="CO13" s="5">
        <f t="shared" si="39"/>
        <v>0</v>
      </c>
      <c r="CP13" s="5">
        <f t="shared" si="40"/>
        <v>0</v>
      </c>
      <c r="CQ13" s="5">
        <f t="shared" si="41"/>
        <v>0</v>
      </c>
      <c r="CR13" s="5">
        <f t="shared" ref="CR13:CS13" si="74">IF(AVERAGE(BH13:BH17)&lt;0,0,AVERAGE(BH13:BH17))</f>
        <v>0</v>
      </c>
      <c r="CS13" s="5">
        <f t="shared" si="74"/>
        <v>0</v>
      </c>
      <c r="CT13" s="5">
        <f t="shared" si="43"/>
        <v>0</v>
      </c>
      <c r="CU13" s="5">
        <f t="shared" si="44"/>
        <v>0.50365236377100708</v>
      </c>
    </row>
    <row r="14" spans="1:99" x14ac:dyDescent="0.25">
      <c r="A14" s="1">
        <f>eod_group_score_df_positive[[#This Row],[date]]</f>
        <v>45495</v>
      </c>
      <c r="B14" s="1" t="s">
        <v>277</v>
      </c>
      <c r="C14" s="2">
        <f>AVERAGE(eod_group_score_df_positive!C14:C18)</f>
        <v>0.30328392719665376</v>
      </c>
      <c r="D14" s="2">
        <f>AVERAGE(eod_group_score_df_positive!D14:D18)</f>
        <v>0.2518169112957257</v>
      </c>
      <c r="E14" s="2">
        <f>AVERAGE(eod_group_score_df_positive!E14:E18)</f>
        <v>0.26832902309107731</v>
      </c>
      <c r="F14" s="2">
        <f>AVERAGE(eod_group_score_df_positive!F14:F18)</f>
        <v>0.4915694042144515</v>
      </c>
      <c r="G14" s="2">
        <f>AVERAGE(eod_group_score_df_positive!G14:G18)</f>
        <v>0.21623022063270175</v>
      </c>
      <c r="H14" s="2">
        <f>AVERAGE(eod_group_score_df_positive!H14:H18)</f>
        <v>0.18065526277497776</v>
      </c>
      <c r="I14" s="2">
        <f>AVERAGE(eod_group_score_df_positive!I14:I18)</f>
        <v>0.24183469663104393</v>
      </c>
      <c r="J14" s="2">
        <f>AVERAGE(eod_group_score_df_positive!J14:J18)</f>
        <v>0.40614069752764853</v>
      </c>
      <c r="K14" s="2">
        <f>AVERAGE(eod_group_score_df_positive!K14:K18)</f>
        <v>0.19026973603000596</v>
      </c>
      <c r="L14" s="2">
        <f>AVERAGE(eod_group_score_df_positive!L14:L18)</f>
        <v>0.20520463739580347</v>
      </c>
      <c r="M14" s="2">
        <f>AVERAGE(eod_group_score_df_positive!M14:M18)</f>
        <v>0.16624932084205457</v>
      </c>
      <c r="N14" s="2">
        <f>AVERAGE(eod_group_score_df_positive!N14:N18)</f>
        <v>0.27469711733313323</v>
      </c>
      <c r="O14" s="2">
        <f>AVERAGE(eod_group_score_df_positive!O14:O18)</f>
        <v>0.19681389370832941</v>
      </c>
      <c r="P14" s="2">
        <f>AVERAGE(eod_group_score_df_positive!P14:P18)</f>
        <v>0.24687028074004491</v>
      </c>
      <c r="Q14" s="2">
        <f>AVERAGE(eod_group_score_df_positive!Q14:Q18)</f>
        <v>0.37853145862121318</v>
      </c>
      <c r="R14" s="2">
        <f>AVERAGE(eod_group_score_df_positive!R14:R18)</f>
        <v>0.27808981744218986</v>
      </c>
      <c r="S14" s="2">
        <f>AVERAGE(eod_group_score_df_positive!S14:S18)</f>
        <v>0.45729521313611288</v>
      </c>
      <c r="T14" s="2">
        <f>AVERAGE(eod_group_score_df_positive!T14:T18)</f>
        <v>0.2587524027822859</v>
      </c>
      <c r="U14" s="2">
        <f>AVERAGE(eod_group_score_df_positive!U14:U18)</f>
        <v>0.28709668255998289</v>
      </c>
      <c r="V14" s="2">
        <f>AVERAGE(eod_group_score_df_positive!V14:V18)</f>
        <v>0.32529917215749837</v>
      </c>
      <c r="W14" s="2">
        <f>AVERAGE(eod_group_score_df_positive!W14:W18)</f>
        <v>9.9536570819445364E-2</v>
      </c>
      <c r="X14" s="2">
        <f>AVERAGE(eod_group_score_df_positive!X14:X18)</f>
        <v>0.36348149276455494</v>
      </c>
      <c r="Y14" s="2">
        <f>AVERAGE(eod_group_score_df_positive!Y14:Y18)</f>
        <v>10.873374440867737</v>
      </c>
      <c r="Z14" s="1" t="s">
        <v>277</v>
      </c>
      <c r="AA14" s="2">
        <f>ABS(AVERAGE(eod_group_score_df_negative!C14:C18))</f>
        <v>0.23794865445527863</v>
      </c>
      <c r="AB14" s="2">
        <f>ABS(AVERAGE(eod_group_score_df_negative!D14:D18))</f>
        <v>1.5107457803838042</v>
      </c>
      <c r="AC14" s="2">
        <f>ABS(AVERAGE(eod_group_score_df_negative!E14:E18))</f>
        <v>1.2075928045716471</v>
      </c>
      <c r="AD14" s="2">
        <f>ABS(AVERAGE(eod_group_score_df_negative!F14:F18))</f>
        <v>0.99841979747494869</v>
      </c>
      <c r="AE14" s="2">
        <f>ABS(AVERAGE(eod_group_score_df_negative!G14:G18))</f>
        <v>1.1746379110282184</v>
      </c>
      <c r="AF14" s="2">
        <f>ABS(AVERAGE(eod_group_score_df_negative!H14:H18))</f>
        <v>1.4001966010275859</v>
      </c>
      <c r="AG14" s="2">
        <f>ABS(AVERAGE(eod_group_score_df_negative!I14:I18))</f>
        <v>0.82699428129811869</v>
      </c>
      <c r="AH14" s="2">
        <f>ABS(AVERAGE(eod_group_score_df_negative!J14:J18))</f>
        <v>0.92683185664754275</v>
      </c>
      <c r="AI14" s="2">
        <f>ABS(AVERAGE(eod_group_score_df_negative!K14:K18))</f>
        <v>1.0367491192363905</v>
      </c>
      <c r="AJ14" s="2">
        <f>ABS(AVERAGE(eod_group_score_df_negative!L14:L18))</f>
        <v>0.44985102342326455</v>
      </c>
      <c r="AK14" s="2">
        <f>ABS(AVERAGE(eod_group_score_df_negative!M14:M18))</f>
        <v>1.7166779575682534</v>
      </c>
      <c r="AL14" s="2">
        <f>ABS(AVERAGE(eod_group_score_df_negative!N14:N18))</f>
        <v>1.5766543960755981</v>
      </c>
      <c r="AM14" s="2">
        <f>ABS(AVERAGE(eod_group_score_df_negative!O14:O18))</f>
        <v>0.43375335171922408</v>
      </c>
      <c r="AN14" s="2">
        <f>ABS(AVERAGE(eod_group_score_df_negative!P14:P18))</f>
        <v>0.18907664259430754</v>
      </c>
      <c r="AO14" s="2">
        <f>ABS(AVERAGE(eod_group_score_df_negative!Q14:Q18))</f>
        <v>0.12933612000679892</v>
      </c>
      <c r="AP14" s="2">
        <f>ABS(AVERAGE(eod_group_score_df_negative!R14:R18))</f>
        <v>0.38734733306281527</v>
      </c>
      <c r="AQ14" s="2">
        <f>ABS(AVERAGE(eod_group_score_df_negative!S14:S18))</f>
        <v>1.158958828228378</v>
      </c>
      <c r="AR14" s="2">
        <f>ABS(AVERAGE(eod_group_score_df_negative!T14:T18))</f>
        <v>0.69976800887669954</v>
      </c>
      <c r="AS14" s="2">
        <f>ABS(AVERAGE(eod_group_score_df_negative!U14:U18))</f>
        <v>0.95026376914417621</v>
      </c>
      <c r="AT14" s="2">
        <f>ABS(AVERAGE(eod_group_score_df_negative!V14:V18))</f>
        <v>0.85789061196841554</v>
      </c>
      <c r="AU14" s="2">
        <f>ABS(AVERAGE(eod_group_score_df_negative!W14:W18))</f>
        <v>0.90981401380786409</v>
      </c>
      <c r="AV14" s="2">
        <f>ABS(AVERAGE(eod_group_score_df_negative!X14:X18))</f>
        <v>0.69594601169723624</v>
      </c>
      <c r="AW14" s="2">
        <f>ABS(AVERAGE(eod_group_score_df_negative!Y14:Y18))</f>
        <v>1.078383810271982</v>
      </c>
      <c r="AX14" t="s">
        <v>277</v>
      </c>
      <c r="AY14" s="4">
        <f t="shared" si="2"/>
        <v>0.1207157051446551</v>
      </c>
      <c r="AZ14" s="4">
        <f t="shared" si="3"/>
        <v>-0.71426047710589891</v>
      </c>
      <c r="BA14" s="4">
        <f t="shared" si="4"/>
        <v>-0.63639128026718839</v>
      </c>
      <c r="BB14" s="4">
        <f t="shared" si="5"/>
        <v>-0.3401705144478987</v>
      </c>
      <c r="BC14" s="4">
        <f t="shared" si="6"/>
        <v>-0.68907157233592209</v>
      </c>
      <c r="BD14" s="4">
        <f t="shared" si="7"/>
        <v>-0.77144567823017696</v>
      </c>
      <c r="BE14" s="4">
        <f t="shared" si="8"/>
        <v>-0.54747728284913377</v>
      </c>
      <c r="BF14" s="4">
        <f t="shared" si="9"/>
        <v>-0.39062406610621048</v>
      </c>
      <c r="BG14" s="4">
        <f t="shared" si="10"/>
        <v>-0.68986664677015608</v>
      </c>
      <c r="BH14" s="4">
        <f t="shared" si="11"/>
        <v>-0.37347419564554302</v>
      </c>
      <c r="BI14" s="4">
        <f t="shared" si="12"/>
        <v>-0.8234139759423813</v>
      </c>
      <c r="BJ14" s="4">
        <f t="shared" si="13"/>
        <v>-0.70324693571848229</v>
      </c>
      <c r="BK14" s="4">
        <f t="shared" si="14"/>
        <v>-0.37575605096683834</v>
      </c>
      <c r="BL14" s="4">
        <f t="shared" si="15"/>
        <v>0.13257035444521797</v>
      </c>
      <c r="BM14" s="4">
        <f t="shared" si="16"/>
        <v>0.49066990904914115</v>
      </c>
      <c r="BN14" s="4">
        <f t="shared" si="17"/>
        <v>-0.16418908312784922</v>
      </c>
      <c r="BO14" s="4">
        <f t="shared" si="18"/>
        <v>-0.43412953479757382</v>
      </c>
      <c r="BP14" s="4">
        <f t="shared" si="19"/>
        <v>-0.46010038047193363</v>
      </c>
      <c r="BQ14" s="4">
        <f t="shared" si="20"/>
        <v>-0.53595303265983973</v>
      </c>
      <c r="BR14" s="4">
        <f t="shared" si="21"/>
        <v>-0.45013187821290318</v>
      </c>
      <c r="BS14" s="4">
        <f t="shared" si="22"/>
        <v>-0.80277106421611077</v>
      </c>
      <c r="BT14" s="4">
        <f t="shared" si="23"/>
        <v>-0.31381526110328756</v>
      </c>
      <c r="BU14" s="4">
        <f t="shared" si="24"/>
        <v>0.8195439051540141</v>
      </c>
      <c r="BV14" t="s">
        <v>277</v>
      </c>
      <c r="BW14" s="1">
        <f t="shared" si="1"/>
        <v>45495</v>
      </c>
      <c r="BX14">
        <f>group_stock_price_index[[#This Row],[VNINDEX]]</f>
        <v>1254.6400000000001</v>
      </c>
      <c r="BY14" s="5">
        <f t="shared" si="25"/>
        <v>0</v>
      </c>
      <c r="BZ14" s="5">
        <f t="shared" si="26"/>
        <v>0</v>
      </c>
      <c r="CA14" s="5">
        <f t="shared" si="27"/>
        <v>0</v>
      </c>
      <c r="CB14" s="5">
        <f t="shared" si="28"/>
        <v>0</v>
      </c>
      <c r="CC14" s="5">
        <f t="shared" si="29"/>
        <v>0</v>
      </c>
      <c r="CD14" s="5">
        <f t="shared" ref="CD14:CE14" si="75">IF(AVERAGE(BS14:BS18)&lt;0,0,AVERAGE(BS14:BS18))</f>
        <v>0</v>
      </c>
      <c r="CE14" s="5">
        <f t="shared" si="75"/>
        <v>0</v>
      </c>
      <c r="CF14" s="5">
        <f t="shared" ref="CF14:CG14" si="76">IF(AVERAGE(BE14:BE18)&lt;0,0,AVERAGE(BE14:BE18))</f>
        <v>0</v>
      </c>
      <c r="CG14" s="5">
        <f t="shared" si="76"/>
        <v>0</v>
      </c>
      <c r="CH14" s="5">
        <f t="shared" si="32"/>
        <v>0</v>
      </c>
      <c r="CI14" s="5">
        <f t="shared" si="33"/>
        <v>0.23362256339619161</v>
      </c>
      <c r="CJ14" s="5">
        <f t="shared" si="34"/>
        <v>0</v>
      </c>
      <c r="CK14" s="5">
        <f t="shared" si="35"/>
        <v>0</v>
      </c>
      <c r="CL14" s="5">
        <f t="shared" si="36"/>
        <v>0</v>
      </c>
      <c r="CM14" s="5">
        <f t="shared" si="37"/>
        <v>0</v>
      </c>
      <c r="CN14" s="5">
        <f t="shared" si="38"/>
        <v>0.36429846735266641</v>
      </c>
      <c r="CO14" s="5">
        <f t="shared" si="39"/>
        <v>0</v>
      </c>
      <c r="CP14" s="5">
        <f t="shared" si="40"/>
        <v>0</v>
      </c>
      <c r="CQ14" s="5">
        <f t="shared" si="41"/>
        <v>0</v>
      </c>
      <c r="CR14" s="5">
        <f t="shared" ref="CR14:CS14" si="77">IF(AVERAGE(BH14:BH18)&lt;0,0,AVERAGE(BH14:BH18))</f>
        <v>0</v>
      </c>
      <c r="CS14" s="5">
        <f t="shared" si="77"/>
        <v>0</v>
      </c>
      <c r="CT14" s="5">
        <f t="shared" si="43"/>
        <v>0</v>
      </c>
      <c r="CU14" s="5">
        <f t="shared" si="44"/>
        <v>0.87231501270907041</v>
      </c>
    </row>
    <row r="15" spans="1:99" x14ac:dyDescent="0.25">
      <c r="A15" s="1">
        <f>eod_group_score_df_positive[[#This Row],[date]]</f>
        <v>45492</v>
      </c>
      <c r="B15" s="1" t="s">
        <v>277</v>
      </c>
      <c r="C15" s="2">
        <f>AVERAGE(eod_group_score_df_positive!C15:C19)</f>
        <v>0.31501858141751277</v>
      </c>
      <c r="D15" s="2">
        <f>AVERAGE(eod_group_score_df_positive!D15:D19)</f>
        <v>0.25895801166675886</v>
      </c>
      <c r="E15" s="2">
        <f>AVERAGE(eod_group_score_df_positive!E15:E19)</f>
        <v>0.26484010914451012</v>
      </c>
      <c r="F15" s="2">
        <f>AVERAGE(eod_group_score_df_positive!F15:F19)</f>
        <v>0.58302916453704556</v>
      </c>
      <c r="G15" s="2">
        <f>AVERAGE(eod_group_score_df_positive!G15:G19)</f>
        <v>0.19002711944706163</v>
      </c>
      <c r="H15" s="2">
        <f>AVERAGE(eod_group_score_df_positive!H15:H19)</f>
        <v>0.20984667054538222</v>
      </c>
      <c r="I15" s="2">
        <f>AVERAGE(eod_group_score_df_positive!I15:I19)</f>
        <v>0.24542683148064254</v>
      </c>
      <c r="J15" s="2">
        <f>AVERAGE(eod_group_score_df_positive!J15:J19)</f>
        <v>0.80586465035327814</v>
      </c>
      <c r="K15" s="2">
        <f>AVERAGE(eod_group_score_df_positive!K15:K19)</f>
        <v>0.18078883189530817</v>
      </c>
      <c r="L15" s="2">
        <f>AVERAGE(eod_group_score_df_positive!L15:L19)</f>
        <v>0.29542818544397131</v>
      </c>
      <c r="M15" s="2">
        <f>AVERAGE(eod_group_score_df_positive!M15:M19)</f>
        <v>0.23048261879205528</v>
      </c>
      <c r="N15" s="2">
        <f>AVERAGE(eod_group_score_df_positive!N15:N19)</f>
        <v>0.31604219910637499</v>
      </c>
      <c r="O15" s="2">
        <f>AVERAGE(eod_group_score_df_positive!O15:O19)</f>
        <v>0.20399344875316569</v>
      </c>
      <c r="P15" s="2">
        <f>AVERAGE(eod_group_score_df_positive!P15:P19)</f>
        <v>0.23867716795439681</v>
      </c>
      <c r="Q15" s="2">
        <f>AVERAGE(eod_group_score_df_positive!Q15:Q19)</f>
        <v>0.35918137122400662</v>
      </c>
      <c r="R15" s="2">
        <f>AVERAGE(eod_group_score_df_positive!R15:R19)</f>
        <v>0.27980110267469682</v>
      </c>
      <c r="S15" s="2">
        <f>AVERAGE(eod_group_score_df_positive!S15:S19)</f>
        <v>0.50144148759392893</v>
      </c>
      <c r="T15" s="2">
        <f>AVERAGE(eod_group_score_df_positive!T15:T19)</f>
        <v>0.25601678760932767</v>
      </c>
      <c r="U15" s="2">
        <f>AVERAGE(eod_group_score_df_positive!U15:U19)</f>
        <v>0.28850800932373566</v>
      </c>
      <c r="V15" s="2">
        <f>AVERAGE(eod_group_score_df_positive!V15:V19)</f>
        <v>0.33165771542533451</v>
      </c>
      <c r="W15" s="2">
        <f>AVERAGE(eod_group_score_df_positive!W15:W19)</f>
        <v>0.11220000402993069</v>
      </c>
      <c r="X15" s="2">
        <f>AVERAGE(eod_group_score_df_positive!X15:X19)</f>
        <v>0.40002230292610141</v>
      </c>
      <c r="Y15" s="2">
        <f>AVERAGE(eod_group_score_df_positive!Y15:Y19)</f>
        <v>11.437625242545129</v>
      </c>
      <c r="Z15" s="1" t="s">
        <v>277</v>
      </c>
      <c r="AA15" s="2">
        <f>ABS(AVERAGE(eod_group_score_df_negative!C15:C19))</f>
        <v>0.17818787231486918</v>
      </c>
      <c r="AB15" s="2">
        <f>ABS(AVERAGE(eod_group_score_df_negative!D15:D19))</f>
        <v>0.7829478848573167</v>
      </c>
      <c r="AC15" s="2">
        <f>ABS(AVERAGE(eod_group_score_df_negative!E15:E19))</f>
        <v>1.0730515886839409</v>
      </c>
      <c r="AD15" s="2">
        <f>ABS(AVERAGE(eod_group_score_df_negative!F15:F19))</f>
        <v>0.75824288358663072</v>
      </c>
      <c r="AE15" s="2">
        <f>ABS(AVERAGE(eod_group_score_df_negative!G15:G19))</f>
        <v>0.64589546193476999</v>
      </c>
      <c r="AF15" s="2">
        <f>ABS(AVERAGE(eod_group_score_df_negative!H15:H19))</f>
        <v>1.2185475912402866</v>
      </c>
      <c r="AG15" s="2">
        <f>ABS(AVERAGE(eod_group_score_df_negative!I15:I19))</f>
        <v>0.79716722017062336</v>
      </c>
      <c r="AH15" s="2">
        <f>ABS(AVERAGE(eod_group_score_df_negative!J15:J19))</f>
        <v>0.7373725855771337</v>
      </c>
      <c r="AI15" s="2">
        <f>ABS(AVERAGE(eod_group_score_df_negative!K15:K19))</f>
        <v>0.82497171526294566</v>
      </c>
      <c r="AJ15" s="2">
        <f>ABS(AVERAGE(eod_group_score_df_negative!L15:L19))</f>
        <v>0.49532099556266401</v>
      </c>
      <c r="AK15" s="2">
        <f>ABS(AVERAGE(eod_group_score_df_negative!M15:M19))</f>
        <v>1.5870730569394433</v>
      </c>
      <c r="AL15" s="2">
        <f>ABS(AVERAGE(eod_group_score_df_negative!N15:N19))</f>
        <v>1.2263345287803236</v>
      </c>
      <c r="AM15" s="2">
        <f>ABS(AVERAGE(eod_group_score_df_negative!O15:O19))</f>
        <v>0.47409080732190423</v>
      </c>
      <c r="AN15" s="2">
        <f>ABS(AVERAGE(eod_group_score_df_negative!P15:P19))</f>
        <v>0.14236418104421986</v>
      </c>
      <c r="AO15" s="2">
        <f>ABS(AVERAGE(eod_group_score_df_negative!Q15:Q19))</f>
        <v>0.12306536546513595</v>
      </c>
      <c r="AP15" s="2">
        <f>ABS(AVERAGE(eod_group_score_df_negative!R15:R19))</f>
        <v>0.30159529374727351</v>
      </c>
      <c r="AQ15" s="2">
        <f>ABS(AVERAGE(eod_group_score_df_negative!S15:S19))</f>
        <v>0.88724898008283282</v>
      </c>
      <c r="AR15" s="2">
        <f>ABS(AVERAGE(eod_group_score_df_negative!T15:T19))</f>
        <v>0.60456614556440025</v>
      </c>
      <c r="AS15" s="2">
        <f>ABS(AVERAGE(eod_group_score_df_negative!U15:U19))</f>
        <v>0.69507096854470862</v>
      </c>
      <c r="AT15" s="2">
        <f>ABS(AVERAGE(eod_group_score_df_negative!V15:V19))</f>
        <v>0.6758872428828181</v>
      </c>
      <c r="AU15" s="2">
        <f>ABS(AVERAGE(eod_group_score_df_negative!W15:W19))</f>
        <v>0.49808087760829745</v>
      </c>
      <c r="AV15" s="2">
        <f>ABS(AVERAGE(eod_group_score_df_negative!X15:X19))</f>
        <v>0.45403737323757776</v>
      </c>
      <c r="AW15" s="2">
        <f>ABS(AVERAGE(eod_group_score_df_negative!Y15:Y19))</f>
        <v>1.0989277637216013</v>
      </c>
      <c r="AX15" t="s">
        <v>277</v>
      </c>
      <c r="AY15" s="4">
        <f t="shared" si="2"/>
        <v>0.27743089748150196</v>
      </c>
      <c r="AZ15" s="4">
        <f t="shared" si="3"/>
        <v>-0.50291477852141131</v>
      </c>
      <c r="BA15" s="4">
        <f t="shared" si="4"/>
        <v>-0.60409335139103504</v>
      </c>
      <c r="BB15" s="4">
        <f t="shared" si="5"/>
        <v>-0.13063249867518975</v>
      </c>
      <c r="BC15" s="4">
        <f t="shared" si="6"/>
        <v>-0.54534756284981545</v>
      </c>
      <c r="BD15" s="4">
        <f t="shared" si="7"/>
        <v>-0.70617822241452011</v>
      </c>
      <c r="BE15" s="4">
        <f t="shared" si="8"/>
        <v>-0.52919963222131516</v>
      </c>
      <c r="BF15" s="4">
        <f t="shared" si="9"/>
        <v>4.4382071130399367E-2</v>
      </c>
      <c r="BG15" s="4">
        <f t="shared" si="10"/>
        <v>-0.64049329155707779</v>
      </c>
      <c r="BH15" s="4">
        <f t="shared" si="11"/>
        <v>-0.25278914593907792</v>
      </c>
      <c r="BI15" s="4">
        <f t="shared" si="12"/>
        <v>-0.74638177870474909</v>
      </c>
      <c r="BJ15" s="4">
        <f t="shared" si="13"/>
        <v>-0.59018806055326956</v>
      </c>
      <c r="BK15" s="4">
        <f t="shared" si="14"/>
        <v>-0.39832418486182392</v>
      </c>
      <c r="BL15" s="4">
        <f t="shared" si="15"/>
        <v>0.25276256018746829</v>
      </c>
      <c r="BM15" s="4">
        <f t="shared" si="16"/>
        <v>0.48961659622607584</v>
      </c>
      <c r="BN15" s="4">
        <f t="shared" si="17"/>
        <v>-3.7485941100946774E-2</v>
      </c>
      <c r="BO15" s="4">
        <f t="shared" si="18"/>
        <v>-0.27782108502145081</v>
      </c>
      <c r="BP15" s="4">
        <f t="shared" si="19"/>
        <v>-0.40501541980348582</v>
      </c>
      <c r="BQ15" s="4">
        <f t="shared" si="20"/>
        <v>-0.41335059854781847</v>
      </c>
      <c r="BR15" s="4">
        <f t="shared" si="21"/>
        <v>-0.34165177902880506</v>
      </c>
      <c r="BS15" s="4">
        <f t="shared" si="22"/>
        <v>-0.63230044589061085</v>
      </c>
      <c r="BT15" s="4">
        <f t="shared" si="23"/>
        <v>-6.3245077386283766E-2</v>
      </c>
      <c r="BU15" s="4">
        <f t="shared" si="24"/>
        <v>0.82468422329929558</v>
      </c>
      <c r="BV15" t="s">
        <v>277</v>
      </c>
      <c r="BW15" s="1">
        <f t="shared" si="1"/>
        <v>45492</v>
      </c>
      <c r="BX15">
        <f>group_stock_price_index[[#This Row],[VNINDEX]]</f>
        <v>1264.78</v>
      </c>
      <c r="BY15" s="5">
        <f t="shared" si="25"/>
        <v>0</v>
      </c>
      <c r="BZ15" s="5">
        <f t="shared" si="26"/>
        <v>0</v>
      </c>
      <c r="CA15" s="5">
        <f t="shared" si="27"/>
        <v>0</v>
      </c>
      <c r="CB15" s="5">
        <f t="shared" si="28"/>
        <v>0</v>
      </c>
      <c r="CC15" s="5">
        <f t="shared" si="29"/>
        <v>0</v>
      </c>
      <c r="CD15" s="5">
        <f t="shared" ref="CD15:CE15" si="78">IF(AVERAGE(BS15:BS19)&lt;0,0,AVERAGE(BS15:BS19))</f>
        <v>0.12189269908325495</v>
      </c>
      <c r="CE15" s="5">
        <f t="shared" si="78"/>
        <v>0</v>
      </c>
      <c r="CF15" s="5">
        <f t="shared" ref="CF15:CG15" si="79">IF(AVERAGE(BE15:BE19)&lt;0,0,AVERAGE(BE15:BE19))</f>
        <v>0</v>
      </c>
      <c r="CG15" s="5">
        <f t="shared" si="79"/>
        <v>7.8583824246456185E-2</v>
      </c>
      <c r="CH15" s="5">
        <f t="shared" si="32"/>
        <v>0</v>
      </c>
      <c r="CI15" s="5">
        <f t="shared" si="33"/>
        <v>0.31523779227990256</v>
      </c>
      <c r="CJ15" s="5">
        <f t="shared" si="34"/>
        <v>0</v>
      </c>
      <c r="CK15" s="5">
        <f t="shared" si="35"/>
        <v>0</v>
      </c>
      <c r="CL15" s="5">
        <f t="shared" si="36"/>
        <v>0</v>
      </c>
      <c r="CM15" s="5">
        <f t="shared" si="37"/>
        <v>0</v>
      </c>
      <c r="CN15" s="5">
        <f t="shared" si="38"/>
        <v>0.32933645683574614</v>
      </c>
      <c r="CO15" s="5">
        <f t="shared" si="39"/>
        <v>0</v>
      </c>
      <c r="CP15" s="5">
        <f t="shared" si="40"/>
        <v>0</v>
      </c>
      <c r="CQ15" s="5">
        <f t="shared" si="41"/>
        <v>0</v>
      </c>
      <c r="CR15" s="5">
        <f t="shared" ref="CR15:CS15" si="80">IF(AVERAGE(BH15:BH19)&lt;0,0,AVERAGE(BH15:BH19))</f>
        <v>0</v>
      </c>
      <c r="CS15" s="5">
        <f t="shared" si="80"/>
        <v>0</v>
      </c>
      <c r="CT15" s="5">
        <f t="shared" si="43"/>
        <v>0</v>
      </c>
      <c r="CU15" s="5">
        <f t="shared" si="44"/>
        <v>0.83303807993454748</v>
      </c>
    </row>
    <row r="16" spans="1:99" x14ac:dyDescent="0.25">
      <c r="A16" s="1">
        <f>eod_group_score_df_positive[[#This Row],[date]]</f>
        <v>45491</v>
      </c>
      <c r="B16" s="1" t="s">
        <v>277</v>
      </c>
      <c r="C16" s="2">
        <f>AVERAGE(eod_group_score_df_positive!C16:C20)</f>
        <v>0.25841586797669203</v>
      </c>
      <c r="D16" s="2">
        <f>AVERAGE(eod_group_score_df_positive!D16:D20)</f>
        <v>0.26690187182926428</v>
      </c>
      <c r="E16" s="2">
        <f>AVERAGE(eod_group_score_df_positive!E16:E20)</f>
        <v>0.43584598371873395</v>
      </c>
      <c r="F16" s="2">
        <f>AVERAGE(eod_group_score_df_positive!F16:F20)</f>
        <v>0.59344788554979633</v>
      </c>
      <c r="G16" s="2">
        <f>AVERAGE(eod_group_score_df_positive!G16:G20)</f>
        <v>0.19225149173737874</v>
      </c>
      <c r="H16" s="2">
        <f>AVERAGE(eod_group_score_df_positive!H16:H20)</f>
        <v>0.20676460830443269</v>
      </c>
      <c r="I16" s="2">
        <f>AVERAGE(eod_group_score_df_positive!I16:I20)</f>
        <v>0.30179910251821773</v>
      </c>
      <c r="J16" s="2">
        <f>AVERAGE(eod_group_score_df_positive!J16:J20)</f>
        <v>0.81973852204437425</v>
      </c>
      <c r="K16" s="2">
        <f>AVERAGE(eod_group_score_df_positive!K16:K20)</f>
        <v>0.20783308315533197</v>
      </c>
      <c r="L16" s="2">
        <f>AVERAGE(eod_group_score_df_positive!L16:L20)</f>
        <v>0.32633575204874238</v>
      </c>
      <c r="M16" s="2">
        <f>AVERAGE(eod_group_score_df_positive!M16:M20)</f>
        <v>0.28691573127175096</v>
      </c>
      <c r="N16" s="2">
        <f>AVERAGE(eod_group_score_df_positive!N16:N20)</f>
        <v>0.32903244172535834</v>
      </c>
      <c r="O16" s="2">
        <f>AVERAGE(eod_group_score_df_positive!O16:O20)</f>
        <v>0.18649233133315171</v>
      </c>
      <c r="P16" s="2">
        <f>AVERAGE(eod_group_score_df_positive!P16:P20)</f>
        <v>0.246271064114991</v>
      </c>
      <c r="Q16" s="2">
        <f>AVERAGE(eod_group_score_df_positive!Q16:Q20)</f>
        <v>0.29782654271356107</v>
      </c>
      <c r="R16" s="2">
        <f>AVERAGE(eod_group_score_df_positive!R16:R20)</f>
        <v>0.26696774444376559</v>
      </c>
      <c r="S16" s="2">
        <f>AVERAGE(eod_group_score_df_positive!S16:S20)</f>
        <v>0.53132622097608662</v>
      </c>
      <c r="T16" s="2">
        <f>AVERAGE(eod_group_score_df_positive!T16:T20)</f>
        <v>0.24605803970401063</v>
      </c>
      <c r="U16" s="2">
        <f>AVERAGE(eod_group_score_df_positive!U16:U20)</f>
        <v>0.29505180835145867</v>
      </c>
      <c r="V16" s="2">
        <f>AVERAGE(eod_group_score_df_positive!V16:V20)</f>
        <v>0.2894384312993315</v>
      </c>
      <c r="W16" s="2">
        <f>AVERAGE(eod_group_score_df_positive!W16:W20)</f>
        <v>0.49349043311833435</v>
      </c>
      <c r="X16" s="2">
        <f>AVERAGE(eod_group_score_df_positive!X16:X20)</f>
        <v>0.3928043622341203</v>
      </c>
      <c r="Y16" s="2">
        <f>AVERAGE(eod_group_score_df_positive!Y16:Y20)</f>
        <v>11.47985707025617</v>
      </c>
      <c r="Z16" s="1" t="s">
        <v>277</v>
      </c>
      <c r="AA16" s="2">
        <f>ABS(AVERAGE(eod_group_score_df_negative!C16:C20))</f>
        <v>0.22119249459928292</v>
      </c>
      <c r="AB16" s="2">
        <f>ABS(AVERAGE(eod_group_score_df_negative!D16:D20))</f>
        <v>0.64261080716656127</v>
      </c>
      <c r="AC16" s="2">
        <f>ABS(AVERAGE(eod_group_score_df_negative!E16:E20))</f>
        <v>0.93947677850611488</v>
      </c>
      <c r="AD16" s="2">
        <f>ABS(AVERAGE(eod_group_score_df_negative!F16:F20))</f>
        <v>0.75396757682047011</v>
      </c>
      <c r="AE16" s="2">
        <f>ABS(AVERAGE(eod_group_score_df_negative!G16:G20))</f>
        <v>0.47729823488217926</v>
      </c>
      <c r="AF16" s="2">
        <f>ABS(AVERAGE(eod_group_score_df_negative!H16:H20))</f>
        <v>1.0983063678614875</v>
      </c>
      <c r="AG16" s="2">
        <f>ABS(AVERAGE(eod_group_score_df_negative!I16:I20))</f>
        <v>0.6948694975130536</v>
      </c>
      <c r="AH16" s="2">
        <f>ABS(AVERAGE(eod_group_score_df_negative!J16:J20))</f>
        <v>0.63104191317419989</v>
      </c>
      <c r="AI16" s="2">
        <f>ABS(AVERAGE(eod_group_score_df_negative!K16:K20))</f>
        <v>0.71601078309164878</v>
      </c>
      <c r="AJ16" s="2">
        <f>ABS(AVERAGE(eod_group_score_df_negative!L16:L20))</f>
        <v>0.47023158756733219</v>
      </c>
      <c r="AK16" s="2">
        <f>ABS(AVERAGE(eod_group_score_df_negative!M16:M20))</f>
        <v>1.5063417838224327</v>
      </c>
      <c r="AL16" s="2">
        <f>ABS(AVERAGE(eod_group_score_df_negative!N16:N20))</f>
        <v>1.1043017006773179</v>
      </c>
      <c r="AM16" s="2">
        <f>ABS(AVERAGE(eod_group_score_df_negative!O16:O20))</f>
        <v>0.46047539991040465</v>
      </c>
      <c r="AN16" s="2">
        <f>ABS(AVERAGE(eod_group_score_df_negative!P16:P20))</f>
        <v>0.15587566157126798</v>
      </c>
      <c r="AO16" s="2">
        <f>ABS(AVERAGE(eod_group_score_df_negative!Q16:Q20))</f>
        <v>0.10832912902852629</v>
      </c>
      <c r="AP16" s="2">
        <f>ABS(AVERAGE(eod_group_score_df_negative!R16:R20))</f>
        <v>0.33253525076441898</v>
      </c>
      <c r="AQ16" s="2">
        <f>ABS(AVERAGE(eod_group_score_df_negative!S16:S20))</f>
        <v>0.73309162665799721</v>
      </c>
      <c r="AR16" s="2">
        <f>ABS(AVERAGE(eod_group_score_df_negative!T16:T20))</f>
        <v>0.6098953097762605</v>
      </c>
      <c r="AS16" s="2">
        <f>ABS(AVERAGE(eod_group_score_df_negative!U16:U20))</f>
        <v>0.69740845686961561</v>
      </c>
      <c r="AT16" s="2">
        <f>ABS(AVERAGE(eod_group_score_df_negative!V16:V20))</f>
        <v>0.67372902805621115</v>
      </c>
      <c r="AU16" s="2">
        <f>ABS(AVERAGE(eod_group_score_df_negative!W16:W20))</f>
        <v>0.41386519371900238</v>
      </c>
      <c r="AV16" s="2">
        <f>ABS(AVERAGE(eod_group_score_df_negative!X16:X20))</f>
        <v>0.40870826588767245</v>
      </c>
      <c r="AW16" s="2">
        <f>ABS(AVERAGE(eod_group_score_df_negative!Y16:Y20))</f>
        <v>0.8361296478941338</v>
      </c>
      <c r="AX16" t="s">
        <v>277</v>
      </c>
      <c r="AY16" s="4">
        <f t="shared" si="2"/>
        <v>7.7612019059639603E-2</v>
      </c>
      <c r="AZ16" s="4">
        <f t="shared" si="3"/>
        <v>-0.41308817789336327</v>
      </c>
      <c r="BA16" s="4">
        <f t="shared" si="4"/>
        <v>-0.36619098339698924</v>
      </c>
      <c r="BB16" s="4">
        <f t="shared" si="5"/>
        <v>-0.11913154906824379</v>
      </c>
      <c r="BC16" s="4">
        <f t="shared" si="6"/>
        <v>-0.42572901132221008</v>
      </c>
      <c r="BD16" s="4">
        <f t="shared" si="7"/>
        <v>-0.68313660776998897</v>
      </c>
      <c r="BE16" s="4">
        <f t="shared" si="8"/>
        <v>-0.39438424666183219</v>
      </c>
      <c r="BF16" s="4">
        <f t="shared" si="9"/>
        <v>0.13006558696922696</v>
      </c>
      <c r="BG16" s="4">
        <f t="shared" si="10"/>
        <v>-0.55006881411762321</v>
      </c>
      <c r="BH16" s="4">
        <f t="shared" si="11"/>
        <v>-0.18064491018166018</v>
      </c>
      <c r="BI16" s="4">
        <f t="shared" si="12"/>
        <v>-0.68000610190479882</v>
      </c>
      <c r="BJ16" s="4">
        <f t="shared" si="13"/>
        <v>-0.54088522418951634</v>
      </c>
      <c r="BK16" s="4">
        <f t="shared" si="14"/>
        <v>-0.42348799692161121</v>
      </c>
      <c r="BL16" s="4">
        <f t="shared" si="15"/>
        <v>0.22478214236225413</v>
      </c>
      <c r="BM16" s="4">
        <f t="shared" si="16"/>
        <v>0.46656350475727792</v>
      </c>
      <c r="BN16" s="4">
        <f t="shared" si="17"/>
        <v>-0.10936977270294421</v>
      </c>
      <c r="BO16" s="4">
        <f t="shared" si="18"/>
        <v>-0.15957177926540983</v>
      </c>
      <c r="BP16" s="4">
        <f t="shared" si="19"/>
        <v>-0.42506670520440082</v>
      </c>
      <c r="BQ16" s="4">
        <f t="shared" si="20"/>
        <v>-0.40541335771113263</v>
      </c>
      <c r="BR16" s="4">
        <f t="shared" si="21"/>
        <v>-0.39898627494538624</v>
      </c>
      <c r="BS16" s="4">
        <f t="shared" si="22"/>
        <v>8.7755271521125999E-2</v>
      </c>
      <c r="BT16" s="4">
        <f t="shared" si="23"/>
        <v>-1.9842361923629603E-2</v>
      </c>
      <c r="BU16" s="4">
        <f t="shared" si="24"/>
        <v>0.8642204368957439</v>
      </c>
      <c r="BV16" t="s">
        <v>277</v>
      </c>
      <c r="BW16" s="1">
        <f t="shared" si="1"/>
        <v>45491</v>
      </c>
      <c r="BX16">
        <f>group_stock_price_index[[#This Row],[VNINDEX]]</f>
        <v>1274.44</v>
      </c>
      <c r="BY16" s="5">
        <f t="shared" si="25"/>
        <v>0</v>
      </c>
      <c r="BZ16" s="5">
        <f t="shared" si="26"/>
        <v>0</v>
      </c>
      <c r="CA16" s="5">
        <f t="shared" si="27"/>
        <v>1.887695434317771E-3</v>
      </c>
      <c r="CB16" s="5">
        <f t="shared" si="28"/>
        <v>0</v>
      </c>
      <c r="CC16" s="5">
        <f t="shared" si="29"/>
        <v>0</v>
      </c>
      <c r="CD16" s="5">
        <f t="shared" ref="CD16:CE16" si="81">IF(AVERAGE(BS16:BS20)&lt;0,0,AVERAGE(BS16:BS20))</f>
        <v>0.43261662903901088</v>
      </c>
      <c r="CE16" s="5">
        <f t="shared" si="81"/>
        <v>2.2421359947797592E-2</v>
      </c>
      <c r="CF16" s="5">
        <f t="shared" ref="CF16:CG16" si="82">IF(AVERAGE(BE16:BE20)&lt;0,0,AVERAGE(BE16:BE20))</f>
        <v>0</v>
      </c>
      <c r="CG16" s="5">
        <f t="shared" si="82"/>
        <v>0.19579432940593741</v>
      </c>
      <c r="CH16" s="5">
        <f t="shared" si="32"/>
        <v>0</v>
      </c>
      <c r="CI16" s="5">
        <f t="shared" si="33"/>
        <v>0.37291258327942234</v>
      </c>
      <c r="CJ16" s="5">
        <f t="shared" si="34"/>
        <v>0</v>
      </c>
      <c r="CK16" s="5">
        <f t="shared" si="35"/>
        <v>0</v>
      </c>
      <c r="CL16" s="5">
        <f t="shared" si="36"/>
        <v>0</v>
      </c>
      <c r="CM16" s="5">
        <f t="shared" si="37"/>
        <v>0</v>
      </c>
      <c r="CN16" s="5">
        <f t="shared" si="38"/>
        <v>0.28487224472520306</v>
      </c>
      <c r="CO16" s="5">
        <f t="shared" si="39"/>
        <v>1.6049443330921065E-4</v>
      </c>
      <c r="CP16" s="5">
        <f t="shared" si="40"/>
        <v>0</v>
      </c>
      <c r="CQ16" s="5">
        <f t="shared" si="41"/>
        <v>0</v>
      </c>
      <c r="CR16" s="5">
        <f t="shared" ref="CR16:CS16" si="83">IF(AVERAGE(BH16:BH20)&lt;0,0,AVERAGE(BH16:BH20))</f>
        <v>0</v>
      </c>
      <c r="CS16" s="5">
        <f t="shared" si="83"/>
        <v>0</v>
      </c>
      <c r="CT16" s="5">
        <f t="shared" si="43"/>
        <v>0</v>
      </c>
      <c r="CU16" s="5">
        <f t="shared" si="44"/>
        <v>0.67120225214661411</v>
      </c>
    </row>
    <row r="17" spans="1:99" x14ac:dyDescent="0.25">
      <c r="A17" s="1">
        <f>eod_group_score_df_positive[[#This Row],[date]]</f>
        <v>45490</v>
      </c>
      <c r="B17" s="1" t="s">
        <v>277</v>
      </c>
      <c r="C17" s="2">
        <f>AVERAGE(eod_group_score_df_positive!C17:C21)</f>
        <v>8.5047624327003454E-2</v>
      </c>
      <c r="D17" s="2">
        <f>AVERAGE(eod_group_score_df_positive!D17:D21)</f>
        <v>1.9053342111429623E-2</v>
      </c>
      <c r="E17" s="2">
        <f>AVERAGE(eod_group_score_df_positive!E17:E21)</f>
        <v>0.26430037625542485</v>
      </c>
      <c r="F17" s="2">
        <f>AVERAGE(eod_group_score_df_positive!F17:F21)</f>
        <v>0.19207543078855857</v>
      </c>
      <c r="G17" s="2">
        <f>AVERAGE(eod_group_score_df_positive!G17:G21)</f>
        <v>0.17365208313586888</v>
      </c>
      <c r="H17" s="2">
        <f>AVERAGE(eod_group_score_df_positive!H17:H21)</f>
        <v>4.1065445214454502E-2</v>
      </c>
      <c r="I17" s="2">
        <f>AVERAGE(eod_group_score_df_positive!I17:I21)</f>
        <v>0.23926601352129748</v>
      </c>
      <c r="J17" s="2">
        <f>AVERAGE(eod_group_score_df_positive!J17:J21)</f>
        <v>0.48911066941616088</v>
      </c>
      <c r="K17" s="2">
        <f>AVERAGE(eod_group_score_df_positive!K17:K21)</f>
        <v>5.6912967001988293E-2</v>
      </c>
      <c r="L17" s="2">
        <f>AVERAGE(eod_group_score_df_positive!L17:L21)</f>
        <v>0.21057232579619595</v>
      </c>
      <c r="M17" s="2">
        <f>AVERAGE(eod_group_score_df_positive!M17:M21)</f>
        <v>0.14836183152523749</v>
      </c>
      <c r="N17" s="2">
        <f>AVERAGE(eod_group_score_df_positive!N17:N21)</f>
        <v>9.8943242557145955E-2</v>
      </c>
      <c r="O17" s="2">
        <f>AVERAGE(eod_group_score_df_positive!O17:O21)</f>
        <v>9.4471574550445608E-2</v>
      </c>
      <c r="P17" s="2">
        <f>AVERAGE(eod_group_score_df_positive!P17:P21)</f>
        <v>0.19545153722323891</v>
      </c>
      <c r="Q17" s="2">
        <f>AVERAGE(eod_group_score_df_positive!Q17:Q21)</f>
        <v>0.27775974856507546</v>
      </c>
      <c r="R17" s="2">
        <f>AVERAGE(eod_group_score_df_positive!R17:R21)</f>
        <v>5.1493061611183423E-2</v>
      </c>
      <c r="S17" s="2">
        <f>AVERAGE(eod_group_score_df_positive!S17:S21)</f>
        <v>0.16790743542396225</v>
      </c>
      <c r="T17" s="2">
        <f>AVERAGE(eod_group_score_df_positive!T17:T21)</f>
        <v>7.8320436025824475E-2</v>
      </c>
      <c r="U17" s="2">
        <f>AVERAGE(eod_group_score_df_positive!U17:U21)</f>
        <v>8.5044987042683901E-2</v>
      </c>
      <c r="V17" s="2">
        <f>AVERAGE(eod_group_score_df_positive!V17:V21)</f>
        <v>9.5383596428111075E-2</v>
      </c>
      <c r="W17" s="2">
        <f>AVERAGE(eod_group_score_df_positive!W17:W21)</f>
        <v>0.4567722189663293</v>
      </c>
      <c r="X17" s="2">
        <f>AVERAGE(eod_group_score_df_positive!X17:X21)</f>
        <v>0.11598680457161022</v>
      </c>
      <c r="Y17" s="2">
        <f>AVERAGE(eod_group_score_df_positive!Y17:Y21)</f>
        <v>11.472499554819219</v>
      </c>
      <c r="Z17" s="1" t="s">
        <v>277</v>
      </c>
      <c r="AA17" s="2">
        <f>ABS(AVERAGE(eod_group_score_df_negative!C17:C21))</f>
        <v>0.22464809251632376</v>
      </c>
      <c r="AB17" s="2">
        <f>ABS(AVERAGE(eod_group_score_df_negative!D17:D21))</f>
        <v>0.83027414486610807</v>
      </c>
      <c r="AC17" s="2">
        <f>ABS(AVERAGE(eod_group_score_df_negative!E17:E21))</f>
        <v>0.97790766688500208</v>
      </c>
      <c r="AD17" s="2">
        <f>ABS(AVERAGE(eod_group_score_df_negative!F17:F21))</f>
        <v>0.79672024051626644</v>
      </c>
      <c r="AE17" s="2">
        <f>ABS(AVERAGE(eod_group_score_df_negative!G17:G21))</f>
        <v>0.47721551654679056</v>
      </c>
      <c r="AF17" s="2">
        <f>ABS(AVERAGE(eod_group_score_df_negative!H17:H21))</f>
        <v>1.1007421933017707</v>
      </c>
      <c r="AG17" s="2">
        <f>ABS(AVERAGE(eod_group_score_df_negative!I17:I21))</f>
        <v>0.73110627071594658</v>
      </c>
      <c r="AH17" s="2">
        <f>ABS(AVERAGE(eod_group_score_df_negative!J17:J21))</f>
        <v>0.72110946275517107</v>
      </c>
      <c r="AI17" s="2">
        <f>ABS(AVERAGE(eod_group_score_df_negative!K17:K21))</f>
        <v>0.76168459149636603</v>
      </c>
      <c r="AJ17" s="2">
        <f>ABS(AVERAGE(eod_group_score_df_negative!L17:L21))</f>
        <v>0.4757777100181248</v>
      </c>
      <c r="AK17" s="2">
        <f>ABS(AVERAGE(eod_group_score_df_negative!M17:M21))</f>
        <v>1.6033325074898588</v>
      </c>
      <c r="AL17" s="2">
        <f>ABS(AVERAGE(eod_group_score_df_negative!N17:N21))</f>
        <v>1.2197072939933196</v>
      </c>
      <c r="AM17" s="2">
        <f>ABS(AVERAGE(eod_group_score_df_negative!O17:O21))</f>
        <v>0.48431623244020849</v>
      </c>
      <c r="AN17" s="2">
        <f>ABS(AVERAGE(eod_group_score_df_negative!P17:P21))</f>
        <v>0.18211111342802125</v>
      </c>
      <c r="AO17" s="2">
        <f>ABS(AVERAGE(eod_group_score_df_negative!Q17:Q21))</f>
        <v>0.13544752438384369</v>
      </c>
      <c r="AP17" s="2">
        <f>ABS(AVERAGE(eod_group_score_df_negative!R17:R21))</f>
        <v>0.35476618212339667</v>
      </c>
      <c r="AQ17" s="2">
        <f>ABS(AVERAGE(eod_group_score_df_negative!S17:S21))</f>
        <v>0.82696080281952589</v>
      </c>
      <c r="AR17" s="2">
        <f>ABS(AVERAGE(eod_group_score_df_negative!T17:T21))</f>
        <v>0.69208649776637832</v>
      </c>
      <c r="AS17" s="2">
        <f>ABS(AVERAGE(eod_group_score_df_negative!U17:U21))</f>
        <v>0.69930221969685402</v>
      </c>
      <c r="AT17" s="2">
        <f>ABS(AVERAGE(eod_group_score_df_negative!V17:V21))</f>
        <v>0.721337517834304</v>
      </c>
      <c r="AU17" s="2">
        <f>ABS(AVERAGE(eod_group_score_df_negative!W17:W21))</f>
        <v>0.42749392462441566</v>
      </c>
      <c r="AV17" s="2">
        <f>ABS(AVERAGE(eod_group_score_df_negative!X17:X21))</f>
        <v>0.41288147235257205</v>
      </c>
      <c r="AW17" s="2">
        <f>ABS(AVERAGE(eod_group_score_df_negative!Y17:Y21))</f>
        <v>0.74706652209425206</v>
      </c>
      <c r="AX17" t="s">
        <v>277</v>
      </c>
      <c r="AY17" s="4">
        <f t="shared" si="2"/>
        <v>-0.45076654469826966</v>
      </c>
      <c r="AZ17" s="4">
        <f t="shared" si="3"/>
        <v>-0.95513310848037225</v>
      </c>
      <c r="BA17" s="4">
        <f t="shared" si="4"/>
        <v>-0.57446680897791169</v>
      </c>
      <c r="BB17" s="4">
        <f t="shared" si="5"/>
        <v>-0.6114962143086774</v>
      </c>
      <c r="BC17" s="4">
        <f t="shared" si="6"/>
        <v>-0.46639813313633793</v>
      </c>
      <c r="BD17" s="4">
        <f t="shared" si="7"/>
        <v>-0.92806941584693037</v>
      </c>
      <c r="BE17" s="4">
        <f t="shared" si="8"/>
        <v>-0.50685728063766522</v>
      </c>
      <c r="BF17" s="4">
        <f t="shared" si="9"/>
        <v>-0.19169966452530135</v>
      </c>
      <c r="BG17" s="4">
        <f t="shared" si="10"/>
        <v>-0.86095006902686055</v>
      </c>
      <c r="BH17" s="4">
        <f t="shared" si="11"/>
        <v>-0.38639960717314692</v>
      </c>
      <c r="BI17" s="4">
        <f t="shared" si="12"/>
        <v>-0.83060762574747471</v>
      </c>
      <c r="BJ17" s="4">
        <f t="shared" si="13"/>
        <v>-0.84993257908046316</v>
      </c>
      <c r="BK17" s="4">
        <f t="shared" si="14"/>
        <v>-0.67355368095385226</v>
      </c>
      <c r="BL17" s="4">
        <f t="shared" si="15"/>
        <v>3.5333007044543945E-2</v>
      </c>
      <c r="BM17" s="4">
        <f t="shared" si="16"/>
        <v>0.3444088076320585</v>
      </c>
      <c r="BN17" s="4">
        <f t="shared" si="17"/>
        <v>-0.7465014647404542</v>
      </c>
      <c r="BO17" s="4">
        <f t="shared" si="18"/>
        <v>-0.66245291794536532</v>
      </c>
      <c r="BP17" s="4">
        <f t="shared" si="19"/>
        <v>-0.79667774888705922</v>
      </c>
      <c r="BQ17" s="4">
        <f t="shared" si="20"/>
        <v>-0.78314454029559577</v>
      </c>
      <c r="BR17" s="4">
        <f t="shared" si="21"/>
        <v>-0.76642309164676725</v>
      </c>
      <c r="BS17" s="4">
        <f t="shared" si="22"/>
        <v>3.3110274043765937E-2</v>
      </c>
      <c r="BT17" s="4">
        <f t="shared" si="23"/>
        <v>-0.56137734240301995</v>
      </c>
      <c r="BU17" s="4">
        <f t="shared" si="24"/>
        <v>0.8777261782632868</v>
      </c>
      <c r="BV17" t="s">
        <v>277</v>
      </c>
      <c r="BW17" s="1">
        <f t="shared" si="1"/>
        <v>45490</v>
      </c>
      <c r="BX17">
        <f>group_stock_price_index[[#This Row],[VNINDEX]]</f>
        <v>1268.6600000000001</v>
      </c>
      <c r="BY17" s="5">
        <f t="shared" si="25"/>
        <v>0</v>
      </c>
      <c r="BZ17" s="5">
        <f t="shared" si="26"/>
        <v>0</v>
      </c>
      <c r="CA17" s="5">
        <f t="shared" si="27"/>
        <v>0.20885031046577102</v>
      </c>
      <c r="CB17" s="5">
        <f t="shared" si="28"/>
        <v>0</v>
      </c>
      <c r="CC17" s="5">
        <f t="shared" si="29"/>
        <v>0</v>
      </c>
      <c r="CD17" s="5">
        <f t="shared" ref="CD17:CE17" si="84">IF(AVERAGE(BS17:BS21)&lt;0,0,AVERAGE(BS17:BS21))</f>
        <v>0.5954039776870178</v>
      </c>
      <c r="CE17" s="5">
        <f t="shared" si="84"/>
        <v>0.13536079671266474</v>
      </c>
      <c r="CF17" s="5">
        <f t="shared" ref="CF17:CG17" si="85">IF(AVERAGE(BE17:BE21)&lt;0,0,AVERAGE(BE17:BE21))</f>
        <v>4.5844365730351333E-2</v>
      </c>
      <c r="CG17" s="5">
        <f t="shared" si="85"/>
        <v>0.29912644719309006</v>
      </c>
      <c r="CH17" s="5">
        <f t="shared" si="32"/>
        <v>0</v>
      </c>
      <c r="CI17" s="5">
        <f t="shared" si="33"/>
        <v>0.45884605993777711</v>
      </c>
      <c r="CJ17" s="5">
        <f t="shared" si="34"/>
        <v>0</v>
      </c>
      <c r="CK17" s="5">
        <f t="shared" si="35"/>
        <v>0.1117447470315051</v>
      </c>
      <c r="CL17" s="5">
        <f t="shared" si="36"/>
        <v>0</v>
      </c>
      <c r="CM17" s="5">
        <f t="shared" si="37"/>
        <v>7.8840857684091992E-2</v>
      </c>
      <c r="CN17" s="5">
        <f t="shared" si="38"/>
        <v>0.27337436769495921</v>
      </c>
      <c r="CO17" s="5">
        <f t="shared" si="39"/>
        <v>0.26867025223693958</v>
      </c>
      <c r="CP17" s="5">
        <f t="shared" si="40"/>
        <v>0</v>
      </c>
      <c r="CQ17" s="5">
        <f t="shared" si="41"/>
        <v>0.22623308515061877</v>
      </c>
      <c r="CR17" s="5">
        <f t="shared" ref="CR17:CS17" si="86">IF(AVERAGE(BH17:BH21)&lt;0,0,AVERAGE(BH17:BH21))</f>
        <v>0</v>
      </c>
      <c r="CS17" s="5">
        <f t="shared" si="86"/>
        <v>3.8863851217126252E-2</v>
      </c>
      <c r="CT17" s="5">
        <f t="shared" si="43"/>
        <v>0</v>
      </c>
      <c r="CU17" s="5">
        <f t="shared" si="44"/>
        <v>0.5609177715269662</v>
      </c>
    </row>
    <row r="18" spans="1:99" x14ac:dyDescent="0.25">
      <c r="A18" s="1">
        <f>eod_group_score_df_positive[[#This Row],[date]]</f>
        <v>45489</v>
      </c>
      <c r="B18" s="1" t="s">
        <v>277</v>
      </c>
      <c r="C18" s="2">
        <f>AVERAGE(eod_group_score_df_positive!C18:C22)</f>
        <v>9.1089490899406822E-2</v>
      </c>
      <c r="D18" s="2">
        <f>AVERAGE(eod_group_score_df_positive!D18:D22)</f>
        <v>1.6083562689711395E-2</v>
      </c>
      <c r="E18" s="2">
        <f>AVERAGE(eod_group_score_df_positive!E18:E22)</f>
        <v>0.31885831707476564</v>
      </c>
      <c r="F18" s="2">
        <f>AVERAGE(eod_group_score_df_positive!F18:F22)</f>
        <v>0.20331091611850055</v>
      </c>
      <c r="G18" s="2">
        <f>AVERAGE(eod_group_score_df_positive!G18:G22)</f>
        <v>0.17801629330713062</v>
      </c>
      <c r="H18" s="2">
        <f>AVERAGE(eod_group_score_df_positive!H18:H22)</f>
        <v>5.136552284457261E-2</v>
      </c>
      <c r="I18" s="2">
        <f>AVERAGE(eod_group_score_df_positive!I18:I22)</f>
        <v>0.27250201336131674</v>
      </c>
      <c r="J18" s="2">
        <f>AVERAGE(eod_group_score_df_positive!J18:J22)</f>
        <v>0.48228393542471987</v>
      </c>
      <c r="K18" s="2">
        <f>AVERAGE(eod_group_score_df_positive!K18:K22)</f>
        <v>4.9864717548295703E-2</v>
      </c>
      <c r="L18" s="2">
        <f>AVERAGE(eod_group_score_df_positive!L18:L22)</f>
        <v>0.19251366634617645</v>
      </c>
      <c r="M18" s="2">
        <f>AVERAGE(eod_group_score_df_positive!M18:M22)</f>
        <v>0.1734718040286948</v>
      </c>
      <c r="N18" s="2">
        <f>AVERAGE(eod_group_score_df_positive!N18:N22)</f>
        <v>0.11143228450816797</v>
      </c>
      <c r="O18" s="2">
        <f>AVERAGE(eod_group_score_df_positive!O18:O22)</f>
        <v>0.11914374506373009</v>
      </c>
      <c r="P18" s="2">
        <f>AVERAGE(eod_group_score_df_positive!P18:P22)</f>
        <v>0.46934118250748041</v>
      </c>
      <c r="Q18" s="2">
        <f>AVERAGE(eod_group_score_df_positive!Q18:Q22)</f>
        <v>0.13675265473835613</v>
      </c>
      <c r="R18" s="2">
        <f>AVERAGE(eod_group_score_df_positive!R18:R22)</f>
        <v>5.1434836433099054E-2</v>
      </c>
      <c r="S18" s="2">
        <f>AVERAGE(eod_group_score_df_positive!S18:S22)</f>
        <v>0.2052255276939785</v>
      </c>
      <c r="T18" s="2">
        <f>AVERAGE(eod_group_score_df_positive!T18:T22)</f>
        <v>8.9753601266980648E-2</v>
      </c>
      <c r="U18" s="2">
        <f>AVERAGE(eod_group_score_df_positive!U18:U22)</f>
        <v>8.1835766048217518E-2</v>
      </c>
      <c r="V18" s="2">
        <f>AVERAGE(eod_group_score_df_positive!V18:V22)</f>
        <v>0.3080800150863035</v>
      </c>
      <c r="W18" s="2">
        <f>AVERAGE(eod_group_score_df_positive!W18:W22)</f>
        <v>0.5302670152009139</v>
      </c>
      <c r="X18" s="2">
        <f>AVERAGE(eod_group_score_df_positive!X18:X22)</f>
        <v>0.11312218867172345</v>
      </c>
      <c r="Y18" s="2">
        <f>AVERAGE(eod_group_score_df_positive!Y18:Y22)</f>
        <v>11.488302497304772</v>
      </c>
      <c r="Z18" s="1" t="s">
        <v>277</v>
      </c>
      <c r="AA18" s="2">
        <f>ABS(AVERAGE(eod_group_score_df_negative!C18:C22))</f>
        <v>0.22054815344862372</v>
      </c>
      <c r="AB18" s="2">
        <f>ABS(AVERAGE(eod_group_score_df_negative!D18:D22))</f>
        <v>0.36880145866618613</v>
      </c>
      <c r="AC18" s="2">
        <f>ABS(AVERAGE(eod_group_score_df_negative!E18:E22))</f>
        <v>0.30051108269634902</v>
      </c>
      <c r="AD18" s="2">
        <f>ABS(AVERAGE(eod_group_score_df_negative!F18:F22))</f>
        <v>0.36114855320255107</v>
      </c>
      <c r="AE18" s="2">
        <f>ABS(AVERAGE(eod_group_score_df_negative!G18:G22))</f>
        <v>0.24322628956727774</v>
      </c>
      <c r="AF18" s="2">
        <f>ABS(AVERAGE(eod_group_score_df_negative!H18:H22))</f>
        <v>0.56921629907164983</v>
      </c>
      <c r="AG18" s="2">
        <f>ABS(AVERAGE(eod_group_score_df_negative!I18:I22))</f>
        <v>0.56124010448105666</v>
      </c>
      <c r="AH18" s="2">
        <f>ABS(AVERAGE(eod_group_score_df_negative!J18:J22))</f>
        <v>0.46052671954485402</v>
      </c>
      <c r="AI18" s="2">
        <f>ABS(AVERAGE(eod_group_score_df_negative!K18:K22))</f>
        <v>0.27540834044869528</v>
      </c>
      <c r="AJ18" s="2">
        <f>ABS(AVERAGE(eod_group_score_df_negative!L18:L22))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ABS(AVERAGE(eod_group_score_df_negative!N18:N22))</f>
        <v>0.51818888345939995</v>
      </c>
      <c r="AM18" s="2">
        <f>ABS(AVERAGE(eod_group_score_df_negative!O18:O22))</f>
        <v>0.19178472591505458</v>
      </c>
      <c r="AN18" s="2">
        <f>ABS(AVERAGE(eod_group_score_df_negative!P18:P22))</f>
        <v>0.14713224882507026</v>
      </c>
      <c r="AO18" s="2">
        <f>ABS(AVERAGE(eod_group_score_df_negative!Q18:Q22))</f>
        <v>0.12872629193381929</v>
      </c>
      <c r="AP18" s="2">
        <f>ABS(AVERAGE(eod_group_score_df_negative!R18:R22))</f>
        <v>0.26005405830885736</v>
      </c>
      <c r="AQ18" s="2">
        <f>ABS(AVERAGE(eod_group_score_df_negative!S18:S22))</f>
        <v>0.4718044479619084</v>
      </c>
      <c r="AR18" s="2">
        <f>ABS(AVERAGE(eod_group_score_df_negative!T18:T22))</f>
        <v>0.2469133250546581</v>
      </c>
      <c r="AS18" s="2">
        <f>ABS(AVERAGE(eod_group_score_df_negative!U18:U22))</f>
        <v>0.25872408373123534</v>
      </c>
      <c r="AT18" s="2">
        <f>ABS(AVERAGE(eod_group_score_df_negative!V18:V22))</f>
        <v>0.27120241204545836</v>
      </c>
      <c r="AU18" s="2">
        <f>ABS(AVERAGE(eod_group_score_df_negative!W18:W22))</f>
        <v>0.26619826383421713</v>
      </c>
      <c r="AV18" s="2">
        <f>ABS(AVERAGE(eod_group_score_df_negative!X18:X22))</f>
        <v>0.17276768198297893</v>
      </c>
      <c r="AW18" s="2">
        <f>ABS(AVERAGE(eod_group_score_df_negative!Y18:Y22))</f>
        <v>0.14306394663136929</v>
      </c>
      <c r="AX18" t="s">
        <v>277</v>
      </c>
      <c r="AY18" s="4">
        <f t="shared" si="2"/>
        <v>-0.41541407110830331</v>
      </c>
      <c r="AZ18" s="4">
        <f t="shared" si="3"/>
        <v>-0.91642406538424803</v>
      </c>
      <c r="BA18" s="4">
        <f t="shared" si="4"/>
        <v>2.9622442415135074E-2</v>
      </c>
      <c r="BB18" s="4">
        <f t="shared" si="5"/>
        <v>-0.2796261656729796</v>
      </c>
      <c r="BC18" s="4">
        <f t="shared" si="6"/>
        <v>-0.15480390376295169</v>
      </c>
      <c r="BD18" s="4">
        <f t="shared" si="7"/>
        <v>-0.83446011136463194</v>
      </c>
      <c r="BE18" s="4">
        <f t="shared" si="8"/>
        <v>-0.3463158270892685</v>
      </c>
      <c r="BF18" s="4">
        <f t="shared" si="9"/>
        <v>2.3076972841983831E-2</v>
      </c>
      <c r="BG18" s="4">
        <f t="shared" si="10"/>
        <v>-0.6933978002644352</v>
      </c>
      <c r="BH18" s="4">
        <f t="shared" si="11"/>
        <v>-0.27673321678790719</v>
      </c>
      <c r="BI18" s="4">
        <f t="shared" si="12"/>
        <v>-0.19312298782217205</v>
      </c>
      <c r="BJ18" s="4">
        <f t="shared" si="13"/>
        <v>-0.64603386869004398</v>
      </c>
      <c r="BK18" s="4">
        <f t="shared" si="14"/>
        <v>-0.23362601894466251</v>
      </c>
      <c r="BL18" s="4">
        <f t="shared" si="15"/>
        <v>0.52266475294147374</v>
      </c>
      <c r="BM18" s="4">
        <f t="shared" si="16"/>
        <v>3.0233519098778579E-2</v>
      </c>
      <c r="BN18" s="4">
        <f t="shared" si="17"/>
        <v>-0.66974850595743596</v>
      </c>
      <c r="BO18" s="4">
        <f t="shared" si="18"/>
        <v>-0.39374758851655872</v>
      </c>
      <c r="BP18" s="4">
        <f t="shared" si="19"/>
        <v>-0.46681070072660791</v>
      </c>
      <c r="BQ18" s="4">
        <f t="shared" si="20"/>
        <v>-0.51940449761641305</v>
      </c>
      <c r="BR18" s="4">
        <f t="shared" si="21"/>
        <v>6.3660835049734854E-2</v>
      </c>
      <c r="BS18" s="4">
        <f t="shared" si="22"/>
        <v>0.33155086394550676</v>
      </c>
      <c r="BT18" s="4">
        <f t="shared" si="23"/>
        <v>-0.20863101296546202</v>
      </c>
      <c r="BU18" s="4">
        <f t="shared" si="24"/>
        <v>0.97540031993301135</v>
      </c>
      <c r="BV18" t="s">
        <v>277</v>
      </c>
      <c r="BW18" s="1">
        <f t="shared" si="1"/>
        <v>45489</v>
      </c>
      <c r="BX18">
        <f>group_stock_price_index[[#This Row],[VNINDEX]]</f>
        <v>1281.18</v>
      </c>
      <c r="BY18" s="5">
        <f t="shared" si="25"/>
        <v>0</v>
      </c>
      <c r="BZ18" s="5">
        <f t="shared" si="26"/>
        <v>0</v>
      </c>
      <c r="CA18" s="5">
        <f t="shared" si="27"/>
        <v>0.41062599525809179</v>
      </c>
      <c r="CB18" s="5">
        <f t="shared" si="28"/>
        <v>0.29008444707336817</v>
      </c>
      <c r="CC18" s="5">
        <f t="shared" si="29"/>
        <v>0</v>
      </c>
      <c r="CD18" s="5">
        <f t="shared" ref="CD18:CE18" si="87">IF(AVERAGE(BS18:BS22)&lt;0,0,AVERAGE(BS18:BS22))</f>
        <v>0.76225750782142954</v>
      </c>
      <c r="CE18" s="5">
        <f t="shared" si="87"/>
        <v>0.35390649249202594</v>
      </c>
      <c r="CF18" s="5">
        <f t="shared" ref="CF18:CG18" si="88">IF(AVERAGE(BE18:BE22)&lt;0,0,AVERAGE(BE18:BE22))</f>
        <v>0.24970616142923358</v>
      </c>
      <c r="CG18" s="5">
        <f t="shared" si="88"/>
        <v>0.49223281776916583</v>
      </c>
      <c r="CH18" s="5">
        <f t="shared" si="32"/>
        <v>0.21206619357091167</v>
      </c>
      <c r="CI18" s="5">
        <f t="shared" si="33"/>
        <v>0.58352524203656242</v>
      </c>
      <c r="CJ18" s="5">
        <f t="shared" si="34"/>
        <v>0</v>
      </c>
      <c r="CK18" s="5">
        <f t="shared" si="35"/>
        <v>0.38596519917605826</v>
      </c>
      <c r="CL18" s="5">
        <f t="shared" si="36"/>
        <v>0</v>
      </c>
      <c r="CM18" s="5">
        <f t="shared" si="37"/>
        <v>0.31543282008868356</v>
      </c>
      <c r="CN18" s="5">
        <f t="shared" si="38"/>
        <v>0.29396171161038154</v>
      </c>
      <c r="CO18" s="5">
        <f t="shared" si="39"/>
        <v>0.59411029968991369</v>
      </c>
      <c r="CP18" s="5">
        <f t="shared" si="40"/>
        <v>0.24208280655945225</v>
      </c>
      <c r="CQ18" s="5">
        <f t="shared" si="41"/>
        <v>0.53592641383797335</v>
      </c>
      <c r="CR18" s="5">
        <f t="shared" ref="CR18:CS18" si="89">IF(AVERAGE(BH18:BH22)&lt;0,0,AVERAGE(BH18:BH22))</f>
        <v>0</v>
      </c>
      <c r="CS18" s="5">
        <f t="shared" si="89"/>
        <v>0.34741782627562007</v>
      </c>
      <c r="CT18" s="5">
        <f t="shared" si="43"/>
        <v>0</v>
      </c>
      <c r="CU18" s="5">
        <f t="shared" si="44"/>
        <v>0.52540532958891206</v>
      </c>
    </row>
    <row r="19" spans="1:99" x14ac:dyDescent="0.25">
      <c r="A19" s="1">
        <f>eod_group_score_df_positive[[#This Row],[date]]</f>
        <v>45488</v>
      </c>
      <c r="B19" s="1" t="s">
        <v>277</v>
      </c>
      <c r="C19" s="2">
        <f>AVERAGE(eod_group_score_df_positive!C19:C23)</f>
        <v>0.14935792357178387</v>
      </c>
      <c r="D19" s="2">
        <f>AVERAGE(eod_group_score_df_positive!D19:D23)</f>
        <v>0.14880219515867968</v>
      </c>
      <c r="E19" s="2">
        <f>AVERAGE(eod_group_score_df_positive!E19:E23)</f>
        <v>0.36600837699693978</v>
      </c>
      <c r="F19" s="2">
        <f>AVERAGE(eod_group_score_df_positive!F19:F23)</f>
        <v>0.48063355287665727</v>
      </c>
      <c r="G19" s="2">
        <f>AVERAGE(eod_group_score_df_positive!G19:G23)</f>
        <v>0.70537261971668541</v>
      </c>
      <c r="H19" s="2">
        <f>AVERAGE(eod_group_score_df_positive!H19:H23)</f>
        <v>0.1321188875039308</v>
      </c>
      <c r="I19" s="2">
        <f>AVERAGE(eod_group_score_df_positive!I19:I23)</f>
        <v>0.61226886511160017</v>
      </c>
      <c r="J19" s="2">
        <f>AVERAGE(eod_group_score_df_positive!J19:J23)</f>
        <v>0.91831916046738404</v>
      </c>
      <c r="K19" s="2">
        <f>AVERAGE(eod_group_score_df_positive!K19:K23)</f>
        <v>0.10392257052383128</v>
      </c>
      <c r="L19" s="2">
        <f>AVERAGE(eod_group_score_df_positive!L19:L23)</f>
        <v>0.16040179430678098</v>
      </c>
      <c r="M19" s="2">
        <f>AVERAGE(eod_group_score_df_positive!M19:M23)</f>
        <v>0.41130343874588265</v>
      </c>
      <c r="N19" s="2">
        <f>AVERAGE(eod_group_score_df_positive!N19:N23)</f>
        <v>0.47711382249579887</v>
      </c>
      <c r="O19" s="2">
        <f>AVERAGE(eod_group_score_df_positive!O19:O23)</f>
        <v>0.39661269892211831</v>
      </c>
      <c r="P19" s="2">
        <f>AVERAGE(eod_group_score_df_positive!P19:P23)</f>
        <v>0.46491183659138369</v>
      </c>
      <c r="Q19" s="2">
        <f>AVERAGE(eod_group_score_df_positive!Q19:Q23)</f>
        <v>0.23206910845330167</v>
      </c>
      <c r="R19" s="2">
        <f>AVERAGE(eod_group_score_df_positive!R19:R23)</f>
        <v>0.16483688313933481</v>
      </c>
      <c r="S19" s="2">
        <f>AVERAGE(eod_group_score_df_positive!S19:S23)</f>
        <v>0.31666906008062606</v>
      </c>
      <c r="T19" s="2">
        <f>AVERAGE(eod_group_score_df_positive!T19:T23)</f>
        <v>0.37786062895491268</v>
      </c>
      <c r="U19" s="2">
        <f>AVERAGE(eod_group_score_df_positive!U19:U23)</f>
        <v>0.76367115246704187</v>
      </c>
      <c r="V19" s="2">
        <f>AVERAGE(eod_group_score_df_positive!V19:V23)</f>
        <v>0.58545394549566299</v>
      </c>
      <c r="W19" s="2">
        <f>AVERAGE(eod_group_score_df_positive!W19:W23)</f>
        <v>0.63150015863331932</v>
      </c>
      <c r="X19" s="2">
        <f>AVERAGE(eod_group_score_df_positive!X19:X23)</f>
        <v>0.42857391092128794</v>
      </c>
      <c r="Y19" s="2">
        <f>AVERAGE(eod_group_score_df_positive!Y19:Y23)</f>
        <v>0.76399354248529505</v>
      </c>
      <c r="Z19" s="1" t="s">
        <v>277</v>
      </c>
      <c r="AA19" s="2">
        <f>ABS(AVERAGE(eod_group_score_df_negative!C19:C23))</f>
        <v>0.22676709495716257</v>
      </c>
      <c r="AB19" s="2">
        <f>ABS(AVERAGE(eod_group_score_df_negative!D19:D23))</f>
        <v>0.38746951723005496</v>
      </c>
      <c r="AC19" s="2">
        <f>ABS(AVERAGE(eod_group_score_df_negative!E19:E23))</f>
        <v>0.23138465665693761</v>
      </c>
      <c r="AD19" s="2">
        <f>ABS(AVERAGE(eod_group_score_df_negative!F19:F23))</f>
        <v>0.3132860490659593</v>
      </c>
      <c r="AE19" s="2">
        <f>ABS(AVERAGE(eod_group_score_df_negative!G19:G23))</f>
        <v>0.21470428382448875</v>
      </c>
      <c r="AF19" s="2">
        <f>ABS(AVERAGE(eod_group_score_df_negative!H19:H23))</f>
        <v>0.3223541288462457</v>
      </c>
      <c r="AG19" s="2">
        <f>ABS(AVERAGE(eod_group_score_df_negative!I19:I23))</f>
        <v>0.23058727901342241</v>
      </c>
      <c r="AH19" s="2">
        <f>ABS(AVERAGE(eod_group_score_df_negative!J19:J23))</f>
        <v>0.40577143176673697</v>
      </c>
      <c r="AI19" s="2">
        <f>ABS(AVERAGE(eod_group_score_df_negative!K19:K23))</f>
        <v>0.24948861877765721</v>
      </c>
      <c r="AJ19" s="2">
        <f>ABS(AVERAGE(eod_group_score_df_negative!L19:L23))</f>
        <v>0.35087343449238856</v>
      </c>
      <c r="AK19" s="2">
        <f>ABS(AVERAGE(eod_group_score_df_negative!M19:M23))</f>
        <v>0.16723928240907801</v>
      </c>
      <c r="AL19" s="2">
        <f>ABS(AVERAGE(eod_group_score_df_negative!N19:N23))</f>
        <v>0.39969339999349662</v>
      </c>
      <c r="AM19" s="2">
        <f>ABS(AVERAGE(eod_group_score_df_negative!O19:O23))</f>
        <v>0.11848208891507903</v>
      </c>
      <c r="AN19" s="2">
        <f>ABS(AVERAGE(eod_group_score_df_negative!P19:P23))</f>
        <v>0.13861640552548909</v>
      </c>
      <c r="AO19" s="2">
        <f>ABS(AVERAGE(eod_group_score_df_negative!Q19:Q23))</f>
        <v>0.12065706875044147</v>
      </c>
      <c r="AP19" s="2">
        <f>ABS(AVERAGE(eod_group_score_df_negative!R19:R23))</f>
        <v>0.24648444291625965</v>
      </c>
      <c r="AQ19" s="2">
        <f>ABS(AVERAGE(eod_group_score_df_negative!S19:S23))</f>
        <v>0.21383821843639569</v>
      </c>
      <c r="AR19" s="2">
        <f>ABS(AVERAGE(eod_group_score_df_negative!T19:T23))</f>
        <v>0.21342759626224375</v>
      </c>
      <c r="AS19" s="2">
        <f>ABS(AVERAGE(eod_group_score_df_negative!U19:U23))</f>
        <v>0.17088042621033456</v>
      </c>
      <c r="AT19" s="2">
        <f>ABS(AVERAGE(eod_group_score_df_negative!V19:V23))</f>
        <v>0.24215813368848962</v>
      </c>
      <c r="AU19" s="2">
        <f>ABS(AVERAGE(eod_group_score_df_negative!W19:W23))</f>
        <v>7.4343896153846109E-2</v>
      </c>
      <c r="AV19" s="2">
        <f>ABS(AVERAGE(eod_group_score_df_negative!X19:X23))</f>
        <v>0.1526522772013619</v>
      </c>
      <c r="AW19" s="2">
        <f>ABS(AVERAGE(eod_group_score_df_negative!Y19:Y23))</f>
        <v>0.17737255771589247</v>
      </c>
      <c r="AX19" t="s">
        <v>277</v>
      </c>
      <c r="AY19" s="4">
        <f t="shared" si="2"/>
        <v>-0.2058070257812997</v>
      </c>
      <c r="AZ19" s="4">
        <f t="shared" si="3"/>
        <v>-0.44504924753213393</v>
      </c>
      <c r="BA19" s="4">
        <f t="shared" si="4"/>
        <v>0.22535200907281017</v>
      </c>
      <c r="BB19" s="4">
        <f t="shared" si="5"/>
        <v>0.2107864617540878</v>
      </c>
      <c r="BC19" s="4">
        <f t="shared" si="6"/>
        <v>0.53329056952057141</v>
      </c>
      <c r="BD19" s="4">
        <f t="shared" si="7"/>
        <v>-0.41858423822402807</v>
      </c>
      <c r="BE19" s="4">
        <f t="shared" si="8"/>
        <v>0.4528430963677737</v>
      </c>
      <c r="BF19" s="4">
        <f t="shared" si="9"/>
        <v>0.38709415481597209</v>
      </c>
      <c r="BG19" s="4">
        <f t="shared" si="10"/>
        <v>-0.41188862339513038</v>
      </c>
      <c r="BH19" s="4">
        <f t="shared" si="11"/>
        <v>-0.37254228144979312</v>
      </c>
      <c r="BI19" s="4">
        <f t="shared" si="12"/>
        <v>0.42186021431498216</v>
      </c>
      <c r="BJ19" s="4">
        <f t="shared" si="13"/>
        <v>8.829811219221273E-2</v>
      </c>
      <c r="BK19" s="4">
        <f t="shared" si="14"/>
        <v>0.53996005507038103</v>
      </c>
      <c r="BL19" s="4">
        <f t="shared" si="15"/>
        <v>0.5406464988637727</v>
      </c>
      <c r="BM19" s="4">
        <f t="shared" si="16"/>
        <v>0.31585985646454001</v>
      </c>
      <c r="BN19" s="4">
        <f t="shared" si="17"/>
        <v>-0.19850067235728328</v>
      </c>
      <c r="BO19" s="4">
        <f t="shared" si="18"/>
        <v>0.19383493084521547</v>
      </c>
      <c r="BP19" s="4">
        <f t="shared" si="19"/>
        <v>0.27809285840637071</v>
      </c>
      <c r="BQ19" s="4">
        <f t="shared" si="20"/>
        <v>0.63430498624340681</v>
      </c>
      <c r="BR19" s="4">
        <f t="shared" si="21"/>
        <v>0.41480280489089671</v>
      </c>
      <c r="BS19" s="4">
        <f t="shared" si="22"/>
        <v>0.78934753179648687</v>
      </c>
      <c r="BT19" s="4">
        <f t="shared" si="23"/>
        <v>0.47472333380425957</v>
      </c>
      <c r="BU19" s="4">
        <f t="shared" si="24"/>
        <v>0.62315924128140021</v>
      </c>
      <c r="BV19" t="s">
        <v>277</v>
      </c>
      <c r="BW19" s="1">
        <f t="shared" si="1"/>
        <v>45488</v>
      </c>
      <c r="BX19">
        <f>group_stock_price_index[[#This Row],[VNINDEX]]</f>
        <v>1279.82</v>
      </c>
      <c r="BY19" s="5">
        <f t="shared" si="25"/>
        <v>2.5715077348325142E-2</v>
      </c>
      <c r="BZ19" s="5">
        <f t="shared" si="26"/>
        <v>0</v>
      </c>
      <c r="CA19" s="5">
        <f t="shared" si="27"/>
        <v>0.60055705313298824</v>
      </c>
      <c r="CB19" s="5">
        <f t="shared" si="28"/>
        <v>0.54527133546896978</v>
      </c>
      <c r="CC19" s="5">
        <f t="shared" si="29"/>
        <v>0</v>
      </c>
      <c r="CD19" s="5">
        <f t="shared" ref="CD19:CE19" si="90">IF(AVERAGE(BS19:BS23)&lt;0,0,AVERAGE(BS19:BS23))</f>
        <v>0.86682899895493715</v>
      </c>
      <c r="CE19" s="5">
        <f t="shared" si="90"/>
        <v>0.53436279856080771</v>
      </c>
      <c r="CF19" s="5">
        <f t="shared" ref="CF19:CG19" si="91">IF(AVERAGE(BE19:BE23)&lt;0,0,AVERAGE(BE19:BE23))</f>
        <v>0.40839099653164795</v>
      </c>
      <c r="CG19" s="5">
        <f t="shared" si="91"/>
        <v>0.67650441652033899</v>
      </c>
      <c r="CH19" s="5">
        <f t="shared" si="32"/>
        <v>0.51610013196195248</v>
      </c>
      <c r="CI19" s="5">
        <f t="shared" si="33"/>
        <v>0.61471262781346447</v>
      </c>
      <c r="CJ19" s="5">
        <f t="shared" si="34"/>
        <v>0.14801641682601527</v>
      </c>
      <c r="CK19" s="5">
        <f t="shared" si="35"/>
        <v>0.65224360522599789</v>
      </c>
      <c r="CL19" s="5">
        <f t="shared" si="36"/>
        <v>0</v>
      </c>
      <c r="CM19" s="5">
        <f t="shared" si="37"/>
        <v>0.52859958769390203</v>
      </c>
      <c r="CN19" s="5">
        <f t="shared" si="38"/>
        <v>0.45979250650168035</v>
      </c>
      <c r="CO19" s="5">
        <f t="shared" si="39"/>
        <v>0.82290924537086618</v>
      </c>
      <c r="CP19" s="5">
        <f t="shared" si="40"/>
        <v>0.47033553255867061</v>
      </c>
      <c r="CQ19" s="5">
        <f t="shared" si="41"/>
        <v>0.69702755390201354</v>
      </c>
      <c r="CR19" s="5">
        <f t="shared" ref="CR19:CS19" si="92">IF(AVERAGE(BH19:BH23)&lt;0,0,AVERAGE(BH19:BH23))</f>
        <v>0</v>
      </c>
      <c r="CS19" s="5">
        <f t="shared" si="92"/>
        <v>0.55564882129941062</v>
      </c>
      <c r="CT19" s="5">
        <f t="shared" si="43"/>
        <v>0.14256909224559414</v>
      </c>
      <c r="CU19" s="5">
        <f t="shared" si="44"/>
        <v>0.48868862837194332</v>
      </c>
    </row>
    <row r="20" spans="1:99" x14ac:dyDescent="0.25">
      <c r="A20" s="1">
        <f>eod_group_score_df_positive[[#This Row],[date]]</f>
        <v>45485</v>
      </c>
      <c r="B20" s="1" t="s">
        <v>277</v>
      </c>
      <c r="C20" s="2">
        <f>AVERAGE(eod_group_score_df_positive!C20:C24)</f>
        <v>0.20296622569827308</v>
      </c>
      <c r="D20" s="2">
        <f>AVERAGE(eod_group_score_df_positive!D20:D24)</f>
        <v>0.34510470076731792</v>
      </c>
      <c r="E20" s="2">
        <f>AVERAGE(eod_group_score_df_positive!E20:E24)</f>
        <v>0.38443480866894814</v>
      </c>
      <c r="F20" s="2">
        <f>AVERAGE(eod_group_score_df_positive!F20:F24)</f>
        <v>0.92065259034360114</v>
      </c>
      <c r="G20" s="2">
        <f>AVERAGE(eod_group_score_df_positive!G20:G24)</f>
        <v>0.75782557019814734</v>
      </c>
      <c r="H20" s="2">
        <f>AVERAGE(eod_group_score_df_positive!H20:H24)</f>
        <v>0.11393400113595262</v>
      </c>
      <c r="I20" s="2">
        <f>AVERAGE(eod_group_score_df_positive!I20:I24)</f>
        <v>0.54746734128274066</v>
      </c>
      <c r="J20" s="2">
        <f>AVERAGE(eod_group_score_df_positive!J20:J24)</f>
        <v>1.789619879629295</v>
      </c>
      <c r="K20" s="2">
        <f>AVERAGE(eod_group_score_df_positive!K20:K24)</f>
        <v>0.12163279891338104</v>
      </c>
      <c r="L20" s="2">
        <f>AVERAGE(eod_group_score_df_positive!L20:L24)</f>
        <v>7.2692299551128561E-2</v>
      </c>
      <c r="M20" s="2">
        <f>AVERAGE(eod_group_score_df_positive!M20:M24)</f>
        <v>0.47733745608211675</v>
      </c>
      <c r="N20" s="2">
        <f>AVERAGE(eod_group_score_df_positive!N20:N24)</f>
        <v>1.0208013545036152</v>
      </c>
      <c r="O20" s="2">
        <f>AVERAGE(eod_group_score_df_positive!O20:O24)</f>
        <v>0.45293814908414076</v>
      </c>
      <c r="P20" s="2">
        <f>AVERAGE(eod_group_score_df_positive!P20:P24)</f>
        <v>0.49112412837588942</v>
      </c>
      <c r="Q20" s="2">
        <f>AVERAGE(eod_group_score_df_positive!Q20:Q24)</f>
        <v>0.22201365561927147</v>
      </c>
      <c r="R20" s="2">
        <f>AVERAGE(eod_group_score_df_positive!R20:R24)</f>
        <v>0.15863505827421059</v>
      </c>
      <c r="S20" s="2">
        <f>AVERAGE(eod_group_score_df_positive!S20:S24)</f>
        <v>0.47699827311353554</v>
      </c>
      <c r="T20" s="2">
        <f>AVERAGE(eod_group_score_df_positive!T20:T24)</f>
        <v>0.44949584614475269</v>
      </c>
      <c r="U20" s="2">
        <f>AVERAGE(eod_group_score_df_positive!U20:U24)</f>
        <v>0.78361945735276106</v>
      </c>
      <c r="V20" s="2">
        <f>AVERAGE(eod_group_score_df_positive!V20:V24)</f>
        <v>1.2290272420789272</v>
      </c>
      <c r="W20" s="2">
        <f>AVERAGE(eod_group_score_df_positive!W20:W24)</f>
        <v>2.5068539219831298</v>
      </c>
      <c r="X20" s="2">
        <f>AVERAGE(eod_group_score_df_positive!X20:X24)</f>
        <v>0.4451141067128721</v>
      </c>
      <c r="Y20" s="2">
        <f>AVERAGE(eod_group_score_df_positive!Y20:Y24)</f>
        <v>0.20925250431394762</v>
      </c>
      <c r="Z20" s="1" t="s">
        <v>277</v>
      </c>
      <c r="AA20" s="2">
        <f>ABS(AVERAGE(eod_group_score_df_negative!C20:C24))</f>
        <v>0.23923240102333829</v>
      </c>
      <c r="AB20" s="2">
        <f>ABS(AVERAGE(eod_group_score_df_negative!D20:D24))</f>
        <v>0.34943820829199751</v>
      </c>
      <c r="AC20" s="2">
        <f>ABS(AVERAGE(eod_group_score_df_negative!E20:E24))</f>
        <v>0.36297307486839464</v>
      </c>
      <c r="AD20" s="2">
        <f>ABS(AVERAGE(eod_group_score_df_negative!F20:F24))</f>
        <v>0.28394160680023572</v>
      </c>
      <c r="AE20" s="2">
        <f>ABS(AVERAGE(eod_group_score_df_negative!G20:G24))</f>
        <v>0.23729758776580243</v>
      </c>
      <c r="AF20" s="2">
        <f>ABS(AVERAGE(eod_group_score_df_negative!H20:H24))</f>
        <v>0.31788710848296614</v>
      </c>
      <c r="AG20" s="2">
        <f>ABS(AVERAGE(eod_group_score_df_negative!I20:I24))</f>
        <v>0.3029357376509596</v>
      </c>
      <c r="AH20" s="2">
        <f>ABS(AVERAGE(eod_group_score_df_negative!J20:J24))</f>
        <v>0.40564742272240817</v>
      </c>
      <c r="AI20" s="2">
        <f>ABS(AVERAGE(eod_group_score_df_negative!K20:K24))</f>
        <v>0.23144859196092238</v>
      </c>
      <c r="AJ20" s="2">
        <f>ABS(AVERAGE(eod_group_score_df_negative!L20:L24))</f>
        <v>0.32733954344317873</v>
      </c>
      <c r="AK20" s="2">
        <f>ABS(AVERAGE(eod_group_score_df_negative!M20:M24))</f>
        <v>0.18948370353326965</v>
      </c>
      <c r="AL20" s="2">
        <f>ABS(AVERAGE(eod_group_score_df_negative!N20:N24))</f>
        <v>0.36907821088423604</v>
      </c>
      <c r="AM20" s="2">
        <f>ABS(AVERAGE(eod_group_score_df_negative!O20:O24))</f>
        <v>5.2711409426031752E-2</v>
      </c>
      <c r="AN20" s="2">
        <f>ABS(AVERAGE(eod_group_score_df_negative!P20:P24))</f>
        <v>0.14622905031628211</v>
      </c>
      <c r="AO20" s="2">
        <f>ABS(AVERAGE(eod_group_score_df_negative!Q20:Q24))</f>
        <v>0.12836026959353622</v>
      </c>
      <c r="AP20" s="2">
        <f>ABS(AVERAGE(eod_group_score_df_negative!R20:R24))</f>
        <v>0.24613924355733413</v>
      </c>
      <c r="AQ20" s="2">
        <f>ABS(AVERAGE(eod_group_score_df_negative!S20:S24))</f>
        <v>0.22528866962367605</v>
      </c>
      <c r="AR20" s="2">
        <f>ABS(AVERAGE(eod_group_score_df_negative!T20:T24))</f>
        <v>0.21743029194164901</v>
      </c>
      <c r="AS20" s="2">
        <f>ABS(AVERAGE(eod_group_score_df_negative!U20:U24))</f>
        <v>0.18891632555820398</v>
      </c>
      <c r="AT20" s="2">
        <f>ABS(AVERAGE(eod_group_score_df_negative!V20:V24))</f>
        <v>0.23499567470830973</v>
      </c>
      <c r="AU20" s="2">
        <f>ABS(AVERAGE(eod_group_score_df_negative!W20:W24))</f>
        <v>0.10265928842981534</v>
      </c>
      <c r="AV20" s="2">
        <f>ABS(AVERAGE(eod_group_score_df_negative!X20:X24))</f>
        <v>0.17862951145988165</v>
      </c>
      <c r="AW20" s="2">
        <f>ABS(AVERAGE(eod_group_score_df_negative!Y20:Y24))</f>
        <v>0.20286262447617762</v>
      </c>
      <c r="AX20" t="s">
        <v>277</v>
      </c>
      <c r="AY20" s="4">
        <f t="shared" si="2"/>
        <v>-8.2013315133827369E-2</v>
      </c>
      <c r="AZ20" s="4">
        <f t="shared" si="3"/>
        <v>-6.239366161766546E-3</v>
      </c>
      <c r="BA20" s="4">
        <f t="shared" si="4"/>
        <v>2.8714888179903982E-2</v>
      </c>
      <c r="BB20" s="4">
        <f t="shared" si="5"/>
        <v>0.5285688616573484</v>
      </c>
      <c r="BC20" s="4">
        <f t="shared" si="6"/>
        <v>0.52307895587251718</v>
      </c>
      <c r="BD20" s="4">
        <f t="shared" si="7"/>
        <v>-0.47230925678228591</v>
      </c>
      <c r="BE20" s="4">
        <f t="shared" si="8"/>
        <v>0.28754788133927417</v>
      </c>
      <c r="BF20" s="4">
        <f t="shared" si="9"/>
        <v>0.63043459692780557</v>
      </c>
      <c r="BG20" s="4">
        <f t="shared" si="10"/>
        <v>-0.31102118629252723</v>
      </c>
      <c r="BH20" s="4">
        <f t="shared" si="11"/>
        <v>-0.6365674341971671</v>
      </c>
      <c r="BI20" s="4">
        <f t="shared" si="12"/>
        <v>0.43168059141206216</v>
      </c>
      <c r="BJ20" s="4">
        <f t="shared" si="13"/>
        <v>0.46890619867305788</v>
      </c>
      <c r="BK20" s="4">
        <f t="shared" si="14"/>
        <v>0.79151011391629111</v>
      </c>
      <c r="BL20" s="4">
        <f t="shared" si="15"/>
        <v>0.54113651518506745</v>
      </c>
      <c r="BM20" s="4">
        <f t="shared" si="16"/>
        <v>0.26729553567336012</v>
      </c>
      <c r="BN20" s="4">
        <f t="shared" si="17"/>
        <v>-0.21618018952087584</v>
      </c>
      <c r="BO20" s="4">
        <f t="shared" si="18"/>
        <v>0.35841418681202303</v>
      </c>
      <c r="BP20" s="4">
        <f t="shared" si="19"/>
        <v>0.34796290166249133</v>
      </c>
      <c r="BQ20" s="4">
        <f t="shared" si="20"/>
        <v>0.6114974299603757</v>
      </c>
      <c r="BR20" s="4">
        <f t="shared" si="21"/>
        <v>0.67897268271728684</v>
      </c>
      <c r="BS20" s="4">
        <f t="shared" si="22"/>
        <v>0.92131920388816901</v>
      </c>
      <c r="BT20" s="4">
        <f t="shared" si="23"/>
        <v>0.42723418322684004</v>
      </c>
      <c r="BU20" s="4">
        <f t="shared" si="24"/>
        <v>1.5505084359628381E-2</v>
      </c>
      <c r="BV20" t="s">
        <v>277</v>
      </c>
      <c r="BW20" s="1">
        <f t="shared" si="1"/>
        <v>45485</v>
      </c>
      <c r="BX20">
        <f>group_stock_price_index[[#This Row],[VNINDEX]]</f>
        <v>1280.75</v>
      </c>
      <c r="BY20" s="5">
        <f t="shared" si="25"/>
        <v>0.13621647317460339</v>
      </c>
      <c r="BZ20" s="5">
        <f t="shared" si="26"/>
        <v>0</v>
      </c>
      <c r="CA20" s="5">
        <f t="shared" si="27"/>
        <v>0.58769420026097563</v>
      </c>
      <c r="CB20" s="5">
        <f t="shared" si="28"/>
        <v>0.68555599182102611</v>
      </c>
      <c r="CC20" s="5">
        <f t="shared" si="29"/>
        <v>0</v>
      </c>
      <c r="CD20" s="5">
        <f t="shared" ref="CD20:CE20" si="93">IF(AVERAGE(BS20:BS24)&lt;0,0,AVERAGE(BS20:BS24))</f>
        <v>0.88056515700326587</v>
      </c>
      <c r="CE20" s="5">
        <f t="shared" si="93"/>
        <v>0.53905025530069872</v>
      </c>
      <c r="CF20" s="5">
        <f t="shared" ref="CF20:CG20" si="94">IF(AVERAGE(BE20:BE24)&lt;0,0,AVERAGE(BE20:BE24))</f>
        <v>0.349431857618413</v>
      </c>
      <c r="CG20" s="5">
        <f t="shared" si="94"/>
        <v>0.79234318803274639</v>
      </c>
      <c r="CH20" s="5">
        <f t="shared" si="32"/>
        <v>0.66908924395534264</v>
      </c>
      <c r="CI20" s="5">
        <f t="shared" si="33"/>
        <v>0.62258263597101238</v>
      </c>
      <c r="CJ20" s="5">
        <f t="shared" si="34"/>
        <v>0.39198742117839086</v>
      </c>
      <c r="CK20" s="5">
        <f t="shared" si="35"/>
        <v>0.51089536777900058</v>
      </c>
      <c r="CL20" s="5">
        <f t="shared" si="36"/>
        <v>4.6360782947576132E-2</v>
      </c>
      <c r="CM20" s="5">
        <f t="shared" si="37"/>
        <v>0.63413532823873109</v>
      </c>
      <c r="CN20" s="5">
        <f t="shared" si="38"/>
        <v>0.57636712177452543</v>
      </c>
      <c r="CO20" s="5">
        <f t="shared" si="39"/>
        <v>0.89724003340973957</v>
      </c>
      <c r="CP20" s="5">
        <f t="shared" si="40"/>
        <v>0.49252807157132583</v>
      </c>
      <c r="CQ20" s="5">
        <f t="shared" si="41"/>
        <v>0.76183282888314074</v>
      </c>
      <c r="CR20" s="5">
        <f t="shared" ref="CR20:CS20" si="95">IF(AVERAGE(BH20:BH24)&lt;0,0,AVERAGE(BH20:BH24))</f>
        <v>0</v>
      </c>
      <c r="CS20" s="5">
        <f t="shared" si="95"/>
        <v>0.62189827623753646</v>
      </c>
      <c r="CT20" s="5">
        <f t="shared" si="43"/>
        <v>0.38555252665906697</v>
      </c>
      <c r="CU20" s="5">
        <f t="shared" si="44"/>
        <v>0.53018928993199088</v>
      </c>
    </row>
    <row r="21" spans="1:99" x14ac:dyDescent="0.25">
      <c r="A21" s="1">
        <f>eod_group_score_df_positive[[#This Row],[date]]</f>
        <v>45484</v>
      </c>
      <c r="B21" s="1" t="s">
        <v>277</v>
      </c>
      <c r="C21" s="2">
        <f>AVERAGE(eod_group_score_df_positive!C21:C25)</f>
        <v>0.21544262690663646</v>
      </c>
      <c r="D21" s="2">
        <f>AVERAGE(eod_group_score_df_positive!D21:D25)</f>
        <v>0.35727383343018831</v>
      </c>
      <c r="E21" s="2">
        <f>AVERAGE(eod_group_score_df_positive!E21:E25)</f>
        <v>0.27211518763670356</v>
      </c>
      <c r="F21" s="2">
        <f>AVERAGE(eod_group_score_df_positive!F21:F25)</f>
        <v>0.93407562208591011</v>
      </c>
      <c r="G21" s="2">
        <f>AVERAGE(eod_group_score_df_positive!G21:G25)</f>
        <v>0.79302563335783749</v>
      </c>
      <c r="H21" s="2">
        <f>AVERAGE(eod_group_score_df_positive!H21:H25)</f>
        <v>0.12334059078838473</v>
      </c>
      <c r="I21" s="2">
        <f>AVERAGE(eod_group_score_df_positive!I21:I25)</f>
        <v>0.47241049645119038</v>
      </c>
      <c r="J21" s="2">
        <f>AVERAGE(eod_group_score_df_positive!J21:J25)</f>
        <v>1.7910027286610106</v>
      </c>
      <c r="K21" s="2">
        <f>AVERAGE(eod_group_score_df_positive!K21:K25)</f>
        <v>0.37430748710129613</v>
      </c>
      <c r="L21" s="2">
        <f>AVERAGE(eod_group_score_df_positive!L21:L25)</f>
        <v>0.19865765635014565</v>
      </c>
      <c r="M21" s="2">
        <f>AVERAGE(eod_group_score_df_positive!M21:M25)</f>
        <v>0.42249301683642571</v>
      </c>
      <c r="N21" s="2">
        <f>AVERAGE(eod_group_score_df_positive!N21:N25)</f>
        <v>1.1363674360386669</v>
      </c>
      <c r="O21" s="2">
        <f>AVERAGE(eod_group_score_df_positive!O21:O25)</f>
        <v>1.3003814485020448</v>
      </c>
      <c r="P21" s="2">
        <f>AVERAGE(eod_group_score_df_positive!P21:P25)</f>
        <v>0.48624429006063641</v>
      </c>
      <c r="Q21" s="2">
        <f>AVERAGE(eod_group_score_df_positive!Q21:Q25)</f>
        <v>0.27603321874956921</v>
      </c>
      <c r="R21" s="2">
        <f>AVERAGE(eod_group_score_df_positive!R21:R25)</f>
        <v>0.15852343282358913</v>
      </c>
      <c r="S21" s="2">
        <f>AVERAGE(eod_group_score_df_positive!S21:S25)</f>
        <v>0.46865869784655712</v>
      </c>
      <c r="T21" s="2">
        <f>AVERAGE(eod_group_score_df_positive!T21:T25)</f>
        <v>0.52386346539313855</v>
      </c>
      <c r="U21" s="2">
        <f>AVERAGE(eod_group_score_df_positive!U21:U25)</f>
        <v>0.78506470590359267</v>
      </c>
      <c r="V21" s="2">
        <f>AVERAGE(eod_group_score_df_positive!V21:V25)</f>
        <v>1.3183201640798357</v>
      </c>
      <c r="W21" s="2">
        <f>AVERAGE(eod_group_score_df_positive!W21:W25)</f>
        <v>2.0857451413733457</v>
      </c>
      <c r="X21" s="2">
        <f>AVERAGE(eod_group_score_df_positive!X21:X25)</f>
        <v>0.52265642817187175</v>
      </c>
      <c r="Y21" s="2">
        <f>AVERAGE(eod_group_score_df_positive!Y21:Y25)</f>
        <v>0.33708005214535747</v>
      </c>
      <c r="Z21" s="1" t="s">
        <v>277</v>
      </c>
      <c r="AA21" s="2">
        <f>ABS(AVERAGE(eod_group_score_df_negative!C21:C25))</f>
        <v>0.19622777873892455</v>
      </c>
      <c r="AB21" s="2">
        <f>ABS(AVERAGE(eod_group_score_df_negative!D21:D25))</f>
        <v>0.33347108717657958</v>
      </c>
      <c r="AC21" s="2">
        <f>ABS(AVERAGE(eod_group_score_df_negative!E21:E25))</f>
        <v>0.43094021414519912</v>
      </c>
      <c r="AD21" s="2">
        <f>ABS(AVERAGE(eod_group_score_df_negative!F21:F25))</f>
        <v>0.27432403566006291</v>
      </c>
      <c r="AE21" s="2">
        <f>ABS(AVERAGE(eod_group_score_df_negative!G21:G25))</f>
        <v>0.19266013804649468</v>
      </c>
      <c r="AF21" s="2">
        <f>ABS(AVERAGE(eod_group_score_df_negative!H21:H25))</f>
        <v>0.26581757589412702</v>
      </c>
      <c r="AG21" s="2">
        <f>ABS(AVERAGE(eod_group_score_df_negative!I21:I25))</f>
        <v>0.23162691476300162</v>
      </c>
      <c r="AH21" s="2">
        <f>ABS(AVERAGE(eod_group_score_df_negative!J21:J25))</f>
        <v>0.38422561818509499</v>
      </c>
      <c r="AI21" s="2">
        <f>ABS(AVERAGE(eod_group_score_df_negative!K21:K25))</f>
        <v>0.19585624752953681</v>
      </c>
      <c r="AJ21" s="2">
        <f>ABS(AVERAGE(eod_group_score_df_negative!L21:L25))</f>
        <v>0.33210601663620193</v>
      </c>
      <c r="AK21" s="2">
        <f>ABS(AVERAGE(eod_group_score_df_negative!M21:M25))</f>
        <v>0.19676709363895142</v>
      </c>
      <c r="AL21" s="2">
        <f>ABS(AVERAGE(eod_group_score_df_negative!N21:N25))</f>
        <v>0.36527204707639915</v>
      </c>
      <c r="AM21" s="2">
        <f>ABS(AVERAGE(eod_group_score_df_negative!O21:O25))</f>
        <v>5.4845497780777894E-2</v>
      </c>
      <c r="AN21" s="2">
        <f>ABS(AVERAGE(eod_group_score_df_negative!P21:P25))</f>
        <v>0.10155761325631966</v>
      </c>
      <c r="AO21" s="2">
        <f>ABS(AVERAGE(eod_group_score_df_negative!Q21:Q25))</f>
        <v>0.11576053419614678</v>
      </c>
      <c r="AP21" s="2">
        <f>ABS(AVERAGE(eod_group_score_df_negative!R21:R25))</f>
        <v>0.30771714202572287</v>
      </c>
      <c r="AQ21" s="2">
        <f>ABS(AVERAGE(eod_group_score_df_negative!S21:S25))</f>
        <v>0.1806285137036443</v>
      </c>
      <c r="AR21" s="2">
        <f>ABS(AVERAGE(eod_group_score_df_negative!T21:T25))</f>
        <v>0.21475031828610897</v>
      </c>
      <c r="AS21" s="2">
        <f>ABS(AVERAGE(eod_group_score_df_negative!U21:U25))</f>
        <v>0.18686857973927451</v>
      </c>
      <c r="AT21" s="2">
        <f>ABS(AVERAGE(eod_group_score_df_negative!V21:V25))</f>
        <v>0.19685783938823112</v>
      </c>
      <c r="AU21" s="2">
        <f>ABS(AVERAGE(eod_group_score_df_negative!W21:W25))</f>
        <v>0.10782261321945144</v>
      </c>
      <c r="AV21" s="2">
        <f>ABS(AVERAGE(eod_group_score_df_negative!X21:X25))</f>
        <v>0.15398505394335185</v>
      </c>
      <c r="AW21" s="2">
        <f>ABS(AVERAGE(eod_group_score_df_negative!Y21:Y25))</f>
        <v>0.17644913279757365</v>
      </c>
      <c r="AX21" t="s">
        <v>277</v>
      </c>
      <c r="AY21" s="4">
        <f t="shared" si="2"/>
        <v>4.6675320606493778E-2</v>
      </c>
      <c r="AZ21" s="4">
        <f t="shared" si="3"/>
        <v>3.4459531360288238E-2</v>
      </c>
      <c r="BA21" s="4">
        <f t="shared" si="4"/>
        <v>-0.22590684333830813</v>
      </c>
      <c r="BB21" s="4">
        <f t="shared" si="5"/>
        <v>0.54597134499068078</v>
      </c>
      <c r="BC21" s="4">
        <f t="shared" si="6"/>
        <v>0.6090840638350562</v>
      </c>
      <c r="BD21" s="4">
        <f t="shared" si="7"/>
        <v>-0.36611588116042237</v>
      </c>
      <c r="BE21" s="4">
        <f t="shared" si="8"/>
        <v>0.34200395867164257</v>
      </c>
      <c r="BF21" s="4">
        <f t="shared" si="9"/>
        <v>0.64672617590499026</v>
      </c>
      <c r="BG21" s="4">
        <f t="shared" si="10"/>
        <v>0.3129824447486162</v>
      </c>
      <c r="BH21" s="4">
        <f t="shared" si="11"/>
        <v>-0.25142707965525901</v>
      </c>
      <c r="BI21" s="4">
        <f t="shared" si="12"/>
        <v>0.36450906392823368</v>
      </c>
      <c r="BJ21" s="4">
        <f t="shared" si="13"/>
        <v>0.51350234036379616</v>
      </c>
      <c r="BK21" s="4">
        <f t="shared" si="14"/>
        <v>0.91906079209654046</v>
      </c>
      <c r="BL21" s="4">
        <f t="shared" si="15"/>
        <v>0.65444952565402803</v>
      </c>
      <c r="BM21" s="4">
        <f t="shared" si="16"/>
        <v>0.40907411960605866</v>
      </c>
      <c r="BN21" s="4">
        <f t="shared" si="17"/>
        <v>-0.31999297626628231</v>
      </c>
      <c r="BO21" s="4">
        <f t="shared" si="18"/>
        <v>0.44360982169235746</v>
      </c>
      <c r="BP21" s="4">
        <f t="shared" si="19"/>
        <v>0.41850443890614686</v>
      </c>
      <c r="BQ21" s="4">
        <f t="shared" si="20"/>
        <v>0.6154703568657518</v>
      </c>
      <c r="BR21" s="4">
        <f t="shared" si="21"/>
        <v>0.7401521947419426</v>
      </c>
      <c r="BS21" s="4">
        <f t="shared" si="22"/>
        <v>0.90169201476116057</v>
      </c>
      <c r="BT21" s="4">
        <f t="shared" si="23"/>
        <v>0.54485482190070611</v>
      </c>
      <c r="BU21" s="4">
        <f t="shared" si="24"/>
        <v>0.31279803379750432</v>
      </c>
      <c r="BV21" t="s">
        <v>277</v>
      </c>
      <c r="BW21" s="1">
        <f t="shared" si="1"/>
        <v>45484</v>
      </c>
      <c r="BX21">
        <f>group_stock_price_index[[#This Row],[VNINDEX]]</f>
        <v>1283.8</v>
      </c>
      <c r="BY21" s="5">
        <f t="shared" si="25"/>
        <v>0.28252209681585355</v>
      </c>
      <c r="BZ21" s="5">
        <f t="shared" si="26"/>
        <v>0</v>
      </c>
      <c r="CA21" s="5">
        <f t="shared" si="27"/>
        <v>0.65197816773625905</v>
      </c>
      <c r="CB21" s="5">
        <f t="shared" si="28"/>
        <v>0.79939020321844301</v>
      </c>
      <c r="CC21" s="5">
        <f t="shared" si="29"/>
        <v>0</v>
      </c>
      <c r="CD21" s="5">
        <f t="shared" ref="CD21:CE21" si="96">IF(AVERAGE(BS21:BS25)&lt;0,0,AVERAGE(BS21:BS25))</f>
        <v>0.73644256675996667</v>
      </c>
      <c r="CE21" s="5">
        <f t="shared" si="96"/>
        <v>0.58556091189185755</v>
      </c>
      <c r="CF21" s="5">
        <f t="shared" ref="CF21:CG21" si="97">IF(AVERAGE(BE21:BE25)&lt;0,0,AVERAGE(BE21:BE25))</f>
        <v>0.35683687800402009</v>
      </c>
      <c r="CG21" s="5">
        <f t="shared" si="97"/>
        <v>0.85207557952284052</v>
      </c>
      <c r="CH21" s="5">
        <f t="shared" si="32"/>
        <v>0.71958134604075841</v>
      </c>
      <c r="CI21" s="5">
        <f t="shared" si="33"/>
        <v>0.64159708158019768</v>
      </c>
      <c r="CJ21" s="5">
        <f t="shared" si="34"/>
        <v>0.62484567077872055</v>
      </c>
      <c r="CK21" s="5">
        <f t="shared" si="35"/>
        <v>0.5482376135469893</v>
      </c>
      <c r="CL21" s="5">
        <f t="shared" si="36"/>
        <v>0.27112232540716563</v>
      </c>
      <c r="CM21" s="5">
        <f t="shared" si="37"/>
        <v>0.62889451904802396</v>
      </c>
      <c r="CN21" s="5">
        <f t="shared" si="38"/>
        <v>0.71047038962190878</v>
      </c>
      <c r="CO21" s="5">
        <f t="shared" si="39"/>
        <v>0.91292656940876871</v>
      </c>
      <c r="CP21" s="5">
        <f t="shared" si="40"/>
        <v>0.52799787302398382</v>
      </c>
      <c r="CQ21" s="5">
        <f t="shared" si="41"/>
        <v>0.69777374125404013</v>
      </c>
      <c r="CR21" s="5">
        <f t="shared" ref="CR21:CS21" si="98">IF(AVERAGE(BH21:BH25)&lt;0,0,AVERAGE(BH21:BH25))</f>
        <v>5.200097206069397E-2</v>
      </c>
      <c r="CS21" s="5">
        <f t="shared" si="98"/>
        <v>0.68725638602448369</v>
      </c>
      <c r="CT21" s="5">
        <f t="shared" si="43"/>
        <v>0.50300624960542861</v>
      </c>
      <c r="CU21" s="5">
        <f t="shared" si="44"/>
        <v>0.70760254191342919</v>
      </c>
    </row>
    <row r="22" spans="1:99" x14ac:dyDescent="0.25">
      <c r="A22" s="1">
        <f>eod_group_score_df_positive[[#This Row],[date]]</f>
        <v>45483</v>
      </c>
      <c r="B22" s="1" t="s">
        <v>277</v>
      </c>
      <c r="C22" s="2">
        <f>AVERAGE(eod_group_score_df_positive!C22:C26)</f>
        <v>0.25923128888728264</v>
      </c>
      <c r="D22" s="2">
        <f>AVERAGE(eod_group_score_df_positive!D22:D26)</f>
        <v>0.39210979824108483</v>
      </c>
      <c r="E22" s="2">
        <f>AVERAGE(eod_group_score_df_positive!E22:E26)</f>
        <v>0.27899094656340201</v>
      </c>
      <c r="F22" s="2">
        <f>AVERAGE(eod_group_score_df_positive!F22:F26)</f>
        <v>0.94321177290474323</v>
      </c>
      <c r="G22" s="2">
        <f>AVERAGE(eod_group_score_df_positive!G22:G26)</f>
        <v>0.67735989044012945</v>
      </c>
      <c r="H22" s="2">
        <f>AVERAGE(eod_group_score_df_positive!H22:H26)</f>
        <v>0.41200110135564805</v>
      </c>
      <c r="I22" s="2">
        <f>AVERAGE(eod_group_score_df_positive!I22:I26)</f>
        <v>0.61700203086088501</v>
      </c>
      <c r="J22" s="2">
        <f>AVERAGE(eod_group_score_df_positive!J22:J26)</f>
        <v>2.4298996507364459</v>
      </c>
      <c r="K22" s="2">
        <f>AVERAGE(eod_group_score_df_positive!K22:K26)</f>
        <v>0.41572110372576709</v>
      </c>
      <c r="L22" s="2">
        <f>AVERAGE(eod_group_score_df_positive!L22:L26)</f>
        <v>0.21338826604589789</v>
      </c>
      <c r="M22" s="2">
        <f>AVERAGE(eod_group_score_df_positive!M22:M26)</f>
        <v>0.64760734649357876</v>
      </c>
      <c r="N22" s="2">
        <f>AVERAGE(eod_group_score_df_positive!N22:N26)</f>
        <v>1.156270540136151</v>
      </c>
      <c r="O22" s="2">
        <f>AVERAGE(eod_group_score_df_positive!O22:O26)</f>
        <v>1.3776205047349863</v>
      </c>
      <c r="P22" s="2">
        <f>AVERAGE(eod_group_score_df_positive!P22:P26)</f>
        <v>0.51588354676284331</v>
      </c>
      <c r="Q22" s="2">
        <f>AVERAGE(eod_group_score_df_positive!Q22:Q26)</f>
        <v>0.25806875991301537</v>
      </c>
      <c r="R22" s="2">
        <f>AVERAGE(eod_group_score_df_positive!R22:R26)</f>
        <v>0.2008759070340477</v>
      </c>
      <c r="S22" s="2">
        <f>AVERAGE(eod_group_score_df_positive!S22:S26)</f>
        <v>1.1566855010974002</v>
      </c>
      <c r="T22" s="2">
        <f>AVERAGE(eod_group_score_df_positive!T22:T26)</f>
        <v>0.54770872554543948</v>
      </c>
      <c r="U22" s="2">
        <f>AVERAGE(eod_group_score_df_positive!U22:U26)</f>
        <v>0.7196443881749377</v>
      </c>
      <c r="V22" s="2">
        <f>AVERAGE(eod_group_score_df_positive!V22:V26)</f>
        <v>1.3053323506165555</v>
      </c>
      <c r="W22" s="2">
        <f>AVERAGE(eod_group_score_df_positive!W22:W26)</f>
        <v>2.1122480487843029</v>
      </c>
      <c r="X22" s="2">
        <f>AVERAGE(eod_group_score_df_positive!X22:X26)</f>
        <v>0.54226067612207285</v>
      </c>
      <c r="Y22" s="2">
        <f>AVERAGE(eod_group_score_df_positive!Y22:Y26)</f>
        <v>0.91962484974636782</v>
      </c>
      <c r="Z22" s="1" t="s">
        <v>277</v>
      </c>
      <c r="AA22" s="2">
        <f>ABS(AVERAGE(eod_group_score_df_negative!C22:C26))</f>
        <v>0.23374039144799644</v>
      </c>
      <c r="AB22" s="2">
        <f>ABS(AVERAGE(eod_group_score_df_negative!D22:D26))</f>
        <v>0.14909212593059379</v>
      </c>
      <c r="AC22" s="2">
        <f>ABS(AVERAGE(eod_group_score_df_negative!E22:E26))</f>
        <v>0.44912823850685529</v>
      </c>
      <c r="AD22" s="2">
        <f>ABS(AVERAGE(eod_group_score_df_negative!F22:F26))</f>
        <v>0.25721281761922454</v>
      </c>
      <c r="AE22" s="2">
        <f>ABS(AVERAGE(eod_group_score_df_negative!G22:G26))</f>
        <v>0.20091375035657041</v>
      </c>
      <c r="AF22" s="2">
        <f>ABS(AVERAGE(eod_group_score_df_negative!H22:H26))</f>
        <v>0.22533150338799399</v>
      </c>
      <c r="AG22" s="2">
        <f>ABS(AVERAGE(eod_group_score_df_negative!I22:I26))</f>
        <v>0.19889447907093194</v>
      </c>
      <c r="AH22" s="2">
        <f>ABS(AVERAGE(eod_group_score_df_negative!J22:J26))</f>
        <v>0.30981796932744243</v>
      </c>
      <c r="AI22" s="2">
        <f>ABS(AVERAGE(eod_group_score_df_negative!K22:K26))</f>
        <v>0.1649918883292516</v>
      </c>
      <c r="AJ22" s="2">
        <f>ABS(AVERAGE(eod_group_score_df_negative!L22:L26))</f>
        <v>0.33053224756866373</v>
      </c>
      <c r="AK22" s="2">
        <f>ABS(AVERAGE(eod_group_score_df_negative!M22:M26))</f>
        <v>0.10887159896346518</v>
      </c>
      <c r="AL22" s="2">
        <f>ABS(AVERAGE(eod_group_score_df_negative!N22:N26))</f>
        <v>0.25755852331587381</v>
      </c>
      <c r="AM22" s="2">
        <f>ABS(AVERAGE(eod_group_score_df_negative!O22:O26))</f>
        <v>3.2686288256561162E-2</v>
      </c>
      <c r="AN22" s="2">
        <f>ABS(AVERAGE(eod_group_score_df_negative!P22:P26))</f>
        <v>0.10613918559345628</v>
      </c>
      <c r="AO22" s="2">
        <f>ABS(AVERAGE(eod_group_score_df_negative!Q22:Q26))</f>
        <v>9.8540985391734198E-2</v>
      </c>
      <c r="AP22" s="2">
        <f>ABS(AVERAGE(eod_group_score_df_negative!R22:R26))</f>
        <v>0.34574542995325563</v>
      </c>
      <c r="AQ22" s="2">
        <f>ABS(AVERAGE(eod_group_score_df_negative!S22:S26))</f>
        <v>9.4928078388876652E-2</v>
      </c>
      <c r="AR22" s="2">
        <f>ABS(AVERAGE(eod_group_score_df_negative!T22:T26))</f>
        <v>0.12322974828719394</v>
      </c>
      <c r="AS22" s="2">
        <f>ABS(AVERAGE(eod_group_score_df_negative!U22:U26))</f>
        <v>0.18673287731214233</v>
      </c>
      <c r="AT22" s="2">
        <f>ABS(AVERAGE(eod_group_score_df_negative!V22:V26))</f>
        <v>0.15965131861576026</v>
      </c>
      <c r="AU22" s="2">
        <f>ABS(AVERAGE(eod_group_score_df_negative!W22:W26))</f>
        <v>0.15001286886657089</v>
      </c>
      <c r="AV22" s="2">
        <f>ABS(AVERAGE(eod_group_score_df_negative!X22:X26))</f>
        <v>0.1659513899409</v>
      </c>
      <c r="AW22" s="2">
        <f>ABS(AVERAGE(eod_group_score_df_negative!Y22:Y26))</f>
        <v>0.16218239560800643</v>
      </c>
      <c r="AX22" t="s">
        <v>277</v>
      </c>
      <c r="AY22" s="4">
        <f t="shared" si="2"/>
        <v>5.1708644646583708E-2</v>
      </c>
      <c r="AZ22" s="4">
        <f t="shared" si="3"/>
        <v>0.44903327474756288</v>
      </c>
      <c r="BA22" s="4">
        <f t="shared" si="4"/>
        <v>-0.233666816411432</v>
      </c>
      <c r="BB22" s="4">
        <f t="shared" si="5"/>
        <v>0.57146359771428046</v>
      </c>
      <c r="BC22" s="4">
        <f t="shared" si="6"/>
        <v>0.54248029082526605</v>
      </c>
      <c r="BD22" s="4">
        <f t="shared" si="7"/>
        <v>0.29289196343993612</v>
      </c>
      <c r="BE22" s="4">
        <f t="shared" si="8"/>
        <v>0.51245169785674605</v>
      </c>
      <c r="BF22" s="4">
        <f t="shared" si="9"/>
        <v>0.77383218835507739</v>
      </c>
      <c r="BG22" s="4">
        <f t="shared" si="10"/>
        <v>0.43176098834854476</v>
      </c>
      <c r="BH22" s="4">
        <f t="shared" si="11"/>
        <v>-0.21536966999883658</v>
      </c>
      <c r="BI22" s="4">
        <f t="shared" si="12"/>
        <v>0.71216224954499441</v>
      </c>
      <c r="BJ22" s="4">
        <f t="shared" si="13"/>
        <v>0.63565818531553553</v>
      </c>
      <c r="BK22" s="4">
        <f t="shared" si="14"/>
        <v>0.95364655631101825</v>
      </c>
      <c r="BL22" s="4">
        <f t="shared" si="15"/>
        <v>0.65872891753847063</v>
      </c>
      <c r="BM22" s="4">
        <f t="shared" si="16"/>
        <v>0.44734552720917042</v>
      </c>
      <c r="BN22" s="4">
        <f t="shared" si="17"/>
        <v>-0.26502720094618792</v>
      </c>
      <c r="BO22" s="4">
        <f t="shared" si="18"/>
        <v>0.84831088453380354</v>
      </c>
      <c r="BP22" s="4">
        <f t="shared" si="19"/>
        <v>0.63266453454886018</v>
      </c>
      <c r="BQ22" s="4">
        <f t="shared" si="20"/>
        <v>0.58795772042716987</v>
      </c>
      <c r="BR22" s="4">
        <f t="shared" si="21"/>
        <v>0.78204355179000584</v>
      </c>
      <c r="BS22" s="4">
        <f t="shared" si="22"/>
        <v>0.86737792471582464</v>
      </c>
      <c r="BT22" s="4">
        <f t="shared" si="23"/>
        <v>0.53135113649378607</v>
      </c>
      <c r="BU22" s="4">
        <f t="shared" si="24"/>
        <v>0.70016396857301622</v>
      </c>
      <c r="BV22" t="s">
        <v>277</v>
      </c>
      <c r="BW22" s="1">
        <f t="shared" si="1"/>
        <v>45483</v>
      </c>
      <c r="BX22">
        <f>group_stock_price_index[[#This Row],[VNINDEX]]</f>
        <v>1285.94</v>
      </c>
      <c r="BY22" s="5">
        <f t="shared" si="25"/>
        <v>0.36906929886742262</v>
      </c>
      <c r="BZ22" s="5">
        <f t="shared" si="26"/>
        <v>1.5878095499077139E-2</v>
      </c>
      <c r="CA22" s="5">
        <f t="shared" si="27"/>
        <v>0.60993265581194178</v>
      </c>
      <c r="CB22" s="5">
        <f t="shared" si="28"/>
        <v>0.83652007739385592</v>
      </c>
      <c r="CC22" s="5">
        <f t="shared" si="29"/>
        <v>0</v>
      </c>
      <c r="CD22" s="5">
        <f t="shared" ref="CD22:CE22" si="99">IF(AVERAGE(BS22:BS26)&lt;0,0,AVERAGE(BS22:BS26))</f>
        <v>0.52608564449077455</v>
      </c>
      <c r="CE22" s="5">
        <f t="shared" si="99"/>
        <v>0.48272806458363116</v>
      </c>
      <c r="CF22" s="5">
        <f t="shared" ref="CF22:CG22" si="100">IF(AVERAGE(BE22:BE26)&lt;0,0,AVERAGE(BE22:BE26))</f>
        <v>0.2805267224389133</v>
      </c>
      <c r="CG22" s="5">
        <f t="shared" si="100"/>
        <v>0.81851783487731833</v>
      </c>
      <c r="CH22" s="5">
        <f t="shared" si="32"/>
        <v>0.5376845248665042</v>
      </c>
      <c r="CI22" s="5">
        <f t="shared" si="33"/>
        <v>0.55770352127642275</v>
      </c>
      <c r="CJ22" s="5">
        <f t="shared" si="34"/>
        <v>0.64708317168236618</v>
      </c>
      <c r="CK22" s="5">
        <f t="shared" si="35"/>
        <v>0.37759464184725633</v>
      </c>
      <c r="CL22" s="5">
        <f t="shared" si="36"/>
        <v>0.30277968771394387</v>
      </c>
      <c r="CM22" s="5">
        <f t="shared" si="37"/>
        <v>0.50926800532776029</v>
      </c>
      <c r="CN22" s="5">
        <f t="shared" si="38"/>
        <v>0.7791215314862564</v>
      </c>
      <c r="CO22" s="5">
        <f t="shared" si="39"/>
        <v>0.85212576858557632</v>
      </c>
      <c r="CP22" s="5">
        <f t="shared" si="40"/>
        <v>0.41883312546178686</v>
      </c>
      <c r="CQ22" s="5">
        <f t="shared" si="41"/>
        <v>0.56464700029040793</v>
      </c>
      <c r="CR22" s="5">
        <f t="shared" ref="CR22:CS22" si="101">IF(AVERAGE(BH22:BH26)&lt;0,0,AVERAGE(BH22:BH26))</f>
        <v>2.0348353235959338E-2</v>
      </c>
      <c r="CS22" s="5">
        <f t="shared" si="101"/>
        <v>0.72279314724498245</v>
      </c>
      <c r="CT22" s="5">
        <f t="shared" si="43"/>
        <v>0.59931328599239875</v>
      </c>
      <c r="CU22" s="5">
        <f t="shared" si="44"/>
        <v>0.7920033883941151</v>
      </c>
    </row>
    <row r="23" spans="1:99" x14ac:dyDescent="0.25">
      <c r="A23" s="1">
        <f>eod_group_score_df_positive[[#This Row],[date]]</f>
        <v>45482</v>
      </c>
      <c r="B23" s="1" t="s">
        <v>277</v>
      </c>
      <c r="C23" s="2">
        <f>AVERAGE(eod_group_score_df_positive!C23:C27)</f>
        <v>0.26405668809255151</v>
      </c>
      <c r="D23" s="2">
        <f>AVERAGE(eod_group_score_df_positive!D23:D27)</f>
        <v>0.41547743413169058</v>
      </c>
      <c r="E23" s="2">
        <f>AVERAGE(eod_group_score_df_positive!E23:E27)</f>
        <v>0.27990318462329328</v>
      </c>
      <c r="F23" s="2">
        <f>AVERAGE(eod_group_score_df_positive!F23:F27)</f>
        <v>0.99598239020323676</v>
      </c>
      <c r="G23" s="2">
        <f>AVERAGE(eod_group_score_df_positive!G23:G27)</f>
        <v>0.717058659689078</v>
      </c>
      <c r="H23" s="2">
        <f>AVERAGE(eod_group_score_df_positive!H23:H27)</f>
        <v>0.43383672858418992</v>
      </c>
      <c r="I23" s="2">
        <f>AVERAGE(eod_group_score_df_positive!I23:I27)</f>
        <v>0.63504803584819203</v>
      </c>
      <c r="J23" s="2">
        <f>AVERAGE(eod_group_score_df_positive!J23:J27)</f>
        <v>2.4502002107157468</v>
      </c>
      <c r="K23" s="2">
        <f>AVERAGE(eod_group_score_df_positive!K23:K27)</f>
        <v>0.48109652492801541</v>
      </c>
      <c r="L23" s="2">
        <f>AVERAGE(eod_group_score_df_positive!L23:L27)</f>
        <v>0.21447953019177229</v>
      </c>
      <c r="M23" s="2">
        <f>AVERAGE(eod_group_score_df_positive!M23:M27)</f>
        <v>0.73448397868283422</v>
      </c>
      <c r="N23" s="2">
        <f>AVERAGE(eod_group_score_df_positive!N23:N27)</f>
        <v>1.2196902924640327</v>
      </c>
      <c r="O23" s="2">
        <f>AVERAGE(eod_group_score_df_positive!O23:O27)</f>
        <v>1.3542923779169427</v>
      </c>
      <c r="P23" s="2">
        <f>AVERAGE(eod_group_score_df_positive!P23:P27)</f>
        <v>0.34063386375622606</v>
      </c>
      <c r="Q23" s="2">
        <f>AVERAGE(eod_group_score_df_positive!Q23:Q27)</f>
        <v>0.34612965999728368</v>
      </c>
      <c r="R23" s="2">
        <f>AVERAGE(eod_group_score_df_positive!R23:R27)</f>
        <v>0.20078175711579077</v>
      </c>
      <c r="S23" s="2">
        <f>AVERAGE(eod_group_score_df_positive!S23:S27)</f>
        <v>1.2347847148515416</v>
      </c>
      <c r="T23" s="2">
        <f>AVERAGE(eod_group_score_df_positive!T23:T27)</f>
        <v>0.54540679525787206</v>
      </c>
      <c r="U23" s="2">
        <f>AVERAGE(eod_group_score_df_positive!U23:U27)</f>
        <v>0.73267145098431152</v>
      </c>
      <c r="V23" s="2">
        <f>AVERAGE(eod_group_score_df_positive!V23:V27)</f>
        <v>1.1483161009229759</v>
      </c>
      <c r="W23" s="2">
        <f>AVERAGE(eod_group_score_df_positive!W23:W27)</f>
        <v>2.0795773186126825</v>
      </c>
      <c r="X23" s="2">
        <f>AVERAGE(eod_group_score_df_positive!X23:X27)</f>
        <v>0.60685329698223622</v>
      </c>
      <c r="Y23" s="2">
        <f>AVERAGE(eod_group_score_df_positive!Y23:Y27)</f>
        <v>1.2896451455809932</v>
      </c>
      <c r="Z23" s="1" t="s">
        <v>277</v>
      </c>
      <c r="AA23" s="2">
        <f>ABS(AVERAGE(eod_group_score_df_negative!C23:C27))</f>
        <v>0.13663273763910944</v>
      </c>
      <c r="AB23" s="2">
        <f>ABS(AVERAGE(eod_group_score_df_negative!D23:D27))</f>
        <v>7.8949832223468019E-2</v>
      </c>
      <c r="AC23" s="2">
        <f>ABS(AVERAGE(eod_group_score_df_negative!E23:E27))</f>
        <v>0.39232659565646011</v>
      </c>
      <c r="AD23" s="2">
        <f>ABS(AVERAGE(eod_group_score_df_negative!F23:F27))</f>
        <v>0.1192097631158118</v>
      </c>
      <c r="AE23" s="2">
        <f>ABS(AVERAGE(eod_group_score_df_negative!G23:G27))</f>
        <v>8.1958646632098203E-2</v>
      </c>
      <c r="AF23" s="2">
        <f>ABS(AVERAGE(eod_group_score_df_negative!H23:H27))</f>
        <v>0.18542250492408927</v>
      </c>
      <c r="AG23" s="2">
        <f>ABS(AVERAGE(eod_group_score_df_negative!I23:I27))</f>
        <v>0.24263059345462143</v>
      </c>
      <c r="AH23" s="2">
        <f>ABS(AVERAGE(eod_group_score_df_negative!J23:J27))</f>
        <v>7.0018004659002264E-2</v>
      </c>
      <c r="AI23" s="2">
        <f>ABS(AVERAGE(eod_group_score_df_negative!K23:K27))</f>
        <v>7.8888292082977776E-2</v>
      </c>
      <c r="AJ23" s="2">
        <f>ABS(AVERAGE(eod_group_score_df_negative!L23:L27))</f>
        <v>0.22559212893991415</v>
      </c>
      <c r="AK23" s="2">
        <f>ABS(AVERAGE(eod_group_score_df_negative!M23:M27))</f>
        <v>6.0398343410740463E-2</v>
      </c>
      <c r="AL23" s="2">
        <f>ABS(AVERAGE(eod_group_score_df_negative!N23:N27))</f>
        <v>8.1912587458578115E-2</v>
      </c>
      <c r="AM23" s="2">
        <f>ABS(AVERAGE(eod_group_score_df_negative!O23:O27))</f>
        <v>6.3541123239686664E-2</v>
      </c>
      <c r="AN23" s="2">
        <f>ABS(AVERAGE(eod_group_score_df_negative!P23:P27))</f>
        <v>6.5220446345124861E-2</v>
      </c>
      <c r="AO23" s="2">
        <f>ABS(AVERAGE(eod_group_score_df_negative!Q23:Q27))</f>
        <v>2.6175371844638372E-2</v>
      </c>
      <c r="AP23" s="2">
        <f>ABS(AVERAGE(eod_group_score_df_negative!R23:R27))</f>
        <v>0.23278800272753597</v>
      </c>
      <c r="AQ23" s="2">
        <f>ABS(AVERAGE(eod_group_score_df_negative!S23:S27))</f>
        <v>7.7289814391611714E-2</v>
      </c>
      <c r="AR23" s="2">
        <f>ABS(AVERAGE(eod_group_score_df_negative!T23:T27))</f>
        <v>0.10603796705720545</v>
      </c>
      <c r="AS23" s="2">
        <f>ABS(AVERAGE(eod_group_score_df_negative!U23:U27))</f>
        <v>7.6022248932652928E-2</v>
      </c>
      <c r="AT23" s="2">
        <f>ABS(AVERAGE(eod_group_score_df_negative!V23:V27))</f>
        <v>8.0377093817649431E-2</v>
      </c>
      <c r="AU23" s="2">
        <f>ABS(AVERAGE(eod_group_score_df_negative!W23:W27))</f>
        <v>0.16326995144984982</v>
      </c>
      <c r="AV23" s="2">
        <f>ABS(AVERAGE(eod_group_score_df_negative!X23:X27))</f>
        <v>0.1097683327522937</v>
      </c>
      <c r="AW23" s="2">
        <f>ABS(AVERAGE(eod_group_score_df_negative!Y23:Y27))</f>
        <v>0.14983810473108186</v>
      </c>
      <c r="AX23" t="s">
        <v>277</v>
      </c>
      <c r="AY23" s="4">
        <f t="shared" si="2"/>
        <v>0.31801176240367535</v>
      </c>
      <c r="AZ23" s="4">
        <f t="shared" si="3"/>
        <v>0.68064126881401998</v>
      </c>
      <c r="BA23" s="4">
        <f t="shared" si="4"/>
        <v>-0.16723955756078077</v>
      </c>
      <c r="BB23" s="4">
        <f t="shared" si="5"/>
        <v>0.78620767235311295</v>
      </c>
      <c r="BC23" s="4">
        <f t="shared" si="6"/>
        <v>0.79485138561153079</v>
      </c>
      <c r="BD23" s="4">
        <f t="shared" si="7"/>
        <v>0.40114738742410611</v>
      </c>
      <c r="BE23" s="4">
        <f t="shared" si="8"/>
        <v>0.44710834842280311</v>
      </c>
      <c r="BF23" s="4">
        <f t="shared" si="9"/>
        <v>0.9444349665978502</v>
      </c>
      <c r="BG23" s="4">
        <f t="shared" si="10"/>
        <v>0.71824846072057302</v>
      </c>
      <c r="BH23" s="4">
        <f t="shared" si="11"/>
        <v>-2.5251793696663697E-2</v>
      </c>
      <c r="BI23" s="4">
        <f t="shared" si="12"/>
        <v>0.84803198729678053</v>
      </c>
      <c r="BJ23" s="4">
        <f t="shared" si="13"/>
        <v>0.87413582326515982</v>
      </c>
      <c r="BK23" s="4">
        <f t="shared" si="14"/>
        <v>0.91036870946009996</v>
      </c>
      <c r="BL23" s="4">
        <f t="shared" si="15"/>
        <v>0.67860168182598402</v>
      </c>
      <c r="BM23" s="4">
        <f t="shared" si="16"/>
        <v>0.85938749355527255</v>
      </c>
      <c r="BN23" s="4">
        <f t="shared" si="17"/>
        <v>-7.3820290472543251E-2</v>
      </c>
      <c r="BO23" s="4">
        <f t="shared" si="18"/>
        <v>0.88218685346144954</v>
      </c>
      <c r="BP23" s="4">
        <f t="shared" si="19"/>
        <v>0.67445292926948364</v>
      </c>
      <c r="BQ23" s="4">
        <f t="shared" si="20"/>
        <v>0.81198753263328549</v>
      </c>
      <c r="BR23" s="4">
        <f t="shared" si="21"/>
        <v>0.86916653536993538</v>
      </c>
      <c r="BS23" s="4">
        <f t="shared" si="22"/>
        <v>0.85440831961304464</v>
      </c>
      <c r="BT23" s="4">
        <f t="shared" si="23"/>
        <v>0.69365051737844696</v>
      </c>
      <c r="BU23" s="4">
        <f t="shared" si="24"/>
        <v>0.79181681384816738</v>
      </c>
      <c r="BV23" t="s">
        <v>277</v>
      </c>
      <c r="BW23" s="1">
        <f t="shared" si="1"/>
        <v>45482</v>
      </c>
      <c r="BX23">
        <f>group_stock_price_index[[#This Row],[VNINDEX]]</f>
        <v>1293.71</v>
      </c>
      <c r="BY23" s="5">
        <f t="shared" si="25"/>
        <v>0.48937412665002783</v>
      </c>
      <c r="BZ23" s="5">
        <f t="shared" si="26"/>
        <v>9.727490936768006E-2</v>
      </c>
      <c r="CA23" s="5">
        <f t="shared" si="27"/>
        <v>0.57522467695021551</v>
      </c>
      <c r="CB23" s="5">
        <f t="shared" si="28"/>
        <v>0.71364085274136779</v>
      </c>
      <c r="CC23" s="5">
        <f t="shared" si="29"/>
        <v>0</v>
      </c>
      <c r="CD23" s="5">
        <f t="shared" ref="CD23:CE23" si="102">IF(AVERAGE(BS23:BS27)&lt;0,0,AVERAGE(BS23:BS27))</f>
        <v>0.34646899929117581</v>
      </c>
      <c r="CE23" s="5">
        <f t="shared" si="102"/>
        <v>0.38167216195015097</v>
      </c>
      <c r="CF23" s="5">
        <f t="shared" ref="CF23:CG23" si="103">IF(AVERAGE(BE23:BE27)&lt;0,0,AVERAGE(BE23:BE27))</f>
        <v>0.11608458870950164</v>
      </c>
      <c r="CG23" s="5">
        <f t="shared" si="103"/>
        <v>0.64657898444231421</v>
      </c>
      <c r="CH23" s="5">
        <f t="shared" si="32"/>
        <v>0.31454522811550112</v>
      </c>
      <c r="CI23" s="5">
        <f t="shared" si="33"/>
        <v>0.4663477131340702</v>
      </c>
      <c r="CJ23" s="5">
        <f t="shared" si="34"/>
        <v>0.67474300461551828</v>
      </c>
      <c r="CK23" s="5">
        <f t="shared" si="35"/>
        <v>0.21014291012129727</v>
      </c>
      <c r="CL23" s="5">
        <f t="shared" si="36"/>
        <v>0.143208498897124</v>
      </c>
      <c r="CM23" s="5">
        <f t="shared" si="37"/>
        <v>0.41115666160378145</v>
      </c>
      <c r="CN23" s="5">
        <f t="shared" si="38"/>
        <v>0.8431166995341226</v>
      </c>
      <c r="CO23" s="5">
        <f t="shared" si="39"/>
        <v>0.79340922768034838</v>
      </c>
      <c r="CP23" s="5">
        <f t="shared" si="40"/>
        <v>0.22724187717478586</v>
      </c>
      <c r="CQ23" s="5">
        <f t="shared" si="41"/>
        <v>0.39710888751571</v>
      </c>
      <c r="CR23" s="5">
        <f t="shared" ref="CR23:CS23" si="104">IF(AVERAGE(BH23:BH27)&lt;0,0,AVERAGE(BH23:BH27))</f>
        <v>0</v>
      </c>
      <c r="CS23" s="5">
        <f t="shared" si="104"/>
        <v>0.63443247503573319</v>
      </c>
      <c r="CT23" s="5">
        <f t="shared" si="43"/>
        <v>0.60174943308834372</v>
      </c>
      <c r="CU23" s="5">
        <f t="shared" si="44"/>
        <v>0.73878893739064644</v>
      </c>
    </row>
    <row r="24" spans="1:99" x14ac:dyDescent="0.25">
      <c r="A24" s="1">
        <f>eod_group_score_df_positive[[#This Row],[date]]</f>
        <v>45481</v>
      </c>
      <c r="B24" s="1" t="s">
        <v>277</v>
      </c>
      <c r="C24" s="2">
        <f>AVERAGE(eod_group_score_df_positive!C24:C28)</f>
        <v>0.2187580279465749</v>
      </c>
      <c r="D24" s="2">
        <f>AVERAGE(eod_group_score_df_positive!D24:D28)</f>
        <v>0.38335791725741802</v>
      </c>
      <c r="E24" s="2">
        <f>AVERAGE(eod_group_score_df_positive!E24:E28)</f>
        <v>0.38111847155712597</v>
      </c>
      <c r="F24" s="2">
        <f>AVERAGE(eod_group_score_df_positive!F24:F28)</f>
        <v>0.78148012911105502</v>
      </c>
      <c r="G24" s="2">
        <f>AVERAGE(eod_group_score_df_positive!G24:G28)</f>
        <v>0.23243778498747653</v>
      </c>
      <c r="H24" s="2">
        <f>AVERAGE(eod_group_score_df_positive!H24:H28)</f>
        <v>0.36707159005696222</v>
      </c>
      <c r="I24" s="2">
        <f>AVERAGE(eod_group_score_df_positive!I24:I28)</f>
        <v>0.37559245173713046</v>
      </c>
      <c r="J24" s="2">
        <f>AVERAGE(eod_group_score_df_positive!J24:J28)</f>
        <v>2.211592710195013</v>
      </c>
      <c r="K24" s="2">
        <f>AVERAGE(eod_group_score_df_positive!K24:K28)</f>
        <v>0.49745277289045742</v>
      </c>
      <c r="L24" s="2">
        <f>AVERAGE(eod_group_score_df_positive!L24:L28)</f>
        <v>0.22498119766258134</v>
      </c>
      <c r="M24" s="2">
        <f>AVERAGE(eod_group_score_df_positive!M24:M28)</f>
        <v>0.52840139938401443</v>
      </c>
      <c r="N24" s="2">
        <f>AVERAGE(eod_group_score_df_positive!N24:N28)</f>
        <v>0.87668254401818901</v>
      </c>
      <c r="O24" s="2">
        <f>AVERAGE(eod_group_score_df_positive!O24:O28)</f>
        <v>1.2045249097436468</v>
      </c>
      <c r="P24" s="2">
        <f>AVERAGE(eod_group_score_df_positive!P24:P28)</f>
        <v>0.29346142454018875</v>
      </c>
      <c r="Q24" s="2">
        <f>AVERAGE(eod_group_score_df_positive!Q24:Q28)</f>
        <v>0.51992678648616997</v>
      </c>
      <c r="R24" s="2">
        <f>AVERAGE(eod_group_score_df_positive!R24:R28)</f>
        <v>0.22058645475696159</v>
      </c>
      <c r="S24" s="2">
        <f>AVERAGE(eod_group_score_df_positive!S24:S28)</f>
        <v>1.4467821539368635</v>
      </c>
      <c r="T24" s="2">
        <f>AVERAGE(eod_group_score_df_positive!T24:T28)</f>
        <v>0.24030916718387432</v>
      </c>
      <c r="U24" s="2">
        <f>AVERAGE(eod_group_score_df_positive!U24:U28)</f>
        <v>6.641391032105276E-2</v>
      </c>
      <c r="V24" s="2">
        <f>AVERAGE(eod_group_score_df_positive!V24:V28)</f>
        <v>0.84516599424589034</v>
      </c>
      <c r="W24" s="2">
        <f>AVERAGE(eod_group_score_df_positive!W24:W28)</f>
        <v>1.9786751173976511</v>
      </c>
      <c r="X24" s="2">
        <f>AVERAGE(eod_group_score_df_positive!X24:X28)</f>
        <v>0.35126950632932907</v>
      </c>
      <c r="Y24" s="2">
        <f>AVERAGE(eod_group_score_df_positive!Y24:Y28)</f>
        <v>1.2319703539556677</v>
      </c>
      <c r="Z24" s="1" t="s">
        <v>277</v>
      </c>
      <c r="AA24" s="2">
        <f>ABS(AVERAGE(eod_group_score_df_negative!C24:C28))</f>
        <v>0.10612210203692414</v>
      </c>
      <c r="AB24" s="2">
        <f>ABS(AVERAGE(eod_group_score_df_negative!D24:D28))</f>
        <v>4.984719589596983E-2</v>
      </c>
      <c r="AC24" s="2">
        <f>ABS(AVERAGE(eod_group_score_df_negative!E24:E28))</f>
        <v>0.36076342184494792</v>
      </c>
      <c r="AD24" s="2">
        <f>ABS(AVERAGE(eod_group_score_df_negative!F24:F28))</f>
        <v>0.11756593183846217</v>
      </c>
      <c r="AE24" s="2">
        <f>ABS(AVERAGE(eod_group_score_df_negative!G24:G28))</f>
        <v>8.4024480837946919E-2</v>
      </c>
      <c r="AF24" s="2">
        <f>ABS(AVERAGE(eod_group_score_df_negative!H24:H28))</f>
        <v>0.16638915241543678</v>
      </c>
      <c r="AG24" s="2">
        <f>ABS(AVERAGE(eod_group_score_df_negative!I24:I28))</f>
        <v>0.27307262216712114</v>
      </c>
      <c r="AH24" s="2">
        <f>ABS(AVERAGE(eod_group_score_df_negative!J24:J28))</f>
        <v>3.7917734127266137E-2</v>
      </c>
      <c r="AI24" s="2">
        <f>ABS(AVERAGE(eod_group_score_df_negative!K24:K28))</f>
        <v>5.283707026131633E-2</v>
      </c>
      <c r="AJ24" s="2">
        <f>ABS(AVERAGE(eod_group_score_df_negative!L24:L28))</f>
        <v>0.13388564976533407</v>
      </c>
      <c r="AK24" s="2">
        <f>ABS(AVERAGE(eod_group_score_df_negative!M24:M28))</f>
        <v>7.4415487427337293E-2</v>
      </c>
      <c r="AL24" s="2">
        <f>ABS(AVERAGE(eod_group_score_df_negative!N24:N28))</f>
        <v>6.9423526315012307E-2</v>
      </c>
      <c r="AM24" s="2">
        <f>ABS(AVERAGE(eod_group_score_df_negative!O24:O28))</f>
        <v>5.5692804426024679E-2</v>
      </c>
      <c r="AN24" s="2">
        <f>ABS(AVERAGE(eod_group_score_df_negative!P24:P28))</f>
        <v>7.8009546661957585E-2</v>
      </c>
      <c r="AO24" s="2">
        <f>ABS(AVERAGE(eod_group_score_df_negative!Q24:Q28))</f>
        <v>2.7729787534036238E-2</v>
      </c>
      <c r="AP24" s="2">
        <f>ABS(AVERAGE(eod_group_score_df_negative!R24:R28))</f>
        <v>0.23407996573558601</v>
      </c>
      <c r="AQ24" s="2">
        <f>ABS(AVERAGE(eod_group_score_df_negative!S24:S28))</f>
        <v>7.9956677019480518E-2</v>
      </c>
      <c r="AR24" s="2">
        <f>ABS(AVERAGE(eod_group_score_df_negative!T24:T28))</f>
        <v>0.10569451363885307</v>
      </c>
      <c r="AS24" s="2">
        <f>ABS(AVERAGE(eod_group_score_df_negative!U24:U28))</f>
        <v>7.6786827767368213E-2</v>
      </c>
      <c r="AT24" s="2">
        <f>ABS(AVERAGE(eod_group_score_df_negative!V24:V28))</f>
        <v>0.12694328947890476</v>
      </c>
      <c r="AU24" s="2">
        <f>ABS(AVERAGE(eod_group_score_df_negative!W24:W28))</f>
        <v>0.1511902823150717</v>
      </c>
      <c r="AV24" s="2">
        <f>ABS(AVERAGE(eod_group_score_df_negative!X24:X28))</f>
        <v>0.11766486856383307</v>
      </c>
      <c r="AW24" s="2">
        <f>ABS(AVERAGE(eod_group_score_df_negative!Y24:Y28))</f>
        <v>0.11395804183053812</v>
      </c>
      <c r="AX24" t="s">
        <v>277</v>
      </c>
      <c r="AY24" s="4">
        <f t="shared" si="2"/>
        <v>0.34669995335009146</v>
      </c>
      <c r="AZ24" s="4">
        <f t="shared" si="3"/>
        <v>0.76986792453523012</v>
      </c>
      <c r="BA24" s="4">
        <f t="shared" si="4"/>
        <v>2.743704879874502E-2</v>
      </c>
      <c r="BB24" s="4">
        <f t="shared" si="5"/>
        <v>0.73846516447823307</v>
      </c>
      <c r="BC24" s="4">
        <f t="shared" si="6"/>
        <v>0.46897630516050803</v>
      </c>
      <c r="BD24" s="4">
        <f t="shared" si="7"/>
        <v>0.37618970181654682</v>
      </c>
      <c r="BE24" s="4">
        <f t="shared" si="8"/>
        <v>0.15804740180159924</v>
      </c>
      <c r="BF24" s="4">
        <f t="shared" si="9"/>
        <v>0.96628801237800876</v>
      </c>
      <c r="BG24" s="4">
        <f t="shared" si="10"/>
        <v>0.80796639836674755</v>
      </c>
      <c r="BH24" s="4">
        <f t="shared" si="11"/>
        <v>0.25384219397849334</v>
      </c>
      <c r="BI24" s="4">
        <f t="shared" si="12"/>
        <v>0.75310748900561175</v>
      </c>
      <c r="BJ24" s="4">
        <f t="shared" si="13"/>
        <v>0.85324367215916364</v>
      </c>
      <c r="BK24" s="4">
        <f t="shared" si="14"/>
        <v>0.91161399526474762</v>
      </c>
      <c r="BL24" s="4">
        <f t="shared" si="15"/>
        <v>0.57999653965151154</v>
      </c>
      <c r="BM24" s="4">
        <f t="shared" si="16"/>
        <v>0.89873293282876543</v>
      </c>
      <c r="BN24" s="4">
        <f t="shared" si="17"/>
        <v>-2.9677826139011269E-2</v>
      </c>
      <c r="BO24" s="4">
        <f t="shared" si="18"/>
        <v>0.89525821260549709</v>
      </c>
      <c r="BP24" s="4">
        <f t="shared" si="19"/>
        <v>0.38905555346964693</v>
      </c>
      <c r="BQ24" s="4">
        <f t="shared" si="20"/>
        <v>-7.2436200991579894E-2</v>
      </c>
      <c r="BR24" s="4">
        <f t="shared" si="21"/>
        <v>0.73882917979653306</v>
      </c>
      <c r="BS24" s="4">
        <f t="shared" si="22"/>
        <v>0.85802832203813029</v>
      </c>
      <c r="BT24" s="4">
        <f t="shared" si="23"/>
        <v>0.49816061750371449</v>
      </c>
      <c r="BU24" s="4">
        <f t="shared" si="24"/>
        <v>0.83066254908163806</v>
      </c>
      <c r="BV24" t="s">
        <v>277</v>
      </c>
      <c r="BW24" s="1">
        <f t="shared" si="1"/>
        <v>45481</v>
      </c>
      <c r="BX24">
        <f>group_stock_price_index[[#This Row],[VNINDEX]]</f>
        <v>1283.56</v>
      </c>
      <c r="BY24" s="5">
        <f t="shared" si="25"/>
        <v>0.58370525403288354</v>
      </c>
      <c r="BZ24" s="5">
        <f t="shared" si="26"/>
        <v>0.14939661927722134</v>
      </c>
      <c r="CA24" s="5">
        <f t="shared" si="27"/>
        <v>0.47503792563746378</v>
      </c>
      <c r="CB24" s="5">
        <f t="shared" si="28"/>
        <v>0.57741740667833785</v>
      </c>
      <c r="CC24" s="5">
        <f t="shared" si="29"/>
        <v>1.2502623116654236E-2</v>
      </c>
      <c r="CD24" s="5">
        <f t="shared" ref="CD24:CE24" si="105">IF(AVERAGE(BS24:BS28)&lt;0,0,AVERAGE(BS24:BS28))</f>
        <v>0.1623712500974655</v>
      </c>
      <c r="CE24" s="5">
        <f t="shared" si="105"/>
        <v>0.25064618670479138</v>
      </c>
      <c r="CF24" s="5">
        <f t="shared" ref="CF24:CG24" si="106">IF(AVERAGE(BE24:BE28)&lt;0,0,AVERAGE(BE24:BE28))</f>
        <v>0</v>
      </c>
      <c r="CG24" s="5">
        <f t="shared" si="106"/>
        <v>0.4896991382257368</v>
      </c>
      <c r="CH24" s="5">
        <f t="shared" si="32"/>
        <v>0.15718619812893558</v>
      </c>
      <c r="CI24" s="5">
        <f t="shared" si="33"/>
        <v>0.33306559104413563</v>
      </c>
      <c r="CJ24" s="5">
        <f t="shared" si="34"/>
        <v>0.65285174650900901</v>
      </c>
      <c r="CK24" s="5">
        <f t="shared" si="35"/>
        <v>0</v>
      </c>
      <c r="CL24" s="5">
        <f t="shared" si="36"/>
        <v>0</v>
      </c>
      <c r="CM24" s="5">
        <f t="shared" si="37"/>
        <v>0.30319176773808165</v>
      </c>
      <c r="CN24" s="5">
        <f t="shared" si="38"/>
        <v>0.81523079082840655</v>
      </c>
      <c r="CO24" s="5">
        <f t="shared" si="39"/>
        <v>0.78272204364394249</v>
      </c>
      <c r="CP24" s="5">
        <f t="shared" si="40"/>
        <v>3.7867772517978605E-2</v>
      </c>
      <c r="CQ24" s="5">
        <f t="shared" si="41"/>
        <v>0.17879778921054623</v>
      </c>
      <c r="CR24" s="5">
        <f t="shared" ref="CR24:CS24" si="107">IF(AVERAGE(BH24:BH28)&lt;0,0,AVERAGE(BH24:BH28))</f>
        <v>0</v>
      </c>
      <c r="CS24" s="5">
        <f t="shared" si="107"/>
        <v>0.57816844905925269</v>
      </c>
      <c r="CT24" s="5">
        <f t="shared" si="43"/>
        <v>0.57005086039247232</v>
      </c>
      <c r="CU24" s="5">
        <f t="shared" si="44"/>
        <v>0.57330782015547022</v>
      </c>
    </row>
    <row r="25" spans="1:99" x14ac:dyDescent="0.25">
      <c r="A25" s="1">
        <f>eod_group_score_df_positive[[#This Row],[date]]</f>
        <v>45478</v>
      </c>
      <c r="B25" s="1" t="s">
        <v>277</v>
      </c>
      <c r="C25" s="2">
        <f>AVERAGE(eod_group_score_df_positive!C25:C29)</f>
        <v>0.41575076150498819</v>
      </c>
      <c r="D25" s="2">
        <f>AVERAGE(eod_group_score_df_positive!D25:D29)</f>
        <v>0.27928771360502996</v>
      </c>
      <c r="E25" s="2">
        <f>AVERAGE(eod_group_score_df_positive!E25:E29)</f>
        <v>0.38643708683497824</v>
      </c>
      <c r="F25" s="2">
        <f>AVERAGE(eod_group_score_df_positive!F25:F29)</f>
        <v>0.27834790368711593</v>
      </c>
      <c r="G25" s="2">
        <f>AVERAGE(eod_group_score_df_positive!G25:G29)</f>
        <v>0.33207758683923483</v>
      </c>
      <c r="H25" s="2">
        <f>AVERAGE(eod_group_score_df_positive!H25:H29)</f>
        <v>0.43302520221596935</v>
      </c>
      <c r="I25" s="2">
        <f>AVERAGE(eod_group_score_df_positive!I25:I29)</f>
        <v>0.48597991458184014</v>
      </c>
      <c r="J25" s="2">
        <f>AVERAGE(eod_group_score_df_positive!J25:J29)</f>
        <v>1.0316565389570063</v>
      </c>
      <c r="K25" s="2">
        <f>AVERAGE(eod_group_score_df_positive!K25:K29)</f>
        <v>0.64913769219710238</v>
      </c>
      <c r="L25" s="2">
        <f>AVERAGE(eod_group_score_df_positive!L25:L29)</f>
        <v>0.2196922043675357</v>
      </c>
      <c r="M25" s="2">
        <f>AVERAGE(eod_group_score_df_positive!M25:M29)</f>
        <v>0.42637952782617045</v>
      </c>
      <c r="N25" s="2">
        <f>AVERAGE(eod_group_score_df_positive!N25:N29)</f>
        <v>0.34123195949336105</v>
      </c>
      <c r="O25" s="2">
        <f>AVERAGE(eod_group_score_df_positive!O25:O29)</f>
        <v>1.222327122368374</v>
      </c>
      <c r="P25" s="2">
        <f>AVERAGE(eod_group_score_df_positive!P25:P29)</f>
        <v>0.33148732954207039</v>
      </c>
      <c r="Q25" s="2">
        <f>AVERAGE(eod_group_score_df_positive!Q25:Q29)</f>
        <v>0.59824578401922124</v>
      </c>
      <c r="R25" s="2">
        <f>AVERAGE(eod_group_score_df_positive!R25:R29)</f>
        <v>0.26811877142652502</v>
      </c>
      <c r="S25" s="2">
        <f>AVERAGE(eod_group_score_df_positive!S25:S29)</f>
        <v>1.2486865874908668</v>
      </c>
      <c r="T25" s="2">
        <f>AVERAGE(eod_group_score_df_positive!T25:T29)</f>
        <v>0.24343926391164242</v>
      </c>
      <c r="U25" s="2">
        <f>AVERAGE(eod_group_score_df_positive!U25:U29)</f>
        <v>0.12192048610025163</v>
      </c>
      <c r="V25" s="2">
        <f>AVERAGE(eod_group_score_df_positive!V25:V29)</f>
        <v>0.2599994463448535</v>
      </c>
      <c r="W25" s="2">
        <f>AVERAGE(eod_group_score_df_positive!W25:W29)</f>
        <v>0.18352733026345197</v>
      </c>
      <c r="X25" s="2">
        <f>AVERAGE(eod_group_score_df_positive!X25:X29)</f>
        <v>0.33290950241703349</v>
      </c>
      <c r="Y25" s="2">
        <f>AVERAGE(eod_group_score_df_positive!Y25:Y29)</f>
        <v>1.1842575662861494</v>
      </c>
      <c r="Z25" s="1" t="s">
        <v>277</v>
      </c>
      <c r="AA25" s="2">
        <f>ABS(AVERAGE(eod_group_score_df_negative!C25:C29))</f>
        <v>8.8337787116220215E-2</v>
      </c>
      <c r="AB25" s="2">
        <f>ABS(AVERAGE(eod_group_score_df_negative!D25:D29))</f>
        <v>7.4010890905457247E-2</v>
      </c>
      <c r="AC25" s="2">
        <f>ABS(AVERAGE(eod_group_score_df_negative!E25:E29))</f>
        <v>0.17566548238730817</v>
      </c>
      <c r="AD25" s="2">
        <f>ABS(AVERAGE(eod_group_score_df_negative!F25:F29))</f>
        <v>9.2198452001756331E-2</v>
      </c>
      <c r="AE25" s="2">
        <f>ABS(AVERAGE(eod_group_score_df_negative!G25:G29))</f>
        <v>2.7995933463055206E-2</v>
      </c>
      <c r="AF25" s="2">
        <f>ABS(AVERAGE(eod_group_score_df_negative!H25:H29))</f>
        <v>9.1377591828136651E-2</v>
      </c>
      <c r="AG25" s="2">
        <f>ABS(AVERAGE(eod_group_score_df_negative!I25:I29))</f>
        <v>0.2478111572896077</v>
      </c>
      <c r="AH25" s="2">
        <f>ABS(AVERAGE(eod_group_score_df_negative!J25:J29))</f>
        <v>3.7918269639856991E-2</v>
      </c>
      <c r="AI25" s="2">
        <f>ABS(AVERAGE(eod_group_score_df_negative!K25:K29))</f>
        <v>5.139452446046873E-2</v>
      </c>
      <c r="AJ25" s="2">
        <f>ABS(AVERAGE(eod_group_score_df_negative!L25:L29))</f>
        <v>7.358047033776785E-2</v>
      </c>
      <c r="AK25" s="2">
        <f>ABS(AVERAGE(eod_group_score_df_negative!M25:M29))</f>
        <v>5.8563918834070659E-2</v>
      </c>
      <c r="AL25" s="2">
        <f>ABS(AVERAGE(eod_group_score_df_negative!N25:N29))</f>
        <v>5.523435728784791E-2</v>
      </c>
      <c r="AM25" s="2">
        <f>ABS(AVERAGE(eod_group_score_df_negative!O25:O29))</f>
        <v>8.5014606317968477E-2</v>
      </c>
      <c r="AN25" s="2">
        <f>ABS(AVERAGE(eod_group_score_df_negative!P25:P29))</f>
        <v>7.3702205000432827E-2</v>
      </c>
      <c r="AO25" s="2">
        <f>ABS(AVERAGE(eod_group_score_df_negative!Q25:Q29))</f>
        <v>1.9198862455474135E-2</v>
      </c>
      <c r="AP25" s="2">
        <f>ABS(AVERAGE(eod_group_score_df_negative!R25:R29))</f>
        <v>0.22668813973689489</v>
      </c>
      <c r="AQ25" s="2">
        <f>ABS(AVERAGE(eod_group_score_df_negative!S25:S29))</f>
        <v>4.6910161351027754E-2</v>
      </c>
      <c r="AR25" s="2">
        <f>ABS(AVERAGE(eod_group_score_df_negative!T25:T29))</f>
        <v>7.5760058518203818E-2</v>
      </c>
      <c r="AS25" s="2">
        <f>ABS(AVERAGE(eod_group_score_df_negative!U25:U29))</f>
        <v>1.3681670527768683E-2</v>
      </c>
      <c r="AT25" s="2">
        <f>ABS(AVERAGE(eod_group_score_df_negative!V25:V29))</f>
        <v>0.12272492382268836</v>
      </c>
      <c r="AU25" s="2">
        <f>ABS(AVERAGE(eod_group_score_df_negative!W25:W29))</f>
        <v>0.12217163624911194</v>
      </c>
      <c r="AV25" s="2">
        <f>ABS(AVERAGE(eod_group_score_df_negative!X25:X29))</f>
        <v>6.8237643467488882E-2</v>
      </c>
      <c r="AW25" s="2">
        <f>ABS(AVERAGE(eod_group_score_df_negative!Y25:Y29))</f>
        <v>6.0644570871307014E-2</v>
      </c>
      <c r="AX25" t="s">
        <v>277</v>
      </c>
      <c r="AY25" s="4">
        <f t="shared" si="2"/>
        <v>0.64951480307242349</v>
      </c>
      <c r="AZ25" s="4">
        <f t="shared" si="3"/>
        <v>0.58102924857004157</v>
      </c>
      <c r="BA25" s="4">
        <f t="shared" si="4"/>
        <v>0.37497000723424789</v>
      </c>
      <c r="BB25" s="4">
        <f t="shared" si="5"/>
        <v>0.50236481570381231</v>
      </c>
      <c r="BC25" s="4">
        <f t="shared" si="6"/>
        <v>0.84449879324893451</v>
      </c>
      <c r="BD25" s="4">
        <f t="shared" si="7"/>
        <v>0.65149845551566166</v>
      </c>
      <c r="BE25" s="4">
        <f t="shared" si="8"/>
        <v>0.32457298326730932</v>
      </c>
      <c r="BF25" s="4">
        <f t="shared" si="9"/>
        <v>0.92909655437827554</v>
      </c>
      <c r="BG25" s="4">
        <f t="shared" si="10"/>
        <v>0.85327006170912179</v>
      </c>
      <c r="BH25" s="4">
        <f t="shared" si="11"/>
        <v>0.49821120967573579</v>
      </c>
      <c r="BI25" s="4">
        <f t="shared" si="12"/>
        <v>0.7584711403467983</v>
      </c>
      <c r="BJ25" s="4">
        <f t="shared" si="13"/>
        <v>0.721366709100137</v>
      </c>
      <c r="BK25" s="4">
        <f t="shared" si="14"/>
        <v>0.86994279391143781</v>
      </c>
      <c r="BL25" s="4">
        <f t="shared" si="15"/>
        <v>0.6362087432309943</v>
      </c>
      <c r="BM25" s="4">
        <f t="shared" si="16"/>
        <v>0.93781187491027695</v>
      </c>
      <c r="BN25" s="4">
        <f t="shared" si="17"/>
        <v>8.3730907460883922E-2</v>
      </c>
      <c r="BO25" s="4">
        <f t="shared" si="18"/>
        <v>0.92758524379910701</v>
      </c>
      <c r="BP25" s="4">
        <f t="shared" si="19"/>
        <v>0.52531190892578172</v>
      </c>
      <c r="BQ25" s="4">
        <f t="shared" si="20"/>
        <v>0.79820865880031944</v>
      </c>
      <c r="BR25" s="4">
        <f t="shared" si="21"/>
        <v>0.35867724457178335</v>
      </c>
      <c r="BS25" s="4">
        <f t="shared" si="22"/>
        <v>0.20070625267167325</v>
      </c>
      <c r="BT25" s="4">
        <f t="shared" si="23"/>
        <v>0.65978746618263429</v>
      </c>
      <c r="BU25" s="4">
        <f t="shared" si="24"/>
        <v>0.90257134426681984</v>
      </c>
      <c r="BV25" t="s">
        <v>277</v>
      </c>
      <c r="BW25" s="1">
        <f t="shared" si="1"/>
        <v>45478</v>
      </c>
      <c r="BX25">
        <f>group_stock_price_index[[#This Row],[VNINDEX]]</f>
        <v>1283.04</v>
      </c>
      <c r="BY25" s="5">
        <f t="shared" si="25"/>
        <v>0.66678781913093732</v>
      </c>
      <c r="BZ25" s="5">
        <f t="shared" si="26"/>
        <v>0.11561012524751271</v>
      </c>
      <c r="CA25" s="5">
        <f t="shared" si="27"/>
        <v>0.42333619465055233</v>
      </c>
      <c r="CB25" s="5">
        <f t="shared" si="28"/>
        <v>0.333934024972799</v>
      </c>
      <c r="CC25" s="5">
        <f t="shared" si="29"/>
        <v>0</v>
      </c>
      <c r="CD25" s="5">
        <f t="shared" ref="CD25:CE25" si="108">IF(AVERAGE(BS25:BS29)&lt;0,0,AVERAGE(BS25:BS29))</f>
        <v>9.8437819077366456E-3</v>
      </c>
      <c r="CE25" s="5">
        <f t="shared" si="108"/>
        <v>0.14736115010484316</v>
      </c>
      <c r="CF25" s="5">
        <f t="shared" ref="CF25:CG25" si="109">IF(AVERAGE(BE25:BE29)&lt;0,0,AVERAGE(BE25:BE29))</f>
        <v>0</v>
      </c>
      <c r="CG25" s="5">
        <f t="shared" si="109"/>
        <v>0.29047475261891259</v>
      </c>
      <c r="CH25" s="5">
        <f t="shared" si="32"/>
        <v>1.3222188409890969E-2</v>
      </c>
      <c r="CI25" s="5">
        <f t="shared" si="33"/>
        <v>0.20286234353977622</v>
      </c>
      <c r="CJ25" s="5">
        <f t="shared" si="34"/>
        <v>0.61732321876459717</v>
      </c>
      <c r="CK25" s="5">
        <f t="shared" si="35"/>
        <v>0</v>
      </c>
      <c r="CL25" s="5">
        <f t="shared" si="36"/>
        <v>0</v>
      </c>
      <c r="CM25" s="5">
        <f t="shared" si="37"/>
        <v>0.19534003923330615</v>
      </c>
      <c r="CN25" s="5">
        <f t="shared" si="38"/>
        <v>0.7038674790173246</v>
      </c>
      <c r="CO25" s="5">
        <f t="shared" si="39"/>
        <v>0.766599449501013</v>
      </c>
      <c r="CP25" s="5">
        <f t="shared" si="40"/>
        <v>0</v>
      </c>
      <c r="CQ25" s="5">
        <f t="shared" si="41"/>
        <v>7.4969461278153432E-2</v>
      </c>
      <c r="CR25" s="5">
        <f t="shared" ref="CR25:CS25" si="110">IF(AVERAGE(BH25:BH29)&lt;0,0,AVERAGE(BH25:BH29))</f>
        <v>0</v>
      </c>
      <c r="CS25" s="5">
        <f t="shared" si="110"/>
        <v>0.54230479071957882</v>
      </c>
      <c r="CT25" s="5">
        <f t="shared" si="43"/>
        <v>0.4770122741960966</v>
      </c>
      <c r="CU25" s="5">
        <f t="shared" si="44"/>
        <v>0.39601736854935682</v>
      </c>
    </row>
    <row r="26" spans="1:99" x14ac:dyDescent="0.25">
      <c r="A26" s="1">
        <f>eod_group_score_df_positive[[#This Row],[date]]</f>
        <v>45477</v>
      </c>
      <c r="B26" s="1" t="s">
        <v>277</v>
      </c>
      <c r="C26" s="2">
        <f>AVERAGE(eod_group_score_df_positive!C26:C30)</f>
        <v>0.38606718058250805</v>
      </c>
      <c r="D26" s="2">
        <f>AVERAGE(eod_group_score_df_positive!D26:D30)</f>
        <v>0.25847098844081234</v>
      </c>
      <c r="E26" s="2">
        <f>AVERAGE(eod_group_score_df_positive!E26:E30)</f>
        <v>0.33630100785775097</v>
      </c>
      <c r="F26" s="2">
        <f>AVERAGE(eod_group_score_df_positive!F26:F30)</f>
        <v>0.24878709528070214</v>
      </c>
      <c r="G26" s="2">
        <f>AVERAGE(eod_group_score_df_positive!G26:G30)</f>
        <v>0.29321677666640927</v>
      </c>
      <c r="H26" s="2">
        <f>AVERAGE(eod_group_score_df_positive!H26:H30)</f>
        <v>0.42373689546054855</v>
      </c>
      <c r="I26" s="2">
        <f>AVERAGE(eod_group_score_df_positive!I26:I30)</f>
        <v>0.4800409238227929</v>
      </c>
      <c r="J26" s="2">
        <f>AVERAGE(eod_group_score_df_positive!J26:J30)</f>
        <v>1.0219090110721629</v>
      </c>
      <c r="K26" s="2">
        <f>AVERAGE(eod_group_score_df_positive!K26:K30)</f>
        <v>0.3718162436250167</v>
      </c>
      <c r="L26" s="2">
        <f>AVERAGE(eod_group_score_df_positive!L26:L30)</f>
        <v>6.3891997016273266E-2</v>
      </c>
      <c r="M26" s="2">
        <f>AVERAGE(eod_group_score_df_positive!M26:M30)</f>
        <v>0.42461328495091377</v>
      </c>
      <c r="N26" s="2">
        <f>AVERAGE(eod_group_score_df_positive!N26:N30)</f>
        <v>0.21036862426128161</v>
      </c>
      <c r="O26" s="2">
        <f>AVERAGE(eod_group_score_df_positive!O26:O30)</f>
        <v>0.37098949846482615</v>
      </c>
      <c r="P26" s="2">
        <f>AVERAGE(eod_group_score_df_positive!P26:P30)</f>
        <v>0.33102135383194997</v>
      </c>
      <c r="Q26" s="2">
        <f>AVERAGE(eod_group_score_df_positive!Q26:Q30)</f>
        <v>0.55218640505668493</v>
      </c>
      <c r="R26" s="2">
        <f>AVERAGE(eod_group_score_df_positive!R26:R30)</f>
        <v>0.28011762639547605</v>
      </c>
      <c r="S26" s="2">
        <f>AVERAGE(eod_group_score_df_positive!S26:S30)</f>
        <v>1.2283775711132194</v>
      </c>
      <c r="T26" s="2">
        <f>AVERAGE(eod_group_score_df_positive!T26:T30)</f>
        <v>0.16754750638707133</v>
      </c>
      <c r="U26" s="2">
        <f>AVERAGE(eod_group_score_df_positive!U26:U30)</f>
        <v>0.10681959262932228</v>
      </c>
      <c r="V26" s="2">
        <f>AVERAGE(eod_group_score_df_positive!V26:V30)</f>
        <v>0.21827276821548444</v>
      </c>
      <c r="W26" s="2">
        <f>AVERAGE(eod_group_score_df_positive!W26:W30)</f>
        <v>0.19353645616600351</v>
      </c>
      <c r="X26" s="2">
        <f>AVERAGE(eod_group_score_df_positive!X26:X30)</f>
        <v>0.29460668833879133</v>
      </c>
      <c r="Y26" s="2">
        <f>AVERAGE(eod_group_score_df_positive!Y26:Y30)</f>
        <v>1.0512730221540205</v>
      </c>
      <c r="Z26" s="1" t="s">
        <v>277</v>
      </c>
      <c r="AA26" s="2">
        <f>ABS(AVERAGE(eod_group_score_df_negative!C26:C30))</f>
        <v>0.1358528189850903</v>
      </c>
      <c r="AB26" s="2">
        <f>ABS(AVERAGE(eod_group_score_df_negative!D26:D30))</f>
        <v>8.2520950612859384E-2</v>
      </c>
      <c r="AC26" s="2">
        <f>ABS(AVERAGE(eod_group_score_df_negative!E26:E30))</f>
        <v>0.2876978634223214</v>
      </c>
      <c r="AD26" s="2">
        <f>ABS(AVERAGE(eod_group_score_df_negative!F26:F30))</f>
        <v>0.27616947218199678</v>
      </c>
      <c r="AE26" s="2">
        <f>ABS(AVERAGE(eod_group_score_df_negative!G26:G30))</f>
        <v>0.12600674738086295</v>
      </c>
      <c r="AF26" s="2">
        <f>ABS(AVERAGE(eod_group_score_df_negative!H26:H30))</f>
        <v>0.64607488180519401</v>
      </c>
      <c r="AG26" s="2">
        <f>ABS(AVERAGE(eod_group_score_df_negative!I26:I30))</f>
        <v>0.51957245327051238</v>
      </c>
      <c r="AH26" s="2">
        <f>ABS(AVERAGE(eod_group_score_df_negative!J26:J30))</f>
        <v>0.36004126575957179</v>
      </c>
      <c r="AI26" s="2">
        <f>ABS(AVERAGE(eod_group_score_df_negative!K26:K30))</f>
        <v>0.15033526479071155</v>
      </c>
      <c r="AJ26" s="2">
        <f>ABS(AVERAGE(eod_group_score_df_negative!L26:L30))</f>
        <v>0.15257736933422369</v>
      </c>
      <c r="AK26" s="2">
        <f>ABS(AVERAGE(eod_group_score_df_negative!M26:M30))</f>
        <v>0.12604842954975523</v>
      </c>
      <c r="AL26" s="2">
        <f>ABS(AVERAGE(eod_group_score_df_negative!N26:N30))</f>
        <v>0.48619519533276084</v>
      </c>
      <c r="AM26" s="2">
        <f>ABS(AVERAGE(eod_group_score_df_negative!O26:O30))</f>
        <v>8.8424066712285823E-2</v>
      </c>
      <c r="AN26" s="2">
        <f>ABS(AVERAGE(eod_group_score_df_negative!P26:P30))</f>
        <v>0.20505354891814748</v>
      </c>
      <c r="AO26" s="2">
        <f>ABS(AVERAGE(eod_group_score_df_negative!Q26:Q30))</f>
        <v>7.8044726025016595E-2</v>
      </c>
      <c r="AP26" s="2">
        <f>ABS(AVERAGE(eod_group_score_df_negative!R26:R30))</f>
        <v>0.29898082160733719</v>
      </c>
      <c r="AQ26" s="2">
        <f>ABS(AVERAGE(eod_group_score_df_negative!S26:S30))</f>
        <v>0.27951948629236989</v>
      </c>
      <c r="AR26" s="2">
        <f>ABS(AVERAGE(eod_group_score_df_negative!T26:T30))</f>
        <v>0.2164360197223277</v>
      </c>
      <c r="AS26" s="2">
        <f>ABS(AVERAGE(eod_group_score_df_negative!U26:U30))</f>
        <v>0.17345281697127113</v>
      </c>
      <c r="AT26" s="2">
        <f>ABS(AVERAGE(eod_group_score_df_negative!V26:V30))</f>
        <v>0.1879980782377339</v>
      </c>
      <c r="AU26" s="2">
        <f>ABS(AVERAGE(eod_group_score_df_negative!W26:W30))</f>
        <v>0.26189305389194423</v>
      </c>
      <c r="AV26" s="2">
        <f>ABS(AVERAGE(eod_group_score_df_negative!X26:X30))</f>
        <v>0.27706184637672232</v>
      </c>
      <c r="AW26" s="2">
        <f>ABS(AVERAGE(eod_group_score_df_negative!Y26:Y30))</f>
        <v>0.16070720479854975</v>
      </c>
      <c r="AX26" t="s">
        <v>277</v>
      </c>
      <c r="AY26" s="4">
        <f t="shared" si="2"/>
        <v>0.47941133086433929</v>
      </c>
      <c r="AZ26" s="4">
        <f t="shared" si="3"/>
        <v>0.51599471329513924</v>
      </c>
      <c r="BA26" s="4">
        <f t="shared" si="4"/>
        <v>7.7889795434605502E-2</v>
      </c>
      <c r="BB26" s="4">
        <f t="shared" si="5"/>
        <v>-5.2161223610637665E-2</v>
      </c>
      <c r="BC26" s="4">
        <f t="shared" si="6"/>
        <v>0.39885650421346935</v>
      </c>
      <c r="BD26" s="4">
        <f t="shared" si="7"/>
        <v>-0.20782906962653155</v>
      </c>
      <c r="BE26" s="4">
        <f t="shared" si="8"/>
        <v>-3.9546819153891286E-2</v>
      </c>
      <c r="BF26" s="4">
        <f t="shared" si="9"/>
        <v>0.47893745267738003</v>
      </c>
      <c r="BG26" s="4">
        <f t="shared" si="10"/>
        <v>0.42416994926684332</v>
      </c>
      <c r="BH26" s="4">
        <f t="shared" si="11"/>
        <v>-0.40969017377893213</v>
      </c>
      <c r="BI26" s="4">
        <f t="shared" si="12"/>
        <v>0.54219287003072691</v>
      </c>
      <c r="BJ26" s="4">
        <f t="shared" si="13"/>
        <v>-0.39598176550747499</v>
      </c>
      <c r="BK26" s="4">
        <f t="shared" si="14"/>
        <v>0.61505678798057783</v>
      </c>
      <c r="BL26" s="4">
        <f t="shared" si="15"/>
        <v>0.2349817241351532</v>
      </c>
      <c r="BM26" s="4">
        <f t="shared" si="16"/>
        <v>0.75232982892779676</v>
      </c>
      <c r="BN26" s="4">
        <f t="shared" si="17"/>
        <v>-3.2573382430770223E-2</v>
      </c>
      <c r="BO26" s="4">
        <f t="shared" si="18"/>
        <v>0.62925919256942264</v>
      </c>
      <c r="BP26" s="4">
        <f t="shared" si="19"/>
        <v>-0.12731929890483834</v>
      </c>
      <c r="BQ26" s="4">
        <f t="shared" si="20"/>
        <v>-0.23774450163291339</v>
      </c>
      <c r="BR26" s="4">
        <f t="shared" si="21"/>
        <v>7.4518489923782016E-2</v>
      </c>
      <c r="BS26" s="4">
        <f t="shared" si="22"/>
        <v>-0.15009259658480012</v>
      </c>
      <c r="BT26" s="4">
        <f t="shared" si="23"/>
        <v>3.0690585359573908E-2</v>
      </c>
      <c r="BU26" s="4">
        <f t="shared" si="24"/>
        <v>0.73480226620093381</v>
      </c>
      <c r="BV26" t="s">
        <v>277</v>
      </c>
      <c r="BW26" s="1">
        <f t="shared" si="1"/>
        <v>45477</v>
      </c>
      <c r="BX26">
        <f>group_stock_price_index[[#This Row],[VNINDEX]]</f>
        <v>1279.8900000000001</v>
      </c>
      <c r="BY26" s="5">
        <f t="shared" si="25"/>
        <v>0.40544881404663347</v>
      </c>
      <c r="BZ26" s="5">
        <f t="shared" si="26"/>
        <v>0</v>
      </c>
      <c r="CA26" s="5">
        <f t="shared" si="27"/>
        <v>7.2776763567915514E-2</v>
      </c>
      <c r="CB26" s="5">
        <f t="shared" si="28"/>
        <v>7.1034489557856059E-2</v>
      </c>
      <c r="CC26" s="5">
        <f t="shared" si="29"/>
        <v>0</v>
      </c>
      <c r="CD26" s="5">
        <f t="shared" ref="CD26:CE26" si="111">IF(AVERAGE(BS26:BS30)&lt;0,0,AVERAGE(BS26:BS30))</f>
        <v>0</v>
      </c>
      <c r="CE26" s="5">
        <f t="shared" si="111"/>
        <v>0</v>
      </c>
      <c r="CF26" s="5">
        <f t="shared" ref="CF26:CG26" si="112">IF(AVERAGE(BE26:BE30)&lt;0,0,AVERAGE(BE26:BE30))</f>
        <v>0</v>
      </c>
      <c r="CG26" s="5">
        <f t="shared" si="112"/>
        <v>0</v>
      </c>
      <c r="CH26" s="5">
        <f t="shared" si="32"/>
        <v>0</v>
      </c>
      <c r="CI26" s="5">
        <f t="shared" si="33"/>
        <v>0</v>
      </c>
      <c r="CJ26" s="5">
        <f t="shared" si="34"/>
        <v>0.36255542859401124</v>
      </c>
      <c r="CK26" s="5">
        <f t="shared" si="35"/>
        <v>0</v>
      </c>
      <c r="CL26" s="5">
        <f t="shared" si="36"/>
        <v>0</v>
      </c>
      <c r="CM26" s="5">
        <f t="shared" si="37"/>
        <v>1.9517319155406609E-2</v>
      </c>
      <c r="CN26" s="5">
        <f t="shared" si="38"/>
        <v>0.36732281921839116</v>
      </c>
      <c r="CO26" s="5">
        <f t="shared" si="39"/>
        <v>0.66526523956022843</v>
      </c>
      <c r="CP26" s="5">
        <f t="shared" si="40"/>
        <v>0</v>
      </c>
      <c r="CQ26" s="5">
        <f t="shared" si="41"/>
        <v>0</v>
      </c>
      <c r="CR26" s="5">
        <f t="shared" ref="CR26:CS26" si="113">IF(AVERAGE(BH26:BH30)&lt;0,0,AVERAGE(BH26:BH30))</f>
        <v>0</v>
      </c>
      <c r="CS26" s="5">
        <f t="shared" si="113"/>
        <v>0.43203962699480697</v>
      </c>
      <c r="CT26" s="5">
        <f t="shared" si="43"/>
        <v>0.25203837199066337</v>
      </c>
      <c r="CU26" s="5">
        <f t="shared" si="44"/>
        <v>0.10891256662188398</v>
      </c>
    </row>
    <row r="27" spans="1:99" x14ac:dyDescent="0.25">
      <c r="A27" s="1">
        <f>eod_group_score_df_positive[[#This Row],[date]]</f>
        <v>45476</v>
      </c>
      <c r="B27" s="1" t="s">
        <v>277</v>
      </c>
      <c r="C27" s="2">
        <f>AVERAGE(eod_group_score_df_positive!C27:C31)</f>
        <v>0.356806939281408</v>
      </c>
      <c r="D27" s="2">
        <f>AVERAGE(eod_group_score_df_positive!D27:D31)</f>
        <v>0.29255115077227467</v>
      </c>
      <c r="E27" s="2">
        <f>AVERAGE(eod_group_score_df_positive!E27:E31)</f>
        <v>0.35354816783443033</v>
      </c>
      <c r="F27" s="2">
        <f>AVERAGE(eod_group_score_df_positive!F27:F31)</f>
        <v>0.32725398239907511</v>
      </c>
      <c r="G27" s="2">
        <f>AVERAGE(eod_group_score_df_positive!G27:G31)</f>
        <v>0.29913782466949257</v>
      </c>
      <c r="H27" s="2">
        <f>AVERAGE(eod_group_score_df_positive!H27:H31)</f>
        <v>0.21962397961405383</v>
      </c>
      <c r="I27" s="2">
        <f>AVERAGE(eod_group_score_df_positive!I27:I31)</f>
        <v>0.29778466555706606</v>
      </c>
      <c r="J27" s="2">
        <f>AVERAGE(eod_group_score_df_positive!J27:J31)</f>
        <v>0.38560576526009094</v>
      </c>
      <c r="K27" s="2">
        <f>AVERAGE(eod_group_score_df_positive!K27:K31)</f>
        <v>0.51361366279467513</v>
      </c>
      <c r="L27" s="2">
        <f>AVERAGE(eod_group_score_df_positive!L27:L31)</f>
        <v>3.6981312471462101E-2</v>
      </c>
      <c r="M27" s="2">
        <f>AVERAGE(eod_group_score_df_positive!M27:M31)</f>
        <v>0.24031258438221514</v>
      </c>
      <c r="N27" s="2">
        <f>AVERAGE(eod_group_score_df_positive!N27:N31)</f>
        <v>0.17787015306264792</v>
      </c>
      <c r="O27" s="2">
        <f>AVERAGE(eod_group_score_df_positive!O27:O31)</f>
        <v>0.42261436675322211</v>
      </c>
      <c r="P27" s="2">
        <f>AVERAGE(eod_group_score_df_positive!P27:P31)</f>
        <v>0.28753589667450963</v>
      </c>
      <c r="Q27" s="2">
        <f>AVERAGE(eod_group_score_df_positive!Q27:Q31)</f>
        <v>0.55501514330371571</v>
      </c>
      <c r="R27" s="2">
        <f>AVERAGE(eod_group_score_df_positive!R27:R31)</f>
        <v>0.24142453458805407</v>
      </c>
      <c r="S27" s="2">
        <f>AVERAGE(eod_group_score_df_positive!S27:S31)</f>
        <v>0.53170950485822532</v>
      </c>
      <c r="T27" s="2">
        <f>AVERAGE(eod_group_score_df_positive!T27:T31)</f>
        <v>0.14387368366996284</v>
      </c>
      <c r="U27" s="2">
        <f>AVERAGE(eod_group_score_df_positive!U27:U31)</f>
        <v>0.10605599796458846</v>
      </c>
      <c r="V27" s="2">
        <f>AVERAGE(eod_group_score_df_positive!V27:V31)</f>
        <v>0.1993689667656276</v>
      </c>
      <c r="W27" s="2">
        <f>AVERAGE(eod_group_score_df_positive!W27:W31)</f>
        <v>0.21466867427894248</v>
      </c>
      <c r="X27" s="2">
        <f>AVERAGE(eod_group_score_df_positive!X27:X31)</f>
        <v>0.29251725581181526</v>
      </c>
      <c r="Y27" s="2">
        <f>AVERAGE(eod_group_score_df_positive!Y27:Y31)</f>
        <v>0.46876794219140916</v>
      </c>
      <c r="Z27" s="1" t="s">
        <v>277</v>
      </c>
      <c r="AA27" s="2">
        <f>ABS(AVERAGE(eod_group_score_df_negative!C27:C31))</f>
        <v>7.4840609484422296E-2</v>
      </c>
      <c r="AB27" s="2">
        <f>ABS(AVERAGE(eod_group_score_df_negative!D27:D31))</f>
        <v>0.10787089380799766</v>
      </c>
      <c r="AC27" s="2">
        <f>ABS(AVERAGE(eod_group_score_df_negative!E27:E31))</f>
        <v>0.24909901382266253</v>
      </c>
      <c r="AD27" s="2">
        <f>ABS(AVERAGE(eod_group_score_df_negative!F27:F31))</f>
        <v>0.27826345620443799</v>
      </c>
      <c r="AE27" s="2">
        <f>ABS(AVERAGE(eod_group_score_df_negative!G27:G31))</f>
        <v>0.1378977474133678</v>
      </c>
      <c r="AF27" s="2">
        <f>ABS(AVERAGE(eod_group_score_df_negative!H27:H31))</f>
        <v>0.66768106901589586</v>
      </c>
      <c r="AG27" s="2">
        <f>ABS(AVERAGE(eod_group_score_df_negative!I27:I31))</f>
        <v>0.56505788640778476</v>
      </c>
      <c r="AH27" s="2">
        <f>ABS(AVERAGE(eod_group_score_df_negative!J27:J31))</f>
        <v>0.45804320717274943</v>
      </c>
      <c r="AI27" s="2">
        <f>ABS(AVERAGE(eod_group_score_df_negative!K27:K31))</f>
        <v>0.14064619063655243</v>
      </c>
      <c r="AJ27" s="2">
        <f>ABS(AVERAGE(eod_group_score_df_negative!L27:L31))</f>
        <v>0.16532162497347486</v>
      </c>
      <c r="AK27" s="2">
        <f>ABS(AVERAGE(eod_group_score_df_negative!M27:M31))</f>
        <v>0.1380255160678166</v>
      </c>
      <c r="AL27" s="2">
        <f>ABS(AVERAGE(eod_group_score_df_negative!N27:N31))</f>
        <v>0.5062962096860707</v>
      </c>
      <c r="AM27" s="2">
        <f>ABS(AVERAGE(eod_group_score_df_negative!O27:O31))</f>
        <v>8.6539984507222154E-2</v>
      </c>
      <c r="AN27" s="2">
        <f>ABS(AVERAGE(eod_group_score_df_negative!P27:P31))</f>
        <v>0.19091316716439005</v>
      </c>
      <c r="AO27" s="2">
        <f>ABS(AVERAGE(eod_group_score_df_negative!Q27:Q31))</f>
        <v>7.3071127282144141E-2</v>
      </c>
      <c r="AP27" s="2">
        <f>ABS(AVERAGE(eod_group_score_df_negative!R27:R31))</f>
        <v>0.23979683349294062</v>
      </c>
      <c r="AQ27" s="2">
        <f>ABS(AVERAGE(eod_group_score_df_negative!S27:S31))</f>
        <v>0.33011583599494509</v>
      </c>
      <c r="AR27" s="2">
        <f>ABS(AVERAGE(eod_group_score_df_negative!T27:T31))</f>
        <v>0.28260301785676484</v>
      </c>
      <c r="AS27" s="2">
        <f>ABS(AVERAGE(eod_group_score_df_negative!U27:U31))</f>
        <v>0.17649663427305418</v>
      </c>
      <c r="AT27" s="2">
        <f>ABS(AVERAGE(eod_group_score_df_negative!V27:V31))</f>
        <v>0.22286502691397403</v>
      </c>
      <c r="AU27" s="2">
        <f>ABS(AVERAGE(eod_group_score_df_negative!W27:W31))</f>
        <v>0.22826921563813457</v>
      </c>
      <c r="AV27" s="2">
        <f>ABS(AVERAGE(eod_group_score_df_negative!X27:X31))</f>
        <v>0.27765201729119476</v>
      </c>
      <c r="AW27" s="2">
        <f>ABS(AVERAGE(eod_group_score_df_negative!Y27:Y31))</f>
        <v>0.18498096070009509</v>
      </c>
      <c r="AX27" t="s">
        <v>277</v>
      </c>
      <c r="AY27" s="4">
        <f t="shared" si="2"/>
        <v>0.65323278355960979</v>
      </c>
      <c r="AZ27" s="4">
        <f t="shared" si="3"/>
        <v>0.46121401022728731</v>
      </c>
      <c r="BA27" s="4">
        <f t="shared" si="4"/>
        <v>0.17331725293158265</v>
      </c>
      <c r="BB27" s="4">
        <f t="shared" si="5"/>
        <v>8.0906879094386625E-2</v>
      </c>
      <c r="BC27" s="4">
        <f t="shared" si="6"/>
        <v>0.36894039651663463</v>
      </c>
      <c r="BD27" s="4">
        <f t="shared" si="7"/>
        <v>-0.50496398064416304</v>
      </c>
      <c r="BE27" s="4">
        <f t="shared" si="8"/>
        <v>-0.30975897079031223</v>
      </c>
      <c r="BF27" s="4">
        <f t="shared" si="9"/>
        <v>-8.5862063819943726E-2</v>
      </c>
      <c r="BG27" s="4">
        <f t="shared" si="10"/>
        <v>0.57006015301430546</v>
      </c>
      <c r="BH27" s="4">
        <f t="shared" si="11"/>
        <v>-0.63439668312747344</v>
      </c>
      <c r="BI27" s="4">
        <f t="shared" si="12"/>
        <v>0.27035888849874878</v>
      </c>
      <c r="BJ27" s="4">
        <f t="shared" si="13"/>
        <v>-0.48003829843947976</v>
      </c>
      <c r="BK27" s="4">
        <f t="shared" si="14"/>
        <v>0.6600638517848787</v>
      </c>
      <c r="BL27" s="4">
        <f t="shared" si="15"/>
        <v>0.20194987682670806</v>
      </c>
      <c r="BM27" s="4">
        <f t="shared" si="16"/>
        <v>0.76732136744850155</v>
      </c>
      <c r="BN27" s="4">
        <f t="shared" si="17"/>
        <v>3.3824372795505093E-3</v>
      </c>
      <c r="BO27" s="4">
        <f t="shared" si="18"/>
        <v>0.23391476127136279</v>
      </c>
      <c r="BP27" s="4">
        <f t="shared" si="19"/>
        <v>-0.32529170688614445</v>
      </c>
      <c r="BQ27" s="4">
        <f t="shared" si="20"/>
        <v>-0.24930093820262547</v>
      </c>
      <c r="BR27" s="4">
        <f t="shared" si="21"/>
        <v>-5.5647012083483841E-2</v>
      </c>
      <c r="BS27" s="4">
        <f t="shared" si="22"/>
        <v>-3.0705301282169067E-2</v>
      </c>
      <c r="BT27" s="4">
        <f t="shared" si="23"/>
        <v>2.6071623326385136E-2</v>
      </c>
      <c r="BU27" s="4">
        <f t="shared" si="24"/>
        <v>0.43409171355567261</v>
      </c>
      <c r="BV27" t="s">
        <v>277</v>
      </c>
      <c r="BW27" s="1">
        <f t="shared" si="1"/>
        <v>45476</v>
      </c>
      <c r="BX27">
        <f>group_stock_price_index[[#This Row],[VNINDEX]]</f>
        <v>1276.8499999999999</v>
      </c>
      <c r="BY27" s="5">
        <f t="shared" si="25"/>
        <v>0.18782570596947648</v>
      </c>
      <c r="BZ27" s="5">
        <f t="shared" si="26"/>
        <v>0</v>
      </c>
      <c r="CA27" s="5">
        <f t="shared" si="27"/>
        <v>0</v>
      </c>
      <c r="CB27" s="5">
        <f t="shared" si="28"/>
        <v>0.10302997157076341</v>
      </c>
      <c r="CC27" s="5">
        <f t="shared" si="29"/>
        <v>0</v>
      </c>
      <c r="CD27" s="5">
        <f t="shared" ref="CD27:CE27" si="114">IF(AVERAGE(BS27:BS31)&lt;0,0,AVERAGE(BS27:BS31))</f>
        <v>0</v>
      </c>
      <c r="CE27" s="5">
        <f t="shared" si="114"/>
        <v>0</v>
      </c>
      <c r="CF27" s="5">
        <f t="shared" ref="CF27:CG27" si="115">IF(AVERAGE(BE27:BE31)&lt;0,0,AVERAGE(BE27:BE31))</f>
        <v>0</v>
      </c>
      <c r="CG27" s="5">
        <f t="shared" si="115"/>
        <v>0</v>
      </c>
      <c r="CH27" s="5">
        <f t="shared" si="32"/>
        <v>0</v>
      </c>
      <c r="CI27" s="5">
        <f t="shared" si="33"/>
        <v>0</v>
      </c>
      <c r="CJ27" s="5">
        <f t="shared" si="34"/>
        <v>0.21285234432820493</v>
      </c>
      <c r="CK27" s="5">
        <f t="shared" si="35"/>
        <v>0</v>
      </c>
      <c r="CL27" s="5">
        <f t="shared" si="36"/>
        <v>0</v>
      </c>
      <c r="CM27" s="5">
        <f t="shared" si="37"/>
        <v>0</v>
      </c>
      <c r="CN27" s="5">
        <f t="shared" si="38"/>
        <v>6.55833970221954E-2</v>
      </c>
      <c r="CO27" s="5">
        <f t="shared" si="39"/>
        <v>0.60920660067157428</v>
      </c>
      <c r="CP27" s="5">
        <f t="shared" si="40"/>
        <v>0</v>
      </c>
      <c r="CQ27" s="5">
        <f t="shared" si="41"/>
        <v>0</v>
      </c>
      <c r="CR27" s="5">
        <f t="shared" ref="CR27:CS27" si="116">IF(AVERAGE(BH27:BH31)&lt;0,0,AVERAGE(BH27:BH31))</f>
        <v>0</v>
      </c>
      <c r="CS27" s="5">
        <f t="shared" si="116"/>
        <v>0.37559043127456126</v>
      </c>
      <c r="CT27" s="5">
        <f t="shared" si="43"/>
        <v>4.4437755822142863E-2</v>
      </c>
      <c r="CU27" s="5">
        <f t="shared" si="44"/>
        <v>0</v>
      </c>
    </row>
    <row r="28" spans="1:99" x14ac:dyDescent="0.25">
      <c r="A28" s="1">
        <f>eod_group_score_df_positive[[#This Row],[date]]</f>
        <v>45475</v>
      </c>
      <c r="B28" s="1" t="s">
        <v>277</v>
      </c>
      <c r="C28" s="2">
        <f>AVERAGE(eod_group_score_df_positive!C28:C32)</f>
        <v>0.44473508284941021</v>
      </c>
      <c r="D28" s="2">
        <f>AVERAGE(eod_group_score_df_positive!D28:D32)</f>
        <v>0.38629620589599073</v>
      </c>
      <c r="E28" s="2">
        <f>AVERAGE(eod_group_score_df_positive!E28:E32)</f>
        <v>0.30829760134225631</v>
      </c>
      <c r="F28" s="2">
        <f>AVERAGE(eod_group_score_df_positive!F28:F32)</f>
        <v>0.44455638588410978</v>
      </c>
      <c r="G28" s="2">
        <f>AVERAGE(eod_group_score_df_positive!G28:G32)</f>
        <v>0.2662911519096709</v>
      </c>
      <c r="H28" s="2">
        <f>AVERAGE(eod_group_score_df_positive!H28:H32)</f>
        <v>0.24128297258289644</v>
      </c>
      <c r="I28" s="2">
        <f>AVERAGE(eod_group_score_df_positive!I28:I32)</f>
        <v>0.28700794273451435</v>
      </c>
      <c r="J28" s="2">
        <f>AVERAGE(eod_group_score_df_positive!J28:J32)</f>
        <v>0.64118108838236421</v>
      </c>
      <c r="K28" s="2">
        <f>AVERAGE(eod_group_score_df_positive!K28:K32)</f>
        <v>0.55664031974049477</v>
      </c>
      <c r="L28" s="2">
        <f>AVERAGE(eod_group_score_df_positive!L28:L32)</f>
        <v>4.3609117728982773E-2</v>
      </c>
      <c r="M28" s="2">
        <f>AVERAGE(eod_group_score_df_positive!M28:M32)</f>
        <v>0.54286357159784637</v>
      </c>
      <c r="N28" s="2">
        <f>AVERAGE(eod_group_score_df_positive!N28:N32)</f>
        <v>0.59322275018650905</v>
      </c>
      <c r="O28" s="2">
        <f>AVERAGE(eod_group_score_df_positive!O28:O32)</f>
        <v>0.66884325965495628</v>
      </c>
      <c r="P28" s="2">
        <f>AVERAGE(eod_group_score_df_positive!P28:P32)</f>
        <v>0.20007927035888393</v>
      </c>
      <c r="Q28" s="2">
        <f>AVERAGE(eod_group_score_df_positive!Q28:Q32)</f>
        <v>0.46166456522306287</v>
      </c>
      <c r="R28" s="2">
        <f>AVERAGE(eod_group_score_df_positive!R28:R32)</f>
        <v>0.24720882631715391</v>
      </c>
      <c r="S28" s="2">
        <f>AVERAGE(eod_group_score_df_positive!S28:S32)</f>
        <v>0.48619804287340196</v>
      </c>
      <c r="T28" s="2">
        <f>AVERAGE(eod_group_score_df_positive!T28:T32)</f>
        <v>0.16737309726281491</v>
      </c>
      <c r="U28" s="2">
        <f>AVERAGE(eod_group_score_df_positive!U28:U32)</f>
        <v>0.10045532695087223</v>
      </c>
      <c r="V28" s="2">
        <f>AVERAGE(eod_group_score_df_positive!V28:V32)</f>
        <v>0.14801040084794964</v>
      </c>
      <c r="W28" s="2">
        <f>AVERAGE(eod_group_score_df_positive!W28:W32)</f>
        <v>0.17567762753319344</v>
      </c>
      <c r="X28" s="2">
        <f>AVERAGE(eod_group_score_df_positive!X28:X32)</f>
        <v>0.30418598730616153</v>
      </c>
      <c r="Y28" s="2">
        <f>AVERAGE(eod_group_score_df_positive!Y28:Y32)</f>
        <v>0.17100734535481071</v>
      </c>
      <c r="Z28" s="1" t="s">
        <v>277</v>
      </c>
      <c r="AA28" s="2">
        <f>ABS(AVERAGE(eod_group_score_df_negative!C28:C32))</f>
        <v>5.2267972599775184E-2</v>
      </c>
      <c r="AB28" s="2">
        <f>ABS(AVERAGE(eod_group_score_df_negative!D28:D32))</f>
        <v>0.12127086777716869</v>
      </c>
      <c r="AC28" s="2">
        <f>ABS(AVERAGE(eod_group_score_df_negative!E28:E32))</f>
        <v>0.25564303279261569</v>
      </c>
      <c r="AD28" s="2">
        <f>ABS(AVERAGE(eod_group_score_df_negative!F28:F32))</f>
        <v>0.26879787756440143</v>
      </c>
      <c r="AE28" s="2">
        <f>ABS(AVERAGE(eod_group_score_df_negative!G28:G32))</f>
        <v>0.14531333655477865</v>
      </c>
      <c r="AF28" s="2">
        <f>ABS(AVERAGE(eod_group_score_df_negative!H28:H32))</f>
        <v>0.65457331040638445</v>
      </c>
      <c r="AG28" s="2">
        <f>ABS(AVERAGE(eod_group_score_df_negative!I28:I32))</f>
        <v>0.47454967065867681</v>
      </c>
      <c r="AH28" s="2">
        <f>ABS(AVERAGE(eod_group_score_df_negative!J28:J32))</f>
        <v>0.46426949172020643</v>
      </c>
      <c r="AI28" s="2">
        <f>ABS(AVERAGE(eod_group_score_df_negative!K28:K32))</f>
        <v>0.13535747842809989</v>
      </c>
      <c r="AJ28" s="2">
        <f>ABS(AVERAGE(eod_group_score_df_negative!L28:L32))</f>
        <v>0.11536658809104634</v>
      </c>
      <c r="AK28" s="2">
        <f>ABS(AVERAGE(eod_group_score_df_negative!M28:M32))</f>
        <v>0.1501337642284887</v>
      </c>
      <c r="AL28" s="2">
        <f>ABS(AVERAGE(eod_group_score_df_negative!N28:N32))</f>
        <v>0.4979214785462977</v>
      </c>
      <c r="AM28" s="2">
        <f>ABS(AVERAGE(eod_group_score_df_negative!O28:O32))</f>
        <v>5.1530965537099238E-2</v>
      </c>
      <c r="AN28" s="2">
        <f>ABS(AVERAGE(eod_group_score_df_negative!P28:P32))</f>
        <v>0.19525966517791996</v>
      </c>
      <c r="AO28" s="2">
        <f>ABS(AVERAGE(eod_group_score_df_negative!Q28:Q32))</f>
        <v>7.5167820959283496E-2</v>
      </c>
      <c r="AP28" s="2">
        <f>ABS(AVERAGE(eod_group_score_df_negative!R28:R32))</f>
        <v>0.22926897059504309</v>
      </c>
      <c r="AQ28" s="2">
        <f>ABS(AVERAGE(eod_group_score_df_negative!S28:S32))</f>
        <v>0.32341038199004013</v>
      </c>
      <c r="AR28" s="2">
        <f>ABS(AVERAGE(eod_group_score_df_negative!T28:T32))</f>
        <v>0.29270701431196294</v>
      </c>
      <c r="AS28" s="2">
        <f>ABS(AVERAGE(eod_group_score_df_negative!U28:U32))</f>
        <v>0.17066601445178892</v>
      </c>
      <c r="AT28" s="2">
        <f>ABS(AVERAGE(eod_group_score_df_negative!V28:V32))</f>
        <v>0.2326693799233237</v>
      </c>
      <c r="AU28" s="2">
        <f>ABS(AVERAGE(eod_group_score_df_negative!W28:W32))</f>
        <v>0.2005381248524977</v>
      </c>
      <c r="AV28" s="2">
        <f>ABS(AVERAGE(eod_group_score_df_negative!X28:X32))</f>
        <v>0.28162035154299192</v>
      </c>
      <c r="AW28" s="2">
        <f>ABS(AVERAGE(eod_group_score_df_negative!Y28:Y32))</f>
        <v>0.18362839601364239</v>
      </c>
      <c r="AX28" t="s">
        <v>277</v>
      </c>
      <c r="AY28" s="4">
        <f t="shared" si="2"/>
        <v>0.78966739931795382</v>
      </c>
      <c r="AZ28" s="4">
        <f t="shared" si="3"/>
        <v>0.52214840533466378</v>
      </c>
      <c r="BA28" s="4">
        <f t="shared" si="4"/>
        <v>9.3368991986925623E-2</v>
      </c>
      <c r="BB28" s="4">
        <f t="shared" si="5"/>
        <v>0.24638320302461375</v>
      </c>
      <c r="BC28" s="4">
        <f t="shared" si="6"/>
        <v>0.29391762904777252</v>
      </c>
      <c r="BD28" s="4">
        <f t="shared" si="7"/>
        <v>-0.46133553525396565</v>
      </c>
      <c r="BE28" s="4">
        <f t="shared" si="8"/>
        <v>-0.24626072226965567</v>
      </c>
      <c r="BF28" s="4">
        <f t="shared" si="9"/>
        <v>0.16003573551496333</v>
      </c>
      <c r="BG28" s="4">
        <f t="shared" si="10"/>
        <v>0.60879217018802678</v>
      </c>
      <c r="BH28" s="4">
        <f t="shared" si="11"/>
        <v>-0.45137381206722055</v>
      </c>
      <c r="BI28" s="4">
        <f t="shared" si="12"/>
        <v>0.5667118574143778</v>
      </c>
      <c r="BJ28" s="4">
        <f t="shared" si="13"/>
        <v>8.7340673332331933E-2</v>
      </c>
      <c r="BK28" s="4">
        <f t="shared" si="14"/>
        <v>0.85693278927807048</v>
      </c>
      <c r="BL28" s="4">
        <f t="shared" si="15"/>
        <v>1.2191071376310952E-2</v>
      </c>
      <c r="BM28" s="4">
        <f t="shared" si="16"/>
        <v>0.71995795002669161</v>
      </c>
      <c r="BN28" s="4">
        <f t="shared" si="17"/>
        <v>3.7650979412618232E-2</v>
      </c>
      <c r="BO28" s="4">
        <f t="shared" si="18"/>
        <v>0.20106962314629998</v>
      </c>
      <c r="BP28" s="4">
        <f t="shared" si="19"/>
        <v>-0.2724175940145529</v>
      </c>
      <c r="BQ28" s="4">
        <f t="shared" si="20"/>
        <v>-0.25896407541242544</v>
      </c>
      <c r="BR28" s="4">
        <f t="shared" si="21"/>
        <v>-0.22238895615588353</v>
      </c>
      <c r="BS28" s="4">
        <f t="shared" si="22"/>
        <v>-6.608042635550683E-2</v>
      </c>
      <c r="BT28" s="4">
        <f t="shared" si="23"/>
        <v>3.8520641151649125E-2</v>
      </c>
      <c r="BU28" s="4">
        <f t="shared" si="24"/>
        <v>-3.5588772327713257E-2</v>
      </c>
      <c r="BV28" t="s">
        <v>277</v>
      </c>
      <c r="BW28" s="1">
        <f t="shared" si="1"/>
        <v>45475</v>
      </c>
      <c r="BX28">
        <f>group_stock_price_index[[#This Row],[VNINDEX]]</f>
        <v>1269.79</v>
      </c>
      <c r="BY28" s="5">
        <f t="shared" si="25"/>
        <v>0</v>
      </c>
      <c r="BZ28" s="5">
        <f t="shared" si="26"/>
        <v>0</v>
      </c>
      <c r="CA28" s="5">
        <f t="shared" si="27"/>
        <v>0</v>
      </c>
      <c r="CB28" s="5">
        <f t="shared" si="28"/>
        <v>0.22206630454945958</v>
      </c>
      <c r="CC28" s="5">
        <f t="shared" si="29"/>
        <v>0</v>
      </c>
      <c r="CD28" s="5">
        <f t="shared" ref="CD28:CE28" si="117">IF(AVERAGE(BS28:BS32)&lt;0,0,AVERAGE(BS28:BS32))</f>
        <v>5.1091082077997898E-3</v>
      </c>
      <c r="CE28" s="5">
        <f t="shared" si="117"/>
        <v>0</v>
      </c>
      <c r="CF28" s="5">
        <f t="shared" ref="CF28:CG28" si="118">IF(AVERAGE(BE28:BE32)&lt;0,0,AVERAGE(BE28:BE32))</f>
        <v>0</v>
      </c>
      <c r="CG28" s="5">
        <f t="shared" si="118"/>
        <v>0</v>
      </c>
      <c r="CH28" s="5">
        <f t="shared" si="32"/>
        <v>0</v>
      </c>
      <c r="CI28" s="5">
        <f t="shared" si="33"/>
        <v>0</v>
      </c>
      <c r="CJ28" s="5">
        <f t="shared" si="34"/>
        <v>8.3159443675307476E-3</v>
      </c>
      <c r="CK28" s="5">
        <f t="shared" si="35"/>
        <v>0</v>
      </c>
      <c r="CL28" s="5">
        <f t="shared" si="36"/>
        <v>0</v>
      </c>
      <c r="CM28" s="5">
        <f t="shared" si="37"/>
        <v>0</v>
      </c>
      <c r="CN28" s="5">
        <f t="shared" si="38"/>
        <v>0</v>
      </c>
      <c r="CO28" s="5">
        <f t="shared" si="39"/>
        <v>0.51814791746617606</v>
      </c>
      <c r="CP28" s="5">
        <f t="shared" si="40"/>
        <v>0</v>
      </c>
      <c r="CQ28" s="5">
        <f t="shared" si="41"/>
        <v>0</v>
      </c>
      <c r="CR28" s="5">
        <f t="shared" ref="CR28:CS28" si="119">IF(AVERAGE(BH28:BH32)&lt;0,0,AVERAGE(BH28:BH32))</f>
        <v>0</v>
      </c>
      <c r="CS28" s="5">
        <f t="shared" si="119"/>
        <v>0.37351638091876593</v>
      </c>
      <c r="CT28" s="5">
        <f t="shared" si="43"/>
        <v>0</v>
      </c>
      <c r="CU28" s="5">
        <f t="shared" si="44"/>
        <v>0</v>
      </c>
    </row>
    <row r="29" spans="1:99" x14ac:dyDescent="0.25">
      <c r="A29" s="1">
        <f>eod_group_score_df_positive[[#This Row],[date]]</f>
        <v>45474</v>
      </c>
      <c r="B29" s="1" t="s">
        <v>277</v>
      </c>
      <c r="C29" s="2">
        <f>AVERAGE(eod_group_score_df_positive!C29:C33)</f>
        <v>0.43427377706665204</v>
      </c>
      <c r="D29" s="2">
        <f>AVERAGE(eod_group_score_df_positive!D29:D33)</f>
        <v>0.28993338974559629</v>
      </c>
      <c r="E29" s="2">
        <f>AVERAGE(eod_group_score_df_positive!E29:E33)</f>
        <v>0.20195531631056829</v>
      </c>
      <c r="F29" s="2">
        <f>AVERAGE(eod_group_score_df_positive!F29:F33)</f>
        <v>0.40346548734538434</v>
      </c>
      <c r="G29" s="2">
        <f>AVERAGE(eod_group_score_df_positive!G29:G33)</f>
        <v>0.22933763036707733</v>
      </c>
      <c r="H29" s="2">
        <f>AVERAGE(eod_group_score_df_positive!H29:H33)</f>
        <v>0.22664655295503816</v>
      </c>
      <c r="I29" s="2">
        <f>AVERAGE(eod_group_score_df_positive!I29:I33)</f>
        <v>0.25284537782864791</v>
      </c>
      <c r="J29" s="2">
        <f>AVERAGE(eod_group_score_df_positive!J29:J33)</f>
        <v>0.44481157601595545</v>
      </c>
      <c r="K29" s="2">
        <f>AVERAGE(eod_group_score_df_positive!K29:K33)</f>
        <v>0.56920932731604978</v>
      </c>
      <c r="L29" s="2">
        <f>AVERAGE(eod_group_score_df_positive!L29:L33)</f>
        <v>0.11748426599087054</v>
      </c>
      <c r="M29" s="2">
        <f>AVERAGE(eod_group_score_df_positive!M29:M33)</f>
        <v>0.52765536974493932</v>
      </c>
      <c r="N29" s="2">
        <f>AVERAGE(eod_group_score_df_positive!N29:N33)</f>
        <v>0.64513546086253026</v>
      </c>
      <c r="O29" s="2">
        <f>AVERAGE(eod_group_score_df_positive!O29:O33)</f>
        <v>0.55991604613612356</v>
      </c>
      <c r="P29" s="2">
        <f>AVERAGE(eod_group_score_df_positive!P29:P33)</f>
        <v>0.15394202821653349</v>
      </c>
      <c r="Q29" s="2">
        <f>AVERAGE(eod_group_score_df_positive!Q29:Q33)</f>
        <v>0.15964314348554978</v>
      </c>
      <c r="R29" s="2">
        <f>AVERAGE(eod_group_score_df_positive!R29:R33)</f>
        <v>7.7071447450103345E-2</v>
      </c>
      <c r="S29" s="2">
        <f>AVERAGE(eod_group_score_df_positive!S29:S33)</f>
        <v>0.1952121152296325</v>
      </c>
      <c r="T29" s="2">
        <f>AVERAGE(eod_group_score_df_positive!T29:T33)</f>
        <v>0.17678354853131079</v>
      </c>
      <c r="U29" s="2">
        <f>AVERAGE(eod_group_score_df_positive!U29:U33)</f>
        <v>0.14843255425651608</v>
      </c>
      <c r="V29" s="2">
        <f>AVERAGE(eod_group_score_df_positive!V29:V33)</f>
        <v>0.26591617893747027</v>
      </c>
      <c r="W29" s="2">
        <f>AVERAGE(eod_group_score_df_positive!W29:W33)</f>
        <v>0.24129511191463263</v>
      </c>
      <c r="X29" s="2">
        <f>AVERAGE(eod_group_score_df_positive!X29:X33)</f>
        <v>0.26051185677223926</v>
      </c>
      <c r="Y29" s="2">
        <f>AVERAGE(eod_group_score_df_positive!Y29:Y33)</f>
        <v>0.19395341349144773</v>
      </c>
      <c r="Z29" s="1" t="s">
        <v>277</v>
      </c>
      <c r="AA29" s="2">
        <f>ABS(AVERAGE(eod_group_score_df_negative!C29:C33))</f>
        <v>5.8627451823414743E-2</v>
      </c>
      <c r="AB29" s="2">
        <f>ABS(AVERAGE(eod_group_score_df_negative!D29:D33))</f>
        <v>0.15451965975441359</v>
      </c>
      <c r="AC29" s="2">
        <f>ABS(AVERAGE(eod_group_score_df_negative!E29:E33))</f>
        <v>0.2685263126356533</v>
      </c>
      <c r="AD29" s="2">
        <f>ABS(AVERAGE(eod_group_score_df_negative!F29:F33))</f>
        <v>0.26942192605502591</v>
      </c>
      <c r="AE29" s="2">
        <f>ABS(AVERAGE(eod_group_score_df_negative!G29:G33))</f>
        <v>0.14958638354484879</v>
      </c>
      <c r="AF29" s="2">
        <f>ABS(AVERAGE(eod_group_score_df_negative!H29:H33))</f>
        <v>0.82057725231721879</v>
      </c>
      <c r="AG29" s="2">
        <f>ABS(AVERAGE(eod_group_score_df_negative!I29:I33))</f>
        <v>0.43123933457676983</v>
      </c>
      <c r="AH29" s="2">
        <f>ABS(AVERAGE(eod_group_score_df_negative!J29:J33))</f>
        <v>0.47216868786695781</v>
      </c>
      <c r="AI29" s="2">
        <f>ABS(AVERAGE(eod_group_score_df_negative!K29:K33))</f>
        <v>0.1290683294361315</v>
      </c>
      <c r="AJ29" s="2">
        <f>ABS(AVERAGE(eod_group_score_df_negative!L29:L33))</f>
        <v>0.11374845705518868</v>
      </c>
      <c r="AK29" s="2">
        <f>ABS(AVERAGE(eod_group_score_df_negative!M29:M33))</f>
        <v>0.14289869257517207</v>
      </c>
      <c r="AL29" s="2">
        <f>ABS(AVERAGE(eod_group_score_df_negative!N29:N33))</f>
        <v>0.49324818925756231</v>
      </c>
      <c r="AM29" s="2">
        <f>ABS(AVERAGE(eod_group_score_df_negative!O29:O33))</f>
        <v>5.1679511298042199E-2</v>
      </c>
      <c r="AN29" s="2">
        <f>ABS(AVERAGE(eod_group_score_df_negative!P29:P33))</f>
        <v>0.17747948387283344</v>
      </c>
      <c r="AO29" s="2">
        <f>ABS(AVERAGE(eod_group_score_df_negative!Q29:Q33))</f>
        <v>7.8289929849931911E-2</v>
      </c>
      <c r="AP29" s="2">
        <f>ABS(AVERAGE(eod_group_score_df_negative!R29:R33))</f>
        <v>0.2292364114730428</v>
      </c>
      <c r="AQ29" s="2">
        <f>ABS(AVERAGE(eod_group_score_df_negative!S29:S33))</f>
        <v>0.38076964939657887</v>
      </c>
      <c r="AR29" s="2">
        <f>ABS(AVERAGE(eod_group_score_df_negative!T29:T33))</f>
        <v>0.36331916490557153</v>
      </c>
      <c r="AS29" s="2">
        <f>ABS(AVERAGE(eod_group_score_df_negative!U29:U33))</f>
        <v>0.1822138297374615</v>
      </c>
      <c r="AT29" s="2">
        <f>ABS(AVERAGE(eod_group_score_df_negative!V29:V33))</f>
        <v>0.17012365944299154</v>
      </c>
      <c r="AU29" s="2">
        <f>ABS(AVERAGE(eod_group_score_df_negative!W29:W33))</f>
        <v>0.19926924561666323</v>
      </c>
      <c r="AV29" s="2">
        <f>ABS(AVERAGE(eod_group_score_df_negative!X29:X33))</f>
        <v>0.2702051727172059</v>
      </c>
      <c r="AW29" s="2">
        <f>ABS(AVERAGE(eod_group_score_df_negative!Y29:Y33))</f>
        <v>0.21687331722665046</v>
      </c>
      <c r="AX29" t="s">
        <v>277</v>
      </c>
      <c r="AY29" s="4">
        <f t="shared" si="2"/>
        <v>0.76211277884036044</v>
      </c>
      <c r="AZ29" s="4">
        <f t="shared" si="3"/>
        <v>0.30467499355335104</v>
      </c>
      <c r="BA29" s="4">
        <f t="shared" si="4"/>
        <v>-0.14149542134979815</v>
      </c>
      <c r="BB29" s="4">
        <f t="shared" si="5"/>
        <v>0.1992065219543557</v>
      </c>
      <c r="BC29" s="4">
        <f t="shared" si="6"/>
        <v>0.21046765022595068</v>
      </c>
      <c r="BD29" s="4">
        <f t="shared" si="7"/>
        <v>-0.56714782109806106</v>
      </c>
      <c r="BE29" s="4">
        <f t="shared" si="8"/>
        <v>-0.26077758136246448</v>
      </c>
      <c r="BF29" s="4">
        <f t="shared" si="9"/>
        <v>-2.983391565611223E-2</v>
      </c>
      <c r="BG29" s="4">
        <f t="shared" si="10"/>
        <v>0.63032375964468856</v>
      </c>
      <c r="BH29" s="4">
        <f t="shared" si="11"/>
        <v>1.6156056489192158E-2</v>
      </c>
      <c r="BI29" s="4">
        <f t="shared" si="12"/>
        <v>0.57378919730724232</v>
      </c>
      <c r="BJ29" s="4">
        <f t="shared" si="13"/>
        <v>0.13342362356394066</v>
      </c>
      <c r="BK29" s="4">
        <f t="shared" si="14"/>
        <v>0.83100102455010028</v>
      </c>
      <c r="BL29" s="4">
        <f t="shared" si="15"/>
        <v>-7.1019697870285295E-2</v>
      </c>
      <c r="BM29" s="4">
        <f t="shared" si="16"/>
        <v>0.34191637377335593</v>
      </c>
      <c r="BN29" s="4">
        <f t="shared" si="17"/>
        <v>-0.49677133508062626</v>
      </c>
      <c r="BO29" s="4">
        <f t="shared" si="18"/>
        <v>-0.32215869592219754</v>
      </c>
      <c r="BP29" s="4">
        <f t="shared" si="19"/>
        <v>-0.34537063364718634</v>
      </c>
      <c r="BQ29" s="4">
        <f t="shared" si="20"/>
        <v>-0.10216738218301735</v>
      </c>
      <c r="BR29" s="4">
        <f t="shared" si="21"/>
        <v>0.21968754013456912</v>
      </c>
      <c r="BS29" s="4">
        <f t="shared" si="22"/>
        <v>9.5390981089486002E-2</v>
      </c>
      <c r="BT29" s="4">
        <f t="shared" si="23"/>
        <v>-1.8264565496026577E-2</v>
      </c>
      <c r="BU29" s="4">
        <f t="shared" si="24"/>
        <v>-5.5789708948928991E-2</v>
      </c>
      <c r="BV29" t="s">
        <v>277</v>
      </c>
      <c r="BW29" s="1">
        <f t="shared" si="1"/>
        <v>45474</v>
      </c>
      <c r="BX29">
        <f>group_stock_price_index[[#This Row],[VNINDEX]]</f>
        <v>1254.56</v>
      </c>
      <c r="BY29" s="5">
        <f t="shared" si="25"/>
        <v>0</v>
      </c>
      <c r="BZ29" s="5">
        <f t="shared" si="26"/>
        <v>0</v>
      </c>
      <c r="CA29" s="5">
        <f t="shared" si="27"/>
        <v>0</v>
      </c>
      <c r="CB29" s="5">
        <f t="shared" si="28"/>
        <v>0.34395731998192886</v>
      </c>
      <c r="CC29" s="5">
        <f t="shared" si="29"/>
        <v>0</v>
      </c>
      <c r="CD29" s="5">
        <f t="shared" ref="CD29:CE29" si="120">IF(AVERAGE(BS29:BS33)&lt;0,0,AVERAGE(BS29:BS33))</f>
        <v>2.7044524378802438E-2</v>
      </c>
      <c r="CE29" s="5">
        <f t="shared" si="120"/>
        <v>0</v>
      </c>
      <c r="CF29" s="5">
        <f t="shared" ref="CF29:CG29" si="121">IF(AVERAGE(BE29:BE33)&lt;0,0,AVERAGE(BE29:BE33))</f>
        <v>0</v>
      </c>
      <c r="CG29" s="5">
        <f t="shared" si="121"/>
        <v>0</v>
      </c>
      <c r="CH29" s="5">
        <f t="shared" si="32"/>
        <v>0</v>
      </c>
      <c r="CI29" s="5">
        <f t="shared" si="33"/>
        <v>0</v>
      </c>
      <c r="CJ29" s="5">
        <f t="shared" si="34"/>
        <v>0</v>
      </c>
      <c r="CK29" s="5">
        <f t="shared" si="35"/>
        <v>0</v>
      </c>
      <c r="CL29" s="5">
        <f t="shared" si="36"/>
        <v>0</v>
      </c>
      <c r="CM29" s="5">
        <f t="shared" si="37"/>
        <v>0</v>
      </c>
      <c r="CN29" s="5">
        <f t="shared" si="38"/>
        <v>0</v>
      </c>
      <c r="CO29" s="5">
        <f t="shared" si="39"/>
        <v>0.2959499033858099</v>
      </c>
      <c r="CP29" s="5">
        <f t="shared" si="40"/>
        <v>0</v>
      </c>
      <c r="CQ29" s="5">
        <f t="shared" si="41"/>
        <v>0</v>
      </c>
      <c r="CR29" s="5">
        <f t="shared" ref="CR29:CS29" si="122">IF(AVERAGE(BH29:BH33)&lt;0,0,AVERAGE(BH29:BH33))</f>
        <v>0</v>
      </c>
      <c r="CS29" s="5">
        <f t="shared" si="122"/>
        <v>0.21140897270754605</v>
      </c>
      <c r="CT29" s="5">
        <f t="shared" si="43"/>
        <v>0</v>
      </c>
      <c r="CU29" s="5">
        <f t="shared" si="44"/>
        <v>0</v>
      </c>
    </row>
    <row r="30" spans="1:99" x14ac:dyDescent="0.25">
      <c r="A30" s="1">
        <f>eod_group_score_df_positive[[#This Row],[date]]</f>
        <v>45471</v>
      </c>
      <c r="B30" s="1" t="s">
        <v>277</v>
      </c>
      <c r="C30" s="2">
        <f>AVERAGE(eod_group_score_df_positive!C30:C34)</f>
        <v>0.1417166242509609</v>
      </c>
      <c r="D30" s="2">
        <f>AVERAGE(eod_group_score_df_positive!D30:D34)</f>
        <v>0.19182253984429234</v>
      </c>
      <c r="E30" s="2">
        <f>AVERAGE(eod_group_score_df_positive!E30:E34)</f>
        <v>0.18978678395097234</v>
      </c>
      <c r="F30" s="2">
        <f>AVERAGE(eod_group_score_df_positive!F30:F34)</f>
        <v>0.37760883160182196</v>
      </c>
      <c r="G30" s="2">
        <f>AVERAGE(eod_group_score_df_positive!G30:G34)</f>
        <v>7.8236815332431028E-2</v>
      </c>
      <c r="H30" s="2">
        <f>AVERAGE(eod_group_score_df_positive!H30:H34)</f>
        <v>0.14845480178302375</v>
      </c>
      <c r="I30" s="2">
        <f>AVERAGE(eod_group_score_df_positive!I30:I34)</f>
        <v>0.40794013824927261</v>
      </c>
      <c r="J30" s="2">
        <f>AVERAGE(eod_group_score_df_positive!J30:J34)</f>
        <v>0.41211892745962808</v>
      </c>
      <c r="K30" s="2">
        <f>AVERAGE(eod_group_score_df_positive!K30:K34)</f>
        <v>0.39605706653590117</v>
      </c>
      <c r="L30" s="2">
        <f>AVERAGE(eod_group_score_df_positive!L30:L34)</f>
        <v>0.10964240747701186</v>
      </c>
      <c r="M30" s="2">
        <f>AVERAGE(eod_group_score_df_positive!M30:M34)</f>
        <v>0.57597290123169453</v>
      </c>
      <c r="N30" s="2">
        <f>AVERAGE(eod_group_score_df_positive!N30:N34)</f>
        <v>0.57656243106293315</v>
      </c>
      <c r="O30" s="2">
        <f>AVERAGE(eod_group_score_df_positive!O30:O34)</f>
        <v>0.49988271975432952</v>
      </c>
      <c r="P30" s="2">
        <f>AVERAGE(eod_group_score_df_positive!P30:P34)</f>
        <v>7.6982576418376025E-2</v>
      </c>
      <c r="Q30" s="2">
        <f>AVERAGE(eod_group_score_df_positive!Q30:Q34)</f>
        <v>7.7024900348838701E-2</v>
      </c>
      <c r="R30" s="2">
        <f>AVERAGE(eod_group_score_df_positive!R30:R34)</f>
        <v>2.5570048694481672E-2</v>
      </c>
      <c r="S30" s="2">
        <f>AVERAGE(eod_group_score_df_positive!S30:S34)</f>
        <v>0.26007198864016356</v>
      </c>
      <c r="T30" s="2">
        <f>AVERAGE(eod_group_score_df_positive!T30:T34)</f>
        <v>0.16342184439161694</v>
      </c>
      <c r="U30" s="2">
        <f>AVERAGE(eod_group_score_df_positive!U30:U34)</f>
        <v>0.18084825628210116</v>
      </c>
      <c r="V30" s="2">
        <f>AVERAGE(eod_group_score_df_positive!V30:V34)</f>
        <v>0.22826224784373408</v>
      </c>
      <c r="W30" s="2">
        <f>AVERAGE(eod_group_score_df_positive!W30:W34)</f>
        <v>0.40350328258080115</v>
      </c>
      <c r="X30" s="2">
        <f>AVERAGE(eod_group_score_df_positive!X30:X34)</f>
        <v>0.25006364472766263</v>
      </c>
      <c r="Y30" s="2">
        <f>AVERAGE(eod_group_score_df_positive!Y30:Y34)</f>
        <v>0.17993778367337873</v>
      </c>
      <c r="Z30" s="1" t="s">
        <v>277</v>
      </c>
      <c r="AA30" s="2">
        <f>ABS(AVERAGE(eod_group_score_df_negative!C30:C34))</f>
        <v>0.68505378684983609</v>
      </c>
      <c r="AB30" s="2">
        <f>ABS(AVERAGE(eod_group_score_df_negative!D30:D34))</f>
        <v>0.64920977430755655</v>
      </c>
      <c r="AC30" s="2">
        <f>ABS(AVERAGE(eod_group_score_df_negative!E30:E34))</f>
        <v>0.55575854014990633</v>
      </c>
      <c r="AD30" s="2">
        <f>ABS(AVERAGE(eod_group_score_df_negative!F30:F34))</f>
        <v>0.83412994186013856</v>
      </c>
      <c r="AE30" s="2">
        <f>ABS(AVERAGE(eod_group_score_df_negative!G30:G34))</f>
        <v>1.6280972737612303</v>
      </c>
      <c r="AF30" s="2">
        <f>ABS(AVERAGE(eod_group_score_df_negative!H30:H34))</f>
        <v>1.4697147270446738</v>
      </c>
      <c r="AG30" s="2">
        <f>ABS(AVERAGE(eod_group_score_df_negative!I30:I34))</f>
        <v>0.88650089241219621</v>
      </c>
      <c r="AH30" s="2">
        <f>ABS(AVERAGE(eod_group_score_df_negative!J30:J34))</f>
        <v>1.535629066174345</v>
      </c>
      <c r="AI30" s="2">
        <f>ABS(AVERAGE(eod_group_score_df_negative!K30:K34))</f>
        <v>0.97099782270078561</v>
      </c>
      <c r="AJ30" s="2">
        <f>ABS(AVERAGE(eod_group_score_df_negative!L30:L34))</f>
        <v>0.66556284347811068</v>
      </c>
      <c r="AK30" s="2">
        <f>ABS(AVERAGE(eod_group_score_df_negative!M30:M34))</f>
        <v>0.37829977972376427</v>
      </c>
      <c r="AL30" s="2">
        <f>ABS(AVERAGE(eod_group_score_df_negative!N30:N34))</f>
        <v>1.0835440890456822</v>
      </c>
      <c r="AM30" s="2">
        <f>ABS(AVERAGE(eod_group_score_df_negative!O30:O34))</f>
        <v>0.23347469321679754</v>
      </c>
      <c r="AN30" s="2">
        <f>ABS(AVERAGE(eod_group_score_df_negative!P30:P34))</f>
        <v>0.76377590376198035</v>
      </c>
      <c r="AO30" s="2">
        <f>ABS(AVERAGE(eod_group_score_df_negative!Q30:Q34))</f>
        <v>0.52688219405840386</v>
      </c>
      <c r="AP30" s="2">
        <f>ABS(AVERAGE(eod_group_score_df_negative!R30:R34))</f>
        <v>0.57842181332912401</v>
      </c>
      <c r="AQ30" s="2">
        <f>ABS(AVERAGE(eod_group_score_df_negative!S30:S34))</f>
        <v>0.58832880353273143</v>
      </c>
      <c r="AR30" s="2">
        <f>ABS(AVERAGE(eod_group_score_df_negative!T30:T34))</f>
        <v>0.6656085395623893</v>
      </c>
      <c r="AS30" s="2">
        <f>ABS(AVERAGE(eod_group_score_df_negative!U30:U34))</f>
        <v>0.99385495049352746</v>
      </c>
      <c r="AT30" s="2">
        <f>ABS(AVERAGE(eod_group_score_df_negative!V30:V34))</f>
        <v>0.76523424384444338</v>
      </c>
      <c r="AU30" s="2">
        <f>ABS(AVERAGE(eod_group_score_df_negative!W30:W34))</f>
        <v>0.53899525710306317</v>
      </c>
      <c r="AV30" s="2">
        <f>ABS(AVERAGE(eod_group_score_df_negative!X30:X34))</f>
        <v>0.57249174602316566</v>
      </c>
      <c r="AW30" s="2">
        <f>ABS(AVERAGE(eod_group_score_df_negative!Y30:Y34))</f>
        <v>0.5905956091191833</v>
      </c>
      <c r="AX30" t="s">
        <v>277</v>
      </c>
      <c r="AY30" s="4">
        <f t="shared" si="2"/>
        <v>-0.6571802223490959</v>
      </c>
      <c r="AZ30" s="4">
        <f t="shared" si="3"/>
        <v>-0.54384026245712447</v>
      </c>
      <c r="BA30" s="4">
        <f t="shared" si="4"/>
        <v>-0.49087794446339367</v>
      </c>
      <c r="BB30" s="4">
        <f t="shared" si="5"/>
        <v>-0.37674878468568535</v>
      </c>
      <c r="BC30" s="4">
        <f t="shared" si="6"/>
        <v>-0.90829836216424953</v>
      </c>
      <c r="BD30" s="4">
        <f t="shared" si="7"/>
        <v>-0.81651514363816535</v>
      </c>
      <c r="BE30" s="4">
        <f t="shared" si="8"/>
        <v>-0.3697045619130101</v>
      </c>
      <c r="BF30" s="4">
        <f t="shared" si="9"/>
        <v>-0.57682520653945069</v>
      </c>
      <c r="BG30" s="4">
        <f t="shared" si="10"/>
        <v>-0.42056888914380774</v>
      </c>
      <c r="BH30" s="4">
        <f t="shared" si="11"/>
        <v>-0.71712676780266249</v>
      </c>
      <c r="BI30" s="4">
        <f t="shared" si="12"/>
        <v>0.20714532172293923</v>
      </c>
      <c r="BJ30" s="4">
        <f t="shared" si="13"/>
        <v>-0.30539104078067164</v>
      </c>
      <c r="BK30" s="4">
        <f t="shared" si="14"/>
        <v>0.36327174420751468</v>
      </c>
      <c r="BL30" s="4">
        <f t="shared" si="15"/>
        <v>-0.81687350592797592</v>
      </c>
      <c r="BM30" s="4">
        <f t="shared" si="16"/>
        <v>-0.74491142408438993</v>
      </c>
      <c r="BN30" s="4">
        <f t="shared" si="17"/>
        <v>-0.91532982378665795</v>
      </c>
      <c r="BO30" s="4">
        <f t="shared" si="18"/>
        <v>-0.38691243327560759</v>
      </c>
      <c r="BP30" s="4">
        <f t="shared" si="19"/>
        <v>-0.60575185770107198</v>
      </c>
      <c r="BQ30" s="4">
        <f t="shared" si="20"/>
        <v>-0.69209540718203943</v>
      </c>
      <c r="BR30" s="4">
        <f t="shared" si="21"/>
        <v>-0.54048705807533481</v>
      </c>
      <c r="BS30" s="4">
        <f t="shared" si="22"/>
        <v>-0.14375828589369397</v>
      </c>
      <c r="BT30" s="4">
        <f t="shared" si="23"/>
        <v>-0.39198345171769011</v>
      </c>
      <c r="BU30" s="4">
        <f t="shared" si="24"/>
        <v>-0.53295266537054431</v>
      </c>
      <c r="BV30" t="s">
        <v>277</v>
      </c>
      <c r="BW30" s="1">
        <f t="shared" si="1"/>
        <v>45471</v>
      </c>
      <c r="BX30">
        <f>group_stock_price_index[[#This Row],[VNINDEX]]</f>
        <v>1245.32</v>
      </c>
      <c r="BY30" s="5">
        <f t="shared" si="25"/>
        <v>0</v>
      </c>
      <c r="BZ30" s="5">
        <f t="shared" si="26"/>
        <v>0</v>
      </c>
      <c r="CA30" s="5">
        <f t="shared" si="27"/>
        <v>0</v>
      </c>
      <c r="CB30" s="5">
        <f t="shared" si="28"/>
        <v>0.57452603361544574</v>
      </c>
      <c r="CC30" s="5">
        <f t="shared" si="29"/>
        <v>0</v>
      </c>
      <c r="CD30" s="5">
        <f t="shared" ref="CD30:CE30" si="123">IF(AVERAGE(BS30:BS34)&lt;0,0,AVERAGE(BS30:BS34))</f>
        <v>1.9859409259815452E-2</v>
      </c>
      <c r="CE30" s="5">
        <f t="shared" si="123"/>
        <v>0</v>
      </c>
      <c r="CF30" s="5">
        <f t="shared" ref="CF30:CG30" si="124">IF(AVERAGE(BE30:BE34)&lt;0,0,AVERAGE(BE30:BE34))</f>
        <v>0</v>
      </c>
      <c r="CG30" s="5">
        <f t="shared" si="124"/>
        <v>0</v>
      </c>
      <c r="CH30" s="5">
        <f t="shared" si="32"/>
        <v>0</v>
      </c>
      <c r="CI30" s="5">
        <f t="shared" si="33"/>
        <v>0</v>
      </c>
      <c r="CJ30" s="5">
        <f t="shared" si="34"/>
        <v>0</v>
      </c>
      <c r="CK30" s="5">
        <f t="shared" si="35"/>
        <v>0</v>
      </c>
      <c r="CL30" s="5">
        <f t="shared" si="36"/>
        <v>0</v>
      </c>
      <c r="CM30" s="5">
        <f t="shared" si="37"/>
        <v>0</v>
      </c>
      <c r="CN30" s="5">
        <f t="shared" si="38"/>
        <v>0</v>
      </c>
      <c r="CO30" s="5">
        <f t="shared" si="39"/>
        <v>9.2192416085310508E-2</v>
      </c>
      <c r="CP30" s="5">
        <f t="shared" si="40"/>
        <v>0</v>
      </c>
      <c r="CQ30" s="5">
        <f t="shared" si="41"/>
        <v>0</v>
      </c>
      <c r="CR30" s="5">
        <f t="shared" ref="CR30:CS30" si="125">IF(AVERAGE(BH30:BH34)&lt;0,0,AVERAGE(BH30:BH34))</f>
        <v>0</v>
      </c>
      <c r="CS30" s="5">
        <f t="shared" si="125"/>
        <v>0.14797129475776322</v>
      </c>
      <c r="CT30" s="5">
        <f t="shared" si="43"/>
        <v>0</v>
      </c>
      <c r="CU30" s="5">
        <f t="shared" si="44"/>
        <v>3.0425491733108951E-2</v>
      </c>
    </row>
    <row r="31" spans="1:99" x14ac:dyDescent="0.25">
      <c r="A31" s="1">
        <f>eod_group_score_df_positive[[#This Row],[date]]</f>
        <v>45470</v>
      </c>
      <c r="B31" s="1" t="s">
        <v>277</v>
      </c>
      <c r="C31" s="2">
        <f>AVERAGE(eod_group_score_df_positive!C31:C35)</f>
        <v>0.15628716992700303</v>
      </c>
      <c r="D31" s="2">
        <f>AVERAGE(eod_group_score_df_positive!D31:D35)</f>
        <v>0.19610131474997389</v>
      </c>
      <c r="E31" s="2">
        <f>AVERAGE(eod_group_score_df_positive!E31:E35)</f>
        <v>0.29683826147883713</v>
      </c>
      <c r="F31" s="2">
        <f>AVERAGE(eod_group_score_df_positive!F31:F35)</f>
        <v>0.43949953015260917</v>
      </c>
      <c r="G31" s="2">
        <f>AVERAGE(eod_group_score_df_positive!G31:G35)</f>
        <v>0.1090632415033735</v>
      </c>
      <c r="H31" s="2">
        <f>AVERAGE(eod_group_score_df_positive!H31:H35)</f>
        <v>0.81781169322894753</v>
      </c>
      <c r="I31" s="2">
        <f>AVERAGE(eod_group_score_df_positive!I31:I35)</f>
        <v>0.54741970409484364</v>
      </c>
      <c r="J31" s="2">
        <f>AVERAGE(eod_group_score_df_positive!J31:J35)</f>
        <v>0.96416768214384052</v>
      </c>
      <c r="K31" s="2">
        <f>AVERAGE(eod_group_score_df_positive!K31:K35)</f>
        <v>0.47773878638971973</v>
      </c>
      <c r="L31" s="2">
        <f>AVERAGE(eod_group_score_df_positive!L31:L35)</f>
        <v>0.11066455408777989</v>
      </c>
      <c r="M31" s="2">
        <f>AVERAGE(eod_group_score_df_positive!M31:M35)</f>
        <v>0.61017395920348338</v>
      </c>
      <c r="N31" s="2">
        <f>AVERAGE(eod_group_score_df_positive!N31:N35)</f>
        <v>0.64844666576410404</v>
      </c>
      <c r="O31" s="2">
        <f>AVERAGE(eod_group_score_df_positive!O31:O35)</f>
        <v>0.53635770123855253</v>
      </c>
      <c r="P31" s="2">
        <f>AVERAGE(eod_group_score_df_positive!P31:P35)</f>
        <v>0.18643050825165802</v>
      </c>
      <c r="Q31" s="2">
        <f>AVERAGE(eod_group_score_df_positive!Q31:Q35)</f>
        <v>6.915357794254158E-2</v>
      </c>
      <c r="R31" s="2">
        <f>AVERAGE(eod_group_score_df_positive!R31:R35)</f>
        <v>7.4679526063058693E-2</v>
      </c>
      <c r="S31" s="2">
        <f>AVERAGE(eod_group_score_df_positive!S31:S35)</f>
        <v>2.9624373166412417</v>
      </c>
      <c r="T31" s="2">
        <f>AVERAGE(eod_group_score_df_positive!T31:T35)</f>
        <v>0.16822105980250299</v>
      </c>
      <c r="U31" s="2">
        <f>AVERAGE(eod_group_score_df_positive!U31:U35)</f>
        <v>0.18695147919181782</v>
      </c>
      <c r="V31" s="2">
        <f>AVERAGE(eod_group_score_df_positive!V31:V35)</f>
        <v>0.30990927107743482</v>
      </c>
      <c r="W31" s="2">
        <f>AVERAGE(eod_group_score_df_positive!W31:W35)</f>
        <v>0.46919739135521432</v>
      </c>
      <c r="X31" s="2">
        <f>AVERAGE(eod_group_score_df_positive!X31:X35)</f>
        <v>0.31135768991410051</v>
      </c>
      <c r="Y31" s="2">
        <f>AVERAGE(eod_group_score_df_positive!Y31:Y35)</f>
        <v>0.46465258625478512</v>
      </c>
      <c r="Z31" s="1" t="s">
        <v>277</v>
      </c>
      <c r="AA31" s="2">
        <f>ABS(AVERAGE(eod_group_score_df_negative!C31:C35))</f>
        <v>0.64253138999598503</v>
      </c>
      <c r="AB31" s="2">
        <f>ABS(AVERAGE(eod_group_score_df_negative!D31:D35))</f>
        <v>0.62442064185329893</v>
      </c>
      <c r="AC31" s="2">
        <f>ABS(AVERAGE(eod_group_score_df_negative!E31:E35))</f>
        <v>0.38987704059885642</v>
      </c>
      <c r="AD31" s="2">
        <f>ABS(AVERAGE(eod_group_score_df_negative!F31:F35))</f>
        <v>0.63643699976028123</v>
      </c>
      <c r="AE31" s="2">
        <f>ABS(AVERAGE(eod_group_score_df_negative!G31:G35))</f>
        <v>1.5724549970717978</v>
      </c>
      <c r="AF31" s="2">
        <f>ABS(AVERAGE(eod_group_score_df_negative!H31:H35))</f>
        <v>0.88070033318459551</v>
      </c>
      <c r="AG31" s="2">
        <f>ABS(AVERAGE(eod_group_score_df_negative!I31:I35))</f>
        <v>0.63371648384048074</v>
      </c>
      <c r="AH31" s="2">
        <f>ABS(AVERAGE(eod_group_score_df_negative!J31:J35))</f>
        <v>1.2057797187203678</v>
      </c>
      <c r="AI31" s="2">
        <f>ABS(AVERAGE(eod_group_score_df_negative!K31:K35))</f>
        <v>0.9364122823460812</v>
      </c>
      <c r="AJ31" s="2">
        <f>ABS(AVERAGE(eod_group_score_df_negative!L31:L35))</f>
        <v>0.59707086019943723</v>
      </c>
      <c r="AK31" s="2">
        <f>ABS(AVERAGE(eod_group_score_df_negative!M31:M35))</f>
        <v>0.35839695970437352</v>
      </c>
      <c r="AL31" s="2">
        <f>ABS(AVERAGE(eod_group_score_df_negative!N31:N35))</f>
        <v>0.64642317688218576</v>
      </c>
      <c r="AM31" s="2">
        <f>ABS(AVERAGE(eod_group_score_df_negative!O31:O35))</f>
        <v>0.26731675292771812</v>
      </c>
      <c r="AN31" s="2">
        <f>ABS(AVERAGE(eod_group_score_df_negative!P31:P35))</f>
        <v>0.62671039245035653</v>
      </c>
      <c r="AO31" s="2">
        <f>ABS(AVERAGE(eod_group_score_df_negative!Q31:Q35))</f>
        <v>0.49853354163092256</v>
      </c>
      <c r="AP31" s="2">
        <f>ABS(AVERAGE(eod_group_score_df_negative!R31:R35))</f>
        <v>0.44257772891869324</v>
      </c>
      <c r="AQ31" s="2">
        <f>ABS(AVERAGE(eod_group_score_df_negative!S31:S35))</f>
        <v>0.34896075366449403</v>
      </c>
      <c r="AR31" s="2">
        <f>ABS(AVERAGE(eod_group_score_df_negative!T31:T35))</f>
        <v>0.53824802141013817</v>
      </c>
      <c r="AS31" s="2">
        <f>ABS(AVERAGE(eod_group_score_df_negative!U31:U35))</f>
        <v>0.84695391924361429</v>
      </c>
      <c r="AT31" s="2">
        <f>ABS(AVERAGE(eod_group_score_df_negative!V31:V35))</f>
        <v>0.70181644436548951</v>
      </c>
      <c r="AU31" s="2">
        <f>ABS(AVERAGE(eod_group_score_df_negative!W31:W35))</f>
        <v>0.40652328833142121</v>
      </c>
      <c r="AV31" s="2">
        <f>ABS(AVERAGE(eod_group_score_df_negative!X31:X35))</f>
        <v>0.36954930480412457</v>
      </c>
      <c r="AW31" s="2">
        <f>ABS(AVERAGE(eod_group_score_df_negative!Y31:Y35))</f>
        <v>0.52977978895559086</v>
      </c>
      <c r="AX31" t="s">
        <v>277</v>
      </c>
      <c r="AY31" s="4">
        <f t="shared" si="2"/>
        <v>-0.60870420952144566</v>
      </c>
      <c r="AZ31" s="4">
        <f t="shared" si="3"/>
        <v>-0.52200836754746338</v>
      </c>
      <c r="BA31" s="4">
        <f t="shared" si="4"/>
        <v>-0.13548377156956534</v>
      </c>
      <c r="BB31" s="4">
        <f t="shared" si="5"/>
        <v>-0.1830381849974147</v>
      </c>
      <c r="BC31" s="4">
        <f t="shared" si="6"/>
        <v>-0.87028003740739945</v>
      </c>
      <c r="BD31" s="4">
        <f t="shared" si="7"/>
        <v>-3.7025725445370646E-2</v>
      </c>
      <c r="BE31" s="4">
        <f t="shared" si="8"/>
        <v>-7.3062514405292656E-2</v>
      </c>
      <c r="BF31" s="4">
        <f t="shared" si="9"/>
        <v>-0.11134465124836775</v>
      </c>
      <c r="BG31" s="4">
        <f t="shared" si="10"/>
        <v>-0.32434547206218833</v>
      </c>
      <c r="BH31" s="4">
        <f t="shared" si="11"/>
        <v>-0.68727139590934938</v>
      </c>
      <c r="BI31" s="4">
        <f t="shared" si="12"/>
        <v>0.25994689142949812</v>
      </c>
      <c r="BJ31" s="4">
        <f t="shared" si="13"/>
        <v>1.5626967400699746E-3</v>
      </c>
      <c r="BK31" s="4">
        <f t="shared" si="14"/>
        <v>0.33476359353730695</v>
      </c>
      <c r="BL31" s="4">
        <f t="shared" si="15"/>
        <v>-0.54145583356905136</v>
      </c>
      <c r="BM31" s="4">
        <f t="shared" si="16"/>
        <v>-0.75636728205318227</v>
      </c>
      <c r="BN31" s="4">
        <f t="shared" si="17"/>
        <v>-0.71124802854357938</v>
      </c>
      <c r="BO31" s="4">
        <f t="shared" si="18"/>
        <v>0.78923660263395945</v>
      </c>
      <c r="BP31" s="4">
        <f t="shared" si="19"/>
        <v>-0.52376950591028082</v>
      </c>
      <c r="BQ31" s="4">
        <f t="shared" si="20"/>
        <v>-0.63835863614848321</v>
      </c>
      <c r="BR31" s="4">
        <f t="shared" si="21"/>
        <v>-0.38736504104423336</v>
      </c>
      <c r="BS31" s="4">
        <f t="shared" si="22"/>
        <v>7.1568599985808459E-2</v>
      </c>
      <c r="BT31" s="4">
        <f t="shared" si="23"/>
        <v>-8.5461913802346939E-2</v>
      </c>
      <c r="BU31" s="4">
        <f t="shared" si="24"/>
        <v>-6.5491836674190979E-2</v>
      </c>
      <c r="BV31" t="s">
        <v>277</v>
      </c>
      <c r="BW31" s="1">
        <f t="shared" si="1"/>
        <v>45470</v>
      </c>
      <c r="BX31">
        <f>group_stock_price_index[[#This Row],[VNINDEX]]</f>
        <v>1259.0899999999999</v>
      </c>
      <c r="BY31" s="5">
        <f t="shared" si="25"/>
        <v>0</v>
      </c>
      <c r="BZ31" s="5">
        <f t="shared" si="26"/>
        <v>0</v>
      </c>
      <c r="CA31" s="5">
        <f t="shared" si="27"/>
        <v>0</v>
      </c>
      <c r="CB31" s="5">
        <f t="shared" si="28"/>
        <v>0.84409842860853534</v>
      </c>
      <c r="CC31" s="5">
        <f t="shared" si="29"/>
        <v>0</v>
      </c>
      <c r="CD31" s="5">
        <f t="shared" ref="CD31:CE31" si="126">IF(AVERAGE(BS31:BS35)&lt;0,0,AVERAGE(BS31:BS35))</f>
        <v>9.1230096606981378E-2</v>
      </c>
      <c r="CE31" s="5">
        <f t="shared" si="126"/>
        <v>5.2360297596457259E-2</v>
      </c>
      <c r="CF31" s="5">
        <f t="shared" ref="CF31:CG31" si="127">IF(AVERAGE(BE31:BE35)&lt;0,0,AVERAGE(BE31:BE35))</f>
        <v>0.16209909865124286</v>
      </c>
      <c r="CG31" s="5">
        <f t="shared" si="127"/>
        <v>0.17547120776928576</v>
      </c>
      <c r="CH31" s="5">
        <f t="shared" si="32"/>
        <v>0</v>
      </c>
      <c r="CI31" s="5">
        <f t="shared" si="33"/>
        <v>0</v>
      </c>
      <c r="CJ31" s="5">
        <f t="shared" si="34"/>
        <v>0</v>
      </c>
      <c r="CK31" s="5">
        <f t="shared" si="35"/>
        <v>0</v>
      </c>
      <c r="CL31" s="5">
        <f t="shared" si="36"/>
        <v>0.13345333431797163</v>
      </c>
      <c r="CM31" s="5">
        <f t="shared" si="37"/>
        <v>0</v>
      </c>
      <c r="CN31" s="5">
        <f t="shared" si="38"/>
        <v>0</v>
      </c>
      <c r="CO31" s="5">
        <f t="shared" si="39"/>
        <v>0.11110231556329482</v>
      </c>
      <c r="CP31" s="5">
        <f t="shared" si="40"/>
        <v>0</v>
      </c>
      <c r="CQ31" s="5">
        <f t="shared" si="41"/>
        <v>0</v>
      </c>
      <c r="CR31" s="5">
        <f t="shared" ref="CR31:CS31" si="128">IF(AVERAGE(BH31:BH35)&lt;0,0,AVERAGE(BH31:BH35))</f>
        <v>0</v>
      </c>
      <c r="CS31" s="5">
        <f t="shared" si="128"/>
        <v>0.24038703276749712</v>
      </c>
      <c r="CT31" s="5">
        <f t="shared" si="43"/>
        <v>0</v>
      </c>
      <c r="CU31" s="5">
        <f t="shared" si="44"/>
        <v>0.30900164382891038</v>
      </c>
    </row>
    <row r="32" spans="1:99" x14ac:dyDescent="0.25">
      <c r="A32" s="1">
        <f>eod_group_score_df_positive[[#This Row],[date]]</f>
        <v>45469</v>
      </c>
      <c r="B32" s="1" t="s">
        <v>277</v>
      </c>
      <c r="C32" s="2">
        <f>AVERAGE(eod_group_score_df_positive!C32:C36)</f>
        <v>0.15788911985430643</v>
      </c>
      <c r="D32" s="2">
        <f>AVERAGE(eod_group_score_df_positive!D32:D36)</f>
        <v>0.18341370314623912</v>
      </c>
      <c r="E32" s="2">
        <f>AVERAGE(eod_group_score_df_positive!E32:E36)</f>
        <v>0.37159409520605113</v>
      </c>
      <c r="F32" s="2">
        <f>AVERAGE(eod_group_score_df_positive!F32:F36)</f>
        <v>0.37301192223289087</v>
      </c>
      <c r="G32" s="2">
        <f>AVERAGE(eod_group_score_df_positive!G32:G36)</f>
        <v>0.10263261613088948</v>
      </c>
      <c r="H32" s="2">
        <f>AVERAGE(eod_group_score_df_positive!H32:H36)</f>
        <v>1.0822533395717029</v>
      </c>
      <c r="I32" s="2">
        <f>AVERAGE(eod_group_score_df_positive!I32:I36)</f>
        <v>0.76535784131841711</v>
      </c>
      <c r="J32" s="2">
        <f>AVERAGE(eod_group_score_df_positive!J32:J36)</f>
        <v>1.1612434588796088</v>
      </c>
      <c r="K32" s="2">
        <f>AVERAGE(eod_group_score_df_positive!K32:K36)</f>
        <v>0.36245467023897138</v>
      </c>
      <c r="L32" s="2">
        <f>AVERAGE(eod_group_score_df_positive!L32:L36)</f>
        <v>0.13483868811608918</v>
      </c>
      <c r="M32" s="2">
        <f>AVERAGE(eod_group_score_df_positive!M32:M36)</f>
        <v>0.59653376051512064</v>
      </c>
      <c r="N32" s="2">
        <f>AVERAGE(eod_group_score_df_positive!N32:N36)</f>
        <v>0.68963965516428705</v>
      </c>
      <c r="O32" s="2">
        <f>AVERAGE(eod_group_score_df_positive!O32:O36)</f>
        <v>0.40711495385470436</v>
      </c>
      <c r="P32" s="2">
        <f>AVERAGE(eod_group_score_df_positive!P32:P36)</f>
        <v>0.24278423532541496</v>
      </c>
      <c r="Q32" s="2">
        <f>AVERAGE(eod_group_score_df_positive!Q32:Q36)</f>
        <v>7.1627976943317545E-2</v>
      </c>
      <c r="R32" s="2">
        <f>AVERAGE(eod_group_score_df_positive!R32:R36)</f>
        <v>9.0329739385046848E-2</v>
      </c>
      <c r="S32" s="2">
        <f>AVERAGE(eod_group_score_df_positive!S32:S36)</f>
        <v>3.1909415485343895</v>
      </c>
      <c r="T32" s="2">
        <f>AVERAGE(eod_group_score_df_positive!T32:T36)</f>
        <v>0.21323924338218941</v>
      </c>
      <c r="U32" s="2">
        <f>AVERAGE(eod_group_score_df_positive!U32:U36)</f>
        <v>0.22899652025726622</v>
      </c>
      <c r="V32" s="2">
        <f>AVERAGE(eod_group_score_df_positive!V32:V36)</f>
        <v>0.3053596624728464</v>
      </c>
      <c r="W32" s="2">
        <f>AVERAGE(eod_group_score_df_positive!W32:W36)</f>
        <v>0.47301311721926026</v>
      </c>
      <c r="X32" s="2">
        <f>AVERAGE(eod_group_score_df_positive!X32:X36)</f>
        <v>0.35357122544060188</v>
      </c>
      <c r="Y32" s="2">
        <f>AVERAGE(eod_group_score_df_positive!Y32:Y36)</f>
        <v>0.81073523660954305</v>
      </c>
      <c r="Z32" s="1" t="s">
        <v>277</v>
      </c>
      <c r="AA32" s="2">
        <f>ABS(AVERAGE(eod_group_score_df_negative!C32:C36))</f>
        <v>0.64681520548403371</v>
      </c>
      <c r="AB32" s="2">
        <f>ABS(AVERAGE(eod_group_score_df_negative!D32:D36))</f>
        <v>0.62919177103637391</v>
      </c>
      <c r="AC32" s="2">
        <f>ABS(AVERAGE(eod_group_score_df_negative!E32:E36))</f>
        <v>0.39241274778717689</v>
      </c>
      <c r="AD32" s="2">
        <f>ABS(AVERAGE(eod_group_score_df_negative!F32:F36))</f>
        <v>0.61525581325047596</v>
      </c>
      <c r="AE32" s="2">
        <f>ABS(AVERAGE(eod_group_score_df_negative!G32:G36))</f>
        <v>1.5819419294920505</v>
      </c>
      <c r="AF32" s="2">
        <f>ABS(AVERAGE(eod_group_score_df_negative!H32:H36))</f>
        <v>0.95265050110486915</v>
      </c>
      <c r="AG32" s="2">
        <f>ABS(AVERAGE(eod_group_score_df_negative!I32:I36))</f>
        <v>0.58735039087225382</v>
      </c>
      <c r="AH32" s="2">
        <f>ABS(AVERAGE(eod_group_score_df_negative!J32:J36))</f>
        <v>1.1049823067217091</v>
      </c>
      <c r="AI32" s="2">
        <f>ABS(AVERAGE(eod_group_score_df_negative!K32:K36))</f>
        <v>0.96187538609522016</v>
      </c>
      <c r="AJ32" s="2">
        <f>ABS(AVERAGE(eod_group_score_df_negative!L32:L36))</f>
        <v>0.60145474771898022</v>
      </c>
      <c r="AK32" s="2">
        <f>ABS(AVERAGE(eod_group_score_df_negative!M32:M36))</f>
        <v>0.35035376391228074</v>
      </c>
      <c r="AL32" s="2">
        <f>ABS(AVERAGE(eod_group_score_df_negative!N32:N36))</f>
        <v>0.63072675434581738</v>
      </c>
      <c r="AM32" s="2">
        <f>ABS(AVERAGE(eod_group_score_df_negative!O32:O36))</f>
        <v>0.26872326689081</v>
      </c>
      <c r="AN32" s="2">
        <f>ABS(AVERAGE(eod_group_score_df_negative!P32:P36))</f>
        <v>0.63924113339129629</v>
      </c>
      <c r="AO32" s="2">
        <f>ABS(AVERAGE(eod_group_score_df_negative!Q32:Q36))</f>
        <v>0.50475400495572542</v>
      </c>
      <c r="AP32" s="2">
        <f>ABS(AVERAGE(eod_group_score_df_negative!R32:R36))</f>
        <v>0.50102875216691023</v>
      </c>
      <c r="AQ32" s="2">
        <f>ABS(AVERAGE(eod_group_score_df_negative!S32:S36))</f>
        <v>0.29814902415345224</v>
      </c>
      <c r="AR32" s="2">
        <f>ABS(AVERAGE(eod_group_score_df_negative!T32:T36))</f>
        <v>0.49815068484815567</v>
      </c>
      <c r="AS32" s="2">
        <f>ABS(AVERAGE(eod_group_score_df_negative!U32:U36))</f>
        <v>0.85170772022643537</v>
      </c>
      <c r="AT32" s="2">
        <f>ABS(AVERAGE(eod_group_score_df_negative!V32:V36))</f>
        <v>0.68894606083216181</v>
      </c>
      <c r="AU32" s="2">
        <f>ABS(AVERAGE(eod_group_score_df_negative!W32:W36))</f>
        <v>0.41242715671144659</v>
      </c>
      <c r="AV32" s="2">
        <f>ABS(AVERAGE(eod_group_score_df_negative!X32:X36))</f>
        <v>0.36890663178010319</v>
      </c>
      <c r="AW32" s="2">
        <f>ABS(AVERAGE(eod_group_score_df_negative!Y32:Y36))</f>
        <v>0.5008122380738752</v>
      </c>
      <c r="AX32" t="s">
        <v>277</v>
      </c>
      <c r="AY32" s="4">
        <f t="shared" si="2"/>
        <v>-0.60758476155096719</v>
      </c>
      <c r="AZ32" s="4">
        <f t="shared" si="3"/>
        <v>-0.54857871630576438</v>
      </c>
      <c r="BA32" s="4">
        <f t="shared" si="4"/>
        <v>-2.7249301196782975E-2</v>
      </c>
      <c r="BB32" s="4">
        <f t="shared" si="5"/>
        <v>-0.24511970017831489</v>
      </c>
      <c r="BC32" s="4">
        <f t="shared" si="6"/>
        <v>-0.87815010455006381</v>
      </c>
      <c r="BD32" s="4">
        <f t="shared" si="7"/>
        <v>6.3689908032088113E-2</v>
      </c>
      <c r="BE32" s="4">
        <f t="shared" si="8"/>
        <v>0.13159338149209418</v>
      </c>
      <c r="BF32" s="4">
        <f t="shared" si="9"/>
        <v>2.4825925559526705E-2</v>
      </c>
      <c r="BG32" s="4">
        <f t="shared" si="10"/>
        <v>-0.45262184678906542</v>
      </c>
      <c r="BH32" s="4">
        <f t="shared" si="11"/>
        <v>-0.63373654699729465</v>
      </c>
      <c r="BI32" s="4">
        <f t="shared" si="12"/>
        <v>0.25998863671977201</v>
      </c>
      <c r="BJ32" s="4">
        <f t="shared" si="13"/>
        <v>4.4618600105351153E-2</v>
      </c>
      <c r="BK32" s="4">
        <f t="shared" si="14"/>
        <v>0.20477043575788753</v>
      </c>
      <c r="BL32" s="4">
        <f t="shared" si="15"/>
        <v>-0.44948468845368927</v>
      </c>
      <c r="BM32" s="4">
        <f t="shared" si="16"/>
        <v>-0.75145657153500789</v>
      </c>
      <c r="BN32" s="4">
        <f t="shared" si="17"/>
        <v>-0.69450091382644696</v>
      </c>
      <c r="BO32" s="4">
        <f t="shared" si="18"/>
        <v>0.82909642616484369</v>
      </c>
      <c r="BP32" s="4">
        <f t="shared" si="19"/>
        <v>-0.40049968401255343</v>
      </c>
      <c r="BQ32" s="4">
        <f t="shared" si="20"/>
        <v>-0.57620871339456958</v>
      </c>
      <c r="BR32" s="4">
        <f t="shared" si="21"/>
        <v>-0.38578315438464833</v>
      </c>
      <c r="BS32" s="4">
        <f t="shared" si="22"/>
        <v>6.8424672212905283E-2</v>
      </c>
      <c r="BT32" s="4">
        <f t="shared" si="23"/>
        <v>-2.1226126428974552E-2</v>
      </c>
      <c r="BU32" s="4">
        <f t="shared" si="24"/>
        <v>0.23630330164790805</v>
      </c>
      <c r="BV32" t="s">
        <v>277</v>
      </c>
      <c r="BW32" s="1">
        <f t="shared" si="1"/>
        <v>45469</v>
      </c>
      <c r="BX32">
        <f>group_stock_price_index[[#This Row],[VNINDEX]]</f>
        <v>1261.24</v>
      </c>
      <c r="BY32" s="5">
        <f t="shared" si="25"/>
        <v>0</v>
      </c>
      <c r="BZ32" s="5">
        <f t="shared" si="26"/>
        <v>0</v>
      </c>
      <c r="CA32" s="5">
        <f t="shared" si="27"/>
        <v>0</v>
      </c>
      <c r="CB32" s="5">
        <f t="shared" si="28"/>
        <v>0.74086792644502875</v>
      </c>
      <c r="CC32" s="5">
        <f t="shared" si="29"/>
        <v>0</v>
      </c>
      <c r="CD32" s="5">
        <f t="shared" ref="CD32:CE32" si="129">IF(AVERAGE(BS32:BS36)&lt;0,0,AVERAGE(BS32:BS36))</f>
        <v>0.20490109031760434</v>
      </c>
      <c r="CE32" s="5">
        <f t="shared" si="129"/>
        <v>0</v>
      </c>
      <c r="CF32" s="5">
        <f t="shared" ref="CF32:CG32" si="130">IF(AVERAGE(BE32:BE36)&lt;0,0,AVERAGE(BE32:BE36))</f>
        <v>0.21309214699727846</v>
      </c>
      <c r="CG32" s="5">
        <f t="shared" si="130"/>
        <v>0.18245266227162235</v>
      </c>
      <c r="CH32" s="5">
        <f t="shared" si="32"/>
        <v>0</v>
      </c>
      <c r="CI32" s="5">
        <f t="shared" si="33"/>
        <v>0</v>
      </c>
      <c r="CJ32" s="5">
        <f t="shared" si="34"/>
        <v>0</v>
      </c>
      <c r="CK32" s="5">
        <f t="shared" si="35"/>
        <v>0</v>
      </c>
      <c r="CL32" s="5">
        <f t="shared" si="36"/>
        <v>0.14897821624375879</v>
      </c>
      <c r="CM32" s="5">
        <f t="shared" si="37"/>
        <v>0</v>
      </c>
      <c r="CN32" s="5">
        <f t="shared" si="38"/>
        <v>0</v>
      </c>
      <c r="CO32" s="5">
        <f t="shared" si="39"/>
        <v>7.9079040860721511E-2</v>
      </c>
      <c r="CP32" s="5">
        <f t="shared" si="40"/>
        <v>0</v>
      </c>
      <c r="CQ32" s="5">
        <f t="shared" si="41"/>
        <v>0</v>
      </c>
      <c r="CR32" s="5">
        <f t="shared" ref="CR32:CS32" si="131">IF(AVERAGE(BH32:BH36)&lt;0,0,AVERAGE(BH32:BH36))</f>
        <v>0</v>
      </c>
      <c r="CS32" s="5">
        <f t="shared" si="131"/>
        <v>0.17667968899390726</v>
      </c>
      <c r="CT32" s="5">
        <f t="shared" si="43"/>
        <v>0</v>
      </c>
      <c r="CU32" s="5">
        <f t="shared" si="44"/>
        <v>0.36163980767157144</v>
      </c>
    </row>
    <row r="33" spans="1:99" x14ac:dyDescent="0.25">
      <c r="A33" s="1">
        <f>eod_group_score_df_positive[[#This Row],[date]]</f>
        <v>45468</v>
      </c>
      <c r="B33" s="1" t="s">
        <v>277</v>
      </c>
      <c r="C33" s="2">
        <f>AVERAGE(eod_group_score_df_positive!C33:C37)</f>
        <v>0.13885986335248202</v>
      </c>
      <c r="D33" s="2">
        <f>AVERAGE(eod_group_score_df_positive!D33:D37)</f>
        <v>9.6309522230332359E-2</v>
      </c>
      <c r="E33" s="2">
        <f>AVERAGE(eod_group_score_df_positive!E33:E37)</f>
        <v>0.38334327877720475</v>
      </c>
      <c r="F33" s="2">
        <f>AVERAGE(eod_group_score_df_positive!F33:F37)</f>
        <v>0.20058492905411204</v>
      </c>
      <c r="G33" s="2">
        <f>AVERAGE(eod_group_score_df_positive!G33:G37)</f>
        <v>0.12195182297306713</v>
      </c>
      <c r="H33" s="2">
        <f>AVERAGE(eod_group_score_df_positive!H33:H37)</f>
        <v>1.1705943746981258</v>
      </c>
      <c r="I33" s="2">
        <f>AVERAGE(eod_group_score_df_positive!I33:I37)</f>
        <v>0.75736903905706165</v>
      </c>
      <c r="J33" s="2">
        <f>AVERAGE(eod_group_score_df_positive!J33:J37)</f>
        <v>1.1793386786257358</v>
      </c>
      <c r="K33" s="2">
        <f>AVERAGE(eod_group_score_df_positive!K33:K37)</f>
        <v>0.26498907947370759</v>
      </c>
      <c r="L33" s="2">
        <f>AVERAGE(eod_group_score_df_positive!L33:L37)</f>
        <v>0.16226927213615308</v>
      </c>
      <c r="M33" s="2">
        <f>AVERAGE(eod_group_score_df_positive!M33:M37)</f>
        <v>0.2098646036470877</v>
      </c>
      <c r="N33" s="2">
        <f>AVERAGE(eod_group_score_df_positive!N33:N37)</f>
        <v>0.21246007702286648</v>
      </c>
      <c r="O33" s="2">
        <f>AVERAGE(eod_group_score_df_positive!O33:O37)</f>
        <v>0.1672845884575756</v>
      </c>
      <c r="P33" s="2">
        <f>AVERAGE(eod_group_score_df_positive!P33:P37)</f>
        <v>0.3205796080171523</v>
      </c>
      <c r="Q33" s="2">
        <f>AVERAGE(eod_group_score_df_positive!Q33:Q37)</f>
        <v>7.5496530961076475E-2</v>
      </c>
      <c r="R33" s="2">
        <f>AVERAGE(eod_group_score_df_positive!R33:R37)</f>
        <v>8.4601131014769362E-2</v>
      </c>
      <c r="S33" s="2">
        <f>AVERAGE(eod_group_score_df_positive!S33:S37)</f>
        <v>3.1317853395060906</v>
      </c>
      <c r="T33" s="2">
        <f>AVERAGE(eod_group_score_df_positive!T33:T37)</f>
        <v>0.18726580218323588</v>
      </c>
      <c r="U33" s="2">
        <f>AVERAGE(eod_group_score_df_positive!U33:U37)</f>
        <v>0.2773387791274573</v>
      </c>
      <c r="V33" s="2">
        <f>AVERAGE(eod_group_score_df_positive!V33:V37)</f>
        <v>0.34398854016508407</v>
      </c>
      <c r="W33" s="2">
        <f>AVERAGE(eod_group_score_df_positive!W33:W37)</f>
        <v>0.46912013884752179</v>
      </c>
      <c r="X33" s="2">
        <f>AVERAGE(eod_group_score_df_positive!X33:X37)</f>
        <v>0.34762323437484988</v>
      </c>
      <c r="Y33" s="2">
        <f>AVERAGE(eod_group_score_df_positive!Y33:Y37)</f>
        <v>0.75297841706100876</v>
      </c>
      <c r="Z33" s="1" t="s">
        <v>277</v>
      </c>
      <c r="AA33" s="2">
        <f>ABS(AVERAGE(eod_group_score_df_negative!C33:C37))</f>
        <v>0.64562446159282172</v>
      </c>
      <c r="AB33" s="2">
        <f>ABS(AVERAGE(eod_group_score_df_negative!D33:D37))</f>
        <v>0.62540792422551106</v>
      </c>
      <c r="AC33" s="2">
        <f>ABS(AVERAGE(eod_group_score_df_negative!E33:E37))</f>
        <v>0.4054835579076127</v>
      </c>
      <c r="AD33" s="2">
        <f>ABS(AVERAGE(eod_group_score_df_negative!F33:F37))</f>
        <v>0.68339857152660044</v>
      </c>
      <c r="AE33" s="2">
        <f>ABS(AVERAGE(eod_group_score_df_negative!G33:G37))</f>
        <v>1.5828375902445242</v>
      </c>
      <c r="AF33" s="2">
        <f>ABS(AVERAGE(eod_group_score_df_negative!H33:H37))</f>
        <v>0.9408525449378411</v>
      </c>
      <c r="AG33" s="2">
        <f>ABS(AVERAGE(eod_group_score_df_negative!I33:I37))</f>
        <v>0.60998828678480133</v>
      </c>
      <c r="AH33" s="2">
        <f>ABS(AVERAGE(eod_group_score_df_negative!J33:J37))</f>
        <v>1.0901691012929722</v>
      </c>
      <c r="AI33" s="2">
        <f>ABS(AVERAGE(eod_group_score_df_negative!K33:K37))</f>
        <v>0.9678859953636515</v>
      </c>
      <c r="AJ33" s="2">
        <f>ABS(AVERAGE(eod_group_score_df_negative!L33:L37))</f>
        <v>0.59880059709653977</v>
      </c>
      <c r="AK33" s="2">
        <f>ABS(AVERAGE(eod_group_score_df_negative!M33:M37))</f>
        <v>0.34520440713481326</v>
      </c>
      <c r="AL33" s="2">
        <f>ABS(AVERAGE(eod_group_score_df_negative!N33:N37))</f>
        <v>0.67935167196737933</v>
      </c>
      <c r="AM33" s="2">
        <f>ABS(AVERAGE(eod_group_score_df_negative!O33:O37))</f>
        <v>0.28123400211085087</v>
      </c>
      <c r="AN33" s="2">
        <f>ABS(AVERAGE(eod_group_score_df_negative!P33:P37))</f>
        <v>0.66094073459043345</v>
      </c>
      <c r="AO33" s="2">
        <f>ABS(AVERAGE(eod_group_score_df_negative!Q33:Q37))</f>
        <v>0.5087395528379296</v>
      </c>
      <c r="AP33" s="2">
        <f>ABS(AVERAGE(eod_group_score_df_negative!R33:R37))</f>
        <v>0.49371729373955409</v>
      </c>
      <c r="AQ33" s="2">
        <f>ABS(AVERAGE(eod_group_score_df_negative!S33:S37))</f>
        <v>0.32774806423284197</v>
      </c>
      <c r="AR33" s="2">
        <f>ABS(AVERAGE(eod_group_score_df_negative!T33:T37))</f>
        <v>0.52444814554138475</v>
      </c>
      <c r="AS33" s="2">
        <f>ABS(AVERAGE(eod_group_score_df_negative!U33:U37))</f>
        <v>1.0171379104002132</v>
      </c>
      <c r="AT33" s="2">
        <f>ABS(AVERAGE(eod_group_score_df_negative!V33:V37))</f>
        <v>0.67180338731595046</v>
      </c>
      <c r="AU33" s="2">
        <f>ABS(AVERAGE(eod_group_score_df_negative!W33:W37))</f>
        <v>0.4299247878008966</v>
      </c>
      <c r="AV33" s="2">
        <f>ABS(AVERAGE(eod_group_score_df_negative!X33:X37))</f>
        <v>0.36367185405662028</v>
      </c>
      <c r="AW33" s="2">
        <f>ABS(AVERAGE(eod_group_score_df_negative!Y33:Y37))</f>
        <v>0.50505229837228671</v>
      </c>
      <c r="AX33" t="s">
        <v>277</v>
      </c>
      <c r="AY33" s="4">
        <f t="shared" si="2"/>
        <v>-0.64598435191891523</v>
      </c>
      <c r="AZ33" s="4">
        <f t="shared" si="3"/>
        <v>-0.73311017295402225</v>
      </c>
      <c r="BA33" s="4">
        <f t="shared" si="4"/>
        <v>-2.8067350273548421E-2</v>
      </c>
      <c r="BB33" s="4">
        <f t="shared" si="5"/>
        <v>-0.54617947298260106</v>
      </c>
      <c r="BC33" s="4">
        <f t="shared" si="6"/>
        <v>-0.85693033752139824</v>
      </c>
      <c r="BD33" s="4">
        <f t="shared" si="7"/>
        <v>0.10880776950807473</v>
      </c>
      <c r="BE33" s="4">
        <f t="shared" si="8"/>
        <v>0.10778510451283832</v>
      </c>
      <c r="BF33" s="4">
        <f t="shared" si="9"/>
        <v>3.9290271715198805E-2</v>
      </c>
      <c r="BG33" s="4">
        <f t="shared" si="10"/>
        <v>-0.57012825568127412</v>
      </c>
      <c r="BH33" s="4">
        <f t="shared" si="11"/>
        <v>-0.57357588653522129</v>
      </c>
      <c r="BI33" s="4">
        <f t="shared" si="12"/>
        <v>-0.24382518364172126</v>
      </c>
      <c r="BJ33" s="4">
        <f t="shared" si="13"/>
        <v>-0.52353155862002376</v>
      </c>
      <c r="BK33" s="4">
        <f t="shared" si="14"/>
        <v>-0.25405728112375986</v>
      </c>
      <c r="BL33" s="4">
        <f t="shared" si="15"/>
        <v>-0.34676930451492266</v>
      </c>
      <c r="BM33" s="4">
        <f t="shared" si="16"/>
        <v>-0.74155471373777926</v>
      </c>
      <c r="BN33" s="4">
        <f t="shared" si="17"/>
        <v>-0.70742370502648633</v>
      </c>
      <c r="BO33" s="4">
        <f t="shared" si="18"/>
        <v>0.8105247003086461</v>
      </c>
      <c r="BP33" s="4">
        <f t="shared" si="19"/>
        <v>-0.47376104463898033</v>
      </c>
      <c r="BQ33" s="4">
        <f t="shared" si="20"/>
        <v>-0.57150440580177175</v>
      </c>
      <c r="BR33" s="4">
        <f t="shared" si="21"/>
        <v>-0.32271850000204583</v>
      </c>
      <c r="BS33" s="4">
        <f t="shared" si="22"/>
        <v>4.3596654499506421E-2</v>
      </c>
      <c r="BT33" s="4">
        <f t="shared" si="23"/>
        <v>-2.2562534091385915E-2</v>
      </c>
      <c r="BU33" s="4">
        <f t="shared" si="24"/>
        <v>0.19707477380894509</v>
      </c>
      <c r="BV33" t="s">
        <v>277</v>
      </c>
      <c r="BW33" s="1">
        <f t="shared" si="1"/>
        <v>45468</v>
      </c>
      <c r="BX33">
        <f>group_stock_price_index[[#This Row],[VNINDEX]]</f>
        <v>1256.56</v>
      </c>
      <c r="BY33" s="5">
        <f t="shared" si="25"/>
        <v>0</v>
      </c>
      <c r="BZ33" s="5">
        <f t="shared" si="26"/>
        <v>0</v>
      </c>
      <c r="CA33" s="5">
        <f t="shared" si="27"/>
        <v>0</v>
      </c>
      <c r="CB33" s="5">
        <f t="shared" si="28"/>
        <v>0.59490628248308897</v>
      </c>
      <c r="CC33" s="5">
        <f t="shared" si="29"/>
        <v>0</v>
      </c>
      <c r="CD33" s="5">
        <f t="shared" ref="CD33:CE33" si="132">IF(AVERAGE(BS33:BS37)&lt;0,0,AVERAGE(BS33:BS37))</f>
        <v>0.32352030307857416</v>
      </c>
      <c r="CE33" s="5">
        <f t="shared" si="132"/>
        <v>0</v>
      </c>
      <c r="CF33" s="5">
        <f t="shared" ref="CF33:CG33" si="133">IF(AVERAGE(BE33:BE37)&lt;0,0,AVERAGE(BE33:BE37))</f>
        <v>0.13124033164842647</v>
      </c>
      <c r="CG33" s="5">
        <f t="shared" si="133"/>
        <v>0.12818718273033131</v>
      </c>
      <c r="CH33" s="5">
        <f t="shared" si="32"/>
        <v>0</v>
      </c>
      <c r="CI33" s="5">
        <f t="shared" si="33"/>
        <v>0</v>
      </c>
      <c r="CJ33" s="5">
        <f t="shared" si="34"/>
        <v>0</v>
      </c>
      <c r="CK33" s="5">
        <f t="shared" si="35"/>
        <v>0</v>
      </c>
      <c r="CL33" s="5">
        <f t="shared" si="36"/>
        <v>9.7004936339379705E-2</v>
      </c>
      <c r="CM33" s="5">
        <f t="shared" si="37"/>
        <v>0</v>
      </c>
      <c r="CN33" s="5">
        <f t="shared" si="38"/>
        <v>0</v>
      </c>
      <c r="CO33" s="5">
        <f t="shared" si="39"/>
        <v>9.3332139222916916E-2</v>
      </c>
      <c r="CP33" s="5">
        <f t="shared" si="40"/>
        <v>0</v>
      </c>
      <c r="CQ33" s="5">
        <f t="shared" si="41"/>
        <v>0</v>
      </c>
      <c r="CR33" s="5">
        <f t="shared" ref="CR33:CS33" si="134">IF(AVERAGE(BH33:BH37)&lt;0,0,AVERAGE(BH33:BH37))</f>
        <v>0</v>
      </c>
      <c r="CS33" s="5">
        <f t="shared" si="134"/>
        <v>0.10268053887306591</v>
      </c>
      <c r="CT33" s="5">
        <f t="shared" si="43"/>
        <v>0</v>
      </c>
      <c r="CU33" s="5">
        <f t="shared" si="44"/>
        <v>0.33833101358827633</v>
      </c>
    </row>
    <row r="34" spans="1:99" x14ac:dyDescent="0.25">
      <c r="A34" s="1">
        <f>eod_group_score_df_positive[[#This Row],[date]]</f>
        <v>45467</v>
      </c>
      <c r="B34" s="1" t="s">
        <v>277</v>
      </c>
      <c r="C34" s="2">
        <f>AVERAGE(eod_group_score_df_positive!C34:C38)</f>
        <v>0.14995155636026392</v>
      </c>
      <c r="D34" s="2">
        <f>AVERAGE(eod_group_score_df_positive!D34:D38)</f>
        <v>0.2163638360754212</v>
      </c>
      <c r="E34" s="2">
        <f>AVERAGE(eod_group_score_df_positive!E34:E38)</f>
        <v>0.37867329532084903</v>
      </c>
      <c r="F34" s="2">
        <f>AVERAGE(eod_group_score_df_positive!F34:F38)</f>
        <v>0.45385337221980837</v>
      </c>
      <c r="G34" s="2">
        <f>AVERAGE(eod_group_score_df_positive!G34:G38)</f>
        <v>9.4107680861974144E-2</v>
      </c>
      <c r="H34" s="2">
        <f>AVERAGE(eod_group_score_df_positive!H34:H38)</f>
        <v>1.2235485865426967</v>
      </c>
      <c r="I34" s="2">
        <f>AVERAGE(eod_group_score_df_positive!I34:I38)</f>
        <v>0.7307739418152337</v>
      </c>
      <c r="J34" s="2">
        <f>AVERAGE(eod_group_score_df_positive!J34:J38)</f>
        <v>1.2836939737514421</v>
      </c>
      <c r="K34" s="2">
        <f>AVERAGE(eod_group_score_df_positive!K34:K38)</f>
        <v>0.23173379921779605</v>
      </c>
      <c r="L34" s="2">
        <f>AVERAGE(eod_group_score_df_positive!L34:L38)</f>
        <v>0.10730048319981222</v>
      </c>
      <c r="M34" s="2">
        <f>AVERAGE(eod_group_score_df_positive!M34:M38)</f>
        <v>0.57343086404697952</v>
      </c>
      <c r="N34" s="2">
        <f>AVERAGE(eod_group_score_df_positive!N34:N38)</f>
        <v>0.236272934123478</v>
      </c>
      <c r="O34" s="2">
        <f>AVERAGE(eod_group_score_df_positive!O34:O38)</f>
        <v>0.19225755610021089</v>
      </c>
      <c r="P34" s="2">
        <f>AVERAGE(eod_group_score_df_positive!P34:P38)</f>
        <v>0.31061878693215339</v>
      </c>
      <c r="Q34" s="2">
        <f>AVERAGE(eod_group_score_df_positive!Q34:Q38)</f>
        <v>5.0090393778206857E-2</v>
      </c>
      <c r="R34" s="2">
        <f>AVERAGE(eod_group_score_df_positive!R34:R38)</f>
        <v>8.1222679432578687E-2</v>
      </c>
      <c r="S34" s="2">
        <f>AVERAGE(eod_group_score_df_positive!S34:S38)</f>
        <v>3.0791009389987396</v>
      </c>
      <c r="T34" s="2">
        <f>AVERAGE(eod_group_score_df_positive!T34:T38)</f>
        <v>0.20000926584311046</v>
      </c>
      <c r="U34" s="2">
        <f>AVERAGE(eod_group_score_df_positive!U34:U38)</f>
        <v>0.26723540235211402</v>
      </c>
      <c r="V34" s="2">
        <f>AVERAGE(eod_group_score_df_positive!V34:V38)</f>
        <v>0.22639957852421003</v>
      </c>
      <c r="W34" s="2">
        <f>AVERAGE(eod_group_score_df_positive!W34:W38)</f>
        <v>0.48775615340432854</v>
      </c>
      <c r="X34" s="2">
        <f>AVERAGE(eod_group_score_df_positive!X34:X38)</f>
        <v>0.36756828447605594</v>
      </c>
      <c r="Y34" s="2">
        <f>AVERAGE(eod_group_score_df_positive!Y34:Y38)</f>
        <v>0.90859409379843625</v>
      </c>
      <c r="Z34" s="1" t="s">
        <v>277</v>
      </c>
      <c r="AA34" s="2">
        <f>ABS(AVERAGE(eod_group_score_df_negative!C34:C38))</f>
        <v>0.69257423605284196</v>
      </c>
      <c r="AB34" s="2">
        <f>ABS(AVERAGE(eod_group_score_df_negative!D34:D38))</f>
        <v>0.58235881487528185</v>
      </c>
      <c r="AC34" s="2">
        <f>ABS(AVERAGE(eod_group_score_df_negative!E34:E38))</f>
        <v>0.41235792569671714</v>
      </c>
      <c r="AD34" s="2">
        <f>ABS(AVERAGE(eod_group_score_df_negative!F34:F38))</f>
        <v>0.6836013823733299</v>
      </c>
      <c r="AE34" s="2">
        <f>ABS(AVERAGE(eod_group_score_df_negative!G34:G38))</f>
        <v>1.5985777637134313</v>
      </c>
      <c r="AF34" s="2">
        <f>ABS(AVERAGE(eod_group_score_df_negative!H34:H38))</f>
        <v>0.98394752072959579</v>
      </c>
      <c r="AG34" s="2">
        <f>ABS(AVERAGE(eod_group_score_df_negative!I34:I38))</f>
        <v>0.62684572839627672</v>
      </c>
      <c r="AH34" s="2">
        <f>ABS(AVERAGE(eod_group_score_df_negative!J34:J38))</f>
        <v>1.0882707303232784</v>
      </c>
      <c r="AI34" s="2">
        <f>ABS(AVERAGE(eod_group_score_df_negative!K34:K38))</f>
        <v>0.97137701621544859</v>
      </c>
      <c r="AJ34" s="2">
        <f>ABS(AVERAGE(eod_group_score_df_negative!L34:L38))</f>
        <v>0.59957458548531328</v>
      </c>
      <c r="AK34" s="2">
        <f>ABS(AVERAGE(eod_group_score_df_negative!M34:M38))</f>
        <v>0.3392390317510342</v>
      </c>
      <c r="AL34" s="2">
        <f>ABS(AVERAGE(eod_group_score_df_negative!N34:N38))</f>
        <v>0.68341521790623561</v>
      </c>
      <c r="AM34" s="2">
        <f>ABS(AVERAGE(eod_group_score_df_negative!O34:O38))</f>
        <v>0.28115869531306348</v>
      </c>
      <c r="AN34" s="2">
        <f>ABS(AVERAGE(eod_group_score_df_negative!P34:P38))</f>
        <v>0.66278653591874126</v>
      </c>
      <c r="AO34" s="2">
        <f>ABS(AVERAGE(eod_group_score_df_negative!Q34:Q38))</f>
        <v>0.52080324098620179</v>
      </c>
      <c r="AP34" s="2">
        <f>ABS(AVERAGE(eod_group_score_df_negative!R34:R38))</f>
        <v>0.49992592782030509</v>
      </c>
      <c r="AQ34" s="2">
        <f>ABS(AVERAGE(eod_group_score_df_negative!S34:S38))</f>
        <v>0.28477777730062559</v>
      </c>
      <c r="AR34" s="2">
        <f>ABS(AVERAGE(eod_group_score_df_negative!T34:T38))</f>
        <v>0.46459180306324532</v>
      </c>
      <c r="AS34" s="2">
        <f>ABS(AVERAGE(eod_group_score_df_negative!U34:U38))</f>
        <v>1.012099126435444</v>
      </c>
      <c r="AT34" s="2">
        <f>ABS(AVERAGE(eod_group_score_df_negative!V34:V38))</f>
        <v>0.71417999954507816</v>
      </c>
      <c r="AU34" s="2">
        <f>ABS(AVERAGE(eod_group_score_df_negative!W34:W38))</f>
        <v>0.43300284613402329</v>
      </c>
      <c r="AV34" s="2">
        <f>ABS(AVERAGE(eod_group_score_df_negative!X34:X38))</f>
        <v>0.38003211706875628</v>
      </c>
      <c r="AW34" s="2">
        <f>ABS(AVERAGE(eod_group_score_df_negative!Y34:Y38))</f>
        <v>0.47099641898871286</v>
      </c>
      <c r="AX34" t="s">
        <v>277</v>
      </c>
      <c r="AY34" s="4">
        <f t="shared" si="2"/>
        <v>-0.64404281100811711</v>
      </c>
      <c r="AZ34" s="4">
        <f t="shared" si="3"/>
        <v>-0.45822536566882682</v>
      </c>
      <c r="BA34" s="4">
        <f t="shared" si="4"/>
        <v>-4.258318696010114E-2</v>
      </c>
      <c r="BB34" s="4">
        <f t="shared" si="5"/>
        <v>-0.20198430682695703</v>
      </c>
      <c r="BC34" s="4">
        <f t="shared" si="6"/>
        <v>-0.88880665198183928</v>
      </c>
      <c r="BD34" s="4">
        <f t="shared" si="7"/>
        <v>0.10853974556229937</v>
      </c>
      <c r="BE34" s="4">
        <f t="shared" si="8"/>
        <v>7.6551788176997662E-2</v>
      </c>
      <c r="BF34" s="4">
        <f t="shared" si="9"/>
        <v>8.2388765352390175E-2</v>
      </c>
      <c r="BG34" s="4">
        <f t="shared" si="10"/>
        <v>-0.61477563621710474</v>
      </c>
      <c r="BH34" s="4">
        <f t="shared" si="11"/>
        <v>-0.69640891876578892</v>
      </c>
      <c r="BI34" s="4">
        <f t="shared" si="12"/>
        <v>0.25660080755832793</v>
      </c>
      <c r="BJ34" s="4">
        <f t="shared" si="13"/>
        <v>-0.48618902265505232</v>
      </c>
      <c r="BK34" s="4">
        <f t="shared" si="14"/>
        <v>-0.18778641195239679</v>
      </c>
      <c r="BL34" s="4">
        <f t="shared" si="15"/>
        <v>-0.36178942185683177</v>
      </c>
      <c r="BM34" s="4">
        <f t="shared" si="16"/>
        <v>-0.82451934746521482</v>
      </c>
      <c r="BN34" s="4">
        <f t="shared" si="17"/>
        <v>-0.72047535374291949</v>
      </c>
      <c r="BO34" s="4">
        <f t="shared" si="18"/>
        <v>0.83068487224538679</v>
      </c>
      <c r="BP34" s="4">
        <f t="shared" si="19"/>
        <v>-0.39810730015153695</v>
      </c>
      <c r="BQ34" s="4">
        <f t="shared" si="20"/>
        <v>-0.58222748415087888</v>
      </c>
      <c r="BR34" s="4">
        <f t="shared" si="21"/>
        <v>-0.51859558977681275</v>
      </c>
      <c r="BS34" s="4">
        <f t="shared" si="22"/>
        <v>5.9465405494551066E-2</v>
      </c>
      <c r="BT34" s="4">
        <f t="shared" si="23"/>
        <v>-1.6671784240545572E-2</v>
      </c>
      <c r="BU34" s="4">
        <f t="shared" si="24"/>
        <v>0.31719388525342695</v>
      </c>
      <c r="BV34" t="s">
        <v>277</v>
      </c>
      <c r="BW34" s="1">
        <f t="shared" si="1"/>
        <v>45467</v>
      </c>
      <c r="BX34">
        <f>group_stock_price_index[[#This Row],[VNINDEX]]</f>
        <v>1254.1199999999999</v>
      </c>
      <c r="BY34" s="5">
        <f t="shared" si="25"/>
        <v>0</v>
      </c>
      <c r="BZ34" s="5">
        <f t="shared" si="26"/>
        <v>0</v>
      </c>
      <c r="CA34" s="5">
        <f t="shared" si="27"/>
        <v>0</v>
      </c>
      <c r="CB34" s="5">
        <f t="shared" si="28"/>
        <v>0.50453166285670004</v>
      </c>
      <c r="CC34" s="5">
        <f t="shared" si="29"/>
        <v>0</v>
      </c>
      <c r="CD34" s="5">
        <f t="shared" ref="CD34:CE34" si="135">IF(AVERAGE(BS34:BS38)&lt;0,0,AVERAGE(BS34:BS38))</f>
        <v>0.45472581314668359</v>
      </c>
      <c r="CE34" s="5">
        <f t="shared" si="135"/>
        <v>0</v>
      </c>
      <c r="CF34" s="5">
        <f t="shared" ref="CF34:CG34" si="136">IF(AVERAGE(BE34:BE38)&lt;0,0,AVERAGE(BE34:BE38))</f>
        <v>0.14389023191622183</v>
      </c>
      <c r="CG34" s="5">
        <f t="shared" si="136"/>
        <v>1.2117457467068538E-2</v>
      </c>
      <c r="CH34" s="5">
        <f t="shared" si="32"/>
        <v>0</v>
      </c>
      <c r="CI34" s="5">
        <f t="shared" si="33"/>
        <v>0</v>
      </c>
      <c r="CJ34" s="5">
        <f t="shared" si="34"/>
        <v>0</v>
      </c>
      <c r="CK34" s="5">
        <f t="shared" si="35"/>
        <v>0</v>
      </c>
      <c r="CL34" s="5">
        <f t="shared" si="36"/>
        <v>3.5539076464601145E-2</v>
      </c>
      <c r="CM34" s="5">
        <f t="shared" si="37"/>
        <v>0</v>
      </c>
      <c r="CN34" s="5">
        <f t="shared" si="38"/>
        <v>0</v>
      </c>
      <c r="CO34" s="5">
        <f t="shared" si="39"/>
        <v>0.24708428343268904</v>
      </c>
      <c r="CP34" s="5">
        <f t="shared" si="40"/>
        <v>0</v>
      </c>
      <c r="CQ34" s="5">
        <f t="shared" si="41"/>
        <v>0</v>
      </c>
      <c r="CR34" s="5">
        <f t="shared" ref="CR34:CS34" si="137">IF(AVERAGE(BH34:BH38)&lt;0,0,AVERAGE(BH34:BH38))</f>
        <v>0</v>
      </c>
      <c r="CS34" s="5">
        <f t="shared" si="137"/>
        <v>0.14794601592956177</v>
      </c>
      <c r="CT34" s="5">
        <f t="shared" si="43"/>
        <v>0</v>
      </c>
      <c r="CU34" s="5">
        <f t="shared" si="44"/>
        <v>0.32074230612026788</v>
      </c>
    </row>
    <row r="35" spans="1:99" x14ac:dyDescent="0.25">
      <c r="A35" s="1">
        <f>eod_group_score_df_positive[[#This Row],[date]]</f>
        <v>45464</v>
      </c>
      <c r="B35" s="1" t="s">
        <v>277</v>
      </c>
      <c r="C35" s="2">
        <f>AVERAGE(eod_group_score_df_positive!C35:C39)</f>
        <v>0.16598678124764404</v>
      </c>
      <c r="D35" s="2">
        <f>AVERAGE(eod_group_score_df_positive!D35:D39)</f>
        <v>0.30604019974025976</v>
      </c>
      <c r="E35" s="2">
        <f>AVERAGE(eod_group_score_df_positive!E35:E39)</f>
        <v>0.34172756667837439</v>
      </c>
      <c r="F35" s="2">
        <f>AVERAGE(eod_group_score_df_positive!F35:F39)</f>
        <v>0.45283758644027594</v>
      </c>
      <c r="G35" s="2">
        <f>AVERAGE(eod_group_score_df_positive!G35:G39)</f>
        <v>0.11128624554972759</v>
      </c>
      <c r="H35" s="2">
        <f>AVERAGE(eod_group_score_df_positive!H35:H39)</f>
        <v>1.2719273172322776</v>
      </c>
      <c r="I35" s="2">
        <f>AVERAGE(eod_group_score_df_positive!I35:I39)</f>
        <v>0.48705253204423232</v>
      </c>
      <c r="J35" s="2">
        <f>AVERAGE(eod_group_score_df_positive!J35:J39)</f>
        <v>1.2471031341039538</v>
      </c>
      <c r="K35" s="2">
        <f>AVERAGE(eod_group_score_df_positive!K35:K39)</f>
        <v>0.23356487328247133</v>
      </c>
      <c r="L35" s="2">
        <f>AVERAGE(eod_group_score_df_positive!L35:L39)</f>
        <v>0.18153691275842676</v>
      </c>
      <c r="M35" s="2">
        <f>AVERAGE(eod_group_score_df_positive!M35:M39)</f>
        <v>0.5817503260900424</v>
      </c>
      <c r="N35" s="2">
        <f>AVERAGE(eod_group_score_df_positive!N35:N39)</f>
        <v>0.24318216051257827</v>
      </c>
      <c r="O35" s="2">
        <f>AVERAGE(eod_group_score_df_positive!O35:O39)</f>
        <v>0.19929612987918205</v>
      </c>
      <c r="P35" s="2">
        <f>AVERAGE(eod_group_score_df_positive!P35:P39)</f>
        <v>0.39300158744421892</v>
      </c>
      <c r="Q35" s="2">
        <f>AVERAGE(eod_group_score_df_positive!Q35:Q39)</f>
        <v>6.7596268404851764E-2</v>
      </c>
      <c r="R35" s="2">
        <f>AVERAGE(eod_group_score_df_positive!R35:R39)</f>
        <v>0.13131365523400471</v>
      </c>
      <c r="S35" s="2">
        <f>AVERAGE(eod_group_score_df_positive!S35:S39)</f>
        <v>3.9484578461629232</v>
      </c>
      <c r="T35" s="2">
        <f>AVERAGE(eod_group_score_df_positive!T35:T39)</f>
        <v>0.15307789709952407</v>
      </c>
      <c r="U35" s="2">
        <f>AVERAGE(eod_group_score_df_positive!U35:U39)</f>
        <v>0.1820952046728678</v>
      </c>
      <c r="V35" s="2">
        <f>AVERAGE(eod_group_score_df_positive!V35:V39)</f>
        <v>0.27257219653310755</v>
      </c>
      <c r="W35" s="2">
        <f>AVERAGE(eod_group_score_df_positive!W35:W39)</f>
        <v>0.23412077188354946</v>
      </c>
      <c r="X35" s="2">
        <f>AVERAGE(eod_group_score_df_positive!X35:X39)</f>
        <v>0.34709211722732336</v>
      </c>
      <c r="Y35" s="2">
        <f>AVERAGE(eod_group_score_df_positive!Y35:Y39)</f>
        <v>0.98719722512950359</v>
      </c>
      <c r="Z35" s="1" t="s">
        <v>277</v>
      </c>
      <c r="AA35" s="2">
        <f>ABS(AVERAGE(eod_group_score_df_negative!C35:C39))</f>
        <v>9.8780551040473813E-2</v>
      </c>
      <c r="AB35" s="2">
        <f>ABS(AVERAGE(eod_group_score_df_negative!D35:D39))</f>
        <v>8.9396000480666385E-2</v>
      </c>
      <c r="AC35" s="2">
        <f>ABS(AVERAGE(eod_group_score_df_negative!E35:E39))</f>
        <v>0.21868081535980224</v>
      </c>
      <c r="AD35" s="2">
        <f>ABS(AVERAGE(eod_group_score_df_negative!F35:F39))</f>
        <v>0.18535173828758564</v>
      </c>
      <c r="AE35" s="2">
        <f>ABS(AVERAGE(eod_group_score_df_negative!G35:G39))</f>
        <v>0.15227780926568019</v>
      </c>
      <c r="AF35" s="2">
        <f>ABS(AVERAGE(eod_group_score_df_negative!H35:H39))</f>
        <v>0.51542258215737669</v>
      </c>
      <c r="AG35" s="2">
        <f>ABS(AVERAGE(eod_group_score_df_negative!I35:I39))</f>
        <v>0.13433546925521994</v>
      </c>
      <c r="AH35" s="2">
        <f>ABS(AVERAGE(eod_group_score_df_negative!J35:J39))</f>
        <v>0.10682806387819196</v>
      </c>
      <c r="AI35" s="2">
        <f>ABS(AVERAGE(eod_group_score_df_negative!K35:K39))</f>
        <v>0.16139214287520756</v>
      </c>
      <c r="AJ35" s="2">
        <f>ABS(AVERAGE(eod_group_score_df_negative!L35:L39))</f>
        <v>4.9009683166777798E-2</v>
      </c>
      <c r="AK35" s="2">
        <f>ABS(AVERAGE(eod_group_score_df_negative!M35:M39))</f>
        <v>0.11528053613989815</v>
      </c>
      <c r="AL35" s="2">
        <f>ABS(AVERAGE(eod_group_score_df_negative!N35:N39))</f>
        <v>0.209299468546636</v>
      </c>
      <c r="AM35" s="2">
        <f>ABS(AVERAGE(eod_group_score_df_negative!O35:O39))</f>
        <v>7.4120286609302366E-2</v>
      </c>
      <c r="AN35" s="2">
        <f>ABS(AVERAGE(eod_group_score_df_negative!P35:P39))</f>
        <v>7.8593499864346189E-2</v>
      </c>
      <c r="AO35" s="2">
        <f>ABS(AVERAGE(eod_group_score_df_negative!Q35:Q39))</f>
        <v>0.11468501103178996</v>
      </c>
      <c r="AP35" s="2">
        <f>ABS(AVERAGE(eod_group_score_df_negative!R35:R39))</f>
        <v>0.17875764947730666</v>
      </c>
      <c r="AQ35" s="2">
        <f>ABS(AVERAGE(eod_group_score_df_negative!S35:S39))</f>
        <v>7.862980930051669E-2</v>
      </c>
      <c r="AR35" s="2">
        <f>ABS(AVERAGE(eod_group_score_df_negative!T35:T39))</f>
        <v>0.20282019721691058</v>
      </c>
      <c r="AS35" s="2">
        <f>ABS(AVERAGE(eod_group_score_df_negative!U35:U39))</f>
        <v>0.20185596773305839</v>
      </c>
      <c r="AT35" s="2">
        <f>ABS(AVERAGE(eod_group_score_df_negative!V35:V39))</f>
        <v>0.12780487793056569</v>
      </c>
      <c r="AU35" s="2">
        <f>ABS(AVERAGE(eod_group_score_df_negative!W35:W39))</f>
        <v>0.1518683596714186</v>
      </c>
      <c r="AV35" s="2">
        <f>ABS(AVERAGE(eod_group_score_df_negative!X35:X39))</f>
        <v>0.14603317588902803</v>
      </c>
      <c r="AW35" s="2">
        <f>ABS(AVERAGE(eod_group_score_df_negative!Y35:Y39))</f>
        <v>7.4346205206102509E-2</v>
      </c>
      <c r="AX35" t="s">
        <v>277</v>
      </c>
      <c r="AY35" s="4">
        <f t="shared" si="2"/>
        <v>0.25383127754611701</v>
      </c>
      <c r="AZ35" s="4">
        <f t="shared" si="3"/>
        <v>0.5478613215951309</v>
      </c>
      <c r="BA35" s="4">
        <f t="shared" si="4"/>
        <v>0.21956622217365379</v>
      </c>
      <c r="BB35" s="4">
        <f t="shared" si="5"/>
        <v>0.41913243889930674</v>
      </c>
      <c r="BC35" s="4">
        <f t="shared" si="6"/>
        <v>-0.15552789907053841</v>
      </c>
      <c r="BD35" s="4">
        <f t="shared" si="7"/>
        <v>0.42325497393276651</v>
      </c>
      <c r="BE35" s="4">
        <f t="shared" si="8"/>
        <v>0.56762773347957673</v>
      </c>
      <c r="BF35" s="4">
        <f t="shared" si="9"/>
        <v>0.84219572746768079</v>
      </c>
      <c r="BG35" s="4">
        <f t="shared" si="10"/>
        <v>0.18273565845061535</v>
      </c>
      <c r="BH35" s="4">
        <f t="shared" si="11"/>
        <v>0.57483923828849048</v>
      </c>
      <c r="BI35" s="4">
        <f t="shared" si="12"/>
        <v>0.66922401177160862</v>
      </c>
      <c r="BJ35" s="4">
        <f t="shared" si="13"/>
        <v>7.4881917386104932E-2</v>
      </c>
      <c r="BK35" s="4">
        <f t="shared" si="14"/>
        <v>0.45782124159743626</v>
      </c>
      <c r="BL35" s="4">
        <f t="shared" si="15"/>
        <v>0.66669076086909107</v>
      </c>
      <c r="BM35" s="4">
        <f t="shared" si="16"/>
        <v>-0.25833010812997692</v>
      </c>
      <c r="BN35" s="4">
        <f t="shared" si="17"/>
        <v>-0.15300994810685298</v>
      </c>
      <c r="BO35" s="4">
        <f t="shared" si="18"/>
        <v>0.96094954168984037</v>
      </c>
      <c r="BP35" s="4">
        <f t="shared" si="19"/>
        <v>-0.1397655702903535</v>
      </c>
      <c r="BQ35" s="4">
        <f t="shared" si="20"/>
        <v>-5.1466864748361388E-2</v>
      </c>
      <c r="BR35" s="4">
        <f t="shared" si="21"/>
        <v>0.36157744245587869</v>
      </c>
      <c r="BS35" s="4">
        <f t="shared" si="22"/>
        <v>0.21309515084213568</v>
      </c>
      <c r="BT35" s="4">
        <f t="shared" si="23"/>
        <v>0.40772384654553928</v>
      </c>
      <c r="BU35" s="4">
        <f t="shared" si="24"/>
        <v>0.85992809510846291</v>
      </c>
      <c r="BV35" t="s">
        <v>277</v>
      </c>
      <c r="BW35" s="1">
        <f t="shared" si="1"/>
        <v>45464</v>
      </c>
      <c r="BX35">
        <f>group_stock_price_index[[#This Row],[VNINDEX]]</f>
        <v>1282.02</v>
      </c>
      <c r="BY35" s="5">
        <f t="shared" si="25"/>
        <v>0</v>
      </c>
      <c r="BZ35" s="5">
        <f t="shared" si="26"/>
        <v>0</v>
      </c>
      <c r="CA35" s="5">
        <f t="shared" si="27"/>
        <v>0</v>
      </c>
      <c r="CB35" s="5">
        <f t="shared" si="28"/>
        <v>0.42523743583812712</v>
      </c>
      <c r="CC35" s="5">
        <f t="shared" si="29"/>
        <v>0</v>
      </c>
      <c r="CD35" s="5">
        <f t="shared" ref="CD35:CE35" si="138">IF(AVERAGE(BS35:BS39)&lt;0,0,AVERAGE(BS35:BS39))</f>
        <v>0.58057081675963151</v>
      </c>
      <c r="CE35" s="5">
        <f t="shared" si="138"/>
        <v>0</v>
      </c>
      <c r="CF35" s="5">
        <f t="shared" ref="CF35:CG35" si="139">IF(AVERAGE(BE35:BE39)&lt;0,0,AVERAGE(BE35:BE39))</f>
        <v>8.1149144972244902E-2</v>
      </c>
      <c r="CG35" s="5">
        <f t="shared" si="139"/>
        <v>0</v>
      </c>
      <c r="CH35" s="5">
        <f t="shared" si="32"/>
        <v>0</v>
      </c>
      <c r="CI35" s="5">
        <f t="shared" si="33"/>
        <v>0</v>
      </c>
      <c r="CJ35" s="5">
        <f t="shared" si="34"/>
        <v>0</v>
      </c>
      <c r="CK35" s="5">
        <f t="shared" si="35"/>
        <v>0</v>
      </c>
      <c r="CL35" s="5">
        <f t="shared" si="36"/>
        <v>1.9810553487119843E-2</v>
      </c>
      <c r="CM35" s="5">
        <f t="shared" si="37"/>
        <v>0</v>
      </c>
      <c r="CN35" s="5">
        <f t="shared" si="38"/>
        <v>0</v>
      </c>
      <c r="CO35" s="5">
        <f t="shared" si="39"/>
        <v>0.34214285835709662</v>
      </c>
      <c r="CP35" s="5">
        <f t="shared" si="40"/>
        <v>0</v>
      </c>
      <c r="CQ35" s="5">
        <f t="shared" si="41"/>
        <v>0</v>
      </c>
      <c r="CR35" s="5">
        <f t="shared" ref="CR35:CS35" si="140">IF(AVERAGE(BH35:BH39)&lt;0,0,AVERAGE(BH35:BH39))</f>
        <v>0</v>
      </c>
      <c r="CS35" s="5">
        <f t="shared" si="140"/>
        <v>4.5496005152212068E-2</v>
      </c>
      <c r="CT35" s="5">
        <f t="shared" si="43"/>
        <v>5.5848571278966138E-3</v>
      </c>
      <c r="CU35" s="5">
        <f t="shared" si="44"/>
        <v>0.22020247182952332</v>
      </c>
    </row>
    <row r="36" spans="1:99" x14ac:dyDescent="0.25">
      <c r="A36" s="1">
        <f>eod_group_score_df_positive[[#This Row],[date]]</f>
        <v>45463</v>
      </c>
      <c r="B36" s="1" t="s">
        <v>277</v>
      </c>
      <c r="C36" s="2">
        <f>AVERAGE(eod_group_score_df_positive!C36:C40)</f>
        <v>0.14605893821276555</v>
      </c>
      <c r="D36" s="2">
        <f>AVERAGE(eod_group_score_df_positive!D36:D40)</f>
        <v>0.30160763083412173</v>
      </c>
      <c r="E36" s="2">
        <f>AVERAGE(eod_group_score_df_positive!E36:E40)</f>
        <v>0.22464348708006718</v>
      </c>
      <c r="F36" s="2">
        <f>AVERAGE(eod_group_score_df_positive!F36:F40)</f>
        <v>0.39025007600166017</v>
      </c>
      <c r="G36" s="2">
        <f>AVERAGE(eod_group_score_df_positive!G36:G40)</f>
        <v>7.3679728756401358E-2</v>
      </c>
      <c r="H36" s="2">
        <f>AVERAGE(eod_group_score_df_positive!H36:H40)</f>
        <v>0.72350347292454897</v>
      </c>
      <c r="I36" s="2">
        <f>AVERAGE(eod_group_score_df_positive!I36:I40)</f>
        <v>0.40197629276342328</v>
      </c>
      <c r="J36" s="2">
        <f>AVERAGE(eod_group_score_df_positive!J36:J40)</f>
        <v>0.68903506663262248</v>
      </c>
      <c r="K36" s="2">
        <f>AVERAGE(eod_group_score_df_positive!K36:K40)</f>
        <v>0.13976547647886123</v>
      </c>
      <c r="L36" s="2">
        <f>AVERAGE(eod_group_score_df_positive!L36:L40)</f>
        <v>0.29991789815094611</v>
      </c>
      <c r="M36" s="2">
        <f>AVERAGE(eod_group_score_df_positive!M36:M40)</f>
        <v>0.54100963450467776</v>
      </c>
      <c r="N36" s="2">
        <f>AVERAGE(eod_group_score_df_positive!N36:N40)</f>
        <v>0.17265505476345427</v>
      </c>
      <c r="O36" s="2">
        <f>AVERAGE(eod_group_score_df_positive!O36:O40)</f>
        <v>0.20527047816962724</v>
      </c>
      <c r="P36" s="2">
        <f>AVERAGE(eod_group_score_df_positive!P36:P40)</f>
        <v>0.27822734443166114</v>
      </c>
      <c r="Q36" s="2">
        <f>AVERAGE(eod_group_score_df_positive!Q36:Q40)</f>
        <v>6.0323820780483352E-2</v>
      </c>
      <c r="R36" s="2">
        <f>AVERAGE(eod_group_score_df_positive!R36:R40)</f>
        <v>7.0205322896476616E-2</v>
      </c>
      <c r="S36" s="2">
        <f>AVERAGE(eod_group_score_df_positive!S36:S40)</f>
        <v>1.2448531826446936</v>
      </c>
      <c r="T36" s="2">
        <f>AVERAGE(eod_group_score_df_positive!T36:T40)</f>
        <v>0.15189947314548244</v>
      </c>
      <c r="U36" s="2">
        <f>AVERAGE(eod_group_score_df_positive!U36:U40)</f>
        <v>0.17599198176315115</v>
      </c>
      <c r="V36" s="2">
        <f>AVERAGE(eod_group_score_df_positive!V36:V40)</f>
        <v>0.13997062350859435</v>
      </c>
      <c r="W36" s="2">
        <f>AVERAGE(eod_group_score_df_positive!W36:W40)</f>
        <v>1.8323046252356328</v>
      </c>
      <c r="X36" s="2">
        <f>AVERAGE(eod_group_score_df_positive!X36:X40)</f>
        <v>0.24978322914275791</v>
      </c>
      <c r="Y36" s="2">
        <f>AVERAGE(eod_group_score_df_positive!Y36:Y40)</f>
        <v>0.66544474281532451</v>
      </c>
      <c r="Z36" s="1" t="s">
        <v>277</v>
      </c>
      <c r="AA36" s="2">
        <f>ABS(AVERAGE(eod_group_score_df_negative!C36:C40))</f>
        <v>0.69646330337065943</v>
      </c>
      <c r="AB36" s="2">
        <f>ABS(AVERAGE(eod_group_score_df_negative!D36:D40))</f>
        <v>0.33061871873577975</v>
      </c>
      <c r="AC36" s="2">
        <f>ABS(AVERAGE(eod_group_score_df_negative!E36:E40))</f>
        <v>0.69496640027832057</v>
      </c>
      <c r="AD36" s="2">
        <f>ABS(AVERAGE(eod_group_score_df_negative!F36:F40))</f>
        <v>0.68720963597224094</v>
      </c>
      <c r="AE36" s="2">
        <f>ABS(AVERAGE(eod_group_score_df_negative!G36:G40))</f>
        <v>0.99325574557845664</v>
      </c>
      <c r="AF36" s="2">
        <f>ABS(AVERAGE(eod_group_score_df_negative!H36:H40))</f>
        <v>0.66704887722030359</v>
      </c>
      <c r="AG36" s="2">
        <f>ABS(AVERAGE(eod_group_score_df_negative!I36:I40))</f>
        <v>0.27824261776105796</v>
      </c>
      <c r="AH36" s="2">
        <f>ABS(AVERAGE(eod_group_score_df_negative!J36:J40))</f>
        <v>0.80308912888778683</v>
      </c>
      <c r="AI36" s="2">
        <f>ABS(AVERAGE(eod_group_score_df_negative!K36:K40))</f>
        <v>0.93650339706359509</v>
      </c>
      <c r="AJ36" s="2">
        <f>ABS(AVERAGE(eod_group_score_df_negative!L36:L40))</f>
        <v>0.51261639798594838</v>
      </c>
      <c r="AK36" s="2">
        <f>ABS(AVERAGE(eod_group_score_df_negative!M36:M40))</f>
        <v>0.60835044311718744</v>
      </c>
      <c r="AL36" s="2">
        <f>ABS(AVERAGE(eod_group_score_df_negative!N36:N40))</f>
        <v>0.90529930152271909</v>
      </c>
      <c r="AM36" s="2">
        <f>ABS(AVERAGE(eod_group_score_df_negative!O36:O40))</f>
        <v>0.1442310141428583</v>
      </c>
      <c r="AN36" s="2">
        <f>ABS(AVERAGE(eod_group_score_df_negative!P36:P40))</f>
        <v>0.57622681001259912</v>
      </c>
      <c r="AO36" s="2">
        <f>ABS(AVERAGE(eod_group_score_df_negative!Q36:Q40))</f>
        <v>0.44630540327295254</v>
      </c>
      <c r="AP36" s="2">
        <f>ABS(AVERAGE(eod_group_score_df_negative!R36:R40))</f>
        <v>0.71367737805452047</v>
      </c>
      <c r="AQ36" s="2">
        <f>ABS(AVERAGE(eod_group_score_df_negative!S36:S40))</f>
        <v>0.71079639407501305</v>
      </c>
      <c r="AR36" s="2">
        <f>ABS(AVERAGE(eod_group_score_df_negative!T36:T40))</f>
        <v>0.50913531401390677</v>
      </c>
      <c r="AS36" s="2">
        <f>ABS(AVERAGE(eod_group_score_df_negative!U36:U40))</f>
        <v>1.2095070226188402</v>
      </c>
      <c r="AT36" s="2">
        <f>ABS(AVERAGE(eod_group_score_df_negative!V36:V40))</f>
        <v>0.84800851312799619</v>
      </c>
      <c r="AU36" s="2">
        <f>ABS(AVERAGE(eod_group_score_df_negative!W36:W40))</f>
        <v>0.40231735396808121</v>
      </c>
      <c r="AV36" s="2">
        <f>ABS(AVERAGE(eod_group_score_df_negative!X36:X40))</f>
        <v>0.61350432192328452</v>
      </c>
      <c r="AW36" s="2">
        <f>ABS(AVERAGE(eod_group_score_df_negative!Y36:Y40))</f>
        <v>0.44576058092067117</v>
      </c>
      <c r="AX36" t="s">
        <v>277</v>
      </c>
      <c r="AY36" s="4">
        <f t="shared" si="2"/>
        <v>-0.65328170342835246</v>
      </c>
      <c r="AZ36" s="4">
        <f t="shared" si="3"/>
        <v>-4.5887185691317722E-2</v>
      </c>
      <c r="BA36" s="4">
        <f t="shared" si="4"/>
        <v>-0.511437425438381</v>
      </c>
      <c r="BB36" s="4">
        <f t="shared" si="5"/>
        <v>-0.2756108248600333</v>
      </c>
      <c r="BC36" s="4">
        <f t="shared" si="6"/>
        <v>-0.86188531447539629</v>
      </c>
      <c r="BD36" s="4">
        <f t="shared" si="7"/>
        <v>4.0598684183565298E-2</v>
      </c>
      <c r="BE36" s="4">
        <f t="shared" si="8"/>
        <v>0.18190272732488538</v>
      </c>
      <c r="BF36" s="4">
        <f t="shared" si="9"/>
        <v>-7.6437378736684602E-2</v>
      </c>
      <c r="BG36" s="4">
        <f t="shared" si="10"/>
        <v>-0.74027776903213049</v>
      </c>
      <c r="BH36" s="4">
        <f t="shared" si="11"/>
        <v>-0.26177171947849348</v>
      </c>
      <c r="BI36" s="4">
        <f t="shared" si="12"/>
        <v>-5.8589827438450967E-2</v>
      </c>
      <c r="BJ36" s="4">
        <f t="shared" si="13"/>
        <v>-0.67966165959327862</v>
      </c>
      <c r="BK36" s="4">
        <f t="shared" si="14"/>
        <v>0.17464722002444044</v>
      </c>
      <c r="BL36" s="4">
        <f t="shared" si="15"/>
        <v>-0.34876004058375465</v>
      </c>
      <c r="BM36" s="4">
        <f t="shared" si="16"/>
        <v>-0.76186205644496807</v>
      </c>
      <c r="BN36" s="4">
        <f t="shared" si="17"/>
        <v>-0.82087798898660636</v>
      </c>
      <c r="BO36" s="4">
        <f t="shared" si="18"/>
        <v>0.27308409181642679</v>
      </c>
      <c r="BP36" s="4">
        <f t="shared" si="19"/>
        <v>-0.54041912439063111</v>
      </c>
      <c r="BQ36" s="4">
        <f t="shared" si="20"/>
        <v>-0.74595148577294967</v>
      </c>
      <c r="BR36" s="4">
        <f t="shared" si="21"/>
        <v>-0.71665267348640405</v>
      </c>
      <c r="BS36" s="4">
        <f t="shared" si="22"/>
        <v>0.63992356853892307</v>
      </c>
      <c r="BT36" s="4">
        <f t="shared" si="23"/>
        <v>-0.42132090556776897</v>
      </c>
      <c r="BU36" s="4">
        <f t="shared" si="24"/>
        <v>0.19769898253911417</v>
      </c>
      <c r="BV36" t="s">
        <v>277</v>
      </c>
      <c r="BW36" s="1">
        <f t="shared" si="1"/>
        <v>45463</v>
      </c>
      <c r="BX36">
        <f>group_stock_price_index[[#This Row],[VNINDEX]]</f>
        <v>1282.3</v>
      </c>
      <c r="BY36" s="5">
        <f t="shared" si="25"/>
        <v>0</v>
      </c>
      <c r="BZ36" s="5">
        <f t="shared" si="26"/>
        <v>0</v>
      </c>
      <c r="CA36" s="5">
        <f t="shared" si="27"/>
        <v>0</v>
      </c>
      <c r="CB36" s="5">
        <f t="shared" si="28"/>
        <v>0.30160178838797297</v>
      </c>
      <c r="CC36" s="5">
        <f t="shared" si="29"/>
        <v>0</v>
      </c>
      <c r="CD36" s="5">
        <f t="shared" ref="CD36:CE36" si="141">IF(AVERAGE(BS36:BS40)&lt;0,0,AVERAGE(BS36:BS40))</f>
        <v>0.68154467899416438</v>
      </c>
      <c r="CE36" s="5">
        <f t="shared" si="141"/>
        <v>0</v>
      </c>
      <c r="CF36" s="5">
        <f t="shared" ref="CF36:CG36" si="142">IF(AVERAGE(BE36:BE40)&lt;0,0,AVERAGE(BE36:BE40))</f>
        <v>4.6328831323707576E-2</v>
      </c>
      <c r="CG36" s="5">
        <f t="shared" si="142"/>
        <v>0</v>
      </c>
      <c r="CH36" s="5">
        <f t="shared" si="32"/>
        <v>0</v>
      </c>
      <c r="CI36" s="5">
        <f t="shared" si="33"/>
        <v>0</v>
      </c>
      <c r="CJ36" s="5">
        <f t="shared" si="34"/>
        <v>0</v>
      </c>
      <c r="CK36" s="5">
        <f t="shared" si="35"/>
        <v>0</v>
      </c>
      <c r="CL36" s="5">
        <f t="shared" si="36"/>
        <v>0</v>
      </c>
      <c r="CM36" s="5">
        <f t="shared" si="37"/>
        <v>0</v>
      </c>
      <c r="CN36" s="5">
        <f t="shared" si="38"/>
        <v>0</v>
      </c>
      <c r="CO36" s="5">
        <f t="shared" si="39"/>
        <v>0.30541831427256833</v>
      </c>
      <c r="CP36" s="5">
        <f t="shared" si="40"/>
        <v>0</v>
      </c>
      <c r="CQ36" s="5">
        <f t="shared" si="41"/>
        <v>0</v>
      </c>
      <c r="CR36" s="5">
        <f t="shared" ref="CR36:CS36" si="143">IF(AVERAGE(BH36:BH40)&lt;0,0,AVERAGE(BH36:BH40))</f>
        <v>0</v>
      </c>
      <c r="CS36" s="5">
        <f t="shared" si="143"/>
        <v>0</v>
      </c>
      <c r="CT36" s="5">
        <f t="shared" si="43"/>
        <v>0</v>
      </c>
      <c r="CU36" s="5">
        <f t="shared" si="44"/>
        <v>6.9849296420365484E-2</v>
      </c>
    </row>
    <row r="37" spans="1:99" x14ac:dyDescent="0.25">
      <c r="A37" s="1">
        <f>eod_group_score_df_positive[[#This Row],[date]]</f>
        <v>45462</v>
      </c>
      <c r="B37" s="1" t="s">
        <v>277</v>
      </c>
      <c r="C37" s="2">
        <f>AVERAGE(eod_group_score_df_positive!C37:C41)</f>
        <v>0.14912067626519004</v>
      </c>
      <c r="D37" s="2">
        <f>AVERAGE(eod_group_score_df_positive!D37:D41)</f>
        <v>0.24541488158450903</v>
      </c>
      <c r="E37" s="2">
        <f>AVERAGE(eod_group_score_df_positive!E37:E41)</f>
        <v>0.1415731684578333</v>
      </c>
      <c r="F37" s="2">
        <f>AVERAGE(eod_group_score_df_positive!F37:F41)</f>
        <v>0.37023557448094419</v>
      </c>
      <c r="G37" s="2">
        <f>AVERAGE(eod_group_score_df_positive!G37:G41)</f>
        <v>7.2011191218340626E-2</v>
      </c>
      <c r="H37" s="2">
        <f>AVERAGE(eod_group_score_df_positive!H37:H41)</f>
        <v>0.40295108140635094</v>
      </c>
      <c r="I37" s="2">
        <f>AVERAGE(eod_group_score_df_positive!I37:I41)</f>
        <v>0.16512620396120628</v>
      </c>
      <c r="J37" s="2">
        <f>AVERAGE(eod_group_score_df_positive!J37:J41)</f>
        <v>0.49910894473241063</v>
      </c>
      <c r="K37" s="2">
        <f>AVERAGE(eod_group_score_df_positive!K37:K41)</f>
        <v>9.2452775075750324E-2</v>
      </c>
      <c r="L37" s="2">
        <f>AVERAGE(eod_group_score_df_positive!L37:L41)</f>
        <v>0.2905117527363088</v>
      </c>
      <c r="M37" s="2">
        <f>AVERAGE(eod_group_score_df_positive!M37:M41)</f>
        <v>0.52184472604528653</v>
      </c>
      <c r="N37" s="2">
        <f>AVERAGE(eod_group_score_df_positive!N37:N41)</f>
        <v>0.13201755577081192</v>
      </c>
      <c r="O37" s="2">
        <f>AVERAGE(eod_group_score_df_positive!O37:O41)</f>
        <v>0.29872371296758543</v>
      </c>
      <c r="P37" s="2">
        <f>AVERAGE(eod_group_score_df_positive!P37:P41)</f>
        <v>0.22568672373299942</v>
      </c>
      <c r="Q37" s="2">
        <f>AVERAGE(eod_group_score_df_positive!Q37:Q41)</f>
        <v>0.24500640005632249</v>
      </c>
      <c r="R37" s="2">
        <f>AVERAGE(eod_group_score_df_positive!R37:R41)</f>
        <v>5.3757574373184028E-2</v>
      </c>
      <c r="S37" s="2">
        <f>AVERAGE(eod_group_score_df_positive!S37:S41)</f>
        <v>1.0148168821401229</v>
      </c>
      <c r="T37" s="2">
        <f>AVERAGE(eod_group_score_df_positive!T37:T41)</f>
        <v>0.10993645041436688</v>
      </c>
      <c r="U37" s="2">
        <f>AVERAGE(eod_group_score_df_positive!U37:U41)</f>
        <v>0.16451341679495307</v>
      </c>
      <c r="V37" s="2">
        <f>AVERAGE(eod_group_score_df_positive!V37:V41)</f>
        <v>0.14291688358700741</v>
      </c>
      <c r="W37" s="2">
        <f>AVERAGE(eod_group_score_df_positive!W37:W41)</f>
        <v>1.8669740363581995</v>
      </c>
      <c r="X37" s="2">
        <f>AVERAGE(eod_group_score_df_positive!X37:X41)</f>
        <v>0.30413748784645139</v>
      </c>
      <c r="Y37" s="2">
        <f>AVERAGE(eod_group_score_df_positive!Y37:Y41)</f>
        <v>0.62275209580354196</v>
      </c>
      <c r="Z37" s="1" t="s">
        <v>277</v>
      </c>
      <c r="AA37" s="2">
        <f>ABS(AVERAGE(eod_group_score_df_negative!C37:C41))</f>
        <v>0.70704870341267867</v>
      </c>
      <c r="AB37" s="2">
        <f>ABS(AVERAGE(eod_group_score_df_negative!D37:D41))</f>
        <v>0.37582649994945416</v>
      </c>
      <c r="AC37" s="2">
        <f>ABS(AVERAGE(eod_group_score_df_negative!E37:E41))</f>
        <v>0.70078600317834694</v>
      </c>
      <c r="AD37" s="2">
        <f>ABS(AVERAGE(eod_group_score_df_negative!F37:F41))</f>
        <v>0.78122912884427553</v>
      </c>
      <c r="AE37" s="2">
        <f>ABS(AVERAGE(eod_group_score_df_negative!G37:G41))</f>
        <v>1.0508305517380727</v>
      </c>
      <c r="AF37" s="2">
        <f>ABS(AVERAGE(eod_group_score_df_negative!H37:H41))</f>
        <v>0.59963487717846553</v>
      </c>
      <c r="AG37" s="2">
        <f>ABS(AVERAGE(eod_group_score_df_negative!I37:I41))</f>
        <v>0.2920754071926529</v>
      </c>
      <c r="AH37" s="2">
        <f>ABS(AVERAGE(eod_group_score_df_negative!J37:J41))</f>
        <v>0.82566854661720601</v>
      </c>
      <c r="AI37" s="2">
        <f>ABS(AVERAGE(eod_group_score_df_negative!K37:K41))</f>
        <v>0.92180283438243205</v>
      </c>
      <c r="AJ37" s="2">
        <f>ABS(AVERAGE(eod_group_score_df_negative!L37:L41))</f>
        <v>0.49221150705172567</v>
      </c>
      <c r="AK37" s="2">
        <f>ABS(AVERAGE(eod_group_score_df_negative!M37:M41))</f>
        <v>0.65084942507970378</v>
      </c>
      <c r="AL37" s="2">
        <f>ABS(AVERAGE(eod_group_score_df_negative!N37:N41))</f>
        <v>0.93142247248336807</v>
      </c>
      <c r="AM37" s="2">
        <f>ABS(AVERAGE(eod_group_score_df_negative!O37:O41))</f>
        <v>0.16948208988425323</v>
      </c>
      <c r="AN37" s="2">
        <f>ABS(AVERAGE(eod_group_score_df_negative!P37:P41))</f>
        <v>0.5531431440801754</v>
      </c>
      <c r="AO37" s="2">
        <f>ABS(AVERAGE(eod_group_score_df_negative!Q37:Q41))</f>
        <v>0.43519913298724483</v>
      </c>
      <c r="AP37" s="2">
        <f>ABS(AVERAGE(eod_group_score_df_negative!R37:R41))</f>
        <v>0.66582948322183022</v>
      </c>
      <c r="AQ37" s="2">
        <f>ABS(AVERAGE(eod_group_score_df_negative!S37:S41))</f>
        <v>0.83149944559507782</v>
      </c>
      <c r="AR37" s="2">
        <f>ABS(AVERAGE(eod_group_score_df_negative!T37:T41))</f>
        <v>0.54263554034403061</v>
      </c>
      <c r="AS37" s="2">
        <f>ABS(AVERAGE(eod_group_score_df_negative!U37:U41))</f>
        <v>1.2091076884997771</v>
      </c>
      <c r="AT37" s="2">
        <f>ABS(AVERAGE(eod_group_score_df_negative!V37:V41))</f>
        <v>0.88877947826110582</v>
      </c>
      <c r="AU37" s="2">
        <f>ABS(AVERAGE(eod_group_score_df_negative!W37:W41))</f>
        <v>0.38033350051054277</v>
      </c>
      <c r="AV37" s="2">
        <f>ABS(AVERAGE(eod_group_score_df_negative!X37:X41))</f>
        <v>0.64008645821673671</v>
      </c>
      <c r="AW37" s="2">
        <f>ABS(AVERAGE(eod_group_score_df_negative!Y37:Y41))</f>
        <v>0.48954423151294135</v>
      </c>
      <c r="AX37" t="s">
        <v>277</v>
      </c>
      <c r="AY37" s="4">
        <f t="shared" si="2"/>
        <v>-0.65165613299252489</v>
      </c>
      <c r="AZ37" s="4">
        <f t="shared" si="3"/>
        <v>-0.20992101016022793</v>
      </c>
      <c r="BA37" s="4">
        <f t="shared" si="4"/>
        <v>-0.66386507507754766</v>
      </c>
      <c r="BB37" s="4">
        <f t="shared" si="5"/>
        <v>-0.35693109235259846</v>
      </c>
      <c r="BC37" s="4">
        <f t="shared" si="6"/>
        <v>-0.87173403256502202</v>
      </c>
      <c r="BD37" s="4">
        <f t="shared" si="7"/>
        <v>-0.19617649148980734</v>
      </c>
      <c r="BE37" s="4">
        <f t="shared" si="8"/>
        <v>-0.27766569525216572</v>
      </c>
      <c r="BF37" s="4">
        <f t="shared" si="9"/>
        <v>-0.24650147214692852</v>
      </c>
      <c r="BG37" s="4">
        <f t="shared" si="10"/>
        <v>-0.81769334236142155</v>
      </c>
      <c r="BH37" s="4">
        <f t="shared" si="11"/>
        <v>-0.25768974128868766</v>
      </c>
      <c r="BI37" s="4">
        <f t="shared" si="12"/>
        <v>-0.11000711388443468</v>
      </c>
      <c r="BJ37" s="4">
        <f t="shared" si="13"/>
        <v>-0.75171603049860458</v>
      </c>
      <c r="BK37" s="4">
        <f t="shared" si="14"/>
        <v>0.27603592756886453</v>
      </c>
      <c r="BL37" s="4">
        <f t="shared" si="15"/>
        <v>-0.42044666477239673</v>
      </c>
      <c r="BM37" s="4">
        <f t="shared" si="16"/>
        <v>-0.27961068190655314</v>
      </c>
      <c r="BN37" s="4">
        <f t="shared" si="17"/>
        <v>-0.85058771192230365</v>
      </c>
      <c r="BO37" s="4">
        <f t="shared" si="18"/>
        <v>9.9288206355144432E-2</v>
      </c>
      <c r="BP37" s="4">
        <f t="shared" si="19"/>
        <v>-0.66306721106248401</v>
      </c>
      <c r="BQ37" s="4">
        <f t="shared" si="20"/>
        <v>-0.76046754645684567</v>
      </c>
      <c r="BR37" s="4">
        <f t="shared" si="21"/>
        <v>-0.72294778023449568</v>
      </c>
      <c r="BS37" s="4">
        <f t="shared" si="22"/>
        <v>0.6615207360177543</v>
      </c>
      <c r="BT37" s="4">
        <f t="shared" si="23"/>
        <v>-0.35579374127396196</v>
      </c>
      <c r="BU37" s="4">
        <f t="shared" si="24"/>
        <v>0.11975933123143251</v>
      </c>
      <c r="BV37" t="s">
        <v>277</v>
      </c>
      <c r="BW37" s="1">
        <f t="shared" si="1"/>
        <v>45462</v>
      </c>
      <c r="BX37">
        <f>group_stock_price_index[[#This Row],[VNINDEX]]</f>
        <v>1279.79</v>
      </c>
      <c r="BY37" s="5">
        <f t="shared" si="25"/>
        <v>0</v>
      </c>
      <c r="BZ37" s="5">
        <f t="shared" si="26"/>
        <v>0</v>
      </c>
      <c r="CA37" s="5">
        <f t="shared" si="27"/>
        <v>1.1172921292122596E-2</v>
      </c>
      <c r="CB37" s="5">
        <f t="shared" si="28"/>
        <v>0.40867297519275442</v>
      </c>
      <c r="CC37" s="5">
        <f t="shared" si="29"/>
        <v>0</v>
      </c>
      <c r="CD37" s="5">
        <f t="shared" ref="CD37:CE37" si="144">IF(AVERAGE(BS37:BS41)&lt;0,0,AVERAGE(BS37:BS41))</f>
        <v>0.65580026070344155</v>
      </c>
      <c r="CE37" s="5">
        <f t="shared" si="144"/>
        <v>0</v>
      </c>
      <c r="CF37" s="5">
        <f t="shared" ref="CF37:CG37" si="145">IF(AVERAGE(BE37:BE41)&lt;0,0,AVERAGE(BE37:BE41))</f>
        <v>0.14290693480787287</v>
      </c>
      <c r="CG37" s="5">
        <f t="shared" si="145"/>
        <v>0</v>
      </c>
      <c r="CH37" s="5">
        <f t="shared" si="32"/>
        <v>0</v>
      </c>
      <c r="CI37" s="5">
        <f t="shared" si="33"/>
        <v>0</v>
      </c>
      <c r="CJ37" s="5">
        <f t="shared" si="34"/>
        <v>0</v>
      </c>
      <c r="CK37" s="5">
        <f t="shared" si="35"/>
        <v>0</v>
      </c>
      <c r="CL37" s="5">
        <f t="shared" si="36"/>
        <v>2.2061862910346945E-2</v>
      </c>
      <c r="CM37" s="5">
        <f t="shared" si="37"/>
        <v>0</v>
      </c>
      <c r="CN37" s="5">
        <f t="shared" si="38"/>
        <v>6.0338201024814811E-2</v>
      </c>
      <c r="CO37" s="5">
        <f t="shared" si="39"/>
        <v>0.36510606885011043</v>
      </c>
      <c r="CP37" s="5">
        <f t="shared" si="40"/>
        <v>0</v>
      </c>
      <c r="CQ37" s="5">
        <f t="shared" si="41"/>
        <v>0</v>
      </c>
      <c r="CR37" s="5">
        <f t="shared" ref="CR37:CS37" si="146">IF(AVERAGE(BH37:BH41)&lt;0,0,AVERAGE(BH37:BH41))</f>
        <v>0</v>
      </c>
      <c r="CS37" s="5">
        <f t="shared" si="146"/>
        <v>0</v>
      </c>
      <c r="CT37" s="5">
        <f t="shared" si="43"/>
        <v>0</v>
      </c>
      <c r="CU37" s="5">
        <f t="shared" si="44"/>
        <v>0.18499024643836881</v>
      </c>
    </row>
    <row r="38" spans="1:99" x14ac:dyDescent="0.25">
      <c r="A38" s="1">
        <f>eod_group_score_df_positive[[#This Row],[date]]</f>
        <v>45461</v>
      </c>
      <c r="B38" s="1" t="s">
        <v>277</v>
      </c>
      <c r="C38" s="2">
        <f>AVERAGE(eod_group_score_df_positive!C38:C42)</f>
        <v>0.35549026937709644</v>
      </c>
      <c r="D38" s="2">
        <f>AVERAGE(eod_group_score_df_positive!D38:D42)</f>
        <v>0.35704101856423354</v>
      </c>
      <c r="E38" s="2">
        <f>AVERAGE(eod_group_score_df_positive!E38:E42)</f>
        <v>0.20195229678027635</v>
      </c>
      <c r="F38" s="2">
        <f>AVERAGE(eod_group_score_df_positive!F38:F42)</f>
        <v>0.39729113654061698</v>
      </c>
      <c r="G38" s="2">
        <f>AVERAGE(eod_group_score_df_positive!G38:G42)</f>
        <v>0.95922303943897747</v>
      </c>
      <c r="H38" s="2">
        <f>AVERAGE(eod_group_score_df_positive!H38:H42)</f>
        <v>0.39842944944482123</v>
      </c>
      <c r="I38" s="2">
        <f>AVERAGE(eod_group_score_df_positive!I38:I42)</f>
        <v>0.37725103982425867</v>
      </c>
      <c r="J38" s="2">
        <f>AVERAGE(eod_group_score_df_positive!J38:J42)</f>
        <v>0.25056960578162168</v>
      </c>
      <c r="K38" s="2">
        <f>AVERAGE(eod_group_score_df_positive!K38:K42)</f>
        <v>0.16921189429786487</v>
      </c>
      <c r="L38" s="2">
        <f>AVERAGE(eod_group_score_df_positive!L38:L42)</f>
        <v>0.31056535802421747</v>
      </c>
      <c r="M38" s="2">
        <f>AVERAGE(eod_group_score_df_positive!M38:M42)</f>
        <v>0.62227482156095515</v>
      </c>
      <c r="N38" s="2">
        <f>AVERAGE(eod_group_score_df_positive!N38:N42)</f>
        <v>0.22336007593171497</v>
      </c>
      <c r="O38" s="2">
        <f>AVERAGE(eod_group_score_df_positive!O38:O42)</f>
        <v>0.47739434674523196</v>
      </c>
      <c r="P38" s="2">
        <f>AVERAGE(eod_group_score_df_positive!P38:P42)</f>
        <v>0.16235979752177676</v>
      </c>
      <c r="Q38" s="2">
        <f>AVERAGE(eod_group_score_df_positive!Q38:Q42)</f>
        <v>0.45865327648905624</v>
      </c>
      <c r="R38" s="2">
        <f>AVERAGE(eod_group_score_df_positive!R38:R42)</f>
        <v>6.0607208650868535E-2</v>
      </c>
      <c r="S38" s="2">
        <f>AVERAGE(eod_group_score_df_positive!S38:S42)</f>
        <v>1.69980085792128</v>
      </c>
      <c r="T38" s="2">
        <f>AVERAGE(eod_group_score_df_positive!T38:T42)</f>
        <v>0.17524829306539966</v>
      </c>
      <c r="U38" s="2">
        <f>AVERAGE(eod_group_score_df_positive!U38:U42)</f>
        <v>0.15039667849237356</v>
      </c>
      <c r="V38" s="2">
        <f>AVERAGE(eod_group_score_df_positive!V38:V42)</f>
        <v>0.10413041867268727</v>
      </c>
      <c r="W38" s="2">
        <f>AVERAGE(eod_group_score_df_positive!W38:W42)</f>
        <v>1.9747182199749829</v>
      </c>
      <c r="X38" s="2">
        <f>AVERAGE(eod_group_score_df_positive!X38:X42)</f>
        <v>0.35165197498809719</v>
      </c>
      <c r="Y38" s="2">
        <f>AVERAGE(eod_group_score_df_positive!Y38:Y42)</f>
        <v>0.64748473765210557</v>
      </c>
      <c r="Z38" s="1" t="s">
        <v>277</v>
      </c>
      <c r="AA38" s="2">
        <f>ABS(AVERAGE(eod_group_score_df_negative!C38:C42))</f>
        <v>0.70620039460775108</v>
      </c>
      <c r="AB38" s="2">
        <f>ABS(AVERAGE(eod_group_score_df_negative!D38:D42))</f>
        <v>0.36027045873642433</v>
      </c>
      <c r="AC38" s="2">
        <f>ABS(AVERAGE(eod_group_score_df_negative!E38:E42))</f>
        <v>0.67190312288378995</v>
      </c>
      <c r="AD38" s="2">
        <f>ABS(AVERAGE(eod_group_score_df_negative!F38:F42))</f>
        <v>0.72067068271101342</v>
      </c>
      <c r="AE38" s="2">
        <f>ABS(AVERAGE(eod_group_score_df_negative!G38:G42))</f>
        <v>1.0419274901523157</v>
      </c>
      <c r="AF38" s="2">
        <f>ABS(AVERAGE(eod_group_score_df_negative!H38:H42))</f>
        <v>0.59580673852942834</v>
      </c>
      <c r="AG38" s="2">
        <f>ABS(AVERAGE(eod_group_score_df_negative!I38:I42))</f>
        <v>0.26705278849829522</v>
      </c>
      <c r="AH38" s="2">
        <f>ABS(AVERAGE(eod_group_score_df_negative!J38:J42))</f>
        <v>0.84137577896916249</v>
      </c>
      <c r="AI38" s="2">
        <f>ABS(AVERAGE(eod_group_score_df_negative!K38:K42))</f>
        <v>0.91846424670797033</v>
      </c>
      <c r="AJ38" s="2">
        <f>ABS(AVERAGE(eod_group_score_df_negative!L38:L42))</f>
        <v>0.48886705494115867</v>
      </c>
      <c r="AK38" s="2">
        <f>ABS(AVERAGE(eod_group_score_df_negative!M38:M42))</f>
        <v>0.64443953393213038</v>
      </c>
      <c r="AL38" s="2">
        <f>ABS(AVERAGE(eod_group_score_df_negative!N38:N42))</f>
        <v>0.88133687216618406</v>
      </c>
      <c r="AM38" s="2">
        <f>ABS(AVERAGE(eod_group_score_df_negative!O38:O42))</f>
        <v>0.15295260324101509</v>
      </c>
      <c r="AN38" s="2">
        <f>ABS(AVERAGE(eod_group_score_df_negative!P38:P42))</f>
        <v>0.53083449597911725</v>
      </c>
      <c r="AO38" s="2">
        <f>ABS(AVERAGE(eod_group_score_df_negative!Q38:Q42))</f>
        <v>0.42894386740767104</v>
      </c>
      <c r="AP38" s="2">
        <f>ABS(AVERAGE(eod_group_score_df_negative!R38:R42))</f>
        <v>0.65040054392314472</v>
      </c>
      <c r="AQ38" s="2">
        <f>ABS(AVERAGE(eod_group_score_df_negative!S38:S42))</f>
        <v>0.80238712786995769</v>
      </c>
      <c r="AR38" s="2">
        <f>ABS(AVERAGE(eod_group_score_df_negative!T38:T42))</f>
        <v>0.51275613308541046</v>
      </c>
      <c r="AS38" s="2">
        <f>ABS(AVERAGE(eod_group_score_df_negative!U38:U42))</f>
        <v>1.0449927062197211</v>
      </c>
      <c r="AT38" s="2">
        <f>ABS(AVERAGE(eod_group_score_df_negative!V38:V42))</f>
        <v>0.90001971196076747</v>
      </c>
      <c r="AU38" s="2">
        <f>ABS(AVERAGE(eod_group_score_df_negative!W38:W42))</f>
        <v>0.34899335620937399</v>
      </c>
      <c r="AV38" s="2">
        <f>ABS(AVERAGE(eod_group_score_df_negative!X38:X42))</f>
        <v>0.64061084743495023</v>
      </c>
      <c r="AW38" s="2">
        <f>ABS(AVERAGE(eod_group_score_df_negative!Y38:Y42))</f>
        <v>0.52006823779826072</v>
      </c>
      <c r="AX38" t="s">
        <v>277</v>
      </c>
      <c r="AY38" s="4">
        <f t="shared" si="2"/>
        <v>-0.33033174080511646</v>
      </c>
      <c r="AZ38" s="4">
        <f t="shared" si="3"/>
        <v>-4.5021448483490304E-3</v>
      </c>
      <c r="BA38" s="4">
        <f t="shared" si="4"/>
        <v>-0.53779013727943159</v>
      </c>
      <c r="BB38" s="4">
        <f t="shared" si="5"/>
        <v>-0.28925813082495827</v>
      </c>
      <c r="BC38" s="4">
        <f t="shared" si="6"/>
        <v>-4.1328450554006767E-2</v>
      </c>
      <c r="BD38" s="4">
        <f t="shared" si="7"/>
        <v>-0.19852152986581809</v>
      </c>
      <c r="BE38" s="4">
        <f t="shared" si="8"/>
        <v>0.17103460585181493</v>
      </c>
      <c r="BF38" s="4">
        <f t="shared" si="9"/>
        <v>-0.54105835460111507</v>
      </c>
      <c r="BG38" s="4">
        <f t="shared" si="10"/>
        <v>-0.68885610722069335</v>
      </c>
      <c r="BH38" s="4">
        <f t="shared" si="11"/>
        <v>-0.2230353611202196</v>
      </c>
      <c r="BI38" s="4">
        <f t="shared" si="12"/>
        <v>-1.7497798359242027E-2</v>
      </c>
      <c r="BJ38" s="4">
        <f t="shared" si="13"/>
        <v>-0.59561746537581528</v>
      </c>
      <c r="BK38" s="4">
        <f t="shared" si="14"/>
        <v>0.51470343992510081</v>
      </c>
      <c r="BL38" s="4">
        <f t="shared" si="15"/>
        <v>-0.53156049020023455</v>
      </c>
      <c r="BM38" s="4">
        <f t="shared" si="16"/>
        <v>3.3471726768920192E-2</v>
      </c>
      <c r="BN38" s="4">
        <f t="shared" si="17"/>
        <v>-0.82951744638098146</v>
      </c>
      <c r="BO38" s="4">
        <f t="shared" si="18"/>
        <v>0.358651602176702</v>
      </c>
      <c r="BP38" s="4">
        <f t="shared" si="19"/>
        <v>-0.49056056500722173</v>
      </c>
      <c r="BQ38" s="4">
        <f t="shared" si="20"/>
        <v>-0.74837206952679092</v>
      </c>
      <c r="BR38" s="4">
        <f t="shared" si="21"/>
        <v>-0.79259990016234327</v>
      </c>
      <c r="BS38" s="4">
        <f t="shared" si="22"/>
        <v>0.69962420484005372</v>
      </c>
      <c r="BT38" s="4">
        <f t="shared" si="23"/>
        <v>-0.29121203164826076</v>
      </c>
      <c r="BU38" s="4">
        <f t="shared" si="24"/>
        <v>0.10913123646890266</v>
      </c>
      <c r="BV38" t="s">
        <v>277</v>
      </c>
      <c r="BW38" s="1">
        <f t="shared" si="1"/>
        <v>45461</v>
      </c>
      <c r="BX38">
        <f>group_stock_price_index[[#This Row],[VNINDEX]]</f>
        <v>1279.5</v>
      </c>
      <c r="BY38" s="5">
        <f t="shared" si="25"/>
        <v>0</v>
      </c>
      <c r="BZ38" s="5">
        <f t="shared" si="26"/>
        <v>0</v>
      </c>
      <c r="CA38" s="5">
        <f t="shared" si="27"/>
        <v>0.36929431798047618</v>
      </c>
      <c r="CB38" s="5">
        <f t="shared" si="28"/>
        <v>0.57651803230707654</v>
      </c>
      <c r="CC38" s="5">
        <f t="shared" si="29"/>
        <v>0</v>
      </c>
      <c r="CD38" s="5">
        <f t="shared" ref="CD38:CE38" si="147">IF(AVERAGE(BS38:BS42)&lt;0,0,AVERAGE(BS38:BS42))</f>
        <v>0.60992767758272193</v>
      </c>
      <c r="CE38" s="5">
        <f t="shared" si="147"/>
        <v>0</v>
      </c>
      <c r="CF38" s="5">
        <f t="shared" ref="CF38:CG38" si="148">IF(AVERAGE(BE38:BE42)&lt;0,0,AVERAGE(BE38:BE42))</f>
        <v>0.33428945538341015</v>
      </c>
      <c r="CG38" s="5">
        <f t="shared" si="148"/>
        <v>0</v>
      </c>
      <c r="CH38" s="5">
        <f t="shared" si="32"/>
        <v>0</v>
      </c>
      <c r="CI38" s="5">
        <f t="shared" si="33"/>
        <v>0</v>
      </c>
      <c r="CJ38" s="5">
        <f t="shared" si="34"/>
        <v>0</v>
      </c>
      <c r="CK38" s="5">
        <f t="shared" si="35"/>
        <v>0</v>
      </c>
      <c r="CL38" s="5">
        <f t="shared" si="36"/>
        <v>0.10707577271798127</v>
      </c>
      <c r="CM38" s="5">
        <f t="shared" si="37"/>
        <v>6.8690451448330456E-2</v>
      </c>
      <c r="CN38" s="5">
        <f t="shared" si="38"/>
        <v>0.21189559175096387</v>
      </c>
      <c r="CO38" s="5">
        <f t="shared" si="39"/>
        <v>0.39018277824252268</v>
      </c>
      <c r="CP38" s="5">
        <f t="shared" si="40"/>
        <v>0</v>
      </c>
      <c r="CQ38" s="5">
        <f t="shared" si="41"/>
        <v>0.17812196281838072</v>
      </c>
      <c r="CR38" s="5">
        <f t="shared" ref="CR38:CS38" si="149">IF(AVERAGE(BH38:BH42)&lt;0,0,AVERAGE(BH38:BH42))</f>
        <v>0</v>
      </c>
      <c r="CS38" s="5">
        <f t="shared" si="149"/>
        <v>0.13577222682021023</v>
      </c>
      <c r="CT38" s="5">
        <f t="shared" si="43"/>
        <v>0</v>
      </c>
      <c r="CU38" s="5">
        <f t="shared" si="44"/>
        <v>0.30233470906123194</v>
      </c>
    </row>
    <row r="39" spans="1:99" x14ac:dyDescent="0.25">
      <c r="A39" s="1">
        <f>eod_group_score_df_positive[[#This Row],[date]]</f>
        <v>45460</v>
      </c>
      <c r="B39" s="1" t="s">
        <v>277</v>
      </c>
      <c r="C39" s="2">
        <f>AVERAGE(eod_group_score_df_positive!C39:C43)</f>
        <v>0.3314884205358346</v>
      </c>
      <c r="D39" s="2">
        <f>AVERAGE(eod_group_score_df_positive!D39:D43)</f>
        <v>0.23338423857803159</v>
      </c>
      <c r="E39" s="2">
        <f>AVERAGE(eod_group_score_df_positive!E39:E43)</f>
        <v>0.16829063098918468</v>
      </c>
      <c r="F39" s="2">
        <f>AVERAGE(eod_group_score_df_positive!F39:F43)</f>
        <v>0.39594243101622439</v>
      </c>
      <c r="G39" s="2">
        <f>AVERAGE(eod_group_score_df_positive!G39:G43)</f>
        <v>1.1660707558346448</v>
      </c>
      <c r="H39" s="2">
        <f>AVERAGE(eod_group_score_df_positive!H39:H43)</f>
        <v>0.4631806720821241</v>
      </c>
      <c r="I39" s="2">
        <f>AVERAGE(eod_group_score_df_positive!I39:I43)</f>
        <v>0.34762008075280137</v>
      </c>
      <c r="J39" s="2">
        <f>AVERAGE(eod_group_score_df_positive!J39:J43)</f>
        <v>0.10514908109307612</v>
      </c>
      <c r="K39" s="2">
        <f>AVERAGE(eod_group_score_df_positive!K39:K43)</f>
        <v>0.15923291974673601</v>
      </c>
      <c r="L39" s="2">
        <f>AVERAGE(eod_group_score_df_positive!L39:L43)</f>
        <v>0.27789022367676963</v>
      </c>
      <c r="M39" s="2">
        <f>AVERAGE(eod_group_score_df_positive!M39:M43)</f>
        <v>0.38134403133900141</v>
      </c>
      <c r="N39" s="2">
        <f>AVERAGE(eod_group_score_df_positive!N39:N43)</f>
        <v>0.13494864985361615</v>
      </c>
      <c r="O39" s="2">
        <f>AVERAGE(eod_group_score_df_positive!O39:O43)</f>
        <v>0.47364766296654964</v>
      </c>
      <c r="P39" s="2">
        <f>AVERAGE(eod_group_score_df_positive!P39:P43)</f>
        <v>0.20311988895270203</v>
      </c>
      <c r="Q39" s="2">
        <f>AVERAGE(eod_group_score_df_positive!Q39:Q43)</f>
        <v>0.46445024004428764</v>
      </c>
      <c r="R39" s="2">
        <f>AVERAGE(eod_group_score_df_positive!R39:R43)</f>
        <v>6.027753332372715E-2</v>
      </c>
      <c r="S39" s="2">
        <f>AVERAGE(eod_group_score_df_positive!S39:S43)</f>
        <v>2.0996004195015403</v>
      </c>
      <c r="T39" s="2">
        <f>AVERAGE(eod_group_score_df_positive!T39:T43)</f>
        <v>0.1260441454586598</v>
      </c>
      <c r="U39" s="2">
        <f>AVERAGE(eod_group_score_df_positive!U39:U43)</f>
        <v>9.6848054903038799E-2</v>
      </c>
      <c r="V39" s="2">
        <f>AVERAGE(eod_group_score_df_positive!V39:V43)</f>
        <v>0.23908549026882026</v>
      </c>
      <c r="W39" s="2">
        <f>AVERAGE(eod_group_score_df_positive!W39:W43)</f>
        <v>1.8803016131783483</v>
      </c>
      <c r="X39" s="2">
        <f>AVERAGE(eod_group_score_df_positive!X39:X43)</f>
        <v>0.33646063668535675</v>
      </c>
      <c r="Y39" s="2">
        <f>AVERAGE(eod_group_score_df_positive!Y39:Y43)</f>
        <v>0.46532729051946564</v>
      </c>
      <c r="Z39" s="1" t="s">
        <v>277</v>
      </c>
      <c r="AA39" s="2">
        <f>ABS(AVERAGE(eod_group_score_df_negative!C39:C43))</f>
        <v>0.78254952769741593</v>
      </c>
      <c r="AB39" s="2">
        <f>ABS(AVERAGE(eod_group_score_df_negative!D39:D43))</f>
        <v>0.39706593320024836</v>
      </c>
      <c r="AC39" s="2">
        <f>ABS(AVERAGE(eod_group_score_df_negative!E39:E43))</f>
        <v>0.7879617628162513</v>
      </c>
      <c r="AD39" s="2">
        <f>ABS(AVERAGE(eod_group_score_df_negative!F39:F43))</f>
        <v>0.73128438305556132</v>
      </c>
      <c r="AE39" s="2">
        <f>ABS(AVERAGE(eod_group_score_df_negative!G39:G43))</f>
        <v>1.0227874983414917</v>
      </c>
      <c r="AF39" s="2">
        <f>ABS(AVERAGE(eod_group_score_df_negative!H39:H43))</f>
        <v>0.43628910657159692</v>
      </c>
      <c r="AG39" s="2">
        <f>ABS(AVERAGE(eod_group_score_df_negative!I39:I43))</f>
        <v>0.56375631680729887</v>
      </c>
      <c r="AH39" s="2">
        <f>ABS(AVERAGE(eod_group_score_df_negative!J39:J43))</f>
        <v>0.85978756873581741</v>
      </c>
      <c r="AI39" s="2">
        <f>ABS(AVERAGE(eod_group_score_df_negative!K39:K43))</f>
        <v>0.94892331633470928</v>
      </c>
      <c r="AJ39" s="2">
        <f>ABS(AVERAGE(eod_group_score_df_negative!L39:L43))</f>
        <v>0.76098838698411009</v>
      </c>
      <c r="AK39" s="2">
        <f>ABS(AVERAGE(eod_group_score_df_negative!M39:M43))</f>
        <v>0.64329127522309038</v>
      </c>
      <c r="AL39" s="2">
        <f>ABS(AVERAGE(eod_group_score_df_negative!N39:N43))</f>
        <v>1.018749283114236</v>
      </c>
      <c r="AM39" s="2">
        <f>ABS(AVERAGE(eod_group_score_df_negative!O39:O43))</f>
        <v>0.26211200379961552</v>
      </c>
      <c r="AN39" s="2">
        <f>ABS(AVERAGE(eod_group_score_df_negative!P39:P43))</f>
        <v>0.58267141400440658</v>
      </c>
      <c r="AO39" s="2">
        <f>ABS(AVERAGE(eod_group_score_df_negative!Q39:Q43))</f>
        <v>0.49457467625882295</v>
      </c>
      <c r="AP39" s="2">
        <f>ABS(AVERAGE(eod_group_score_df_negative!R39:R43))</f>
        <v>0.72947781875018347</v>
      </c>
      <c r="AQ39" s="2">
        <f>ABS(AVERAGE(eod_group_score_df_negative!S39:S43))</f>
        <v>0.82827617951928989</v>
      </c>
      <c r="AR39" s="2">
        <f>ABS(AVERAGE(eod_group_score_df_negative!T39:T43))</f>
        <v>0.59217124598889392</v>
      </c>
      <c r="AS39" s="2">
        <f>ABS(AVERAGE(eod_group_score_df_negative!U39:U43))</f>
        <v>1.1834392855655644</v>
      </c>
      <c r="AT39" s="2">
        <f>ABS(AVERAGE(eod_group_score_df_negative!V39:V43))</f>
        <v>0.91007258415707659</v>
      </c>
      <c r="AU39" s="2">
        <f>ABS(AVERAGE(eod_group_score_df_negative!W39:W43))</f>
        <v>0.34663304215675361</v>
      </c>
      <c r="AV39" s="2">
        <f>ABS(AVERAGE(eod_group_score_df_negative!X39:X43))</f>
        <v>0.69170470033362386</v>
      </c>
      <c r="AW39" s="2">
        <f>ABS(AVERAGE(eod_group_score_df_negative!Y39:Y43))</f>
        <v>0.67728857336665937</v>
      </c>
      <c r="AX39" t="s">
        <v>277</v>
      </c>
      <c r="AY39" s="4">
        <f t="shared" si="2"/>
        <v>-0.40488845813279323</v>
      </c>
      <c r="AZ39" s="4">
        <f t="shared" si="3"/>
        <v>-0.25962669525575321</v>
      </c>
      <c r="BA39" s="4">
        <f t="shared" si="4"/>
        <v>-0.64802047643621186</v>
      </c>
      <c r="BB39" s="4">
        <f t="shared" si="5"/>
        <v>-0.29749288062799856</v>
      </c>
      <c r="BC39" s="4">
        <f t="shared" si="6"/>
        <v>6.5460272367926078E-2</v>
      </c>
      <c r="BD39" s="4">
        <f t="shared" si="7"/>
        <v>2.9897130674892781E-2</v>
      </c>
      <c r="BE39" s="4">
        <f t="shared" si="8"/>
        <v>-0.23715364654288681</v>
      </c>
      <c r="BF39" s="4">
        <f t="shared" si="9"/>
        <v>-0.7820601360478503</v>
      </c>
      <c r="BG39" s="4">
        <f t="shared" si="10"/>
        <v>-0.712616480308228</v>
      </c>
      <c r="BH39" s="4">
        <f t="shared" si="11"/>
        <v>-0.46501887549693505</v>
      </c>
      <c r="BI39" s="4">
        <f t="shared" si="12"/>
        <v>-0.25564924632842062</v>
      </c>
      <c r="BJ39" s="4">
        <f t="shared" si="13"/>
        <v>-0.76605895529956458</v>
      </c>
      <c r="BK39" s="4">
        <f t="shared" si="14"/>
        <v>0.28750646266964119</v>
      </c>
      <c r="BL39" s="4">
        <f t="shared" si="15"/>
        <v>-0.48301823095186613</v>
      </c>
      <c r="BM39" s="4">
        <f t="shared" si="16"/>
        <v>-3.1411526126620619E-2</v>
      </c>
      <c r="BN39" s="4">
        <f t="shared" si="17"/>
        <v>-0.84735137744761746</v>
      </c>
      <c r="BO39" s="4">
        <f t="shared" si="18"/>
        <v>0.43421373715252187</v>
      </c>
      <c r="BP39" s="4">
        <f t="shared" si="19"/>
        <v>-0.64900739538700358</v>
      </c>
      <c r="BQ39" s="4">
        <f t="shared" si="20"/>
        <v>-0.84870887676263196</v>
      </c>
      <c r="BR39" s="4">
        <f t="shared" si="21"/>
        <v>-0.58389451270528814</v>
      </c>
      <c r="BS39" s="4">
        <f t="shared" si="22"/>
        <v>0.68869042355929089</v>
      </c>
      <c r="BT39" s="4">
        <f t="shared" si="23"/>
        <v>-0.34551258524066447</v>
      </c>
      <c r="BU39" s="4">
        <f t="shared" si="24"/>
        <v>-0.18550528620029569</v>
      </c>
      <c r="BV39" t="s">
        <v>277</v>
      </c>
      <c r="BW39" s="1">
        <f t="shared" si="1"/>
        <v>45460</v>
      </c>
      <c r="BX39">
        <f>group_stock_price_index[[#This Row],[VNINDEX]]</f>
        <v>1274.77</v>
      </c>
      <c r="BY39" s="5">
        <f t="shared" si="25"/>
        <v>0</v>
      </c>
      <c r="BZ39" s="5">
        <f t="shared" si="26"/>
        <v>0</v>
      </c>
      <c r="CA39" s="5">
        <f t="shared" si="27"/>
        <v>0.50671029064177675</v>
      </c>
      <c r="CB39" s="5">
        <f t="shared" si="28"/>
        <v>0.68130291165707868</v>
      </c>
      <c r="CC39" s="5">
        <f t="shared" si="29"/>
        <v>0</v>
      </c>
      <c r="CD39" s="5">
        <f t="shared" ref="CD39:CE39" si="150">IF(AVERAGE(BS39:BS43)&lt;0,0,AVERAGE(BS39:BS43))</f>
        <v>0.38550905351227127</v>
      </c>
      <c r="CE39" s="5">
        <f t="shared" si="150"/>
        <v>8.4329532481119879E-2</v>
      </c>
      <c r="CF39" s="5">
        <f t="shared" ref="CF39:CG39" si="151">IF(AVERAGE(BE39:BE43)&lt;0,0,AVERAGE(BE39:BE43))</f>
        <v>0.4181901649491726</v>
      </c>
      <c r="CG39" s="5">
        <f t="shared" si="151"/>
        <v>0</v>
      </c>
      <c r="CH39" s="5">
        <f t="shared" si="32"/>
        <v>0</v>
      </c>
      <c r="CI39" s="5">
        <f t="shared" si="33"/>
        <v>0</v>
      </c>
      <c r="CJ39" s="5">
        <f t="shared" si="34"/>
        <v>0</v>
      </c>
      <c r="CK39" s="5">
        <f t="shared" si="35"/>
        <v>0</v>
      </c>
      <c r="CL39" s="5">
        <f t="shared" si="36"/>
        <v>0.26234947581611123</v>
      </c>
      <c r="CM39" s="5">
        <f t="shared" si="37"/>
        <v>0.22771135261164743</v>
      </c>
      <c r="CN39" s="5">
        <f t="shared" si="38"/>
        <v>0.19346039726770609</v>
      </c>
      <c r="CO39" s="5">
        <f t="shared" si="39"/>
        <v>0.30340765011163195</v>
      </c>
      <c r="CP39" s="5">
        <f t="shared" si="40"/>
        <v>0</v>
      </c>
      <c r="CQ39" s="5">
        <f t="shared" si="41"/>
        <v>0.51101980535944236</v>
      </c>
      <c r="CR39" s="5">
        <f t="shared" ref="CR39:CS39" si="152">IF(AVERAGE(BH39:BH43)&lt;0,0,AVERAGE(BH39:BH43))</f>
        <v>0</v>
      </c>
      <c r="CS39" s="5">
        <f t="shared" si="152"/>
        <v>0.18830258116035767</v>
      </c>
      <c r="CT39" s="5">
        <f t="shared" si="43"/>
        <v>0</v>
      </c>
      <c r="CU39" s="5">
        <f t="shared" si="44"/>
        <v>0.40931136509401378</v>
      </c>
    </row>
    <row r="40" spans="1:99" x14ac:dyDescent="0.25">
      <c r="A40" s="1">
        <f>eod_group_score_df_positive[[#This Row],[date]]</f>
        <v>45457</v>
      </c>
      <c r="B40" s="1" t="s">
        <v>277</v>
      </c>
      <c r="C40" s="2">
        <f>AVERAGE(eod_group_score_df_positive!C40:C44)</f>
        <v>0.3746863982400559</v>
      </c>
      <c r="D40" s="2">
        <f>AVERAGE(eod_group_score_df_positive!D40:D44)</f>
        <v>0.14762589106408233</v>
      </c>
      <c r="E40" s="2">
        <f>AVERAGE(eod_group_score_df_positive!E40:E44)</f>
        <v>0.22839741773003239</v>
      </c>
      <c r="F40" s="2">
        <f>AVERAGE(eod_group_score_df_positive!F40:F44)</f>
        <v>0.44411483396366369</v>
      </c>
      <c r="G40" s="2">
        <f>AVERAGE(eod_group_score_df_positive!G40:G44)</f>
        <v>1.1670655343181839</v>
      </c>
      <c r="H40" s="2">
        <f>AVERAGE(eod_group_score_df_positive!H40:H44)</f>
        <v>0.41996923867775893</v>
      </c>
      <c r="I40" s="2">
        <f>AVERAGE(eod_group_score_df_positive!I40:I44)</f>
        <v>1.216248986740462</v>
      </c>
      <c r="J40" s="2">
        <f>AVERAGE(eod_group_score_df_positive!J40:J44)</f>
        <v>0.12897305848417343</v>
      </c>
      <c r="K40" s="2">
        <f>AVERAGE(eod_group_score_df_positive!K40:K44)</f>
        <v>0.17609694794127659</v>
      </c>
      <c r="L40" s="2">
        <f>AVERAGE(eod_group_score_df_positive!L40:L44)</f>
        <v>0.23965502811994041</v>
      </c>
      <c r="M40" s="2">
        <f>AVERAGE(eod_group_score_df_positive!M40:M44)</f>
        <v>0.40278766417149703</v>
      </c>
      <c r="N40" s="2">
        <f>AVERAGE(eod_group_score_df_positive!N40:N44)</f>
        <v>0.16949184051370034</v>
      </c>
      <c r="O40" s="2">
        <f>AVERAGE(eod_group_score_df_positive!O40:O44)</f>
        <v>0.46281073733220357</v>
      </c>
      <c r="P40" s="2">
        <f>AVERAGE(eod_group_score_df_positive!P40:P44)</f>
        <v>0.1492141637934104</v>
      </c>
      <c r="Q40" s="2">
        <f>AVERAGE(eod_group_score_df_positive!Q40:Q44)</f>
        <v>0.45377030406650914</v>
      </c>
      <c r="R40" s="2">
        <f>AVERAGE(eod_group_score_df_positive!R40:R44)</f>
        <v>4.0010937441779616E-2</v>
      </c>
      <c r="S40" s="2">
        <f>AVERAGE(eod_group_score_df_positive!S40:S44)</f>
        <v>1.6769669716857862</v>
      </c>
      <c r="T40" s="2">
        <f>AVERAGE(eod_group_score_df_positive!T40:T44)</f>
        <v>0.13456044454720339</v>
      </c>
      <c r="U40" s="2">
        <f>AVERAGE(eod_group_score_df_positive!U40:U44)</f>
        <v>0.39794899262681732</v>
      </c>
      <c r="V40" s="2">
        <f>AVERAGE(eod_group_score_df_positive!V40:V44)</f>
        <v>2.4111541094217843</v>
      </c>
      <c r="W40" s="2">
        <f>AVERAGE(eod_group_score_df_positive!W40:W44)</f>
        <v>1.8734639863313336</v>
      </c>
      <c r="X40" s="2">
        <f>AVERAGE(eod_group_score_df_positive!X40:X44)</f>
        <v>0.44476898119209451</v>
      </c>
      <c r="Y40" s="2">
        <f>AVERAGE(eod_group_score_df_positive!Y40:Y44)</f>
        <v>0.8332407085266198</v>
      </c>
      <c r="Z40" s="1" t="s">
        <v>277</v>
      </c>
      <c r="AA40" s="2">
        <f>ABS(AVERAGE(eod_group_score_df_negative!C40:C44))</f>
        <v>0.75023096606999107</v>
      </c>
      <c r="AB40" s="2">
        <f>ABS(AVERAGE(eod_group_score_df_negative!D40:D44))</f>
        <v>0.39944867808789553</v>
      </c>
      <c r="AC40" s="2">
        <f>ABS(AVERAGE(eod_group_score_df_negative!E40:E44))</f>
        <v>0.71727349519701689</v>
      </c>
      <c r="AD40" s="2">
        <f>ABS(AVERAGE(eod_group_score_df_negative!F40:F44))</f>
        <v>0.6773146017212246</v>
      </c>
      <c r="AE40" s="2">
        <f>ABS(AVERAGE(eod_group_score_df_negative!G40:G44))</f>
        <v>0.99999117636364776</v>
      </c>
      <c r="AF40" s="2">
        <f>ABS(AVERAGE(eod_group_score_df_negative!H40:H44))</f>
        <v>0.29074595527699276</v>
      </c>
      <c r="AG40" s="2">
        <f>ABS(AVERAGE(eod_group_score_df_negative!I40:I44))</f>
        <v>0.52932137581345218</v>
      </c>
      <c r="AH40" s="2">
        <f>ABS(AVERAGE(eod_group_score_df_negative!J40:J44))</f>
        <v>0.83872777751542116</v>
      </c>
      <c r="AI40" s="2">
        <f>ABS(AVERAGE(eod_group_score_df_negative!K40:K44))</f>
        <v>0.93818641905855071</v>
      </c>
      <c r="AJ40" s="2">
        <f>ABS(AVERAGE(eod_group_score_df_negative!L40:L44))</f>
        <v>0.8154983447198727</v>
      </c>
      <c r="AK40" s="2">
        <f>ABS(AVERAGE(eod_group_score_df_negative!M40:M44))</f>
        <v>0.63945132023764861</v>
      </c>
      <c r="AL40" s="2">
        <f>ABS(AVERAGE(eod_group_score_df_negative!N40:N44))</f>
        <v>0.92387235835347248</v>
      </c>
      <c r="AM40" s="2">
        <f>ABS(AVERAGE(eod_group_score_df_negative!O40:O44))</f>
        <v>0.26362353431566804</v>
      </c>
      <c r="AN40" s="2">
        <f>ABS(AVERAGE(eod_group_score_df_negative!P40:P44))</f>
        <v>0.61722630828729019</v>
      </c>
      <c r="AO40" s="2">
        <f>ABS(AVERAGE(eod_group_score_df_negative!Q40:Q44))</f>
        <v>0.47912028535880713</v>
      </c>
      <c r="AP40" s="2">
        <f>ABS(AVERAGE(eod_group_score_df_negative!R40:R44))</f>
        <v>0.78535103567531694</v>
      </c>
      <c r="AQ40" s="2">
        <f>ABS(AVERAGE(eod_group_score_df_negative!S40:S44))</f>
        <v>0.8208030746979853</v>
      </c>
      <c r="AR40" s="2">
        <f>ABS(AVERAGE(eod_group_score_df_negative!T40:T44))</f>
        <v>0.63774337935868175</v>
      </c>
      <c r="AS40" s="2">
        <f>ABS(AVERAGE(eod_group_score_df_negative!U40:U44))</f>
        <v>1.1882268610676934</v>
      </c>
      <c r="AT40" s="2">
        <f>ABS(AVERAGE(eod_group_score_df_negative!V40:V44))</f>
        <v>0.90149795041332259</v>
      </c>
      <c r="AU40" s="2">
        <f>ABS(AVERAGE(eod_group_score_df_negative!W40:W44))</f>
        <v>0.30756365161429267</v>
      </c>
      <c r="AV40" s="2">
        <f>ABS(AVERAGE(eod_group_score_df_negative!X40:X44))</f>
        <v>0.6844594111713882</v>
      </c>
      <c r="AW40" s="2">
        <f>ABS(AVERAGE(eod_group_score_df_negative!Y40:Y44))</f>
        <v>0.67058372249092391</v>
      </c>
      <c r="AX40" t="s">
        <v>277</v>
      </c>
      <c r="AY40" s="4">
        <f t="shared" si="2"/>
        <v>-0.33384191563286109</v>
      </c>
      <c r="AZ40" s="4">
        <f t="shared" si="3"/>
        <v>-0.46030797486010838</v>
      </c>
      <c r="BA40" s="4">
        <f t="shared" si="4"/>
        <v>-0.51696215965214654</v>
      </c>
      <c r="BB40" s="4">
        <f t="shared" si="5"/>
        <v>-0.20794867723009189</v>
      </c>
      <c r="BC40" s="4">
        <f t="shared" si="6"/>
        <v>7.7097363041306266E-2</v>
      </c>
      <c r="BD40" s="4">
        <f t="shared" si="7"/>
        <v>0.18182147293307097</v>
      </c>
      <c r="BE40" s="4">
        <f t="shared" si="8"/>
        <v>0.3935261652368901</v>
      </c>
      <c r="BF40" s="4">
        <f t="shared" si="9"/>
        <v>-0.73344435865667179</v>
      </c>
      <c r="BG40" s="4">
        <f t="shared" si="10"/>
        <v>-0.68392788915908875</v>
      </c>
      <c r="BH40" s="4">
        <f t="shared" si="11"/>
        <v>-0.54574371027230117</v>
      </c>
      <c r="BI40" s="4">
        <f t="shared" si="12"/>
        <v>-0.22707235058983932</v>
      </c>
      <c r="BJ40" s="4">
        <f t="shared" si="13"/>
        <v>-0.68996270284081063</v>
      </c>
      <c r="BK40" s="4">
        <f t="shared" si="14"/>
        <v>0.27419852117479476</v>
      </c>
      <c r="BL40" s="4">
        <f t="shared" si="15"/>
        <v>-0.61063078157047213</v>
      </c>
      <c r="BM40" s="4">
        <f t="shared" si="16"/>
        <v>-2.7173584533545569E-2</v>
      </c>
      <c r="BN40" s="4">
        <f t="shared" si="17"/>
        <v>-0.90304632695719511</v>
      </c>
      <c r="BO40" s="4">
        <f t="shared" si="18"/>
        <v>0.34277130443906967</v>
      </c>
      <c r="BP40" s="4">
        <f t="shared" si="19"/>
        <v>-0.65153495196574018</v>
      </c>
      <c r="BQ40" s="4">
        <f t="shared" si="20"/>
        <v>-0.49822840676849656</v>
      </c>
      <c r="BR40" s="4">
        <f t="shared" si="21"/>
        <v>0.45572433558977737</v>
      </c>
      <c r="BS40" s="4">
        <f t="shared" si="22"/>
        <v>0.71796446201479958</v>
      </c>
      <c r="BT40" s="4">
        <f t="shared" si="23"/>
        <v>-0.21226036433393247</v>
      </c>
      <c r="BU40" s="4">
        <f t="shared" si="24"/>
        <v>0.10816221806267379</v>
      </c>
      <c r="BV40" t="s">
        <v>277</v>
      </c>
      <c r="BW40" s="1">
        <f t="shared" si="1"/>
        <v>45457</v>
      </c>
      <c r="BX40">
        <f>group_stock_price_index[[#This Row],[VNINDEX]]</f>
        <v>1279.9100000000001</v>
      </c>
      <c r="BY40" s="5">
        <f t="shared" si="25"/>
        <v>1.841729432751019E-2</v>
      </c>
      <c r="BZ40" s="5">
        <f t="shared" si="26"/>
        <v>0</v>
      </c>
      <c r="CA40" s="5">
        <f t="shared" si="27"/>
        <v>0.5460052066896206</v>
      </c>
      <c r="CB40" s="5">
        <f t="shared" si="28"/>
        <v>0.75378697449736676</v>
      </c>
      <c r="CC40" s="5">
        <f t="shared" si="29"/>
        <v>0</v>
      </c>
      <c r="CD40" s="5">
        <f t="shared" ref="CD40:CE40" si="153">IF(AVERAGE(BS40:BS44)&lt;0,0,AVERAGE(BS40:BS44))</f>
        <v>0.18593014132157062</v>
      </c>
      <c r="CE40" s="5">
        <f t="shared" si="153"/>
        <v>0.21618263600683885</v>
      </c>
      <c r="CF40" s="5">
        <f t="shared" ref="CF40:CG40" si="154">IF(AVERAGE(BE40:BE44)&lt;0,0,AVERAGE(BE40:BE44))</f>
        <v>0.62439666957772211</v>
      </c>
      <c r="CG40" s="5">
        <f t="shared" si="154"/>
        <v>0</v>
      </c>
      <c r="CH40" s="5">
        <f t="shared" si="32"/>
        <v>0</v>
      </c>
      <c r="CI40" s="5">
        <f t="shared" si="33"/>
        <v>3.4230342807061796E-2</v>
      </c>
      <c r="CJ40" s="5">
        <f t="shared" si="34"/>
        <v>0</v>
      </c>
      <c r="CK40" s="5">
        <f t="shared" si="35"/>
        <v>0.16294545062822291</v>
      </c>
      <c r="CL40" s="5">
        <f t="shared" si="36"/>
        <v>0.39370745540077479</v>
      </c>
      <c r="CM40" s="5">
        <f t="shared" si="37"/>
        <v>0.21888372149146954</v>
      </c>
      <c r="CN40" s="5">
        <f t="shared" si="38"/>
        <v>0.23131199538385644</v>
      </c>
      <c r="CO40" s="5">
        <f t="shared" si="39"/>
        <v>0.34829906877622507</v>
      </c>
      <c r="CP40" s="5">
        <f t="shared" si="40"/>
        <v>6.5526976540905196E-2</v>
      </c>
      <c r="CQ40" s="5">
        <f t="shared" si="41"/>
        <v>0.80716285065838778</v>
      </c>
      <c r="CR40" s="5">
        <f t="shared" ref="CR40:CS40" si="155">IF(AVERAGE(BH40:BH44)&lt;0,0,AVERAGE(BH40:BH44))</f>
        <v>5.2688864259022659E-2</v>
      </c>
      <c r="CS40" s="5">
        <f t="shared" si="155"/>
        <v>0.21064109770783479</v>
      </c>
      <c r="CT40" s="5">
        <f t="shared" si="43"/>
        <v>0</v>
      </c>
      <c r="CU40" s="5">
        <f t="shared" si="44"/>
        <v>0.60126959264878255</v>
      </c>
    </row>
    <row r="41" spans="1:99" x14ac:dyDescent="0.25">
      <c r="A41" s="1">
        <f>eod_group_score_df_positive[[#This Row],[date]]</f>
        <v>45456</v>
      </c>
      <c r="B41" s="1" t="s">
        <v>277</v>
      </c>
      <c r="C41" s="2">
        <f>AVERAGE(eod_group_score_df_positive!C41:C45)</f>
        <v>0.44188429441309129</v>
      </c>
      <c r="D41" s="2">
        <f>AVERAGE(eod_group_score_df_positive!D41:D45)</f>
        <v>0.14762589106408233</v>
      </c>
      <c r="E41" s="2">
        <f>AVERAGE(eod_group_score_df_positive!E41:E45)</f>
        <v>0.31945754312643471</v>
      </c>
      <c r="F41" s="2">
        <f>AVERAGE(eod_group_score_df_positive!F41:F45)</f>
        <v>0.44831630150611224</v>
      </c>
      <c r="G41" s="2">
        <f>AVERAGE(eod_group_score_df_positive!G41:G45)</f>
        <v>1.2238306664189131</v>
      </c>
      <c r="H41" s="2">
        <f>AVERAGE(eod_group_score_df_positive!H41:H45)</f>
        <v>0.35243449493841289</v>
      </c>
      <c r="I41" s="2">
        <f>AVERAGE(eod_group_score_df_positive!I41:I45)</f>
        <v>1.85996554946508</v>
      </c>
      <c r="J41" s="2">
        <f>AVERAGE(eod_group_score_df_positive!J41:J45)</f>
        <v>0.1422598923553211</v>
      </c>
      <c r="K41" s="2">
        <f>AVERAGE(eod_group_score_df_positive!K41:K45)</f>
        <v>0.19256594306041652</v>
      </c>
      <c r="L41" s="2">
        <f>AVERAGE(eod_group_score_df_positive!L41:L45)</f>
        <v>0.43090565756285654</v>
      </c>
      <c r="M41" s="2">
        <f>AVERAGE(eod_group_score_df_positive!M41:M45)</f>
        <v>0.41344642475489035</v>
      </c>
      <c r="N41" s="2">
        <f>AVERAGE(eod_group_score_df_positive!N41:N45)</f>
        <v>0.18793676177198693</v>
      </c>
      <c r="O41" s="2">
        <f>AVERAGE(eod_group_score_df_positive!O41:O45)</f>
        <v>0.45324520682148534</v>
      </c>
      <c r="P41" s="2">
        <f>AVERAGE(eod_group_score_df_positive!P41:P45)</f>
        <v>0.17251584479085588</v>
      </c>
      <c r="Q41" s="2">
        <f>AVERAGE(eod_group_score_df_positive!Q41:Q45)</f>
        <v>0.50746354329439025</v>
      </c>
      <c r="R41" s="2">
        <f>AVERAGE(eod_group_score_df_positive!R41:R45)</f>
        <v>6.4346018661982196E-2</v>
      </c>
      <c r="S41" s="2">
        <f>AVERAGE(eod_group_score_df_positive!S41:S45)</f>
        <v>1.7014026668886018</v>
      </c>
      <c r="T41" s="2">
        <f>AVERAGE(eod_group_score_df_positive!T41:T45)</f>
        <v>0.30689119178840379</v>
      </c>
      <c r="U41" s="2">
        <f>AVERAGE(eod_group_score_df_positive!U41:U45)</f>
        <v>0.43188774790746398</v>
      </c>
      <c r="V41" s="2">
        <f>AVERAGE(eod_group_score_df_positive!V41:V45)</f>
        <v>2.594008586270399</v>
      </c>
      <c r="W41" s="2">
        <f>AVERAGE(eod_group_score_df_positive!W41:W45)</f>
        <v>0.20728855570268823</v>
      </c>
      <c r="X41" s="2">
        <f>AVERAGE(eod_group_score_df_positive!X41:X45)</f>
        <v>0.5334487613549681</v>
      </c>
      <c r="Y41" s="2">
        <f>AVERAGE(eod_group_score_df_positive!Y41:Y45)</f>
        <v>1.8625702876537134</v>
      </c>
      <c r="Z41" s="1" t="s">
        <v>277</v>
      </c>
      <c r="AA41" s="2">
        <f>ABS(AVERAGE(eod_group_score_df_negative!C41:C45))</f>
        <v>0.14772725860861971</v>
      </c>
      <c r="AB41" s="2">
        <f>ABS(AVERAGE(eod_group_score_df_negative!D41:D45))</f>
        <v>0.22675138150204779</v>
      </c>
      <c r="AC41" s="2">
        <f>ABS(AVERAGE(eod_group_score_df_negative!E41:E45))</f>
        <v>0.2501357663993678</v>
      </c>
      <c r="AD41" s="2">
        <f>ABS(AVERAGE(eod_group_score_df_negative!F41:F45))</f>
        <v>0.14850110387571286</v>
      </c>
      <c r="AE41" s="2">
        <f>ABS(AVERAGE(eod_group_score_df_negative!G41:G45))</f>
        <v>0.1163479744627182</v>
      </c>
      <c r="AF41" s="2">
        <f>ABS(AVERAGE(eod_group_score_df_negative!H41:H45))</f>
        <v>0.19258609657606462</v>
      </c>
      <c r="AG41" s="2">
        <f>ABS(AVERAGE(eod_group_score_df_negative!I41:I45))</f>
        <v>0.37450477330365495</v>
      </c>
      <c r="AH41" s="2">
        <f>ABS(AVERAGE(eod_group_score_df_negative!J41:J45))</f>
        <v>0.15771456871888978</v>
      </c>
      <c r="AI41" s="2">
        <f>ABS(AVERAGE(eod_group_score_df_negative!K41:K45))</f>
        <v>8.1994294427155251E-2</v>
      </c>
      <c r="AJ41" s="2">
        <f>ABS(AVERAGE(eod_group_score_df_negative!L41:L45))</f>
        <v>0.33061337478607788</v>
      </c>
      <c r="AK41" s="2">
        <f>ABS(AVERAGE(eod_group_score_df_negative!M41:M45))</f>
        <v>0.10141270857840359</v>
      </c>
      <c r="AL41" s="2">
        <f>ABS(AVERAGE(eod_group_score_df_negative!N41:N45))</f>
        <v>0.25569592764722965</v>
      </c>
      <c r="AM41" s="2">
        <f>ABS(AVERAGE(eod_group_score_df_negative!O41:O45))</f>
        <v>0.1621230866824977</v>
      </c>
      <c r="AN41" s="2">
        <f>ABS(AVERAGE(eod_group_score_df_negative!P41:P45))</f>
        <v>0.11870388832799794</v>
      </c>
      <c r="AO41" s="2">
        <f>ABS(AVERAGE(eod_group_score_df_negative!Q41:Q45))</f>
        <v>0.12433274955683679</v>
      </c>
      <c r="AP41" s="2">
        <f>ABS(AVERAGE(eod_group_score_df_negative!R41:R45))</f>
        <v>0.23043909315654076</v>
      </c>
      <c r="AQ41" s="2">
        <f>ABS(AVERAGE(eod_group_score_df_negative!S41:S45))</f>
        <v>0.18022198483077739</v>
      </c>
      <c r="AR41" s="2">
        <f>ABS(AVERAGE(eod_group_score_df_negative!T41:T45))</f>
        <v>0.32357511168645126</v>
      </c>
      <c r="AS41" s="2">
        <f>ABS(AVERAGE(eod_group_score_df_negative!U41:U45))</f>
        <v>0.16740035251066882</v>
      </c>
      <c r="AT41" s="2">
        <f>ABS(AVERAGE(eod_group_score_df_negative!V41:V45))</f>
        <v>0.15433483960817229</v>
      </c>
      <c r="AU41" s="2">
        <f>ABS(AVERAGE(eod_group_score_df_negative!W41:W45))</f>
        <v>6.7047538915867427E-2</v>
      </c>
      <c r="AV41" s="2">
        <f>ABS(AVERAGE(eod_group_score_df_negative!X41:X45))</f>
        <v>0.20418077814204852</v>
      </c>
      <c r="AW41" s="2">
        <f>ABS(AVERAGE(eod_group_score_df_negative!Y41:Y45))</f>
        <v>0.23798950410040706</v>
      </c>
      <c r="AX41" t="s">
        <v>277</v>
      </c>
      <c r="AY41" s="4">
        <f t="shared" si="2"/>
        <v>0.49889971506993186</v>
      </c>
      <c r="AZ41" s="4">
        <f t="shared" si="3"/>
        <v>-0.21135228080382126</v>
      </c>
      <c r="BA41" s="4">
        <f t="shared" si="4"/>
        <v>0.12170398698112979</v>
      </c>
      <c r="BB41" s="4">
        <f t="shared" si="5"/>
        <v>0.50235665871471524</v>
      </c>
      <c r="BC41" s="4">
        <f t="shared" si="6"/>
        <v>0.82636945417040941</v>
      </c>
      <c r="BD41" s="4">
        <f t="shared" si="7"/>
        <v>0.29328873229939639</v>
      </c>
      <c r="BE41" s="4">
        <f t="shared" si="8"/>
        <v>0.66479324474571178</v>
      </c>
      <c r="BF41" s="4">
        <f t="shared" si="9"/>
        <v>-5.1519973761184064E-2</v>
      </c>
      <c r="BG41" s="4">
        <f t="shared" si="10"/>
        <v>0.40272273088438892</v>
      </c>
      <c r="BH41" s="4">
        <f t="shared" si="11"/>
        <v>0.13170029705944877</v>
      </c>
      <c r="BI41" s="4">
        <f t="shared" si="12"/>
        <v>0.60605648414222035</v>
      </c>
      <c r="BJ41" s="4">
        <f t="shared" si="13"/>
        <v>-0.15273708969451708</v>
      </c>
      <c r="BK41" s="4">
        <f t="shared" si="14"/>
        <v>0.47308599291215075</v>
      </c>
      <c r="BL41" s="4">
        <f t="shared" si="15"/>
        <v>0.18478128486195669</v>
      </c>
      <c r="BM41" s="4">
        <f t="shared" si="16"/>
        <v>0.60641507092187319</v>
      </c>
      <c r="BN41" s="4">
        <f t="shared" si="17"/>
        <v>-0.56343779870677324</v>
      </c>
      <c r="BO41" s="4">
        <f t="shared" si="18"/>
        <v>0.80844002584033403</v>
      </c>
      <c r="BP41" s="4">
        <f t="shared" si="19"/>
        <v>-2.6462825699157876E-2</v>
      </c>
      <c r="BQ41" s="4">
        <f t="shared" si="20"/>
        <v>0.44133597048274137</v>
      </c>
      <c r="BR41" s="4">
        <f t="shared" si="21"/>
        <v>0.88768882509009184</v>
      </c>
      <c r="BS41" s="4">
        <f t="shared" si="22"/>
        <v>0.51120147708530916</v>
      </c>
      <c r="BT41" s="4">
        <f t="shared" si="23"/>
        <v>0.44638665560688456</v>
      </c>
      <c r="BU41" s="4">
        <f t="shared" si="24"/>
        <v>0.77340373262913076</v>
      </c>
      <c r="BV41" t="s">
        <v>277</v>
      </c>
      <c r="BW41" s="1">
        <f t="shared" si="1"/>
        <v>45456</v>
      </c>
      <c r="BX41">
        <f>group_stock_price_index[[#This Row],[VNINDEX]]</f>
        <v>1301.51</v>
      </c>
      <c r="BY41" s="5">
        <f t="shared" si="25"/>
        <v>7.6731884887556501E-2</v>
      </c>
      <c r="BZ41" s="5">
        <f t="shared" si="26"/>
        <v>2.3112090551177432E-2</v>
      </c>
      <c r="CA41" s="5">
        <f t="shared" si="27"/>
        <v>0.60063583993860803</v>
      </c>
      <c r="CB41" s="5">
        <f t="shared" si="28"/>
        <v>0.73619185376803453</v>
      </c>
      <c r="CC41" s="5">
        <f t="shared" si="29"/>
        <v>0</v>
      </c>
      <c r="CD41" s="5">
        <f t="shared" ref="CD41:CE41" si="156">IF(AVERAGE(BS41:BS45)&lt;0,0,AVERAGE(BS41:BS45))</f>
        <v>0.16385619668632989</v>
      </c>
      <c r="CE41" s="5">
        <f t="shared" si="156"/>
        <v>0.35858783983920717</v>
      </c>
      <c r="CF41" s="5">
        <f t="shared" ref="CF41:CG41" si="157">IF(AVERAGE(BE41:BE45)&lt;0,0,AVERAGE(BE41:BE45))</f>
        <v>0.67288628270158135</v>
      </c>
      <c r="CG41" s="5">
        <f t="shared" si="157"/>
        <v>0</v>
      </c>
      <c r="CH41" s="5">
        <f t="shared" si="32"/>
        <v>0</v>
      </c>
      <c r="CI41" s="5">
        <f t="shared" si="33"/>
        <v>0.2788054605777413</v>
      </c>
      <c r="CJ41" s="5">
        <f t="shared" si="34"/>
        <v>0</v>
      </c>
      <c r="CK41" s="5">
        <f t="shared" si="35"/>
        <v>0.12635536858993224</v>
      </c>
      <c r="CL41" s="5">
        <f t="shared" si="36"/>
        <v>0.51864657964250938</v>
      </c>
      <c r="CM41" s="5">
        <f t="shared" si="37"/>
        <v>0.29581644889578257</v>
      </c>
      <c r="CN41" s="5">
        <f t="shared" si="38"/>
        <v>0.38498218612788043</v>
      </c>
      <c r="CO41" s="5">
        <f t="shared" si="39"/>
        <v>0.43104737853889052</v>
      </c>
      <c r="CP41" s="5">
        <f t="shared" si="40"/>
        <v>0.31895250484437049</v>
      </c>
      <c r="CQ41" s="5">
        <f t="shared" si="41"/>
        <v>0.81125142660756189</v>
      </c>
      <c r="CR41" s="5">
        <f t="shared" ref="CR41:CS41" si="158">IF(AVERAGE(BH41:BH45)&lt;0,0,AVERAGE(BH41:BH45))</f>
        <v>0.30263572351332224</v>
      </c>
      <c r="CS41" s="5">
        <f t="shared" si="158"/>
        <v>0.17285277180677344</v>
      </c>
      <c r="CT41" s="5">
        <f t="shared" si="43"/>
        <v>0</v>
      </c>
      <c r="CU41" s="5">
        <f t="shared" si="44"/>
        <v>0.71991072040113568</v>
      </c>
    </row>
    <row r="42" spans="1:99" x14ac:dyDescent="0.25">
      <c r="A42" s="1">
        <f>eod_group_score_df_positive[[#This Row],[date]]</f>
        <v>45455</v>
      </c>
      <c r="B42" s="1" t="s">
        <v>277</v>
      </c>
      <c r="C42" s="2">
        <f>AVERAGE(eod_group_score_df_positive!C42:C46)</f>
        <v>0.42227278227520015</v>
      </c>
      <c r="D42" s="2">
        <f>AVERAGE(eod_group_score_df_positive!D42:D46)</f>
        <v>0.14759012477507094</v>
      </c>
      <c r="E42" s="2">
        <f>AVERAGE(eod_group_score_df_positive!E42:E46)</f>
        <v>0.29158332749838006</v>
      </c>
      <c r="F42" s="2">
        <f>AVERAGE(eod_group_score_df_positive!F42:F46)</f>
        <v>0.44052378543520143</v>
      </c>
      <c r="G42" s="2">
        <f>AVERAGE(eod_group_score_df_positive!G42:G46)</f>
        <v>1.2535717296973949</v>
      </c>
      <c r="H42" s="2">
        <f>AVERAGE(eod_group_score_df_positive!H42:H46)</f>
        <v>0.4055061195948122</v>
      </c>
      <c r="I42" s="2">
        <f>AVERAGE(eod_group_score_df_positive!I42:I46)</f>
        <v>1.9772639534028831</v>
      </c>
      <c r="J42" s="2">
        <f>AVERAGE(eod_group_score_df_positive!J42:J46)</f>
        <v>0.16506213833751296</v>
      </c>
      <c r="K42" s="2">
        <f>AVERAGE(eod_group_score_df_positive!K42:K46)</f>
        <v>0.18821012408860244</v>
      </c>
      <c r="L42" s="2">
        <f>AVERAGE(eod_group_score_df_positive!L42:L46)</f>
        <v>0.51358598086099783</v>
      </c>
      <c r="M42" s="2">
        <f>AVERAGE(eod_group_score_df_positive!M42:M46)</f>
        <v>0.42522081876194673</v>
      </c>
      <c r="N42" s="2">
        <f>AVERAGE(eod_group_score_df_positive!N42:N46)</f>
        <v>0.20880707665663834</v>
      </c>
      <c r="O42" s="2">
        <f>AVERAGE(eod_group_score_df_positive!O42:O46)</f>
        <v>0.33274891506558235</v>
      </c>
      <c r="P42" s="2">
        <f>AVERAGE(eod_group_score_df_positive!P42:P46)</f>
        <v>0.15679495266771204</v>
      </c>
      <c r="Q42" s="2">
        <f>AVERAGE(eod_group_score_df_positive!Q42:Q46)</f>
        <v>0.3636139894333294</v>
      </c>
      <c r="R42" s="2">
        <f>AVERAGE(eod_group_score_df_positive!R42:R46)</f>
        <v>8.212082500242987E-2</v>
      </c>
      <c r="S42" s="2">
        <f>AVERAGE(eod_group_score_df_positive!S42:S46)</f>
        <v>1.7115285310827528</v>
      </c>
      <c r="T42" s="2">
        <f>AVERAGE(eod_group_score_df_positive!T42:T46)</f>
        <v>0.38375000393756342</v>
      </c>
      <c r="U42" s="2">
        <f>AVERAGE(eod_group_score_df_positive!U42:U46)</f>
        <v>0.40111025012490414</v>
      </c>
      <c r="V42" s="2">
        <f>AVERAGE(eod_group_score_df_positive!V42:V46)</f>
        <v>2.6930780098770923</v>
      </c>
      <c r="W42" s="2">
        <f>AVERAGE(eod_group_score_df_positive!W42:W46)</f>
        <v>0.15533731913432014</v>
      </c>
      <c r="X42" s="2">
        <f>AVERAGE(eod_group_score_df_positive!X42:X46)</f>
        <v>0.41688494314928998</v>
      </c>
      <c r="Y42" s="2">
        <f>AVERAGE(eod_group_score_df_positive!Y42:Y46)</f>
        <v>1.6313982299577987</v>
      </c>
      <c r="Z42" s="1" t="s">
        <v>277</v>
      </c>
      <c r="AA42" s="2">
        <f>ABS(AVERAGE(eod_group_score_df_negative!C42:C46))</f>
        <v>0.15958341933836648</v>
      </c>
      <c r="AB42" s="2">
        <f>ABS(AVERAGE(eod_group_score_df_negative!D42:D46))</f>
        <v>0.25402617858156135</v>
      </c>
      <c r="AC42" s="2">
        <f>ABS(AVERAGE(eod_group_score_df_negative!E42:E46))</f>
        <v>0.3044970599727973</v>
      </c>
      <c r="AD42" s="2">
        <f>ABS(AVERAGE(eod_group_score_df_negative!F42:F46))</f>
        <v>9.8081245254866486E-2</v>
      </c>
      <c r="AE42" s="2">
        <f>ABS(AVERAGE(eod_group_score_df_negative!G42:G46))</f>
        <v>5.2999118700493786E-2</v>
      </c>
      <c r="AF42" s="2">
        <f>ABS(AVERAGE(eod_group_score_df_negative!H42:H46))</f>
        <v>0.25444735170853289</v>
      </c>
      <c r="AG42" s="2">
        <f>ABS(AVERAGE(eod_group_score_df_negative!I42:I46))</f>
        <v>0.37767735323172341</v>
      </c>
      <c r="AH42" s="2">
        <f>ABS(AVERAGE(eod_group_score_df_negative!J42:J46))</f>
        <v>0.12551658853744485</v>
      </c>
      <c r="AI42" s="2">
        <f>ABS(AVERAGE(eod_group_score_df_negative!K42:K46))</f>
        <v>8.0930862835870782E-2</v>
      </c>
      <c r="AJ42" s="2">
        <f>ABS(AVERAGE(eod_group_score_df_negative!L42:L46))</f>
        <v>0.3889131732343597</v>
      </c>
      <c r="AK42" s="2">
        <f>ABS(AVERAGE(eod_group_score_df_negative!M42:M46))</f>
        <v>0.11542040035948267</v>
      </c>
      <c r="AL42" s="2">
        <f>ABS(AVERAGE(eod_group_score_df_negative!N42:N46))</f>
        <v>0.25715053744555794</v>
      </c>
      <c r="AM42" s="2">
        <f>ABS(AVERAGE(eod_group_score_df_negative!O42:O46))</f>
        <v>0.14212519809308902</v>
      </c>
      <c r="AN42" s="2">
        <f>ABS(AVERAGE(eod_group_score_df_negative!P42:P46))</f>
        <v>0.19708624520653523</v>
      </c>
      <c r="AO42" s="2">
        <f>ABS(AVERAGE(eod_group_score_df_negative!Q42:Q46))</f>
        <v>0.12836250401856242</v>
      </c>
      <c r="AP42" s="2">
        <f>ABS(AVERAGE(eod_group_score_df_negative!R42:R46))</f>
        <v>0.23726399960737093</v>
      </c>
      <c r="AQ42" s="2">
        <f>ABS(AVERAGE(eod_group_score_df_negative!S42:S46))</f>
        <v>5.4286912772224791E-2</v>
      </c>
      <c r="AR42" s="2">
        <f>ABS(AVERAGE(eod_group_score_df_negative!T42:T46))</f>
        <v>0.28044512713166697</v>
      </c>
      <c r="AS42" s="2">
        <f>ABS(AVERAGE(eod_group_score_df_negative!U42:U46))</f>
        <v>0.21450043683057357</v>
      </c>
      <c r="AT42" s="2">
        <f>ABS(AVERAGE(eod_group_score_df_negative!V42:V46))</f>
        <v>0.10682895760224129</v>
      </c>
      <c r="AU42" s="2">
        <f>ABS(AVERAGE(eod_group_score_df_negative!W42:W46))</f>
        <v>6.1590336351859731E-2</v>
      </c>
      <c r="AV42" s="2">
        <f>ABS(AVERAGE(eod_group_score_df_negative!X42:X46))</f>
        <v>0.21478307354277698</v>
      </c>
      <c r="AW42" s="2">
        <f>ABS(AVERAGE(eod_group_score_df_negative!Y42:Y46))</f>
        <v>0.28060385381880593</v>
      </c>
      <c r="AX42" t="s">
        <v>277</v>
      </c>
      <c r="AY42" s="4">
        <f t="shared" si="2"/>
        <v>0.45146784069390372</v>
      </c>
      <c r="AZ42" s="4">
        <f t="shared" si="3"/>
        <v>-0.2650192557346856</v>
      </c>
      <c r="BA42" s="4">
        <f t="shared" si="4"/>
        <v>-2.1664414306940549E-2</v>
      </c>
      <c r="BB42" s="4">
        <f t="shared" si="5"/>
        <v>0.63579528720998579</v>
      </c>
      <c r="BC42" s="4">
        <f t="shared" si="6"/>
        <v>0.91887295087674581</v>
      </c>
      <c r="BD42" s="4">
        <f t="shared" si="7"/>
        <v>0.22889305754836425</v>
      </c>
      <c r="BE42" s="4">
        <f t="shared" si="8"/>
        <v>0.67924690762552076</v>
      </c>
      <c r="BF42" s="4">
        <f t="shared" si="9"/>
        <v>0.13609237753005024</v>
      </c>
      <c r="BG42" s="4">
        <f t="shared" si="10"/>
        <v>0.39859875108073578</v>
      </c>
      <c r="BH42" s="4">
        <f t="shared" si="11"/>
        <v>0.13814174457770767</v>
      </c>
      <c r="BI42" s="4">
        <f t="shared" si="12"/>
        <v>0.57302404523633288</v>
      </c>
      <c r="BJ42" s="4">
        <f t="shared" si="13"/>
        <v>-0.10375076900946759</v>
      </c>
      <c r="BK42" s="4">
        <f t="shared" si="14"/>
        <v>0.40141947453092597</v>
      </c>
      <c r="BL42" s="4">
        <f t="shared" si="15"/>
        <v>-0.11385542035251281</v>
      </c>
      <c r="BM42" s="4">
        <f t="shared" si="16"/>
        <v>0.47817627172419197</v>
      </c>
      <c r="BN42" s="4">
        <f t="shared" si="17"/>
        <v>-0.48575624967304809</v>
      </c>
      <c r="BO42" s="4">
        <f t="shared" si="18"/>
        <v>0.93851349192675515</v>
      </c>
      <c r="BP42" s="4">
        <f t="shared" si="19"/>
        <v>0.15553392666338103</v>
      </c>
      <c r="BQ42" s="4">
        <f t="shared" si="20"/>
        <v>0.30312958700768394</v>
      </c>
      <c r="BR42" s="4">
        <f t="shared" si="21"/>
        <v>0.9236910662796658</v>
      </c>
      <c r="BS42" s="4">
        <f t="shared" si="22"/>
        <v>0.43215782041415596</v>
      </c>
      <c r="BT42" s="4">
        <f t="shared" si="23"/>
        <v>0.31994950554071827</v>
      </c>
      <c r="BU42" s="4">
        <f t="shared" si="24"/>
        <v>0.70648164434574834</v>
      </c>
      <c r="BV42" t="s">
        <v>277</v>
      </c>
      <c r="BW42" s="1">
        <f t="shared" si="1"/>
        <v>45455</v>
      </c>
      <c r="BX42">
        <f>group_stock_price_index[[#This Row],[VNINDEX]]</f>
        <v>1300.19</v>
      </c>
      <c r="BY42" s="5">
        <f t="shared" si="25"/>
        <v>0</v>
      </c>
      <c r="BZ42" s="5">
        <f t="shared" si="26"/>
        <v>0</v>
      </c>
      <c r="CA42" s="5">
        <f t="shared" si="27"/>
        <v>0.46845530394166668</v>
      </c>
      <c r="CB42" s="5">
        <f t="shared" si="28"/>
        <v>0.65340635420017534</v>
      </c>
      <c r="CC42" s="5">
        <f t="shared" si="29"/>
        <v>0</v>
      </c>
      <c r="CD42" s="5">
        <f t="shared" ref="CD42:CE42" si="159">IF(AVERAGE(BS42:BS46)&lt;0,0,AVERAGE(BS42:BS46))</f>
        <v>0.18131816250736915</v>
      </c>
      <c r="CE42" s="5">
        <f t="shared" si="159"/>
        <v>0.32549641502122573</v>
      </c>
      <c r="CF42" s="5">
        <f t="shared" ref="CF42:CG42" si="160">IF(AVERAGE(BE42:BE46)&lt;0,0,AVERAGE(BE42:BE46))</f>
        <v>0.54164078040495112</v>
      </c>
      <c r="CG42" s="5">
        <f t="shared" si="160"/>
        <v>0</v>
      </c>
      <c r="CH42" s="5">
        <f t="shared" si="32"/>
        <v>0</v>
      </c>
      <c r="CI42" s="5">
        <f t="shared" si="33"/>
        <v>0.31205524646215343</v>
      </c>
      <c r="CJ42" s="5">
        <f t="shared" si="34"/>
        <v>0</v>
      </c>
      <c r="CK42" s="5">
        <f t="shared" si="35"/>
        <v>0</v>
      </c>
      <c r="CL42" s="5">
        <f t="shared" si="36"/>
        <v>0.62986892605777989</v>
      </c>
      <c r="CM42" s="5">
        <f t="shared" si="37"/>
        <v>0.21313750740963058</v>
      </c>
      <c r="CN42" s="5">
        <f t="shared" si="38"/>
        <v>0.39174199617211258</v>
      </c>
      <c r="CO42" s="5">
        <f t="shared" si="39"/>
        <v>0.48911060212249469</v>
      </c>
      <c r="CP42" s="5">
        <f t="shared" si="40"/>
        <v>0.41942195818967704</v>
      </c>
      <c r="CQ42" s="5">
        <f t="shared" si="41"/>
        <v>0.67099413038192135</v>
      </c>
      <c r="CR42" s="5">
        <f t="shared" ref="CR42:CS42" si="161">IF(AVERAGE(BH42:BH46)&lt;0,0,AVERAGE(BH42:BH46))</f>
        <v>0.34903972003433781</v>
      </c>
      <c r="CS42" s="5">
        <f t="shared" si="161"/>
        <v>0</v>
      </c>
      <c r="CT42" s="5">
        <f t="shared" si="43"/>
        <v>0</v>
      </c>
      <c r="CU42" s="5">
        <f t="shared" si="44"/>
        <v>0.60178927196201359</v>
      </c>
    </row>
    <row r="43" spans="1:99" x14ac:dyDescent="0.25">
      <c r="A43" s="1">
        <f>eod_group_score_df_positive[[#This Row],[date]]</f>
        <v>45454</v>
      </c>
      <c r="B43" s="1" t="s">
        <v>277</v>
      </c>
      <c r="C43" s="2">
        <f>AVERAGE(eod_group_score_df_positive!C43:C47)</f>
        <v>0.13123410939412467</v>
      </c>
      <c r="D43" s="2">
        <f>AVERAGE(eod_group_score_df_positive!D43:D47)</f>
        <v>9.6801492419476443E-2</v>
      </c>
      <c r="E43" s="2">
        <f>AVERAGE(eod_group_score_df_positive!E43:E47)</f>
        <v>0.31040074894733777</v>
      </c>
      <c r="F43" s="2">
        <f>AVERAGE(eod_group_score_df_positive!F43:F47)</f>
        <v>0.41859521546602096</v>
      </c>
      <c r="G43" s="2">
        <f>AVERAGE(eod_group_score_df_positive!G43:G47)</f>
        <v>0.40681350462719018</v>
      </c>
      <c r="H43" s="2">
        <f>AVERAGE(eod_group_score_df_positive!H43:H47)</f>
        <v>1.2148477499537043</v>
      </c>
      <c r="I43" s="2">
        <f>AVERAGE(eod_group_score_df_positive!I43:I47)</f>
        <v>1.7555788716629039</v>
      </c>
      <c r="J43" s="2">
        <f>AVERAGE(eod_group_score_df_positive!J43:J47)</f>
        <v>0.11661394888093095</v>
      </c>
      <c r="K43" s="2">
        <f>AVERAGE(eod_group_score_df_positive!K43:K47)</f>
        <v>9.9511640195204434E-2</v>
      </c>
      <c r="L43" s="2">
        <f>AVERAGE(eod_group_score_df_positive!L43:L47)</f>
        <v>0.46105080155052142</v>
      </c>
      <c r="M43" s="2">
        <f>AVERAGE(eod_group_score_df_positive!M43:M47)</f>
        <v>0.30406639842637012</v>
      </c>
      <c r="N43" s="2">
        <f>AVERAGE(eod_group_score_df_positive!N43:N47)</f>
        <v>0.20240461604691001</v>
      </c>
      <c r="O43" s="2">
        <f>AVERAGE(eod_group_score_df_positive!O43:O47)</f>
        <v>0.18721611728733895</v>
      </c>
      <c r="P43" s="2">
        <f>AVERAGE(eod_group_score_df_positive!P43:P47)</f>
        <v>0.27307490521278482</v>
      </c>
      <c r="Q43" s="2">
        <f>AVERAGE(eod_group_score_df_positive!Q43:Q47)</f>
        <v>0.13621656475716887</v>
      </c>
      <c r="R43" s="2">
        <f>AVERAGE(eod_group_score_df_positive!R43:R47)</f>
        <v>0.12054838703422402</v>
      </c>
      <c r="S43" s="2">
        <f>AVERAGE(eod_group_score_df_positive!S43:S47)</f>
        <v>0.99191723226790385</v>
      </c>
      <c r="T43" s="2">
        <f>AVERAGE(eod_group_score_df_positive!T43:T47)</f>
        <v>0.67911495340485273</v>
      </c>
      <c r="U43" s="2">
        <f>AVERAGE(eod_group_score_df_positive!U43:U47)</f>
        <v>0.35931357535253405</v>
      </c>
      <c r="V43" s="2">
        <f>AVERAGE(eod_group_score_df_positive!V43:V47)</f>
        <v>2.6845365025839643</v>
      </c>
      <c r="W43" s="2">
        <f>AVERAGE(eod_group_score_df_positive!W43:W47)</f>
        <v>4.7989300467595634E-2</v>
      </c>
      <c r="X43" s="2">
        <f>AVERAGE(eod_group_score_df_positive!X43:X47)</f>
        <v>0.36875182219017633</v>
      </c>
      <c r="Y43" s="2">
        <f>AVERAGE(eod_group_score_df_positive!Y43:Y47)</f>
        <v>1.6417217213792235</v>
      </c>
      <c r="Z43" s="1" t="s">
        <v>277</v>
      </c>
      <c r="AA43" s="2">
        <f>ABS(AVERAGE(eod_group_score_df_negative!C43:C47))</f>
        <v>0.3182154530083352</v>
      </c>
      <c r="AB43" s="2">
        <f>ABS(AVERAGE(eod_group_score_df_negative!D43:D47))</f>
        <v>0.25706102795164637</v>
      </c>
      <c r="AC43" s="2">
        <f>ABS(AVERAGE(eod_group_score_df_negative!E43:E47))</f>
        <v>0.35252654470006817</v>
      </c>
      <c r="AD43" s="2">
        <f>ABS(AVERAGE(eod_group_score_df_negative!F43:F47))</f>
        <v>0.13736483785395817</v>
      </c>
      <c r="AE43" s="2">
        <f>ABS(AVERAGE(eod_group_score_df_negative!G43:G47))</f>
        <v>8.7566754110428385E-2</v>
      </c>
      <c r="AF43" s="2">
        <f>ABS(AVERAGE(eod_group_score_df_negative!H43:H47))</f>
        <v>0.32503255659277774</v>
      </c>
      <c r="AG43" s="2">
        <f>ABS(AVERAGE(eod_group_score_df_negative!I43:I47))</f>
        <v>0.45194927546184066</v>
      </c>
      <c r="AH43" s="2">
        <f>ABS(AVERAGE(eod_group_score_df_negative!J43:J47))</f>
        <v>0.18552582215791052</v>
      </c>
      <c r="AI43" s="2">
        <f>ABS(AVERAGE(eod_group_score_df_negative!K43:K47))</f>
        <v>0.23353449018044214</v>
      </c>
      <c r="AJ43" s="2">
        <f>ABS(AVERAGE(eod_group_score_df_negative!L43:L47))</f>
        <v>0.42764273747211706</v>
      </c>
      <c r="AK43" s="2">
        <f>ABS(AVERAGE(eod_group_score_df_negative!M43:M47))</f>
        <v>0.18433327733481714</v>
      </c>
      <c r="AL43" s="2">
        <f>ABS(AVERAGE(eod_group_score_df_negative!N43:N47))</f>
        <v>0.32498144676381957</v>
      </c>
      <c r="AM43" s="2">
        <f>ABS(AVERAGE(eod_group_score_df_negative!O43:O47))</f>
        <v>0.1592148635102944</v>
      </c>
      <c r="AN43" s="2">
        <f>ABS(AVERAGE(eod_group_score_df_negative!P43:P47))</f>
        <v>0.19662935593492958</v>
      </c>
      <c r="AO43" s="2">
        <f>ABS(AVERAGE(eod_group_score_df_negative!Q43:Q47))</f>
        <v>0.15320695410455323</v>
      </c>
      <c r="AP43" s="2">
        <f>ABS(AVERAGE(eod_group_score_df_negative!R43:R47))</f>
        <v>0.29259469135899346</v>
      </c>
      <c r="AQ43" s="2">
        <f>ABS(AVERAGE(eod_group_score_df_negative!S43:S47))</f>
        <v>6.1869953836043268E-2</v>
      </c>
      <c r="AR43" s="2">
        <f>ABS(AVERAGE(eod_group_score_df_negative!T43:T47))</f>
        <v>0.29328465279228894</v>
      </c>
      <c r="AS43" s="2">
        <f>ABS(AVERAGE(eod_group_score_df_negative!U43:U47))</f>
        <v>0.23203360570832188</v>
      </c>
      <c r="AT43" s="2">
        <f>ABS(AVERAGE(eod_group_score_df_negative!V43:V47))</f>
        <v>0.18372764593774157</v>
      </c>
      <c r="AU43" s="2">
        <f>ABS(AVERAGE(eod_group_score_df_negative!W43:W47))</f>
        <v>0.11819846589360812</v>
      </c>
      <c r="AV43" s="2">
        <f>ABS(AVERAGE(eod_group_score_df_negative!X43:X47))</f>
        <v>0.23920555775494728</v>
      </c>
      <c r="AW43" s="2">
        <f>ABS(AVERAGE(eod_group_score_df_negative!Y43:Y47))</f>
        <v>0.35548901462049931</v>
      </c>
      <c r="AX43" t="s">
        <v>277</v>
      </c>
      <c r="AY43" s="4">
        <f t="shared" si="2"/>
        <v>-0.41602297400120281</v>
      </c>
      <c r="AZ43" s="4">
        <f t="shared" si="3"/>
        <v>-0.4528864355685181</v>
      </c>
      <c r="BA43" s="4">
        <f t="shared" si="4"/>
        <v>-6.3545122001170809E-2</v>
      </c>
      <c r="BB43" s="4">
        <f t="shared" si="5"/>
        <v>0.50584637499162655</v>
      </c>
      <c r="BC43" s="4">
        <f t="shared" si="6"/>
        <v>0.64575141275249615</v>
      </c>
      <c r="BD43" s="4">
        <f t="shared" si="7"/>
        <v>0.57784698562483172</v>
      </c>
      <c r="BE43" s="4">
        <f t="shared" si="8"/>
        <v>0.59053815368062745</v>
      </c>
      <c r="BF43" s="4">
        <f t="shared" si="9"/>
        <v>-0.22807945157316159</v>
      </c>
      <c r="BG43" s="4">
        <f t="shared" si="10"/>
        <v>-0.40241527452690057</v>
      </c>
      <c r="BH43" s="4">
        <f t="shared" si="11"/>
        <v>3.7592333702735875E-2</v>
      </c>
      <c r="BI43" s="4">
        <f t="shared" si="12"/>
        <v>0.24515397334149516</v>
      </c>
      <c r="BJ43" s="4">
        <f t="shared" si="13"/>
        <v>-0.23242334100304127</v>
      </c>
      <c r="BK43" s="4">
        <f t="shared" si="14"/>
        <v>8.0827799270647205E-2</v>
      </c>
      <c r="BL43" s="4">
        <f t="shared" si="15"/>
        <v>0.16275251387130668</v>
      </c>
      <c r="BM43" s="4">
        <f t="shared" si="16"/>
        <v>-5.870424564736864E-2</v>
      </c>
      <c r="BN43" s="4">
        <f t="shared" si="17"/>
        <v>-0.41643274042950512</v>
      </c>
      <c r="BO43" s="4">
        <f t="shared" si="18"/>
        <v>0.88257599892671235</v>
      </c>
      <c r="BP43" s="4">
        <f t="shared" si="19"/>
        <v>0.39678162985016846</v>
      </c>
      <c r="BQ43" s="4">
        <f t="shared" si="20"/>
        <v>0.2152372983597832</v>
      </c>
      <c r="BR43" s="4">
        <f t="shared" si="21"/>
        <v>0.87188931254296487</v>
      </c>
      <c r="BS43" s="4">
        <f t="shared" si="22"/>
        <v>-0.42246891551219923</v>
      </c>
      <c r="BT43" s="4">
        <f t="shared" si="23"/>
        <v>0.21308445083259345</v>
      </c>
      <c r="BU43" s="4">
        <f t="shared" si="24"/>
        <v>0.64401451663281195</v>
      </c>
      <c r="BV43" t="s">
        <v>277</v>
      </c>
      <c r="BW43" s="1">
        <f t="shared" si="1"/>
        <v>45454</v>
      </c>
      <c r="BX43">
        <f>group_stock_price_index[[#This Row],[VNINDEX]]</f>
        <v>1284.4100000000001</v>
      </c>
      <c r="BY43" s="5">
        <f t="shared" si="25"/>
        <v>0</v>
      </c>
      <c r="BZ43" s="5">
        <f t="shared" si="26"/>
        <v>8.1167636424434083E-3</v>
      </c>
      <c r="CA43" s="5">
        <f t="shared" si="27"/>
        <v>0.36403513273466226</v>
      </c>
      <c r="CB43" s="5">
        <f t="shared" si="28"/>
        <v>0.56266926320097677</v>
      </c>
      <c r="CC43" s="5">
        <f t="shared" si="29"/>
        <v>0</v>
      </c>
      <c r="CD43" s="5">
        <f t="shared" ref="CD43:CE43" si="162">IF(AVERAGE(BS43:BS47)&lt;0,0,AVERAGE(BS43:BS47))</f>
        <v>0.25932552359263772</v>
      </c>
      <c r="CE43" s="5">
        <f t="shared" si="162"/>
        <v>0.36967204133245418</v>
      </c>
      <c r="CF43" s="5">
        <f t="shared" ref="CF43:CG43" si="163">IF(AVERAGE(BE43:BE47)&lt;0,0,AVERAGE(BE43:BE47))</f>
        <v>0.36761781747257277</v>
      </c>
      <c r="CG43" s="5">
        <f t="shared" si="163"/>
        <v>1.2478011818898887E-2</v>
      </c>
      <c r="CH43" s="5">
        <f t="shared" si="32"/>
        <v>0</v>
      </c>
      <c r="CI43" s="5">
        <f t="shared" si="33"/>
        <v>0.44084011176553589</v>
      </c>
      <c r="CJ43" s="5">
        <f t="shared" si="34"/>
        <v>2.2299615196777211E-2</v>
      </c>
      <c r="CK43" s="5">
        <f t="shared" si="35"/>
        <v>0</v>
      </c>
      <c r="CL43" s="5">
        <f t="shared" si="36"/>
        <v>0.76444479210050464</v>
      </c>
      <c r="CM43" s="5">
        <f t="shared" si="37"/>
        <v>0.16302262691494337</v>
      </c>
      <c r="CN43" s="5">
        <f t="shared" si="38"/>
        <v>0.41626745148987976</v>
      </c>
      <c r="CO43" s="5">
        <f t="shared" si="39"/>
        <v>0.58012621406722586</v>
      </c>
      <c r="CP43" s="5">
        <f t="shared" si="40"/>
        <v>0.50703671039360454</v>
      </c>
      <c r="CQ43" s="5">
        <f t="shared" si="41"/>
        <v>0.55705889258493535</v>
      </c>
      <c r="CR43" s="5">
        <f t="shared" ref="CR43:CS43" si="164">IF(AVERAGE(BH43:BH47)&lt;0,0,AVERAGE(BH43:BH47))</f>
        <v>0.39603168867606547</v>
      </c>
      <c r="CS43" s="5">
        <f t="shared" si="164"/>
        <v>0</v>
      </c>
      <c r="CT43" s="5">
        <f t="shared" si="43"/>
        <v>0</v>
      </c>
      <c r="CU43" s="5">
        <f t="shared" si="44"/>
        <v>0.51789348618472653</v>
      </c>
    </row>
    <row r="44" spans="1:99" x14ac:dyDescent="0.25">
      <c r="A44" s="1">
        <f>eod_group_score_df_positive[[#This Row],[date]]</f>
        <v>45453</v>
      </c>
      <c r="B44" s="1" t="s">
        <v>277</v>
      </c>
      <c r="C44" s="2">
        <f>AVERAGE(eod_group_score_df_positive!C44:C48)</f>
        <v>0.15466695792554946</v>
      </c>
      <c r="D44" s="2">
        <f>AVERAGE(eod_group_score_df_positive!D44:D48)</f>
        <v>0.10424801761819139</v>
      </c>
      <c r="E44" s="2">
        <f>AVERAGE(eod_group_score_df_positive!E44:E48)</f>
        <v>0.3012278129834281</v>
      </c>
      <c r="F44" s="2">
        <f>AVERAGE(eod_group_score_df_positive!F44:F48)</f>
        <v>7.696679204992482E-2</v>
      </c>
      <c r="G44" s="2">
        <f>AVERAGE(eod_group_score_df_positive!G44:G48)</f>
        <v>0.21132529606241796</v>
      </c>
      <c r="H44" s="2">
        <f>AVERAGE(eod_group_score_df_positive!H44:H48)</f>
        <v>1.4539653404828727</v>
      </c>
      <c r="I44" s="2">
        <f>AVERAGE(eod_group_score_df_positive!I44:I48)</f>
        <v>1.828522246631693</v>
      </c>
      <c r="J44" s="2">
        <f>AVERAGE(eod_group_score_df_positive!J44:J48)</f>
        <v>0.11568129265930463</v>
      </c>
      <c r="K44" s="2">
        <f>AVERAGE(eod_group_score_df_positive!K44:K48)</f>
        <v>8.263833256433166E-2</v>
      </c>
      <c r="L44" s="2">
        <f>AVERAGE(eod_group_score_df_positive!L44:L48)</f>
        <v>0.47680811520434796</v>
      </c>
      <c r="M44" s="2">
        <f>AVERAGE(eod_group_score_df_positive!M44:M48)</f>
        <v>0.15742025377048297</v>
      </c>
      <c r="N44" s="2">
        <f>AVERAGE(eod_group_score_df_positive!N44:N48)</f>
        <v>0.20254661964345627</v>
      </c>
      <c r="O44" s="2">
        <f>AVERAGE(eod_group_score_df_positive!O44:O48)</f>
        <v>0.18469728583142625</v>
      </c>
      <c r="P44" s="2">
        <f>AVERAGE(eod_group_score_df_positive!P44:P48)</f>
        <v>0.53117740988696771</v>
      </c>
      <c r="Q44" s="2">
        <f>AVERAGE(eod_group_score_df_positive!Q44:Q48)</f>
        <v>0.13115102170037513</v>
      </c>
      <c r="R44" s="2">
        <f>AVERAGE(eod_group_score_df_positive!R44:R48)</f>
        <v>0.13441862845565847</v>
      </c>
      <c r="S44" s="2">
        <f>AVERAGE(eod_group_score_df_positive!S44:S48)</f>
        <v>0.6877621297816956</v>
      </c>
      <c r="T44" s="2">
        <f>AVERAGE(eod_group_score_df_positive!T44:T48)</f>
        <v>0.69451013270686279</v>
      </c>
      <c r="U44" s="2">
        <f>AVERAGE(eod_group_score_df_positive!U44:U48)</f>
        <v>0.35931357535253405</v>
      </c>
      <c r="V44" s="2">
        <f>AVERAGE(eod_group_score_df_positive!V44:V48)</f>
        <v>2.5715999217046401</v>
      </c>
      <c r="W44" s="2">
        <f>AVERAGE(eod_group_score_df_positive!W44:W48)</f>
        <v>0.101061443009383</v>
      </c>
      <c r="X44" s="2">
        <f>AVERAGE(eod_group_score_df_positive!X44:X48)</f>
        <v>0.37416947209033369</v>
      </c>
      <c r="Y44" s="2">
        <f>AVERAGE(eod_group_score_df_positive!Y44:Y48)</f>
        <v>1.6424807940796313</v>
      </c>
      <c r="Z44" s="1" t="s">
        <v>277</v>
      </c>
      <c r="AA44" s="2">
        <f>ABS(AVERAGE(eod_group_score_df_negative!C44:C48))</f>
        <v>0.19228182461197713</v>
      </c>
      <c r="AB44" s="2">
        <f>ABS(AVERAGE(eod_group_score_df_negative!D44:D48))</f>
        <v>0.21936427365966668</v>
      </c>
      <c r="AC44" s="2">
        <f>ABS(AVERAGE(eod_group_score_df_negative!E44:E48))</f>
        <v>0.2688706904025373</v>
      </c>
      <c r="AD44" s="2">
        <f>ABS(AVERAGE(eod_group_score_df_negative!F44:F48))</f>
        <v>0.15684371933585498</v>
      </c>
      <c r="AE44" s="2">
        <f>ABS(AVERAGE(eod_group_score_df_negative!G44:G48))</f>
        <v>0.12359737546190344</v>
      </c>
      <c r="AF44" s="2">
        <f>ABS(AVERAGE(eod_group_score_df_negative!H44:H48))</f>
        <v>0.27008341999315871</v>
      </c>
      <c r="AG44" s="2">
        <f>ABS(AVERAGE(eod_group_score_df_negative!I44:I48))</f>
        <v>0.21010173237127736</v>
      </c>
      <c r="AH44" s="2">
        <f>ABS(AVERAGE(eod_group_score_df_negative!J44:J48))</f>
        <v>0.18051028670527042</v>
      </c>
      <c r="AI44" s="2">
        <f>ABS(AVERAGE(eod_group_score_df_negative!K44:K48))</f>
        <v>0.25347437335240491</v>
      </c>
      <c r="AJ44" s="2">
        <f>ABS(AVERAGE(eod_group_score_df_negative!L44:L48))</f>
        <v>0.15819365519534995</v>
      </c>
      <c r="AK44" s="2">
        <f>ABS(AVERAGE(eod_group_score_df_negative!M44:M48))</f>
        <v>0.21036545771194898</v>
      </c>
      <c r="AL44" s="2">
        <f>ABS(AVERAGE(eod_group_score_df_negative!N44:N48))</f>
        <v>0.23353352417434808</v>
      </c>
      <c r="AM44" s="2">
        <f>ABS(AVERAGE(eod_group_score_df_negative!O44:O48))</f>
        <v>5.9617182066144414E-2</v>
      </c>
      <c r="AN44" s="2">
        <f>ABS(AVERAGE(eod_group_score_df_negative!P44:P48))</f>
        <v>0.15505215823678448</v>
      </c>
      <c r="AO44" s="2">
        <f>ABS(AVERAGE(eod_group_score_df_negative!Q44:Q48))</f>
        <v>9.5392005767790056E-2</v>
      </c>
      <c r="AP44" s="2">
        <f>ABS(AVERAGE(eod_group_score_df_negative!R44:R48))</f>
        <v>0.21035941826123664</v>
      </c>
      <c r="AQ44" s="2">
        <f>ABS(AVERAGE(eod_group_score_df_negative!S44:S48))</f>
        <v>7.7849686674071619E-2</v>
      </c>
      <c r="AR44" s="2">
        <f>ABS(AVERAGE(eod_group_score_df_negative!T44:T48))</f>
        <v>0.26124842936361753</v>
      </c>
      <c r="AS44" s="2">
        <f>ABS(AVERAGE(eod_group_score_df_negative!U44:U48))</f>
        <v>0.17172330744525188</v>
      </c>
      <c r="AT44" s="2">
        <f>ABS(AVERAGE(eod_group_score_df_negative!V44:V48))</f>
        <v>0.13988451434112439</v>
      </c>
      <c r="AU44" s="2">
        <f>ABS(AVERAGE(eod_group_score_df_negative!W44:W48))</f>
        <v>0.19153279062763903</v>
      </c>
      <c r="AV44" s="2">
        <f>ABS(AVERAGE(eod_group_score_df_negative!X44:X48))</f>
        <v>0.19544976584389206</v>
      </c>
      <c r="AW44" s="2">
        <f>ABS(AVERAGE(eod_group_score_df_negative!Y44:Y48))</f>
        <v>0.2089466888403016</v>
      </c>
      <c r="AX44" t="s">
        <v>277</v>
      </c>
      <c r="AY44" s="4">
        <f t="shared" si="2"/>
        <v>-0.10841619449222069</v>
      </c>
      <c r="AZ44" s="4">
        <f t="shared" si="3"/>
        <v>-0.35572275573005002</v>
      </c>
      <c r="BA44" s="4">
        <f t="shared" si="4"/>
        <v>5.6757073363135166E-2</v>
      </c>
      <c r="BB44" s="4">
        <f t="shared" si="5"/>
        <v>-0.34163103622888796</v>
      </c>
      <c r="BC44" s="4">
        <f t="shared" si="6"/>
        <v>0.26193485260714544</v>
      </c>
      <c r="BD44" s="4">
        <f t="shared" si="7"/>
        <v>0.68668702859821051</v>
      </c>
      <c r="BE44" s="4">
        <f t="shared" si="8"/>
        <v>0.79387887659986045</v>
      </c>
      <c r="BF44" s="4">
        <f t="shared" si="9"/>
        <v>-0.21887520970395091</v>
      </c>
      <c r="BG44" s="4">
        <f t="shared" si="10"/>
        <v>-0.5082701063684083</v>
      </c>
      <c r="BH44" s="4">
        <f t="shared" si="11"/>
        <v>0.50175365622752222</v>
      </c>
      <c r="BI44" s="4">
        <f t="shared" si="12"/>
        <v>-0.14395666359103526</v>
      </c>
      <c r="BJ44" s="4">
        <f t="shared" si="13"/>
        <v>-7.105782038046253E-2</v>
      </c>
      <c r="BK44" s="4">
        <f t="shared" si="14"/>
        <v>0.51196355599260668</v>
      </c>
      <c r="BL44" s="4">
        <f t="shared" si="15"/>
        <v>0.54810411722503061</v>
      </c>
      <c r="BM44" s="4">
        <f t="shared" si="16"/>
        <v>0.1578464644541315</v>
      </c>
      <c r="BN44" s="4">
        <f t="shared" si="17"/>
        <v>-0.2202599339740875</v>
      </c>
      <c r="BO44" s="4">
        <f t="shared" si="18"/>
        <v>0.79663405135396215</v>
      </c>
      <c r="BP44" s="4">
        <f t="shared" si="19"/>
        <v>0.45331710385587459</v>
      </c>
      <c r="BQ44" s="4">
        <f t="shared" si="20"/>
        <v>0.35325280405940251</v>
      </c>
      <c r="BR44" s="4">
        <f t="shared" si="21"/>
        <v>0.89682071378943862</v>
      </c>
      <c r="BS44" s="4">
        <f t="shared" si="22"/>
        <v>-0.30920413739421237</v>
      </c>
      <c r="BT44" s="4">
        <f t="shared" si="23"/>
        <v>0.31375293238793051</v>
      </c>
      <c r="BU44" s="4">
        <f t="shared" si="24"/>
        <v>0.77428585157354746</v>
      </c>
      <c r="BV44" t="s">
        <v>277</v>
      </c>
      <c r="BW44" s="1">
        <f t="shared" si="1"/>
        <v>45453</v>
      </c>
      <c r="BX44">
        <f>group_stock_price_index[[#This Row],[VNINDEX]]</f>
        <v>1290.67</v>
      </c>
      <c r="BY44" s="5">
        <f t="shared" si="25"/>
        <v>5.7787957255388177E-2</v>
      </c>
      <c r="BZ44" s="5">
        <f t="shared" si="26"/>
        <v>5.7463884713286305E-2</v>
      </c>
      <c r="CA44" s="5">
        <f t="shared" si="27"/>
        <v>0.30289153811146663</v>
      </c>
      <c r="CB44" s="5">
        <f t="shared" si="28"/>
        <v>0.46594238866327442</v>
      </c>
      <c r="CC44" s="5">
        <f t="shared" si="29"/>
        <v>0</v>
      </c>
      <c r="CD44" s="5">
        <f t="shared" ref="CD44:CE44" si="165">IF(AVERAGE(BS44:BS48)&lt;0,0,AVERAGE(BS44:BS48))</f>
        <v>0.52159510877733806</v>
      </c>
      <c r="CE44" s="5">
        <f t="shared" si="165"/>
        <v>0.41849947522109465</v>
      </c>
      <c r="CF44" s="5">
        <f t="shared" ref="CF44:CG44" si="166">IF(AVERAGE(BE44:BE48)&lt;0,0,AVERAGE(BE44:BE48))</f>
        <v>0.22995771039851562</v>
      </c>
      <c r="CG44" s="5">
        <f t="shared" si="166"/>
        <v>5.4774519847789228E-2</v>
      </c>
      <c r="CH44" s="5">
        <f t="shared" si="32"/>
        <v>2.3897603205985669E-2</v>
      </c>
      <c r="CI44" s="5">
        <f t="shared" si="33"/>
        <v>0.4847793455432769</v>
      </c>
      <c r="CJ44" s="5">
        <f t="shared" si="34"/>
        <v>0.26829300434204573</v>
      </c>
      <c r="CK44" s="5">
        <f t="shared" si="35"/>
        <v>0</v>
      </c>
      <c r="CL44" s="5">
        <f t="shared" si="36"/>
        <v>0.79179067953002669</v>
      </c>
      <c r="CM44" s="5">
        <f t="shared" si="37"/>
        <v>0.13929016023612695</v>
      </c>
      <c r="CN44" s="5">
        <f t="shared" si="38"/>
        <v>0.51216508615933687</v>
      </c>
      <c r="CO44" s="5">
        <f t="shared" si="39"/>
        <v>0.69004578478655865</v>
      </c>
      <c r="CP44" s="5">
        <f t="shared" si="40"/>
        <v>0.45556776485013167</v>
      </c>
      <c r="CQ44" s="5">
        <f t="shared" si="41"/>
        <v>0.47926708343671454</v>
      </c>
      <c r="CR44" s="5">
        <f t="shared" ref="CR44:CS44" si="167">IF(AVERAGE(BH44:BH48)&lt;0,0,AVERAGE(BH44:BH48))</f>
        <v>0.51503627447458034</v>
      </c>
      <c r="CS44" s="5">
        <f t="shared" si="167"/>
        <v>0</v>
      </c>
      <c r="CT44" s="5">
        <f t="shared" si="43"/>
        <v>0</v>
      </c>
      <c r="CU44" s="5">
        <f t="shared" si="44"/>
        <v>0.53047917623248497</v>
      </c>
    </row>
    <row r="45" spans="1:99" x14ac:dyDescent="0.25">
      <c r="A45" s="1">
        <f>eod_group_score_df_positive[[#This Row],[date]]</f>
        <v>45450</v>
      </c>
      <c r="B45" s="1" t="s">
        <v>277</v>
      </c>
      <c r="C45" s="2">
        <f>AVERAGE(eod_group_score_df_positive!C45:C49)</f>
        <v>0.18109806158876413</v>
      </c>
      <c r="D45" s="2">
        <f>AVERAGE(eod_group_score_df_positive!D45:D49)</f>
        <v>9.9067449041322697E-2</v>
      </c>
      <c r="E45" s="2">
        <f>AVERAGE(eod_group_score_df_positive!E45:E49)</f>
        <v>0.3275776938849676</v>
      </c>
      <c r="F45" s="2">
        <f>AVERAGE(eod_group_score_df_positive!F45:F49)</f>
        <v>0.21974533277144795</v>
      </c>
      <c r="G45" s="2">
        <f>AVERAGE(eod_group_score_df_positive!G45:G49)</f>
        <v>0.3664565706206484</v>
      </c>
      <c r="H45" s="2">
        <f>AVERAGE(eod_group_score_df_positive!H45:H49)</f>
        <v>2.2922004298253529</v>
      </c>
      <c r="I45" s="2">
        <f>AVERAGE(eod_group_score_df_positive!I45:I49)</f>
        <v>0.94760056113112445</v>
      </c>
      <c r="J45" s="2">
        <f>AVERAGE(eod_group_score_df_positive!J45:J49)</f>
        <v>0.14740924232519087</v>
      </c>
      <c r="K45" s="2">
        <f>AVERAGE(eod_group_score_df_positive!K45:K49)</f>
        <v>0.10155997034043762</v>
      </c>
      <c r="L45" s="2">
        <f>AVERAGE(eod_group_score_df_positive!L45:L49)</f>
        <v>0.60174866510794001</v>
      </c>
      <c r="M45" s="2">
        <f>AVERAGE(eod_group_score_df_positive!M45:M49)</f>
        <v>8.2389146892134862E-2</v>
      </c>
      <c r="N45" s="2">
        <f>AVERAGE(eod_group_score_df_positive!N45:N49)</f>
        <v>0.22514354618450322</v>
      </c>
      <c r="O45" s="2">
        <f>AVERAGE(eod_group_score_df_positive!O45:O49)</f>
        <v>0.29987649559719154</v>
      </c>
      <c r="P45" s="2">
        <f>AVERAGE(eod_group_score_df_positive!P45:P49)</f>
        <v>0.53645888177961421</v>
      </c>
      <c r="Q45" s="2">
        <f>AVERAGE(eod_group_score_df_positive!Q45:Q49)</f>
        <v>0.45946132474389145</v>
      </c>
      <c r="R45" s="2">
        <f>AVERAGE(eod_group_score_df_positive!R45:R49)</f>
        <v>0.12785949794540633</v>
      </c>
      <c r="S45" s="2">
        <f>AVERAGE(eod_group_score_df_positive!S45:S49)</f>
        <v>0.19405639452107987</v>
      </c>
      <c r="T45" s="2">
        <f>AVERAGE(eod_group_score_df_positive!T45:T49)</f>
        <v>0.73675564110120351</v>
      </c>
      <c r="U45" s="2">
        <f>AVERAGE(eod_group_score_df_positive!U45:U49)</f>
        <v>3.455555231294416E-2</v>
      </c>
      <c r="V45" s="2">
        <f>AVERAGE(eod_group_score_df_positive!V45:V49)</f>
        <v>0.44959674211553935</v>
      </c>
      <c r="W45" s="2">
        <f>AVERAGE(eod_group_score_df_positive!W45:W49)</f>
        <v>0.72771850321512122</v>
      </c>
      <c r="X45" s="2">
        <f>AVERAGE(eod_group_score_df_positive!X45:X49)</f>
        <v>0.40890616292955029</v>
      </c>
      <c r="Y45" s="2">
        <f>AVERAGE(eod_group_score_df_positive!Y45:Y49)</f>
        <v>1.3161638368488016</v>
      </c>
      <c r="Z45" s="1" t="s">
        <v>277</v>
      </c>
      <c r="AA45" s="2">
        <f>ABS(AVERAGE(eod_group_score_df_negative!C45:C49))</f>
        <v>0.19708339972084973</v>
      </c>
      <c r="AB45" s="2">
        <f>ABS(AVERAGE(eod_group_score_df_negative!D45:D49))</f>
        <v>0.23297247159150167</v>
      </c>
      <c r="AC45" s="2">
        <f>ABS(AVERAGE(eod_group_score_df_negative!E45:E49))</f>
        <v>0.31328082682697106</v>
      </c>
      <c r="AD45" s="2">
        <f>ABS(AVERAGE(eod_group_score_df_negative!F45:F49))</f>
        <v>0.15374415326413238</v>
      </c>
      <c r="AE45" s="2">
        <f>ABS(AVERAGE(eod_group_score_df_negative!G45:G49))</f>
        <v>0.17634132158141738</v>
      </c>
      <c r="AF45" s="2">
        <f>ABS(AVERAGE(eod_group_score_df_negative!H45:H49))</f>
        <v>0.24550091521987799</v>
      </c>
      <c r="AG45" s="2">
        <f>ABS(AVERAGE(eod_group_score_df_negative!I45:I49))</f>
        <v>0.21085357984296441</v>
      </c>
      <c r="AH45" s="2">
        <f>ABS(AVERAGE(eod_group_score_df_negative!J45:J49))</f>
        <v>0.12502189760713051</v>
      </c>
      <c r="AI45" s="2">
        <f>ABS(AVERAGE(eod_group_score_df_negative!K45:K49))</f>
        <v>0.26503061843961051</v>
      </c>
      <c r="AJ45" s="2">
        <f>ABS(AVERAGE(eod_group_score_df_negative!L45:L49))</f>
        <v>0.10453301279825897</v>
      </c>
      <c r="AK45" s="2">
        <f>ABS(AVERAGE(eod_group_score_df_negative!M45:M49))</f>
        <v>0.19977222027743582</v>
      </c>
      <c r="AL45" s="2">
        <f>ABS(AVERAGE(eod_group_score_df_negative!N45:N49))</f>
        <v>0.24324233679960389</v>
      </c>
      <c r="AM45" s="2">
        <f>ABS(AVERAGE(eod_group_score_df_negative!O45:O49))</f>
        <v>5.5440024140741818E-2</v>
      </c>
      <c r="AN45" s="2">
        <f>ABS(AVERAGE(eod_group_score_df_negative!P45:P49))</f>
        <v>0.12902179380549694</v>
      </c>
      <c r="AO45" s="2">
        <f>ABS(AVERAGE(eod_group_score_df_negative!Q45:Q49))</f>
        <v>6.8298032659815225E-2</v>
      </c>
      <c r="AP45" s="2">
        <f>ABS(AVERAGE(eod_group_score_df_negative!R45:R49))</f>
        <v>0.14903944533768693</v>
      </c>
      <c r="AQ45" s="2">
        <f>ABS(AVERAGE(eod_group_score_df_negative!S45:S49))</f>
        <v>0.11524717481460138</v>
      </c>
      <c r="AR45" s="2">
        <f>ABS(AVERAGE(eod_group_score_df_negative!T45:T49))</f>
        <v>0.1753005298210514</v>
      </c>
      <c r="AS45" s="2">
        <f>ABS(AVERAGE(eod_group_score_df_negative!U45:U49))</f>
        <v>0.18221519035507555</v>
      </c>
      <c r="AT45" s="2">
        <f>ABS(AVERAGE(eod_group_score_df_negative!V45:V49))</f>
        <v>0.15954392629215294</v>
      </c>
      <c r="AU45" s="2">
        <f>ABS(AVERAGE(eod_group_score_df_negative!W45:W49))</f>
        <v>0.17763218702271849</v>
      </c>
      <c r="AV45" s="2">
        <f>ABS(AVERAGE(eod_group_score_df_negative!X45:X49))</f>
        <v>0.13638724556161874</v>
      </c>
      <c r="AW45" s="2">
        <f>ABS(AVERAGE(eod_group_score_df_negative!Y45:Y49))</f>
        <v>0.2310193094290271</v>
      </c>
      <c r="AX45" t="s">
        <v>277</v>
      </c>
      <c r="AY45" s="4">
        <f t="shared" si="2"/>
        <v>-4.2268962832629577E-2</v>
      </c>
      <c r="AZ45" s="4">
        <f t="shared" si="3"/>
        <v>-0.40327988964391276</v>
      </c>
      <c r="BA45" s="4">
        <f t="shared" si="4"/>
        <v>2.2308928719733577E-2</v>
      </c>
      <c r="BB45" s="4">
        <f t="shared" si="5"/>
        <v>0.17671495979147323</v>
      </c>
      <c r="BC45" s="4">
        <f t="shared" si="6"/>
        <v>0.35025052928624378</v>
      </c>
      <c r="BD45" s="4">
        <f t="shared" si="7"/>
        <v>0.80651709414174411</v>
      </c>
      <c r="BE45" s="4">
        <f t="shared" si="8"/>
        <v>0.63597423085618621</v>
      </c>
      <c r="BF45" s="4">
        <f t="shared" si="9"/>
        <v>8.2176159170430862E-2</v>
      </c>
      <c r="BG45" s="4">
        <f t="shared" si="10"/>
        <v>-0.44592156237064279</v>
      </c>
      <c r="BH45" s="4">
        <f t="shared" si="11"/>
        <v>0.70399058599919684</v>
      </c>
      <c r="BI45" s="4">
        <f t="shared" si="12"/>
        <v>-0.41601398009514601</v>
      </c>
      <c r="BJ45" s="4">
        <f t="shared" si="13"/>
        <v>-3.8640768803262122E-2</v>
      </c>
      <c r="BK45" s="4">
        <f t="shared" si="14"/>
        <v>0.68794006998812174</v>
      </c>
      <c r="BL45" s="4">
        <f t="shared" si="15"/>
        <v>0.61224480728292519</v>
      </c>
      <c r="BM45" s="4">
        <f t="shared" si="16"/>
        <v>0.74117736918657406</v>
      </c>
      <c r="BN45" s="4">
        <f t="shared" si="17"/>
        <v>-7.6489809390954774E-2</v>
      </c>
      <c r="BO45" s="4">
        <f t="shared" si="18"/>
        <v>0.25479570079240937</v>
      </c>
      <c r="BP45" s="4">
        <f t="shared" si="19"/>
        <v>0.61559268955158619</v>
      </c>
      <c r="BQ45" s="4">
        <f t="shared" si="20"/>
        <v>-0.68117881695994986</v>
      </c>
      <c r="BR45" s="4">
        <f t="shared" si="21"/>
        <v>0.47616721533564832</v>
      </c>
      <c r="BS45" s="4">
        <f t="shared" si="22"/>
        <v>0.60759473883859594</v>
      </c>
      <c r="BT45" s="4">
        <f t="shared" si="23"/>
        <v>0.49976565482790897</v>
      </c>
      <c r="BU45" s="4">
        <f t="shared" si="24"/>
        <v>0.70136785682443981</v>
      </c>
      <c r="BV45" t="s">
        <v>277</v>
      </c>
      <c r="BW45" s="1">
        <f t="shared" si="1"/>
        <v>45450</v>
      </c>
      <c r="BX45">
        <f>group_stock_price_index[[#This Row],[VNINDEX]]</f>
        <v>1287.58</v>
      </c>
      <c r="BY45" s="5">
        <f t="shared" si="25"/>
        <v>0.20123366177239815</v>
      </c>
      <c r="BZ45" s="5">
        <f t="shared" si="26"/>
        <v>0.12786040221548572</v>
      </c>
      <c r="CA45" s="5">
        <f t="shared" si="27"/>
        <v>0.38405832416359464</v>
      </c>
      <c r="CB45" s="5">
        <f t="shared" si="28"/>
        <v>0.4018100446682869</v>
      </c>
      <c r="CC45" s="5">
        <f t="shared" si="29"/>
        <v>0</v>
      </c>
      <c r="CD45" s="5">
        <f t="shared" ref="CD45:CE45" si="168">IF(AVERAGE(BS45:BS49)&lt;0,0,AVERAGE(BS45:BS49))</f>
        <v>0.77568050882206863</v>
      </c>
      <c r="CE45" s="5">
        <f t="shared" si="168"/>
        <v>0.47821579392220315</v>
      </c>
      <c r="CF45" s="5">
        <f t="shared" ref="CF45:CG45" si="169">IF(AVERAGE(BE45:BE49)&lt;0,0,AVERAGE(BE45:BE49))</f>
        <v>0.16637011972007448</v>
      </c>
      <c r="CG45" s="5">
        <f t="shared" si="169"/>
        <v>0.1696540807901909</v>
      </c>
      <c r="CH45" s="5">
        <f t="shared" si="32"/>
        <v>0.12570836723214154</v>
      </c>
      <c r="CI45" s="5">
        <f t="shared" si="33"/>
        <v>0.39890627106529009</v>
      </c>
      <c r="CJ45" s="5">
        <f t="shared" si="34"/>
        <v>0.54605427872001067</v>
      </c>
      <c r="CK45" s="5">
        <f t="shared" si="35"/>
        <v>0</v>
      </c>
      <c r="CL45" s="5">
        <f t="shared" si="36"/>
        <v>0.80501038847048767</v>
      </c>
      <c r="CM45" s="5">
        <f t="shared" si="37"/>
        <v>0.36648681712155518</v>
      </c>
      <c r="CN45" s="5">
        <f t="shared" si="38"/>
        <v>0.59350075615595266</v>
      </c>
      <c r="CO45" s="5">
        <f t="shared" si="39"/>
        <v>0.72037269953475325</v>
      </c>
      <c r="CP45" s="5">
        <f t="shared" si="40"/>
        <v>0.43765462328059462</v>
      </c>
      <c r="CQ45" s="5">
        <f t="shared" si="41"/>
        <v>0.41243720073554202</v>
      </c>
      <c r="CR45" s="5">
        <f t="shared" ref="CR45:CS45" si="170">IF(AVERAGE(BH45:BH49)&lt;0,0,AVERAGE(BH45:BH49))</f>
        <v>0.57741895113867669</v>
      </c>
      <c r="CS45" s="5">
        <f t="shared" si="170"/>
        <v>0</v>
      </c>
      <c r="CT45" s="5">
        <f t="shared" si="43"/>
        <v>0</v>
      </c>
      <c r="CU45" s="5">
        <f t="shared" si="44"/>
        <v>0.52422748357552473</v>
      </c>
    </row>
    <row r="46" spans="1:99" x14ac:dyDescent="0.25">
      <c r="A46" s="1">
        <f>eod_group_score_df_positive[[#This Row],[date]]</f>
        <v>45449</v>
      </c>
      <c r="B46" s="1" t="s">
        <v>277</v>
      </c>
      <c r="C46" s="2">
        <f>AVERAGE(eod_group_score_df_positive!C46:C50)</f>
        <v>0.11672995047462853</v>
      </c>
      <c r="D46" s="2">
        <f>AVERAGE(eod_group_score_df_positive!D46:D50)</f>
        <v>0.10671280305612829</v>
      </c>
      <c r="E46" s="2">
        <f>AVERAGE(eod_group_score_df_positive!E46:E50)</f>
        <v>0.24106966221024692</v>
      </c>
      <c r="F46" s="2">
        <f>AVERAGE(eod_group_score_df_positive!F46:F50)</f>
        <v>0.24674956187856054</v>
      </c>
      <c r="G46" s="2">
        <f>AVERAGE(eod_group_score_df_positive!G46:G50)</f>
        <v>0.31260187950634288</v>
      </c>
      <c r="H46" s="2">
        <f>AVERAGE(eod_group_score_df_positive!H46:H50)</f>
        <v>2.5140806249496541</v>
      </c>
      <c r="I46" s="2">
        <f>AVERAGE(eod_group_score_df_positive!I46:I50)</f>
        <v>0.25104708098095191</v>
      </c>
      <c r="J46" s="2">
        <f>AVERAGE(eod_group_score_df_positive!J46:J50)</f>
        <v>0.1456735338396439</v>
      </c>
      <c r="K46" s="2">
        <f>AVERAGE(eod_group_score_df_positive!K46:K50)</f>
        <v>1.5890017542855333</v>
      </c>
      <c r="L46" s="2">
        <f>AVERAGE(eod_group_score_df_positive!L46:L50)</f>
        <v>0.28922951903851241</v>
      </c>
      <c r="M46" s="2">
        <f>AVERAGE(eod_group_score_df_positive!M46:M50)</f>
        <v>8.4819091740186273E-2</v>
      </c>
      <c r="N46" s="2">
        <f>AVERAGE(eod_group_score_df_positive!N46:N50)</f>
        <v>0.23826524376576746</v>
      </c>
      <c r="O46" s="2">
        <f>AVERAGE(eod_group_score_df_positive!O46:O50)</f>
        <v>0.32237412928890519</v>
      </c>
      <c r="P46" s="2">
        <f>AVERAGE(eod_group_score_df_positive!P46:P50)</f>
        <v>0.51644741051099652</v>
      </c>
      <c r="Q46" s="2">
        <f>AVERAGE(eod_group_score_df_positive!Q46:Q50)</f>
        <v>0.4140882074511113</v>
      </c>
      <c r="R46" s="2">
        <f>AVERAGE(eod_group_score_df_positive!R46:R50)</f>
        <v>0.10485800591166819</v>
      </c>
      <c r="S46" s="2">
        <f>AVERAGE(eod_group_score_df_positive!S46:S50)</f>
        <v>0.26406068387870552</v>
      </c>
      <c r="T46" s="2">
        <f>AVERAGE(eod_group_score_df_positive!T46:T50)</f>
        <v>0.5642250482900546</v>
      </c>
      <c r="U46" s="2">
        <f>AVERAGE(eod_group_score_df_positive!U46:U50)</f>
        <v>3.0562060895091038E-2</v>
      </c>
      <c r="V46" s="2">
        <f>AVERAGE(eod_group_score_df_positive!V46:V50)</f>
        <v>0.34940393590359103</v>
      </c>
      <c r="W46" s="2">
        <f>AVERAGE(eod_group_score_df_positive!W46:W50)</f>
        <v>0.72560801142314646</v>
      </c>
      <c r="X46" s="2">
        <f>AVERAGE(eod_group_score_df_positive!X46:X50)</f>
        <v>0.31044111182144302</v>
      </c>
      <c r="Y46" s="2">
        <f>AVERAGE(eod_group_score_df_positive!Y46:Y50)</f>
        <v>0.3440137284122754</v>
      </c>
      <c r="Z46" s="1" t="s">
        <v>277</v>
      </c>
      <c r="AA46" s="2">
        <f>ABS(AVERAGE(eod_group_score_df_negative!C46:C50))</f>
        <v>0.23043856184385952</v>
      </c>
      <c r="AB46" s="2">
        <f>ABS(AVERAGE(eod_group_score_df_negative!D46:D50))</f>
        <v>0.16967123046101651</v>
      </c>
      <c r="AC46" s="2">
        <f>ABS(AVERAGE(eod_group_score_df_negative!E46:E50))</f>
        <v>0.33150429569161838</v>
      </c>
      <c r="AD46" s="2">
        <f>ABS(AVERAGE(eod_group_score_df_negative!F46:F50))</f>
        <v>0.20643351139158841</v>
      </c>
      <c r="AE46" s="2">
        <f>ABS(AVERAGE(eod_group_score_df_negative!G46:G50))</f>
        <v>0.22383877488254628</v>
      </c>
      <c r="AF46" s="2">
        <f>ABS(AVERAGE(eod_group_score_df_negative!H46:H50))</f>
        <v>0.20472546748664572</v>
      </c>
      <c r="AG46" s="2">
        <f>ABS(AVERAGE(eod_group_score_df_negative!I46:I50))</f>
        <v>0.24678280298477012</v>
      </c>
      <c r="AH46" s="2">
        <f>ABS(AVERAGE(eod_group_score_df_negative!J46:J50))</f>
        <v>0.11310071795305728</v>
      </c>
      <c r="AI46" s="2">
        <f>ABS(AVERAGE(eod_group_score_df_negative!K46:K50))</f>
        <v>0.25685421224565741</v>
      </c>
      <c r="AJ46" s="2">
        <f>ABS(AVERAGE(eod_group_score_df_negative!L46:L50))</f>
        <v>0.13494767235687041</v>
      </c>
      <c r="AK46" s="2">
        <f>ABS(AVERAGE(eod_group_score_df_negative!M46:M50))</f>
        <v>0.26821324585530443</v>
      </c>
      <c r="AL46" s="2">
        <f>ABS(AVERAGE(eod_group_score_df_negative!N46:N50))</f>
        <v>0.28937685545226693</v>
      </c>
      <c r="AM46" s="2">
        <f>ABS(AVERAGE(eod_group_score_df_negative!O46:O50))</f>
        <v>4.3253344228338528E-2</v>
      </c>
      <c r="AN46" s="2">
        <f>ABS(AVERAGE(eod_group_score_df_negative!P46:P50))</f>
        <v>0.24807643958615247</v>
      </c>
      <c r="AO46" s="2">
        <f>ABS(AVERAGE(eod_group_score_df_negative!Q46:Q50))</f>
        <v>9.0831488231719604E-2</v>
      </c>
      <c r="AP46" s="2">
        <f>ABS(AVERAGE(eod_group_score_df_negative!R46:R50))</f>
        <v>0.10835396761730265</v>
      </c>
      <c r="AQ46" s="2">
        <f>ABS(AVERAGE(eod_group_score_df_negative!S46:S50))</f>
        <v>0.1146532804299881</v>
      </c>
      <c r="AR46" s="2">
        <f>ABS(AVERAGE(eod_group_score_df_negative!T46:T50))</f>
        <v>0.20036739893066829</v>
      </c>
      <c r="AS46" s="2">
        <f>ABS(AVERAGE(eod_group_score_df_negative!U46:U50))</f>
        <v>0.27070820742861246</v>
      </c>
      <c r="AT46" s="2">
        <f>ABS(AVERAGE(eod_group_score_df_negative!V46:V50))</f>
        <v>0.23961030143647788</v>
      </c>
      <c r="AU46" s="2">
        <f>ABS(AVERAGE(eod_group_score_df_negative!W46:W50))</f>
        <v>0.18224670141261101</v>
      </c>
      <c r="AV46" s="2">
        <f>ABS(AVERAGE(eod_group_score_df_negative!X46:X50))</f>
        <v>0.17427112906786532</v>
      </c>
      <c r="AW46" s="2">
        <f>ABS(AVERAGE(eod_group_score_df_negative!Y46:Y50))</f>
        <v>0.23768182309580688</v>
      </c>
      <c r="AX46" t="s">
        <v>277</v>
      </c>
      <c r="AY46" s="4">
        <f t="shared" si="2"/>
        <v>-0.32753146479170364</v>
      </c>
      <c r="AZ46" s="4">
        <f t="shared" si="3"/>
        <v>-0.22779328676735136</v>
      </c>
      <c r="BA46" s="4">
        <f t="shared" si="4"/>
        <v>-0.15794402143743891</v>
      </c>
      <c r="BB46" s="4">
        <f t="shared" si="5"/>
        <v>8.8961951283955273E-2</v>
      </c>
      <c r="BC46" s="4">
        <f t="shared" si="6"/>
        <v>0.16546677418570216</v>
      </c>
      <c r="BD46" s="4">
        <f t="shared" si="7"/>
        <v>0.8494004643757489</v>
      </c>
      <c r="BE46" s="4">
        <f t="shared" si="8"/>
        <v>8.5657332625604342E-3</v>
      </c>
      <c r="BF46" s="4">
        <f t="shared" si="9"/>
        <v>0.12587348107832633</v>
      </c>
      <c r="BG46" s="4">
        <f t="shared" si="10"/>
        <v>0.72169636536880122</v>
      </c>
      <c r="BH46" s="4">
        <f t="shared" si="11"/>
        <v>0.36372027966452647</v>
      </c>
      <c r="BI46" s="4">
        <f t="shared" si="12"/>
        <v>-0.51948259290981358</v>
      </c>
      <c r="BJ46" s="4">
        <f t="shared" si="13"/>
        <v>-9.6867956067658134E-2</v>
      </c>
      <c r="BK46" s="4">
        <f t="shared" si="14"/>
        <v>0.76340211083017195</v>
      </c>
      <c r="BL46" s="4">
        <f t="shared" si="15"/>
        <v>0.35103021428401726</v>
      </c>
      <c r="BM46" s="4">
        <f t="shared" si="16"/>
        <v>0.64021412114303389</v>
      </c>
      <c r="BN46" s="4">
        <f t="shared" si="17"/>
        <v>-1.6396648123326127E-2</v>
      </c>
      <c r="BO46" s="4">
        <f t="shared" si="18"/>
        <v>0.39451252800103753</v>
      </c>
      <c r="BP46" s="4">
        <f t="shared" si="19"/>
        <v>0.47588444102737487</v>
      </c>
      <c r="BQ46" s="4">
        <f t="shared" si="20"/>
        <v>-0.79711200135916982</v>
      </c>
      <c r="BR46" s="4">
        <f t="shared" si="21"/>
        <v>0.18640234396188884</v>
      </c>
      <c r="BS46" s="4">
        <f t="shared" si="22"/>
        <v>0.59851130619050541</v>
      </c>
      <c r="BT46" s="4">
        <f t="shared" si="23"/>
        <v>0.28092953151697742</v>
      </c>
      <c r="BU46" s="4">
        <f t="shared" si="24"/>
        <v>0.18279649043352039</v>
      </c>
      <c r="BV46" t="s">
        <v>277</v>
      </c>
      <c r="BW46" s="1">
        <f t="shared" si="1"/>
        <v>45449</v>
      </c>
      <c r="BX46">
        <f>group_stock_price_index[[#This Row],[VNINDEX]]</f>
        <v>1283.56</v>
      </c>
      <c r="BY46" s="5">
        <f t="shared" si="25"/>
        <v>0.28779054660673076</v>
      </c>
      <c r="BZ46" s="5">
        <f t="shared" si="26"/>
        <v>0.21932112475994367</v>
      </c>
      <c r="CA46" s="5">
        <f t="shared" si="27"/>
        <v>0.46173601055211888</v>
      </c>
      <c r="CB46" s="5">
        <f t="shared" si="28"/>
        <v>0.47717839919880073</v>
      </c>
      <c r="CC46" s="5">
        <f t="shared" si="29"/>
        <v>0</v>
      </c>
      <c r="CD46" s="5">
        <f t="shared" ref="CD46:CE46" si="171">IF(AVERAGE(BS46:BS50)&lt;0,0,AVERAGE(BS46:BS50))</f>
        <v>0.84270619719929241</v>
      </c>
      <c r="CE46" s="5">
        <f t="shared" si="171"/>
        <v>0.48338956591783083</v>
      </c>
      <c r="CF46" s="5">
        <f t="shared" ref="CF46:CG46" si="172">IF(AVERAGE(BE46:BE50)&lt;0,0,AVERAGE(BE46:BE50))</f>
        <v>0.17236625403797681</v>
      </c>
      <c r="CG46" s="5">
        <f t="shared" si="172"/>
        <v>0.25266015735215036</v>
      </c>
      <c r="CH46" s="5">
        <f t="shared" si="32"/>
        <v>0.2317185944761079</v>
      </c>
      <c r="CI46" s="5">
        <f t="shared" si="33"/>
        <v>0.30169671093398193</v>
      </c>
      <c r="CJ46" s="5">
        <f t="shared" si="34"/>
        <v>0.81731770941414061</v>
      </c>
      <c r="CK46" s="5">
        <f t="shared" si="35"/>
        <v>0</v>
      </c>
      <c r="CL46" s="5">
        <f t="shared" si="36"/>
        <v>0.76914285295944551</v>
      </c>
      <c r="CM46" s="5">
        <f t="shared" si="37"/>
        <v>0.48864964485562112</v>
      </c>
      <c r="CN46" s="5">
        <f t="shared" si="38"/>
        <v>0.48593927278377685</v>
      </c>
      <c r="CO46" s="5">
        <f t="shared" si="39"/>
        <v>0.72055228869570409</v>
      </c>
      <c r="CP46" s="5">
        <f t="shared" si="40"/>
        <v>0.37887775696831272</v>
      </c>
      <c r="CQ46" s="5">
        <f t="shared" si="41"/>
        <v>0.44492677326200736</v>
      </c>
      <c r="CR46" s="5">
        <f t="shared" ref="CR46:CS46" si="173">IF(AVERAGE(BH46:BH50)&lt;0,0,AVERAGE(BH46:BH50))</f>
        <v>0.57982804202710103</v>
      </c>
      <c r="CS46" s="5">
        <f t="shared" si="173"/>
        <v>0.10398803126593767</v>
      </c>
      <c r="CT46" s="5">
        <f t="shared" si="43"/>
        <v>0</v>
      </c>
      <c r="CU46" s="5">
        <f t="shared" si="44"/>
        <v>0.5470065833086114</v>
      </c>
    </row>
    <row r="47" spans="1:99" x14ac:dyDescent="0.25">
      <c r="A47" s="1">
        <f>eod_group_score_df_positive[[#This Row],[date]]</f>
        <v>45448</v>
      </c>
      <c r="B47" s="1" t="s">
        <v>277</v>
      </c>
      <c r="C47" s="2">
        <f>AVERAGE(eod_group_score_df_positive!C47:C51)</f>
        <v>0.2831835623063032</v>
      </c>
      <c r="D47" s="2">
        <f>AVERAGE(eod_group_score_df_positive!D47:D51)</f>
        <v>0.11551303216771229</v>
      </c>
      <c r="E47" s="2">
        <f>AVERAGE(eod_group_score_df_positive!E47:E51)</f>
        <v>0.38103810948244066</v>
      </c>
      <c r="F47" s="2">
        <f>AVERAGE(eod_group_score_df_positive!F47:F51)</f>
        <v>0.35292637425928064</v>
      </c>
      <c r="G47" s="2">
        <f>AVERAGE(eod_group_score_df_positive!G47:G51)</f>
        <v>0.46289690878897022</v>
      </c>
      <c r="H47" s="2">
        <f>AVERAGE(eod_group_score_df_positive!H47:H51)</f>
        <v>2.5610684446328031</v>
      </c>
      <c r="I47" s="2">
        <f>AVERAGE(eod_group_score_df_positive!I47:I51)</f>
        <v>0.15401087337637187</v>
      </c>
      <c r="J47" s="2">
        <f>AVERAGE(eod_group_score_df_positive!J47:J51)</f>
        <v>0.22861166559536034</v>
      </c>
      <c r="K47" s="2">
        <f>AVERAGE(eod_group_score_df_positive!K47:K51)</f>
        <v>1.6722398417557709</v>
      </c>
      <c r="L47" s="2">
        <f>AVERAGE(eod_group_score_df_positive!L47:L51)</f>
        <v>0.19321290293162816</v>
      </c>
      <c r="M47" s="2">
        <f>AVERAGE(eod_group_score_df_positive!M47:M51)</f>
        <v>0.21269556945358464</v>
      </c>
      <c r="N47" s="2">
        <f>AVERAGE(eod_group_score_df_positive!N47:N51)</f>
        <v>0.33471022349406143</v>
      </c>
      <c r="O47" s="2">
        <f>AVERAGE(eod_group_score_df_positive!O47:O51)</f>
        <v>0.49835126953031061</v>
      </c>
      <c r="P47" s="2">
        <f>AVERAGE(eod_group_score_df_positive!P47:P51)</f>
        <v>0.59007669787570893</v>
      </c>
      <c r="Q47" s="2">
        <f>AVERAGE(eod_group_score_df_positive!Q47:Q51)</f>
        <v>0.38578814874258699</v>
      </c>
      <c r="R47" s="2">
        <f>AVERAGE(eod_group_score_df_positive!R47:R51)</f>
        <v>8.9776473850953151E-2</v>
      </c>
      <c r="S47" s="2">
        <f>AVERAGE(eod_group_score_df_positive!S47:S51)</f>
        <v>0.31144418067612523</v>
      </c>
      <c r="T47" s="2">
        <f>AVERAGE(eod_group_score_df_positive!T47:T51)</f>
        <v>0.66759162832170671</v>
      </c>
      <c r="U47" s="2">
        <f>AVERAGE(eod_group_score_df_positive!U47:U51)</f>
        <v>5.319430227429793E-2</v>
      </c>
      <c r="V47" s="2">
        <f>AVERAGE(eod_group_score_df_positive!V47:V51)</f>
        <v>0.44738487558628659</v>
      </c>
      <c r="W47" s="2">
        <f>AVERAGE(eod_group_score_df_positive!W47:W51)</f>
        <v>1.8548312009077759</v>
      </c>
      <c r="X47" s="2">
        <f>AVERAGE(eod_group_score_df_positive!X47:X51)</f>
        <v>0.40994456656079981</v>
      </c>
      <c r="Y47" s="2">
        <f>AVERAGE(eod_group_score_df_positive!Y47:Y51)</f>
        <v>0.28097610301110693</v>
      </c>
      <c r="Z47" s="1" t="s">
        <v>277</v>
      </c>
      <c r="AA47" s="2">
        <f>ABS(AVERAGE(eod_group_score_df_negative!C47:C51))</f>
        <v>0.20801110376227264</v>
      </c>
      <c r="AB47" s="2">
        <f>ABS(AVERAGE(eod_group_score_df_negative!D47:D51))</f>
        <v>6.6716613039915329E-2</v>
      </c>
      <c r="AC47" s="2">
        <f>ABS(AVERAGE(eod_group_score_df_negative!E47:E51))</f>
        <v>0.26314763498959237</v>
      </c>
      <c r="AD47" s="2">
        <f>ABS(AVERAGE(eod_group_score_df_negative!F47:F51))</f>
        <v>0.15663333300199481</v>
      </c>
      <c r="AE47" s="2">
        <f>ABS(AVERAGE(eod_group_score_df_negative!G47:G51))</f>
        <v>0.19991259391866187</v>
      </c>
      <c r="AF47" s="2">
        <f>ABS(AVERAGE(eod_group_score_df_negative!H47:H51))</f>
        <v>0.13228062396596449</v>
      </c>
      <c r="AG47" s="2">
        <f>ABS(AVERAGE(eod_group_score_df_negative!I47:I51))</f>
        <v>0.22667078470067265</v>
      </c>
      <c r="AH47" s="2">
        <f>ABS(AVERAGE(eod_group_score_df_negative!J47:J51))</f>
        <v>0.1227485586725714</v>
      </c>
      <c r="AI47" s="2">
        <f>ABS(AVERAGE(eod_group_score_df_negative!K47:K51))</f>
        <v>0.24282149058423955</v>
      </c>
      <c r="AJ47" s="2">
        <f>ABS(AVERAGE(eod_group_score_df_negative!L47:L51))</f>
        <v>8.821260068768888E-2</v>
      </c>
      <c r="AK47" s="2">
        <f>ABS(AVERAGE(eod_group_score_df_negative!M47:M51))</f>
        <v>0.20243306576655945</v>
      </c>
      <c r="AL47" s="2">
        <f>ABS(AVERAGE(eod_group_score_df_negative!N47:N51))</f>
        <v>0.29068464812705874</v>
      </c>
      <c r="AM47" s="2">
        <f>ABS(AVERAGE(eod_group_score_df_negative!O47:O51))</f>
        <v>3.8521266344516678E-2</v>
      </c>
      <c r="AN47" s="2">
        <f>ABS(AVERAGE(eod_group_score_df_negative!P47:P51))</f>
        <v>0.18123065370615188</v>
      </c>
      <c r="AO47" s="2">
        <f>ABS(AVERAGE(eod_group_score_df_negative!Q47:Q51))</f>
        <v>9.6204971711376847E-2</v>
      </c>
      <c r="AP47" s="2">
        <f>ABS(AVERAGE(eod_group_score_df_negative!R47:R51))</f>
        <v>0.14563829564544614</v>
      </c>
      <c r="AQ47" s="2">
        <f>ABS(AVERAGE(eod_group_score_df_negative!S47:S51))</f>
        <v>0.10805783966543696</v>
      </c>
      <c r="AR47" s="2">
        <f>ABS(AVERAGE(eod_group_score_df_negative!T47:T51))</f>
        <v>0.1702452288690777</v>
      </c>
      <c r="AS47" s="2">
        <f>ABS(AVERAGE(eod_group_score_df_negative!U47:U51))</f>
        <v>0.2144517785430608</v>
      </c>
      <c r="AT47" s="2">
        <f>ABS(AVERAGE(eod_group_score_df_negative!V47:V51))</f>
        <v>0.21344224395045344</v>
      </c>
      <c r="AU47" s="2">
        <f>ABS(AVERAGE(eod_group_score_df_negative!W47:W51))</f>
        <v>0.18098997275222556</v>
      </c>
      <c r="AV47" s="2">
        <f>ABS(AVERAGE(eod_group_score_df_negative!X47:X51))</f>
        <v>0.12216500454371908</v>
      </c>
      <c r="AW47" s="2">
        <f>ABS(AVERAGE(eod_group_score_df_negative!Y47:Y51))</f>
        <v>0.15566027644024555</v>
      </c>
      <c r="AX47" t="s">
        <v>277</v>
      </c>
      <c r="AY47" s="4">
        <f t="shared" si="2"/>
        <v>0.15304005466039755</v>
      </c>
      <c r="AZ47" s="4">
        <f t="shared" si="3"/>
        <v>0.26777431889416026</v>
      </c>
      <c r="BA47" s="4">
        <f t="shared" si="4"/>
        <v>0.18300695956795801</v>
      </c>
      <c r="BB47" s="4">
        <f t="shared" si="5"/>
        <v>0.38522088473654981</v>
      </c>
      <c r="BC47" s="4">
        <f t="shared" si="6"/>
        <v>0.39677209484172382</v>
      </c>
      <c r="BD47" s="4">
        <f t="shared" si="7"/>
        <v>0.90177238776198865</v>
      </c>
      <c r="BE47" s="4">
        <f t="shared" si="8"/>
        <v>-0.19086790703637066</v>
      </c>
      <c r="BF47" s="4">
        <f t="shared" si="9"/>
        <v>0.30129508012284972</v>
      </c>
      <c r="BG47" s="4">
        <f t="shared" si="10"/>
        <v>0.74640865388103639</v>
      </c>
      <c r="BH47" s="4">
        <f t="shared" si="11"/>
        <v>0.37310158778634606</v>
      </c>
      <c r="BI47" s="4">
        <f t="shared" si="12"/>
        <v>2.4721261836305155E-2</v>
      </c>
      <c r="BJ47" s="4">
        <f t="shared" si="13"/>
        <v>7.0396444494150695E-2</v>
      </c>
      <c r="BK47" s="4">
        <f t="shared" si="14"/>
        <v>0.85649753425458153</v>
      </c>
      <c r="BL47" s="4">
        <f t="shared" si="15"/>
        <v>0.53006890616439972</v>
      </c>
      <c r="BM47" s="4">
        <f t="shared" si="16"/>
        <v>0.60080354831302796</v>
      </c>
      <c r="BN47" s="4">
        <f t="shared" si="17"/>
        <v>-0.23729106680091883</v>
      </c>
      <c r="BO47" s="4">
        <f t="shared" si="18"/>
        <v>0.48482803693076215</v>
      </c>
      <c r="BP47" s="4">
        <f t="shared" si="19"/>
        <v>0.59360768768301864</v>
      </c>
      <c r="BQ47" s="4">
        <f t="shared" si="20"/>
        <v>-0.60250266238273331</v>
      </c>
      <c r="BR47" s="4">
        <f t="shared" si="21"/>
        <v>0.35401487729473646</v>
      </c>
      <c r="BS47" s="4">
        <f t="shared" si="22"/>
        <v>0.82219462584049896</v>
      </c>
      <c r="BT47" s="4">
        <f t="shared" si="23"/>
        <v>0.54082763709686033</v>
      </c>
      <c r="BU47" s="4">
        <f t="shared" si="24"/>
        <v>0.28700271545931355</v>
      </c>
      <c r="BV47" t="s">
        <v>277</v>
      </c>
      <c r="BW47" s="1">
        <f t="shared" si="1"/>
        <v>45448</v>
      </c>
      <c r="BX47">
        <f>group_stock_price_index[[#This Row],[VNINDEX]]</f>
        <v>1284.3499999999999</v>
      </c>
      <c r="BY47" s="5">
        <f t="shared" si="25"/>
        <v>0.49622788474745627</v>
      </c>
      <c r="BZ47" s="5">
        <f t="shared" si="26"/>
        <v>0.296517216713718</v>
      </c>
      <c r="CA47" s="5">
        <f t="shared" si="27"/>
        <v>0.49802149385436295</v>
      </c>
      <c r="CB47" s="5">
        <f t="shared" si="28"/>
        <v>0.39415254086922147</v>
      </c>
      <c r="CC47" s="5">
        <f t="shared" si="29"/>
        <v>0</v>
      </c>
      <c r="CD47" s="5">
        <f t="shared" ref="CD47:CE47" si="174">IF(AVERAGE(BS47:BS51)&lt;0,0,AVERAGE(BS47:BS51))</f>
        <v>0.86145334481639169</v>
      </c>
      <c r="CE47" s="5">
        <f t="shared" si="174"/>
        <v>0.45043290408543368</v>
      </c>
      <c r="CF47" s="5">
        <f t="shared" ref="CF47:CG47" si="175">IF(AVERAGE(BE47:BE51)&lt;0,0,AVERAGE(BE47:BE51))</f>
        <v>0.21965290254987352</v>
      </c>
      <c r="CG47" s="5">
        <f t="shared" si="175"/>
        <v>0.27894289545038792</v>
      </c>
      <c r="CH47" s="5">
        <f t="shared" si="32"/>
        <v>0.30141043001476708</v>
      </c>
      <c r="CI47" s="5">
        <f t="shared" si="33"/>
        <v>0.27432257328749909</v>
      </c>
      <c r="CJ47" s="5">
        <f t="shared" si="34"/>
        <v>0.64390964934560047</v>
      </c>
      <c r="CK47" s="5">
        <f t="shared" si="35"/>
        <v>0</v>
      </c>
      <c r="CL47" s="5">
        <f t="shared" si="36"/>
        <v>0.57237914174816551</v>
      </c>
      <c r="CM47" s="5">
        <f t="shared" si="37"/>
        <v>0.53129803219393601</v>
      </c>
      <c r="CN47" s="5">
        <f t="shared" si="38"/>
        <v>0.33472907322239365</v>
      </c>
      <c r="CO47" s="5">
        <f t="shared" si="39"/>
        <v>0.6675779146617703</v>
      </c>
      <c r="CP47" s="5">
        <f t="shared" si="40"/>
        <v>0.33365181607454564</v>
      </c>
      <c r="CQ47" s="5">
        <f t="shared" si="41"/>
        <v>0.52689886552001786</v>
      </c>
      <c r="CR47" s="5">
        <f t="shared" ref="CR47:CS47" si="176">IF(AVERAGE(BH47:BH51)&lt;0,0,AVERAGE(BH47:BH51))</f>
        <v>0.54772910871276692</v>
      </c>
      <c r="CS47" s="5">
        <f t="shared" si="176"/>
        <v>0.29640594836428913</v>
      </c>
      <c r="CT47" s="5">
        <f t="shared" si="43"/>
        <v>0.1248785004402672</v>
      </c>
      <c r="CU47" s="5">
        <f t="shared" si="44"/>
        <v>0.50584783636175767</v>
      </c>
    </row>
    <row r="48" spans="1:99" x14ac:dyDescent="0.25">
      <c r="A48" s="1">
        <f>eod_group_score_df_positive[[#This Row],[date]]</f>
        <v>45447</v>
      </c>
      <c r="B48" s="1" t="s">
        <v>277</v>
      </c>
      <c r="C48" s="2">
        <f>AVERAGE(eod_group_score_df_positive!C48:C52)</f>
        <v>0.32254676229301305</v>
      </c>
      <c r="D48" s="2">
        <f>AVERAGE(eod_group_score_df_positive!D48:D52)</f>
        <v>2.5311595229341965E-2</v>
      </c>
      <c r="E48" s="2">
        <f>AVERAGE(eod_group_score_df_positive!E48:E52)</f>
        <v>0.44803296241055185</v>
      </c>
      <c r="F48" s="2">
        <f>AVERAGE(eod_group_score_df_positive!F48:F52)</f>
        <v>0.36725509394947231</v>
      </c>
      <c r="G48" s="2">
        <f>AVERAGE(eod_group_score_df_positive!G48:G52)</f>
        <v>0.40990288965851673</v>
      </c>
      <c r="H48" s="2">
        <f>AVERAGE(eod_group_score_df_positive!H48:H52)</f>
        <v>1.6118158667303715</v>
      </c>
      <c r="I48" s="2">
        <f>AVERAGE(eod_group_score_df_positive!I48:I52)</f>
        <v>0.18137583236343408</v>
      </c>
      <c r="J48" s="2">
        <f>AVERAGE(eod_group_score_df_positive!J48:J52)</f>
        <v>0.2283819999992697</v>
      </c>
      <c r="K48" s="2">
        <f>AVERAGE(eod_group_score_df_positive!K48:K52)</f>
        <v>1.6723364506015113</v>
      </c>
      <c r="L48" s="2">
        <f>AVERAGE(eod_group_score_df_positive!L48:L52)</f>
        <v>0.2464813879285252</v>
      </c>
      <c r="M48" s="2">
        <f>AVERAGE(eod_group_score_df_positive!M48:M52)</f>
        <v>0.25077204123620578</v>
      </c>
      <c r="N48" s="2">
        <f>AVERAGE(eod_group_score_df_positive!N48:N52)</f>
        <v>0.52152048569277087</v>
      </c>
      <c r="O48" s="2">
        <f>AVERAGE(eod_group_score_df_positive!O48:O52)</f>
        <v>0.52726564909861351</v>
      </c>
      <c r="P48" s="2">
        <f>AVERAGE(eod_group_score_df_positive!P48:P52)</f>
        <v>0.53803545192012836</v>
      </c>
      <c r="Q48" s="2">
        <f>AVERAGE(eod_group_score_df_positive!Q48:Q52)</f>
        <v>0.43749421702243491</v>
      </c>
      <c r="R48" s="2">
        <f>AVERAGE(eod_group_score_df_positive!R48:R52)</f>
        <v>7.6122753699637752E-2</v>
      </c>
      <c r="S48" s="2">
        <f>AVERAGE(eod_group_score_df_positive!S48:S52)</f>
        <v>0.36679626090034984</v>
      </c>
      <c r="T48" s="2">
        <f>AVERAGE(eod_group_score_df_positive!T48:T52)</f>
        <v>0.30556044071677224</v>
      </c>
      <c r="U48" s="2">
        <f>AVERAGE(eod_group_score_df_positive!U48:U52)</f>
        <v>9.3852991437127081E-2</v>
      </c>
      <c r="V48" s="2">
        <f>AVERAGE(eod_group_score_df_positive!V48:V52)</f>
        <v>0.65781487183711485</v>
      </c>
      <c r="W48" s="2">
        <f>AVERAGE(eod_group_score_df_positive!W48:W52)</f>
        <v>1.9793091070505302</v>
      </c>
      <c r="X48" s="2">
        <f>AVERAGE(eod_group_score_df_positive!X48:X52)</f>
        <v>0.35771888004329477</v>
      </c>
      <c r="Y48" s="2">
        <f>AVERAGE(eod_group_score_df_positive!Y48:Y52)</f>
        <v>0.30707983372383385</v>
      </c>
      <c r="Z48" s="1" t="s">
        <v>277</v>
      </c>
      <c r="AA48" s="2">
        <f>ABS(AVERAGE(eod_group_score_df_negative!C48:C52))</f>
        <v>7.7110624917063969E-2</v>
      </c>
      <c r="AB48" s="2">
        <f>ABS(AVERAGE(eod_group_score_df_negative!D48:D52))</f>
        <v>0.20640648945069029</v>
      </c>
      <c r="AC48" s="2">
        <f>ABS(AVERAGE(eod_group_score_df_negative!E48:E52))</f>
        <v>0.30929727091058029</v>
      </c>
      <c r="AD48" s="2">
        <f>ABS(AVERAGE(eod_group_score_df_negative!F48:F52))</f>
        <v>0.16224219399009279</v>
      </c>
      <c r="AE48" s="2">
        <f>ABS(AVERAGE(eod_group_score_df_negative!G48:G52))</f>
        <v>0.20187720109758017</v>
      </c>
      <c r="AF48" s="2">
        <f>ABS(AVERAGE(eod_group_score_df_negative!H48:H52))</f>
        <v>0.26831714492517433</v>
      </c>
      <c r="AG48" s="2">
        <f>ABS(AVERAGE(eod_group_score_df_negative!I48:I52))</f>
        <v>0.2206819596916218</v>
      </c>
      <c r="AH48" s="2">
        <f>ABS(AVERAGE(eod_group_score_df_negative!J48:J52))</f>
        <v>0.23609081415686264</v>
      </c>
      <c r="AI48" s="2">
        <f>ABS(AVERAGE(eod_group_score_df_negative!K48:K52))</f>
        <v>0.15780217360924897</v>
      </c>
      <c r="AJ48" s="2">
        <f>ABS(AVERAGE(eod_group_score_df_negative!L48:L52))</f>
        <v>5.5465302832659089E-2</v>
      </c>
      <c r="AK48" s="2">
        <f>ABS(AVERAGE(eod_group_score_df_negative!M48:M52))</f>
        <v>0.17598488098551238</v>
      </c>
      <c r="AL48" s="2">
        <f>ABS(AVERAGE(eod_group_score_df_negative!N48:N52))</f>
        <v>0.30915225670494484</v>
      </c>
      <c r="AM48" s="2">
        <f>ABS(AVERAGE(eod_group_score_df_negative!O48:O52))</f>
        <v>0.11951716883773285</v>
      </c>
      <c r="AN48" s="2">
        <f>ABS(AVERAGE(eod_group_score_df_negative!P48:P52))</f>
        <v>0.2403449084212898</v>
      </c>
      <c r="AO48" s="2">
        <f>ABS(AVERAGE(eod_group_score_df_negative!Q48:Q52))</f>
        <v>0.17835483432583987</v>
      </c>
      <c r="AP48" s="2">
        <f>ABS(AVERAGE(eod_group_score_df_negative!R48:R52))</f>
        <v>9.8316963018599782E-2</v>
      </c>
      <c r="AQ48" s="2">
        <f>ABS(AVERAGE(eod_group_score_df_negative!S48:S52))</f>
        <v>0.15759482736353536</v>
      </c>
      <c r="AR48" s="2">
        <f>ABS(AVERAGE(eod_group_score_df_negative!T48:T52))</f>
        <v>0.23077542859696082</v>
      </c>
      <c r="AS48" s="2">
        <f>ABS(AVERAGE(eod_group_score_df_negative!U48:U52))</f>
        <v>0.31526942020900722</v>
      </c>
      <c r="AT48" s="2">
        <f>ABS(AVERAGE(eod_group_score_df_negative!V48:V52))</f>
        <v>0.22936760270470086</v>
      </c>
      <c r="AU48" s="2">
        <f>ABS(AVERAGE(eod_group_score_df_negative!W48:W52))</f>
        <v>0.11644090778979208</v>
      </c>
      <c r="AV48" s="2">
        <f>ABS(AVERAGE(eod_group_score_df_negative!X48:X52))</f>
        <v>0.13324128012176276</v>
      </c>
      <c r="AW48" s="2">
        <f>ABS(AVERAGE(eod_group_score_df_negative!Y48:Y52))</f>
        <v>5.2721096575124846E-2</v>
      </c>
      <c r="AX48" t="s">
        <v>277</v>
      </c>
      <c r="AY48" s="4">
        <f t="shared" si="2"/>
        <v>0.61411635373309725</v>
      </c>
      <c r="AZ48" s="4">
        <f t="shared" si="3"/>
        <v>-0.78153111990120705</v>
      </c>
      <c r="BA48" s="4">
        <f t="shared" si="4"/>
        <v>0.18319048335304369</v>
      </c>
      <c r="BB48" s="4">
        <f t="shared" si="5"/>
        <v>0.38718404159754444</v>
      </c>
      <c r="BC48" s="4">
        <f t="shared" si="6"/>
        <v>0.34003343963651766</v>
      </c>
      <c r="BD48" s="4">
        <f t="shared" si="7"/>
        <v>0.71457642277244171</v>
      </c>
      <c r="BE48" s="4">
        <f t="shared" si="8"/>
        <v>-9.7762381689658506E-2</v>
      </c>
      <c r="BF48" s="4">
        <f t="shared" si="9"/>
        <v>-1.6596911428709869E-2</v>
      </c>
      <c r="BG48" s="4">
        <f t="shared" si="10"/>
        <v>0.82755167119944206</v>
      </c>
      <c r="BH48" s="4">
        <f t="shared" si="11"/>
        <v>0.63261526269530988</v>
      </c>
      <c r="BI48" s="4">
        <f t="shared" si="12"/>
        <v>0.17524533606004014</v>
      </c>
      <c r="BJ48" s="4">
        <f t="shared" si="13"/>
        <v>0.25565811678716044</v>
      </c>
      <c r="BK48" s="4">
        <f t="shared" si="14"/>
        <v>0.63042565286731156</v>
      </c>
      <c r="BL48" s="4">
        <f t="shared" si="15"/>
        <v>0.38244868276001165</v>
      </c>
      <c r="BM48" s="4">
        <f t="shared" si="16"/>
        <v>0.42078392769991713</v>
      </c>
      <c r="BN48" s="4">
        <f t="shared" si="17"/>
        <v>-0.12723139968640892</v>
      </c>
      <c r="BO48" s="4">
        <f t="shared" si="18"/>
        <v>0.39894162623820129</v>
      </c>
      <c r="BP48" s="4">
        <f t="shared" si="19"/>
        <v>0.13943690213280416</v>
      </c>
      <c r="BQ48" s="4">
        <f t="shared" si="20"/>
        <v>-0.54119848355653455</v>
      </c>
      <c r="BR48" s="4">
        <f t="shared" si="21"/>
        <v>0.48293026680186063</v>
      </c>
      <c r="BS48" s="4">
        <f t="shared" si="22"/>
        <v>0.88887901041130257</v>
      </c>
      <c r="BT48" s="4">
        <f t="shared" si="23"/>
        <v>0.45722162027579621</v>
      </c>
      <c r="BU48" s="4">
        <f t="shared" si="24"/>
        <v>0.70694296687160374</v>
      </c>
      <c r="BV48" t="s">
        <v>277</v>
      </c>
      <c r="BW48" s="1">
        <f t="shared" si="1"/>
        <v>45447</v>
      </c>
      <c r="BX48">
        <f>group_stock_price_index[[#This Row],[VNINDEX]]</f>
        <v>1283.52</v>
      </c>
      <c r="BY48" s="5">
        <f t="shared" si="25"/>
        <v>0.60431427800125737</v>
      </c>
      <c r="BZ48" s="5">
        <f t="shared" si="26"/>
        <v>0.29808833033067095</v>
      </c>
      <c r="CA48" s="5">
        <f t="shared" si="27"/>
        <v>0.4944020606515761</v>
      </c>
      <c r="CB48" s="5">
        <f t="shared" si="28"/>
        <v>0.42225022273609997</v>
      </c>
      <c r="CC48" s="5">
        <f t="shared" si="29"/>
        <v>1.3671118917844926E-2</v>
      </c>
      <c r="CD48" s="5">
        <f t="shared" ref="CD48:CE48" si="177">IF(AVERAGE(BS48:BS52)&lt;0,0,AVERAGE(BS48:BS52))</f>
        <v>0.71665781450517296</v>
      </c>
      <c r="CE48" s="5">
        <f t="shared" si="177"/>
        <v>0.39795260740160848</v>
      </c>
      <c r="CF48" s="5">
        <f t="shared" ref="CF48:CG48" si="178">IF(AVERAGE(BE48:BE52)&lt;0,0,AVERAGE(BE48:BE52))</f>
        <v>0.34933117031001049</v>
      </c>
      <c r="CG48" s="5">
        <f t="shared" si="178"/>
        <v>0.34392548000163775</v>
      </c>
      <c r="CH48" s="5">
        <f t="shared" si="32"/>
        <v>0.364508581910157</v>
      </c>
      <c r="CI48" s="5">
        <f t="shared" si="33"/>
        <v>0.21381868127827727</v>
      </c>
      <c r="CJ48" s="5">
        <f t="shared" si="34"/>
        <v>0.44232456678767884</v>
      </c>
      <c r="CK48" s="5">
        <f t="shared" si="35"/>
        <v>0</v>
      </c>
      <c r="CL48" s="5">
        <f t="shared" si="36"/>
        <v>0.39701883512198793</v>
      </c>
      <c r="CM48" s="5">
        <f t="shared" si="37"/>
        <v>0.51793284835352116</v>
      </c>
      <c r="CN48" s="5">
        <f t="shared" si="38"/>
        <v>0.20803855365587812</v>
      </c>
      <c r="CO48" s="5">
        <f t="shared" si="39"/>
        <v>0.57794996941098131</v>
      </c>
      <c r="CP48" s="5">
        <f t="shared" si="40"/>
        <v>0.28280184126505853</v>
      </c>
      <c r="CQ48" s="5">
        <f t="shared" si="41"/>
        <v>0.55248220383067148</v>
      </c>
      <c r="CR48" s="5">
        <f t="shared" ref="CR48:CS48" si="179">IF(AVERAGE(BH48:BH52)&lt;0,0,AVERAGE(BH48:BH52))</f>
        <v>0.54686447686820527</v>
      </c>
      <c r="CS48" s="5">
        <f t="shared" si="179"/>
        <v>0.44030685242005563</v>
      </c>
      <c r="CT48" s="5">
        <f t="shared" si="43"/>
        <v>0.25593319025173084</v>
      </c>
      <c r="CU48" s="5">
        <f t="shared" si="44"/>
        <v>0.49412899971110047</v>
      </c>
    </row>
    <row r="49" spans="1:99" x14ac:dyDescent="0.25">
      <c r="A49" s="1">
        <f>eod_group_score_df_positive[[#This Row],[date]]</f>
        <v>45446</v>
      </c>
      <c r="B49" s="1" t="s">
        <v>277</v>
      </c>
      <c r="C49" s="2">
        <f>AVERAGE(eod_group_score_df_positive!C49:C53)</f>
        <v>0.31749298381336166</v>
      </c>
      <c r="D49" s="2">
        <f>AVERAGE(eod_group_score_df_positive!D49:D53)</f>
        <v>0.17631348011721318</v>
      </c>
      <c r="E49" s="2">
        <f>AVERAGE(eod_group_score_df_positive!E49:E53)</f>
        <v>0.62254141306354305</v>
      </c>
      <c r="F49" s="2">
        <f>AVERAGE(eod_group_score_df_positive!F49:F53)</f>
        <v>1.1406195827926326</v>
      </c>
      <c r="G49" s="2">
        <f>AVERAGE(eod_group_score_df_positive!G49:G53)</f>
        <v>0.81788572914216606</v>
      </c>
      <c r="H49" s="2">
        <f>AVERAGE(eod_group_score_df_positive!H49:H53)</f>
        <v>1.8692719676884277</v>
      </c>
      <c r="I49" s="2">
        <f>AVERAGE(eod_group_score_df_positive!I49:I53)</f>
        <v>0.37943129775279222</v>
      </c>
      <c r="J49" s="2">
        <f>AVERAGE(eod_group_score_df_positive!J49:J53)</f>
        <v>0.45441581085975813</v>
      </c>
      <c r="K49" s="2">
        <f>AVERAGE(eod_group_score_df_positive!K49:K53)</f>
        <v>1.7273170530589526</v>
      </c>
      <c r="L49" s="2">
        <f>AVERAGE(eod_group_score_df_positive!L49:L53)</f>
        <v>0.50632621735416783</v>
      </c>
      <c r="M49" s="2">
        <f>AVERAGE(eod_group_score_df_positive!M49:M53)</f>
        <v>0.29557115699845626</v>
      </c>
      <c r="N49" s="2">
        <f>AVERAGE(eod_group_score_df_positive!N49:N53)</f>
        <v>0.66406268141905478</v>
      </c>
      <c r="O49" s="2">
        <f>AVERAGE(eod_group_score_df_positive!O49:O53)</f>
        <v>0.56156437314623653</v>
      </c>
      <c r="P49" s="2">
        <f>AVERAGE(eod_group_score_df_positive!P49:P53)</f>
        <v>0.30008592330158612</v>
      </c>
      <c r="Q49" s="2">
        <f>AVERAGE(eod_group_score_df_positive!Q49:Q53)</f>
        <v>0.55129172784445879</v>
      </c>
      <c r="R49" s="2">
        <f>AVERAGE(eod_group_score_df_positive!R49:R53)</f>
        <v>7.2310751834678444E-2</v>
      </c>
      <c r="S49" s="2">
        <f>AVERAGE(eod_group_score_df_positive!S49:S53)</f>
        <v>0.27774570464210713</v>
      </c>
      <c r="T49" s="2">
        <f>AVERAGE(eod_group_score_df_positive!T49:T53)</f>
        <v>0.37035873130629604</v>
      </c>
      <c r="U49" s="2">
        <f>AVERAGE(eod_group_score_df_positive!U49:U53)</f>
        <v>0.18221064086633482</v>
      </c>
      <c r="V49" s="2">
        <f>AVERAGE(eod_group_score_df_positive!V49:V53)</f>
        <v>0.81504281791683741</v>
      </c>
      <c r="W49" s="2">
        <f>AVERAGE(eod_group_score_df_positive!W49:W53)</f>
        <v>2.0979569439238039</v>
      </c>
      <c r="X49" s="2">
        <f>AVERAGE(eod_group_score_df_positive!X49:X53)</f>
        <v>0.43698931248790418</v>
      </c>
      <c r="Y49" s="2">
        <f>AVERAGE(eod_group_score_df_positive!Y49:Y53)</f>
        <v>0.31849603569052709</v>
      </c>
      <c r="Z49" s="1" t="s">
        <v>277</v>
      </c>
      <c r="AA49" s="2">
        <f>ABS(AVERAGE(eod_group_score_df_negative!C49:C53))</f>
        <v>7.7199396732645892E-2</v>
      </c>
      <c r="AB49" s="2">
        <f>ABS(AVERAGE(eod_group_score_df_negative!D49:D53))</f>
        <v>0.2058540939362167</v>
      </c>
      <c r="AC49" s="2">
        <f>ABS(AVERAGE(eod_group_score_df_negative!E49:E53))</f>
        <v>0.26128606812947164</v>
      </c>
      <c r="AD49" s="2">
        <f>ABS(AVERAGE(eod_group_score_df_negative!F49:F53))</f>
        <v>0.13072452919870331</v>
      </c>
      <c r="AE49" s="2">
        <f>ABS(AVERAGE(eod_group_score_df_negative!G49:G53))</f>
        <v>0.16292856303541428</v>
      </c>
      <c r="AF49" s="2">
        <f>ABS(AVERAGE(eod_group_score_df_negative!H49:H53))</f>
        <v>0.26364377073651601</v>
      </c>
      <c r="AG49" s="2">
        <f>ABS(AVERAGE(eod_group_score_df_negative!I49:I53))</f>
        <v>0.13472383106926938</v>
      </c>
      <c r="AH49" s="2">
        <f>ABS(AVERAGE(eod_group_score_df_negative!J49:J53))</f>
        <v>0.21605004862974306</v>
      </c>
      <c r="AI49" s="2">
        <f>ABS(AVERAGE(eod_group_score_df_negative!K49:K53))</f>
        <v>0.10973026661081156</v>
      </c>
      <c r="AJ49" s="2">
        <f>ABS(AVERAGE(eod_group_score_df_negative!L49:L53))</f>
        <v>5.2019064677701364E-2</v>
      </c>
      <c r="AK49" s="2">
        <f>ABS(AVERAGE(eod_group_score_df_negative!M49:M53))</f>
        <v>0.1525527387468851</v>
      </c>
      <c r="AL49" s="2">
        <f>ABS(AVERAGE(eod_group_score_df_negative!N49:N53))</f>
        <v>0.2595319343300263</v>
      </c>
      <c r="AM49" s="2">
        <f>ABS(AVERAGE(eod_group_score_df_negative!O49:O53))</f>
        <v>0.11355585343897767</v>
      </c>
      <c r="AN49" s="2">
        <f>ABS(AVERAGE(eod_group_score_df_negative!P49:P53))</f>
        <v>0.2363859289284343</v>
      </c>
      <c r="AO49" s="2">
        <f>ABS(AVERAGE(eod_group_score_df_negative!Q49:Q53))</f>
        <v>0.15344842425439936</v>
      </c>
      <c r="AP49" s="2">
        <f>ABS(AVERAGE(eod_group_score_df_negative!R49:R53))</f>
        <v>9.4006923322516853E-2</v>
      </c>
      <c r="AQ49" s="2">
        <f>ABS(AVERAGE(eod_group_score_df_negative!S49:S53))</f>
        <v>9.8610543692988606E-2</v>
      </c>
      <c r="AR49" s="2">
        <f>ABS(AVERAGE(eod_group_score_df_negative!T49:T53))</f>
        <v>0.17278825631969807</v>
      </c>
      <c r="AS49" s="2">
        <f>ABS(AVERAGE(eod_group_score_df_negative!U49:U53))</f>
        <v>0.22985952897061512</v>
      </c>
      <c r="AT49" s="2">
        <f>ABS(AVERAGE(eod_group_score_df_negative!V49:V53))</f>
        <v>0.22809762725411159</v>
      </c>
      <c r="AU49" s="2">
        <f>ABS(AVERAGE(eod_group_score_df_negative!W49:W53))</f>
        <v>4.148063217817903E-2</v>
      </c>
      <c r="AV49" s="2">
        <f>ABS(AVERAGE(eod_group_score_df_negative!X49:X53))</f>
        <v>0.10506856132180926</v>
      </c>
      <c r="AW49" s="2">
        <f>ABS(AVERAGE(eod_group_score_df_negative!Y49:Y53))</f>
        <v>4.6955520412922613E-2</v>
      </c>
      <c r="AX49" t="s">
        <v>277</v>
      </c>
      <c r="AY49" s="4">
        <f t="shared" si="2"/>
        <v>0.60881232809282926</v>
      </c>
      <c r="AZ49" s="4">
        <f t="shared" si="3"/>
        <v>-7.7297541247896465E-2</v>
      </c>
      <c r="BA49" s="4">
        <f t="shared" si="4"/>
        <v>0.40873966087413233</v>
      </c>
      <c r="BB49" s="4">
        <f t="shared" si="5"/>
        <v>0.79435224819825301</v>
      </c>
      <c r="BC49" s="4">
        <f t="shared" si="6"/>
        <v>0.66776878286778596</v>
      </c>
      <c r="BD49" s="4">
        <f t="shared" si="7"/>
        <v>0.75278557330051454</v>
      </c>
      <c r="BE49" s="4">
        <f t="shared" si="8"/>
        <v>0.47594092320765508</v>
      </c>
      <c r="BF49" s="4">
        <f t="shared" si="9"/>
        <v>0.35552259500805744</v>
      </c>
      <c r="BG49" s="4">
        <f t="shared" si="10"/>
        <v>0.88053626552141606</v>
      </c>
      <c r="BH49" s="4">
        <f t="shared" si="11"/>
        <v>0.81366703954800423</v>
      </c>
      <c r="BI49" s="4">
        <f t="shared" si="12"/>
        <v>0.31914927904858986</v>
      </c>
      <c r="BJ49" s="4">
        <f t="shared" si="13"/>
        <v>0.43799599975031683</v>
      </c>
      <c r="BK49" s="4">
        <f t="shared" si="14"/>
        <v>0.6635981297335799</v>
      </c>
      <c r="BL49" s="4">
        <f t="shared" si="15"/>
        <v>0.11873874483509618</v>
      </c>
      <c r="BM49" s="4">
        <f t="shared" si="16"/>
        <v>0.56452481443721059</v>
      </c>
      <c r="BN49" s="4">
        <f t="shared" si="17"/>
        <v>-0.13045018496880895</v>
      </c>
      <c r="BO49" s="4">
        <f t="shared" si="18"/>
        <v>0.47597233137902423</v>
      </c>
      <c r="BP49" s="4">
        <f t="shared" si="19"/>
        <v>0.36375139600818907</v>
      </c>
      <c r="BQ49" s="4">
        <f t="shared" si="20"/>
        <v>-0.11563294698845653</v>
      </c>
      <c r="BR49" s="4">
        <f t="shared" si="21"/>
        <v>0.5626713002835757</v>
      </c>
      <c r="BS49" s="4">
        <f t="shared" si="22"/>
        <v>0.96122286282943947</v>
      </c>
      <c r="BT49" s="4">
        <f t="shared" si="23"/>
        <v>0.61233452589347304</v>
      </c>
      <c r="BU49" s="4">
        <f t="shared" si="24"/>
        <v>0.74302738828874626</v>
      </c>
      <c r="BV49" t="s">
        <v>277</v>
      </c>
      <c r="BW49" s="1">
        <f t="shared" si="1"/>
        <v>45446</v>
      </c>
      <c r="BX49">
        <f>group_stock_price_index[[#This Row],[VNINDEX]]</f>
        <v>1280</v>
      </c>
      <c r="BY49" s="5">
        <f t="shared" si="25"/>
        <v>0.62264406945423445</v>
      </c>
      <c r="BZ49" s="5">
        <f t="shared" si="26"/>
        <v>0.32035415998422229</v>
      </c>
      <c r="CA49" s="5">
        <f t="shared" si="27"/>
        <v>0.50427310596575226</v>
      </c>
      <c r="CB49" s="5">
        <f t="shared" si="28"/>
        <v>0.50259509223793097</v>
      </c>
      <c r="CC49" s="5">
        <f t="shared" si="29"/>
        <v>9.5066465982218101E-2</v>
      </c>
      <c r="CD49" s="5">
        <f t="shared" ref="CD49:CE49" si="180">IF(AVERAGE(BS49:BS53)&lt;0,0,AVERAGE(BS49:BS53))</f>
        <v>0.52549277385548554</v>
      </c>
      <c r="CE49" s="5">
        <f t="shared" si="180"/>
        <v>0.36547259560183865</v>
      </c>
      <c r="CF49" s="5">
        <f t="shared" ref="CF49:CG49" si="181">IF(AVERAGE(BE49:BE53)&lt;0,0,AVERAGE(BE49:BE53))</f>
        <v>0.48434752298113504</v>
      </c>
      <c r="CG49" s="5">
        <f t="shared" si="181"/>
        <v>0.51317284220224457</v>
      </c>
      <c r="CH49" s="5">
        <f t="shared" si="32"/>
        <v>0.36477510917832379</v>
      </c>
      <c r="CI49" s="5">
        <f t="shared" si="33"/>
        <v>0.14828914838873208</v>
      </c>
      <c r="CJ49" s="5">
        <f t="shared" si="34"/>
        <v>0.18385531794496784</v>
      </c>
      <c r="CK49" s="5">
        <f t="shared" si="35"/>
        <v>0</v>
      </c>
      <c r="CL49" s="5">
        <f t="shared" si="36"/>
        <v>0.28230533626807847</v>
      </c>
      <c r="CM49" s="5">
        <f t="shared" si="37"/>
        <v>0.509054133694546</v>
      </c>
      <c r="CN49" s="5">
        <f t="shared" si="38"/>
        <v>8.9129077804743412E-2</v>
      </c>
      <c r="CO49" s="5">
        <f t="shared" si="39"/>
        <v>0.57601247011563128</v>
      </c>
      <c r="CP49" s="5">
        <f t="shared" si="40"/>
        <v>0.29695910893203653</v>
      </c>
      <c r="CQ49" s="5">
        <f t="shared" si="41"/>
        <v>0.53250144454110415</v>
      </c>
      <c r="CR49" s="5">
        <f t="shared" ref="CR49:CS49" si="182">IF(AVERAGE(BH49:BH53)&lt;0,0,AVERAGE(BH49:BH53))</f>
        <v>0.47955667243759903</v>
      </c>
      <c r="CS49" s="5">
        <f t="shared" si="182"/>
        <v>0.54806643546701639</v>
      </c>
      <c r="CT49" s="5">
        <f t="shared" si="43"/>
        <v>0.60495955354059328</v>
      </c>
      <c r="CU49" s="5">
        <f t="shared" si="44"/>
        <v>0.38081901965596282</v>
      </c>
    </row>
    <row r="50" spans="1:99" x14ac:dyDescent="0.25">
      <c r="A50" s="1">
        <f>eod_group_score_df_positive[[#This Row],[date]]</f>
        <v>45443</v>
      </c>
      <c r="B50" s="1" t="s">
        <v>277</v>
      </c>
      <c r="C50" s="2">
        <f>AVERAGE(eod_group_score_df_positive!C50:C54)</f>
        <v>0.24159523452042939</v>
      </c>
      <c r="D50" s="2">
        <f>AVERAGE(eod_group_score_df_positive!D50:D54)</f>
        <v>0.69258417197266053</v>
      </c>
      <c r="E50" s="2">
        <f>AVERAGE(eod_group_score_df_positive!E50:E54)</f>
        <v>0.60561980041108854</v>
      </c>
      <c r="F50" s="2">
        <f>AVERAGE(eod_group_score_df_positive!F50:F54)</f>
        <v>1.0547899342174556</v>
      </c>
      <c r="G50" s="2">
        <f>AVERAGE(eod_group_score_df_positive!G50:G54)</f>
        <v>0.67813912233090712</v>
      </c>
      <c r="H50" s="2">
        <f>AVERAGE(eod_group_score_df_positive!H50:H54)</f>
        <v>1.0795757660445526</v>
      </c>
      <c r="I50" s="2">
        <f>AVERAGE(eod_group_score_df_positive!I50:I54)</f>
        <v>0.60539911775535526</v>
      </c>
      <c r="J50" s="2">
        <f>AVERAGE(eod_group_score_df_positive!J50:J54)</f>
        <v>0.62706011980242149</v>
      </c>
      <c r="K50" s="2">
        <f>AVERAGE(eod_group_score_df_positive!K50:K54)</f>
        <v>1.6954867673865224</v>
      </c>
      <c r="L50" s="2">
        <f>AVERAGE(eod_group_score_df_positive!L50:L54)</f>
        <v>0.40610445586103011</v>
      </c>
      <c r="M50" s="2">
        <f>AVERAGE(eod_group_score_df_positive!M50:M54)</f>
        <v>0.47015284071295615</v>
      </c>
      <c r="N50" s="2">
        <f>AVERAGE(eod_group_score_df_positive!N50:N54)</f>
        <v>0.69791044732883323</v>
      </c>
      <c r="O50" s="2">
        <f>AVERAGE(eod_group_score_df_positive!O50:O54)</f>
        <v>0.57792745134656376</v>
      </c>
      <c r="P50" s="2">
        <f>AVERAGE(eod_group_score_df_positive!P50:P54)</f>
        <v>0.32199333848546524</v>
      </c>
      <c r="Q50" s="2">
        <f>AVERAGE(eod_group_score_df_positive!Q50:Q54)</f>
        <v>0.23065325759001723</v>
      </c>
      <c r="R50" s="2">
        <f>AVERAGE(eod_group_score_df_positive!R50:R54)</f>
        <v>9.4470264519551345E-2</v>
      </c>
      <c r="S50" s="2">
        <f>AVERAGE(eod_group_score_df_positive!S50:S54)</f>
        <v>0.30062608650328998</v>
      </c>
      <c r="T50" s="2">
        <f>AVERAGE(eod_group_score_df_positive!T50:T54)</f>
        <v>0.33982968500962535</v>
      </c>
      <c r="U50" s="2">
        <f>AVERAGE(eod_group_score_df_positive!U50:U54)</f>
        <v>0.18215793659124424</v>
      </c>
      <c r="V50" s="2">
        <f>AVERAGE(eod_group_score_df_positive!V50:V54)</f>
        <v>0.95430110842202787</v>
      </c>
      <c r="W50" s="2">
        <f>AVERAGE(eod_group_score_df_positive!W50:W54)</f>
        <v>1.4901804696463699</v>
      </c>
      <c r="X50" s="2">
        <f>AVERAGE(eod_group_score_df_positive!X50:X54)</f>
        <v>0.33578470309550407</v>
      </c>
      <c r="Y50" s="2">
        <f>AVERAGE(eod_group_score_df_positive!Y50:Y54)</f>
        <v>0.30796968354383869</v>
      </c>
      <c r="Z50" s="1" t="s">
        <v>277</v>
      </c>
      <c r="AA50" s="2">
        <f>ABS(AVERAGE(eod_group_score_df_negative!C50:C54))</f>
        <v>0.10589494626156477</v>
      </c>
      <c r="AB50" s="2">
        <f>ABS(AVERAGE(eod_group_score_df_negative!D50:D54))</f>
        <v>0.15501138351577937</v>
      </c>
      <c r="AC50" s="2">
        <f>ABS(AVERAGE(eod_group_score_df_negative!E50:E54))</f>
        <v>0.21299964684076347</v>
      </c>
      <c r="AD50" s="2">
        <f>ABS(AVERAGE(eod_group_score_df_negative!F50:F54))</f>
        <v>0.12537539581842352</v>
      </c>
      <c r="AE50" s="2">
        <f>ABS(AVERAGE(eod_group_score_df_negative!G50:G54))</f>
        <v>0.10194131697041904</v>
      </c>
      <c r="AF50" s="2">
        <f>ABS(AVERAGE(eod_group_score_df_negative!H50:H54))</f>
        <v>0.24735321921666209</v>
      </c>
      <c r="AG50" s="2">
        <f>ABS(AVERAGE(eod_group_score_df_negative!I50:I54))</f>
        <v>0.12139020513279952</v>
      </c>
      <c r="AH50" s="2">
        <f>ABS(AVERAGE(eod_group_score_df_negative!J50:J54))</f>
        <v>0.2105799815733877</v>
      </c>
      <c r="AI50" s="2">
        <f>ABS(AVERAGE(eod_group_score_df_negative!K50:K54))</f>
        <v>7.9524413842449487E-2</v>
      </c>
      <c r="AJ50" s="2">
        <f>ABS(AVERAGE(eod_group_score_df_negative!L50:L54))</f>
        <v>6.7200820124421634E-2</v>
      </c>
      <c r="AK50" s="2">
        <f>ABS(AVERAGE(eod_group_score_df_negative!M50:M54))</f>
        <v>0.14834444990754136</v>
      </c>
      <c r="AL50" s="2">
        <f>ABS(AVERAGE(eod_group_score_df_negative!N50:N54))</f>
        <v>0.23799621200029303</v>
      </c>
      <c r="AM50" s="2">
        <f>ABS(AVERAGE(eod_group_score_df_negative!O50:O54))</f>
        <v>0.10648093589031189</v>
      </c>
      <c r="AN50" s="2">
        <f>ABS(AVERAGE(eod_group_score_df_negative!P50:P54))</f>
        <v>0.24983083897354366</v>
      </c>
      <c r="AO50" s="2">
        <f>ABS(AVERAGE(eod_group_score_df_negative!Q50:Q54))</f>
        <v>0.15269229153931724</v>
      </c>
      <c r="AP50" s="2">
        <f>ABS(AVERAGE(eod_group_score_df_negative!R50:R54))</f>
        <v>9.8809207694398091E-2</v>
      </c>
      <c r="AQ50" s="2">
        <f>ABS(AVERAGE(eod_group_score_df_negative!S50:S54))</f>
        <v>6.7870091595095175E-2</v>
      </c>
      <c r="AR50" s="2">
        <f>ABS(AVERAGE(eod_group_score_df_negative!T50:T54))</f>
        <v>0.17439825787238686</v>
      </c>
      <c r="AS50" s="2">
        <f>ABS(AVERAGE(eod_group_score_df_negative!U50:U54))</f>
        <v>0.21183656003631651</v>
      </c>
      <c r="AT50" s="2">
        <f>ABS(AVERAGE(eod_group_score_df_negative!V50:V54))</f>
        <v>0.21046433436328299</v>
      </c>
      <c r="AU50" s="2">
        <f>ABS(AVERAGE(eod_group_score_df_negative!W50:W54))</f>
        <v>4.3934616261517082E-2</v>
      </c>
      <c r="AV50" s="2">
        <f>ABS(AVERAGE(eod_group_score_df_negative!X50:X54))</f>
        <v>0.10440552573946962</v>
      </c>
      <c r="AW50" s="2">
        <f>ABS(AVERAGE(eod_group_score_df_negative!Y50:Y54))</f>
        <v>3.1341615406201492E-2</v>
      </c>
      <c r="AX50" t="s">
        <v>277</v>
      </c>
      <c r="AY50" s="4">
        <f t="shared" si="2"/>
        <v>0.39051546133903348</v>
      </c>
      <c r="AZ50" s="4">
        <f t="shared" si="3"/>
        <v>0.6342326655395174</v>
      </c>
      <c r="BA50" s="4">
        <f t="shared" si="4"/>
        <v>0.47961254144202331</v>
      </c>
      <c r="BB50" s="4">
        <f t="shared" si="5"/>
        <v>0.78752909846180297</v>
      </c>
      <c r="BC50" s="4">
        <f t="shared" si="6"/>
        <v>0.73863896122886474</v>
      </c>
      <c r="BD50" s="4">
        <f t="shared" si="7"/>
        <v>0.6271794165865342</v>
      </c>
      <c r="BE50" s="4">
        <f t="shared" si="8"/>
        <v>0.66595490244569766</v>
      </c>
      <c r="BF50" s="4">
        <f t="shared" si="9"/>
        <v>0.49720654198022807</v>
      </c>
      <c r="BG50" s="4">
        <f t="shared" si="10"/>
        <v>0.91039559110000767</v>
      </c>
      <c r="BH50" s="4">
        <f t="shared" si="11"/>
        <v>0.71603604044131874</v>
      </c>
      <c r="BI50" s="4">
        <f t="shared" si="12"/>
        <v>0.52030687229456685</v>
      </c>
      <c r="BJ50" s="4">
        <f t="shared" si="13"/>
        <v>0.49141036741656963</v>
      </c>
      <c r="BK50" s="4">
        <f t="shared" si="14"/>
        <v>0.68883801579287618</v>
      </c>
      <c r="BL50" s="4">
        <f t="shared" si="15"/>
        <v>0.12619700662638478</v>
      </c>
      <c r="BM50" s="4">
        <f t="shared" si="16"/>
        <v>0.20336995232569466</v>
      </c>
      <c r="BN50" s="4">
        <f t="shared" si="17"/>
        <v>-2.2449063654539483E-2</v>
      </c>
      <c r="BO50" s="4">
        <f t="shared" si="18"/>
        <v>0.63163747344497856</v>
      </c>
      <c r="BP50" s="4">
        <f t="shared" si="19"/>
        <v>0.32170835799017661</v>
      </c>
      <c r="BQ50" s="4">
        <f t="shared" si="20"/>
        <v>-7.5327507615232478E-2</v>
      </c>
      <c r="BR50" s="4">
        <f t="shared" si="21"/>
        <v>0.63861507796797545</v>
      </c>
      <c r="BS50" s="4">
        <f t="shared" si="22"/>
        <v>0.94272318072471517</v>
      </c>
      <c r="BT50" s="4">
        <f t="shared" si="23"/>
        <v>0.5256345148060475</v>
      </c>
      <c r="BU50" s="4">
        <f t="shared" si="24"/>
        <v>0.81526335548987294</v>
      </c>
      <c r="BV50" t="s">
        <v>277</v>
      </c>
      <c r="BW50" s="1">
        <f t="shared" si="1"/>
        <v>45443</v>
      </c>
      <c r="BX50">
        <f>group_stock_price_index[[#This Row],[VNINDEX]]</f>
        <v>1261.72</v>
      </c>
      <c r="BY50" s="5">
        <f t="shared" si="25"/>
        <v>0.63653850030815318</v>
      </c>
      <c r="BZ50" s="5">
        <f t="shared" si="26"/>
        <v>0.30145385303672423</v>
      </c>
      <c r="CA50" s="5">
        <f t="shared" si="27"/>
        <v>0.42791098839543495</v>
      </c>
      <c r="CB50" s="5">
        <f t="shared" si="28"/>
        <v>0.56900283720618339</v>
      </c>
      <c r="CC50" s="5">
        <f t="shared" si="29"/>
        <v>0.18595460597663105</v>
      </c>
      <c r="CD50" s="5">
        <f t="shared" ref="CD50:CE50" si="183">IF(AVERAGE(BS50:BS54)&lt;0,0,AVERAGE(BS50:BS54))</f>
        <v>0.22667244480819609</v>
      </c>
      <c r="CE50" s="5">
        <f t="shared" si="183"/>
        <v>0.32599999795126672</v>
      </c>
      <c r="CF50" s="5">
        <f t="shared" ref="CF50:CG50" si="184">IF(AVERAGE(BE50:BE54)&lt;0,0,AVERAGE(BE50:BE54))</f>
        <v>0.50156118080271106</v>
      </c>
      <c r="CG50" s="5">
        <f t="shared" si="184"/>
        <v>0.61238253796680753</v>
      </c>
      <c r="CH50" s="5">
        <f t="shared" si="32"/>
        <v>0.34250243476577469</v>
      </c>
      <c r="CI50" s="5">
        <f t="shared" si="33"/>
        <v>0.10613596768133504</v>
      </c>
      <c r="CJ50" s="5">
        <f t="shared" si="34"/>
        <v>9.0460574834208718E-2</v>
      </c>
      <c r="CK50" s="5">
        <f t="shared" si="35"/>
        <v>0</v>
      </c>
      <c r="CL50" s="5">
        <f t="shared" si="36"/>
        <v>9.5581679473206685E-2</v>
      </c>
      <c r="CM50" s="5">
        <f t="shared" si="37"/>
        <v>0.4385940069928802</v>
      </c>
      <c r="CN50" s="5">
        <f t="shared" si="38"/>
        <v>0</v>
      </c>
      <c r="CO50" s="5">
        <f t="shared" si="39"/>
        <v>0.5844419272907011</v>
      </c>
      <c r="CP50" s="5">
        <f t="shared" si="40"/>
        <v>0.30210992860141339</v>
      </c>
      <c r="CQ50" s="5">
        <f t="shared" si="41"/>
        <v>0.51844017400729481</v>
      </c>
      <c r="CR50" s="5">
        <f t="shared" ref="CR50:CS50" si="185">IF(AVERAGE(BH50:BH54)&lt;0,0,AVERAGE(BH50:BH54))</f>
        <v>0.33056712656193665</v>
      </c>
      <c r="CS50" s="5">
        <f t="shared" si="185"/>
        <v>0.61751845351043033</v>
      </c>
      <c r="CT50" s="5">
        <f t="shared" si="43"/>
        <v>0.81222305052821164</v>
      </c>
      <c r="CU50" s="5">
        <f t="shared" si="44"/>
        <v>0.34297242417900492</v>
      </c>
    </row>
    <row r="51" spans="1:99" x14ac:dyDescent="0.25">
      <c r="A51" s="1">
        <f>eod_group_score_df_positive[[#This Row],[date]]</f>
        <v>45442</v>
      </c>
      <c r="B51" s="1" t="s">
        <v>277</v>
      </c>
      <c r="C51" s="2">
        <f>AVERAGE(eod_group_score_df_positive!C51:C55)</f>
        <v>0.45646665921687035</v>
      </c>
      <c r="D51" s="2">
        <f>AVERAGE(eod_group_score_df_positive!D51:D55)</f>
        <v>0.68516430415955298</v>
      </c>
      <c r="E51" s="2">
        <f>AVERAGE(eod_group_score_df_positive!E51:E55)</f>
        <v>0.64404250429491139</v>
      </c>
      <c r="F51" s="2">
        <f>AVERAGE(eod_group_score_df_positive!F51:F55)</f>
        <v>1.0255073112424324</v>
      </c>
      <c r="G51" s="2">
        <f>AVERAGE(eod_group_score_df_positive!G51:G55)</f>
        <v>0.68225803125204854</v>
      </c>
      <c r="H51" s="2">
        <f>AVERAGE(eod_group_score_df_positive!H51:H55)</f>
        <v>0.80413805454922271</v>
      </c>
      <c r="I51" s="2">
        <f>AVERAGE(eod_group_score_df_positive!I51:I55)</f>
        <v>0.60590460001784363</v>
      </c>
      <c r="J51" s="2">
        <f>AVERAGE(eod_group_score_df_positive!J51:J55)</f>
        <v>0.71789165477457928</v>
      </c>
      <c r="K51" s="2">
        <f>AVERAGE(eod_group_score_df_positive!K51:K55)</f>
        <v>0.19200071454911574</v>
      </c>
      <c r="L51" s="2">
        <f>AVERAGE(eod_group_score_df_positive!L51:L55)</f>
        <v>0.41567293188790122</v>
      </c>
      <c r="M51" s="2">
        <f>AVERAGE(eod_group_score_df_positive!M51:M55)</f>
        <v>0.46026960647002191</v>
      </c>
      <c r="N51" s="2">
        <f>AVERAGE(eod_group_score_df_positive!N51:N55)</f>
        <v>0.6849999978427741</v>
      </c>
      <c r="O51" s="2">
        <f>AVERAGE(eod_group_score_df_positive!O51:O55)</f>
        <v>0.51124425932421025</v>
      </c>
      <c r="P51" s="2">
        <f>AVERAGE(eod_group_score_df_positive!P51:P55)</f>
        <v>0.33356731832171754</v>
      </c>
      <c r="Q51" s="2">
        <f>AVERAGE(eod_group_score_df_positive!Q51:Q55)</f>
        <v>0.2245028462914283</v>
      </c>
      <c r="R51" s="2">
        <f>AVERAGE(eod_group_score_df_positive!R51:R55)</f>
        <v>0.22464463360934789</v>
      </c>
      <c r="S51" s="2">
        <f>AVERAGE(eod_group_score_df_positive!S51:S55)</f>
        <v>0.20664501874884839</v>
      </c>
      <c r="T51" s="2">
        <f>AVERAGE(eod_group_score_df_positive!T51:T55)</f>
        <v>0.36058893131304637</v>
      </c>
      <c r="U51" s="2">
        <f>AVERAGE(eod_group_score_df_positive!U51:U55)</f>
        <v>0.15221267272845068</v>
      </c>
      <c r="V51" s="2">
        <f>AVERAGE(eod_group_score_df_positive!V51:V55)</f>
        <v>0.87391300577115294</v>
      </c>
      <c r="W51" s="2">
        <f>AVERAGE(eod_group_score_df_positive!W51:W55)</f>
        <v>1.4888398277793282</v>
      </c>
      <c r="X51" s="2">
        <f>AVERAGE(eod_group_score_df_positive!X51:X55)</f>
        <v>0.32688513481486553</v>
      </c>
      <c r="Y51" s="2">
        <f>AVERAGE(eod_group_score_df_positive!Y51:Y55)</f>
        <v>0.25180668670661494</v>
      </c>
      <c r="Z51" s="1" t="s">
        <v>277</v>
      </c>
      <c r="AA51" s="2">
        <f>ABS(AVERAGE(eod_group_score_df_negative!C51:C55))</f>
        <v>7.5963012146482128E-2</v>
      </c>
      <c r="AB51" s="2">
        <f>ABS(AVERAGE(eod_group_score_df_negative!D51:D55))</f>
        <v>0.18146630577962256</v>
      </c>
      <c r="AC51" s="2">
        <f>ABS(AVERAGE(eod_group_score_df_negative!E51:E55))</f>
        <v>0.40485553193924123</v>
      </c>
      <c r="AD51" s="2">
        <f>ABS(AVERAGE(eod_group_score_df_negative!F51:F55))</f>
        <v>0.5495260928379937</v>
      </c>
      <c r="AE51" s="2">
        <f>ABS(AVERAGE(eod_group_score_df_negative!G51:G55))</f>
        <v>0.33082530664404591</v>
      </c>
      <c r="AF51" s="2">
        <f>ABS(AVERAGE(eod_group_score_df_negative!H51:H55))</f>
        <v>1.0538907393070918</v>
      </c>
      <c r="AG51" s="2">
        <f>ABS(AVERAGE(eod_group_score_df_negative!I51:I55))</f>
        <v>0.36743692360514391</v>
      </c>
      <c r="AH51" s="2">
        <f>ABS(AVERAGE(eod_group_score_df_negative!J51:J55))</f>
        <v>0.42407761208497324</v>
      </c>
      <c r="AI51" s="2">
        <f>ABS(AVERAGE(eod_group_score_df_negative!K51:K55))</f>
        <v>0.25730450285024231</v>
      </c>
      <c r="AJ51" s="2">
        <f>ABS(AVERAGE(eod_group_score_df_negative!L51:L55))</f>
        <v>0.27525805788620483</v>
      </c>
      <c r="AK51" s="2">
        <f>ABS(AVERAGE(eod_group_score_df_negative!M51:M55))</f>
        <v>0.17783849758989581</v>
      </c>
      <c r="AL51" s="2">
        <f>ABS(AVERAGE(eod_group_score_df_negative!N51:N55))</f>
        <v>0.40960658936715727</v>
      </c>
      <c r="AM51" s="2">
        <f>ABS(AVERAGE(eod_group_score_df_negative!O51:O55))</f>
        <v>0.17108332466751569</v>
      </c>
      <c r="AN51" s="2">
        <f>ABS(AVERAGE(eod_group_score_df_negative!P51:P55))</f>
        <v>0.21589477650937061</v>
      </c>
      <c r="AO51" s="2">
        <f>ABS(AVERAGE(eod_group_score_df_negative!Q51:Q55))</f>
        <v>0.28332843589174128</v>
      </c>
      <c r="AP51" s="2">
        <f>ABS(AVERAGE(eod_group_score_df_negative!R51:R55))</f>
        <v>0.18856317258545852</v>
      </c>
      <c r="AQ51" s="2">
        <f>ABS(AVERAGE(eod_group_score_df_negative!S51:S55))</f>
        <v>0.215345089062916</v>
      </c>
      <c r="AR51" s="2">
        <f>ABS(AVERAGE(eod_group_score_df_negative!T51:T55))</f>
        <v>0.21646658328496704</v>
      </c>
      <c r="AS51" s="2">
        <f>ABS(AVERAGE(eod_group_score_df_negative!U51:U55))</f>
        <v>0.49022310866225621</v>
      </c>
      <c r="AT51" s="2">
        <f>ABS(AVERAGE(eod_group_score_df_negative!V51:V55))</f>
        <v>0.22103577446208922</v>
      </c>
      <c r="AU51" s="2">
        <f>ABS(AVERAGE(eod_group_score_df_negative!W51:W55))</f>
        <v>0.27076121016049842</v>
      </c>
      <c r="AV51" s="2">
        <f>ABS(AVERAGE(eod_group_score_df_negative!X51:X55))</f>
        <v>0.25885377334568049</v>
      </c>
      <c r="AW51" s="2">
        <f>ABS(AVERAGE(eod_group_score_df_negative!Y51:Y55))</f>
        <v>0.26366102356896975</v>
      </c>
      <c r="AX51" t="s">
        <v>277</v>
      </c>
      <c r="AY51" s="4">
        <f t="shared" si="2"/>
        <v>0.7146552259119241</v>
      </c>
      <c r="AZ51" s="4">
        <f t="shared" si="3"/>
        <v>0.58121417891676186</v>
      </c>
      <c r="BA51" s="4">
        <f t="shared" si="4"/>
        <v>0.22803643833143264</v>
      </c>
      <c r="BB51" s="4">
        <f t="shared" si="5"/>
        <v>0.30220388797552999</v>
      </c>
      <c r="BC51" s="4">
        <f t="shared" si="6"/>
        <v>0.34689419069692257</v>
      </c>
      <c r="BD51" s="4">
        <f t="shared" si="7"/>
        <v>-0.13441809168065186</v>
      </c>
      <c r="BE51" s="4">
        <f t="shared" si="8"/>
        <v>0.24499897582204394</v>
      </c>
      <c r="BF51" s="4">
        <f t="shared" si="9"/>
        <v>0.25728717156951419</v>
      </c>
      <c r="BG51" s="4">
        <f t="shared" si="10"/>
        <v>-0.14534393497390061</v>
      </c>
      <c r="BH51" s="4">
        <f t="shared" si="11"/>
        <v>0.20322561309285581</v>
      </c>
      <c r="BI51" s="4">
        <f t="shared" si="12"/>
        <v>0.44260699258194364</v>
      </c>
      <c r="BJ51" s="4">
        <f t="shared" si="13"/>
        <v>0.2515912216256378</v>
      </c>
      <c r="BK51" s="4">
        <f t="shared" si="14"/>
        <v>0.49853024066050272</v>
      </c>
      <c r="BL51" s="4">
        <f t="shared" si="15"/>
        <v>0.21415952605160324</v>
      </c>
      <c r="BM51" s="4">
        <f t="shared" si="16"/>
        <v>-0.11583687666388219</v>
      </c>
      <c r="BN51" s="4">
        <f t="shared" si="17"/>
        <v>8.7320376050395332E-2</v>
      </c>
      <c r="BO51" s="4">
        <f t="shared" si="18"/>
        <v>-2.0616763646858799E-2</v>
      </c>
      <c r="BP51" s="4">
        <f t="shared" si="19"/>
        <v>0.24975473655853958</v>
      </c>
      <c r="BQ51" s="4">
        <f t="shared" si="20"/>
        <v>-0.52613886979037905</v>
      </c>
      <c r="BR51" s="4">
        <f t="shared" si="21"/>
        <v>0.59626280525194075</v>
      </c>
      <c r="BS51" s="4">
        <f t="shared" si="22"/>
        <v>0.69224704427600181</v>
      </c>
      <c r="BT51" s="4">
        <f t="shared" si="23"/>
        <v>0.11614622235499204</v>
      </c>
      <c r="BU51" s="4">
        <f t="shared" si="24"/>
        <v>-2.2997244300748017E-2</v>
      </c>
      <c r="BV51" t="s">
        <v>277</v>
      </c>
      <c r="BW51" s="1">
        <f t="shared" si="1"/>
        <v>45442</v>
      </c>
      <c r="BX51">
        <f>group_stock_price_index[[#This Row],[VNINDEX]]</f>
        <v>1266.32</v>
      </c>
      <c r="BY51" s="5">
        <f t="shared" si="25"/>
        <v>0.68384805108083813</v>
      </c>
      <c r="BZ51" s="5">
        <f t="shared" si="26"/>
        <v>0.28749293706078322</v>
      </c>
      <c r="CA51" s="5">
        <f t="shared" si="27"/>
        <v>0.32891050981124342</v>
      </c>
      <c r="CB51" s="5">
        <f t="shared" si="28"/>
        <v>0.60115410240772893</v>
      </c>
      <c r="CC51" s="5">
        <f t="shared" si="29"/>
        <v>0.30778750504034169</v>
      </c>
      <c r="CD51" s="5">
        <f t="shared" ref="CD51:CE51" si="186">IF(AVERAGE(BS51:BS55)&lt;0,0,AVERAGE(BS51:BS55))</f>
        <v>1.2347367034719114E-2</v>
      </c>
      <c r="CE51" s="5">
        <f t="shared" si="186"/>
        <v>0.30088844403402881</v>
      </c>
      <c r="CF51" s="5">
        <f t="shared" ref="CF51:CG51" si="187">IF(AVERAGE(BE51:BE55)&lt;0,0,AVERAGE(BE51:BE55))</f>
        <v>0.46692659309183859</v>
      </c>
      <c r="CG51" s="5">
        <f t="shared" si="187"/>
        <v>0.66873699566035971</v>
      </c>
      <c r="CH51" s="5">
        <f t="shared" si="32"/>
        <v>0.29565790261409053</v>
      </c>
      <c r="CI51" s="5">
        <f t="shared" si="33"/>
        <v>0.1413356923958809</v>
      </c>
      <c r="CJ51" s="5">
        <f t="shared" si="34"/>
        <v>5.6747486860156847E-3</v>
      </c>
      <c r="CK51" s="5">
        <f t="shared" si="35"/>
        <v>0</v>
      </c>
      <c r="CL51" s="5">
        <f t="shared" si="36"/>
        <v>0</v>
      </c>
      <c r="CM51" s="5">
        <f t="shared" si="37"/>
        <v>0.36520600319699598</v>
      </c>
      <c r="CN51" s="5">
        <f t="shared" si="38"/>
        <v>0</v>
      </c>
      <c r="CO51" s="5">
        <f t="shared" si="39"/>
        <v>0.55026497703227473</v>
      </c>
      <c r="CP51" s="5">
        <f t="shared" si="40"/>
        <v>0.28595978979465164</v>
      </c>
      <c r="CQ51" s="5">
        <f t="shared" si="41"/>
        <v>0.47035292472888718</v>
      </c>
      <c r="CR51" s="5">
        <f t="shared" ref="CR51:CS51" si="188">IF(AVERAGE(BH51:BH55)&lt;0,0,AVERAGE(BH51:BH55))</f>
        <v>0.15819761098418475</v>
      </c>
      <c r="CS51" s="5">
        <f t="shared" si="188"/>
        <v>0.63726562344055504</v>
      </c>
      <c r="CT51" s="5">
        <f t="shared" si="43"/>
        <v>0.88191740173043909</v>
      </c>
      <c r="CU51" s="5">
        <f t="shared" si="44"/>
        <v>0.27800638430208935</v>
      </c>
    </row>
    <row r="52" spans="1:99" x14ac:dyDescent="0.25">
      <c r="A52" s="1">
        <f>eod_group_score_df_positive[[#This Row],[date]]</f>
        <v>45441</v>
      </c>
      <c r="B52" s="1" t="s">
        <v>277</v>
      </c>
      <c r="C52" s="2">
        <f>AVERAGE(eod_group_score_df_positive!C52:C56)</f>
        <v>0.38282692453362693</v>
      </c>
      <c r="D52" s="2">
        <f>AVERAGE(eod_group_score_df_positive!D52:D56)</f>
        <v>4.4615637281050251</v>
      </c>
      <c r="E52" s="2">
        <f>AVERAGE(eod_group_score_df_positive!E52:E56)</f>
        <v>0.59549396162543422</v>
      </c>
      <c r="F52" s="2">
        <f>AVERAGE(eod_group_score_df_positive!F52:F56)</f>
        <v>1.0633397162948612</v>
      </c>
      <c r="G52" s="2">
        <f>AVERAGE(eod_group_score_df_positive!G52:G56)</f>
        <v>0.73287654222772169</v>
      </c>
      <c r="H52" s="2">
        <f>AVERAGE(eod_group_score_df_positive!H52:H56)</f>
        <v>1.0866176077950733</v>
      </c>
      <c r="I52" s="2">
        <f>AVERAGE(eod_group_score_df_positive!I52:I56)</f>
        <v>0.97861657778550648</v>
      </c>
      <c r="J52" s="2">
        <f>AVERAGE(eod_group_score_df_positive!J52:J56)</f>
        <v>1.7950491951530707</v>
      </c>
      <c r="K52" s="2">
        <f>AVERAGE(eod_group_score_df_positive!K52:K56)</f>
        <v>0.15031539517661124</v>
      </c>
      <c r="L52" s="2">
        <f>AVERAGE(eod_group_score_df_positive!L52:L56)</f>
        <v>0.57051229593070807</v>
      </c>
      <c r="M52" s="2">
        <f>AVERAGE(eod_group_score_df_positive!M52:M56)</f>
        <v>1.1823421769187319</v>
      </c>
      <c r="N52" s="2">
        <f>AVERAGE(eod_group_score_df_positive!N52:N56)</f>
        <v>0.81449768320318383</v>
      </c>
      <c r="O52" s="2">
        <f>AVERAGE(eod_group_score_df_positive!O52:O56)</f>
        <v>0.40488157913307116</v>
      </c>
      <c r="P52" s="2">
        <f>AVERAGE(eod_group_score_df_positive!P52:P56)</f>
        <v>0.31818951156160608</v>
      </c>
      <c r="Q52" s="2">
        <f>AVERAGE(eod_group_score_df_positive!Q52:Q56)</f>
        <v>0.25973256941707479</v>
      </c>
      <c r="R52" s="2">
        <f>AVERAGE(eod_group_score_df_positive!R52:R56)</f>
        <v>0.23707708830535007</v>
      </c>
      <c r="S52" s="2">
        <f>AVERAGE(eod_group_score_df_positive!S52:S56)</f>
        <v>0.94494659715019991</v>
      </c>
      <c r="T52" s="2">
        <f>AVERAGE(eod_group_score_df_positive!T52:T56)</f>
        <v>0.43641706776005795</v>
      </c>
      <c r="U52" s="2">
        <f>AVERAGE(eod_group_score_df_positive!U52:U56)</f>
        <v>0.29460570812793624</v>
      </c>
      <c r="V52" s="2">
        <f>AVERAGE(eod_group_score_df_positive!V52:V56)</f>
        <v>0.70093616150444871</v>
      </c>
      <c r="W52" s="2">
        <f>AVERAGE(eod_group_score_df_positive!W52:W56)</f>
        <v>0.34433852527762887</v>
      </c>
      <c r="X52" s="2">
        <f>AVERAGE(eod_group_score_df_positive!X52:X56)</f>
        <v>0.4558577954707449</v>
      </c>
      <c r="Y52" s="2">
        <f>AVERAGE(eod_group_score_df_positive!Y52:Y56)</f>
        <v>0.42063627291604017</v>
      </c>
      <c r="Z52" s="1" t="s">
        <v>277</v>
      </c>
      <c r="AA52" s="2">
        <f>ABS(AVERAGE(eod_group_score_df_negative!C52:C56))</f>
        <v>6.9293830698603953E-2</v>
      </c>
      <c r="AB52" s="2">
        <f>ABS(AVERAGE(eod_group_score_df_negative!D52:D56))</f>
        <v>0.17853289607576123</v>
      </c>
      <c r="AC52" s="2">
        <f>ABS(AVERAGE(eod_group_score_df_negative!E52:E56))</f>
        <v>0.40461133650531889</v>
      </c>
      <c r="AD52" s="2">
        <f>ABS(AVERAGE(eod_group_score_df_negative!F52:F56))</f>
        <v>0.54974246938200055</v>
      </c>
      <c r="AE52" s="2">
        <f>ABS(AVERAGE(eod_group_score_df_negative!G52:G56))</f>
        <v>0.33028421728626428</v>
      </c>
      <c r="AF52" s="2">
        <f>ABS(AVERAGE(eod_group_score_df_negative!H52:H56))</f>
        <v>1.0336721602221055</v>
      </c>
      <c r="AG52" s="2">
        <f>ABS(AVERAGE(eod_group_score_df_negative!I52:I56))</f>
        <v>0.36423192325149328</v>
      </c>
      <c r="AH52" s="2">
        <f>ABS(AVERAGE(eod_group_score_df_negative!J52:J56))</f>
        <v>0.41260098486701147</v>
      </c>
      <c r="AI52" s="2">
        <f>ABS(AVERAGE(eod_group_score_df_negative!K52:K56))</f>
        <v>0.25677683606875884</v>
      </c>
      <c r="AJ52" s="2">
        <f>ABS(AVERAGE(eod_group_score_df_negative!L52:L56))</f>
        <v>0.2630956628525572</v>
      </c>
      <c r="AK52" s="2">
        <f>ABS(AVERAGE(eod_group_score_df_negative!M52:M56))</f>
        <v>0.17337930024572465</v>
      </c>
      <c r="AL52" s="2">
        <f>ABS(AVERAGE(eod_group_score_df_negative!N52:N56))</f>
        <v>0.3609193072551079</v>
      </c>
      <c r="AM52" s="2">
        <f>ABS(AVERAGE(eod_group_score_df_negative!O52:O56))</f>
        <v>0.17008818612545765</v>
      </c>
      <c r="AN52" s="2">
        <f>ABS(AVERAGE(eod_group_score_df_negative!P52:P56))</f>
        <v>0.20022465508198231</v>
      </c>
      <c r="AO52" s="2">
        <f>ABS(AVERAGE(eod_group_score_df_negative!Q52:Q56))</f>
        <v>0.27726503065366354</v>
      </c>
      <c r="AP52" s="2">
        <f>ABS(AVERAGE(eod_group_score_df_negative!R52:R56))</f>
        <v>0.13888787322308169</v>
      </c>
      <c r="AQ52" s="2">
        <f>ABS(AVERAGE(eod_group_score_df_negative!S52:S56))</f>
        <v>0.21783816309954807</v>
      </c>
      <c r="AR52" s="2">
        <f>ABS(AVERAGE(eod_group_score_df_negative!T52:T56))</f>
        <v>0.21526400404470128</v>
      </c>
      <c r="AS52" s="2">
        <f>ABS(AVERAGE(eod_group_score_df_negative!U52:U56))</f>
        <v>0.49022310866225621</v>
      </c>
      <c r="AT52" s="2">
        <f>ABS(AVERAGE(eod_group_score_df_negative!V52:V56))</f>
        <v>0.24504026040190011</v>
      </c>
      <c r="AU52" s="2">
        <f>ABS(AVERAGE(eod_group_score_df_negative!W52:W56))</f>
        <v>0.28274798556782343</v>
      </c>
      <c r="AV52" s="2">
        <f>ABS(AVERAGE(eod_group_score_df_negative!X52:X56))</f>
        <v>0.2572968817225344</v>
      </c>
      <c r="AW52" s="2">
        <f>ABS(AVERAGE(eod_group_score_df_negative!Y52:Y56))</f>
        <v>0.26421125441372173</v>
      </c>
      <c r="AX52" t="s">
        <v>277</v>
      </c>
      <c r="AY52" s="4">
        <f t="shared" si="2"/>
        <v>0.69347202092940274</v>
      </c>
      <c r="AZ52" s="4">
        <f t="shared" si="3"/>
        <v>0.92304776795147836</v>
      </c>
      <c r="BA52" s="4">
        <f t="shared" si="4"/>
        <v>0.19086252765272271</v>
      </c>
      <c r="BB52" s="4">
        <f t="shared" si="5"/>
        <v>0.31839496553447544</v>
      </c>
      <c r="BC52" s="4">
        <f t="shared" si="6"/>
        <v>0.37867492882778964</v>
      </c>
      <c r="BD52" s="4">
        <f t="shared" si="7"/>
        <v>2.4970854631100992E-2</v>
      </c>
      <c r="BE52" s="4">
        <f t="shared" si="8"/>
        <v>0.45752343176431415</v>
      </c>
      <c r="BF52" s="4">
        <f t="shared" si="9"/>
        <v>0.62620800287909917</v>
      </c>
      <c r="BG52" s="4">
        <f t="shared" si="10"/>
        <v>-0.26151675890857079</v>
      </c>
      <c r="BH52" s="4">
        <f t="shared" si="11"/>
        <v>0.36877842856353771</v>
      </c>
      <c r="BI52" s="4">
        <f t="shared" si="12"/>
        <v>0.74422578211513746</v>
      </c>
      <c r="BJ52" s="4">
        <f t="shared" si="13"/>
        <v>0.38588720397110055</v>
      </c>
      <c r="BK52" s="4">
        <f t="shared" si="14"/>
        <v>0.40835780800063676</v>
      </c>
      <c r="BL52" s="4">
        <f t="shared" si="15"/>
        <v>0.22754944611829064</v>
      </c>
      <c r="BM52" s="4">
        <f t="shared" si="16"/>
        <v>-3.2649049519549452E-2</v>
      </c>
      <c r="BN52" s="4">
        <f t="shared" si="17"/>
        <v>0.26116586684858661</v>
      </c>
      <c r="BO52" s="4">
        <f t="shared" si="18"/>
        <v>0.62531644626515437</v>
      </c>
      <c r="BP52" s="4">
        <f t="shared" si="19"/>
        <v>0.33935781363558332</v>
      </c>
      <c r="BQ52" s="4">
        <f t="shared" si="20"/>
        <v>-0.24924849387457468</v>
      </c>
      <c r="BR52" s="4">
        <f t="shared" si="21"/>
        <v>0.48193156884800464</v>
      </c>
      <c r="BS52" s="4">
        <f t="shared" si="22"/>
        <v>9.8216974284405623E-2</v>
      </c>
      <c r="BT52" s="4">
        <f t="shared" si="23"/>
        <v>0.2784261536777336</v>
      </c>
      <c r="BU52" s="4">
        <f t="shared" si="24"/>
        <v>0.22840853220602783</v>
      </c>
      <c r="BV52" t="s">
        <v>277</v>
      </c>
      <c r="BW52" s="1">
        <f t="shared" si="1"/>
        <v>45441</v>
      </c>
      <c r="BX52">
        <f>group_stock_price_index[[#This Row],[VNINDEX]]</f>
        <v>1272.6400000000001</v>
      </c>
      <c r="BY52" s="5">
        <f t="shared" si="25"/>
        <v>0.57958362468832836</v>
      </c>
      <c r="BZ52" s="5">
        <f t="shared" si="26"/>
        <v>0.41191397626929549</v>
      </c>
      <c r="CA52" s="5">
        <f t="shared" si="27"/>
        <v>0.41977536039908803</v>
      </c>
      <c r="CB52" s="5">
        <f t="shared" si="28"/>
        <v>0.7966176905158544</v>
      </c>
      <c r="CC52" s="5">
        <f t="shared" si="29"/>
        <v>0.46651068951196084</v>
      </c>
      <c r="CD52" s="5">
        <f t="shared" ref="CD52:CE52" si="189">IF(AVERAGE(BS52:BS56)&lt;0,0,AVERAGE(BS52:BS56))</f>
        <v>1.9560975735005058E-2</v>
      </c>
      <c r="CE52" s="5">
        <f t="shared" si="189"/>
        <v>0.42510041843882745</v>
      </c>
      <c r="CF52" s="5">
        <f t="shared" ref="CF52:CG52" si="190">IF(AVERAGE(BE52:BE56)&lt;0,0,AVERAGE(BE52:BE56))</f>
        <v>0.5889146226434343</v>
      </c>
      <c r="CG52" s="5">
        <f t="shared" si="190"/>
        <v>0.79875214310963338</v>
      </c>
      <c r="CH52" s="5">
        <f t="shared" si="32"/>
        <v>0.36302921090416906</v>
      </c>
      <c r="CI52" s="5">
        <f t="shared" si="33"/>
        <v>0.21463459815174907</v>
      </c>
      <c r="CJ52" s="5">
        <f t="shared" si="34"/>
        <v>0.1684777205648354</v>
      </c>
      <c r="CK52" s="5">
        <f t="shared" si="35"/>
        <v>0</v>
      </c>
      <c r="CL52" s="5">
        <f t="shared" si="36"/>
        <v>6.5889874920809485E-2</v>
      </c>
      <c r="CM52" s="5">
        <f t="shared" si="37"/>
        <v>0.48174700188508429</v>
      </c>
      <c r="CN52" s="5">
        <f t="shared" si="38"/>
        <v>0</v>
      </c>
      <c r="CO52" s="5">
        <f t="shared" si="39"/>
        <v>0.61111913571802745</v>
      </c>
      <c r="CP52" s="5">
        <f t="shared" si="40"/>
        <v>0.35540888593214071</v>
      </c>
      <c r="CQ52" s="5">
        <f t="shared" si="41"/>
        <v>0.47586377010889247</v>
      </c>
      <c r="CR52" s="5">
        <f t="shared" ref="CR52:CS52" si="191">IF(AVERAGE(BH52:BH56)&lt;0,0,AVERAGE(BH52:BH56))</f>
        <v>0.14390967390297327</v>
      </c>
      <c r="CS52" s="5">
        <f t="shared" si="191"/>
        <v>0.70132495703986408</v>
      </c>
      <c r="CT52" s="5">
        <f t="shared" si="43"/>
        <v>0.96358673746672763</v>
      </c>
      <c r="CU52" s="5">
        <f t="shared" si="44"/>
        <v>0.4532727415778412</v>
      </c>
    </row>
    <row r="53" spans="1:99" x14ac:dyDescent="0.25">
      <c r="A53" s="1">
        <f>eod_group_score_df_positive[[#This Row],[date]]</f>
        <v>45440</v>
      </c>
      <c r="B53" s="1" t="s">
        <v>277</v>
      </c>
      <c r="C53" s="2">
        <f>AVERAGE(eod_group_score_df_positive!C53:C57)</f>
        <v>0.37480032430488797</v>
      </c>
      <c r="D53" s="2">
        <f>AVERAGE(eod_group_score_df_positive!D53:D57)</f>
        <v>4.4675649140263651</v>
      </c>
      <c r="E53" s="2">
        <f>AVERAGE(eod_group_score_df_positive!E53:E57)</f>
        <v>0.65185817777155863</v>
      </c>
      <c r="F53" s="2">
        <f>AVERAGE(eod_group_score_df_positive!F53:F57)</f>
        <v>1.1317036556234354</v>
      </c>
      <c r="G53" s="2">
        <f>AVERAGE(eod_group_score_df_positive!G53:G57)</f>
        <v>0.75911227288727112</v>
      </c>
      <c r="H53" s="2">
        <f>AVERAGE(eod_group_score_df_positive!H53:H57)</f>
        <v>1.1313212057471316</v>
      </c>
      <c r="I53" s="2">
        <f>AVERAGE(eod_group_score_df_positive!I53:I57)</f>
        <v>1.3609675099143099</v>
      </c>
      <c r="J53" s="2">
        <f>AVERAGE(eod_group_score_df_positive!J53:J57)</f>
        <v>2.5967930096316958</v>
      </c>
      <c r="K53" s="2">
        <f>AVERAGE(eod_group_score_df_positive!K53:K57)</f>
        <v>0.15264262310887156</v>
      </c>
      <c r="L53" s="2">
        <f>AVERAGE(eod_group_score_df_positive!L53:L57)</f>
        <v>0.62513308611398621</v>
      </c>
      <c r="M53" s="2">
        <f>AVERAGE(eod_group_score_df_positive!M53:M57)</f>
        <v>1.1513554150958818</v>
      </c>
      <c r="N53" s="2">
        <f>AVERAGE(eod_group_score_df_positive!N53:N57)</f>
        <v>0.59754505658539403</v>
      </c>
      <c r="O53" s="2">
        <f>AVERAGE(eod_group_score_df_positive!O53:O57)</f>
        <v>0.35128310448319244</v>
      </c>
      <c r="P53" s="2">
        <f>AVERAGE(eod_group_score_df_positive!P53:P57)</f>
        <v>0.23564290591397116</v>
      </c>
      <c r="Q53" s="2">
        <f>AVERAGE(eod_group_score_df_positive!Q53:Q57)</f>
        <v>0.22407310955483664</v>
      </c>
      <c r="R53" s="2">
        <f>AVERAGE(eod_group_score_df_positive!R53:R57)</f>
        <v>0.23112793081459299</v>
      </c>
      <c r="S53" s="2">
        <f>AVERAGE(eod_group_score_df_positive!S53:S57)</f>
        <v>1.5162620996909761</v>
      </c>
      <c r="T53" s="2">
        <f>AVERAGE(eod_group_score_df_positive!T53:T57)</f>
        <v>0.45003452086692713</v>
      </c>
      <c r="U53" s="2">
        <f>AVERAGE(eod_group_score_df_positive!U53:U57)</f>
        <v>0.25394701896510707</v>
      </c>
      <c r="V53" s="2">
        <f>AVERAGE(eod_group_score_df_positive!V53:V57)</f>
        <v>0.50386956296384711</v>
      </c>
      <c r="W53" s="2">
        <f>AVERAGE(eod_group_score_df_positive!W53:W57)</f>
        <v>0.25523934563618866</v>
      </c>
      <c r="X53" s="2">
        <f>AVERAGE(eod_group_score_df_positive!X53:X57)</f>
        <v>0.51170904973330833</v>
      </c>
      <c r="Y53" s="2">
        <f>AVERAGE(eod_group_score_df_positive!Y53:Y57)</f>
        <v>0.38417375797198794</v>
      </c>
      <c r="Z53" s="1" t="s">
        <v>277</v>
      </c>
      <c r="AA53" s="2">
        <f>ABS(AVERAGE(eod_group_score_df_negative!C53:C57))</f>
        <v>6.465089666712906E-2</v>
      </c>
      <c r="AB53" s="2">
        <f>ABS(AVERAGE(eod_group_score_df_negative!D53:D57))</f>
        <v>8.2815335778452057E-2</v>
      </c>
      <c r="AC53" s="2">
        <f>ABS(AVERAGE(eod_group_score_df_negative!E53:E57))</f>
        <v>0.35524617483744891</v>
      </c>
      <c r="AD53" s="2">
        <f>ABS(AVERAGE(eod_group_score_df_negative!F53:F57))</f>
        <v>0.55389611937935579</v>
      </c>
      <c r="AE53" s="2">
        <f>ABS(AVERAGE(eod_group_score_df_negative!G53:G57))</f>
        <v>0.333616193020563</v>
      </c>
      <c r="AF53" s="2">
        <f>ABS(AVERAGE(eod_group_score_df_negative!H53:H57))</f>
        <v>0.85169781800674171</v>
      </c>
      <c r="AG53" s="2">
        <f>ABS(AVERAGE(eod_group_score_df_negative!I53:I57))</f>
        <v>0.36470393714146193</v>
      </c>
      <c r="AH53" s="2">
        <f>ABS(AVERAGE(eod_group_score_df_negative!J53:J57))</f>
        <v>0.2417907031916362</v>
      </c>
      <c r="AI53" s="2">
        <f>ABS(AVERAGE(eod_group_score_df_negative!K53:K57))</f>
        <v>0.41776498269030016</v>
      </c>
      <c r="AJ53" s="2">
        <f>ABS(AVERAGE(eod_group_score_df_negative!L53:L57))</f>
        <v>0.33952171822442256</v>
      </c>
      <c r="AK53" s="2">
        <f>ABS(AVERAGE(eod_group_score_df_negative!M53:M57))</f>
        <v>0.19208258067944078</v>
      </c>
      <c r="AL53" s="2">
        <f>ABS(AVERAGE(eod_group_score_df_negative!N53:N57))</f>
        <v>0.35320983973888859</v>
      </c>
      <c r="AM53" s="2">
        <f>ABS(AVERAGE(eod_group_score_df_negative!O53:O57))</f>
        <v>8.2202222061487654E-2</v>
      </c>
      <c r="AN53" s="2">
        <f>ABS(AVERAGE(eod_group_score_df_negative!P53:P57))</f>
        <v>0.21115777368910155</v>
      </c>
      <c r="AO53" s="2">
        <f>ABS(AVERAGE(eod_group_score_df_negative!Q53:Q57))</f>
        <v>0.31832146250023297</v>
      </c>
      <c r="AP53" s="2">
        <f>ABS(AVERAGE(eod_group_score_df_negative!R53:R57))</f>
        <v>0.13008132602528683</v>
      </c>
      <c r="AQ53" s="2">
        <f>ABS(AVERAGE(eod_group_score_df_negative!S53:S57))</f>
        <v>0.16785046954416211</v>
      </c>
      <c r="AR53" s="2">
        <f>ABS(AVERAGE(eod_group_score_df_negative!T53:T57))</f>
        <v>0.2936869774791302</v>
      </c>
      <c r="AS53" s="2">
        <f>ABS(AVERAGE(eod_group_score_df_negative!U53:U57))</f>
        <v>0.64473689029238035</v>
      </c>
      <c r="AT53" s="2">
        <f>ABS(AVERAGE(eod_group_score_df_negative!V53:V57))</f>
        <v>0.22477818711843106</v>
      </c>
      <c r="AU53" s="2">
        <f>ABS(AVERAGE(eod_group_score_df_negative!W53:W57))</f>
        <v>0.29186596313972046</v>
      </c>
      <c r="AV53" s="2">
        <f>ABS(AVERAGE(eod_group_score_df_negative!X53:X57))</f>
        <v>0.27868410564273172</v>
      </c>
      <c r="AW53" s="2">
        <f>ABS(AVERAGE(eod_group_score_df_negative!Y53:Y57))</f>
        <v>0.28958298297129137</v>
      </c>
      <c r="AX53" t="s">
        <v>277</v>
      </c>
      <c r="AY53" s="4">
        <f t="shared" si="2"/>
        <v>0.70576531099798279</v>
      </c>
      <c r="AZ53" s="4">
        <f t="shared" si="3"/>
        <v>0.96360069654310565</v>
      </c>
      <c r="BA53" s="4">
        <f t="shared" si="4"/>
        <v>0.29451963162080053</v>
      </c>
      <c r="BB53" s="4">
        <f t="shared" si="5"/>
        <v>0.34279046830266863</v>
      </c>
      <c r="BC53" s="4">
        <f t="shared" si="6"/>
        <v>0.38938866620739832</v>
      </c>
      <c r="BD53" s="4">
        <f t="shared" si="7"/>
        <v>0.14100892850289465</v>
      </c>
      <c r="BE53" s="4">
        <f t="shared" si="8"/>
        <v>0.57731938166596419</v>
      </c>
      <c r="BF53" s="4">
        <f t="shared" si="9"/>
        <v>0.82963989957432371</v>
      </c>
      <c r="BG53" s="4">
        <f t="shared" si="10"/>
        <v>-0.4647945730141132</v>
      </c>
      <c r="BH53" s="4">
        <f t="shared" si="11"/>
        <v>0.29607624054227882</v>
      </c>
      <c r="BI53" s="4">
        <f t="shared" si="12"/>
        <v>0.71404325129484447</v>
      </c>
      <c r="BJ53" s="4">
        <f t="shared" si="13"/>
        <v>0.25699075312799419</v>
      </c>
      <c r="BK53" s="4">
        <f t="shared" si="14"/>
        <v>0.62073815639056051</v>
      </c>
      <c r="BL53" s="4">
        <f t="shared" si="15"/>
        <v>5.4801018312285552E-2</v>
      </c>
      <c r="BM53" s="4">
        <f t="shared" si="16"/>
        <v>-0.17376345155575643</v>
      </c>
      <c r="BN53" s="4">
        <f t="shared" si="17"/>
        <v>0.27974533563545695</v>
      </c>
      <c r="BO53" s="4">
        <f t="shared" si="18"/>
        <v>0.80066597374735637</v>
      </c>
      <c r="BP53" s="4">
        <f t="shared" si="19"/>
        <v>0.21022324046769406</v>
      </c>
      <c r="BQ53" s="4">
        <f t="shared" si="20"/>
        <v>-0.43484685471908863</v>
      </c>
      <c r="BR53" s="4">
        <f t="shared" si="21"/>
        <v>0.3830264703540241</v>
      </c>
      <c r="BS53" s="4">
        <f t="shared" si="22"/>
        <v>-6.6946192837134086E-2</v>
      </c>
      <c r="BT53" s="4">
        <f t="shared" si="23"/>
        <v>0.29482156127694692</v>
      </c>
      <c r="BU53" s="4">
        <f t="shared" si="24"/>
        <v>0.14039306659591516</v>
      </c>
      <c r="BV53" t="s">
        <v>277</v>
      </c>
      <c r="BW53" s="1">
        <f t="shared" si="1"/>
        <v>45440</v>
      </c>
      <c r="BX53">
        <f>group_stock_price_index[[#This Row],[VNINDEX]]</f>
        <v>1281.73</v>
      </c>
      <c r="BY53" s="5">
        <f t="shared" si="25"/>
        <v>0.441735098376971</v>
      </c>
      <c r="BZ53" s="5">
        <f t="shared" si="26"/>
        <v>0.53975950856904409</v>
      </c>
      <c r="CA53" s="5">
        <f t="shared" si="27"/>
        <v>0.46259109165411771</v>
      </c>
      <c r="CB53" s="5">
        <f t="shared" si="28"/>
        <v>0.84557910460242347</v>
      </c>
      <c r="CC53" s="5">
        <f t="shared" si="29"/>
        <v>0.58930327357407697</v>
      </c>
      <c r="CD53" s="5">
        <f t="shared" ref="CD53:CE53" si="192">IF(AVERAGE(BS53:BS57)&lt;0,0,AVERAGE(BS53:BS57))</f>
        <v>0.15022312023573442</v>
      </c>
      <c r="CE53" s="5">
        <f t="shared" si="192"/>
        <v>0.48244140602520103</v>
      </c>
      <c r="CF53" s="5">
        <f t="shared" ref="CF53:CG53" si="193">IF(AVERAGE(BE53:BE57)&lt;0,0,AVERAGE(BE53:BE57))</f>
        <v>0.65049323133031456</v>
      </c>
      <c r="CG53" s="5">
        <f t="shared" si="193"/>
        <v>0.84674337401056188</v>
      </c>
      <c r="CH53" s="5">
        <f t="shared" si="32"/>
        <v>0.3601579459422718</v>
      </c>
      <c r="CI53" s="5">
        <f t="shared" si="33"/>
        <v>0.27109096401860788</v>
      </c>
      <c r="CJ53" s="5">
        <f t="shared" si="34"/>
        <v>0.34301032685336519</v>
      </c>
      <c r="CK53" s="5">
        <f t="shared" si="35"/>
        <v>0</v>
      </c>
      <c r="CL53" s="5">
        <f t="shared" si="36"/>
        <v>2.9902627730715232E-2</v>
      </c>
      <c r="CM53" s="5">
        <f t="shared" si="37"/>
        <v>0.58659712423964083</v>
      </c>
      <c r="CN53" s="5">
        <f t="shared" si="38"/>
        <v>2.2620257556208688E-2</v>
      </c>
      <c r="CO53" s="5">
        <f t="shared" si="39"/>
        <v>0.67832746858874349</v>
      </c>
      <c r="CP53" s="5">
        <f t="shared" si="40"/>
        <v>0.39096481574449626</v>
      </c>
      <c r="CQ53" s="5">
        <f t="shared" si="41"/>
        <v>0.50307613028943721</v>
      </c>
      <c r="CR53" s="5">
        <f t="shared" ref="CR53:CS53" si="194">IF(AVERAGE(BH53:BH57)&lt;0,0,AVERAGE(BH53:BH57))</f>
        <v>3.4667772962292592E-2</v>
      </c>
      <c r="CS53" s="5">
        <f t="shared" si="194"/>
        <v>0.57373990499178273</v>
      </c>
      <c r="CT53" s="5">
        <f t="shared" si="43"/>
        <v>0.9756470922304612</v>
      </c>
      <c r="CU53" s="5">
        <f t="shared" si="44"/>
        <v>0.50850634492681057</v>
      </c>
    </row>
    <row r="54" spans="1:99" x14ac:dyDescent="0.25">
      <c r="A54" s="1">
        <f>eod_group_score_df_positive[[#This Row],[date]]</f>
        <v>45439</v>
      </c>
      <c r="B54" s="1" t="s">
        <v>277</v>
      </c>
      <c r="C54" s="2">
        <f>AVERAGE(eod_group_score_df_positive!C54:C58)</f>
        <v>0.37576971995282549</v>
      </c>
      <c r="D54" s="2">
        <f>AVERAGE(eod_group_score_df_positive!D54:D58)</f>
        <v>4.316207766572747</v>
      </c>
      <c r="E54" s="2">
        <f>AVERAGE(eod_group_score_df_positive!E54:E58)</f>
        <v>0.68461699666287212</v>
      </c>
      <c r="F54" s="2">
        <f>AVERAGE(eod_group_score_df_positive!F54:F58)</f>
        <v>1.4315739145465358</v>
      </c>
      <c r="G54" s="2">
        <f>AVERAGE(eod_group_score_df_positive!G54:G58)</f>
        <v>0.60760367843039764</v>
      </c>
      <c r="H54" s="2">
        <f>AVERAGE(eod_group_score_df_positive!H54:H58)</f>
        <v>0.59790690156315551</v>
      </c>
      <c r="I54" s="2">
        <f>AVERAGE(eod_group_score_df_positive!I54:I58)</f>
        <v>1.3045223427396704</v>
      </c>
      <c r="J54" s="2">
        <f>AVERAGE(eod_group_score_df_positive!J54:J58)</f>
        <v>3.0434708707365976</v>
      </c>
      <c r="K54" s="2">
        <f>AVERAGE(eod_group_score_df_positive!K54:K58)</f>
        <v>0.9941433514994461</v>
      </c>
      <c r="L54" s="2">
        <f>AVERAGE(eod_group_score_df_positive!L54:L58)</f>
        <v>0.41731034888381535</v>
      </c>
      <c r="M54" s="2">
        <f>AVERAGE(eod_group_score_df_positive!M54:M58)</f>
        <v>1.1067020468348312</v>
      </c>
      <c r="N54" s="2">
        <f>AVERAGE(eod_group_score_df_positive!N54:N58)</f>
        <v>0.71584779377655017</v>
      </c>
      <c r="O54" s="2">
        <f>AVERAGE(eod_group_score_df_positive!O54:O58)</f>
        <v>0.48145603788728425</v>
      </c>
      <c r="P54" s="2">
        <f>AVERAGE(eod_group_score_df_positive!P54:P58)</f>
        <v>0.18159343518678964</v>
      </c>
      <c r="Q54" s="2">
        <f>AVERAGE(eod_group_score_df_positive!Q54:Q58)</f>
        <v>0.17047598957340421</v>
      </c>
      <c r="R54" s="2">
        <f>AVERAGE(eod_group_score_df_positive!R54:R58)</f>
        <v>0.25736291521353849</v>
      </c>
      <c r="S54" s="2">
        <f>AVERAGE(eod_group_score_df_positive!S54:S58)</f>
        <v>1.7063446596456</v>
      </c>
      <c r="T54" s="2">
        <f>AVERAGE(eod_group_score_df_positive!T54:T58)</f>
        <v>0.66854897056697871</v>
      </c>
      <c r="U54" s="2">
        <f>AVERAGE(eod_group_score_df_positive!U54:U58)</f>
        <v>0.36149955997870425</v>
      </c>
      <c r="V54" s="2">
        <f>AVERAGE(eod_group_score_df_positive!V54:V58)</f>
        <v>0.65569307366871254</v>
      </c>
      <c r="W54" s="2">
        <f>AVERAGE(eod_group_score_df_positive!W54:W58)</f>
        <v>9.4163380254339041E-2</v>
      </c>
      <c r="X54" s="2">
        <f>AVERAGE(eod_group_score_df_positive!X54:X58)</f>
        <v>0.68854113958071961</v>
      </c>
      <c r="Y54" s="2">
        <f>AVERAGE(eod_group_score_df_positive!Y54:Y58)</f>
        <v>0.99129082945320923</v>
      </c>
      <c r="Z54" s="1" t="s">
        <v>277</v>
      </c>
      <c r="AA54" s="2">
        <f>ABS(AVERAGE(eod_group_score_df_negative!C54:C58))</f>
        <v>7.2032454114679928E-2</v>
      </c>
      <c r="AB54" s="2">
        <f>ABS(AVERAGE(eod_group_score_df_negative!D54:D58))</f>
        <v>9.0289247890853269E-2</v>
      </c>
      <c r="AC54" s="2">
        <f>ABS(AVERAGE(eod_group_score_df_negative!E54:E58))</f>
        <v>0.35722920007680792</v>
      </c>
      <c r="AD54" s="2">
        <f>ABS(AVERAGE(eod_group_score_df_negative!F54:F58))</f>
        <v>0.55389442786693421</v>
      </c>
      <c r="AE54" s="2">
        <f>ABS(AVERAGE(eod_group_score_df_negative!G54:G58))</f>
        <v>0.33737832920437372</v>
      </c>
      <c r="AF54" s="2">
        <f>ABS(AVERAGE(eod_group_score_df_negative!H54:H58))</f>
        <v>0.86188503435506691</v>
      </c>
      <c r="AG54" s="2">
        <f>ABS(AVERAGE(eod_group_score_df_negative!I54:I58))</f>
        <v>0.3657909082376854</v>
      </c>
      <c r="AH54" s="2">
        <f>ABS(AVERAGE(eod_group_score_df_negative!J54:J58))</f>
        <v>0.24397611280230783</v>
      </c>
      <c r="AI54" s="2">
        <f>ABS(AVERAGE(eod_group_score_df_negative!K54:K58))</f>
        <v>0.41243515685480847</v>
      </c>
      <c r="AJ54" s="2">
        <f>ABS(AVERAGE(eod_group_score_df_negative!L54:L58))</f>
        <v>0.3636437237389662</v>
      </c>
      <c r="AK54" s="2">
        <f>ABS(AVERAGE(eod_group_score_df_negative!M54:M58))</f>
        <v>0.22154546214613938</v>
      </c>
      <c r="AL54" s="2">
        <f>ABS(AVERAGE(eod_group_score_df_negative!N54:N58))</f>
        <v>0.36334742400477543</v>
      </c>
      <c r="AM54" s="2">
        <f>ABS(AVERAGE(eod_group_score_df_negative!O54:O58))</f>
        <v>8.3054977040943528E-2</v>
      </c>
      <c r="AN54" s="2">
        <f>ABS(AVERAGE(eod_group_score_df_negative!P54:P58))</f>
        <v>0.21840406898342116</v>
      </c>
      <c r="AO54" s="2">
        <f>ABS(AVERAGE(eod_group_score_df_negative!Q54:Q58))</f>
        <v>0.32721908443396314</v>
      </c>
      <c r="AP54" s="2">
        <f>ABS(AVERAGE(eod_group_score_df_negative!R54:R58))</f>
        <v>0.13140560283419933</v>
      </c>
      <c r="AQ54" s="2">
        <f>ABS(AVERAGE(eod_group_score_df_negative!S54:S58))</f>
        <v>0.18119320000972347</v>
      </c>
      <c r="AR54" s="2">
        <f>ABS(AVERAGE(eod_group_score_df_negative!T54:T58))</f>
        <v>0.29373433566388985</v>
      </c>
      <c r="AS54" s="2">
        <f>ABS(AVERAGE(eod_group_score_df_negative!U54:U58))</f>
        <v>0.64834273349168958</v>
      </c>
      <c r="AT54" s="2">
        <f>ABS(AVERAGE(eod_group_score_df_negative!V54:V58))</f>
        <v>0.22303712529073802</v>
      </c>
      <c r="AU54" s="2">
        <f>ABS(AVERAGE(eod_group_score_df_negative!W54:W58))</f>
        <v>0.30900126612823969</v>
      </c>
      <c r="AV54" s="2">
        <f>ABS(AVERAGE(eod_group_score_df_negative!X54:X58))</f>
        <v>0.28468146068277939</v>
      </c>
      <c r="AW54" s="2">
        <f>ABS(AVERAGE(eod_group_score_df_negative!Y54:Y58))</f>
        <v>0.28467054934529268</v>
      </c>
      <c r="AX54" t="s">
        <v>277</v>
      </c>
      <c r="AY54" s="4">
        <f t="shared" si="2"/>
        <v>0.67828448236242289</v>
      </c>
      <c r="AZ54" s="4">
        <f t="shared" si="3"/>
        <v>0.95901994369019494</v>
      </c>
      <c r="BA54" s="4">
        <f t="shared" si="4"/>
        <v>0.31423812613664187</v>
      </c>
      <c r="BB54" s="4">
        <f t="shared" si="5"/>
        <v>0.44205161468992415</v>
      </c>
      <c r="BC54" s="4">
        <f t="shared" si="6"/>
        <v>0.28595819501619979</v>
      </c>
      <c r="BD54" s="4">
        <f t="shared" si="7"/>
        <v>-0.18083271067384457</v>
      </c>
      <c r="BE54" s="4">
        <f t="shared" si="8"/>
        <v>0.56200921231553547</v>
      </c>
      <c r="BF54" s="4">
        <f t="shared" si="9"/>
        <v>0.85157107383087294</v>
      </c>
      <c r="BG54" s="4">
        <f t="shared" si="10"/>
        <v>0.4135625499676206</v>
      </c>
      <c r="BH54" s="4">
        <f t="shared" si="11"/>
        <v>6.8719310169692085E-2</v>
      </c>
      <c r="BI54" s="4">
        <f t="shared" si="12"/>
        <v>0.6664093692656593</v>
      </c>
      <c r="BJ54" s="4">
        <f t="shared" si="13"/>
        <v>0.32663262768757095</v>
      </c>
      <c r="BK54" s="4">
        <f t="shared" si="14"/>
        <v>0.70574541560892956</v>
      </c>
      <c r="BL54" s="4">
        <f t="shared" si="15"/>
        <v>-9.2027158701889059E-2</v>
      </c>
      <c r="BM54" s="4">
        <f t="shared" si="16"/>
        <v>-0.3149380073193947</v>
      </c>
      <c r="BN54" s="4">
        <f t="shared" si="17"/>
        <v>0.32399051500325587</v>
      </c>
      <c r="BO54" s="4">
        <f t="shared" si="18"/>
        <v>0.80801105622028646</v>
      </c>
      <c r="BP54" s="4">
        <f t="shared" si="19"/>
        <v>0.38950549435507331</v>
      </c>
      <c r="BQ54" s="4">
        <f t="shared" si="20"/>
        <v>-0.28404749471051427</v>
      </c>
      <c r="BR54" s="4">
        <f t="shared" si="21"/>
        <v>0.49236494761452898</v>
      </c>
      <c r="BS54" s="4">
        <f t="shared" si="22"/>
        <v>-0.53287878240700837</v>
      </c>
      <c r="BT54" s="4">
        <f t="shared" si="23"/>
        <v>0.4149715376406134</v>
      </c>
      <c r="BU54" s="4">
        <f t="shared" si="24"/>
        <v>0.55379441090395654</v>
      </c>
      <c r="BV54" t="s">
        <v>277</v>
      </c>
      <c r="BW54" s="1">
        <f t="shared" si="1"/>
        <v>45439</v>
      </c>
      <c r="BX54">
        <f>group_stock_price_index[[#This Row],[VNINDEX]]</f>
        <v>1267.68</v>
      </c>
      <c r="BY54" s="5">
        <f t="shared" si="25"/>
        <v>0.30894668201452524</v>
      </c>
      <c r="BZ54" s="5">
        <f t="shared" si="26"/>
        <v>0.65523102676727951</v>
      </c>
      <c r="CA54" s="5">
        <f t="shared" si="27"/>
        <v>0.535636801497404</v>
      </c>
      <c r="CB54" s="5">
        <f t="shared" si="28"/>
        <v>0.8538709813530716</v>
      </c>
      <c r="CC54" s="5">
        <f t="shared" si="29"/>
        <v>0.70800714175222546</v>
      </c>
      <c r="CD54" s="5">
        <f t="shared" ref="CD54:CE54" si="195">IF(AVERAGE(BS54:BS58)&lt;0,0,AVERAGE(BS54:BS58))</f>
        <v>0.29957911555646355</v>
      </c>
      <c r="CE54" s="5">
        <f t="shared" si="195"/>
        <v>0.57635923697901792</v>
      </c>
      <c r="CF54" s="5">
        <f t="shared" ref="CF54:CG54" si="196">IF(AVERAGE(BE54:BE58)&lt;0,0,AVERAGE(BE54:BE58))</f>
        <v>0.6960662306510611</v>
      </c>
      <c r="CG54" s="5">
        <f t="shared" si="196"/>
        <v>0.83983947429852568</v>
      </c>
      <c r="CH54" s="5">
        <f t="shared" si="32"/>
        <v>0.41735961741322758</v>
      </c>
      <c r="CI54" s="5">
        <f t="shared" si="33"/>
        <v>0.40217852415395117</v>
      </c>
      <c r="CJ54" s="5">
        <f t="shared" si="34"/>
        <v>0.62493221128239285</v>
      </c>
      <c r="CK54" s="5">
        <f t="shared" si="35"/>
        <v>0</v>
      </c>
      <c r="CL54" s="5">
        <f t="shared" si="36"/>
        <v>0</v>
      </c>
      <c r="CM54" s="5">
        <f t="shared" si="37"/>
        <v>0.701691013428967</v>
      </c>
      <c r="CN54" s="5">
        <f t="shared" si="38"/>
        <v>0.22935078774734627</v>
      </c>
      <c r="CO54" s="5">
        <f t="shared" si="39"/>
        <v>0.68235104782121414</v>
      </c>
      <c r="CP54" s="5">
        <f t="shared" si="40"/>
        <v>0.49239602022709139</v>
      </c>
      <c r="CQ54" s="5">
        <f t="shared" si="41"/>
        <v>0.58485407362504527</v>
      </c>
      <c r="CR54" s="5">
        <f t="shared" ref="CR54:CS54" si="197">IF(AVERAGE(BH54:BH58)&lt;0,0,AVERAGE(BH54:BH58))</f>
        <v>0</v>
      </c>
      <c r="CS54" s="5">
        <f t="shared" si="197"/>
        <v>0.5012949998682249</v>
      </c>
      <c r="CT54" s="5">
        <f t="shared" si="43"/>
        <v>0.9824003388662591</v>
      </c>
      <c r="CU54" s="5">
        <f t="shared" si="44"/>
        <v>0.56754442358342883</v>
      </c>
    </row>
    <row r="55" spans="1:99" x14ac:dyDescent="0.25">
      <c r="A55" s="1">
        <f>eod_group_score_df_positive[[#This Row],[date]]</f>
        <v>45436</v>
      </c>
      <c r="B55" s="1" t="s">
        <v>277</v>
      </c>
      <c r="C55" s="2">
        <f>AVERAGE(eod_group_score_df_positive!C55:C59)</f>
        <v>0.4049404108972145</v>
      </c>
      <c r="D55" s="2">
        <f>AVERAGE(eod_group_score_df_positive!D55:D59)</f>
        <v>10.350442544375273</v>
      </c>
      <c r="E55" s="2">
        <f>AVERAGE(eod_group_score_df_positive!E55:E59)</f>
        <v>0.85604564119219195</v>
      </c>
      <c r="F55" s="2">
        <f>AVERAGE(eod_group_score_df_positive!F55:F59)</f>
        <v>1.4164375681050325</v>
      </c>
      <c r="G55" s="2">
        <f>AVERAGE(eod_group_score_df_positive!G55:G59)</f>
        <v>0.5901350962349946</v>
      </c>
      <c r="H55" s="2">
        <f>AVERAGE(eod_group_score_df_positive!H55:H59)</f>
        <v>0.56851458960777257</v>
      </c>
      <c r="I55" s="2">
        <f>AVERAGE(eod_group_score_df_positive!I55:I59)</f>
        <v>1.1392338735141858</v>
      </c>
      <c r="J55" s="2">
        <f>AVERAGE(eod_group_score_df_positive!J55:J59)</f>
        <v>2.8287097057731931</v>
      </c>
      <c r="K55" s="2">
        <f>AVERAGE(eod_group_score_df_positive!K55:K59)</f>
        <v>1.2332452934427782</v>
      </c>
      <c r="L55" s="2">
        <f>AVERAGE(eod_group_score_df_positive!L55:L59)</f>
        <v>0.36165361282902059</v>
      </c>
      <c r="M55" s="2">
        <f>AVERAGE(eod_group_score_df_positive!M55:M59)</f>
        <v>1.0004796371148756</v>
      </c>
      <c r="N55" s="2">
        <f>AVERAGE(eod_group_score_df_positive!N55:N59)</f>
        <v>0.74106145641308763</v>
      </c>
      <c r="O55" s="2">
        <f>AVERAGE(eod_group_score_df_positive!O55:O59)</f>
        <v>0.34453979727683898</v>
      </c>
      <c r="P55" s="2">
        <f>AVERAGE(eod_group_score_df_positive!P55:P59)</f>
        <v>0.36678387988107908</v>
      </c>
      <c r="Q55" s="2">
        <f>AVERAGE(eod_group_score_df_positive!Q55:Q59)</f>
        <v>0.25257274704590754</v>
      </c>
      <c r="R55" s="2">
        <f>AVERAGE(eod_group_score_df_positive!R55:R59)</f>
        <v>0.61898075334576397</v>
      </c>
      <c r="S55" s="2">
        <f>AVERAGE(eod_group_score_df_positive!S55:S59)</f>
        <v>1.7094273993184044</v>
      </c>
      <c r="T55" s="2">
        <f>AVERAGE(eod_group_score_df_positive!T55:T59)</f>
        <v>0.66881332259096071</v>
      </c>
      <c r="U55" s="2">
        <f>AVERAGE(eod_group_score_df_positive!U55:U59)</f>
        <v>0.38691821950746014</v>
      </c>
      <c r="V55" s="2">
        <f>AVERAGE(eod_group_score_df_positive!V55:V59)</f>
        <v>0.55414358103132888</v>
      </c>
      <c r="W55" s="2">
        <f>AVERAGE(eod_group_score_df_positive!W55:W59)</f>
        <v>0.23236017588751859</v>
      </c>
      <c r="X55" s="2">
        <f>AVERAGE(eod_group_score_df_positive!X55:X59)</f>
        <v>0.74714219498125378</v>
      </c>
      <c r="Y55" s="2">
        <f>AVERAGE(eod_group_score_df_positive!Y55:Y59)</f>
        <v>0.93581021308296131</v>
      </c>
      <c r="Z55" s="1" t="s">
        <v>277</v>
      </c>
      <c r="AA55" s="2">
        <f>ABS(AVERAGE(eod_group_score_df_negative!C55:C59))</f>
        <v>9.2815800556225778E-2</v>
      </c>
      <c r="AB55" s="2">
        <f>ABS(AVERAGE(eod_group_score_df_negative!D55:D59))</f>
        <v>9.0289247890853269E-2</v>
      </c>
      <c r="AC55" s="2">
        <f>ABS(AVERAGE(eod_group_score_df_negative!E55:E59))</f>
        <v>0.35836889544234485</v>
      </c>
      <c r="AD55" s="2">
        <f>ABS(AVERAGE(eod_group_score_df_negative!F55:F59))</f>
        <v>0.57771765744567805</v>
      </c>
      <c r="AE55" s="2">
        <f>ABS(AVERAGE(eod_group_score_df_negative!G55:G59))</f>
        <v>0.3589124169592065</v>
      </c>
      <c r="AF55" s="2">
        <f>ABS(AVERAGE(eod_group_score_df_negative!H55:H59))</f>
        <v>0.96652612022727524</v>
      </c>
      <c r="AG55" s="2">
        <f>ABS(AVERAGE(eod_group_score_df_negative!I55:I59))</f>
        <v>0.38708932849512595</v>
      </c>
      <c r="AH55" s="2">
        <f>ABS(AVERAGE(eod_group_score_df_negative!J55:J59))</f>
        <v>0.35144022896308247</v>
      </c>
      <c r="AI55" s="2">
        <f>ABS(AVERAGE(eod_group_score_df_negative!K55:K59))</f>
        <v>0.42605254654333102</v>
      </c>
      <c r="AJ55" s="2">
        <f>ABS(AVERAGE(eod_group_score_df_negative!L55:L59))</f>
        <v>0.485123483055174</v>
      </c>
      <c r="AK55" s="2">
        <f>ABS(AVERAGE(eod_group_score_df_negative!M55:M59))</f>
        <v>0.23541071161274146</v>
      </c>
      <c r="AL55" s="2">
        <f>ABS(AVERAGE(eod_group_score_df_negative!N55:N59))</f>
        <v>0.43785789268391229</v>
      </c>
      <c r="AM55" s="2">
        <f>ABS(AVERAGE(eod_group_score_df_negative!O55:O59))</f>
        <v>0.10941330567347937</v>
      </c>
      <c r="AN55" s="2">
        <f>ABS(AVERAGE(eod_group_score_df_negative!P55:P59))</f>
        <v>0.19654757566219516</v>
      </c>
      <c r="AO55" s="2">
        <f>ABS(AVERAGE(eod_group_score_df_negative!Q55:Q59))</f>
        <v>0.34590666227147226</v>
      </c>
      <c r="AP55" s="2">
        <f>ABS(AVERAGE(eod_group_score_df_negative!R55:R59))</f>
        <v>0.16122310803173456</v>
      </c>
      <c r="AQ55" s="2">
        <f>ABS(AVERAGE(eod_group_score_df_negative!S55:S59))</f>
        <v>0.19799651593991036</v>
      </c>
      <c r="AR55" s="2">
        <f>ABS(AVERAGE(eod_group_score_df_negative!T55:T59))</f>
        <v>0.40908537132367079</v>
      </c>
      <c r="AS55" s="2">
        <f>ABS(AVERAGE(eod_group_score_df_negative!U55:U59))</f>
        <v>0.72655411705985173</v>
      </c>
      <c r="AT55" s="2">
        <f>ABS(AVERAGE(eod_group_score_df_negative!V55:V59))</f>
        <v>0.23852123196220468</v>
      </c>
      <c r="AU55" s="2">
        <f>ABS(AVERAGE(eod_group_score_df_negative!W55:W59))</f>
        <v>0.30112797678495384</v>
      </c>
      <c r="AV55" s="2">
        <f>ABS(AVERAGE(eod_group_score_df_negative!X55:X59))</f>
        <v>0.32014529126854874</v>
      </c>
      <c r="AW55" s="2">
        <f>ABS(AVERAGE(eod_group_score_df_negative!Y55:Y59))</f>
        <v>0.31994581898004076</v>
      </c>
      <c r="AX55" t="s">
        <v>277</v>
      </c>
      <c r="AY55" s="4">
        <f t="shared" si="2"/>
        <v>0.62706321520245778</v>
      </c>
      <c r="AZ55" s="4">
        <f t="shared" si="3"/>
        <v>0.98270442155065529</v>
      </c>
      <c r="BA55" s="4">
        <f t="shared" si="4"/>
        <v>0.40980796156231847</v>
      </c>
      <c r="BB55" s="4">
        <f t="shared" si="5"/>
        <v>0.42058907948238161</v>
      </c>
      <c r="BC55" s="4">
        <f t="shared" si="6"/>
        <v>0.24363656830790684</v>
      </c>
      <c r="BD55" s="4">
        <f t="shared" si="7"/>
        <v>-0.25928402293791425</v>
      </c>
      <c r="BE55" s="4">
        <f t="shared" si="8"/>
        <v>0.49278196389133522</v>
      </c>
      <c r="BF55" s="4">
        <f t="shared" si="9"/>
        <v>0.77897883044798844</v>
      </c>
      <c r="BG55" s="4">
        <f t="shared" si="10"/>
        <v>0.4864664603590424</v>
      </c>
      <c r="BH55" s="4">
        <f t="shared" si="11"/>
        <v>-0.1458115374474408</v>
      </c>
      <c r="BI55" s="4">
        <f t="shared" si="12"/>
        <v>0.61904272194518994</v>
      </c>
      <c r="BJ55" s="4">
        <f t="shared" si="13"/>
        <v>0.25718770665814916</v>
      </c>
      <c r="BK55" s="4">
        <f t="shared" si="14"/>
        <v>0.51795326450074375</v>
      </c>
      <c r="BL55" s="4">
        <f t="shared" si="15"/>
        <v>0.302195630199114</v>
      </c>
      <c r="BM55" s="4">
        <f t="shared" si="16"/>
        <v>-0.15595175668954184</v>
      </c>
      <c r="BN55" s="4">
        <f t="shared" si="17"/>
        <v>0.58671543166401374</v>
      </c>
      <c r="BO55" s="4">
        <f t="shared" si="18"/>
        <v>0.79239379945270683</v>
      </c>
      <c r="BP55" s="4">
        <f t="shared" si="19"/>
        <v>0.24095766395636814</v>
      </c>
      <c r="BQ55" s="4">
        <f t="shared" si="20"/>
        <v>-0.30502410019403287</v>
      </c>
      <c r="BR55" s="4">
        <f t="shared" si="21"/>
        <v>0.39817883157593759</v>
      </c>
      <c r="BS55" s="4">
        <f t="shared" si="22"/>
        <v>-0.12890220814266945</v>
      </c>
      <c r="BT55" s="4">
        <f t="shared" si="23"/>
        <v>0.40007674521985809</v>
      </c>
      <c r="BU55" s="4">
        <f t="shared" si="24"/>
        <v>0.49043315610529525</v>
      </c>
      <c r="BV55" t="s">
        <v>277</v>
      </c>
      <c r="BW55" s="1">
        <f t="shared" si="1"/>
        <v>45436</v>
      </c>
      <c r="BX55">
        <f>group_stock_price_index[[#This Row],[VNINDEX]]</f>
        <v>1261.93</v>
      </c>
      <c r="BY55" s="5">
        <f t="shared" si="25"/>
        <v>0.20252664805300141</v>
      </c>
      <c r="BZ55" s="5">
        <f t="shared" si="26"/>
        <v>0.74491862691807698</v>
      </c>
      <c r="CA55" s="5">
        <f t="shared" si="27"/>
        <v>0.57932540268559396</v>
      </c>
      <c r="CB55" s="5">
        <f t="shared" si="28"/>
        <v>0.85914022752411157</v>
      </c>
      <c r="CC55" s="5">
        <f t="shared" si="29"/>
        <v>0.79463341189869374</v>
      </c>
      <c r="CD55" s="5">
        <f t="shared" ref="CD55:CE55" si="198">IF(AVERAGE(BS55:BS59)&lt;0,0,AVERAGE(BS55:BS59))</f>
        <v>0.55617432090609287</v>
      </c>
      <c r="CE55" s="5">
        <f t="shared" si="198"/>
        <v>0.61546146148929282</v>
      </c>
      <c r="CF55" s="5">
        <f t="shared" ref="CF55:CG55" si="199">IF(AVERAGE(BE55:BE59)&lt;0,0,AVERAGE(BE55:BE59))</f>
        <v>0.67649159218260901</v>
      </c>
      <c r="CG55" s="5">
        <f t="shared" si="199"/>
        <v>0.7625699399898489</v>
      </c>
      <c r="CH55" s="5">
        <f t="shared" si="32"/>
        <v>0.42441279224665263</v>
      </c>
      <c r="CI55" s="5">
        <f t="shared" si="33"/>
        <v>0.56264843500125039</v>
      </c>
      <c r="CJ55" s="5">
        <f t="shared" si="34"/>
        <v>0.72393825105066367</v>
      </c>
      <c r="CK55" s="5">
        <f t="shared" si="35"/>
        <v>4.3019664141713987E-2</v>
      </c>
      <c r="CL55" s="5">
        <f t="shared" si="36"/>
        <v>2.1816944122553354E-2</v>
      </c>
      <c r="CM55" s="5">
        <f t="shared" si="37"/>
        <v>0.77042178256122507</v>
      </c>
      <c r="CN55" s="5">
        <f t="shared" si="38"/>
        <v>0.45804277183501013</v>
      </c>
      <c r="CO55" s="5">
        <f t="shared" si="39"/>
        <v>0.62434030093276782</v>
      </c>
      <c r="CP55" s="5">
        <f t="shared" si="40"/>
        <v>0.5347382467350057</v>
      </c>
      <c r="CQ55" s="5">
        <f t="shared" si="41"/>
        <v>0.58656881945091166</v>
      </c>
      <c r="CR55" s="5">
        <f t="shared" ref="CR55:CS55" si="200">IF(AVERAGE(BH55:BH59)&lt;0,0,AVERAGE(BH55:BH59))</f>
        <v>0</v>
      </c>
      <c r="CS55" s="5">
        <f t="shared" si="200"/>
        <v>0.46535546898821051</v>
      </c>
      <c r="CT55" s="5">
        <f t="shared" si="43"/>
        <v>0.99052121140879312</v>
      </c>
      <c r="CU55" s="5">
        <f t="shared" si="44"/>
        <v>0.51760269266849246</v>
      </c>
    </row>
    <row r="56" spans="1:99" x14ac:dyDescent="0.25">
      <c r="A56" s="1">
        <f>eod_group_score_df_positive[[#This Row],[date]]</f>
        <v>45435</v>
      </c>
      <c r="B56" s="1" t="s">
        <v>277</v>
      </c>
      <c r="C56" s="2">
        <f>AVERAGE(eod_group_score_df_positive!C56:C60)</f>
        <v>0.2838651205488158</v>
      </c>
      <c r="D56" s="2">
        <f>AVERAGE(eod_group_score_df_positive!D56:D60)</f>
        <v>10.383364388824212</v>
      </c>
      <c r="E56" s="2">
        <f>AVERAGE(eod_group_score_df_positive!E56:E60)</f>
        <v>1.2047471622374641</v>
      </c>
      <c r="F56" s="2">
        <f>AVERAGE(eod_group_score_df_positive!F56:F60)</f>
        <v>1.6089055211076471</v>
      </c>
      <c r="G56" s="2">
        <f>AVERAGE(eod_group_score_df_positive!G56:G60)</f>
        <v>0.71067054455776313</v>
      </c>
      <c r="H56" s="2">
        <f>AVERAGE(eod_group_score_df_positive!H56:H60)</f>
        <v>0.61479120660485165</v>
      </c>
      <c r="I56" s="2">
        <f>AVERAGE(eod_group_score_df_positive!I56:I60)</f>
        <v>1.3085648655275022</v>
      </c>
      <c r="J56" s="2">
        <f>AVERAGE(eod_group_score_df_positive!J56:J60)</f>
        <v>2.7508524992096048</v>
      </c>
      <c r="K56" s="2">
        <f>AVERAGE(eod_group_score_df_positive!K56:K60)</f>
        <v>1.2700977972207115</v>
      </c>
      <c r="L56" s="2">
        <f>AVERAGE(eod_group_score_df_positive!L56:L60)</f>
        <v>0.35323372065400277</v>
      </c>
      <c r="M56" s="2">
        <f>AVERAGE(eod_group_score_df_positive!M56:M60)</f>
        <v>1.0021991946991953</v>
      </c>
      <c r="N56" s="2">
        <f>AVERAGE(eod_group_score_df_positive!N56:N60)</f>
        <v>0.7734705112315482</v>
      </c>
      <c r="O56" s="2">
        <f>AVERAGE(eod_group_score_df_positive!O56:O60)</f>
        <v>0.42177943695040659</v>
      </c>
      <c r="P56" s="2">
        <f>AVERAGE(eod_group_score_df_positive!P56:P60)</f>
        <v>0.41110200746674597</v>
      </c>
      <c r="Q56" s="2">
        <f>AVERAGE(eod_group_score_df_positive!Q56:Q60)</f>
        <v>0.27071771375028919</v>
      </c>
      <c r="R56" s="2">
        <f>AVERAGE(eod_group_score_df_positive!R56:R60)</f>
        <v>1.1290502794096988</v>
      </c>
      <c r="S56" s="2">
        <f>AVERAGE(eod_group_score_df_positive!S56:S60)</f>
        <v>2.2387855852153113</v>
      </c>
      <c r="T56" s="2">
        <f>AVERAGE(eod_group_score_df_positive!T56:T60)</f>
        <v>1.1898524256713328</v>
      </c>
      <c r="U56" s="2">
        <f>AVERAGE(eod_group_score_df_positive!U56:U60)</f>
        <v>0.46790438645122973</v>
      </c>
      <c r="V56" s="2">
        <f>AVERAGE(eod_group_score_df_positive!V56:V60)</f>
        <v>0.59754080370922369</v>
      </c>
      <c r="W56" s="2">
        <f>AVERAGE(eod_group_score_df_positive!W56:W60)</f>
        <v>0.2555119381754366</v>
      </c>
      <c r="X56" s="2">
        <f>AVERAGE(eod_group_score_df_positive!X56:X60)</f>
        <v>0.79710931738044599</v>
      </c>
      <c r="Y56" s="2">
        <f>AVERAGE(eod_group_score_df_positive!Y56:Y60)</f>
        <v>1.042576271273628</v>
      </c>
      <c r="Z56" s="1" t="s">
        <v>277</v>
      </c>
      <c r="AA56" s="2">
        <f>ABS(AVERAGE(eod_group_score_df_negative!C56:C60))</f>
        <v>0.19188657357265476</v>
      </c>
      <c r="AB56" s="2">
        <f>ABS(AVERAGE(eod_group_score_df_negative!D56:D60))</f>
        <v>5.448107759595202E-2</v>
      </c>
      <c r="AC56" s="2">
        <f>ABS(AVERAGE(eod_group_score_df_negative!E56:E60))</f>
        <v>9.7582497129503329E-2</v>
      </c>
      <c r="AD56" s="2">
        <f>ABS(AVERAGE(eod_group_score_df_negative!F56:F60))</f>
        <v>9.8238560996749824E-2</v>
      </c>
      <c r="AE56" s="2">
        <f>ABS(AVERAGE(eod_group_score_df_negative!G56:G60))</f>
        <v>7.8429241832523214E-2</v>
      </c>
      <c r="AF56" s="2">
        <f>ABS(AVERAGE(eod_group_score_df_negative!H56:H60))</f>
        <v>0.15197912186310494</v>
      </c>
      <c r="AG56" s="2">
        <f>ABS(AVERAGE(eod_group_score_df_negative!I56:I60))</f>
        <v>0.10233304362002663</v>
      </c>
      <c r="AH56" s="2">
        <f>ABS(AVERAGE(eod_group_score_df_negative!J56:J60))</f>
        <v>0.13360382160390216</v>
      </c>
      <c r="AI56" s="2">
        <f>ABS(AVERAGE(eod_group_score_df_negative!K56:K60))</f>
        <v>0.25218892646271812</v>
      </c>
      <c r="AJ56" s="2">
        <f>ABS(AVERAGE(eod_group_score_df_negative!L56:L60))</f>
        <v>0.27097216848611011</v>
      </c>
      <c r="AK56" s="2">
        <f>ABS(AVERAGE(eod_group_score_df_negative!M56:M60))</f>
        <v>0.13478771741638546</v>
      </c>
      <c r="AL56" s="2">
        <f>ABS(AVERAGE(eod_group_score_df_negative!N56:N60))</f>
        <v>0.20039911068629421</v>
      </c>
      <c r="AM56" s="2">
        <f>ABS(AVERAGE(eod_group_score_df_negative!O56:O60))</f>
        <v>4.6136244231216136E-2</v>
      </c>
      <c r="AN56" s="2">
        <f>ABS(AVERAGE(eod_group_score_df_negative!P56:P60))</f>
        <v>0.1090649527992239</v>
      </c>
      <c r="AO56" s="2">
        <f>ABS(AVERAGE(eod_group_score_df_negative!Q56:Q60))</f>
        <v>0.20285263012074917</v>
      </c>
      <c r="AP56" s="2">
        <f>ABS(AVERAGE(eod_group_score_df_negative!R56:R60))</f>
        <v>7.1469143140674152E-2</v>
      </c>
      <c r="AQ56" s="2">
        <f>ABS(AVERAGE(eod_group_score_df_negative!S56:S60))</f>
        <v>4.9540922329747536E-2</v>
      </c>
      <c r="AR56" s="2">
        <f>ABS(AVERAGE(eod_group_score_df_negative!T56:T60))</f>
        <v>0.30025685900143273</v>
      </c>
      <c r="AS56" s="2">
        <f>ABS(AVERAGE(eod_group_score_df_negative!U56:U60))</f>
        <v>0.36412503609661923</v>
      </c>
      <c r="AT56" s="2">
        <f>ABS(AVERAGE(eod_group_score_df_negative!V56:V60))</f>
        <v>0.13842980366558802</v>
      </c>
      <c r="AU56" s="2">
        <f>ABS(AVERAGE(eod_group_score_df_negative!W56:W60))</f>
        <v>4.016555718684521E-2</v>
      </c>
      <c r="AV56" s="2">
        <f>ABS(AVERAGE(eod_group_score_df_negative!X56:X60))</f>
        <v>0.12058181893276838</v>
      </c>
      <c r="AW56" s="2">
        <f>ABS(AVERAGE(eod_group_score_df_negative!Y56:Y60))</f>
        <v>8.2505302077572631E-2</v>
      </c>
      <c r="AX56" t="s">
        <v>277</v>
      </c>
      <c r="AY56" s="4">
        <f t="shared" si="2"/>
        <v>0.19333309394937595</v>
      </c>
      <c r="AZ56" s="4">
        <f t="shared" si="3"/>
        <v>0.98956085759820367</v>
      </c>
      <c r="BA56" s="4">
        <f t="shared" si="4"/>
        <v>0.85014163437399404</v>
      </c>
      <c r="BB56" s="4">
        <f t="shared" si="5"/>
        <v>0.88490888141597157</v>
      </c>
      <c r="BC56" s="4">
        <f t="shared" si="6"/>
        <v>0.80121844363614536</v>
      </c>
      <c r="BD56" s="4">
        <f t="shared" si="7"/>
        <v>0.60358632508181065</v>
      </c>
      <c r="BE56" s="4">
        <f t="shared" si="8"/>
        <v>0.85493912358002311</v>
      </c>
      <c r="BF56" s="4">
        <f t="shared" si="9"/>
        <v>0.90736290881588266</v>
      </c>
      <c r="BG56" s="4">
        <f t="shared" si="10"/>
        <v>0.66867092442019793</v>
      </c>
      <c r="BH56" s="4">
        <f t="shared" si="11"/>
        <v>0.13178592768679848</v>
      </c>
      <c r="BI56" s="4">
        <f t="shared" si="12"/>
        <v>0.76290366057848957</v>
      </c>
      <c r="BJ56" s="4">
        <f t="shared" si="13"/>
        <v>0.58844776307603053</v>
      </c>
      <c r="BK56" s="4">
        <f t="shared" si="14"/>
        <v>0.80280103408926684</v>
      </c>
      <c r="BL56" s="4">
        <f t="shared" si="15"/>
        <v>0.58065405483094423</v>
      </c>
      <c r="BM56" s="4">
        <f t="shared" si="16"/>
        <v>0.14330518054572458</v>
      </c>
      <c r="BN56" s="4">
        <f t="shared" si="17"/>
        <v>0.88093629840849097</v>
      </c>
      <c r="BO56" s="4">
        <f t="shared" si="18"/>
        <v>0.95670117689376799</v>
      </c>
      <c r="BP56" s="4">
        <f t="shared" si="19"/>
        <v>0.59700021724598484</v>
      </c>
      <c r="BQ56" s="4">
        <f t="shared" si="20"/>
        <v>0.12473038517894754</v>
      </c>
      <c r="BR56" s="4">
        <f t="shared" si="21"/>
        <v>0.62381703215196715</v>
      </c>
      <c r="BS56" s="4">
        <f t="shared" si="22"/>
        <v>0.72831508777743148</v>
      </c>
      <c r="BT56" s="4">
        <f t="shared" si="23"/>
        <v>0.73720609437898499</v>
      </c>
      <c r="BU56" s="4">
        <f t="shared" si="24"/>
        <v>0.8533345420780114</v>
      </c>
      <c r="BV56" t="s">
        <v>277</v>
      </c>
      <c r="BW56" s="1">
        <f t="shared" si="1"/>
        <v>45435</v>
      </c>
      <c r="BX56">
        <f>group_stock_price_index[[#This Row],[VNINDEX]]</f>
        <v>1281.03</v>
      </c>
      <c r="BY56" s="5">
        <f t="shared" si="25"/>
        <v>5.1703636634144637E-2</v>
      </c>
      <c r="BZ56" s="5">
        <f t="shared" si="26"/>
        <v>0.80846805683585932</v>
      </c>
      <c r="CA56" s="5">
        <f t="shared" si="27"/>
        <v>0.64586245771656936</v>
      </c>
      <c r="CB56" s="5">
        <f t="shared" si="28"/>
        <v>0.87929365115336167</v>
      </c>
      <c r="CC56" s="5">
        <f t="shared" si="29"/>
        <v>0.8068816707482549</v>
      </c>
      <c r="CD56" s="5">
        <f t="shared" ref="CD56:CE56" si="201">IF(AVERAGE(BS56:BS60)&lt;0,0,AVERAGE(BS56:BS60))</f>
        <v>0.6737530593394111</v>
      </c>
      <c r="CE56" s="5">
        <f t="shared" si="201"/>
        <v>0.68335346589068624</v>
      </c>
      <c r="CF56" s="5">
        <f t="shared" ref="CF56:CG56" si="202">IF(AVERAGE(BE56:BE60)&lt;0,0,AVERAGE(BE56:BE60))</f>
        <v>0.64312039931525156</v>
      </c>
      <c r="CG56" s="5">
        <f t="shared" si="202"/>
        <v>0.72020487256908716</v>
      </c>
      <c r="CH56" s="5">
        <f t="shared" si="32"/>
        <v>0.47945076684307641</v>
      </c>
      <c r="CI56" s="5">
        <f t="shared" si="33"/>
        <v>0.62345314135425567</v>
      </c>
      <c r="CJ56" s="5">
        <f t="shared" si="34"/>
        <v>0.80018386326395863</v>
      </c>
      <c r="CK56" s="5">
        <f t="shared" si="35"/>
        <v>0.18301252310717805</v>
      </c>
      <c r="CL56" s="5">
        <f t="shared" si="36"/>
        <v>0.23496171401459609</v>
      </c>
      <c r="CM56" s="5">
        <f t="shared" si="37"/>
        <v>0.84853567135301744</v>
      </c>
      <c r="CN56" s="5">
        <f t="shared" si="38"/>
        <v>0.62278705800289391</v>
      </c>
      <c r="CO56" s="5">
        <f t="shared" si="39"/>
        <v>0.62562914014390858</v>
      </c>
      <c r="CP56" s="5">
        <f t="shared" si="40"/>
        <v>0.65820983900781982</v>
      </c>
      <c r="CQ56" s="5">
        <f t="shared" si="41"/>
        <v>0.61420453614690973</v>
      </c>
      <c r="CR56" s="5">
        <f t="shared" ref="CR56:CS56" si="203">IF(AVERAGE(BH56:BH60)&lt;0,0,AVERAGE(BH56:BH60))</f>
        <v>0</v>
      </c>
      <c r="CS56" s="5">
        <f t="shared" si="203"/>
        <v>0.41239519695838817</v>
      </c>
      <c r="CT56" s="5">
        <f t="shared" si="43"/>
        <v>0.90539885413007082</v>
      </c>
      <c r="CU56" s="5">
        <f t="shared" si="44"/>
        <v>0.46776626009027977</v>
      </c>
    </row>
    <row r="57" spans="1:99" x14ac:dyDescent="0.25">
      <c r="A57" s="1">
        <f>eod_group_score_df_positive[[#This Row],[date]]</f>
        <v>45434</v>
      </c>
      <c r="B57" s="1" t="s">
        <v>277</v>
      </c>
      <c r="C57" s="2">
        <f>AVERAGE(eod_group_score_df_positive!C57:C61)</f>
        <v>0.20651941760742648</v>
      </c>
      <c r="D57" s="2">
        <f>AVERAGE(eod_group_score_df_positive!D57:D61)</f>
        <v>6.6059265063731898</v>
      </c>
      <c r="E57" s="2">
        <f>AVERAGE(eod_group_score_df_positive!E57:E61)</f>
        <v>1.1438878417000493</v>
      </c>
      <c r="F57" s="2">
        <f>AVERAGE(eod_group_score_df_positive!F57:F61)</f>
        <v>1.4751203899748881</v>
      </c>
      <c r="G57" s="2">
        <f>AVERAGE(eod_group_score_df_positive!G57:G61)</f>
        <v>0.47264281495049865</v>
      </c>
      <c r="H57" s="2">
        <f>AVERAGE(eod_group_score_df_positive!H57:H61)</f>
        <v>0.24412605855545247</v>
      </c>
      <c r="I57" s="2">
        <f>AVERAGE(eod_group_score_df_positive!I57:I61)</f>
        <v>1.0024542049998915</v>
      </c>
      <c r="J57" s="2">
        <f>AVERAGE(eod_group_score_df_positive!J57:J61)</f>
        <v>1.8436263320446713</v>
      </c>
      <c r="K57" s="2">
        <f>AVERAGE(eod_group_score_df_positive!K57:K61)</f>
        <v>1.2156844027014446</v>
      </c>
      <c r="L57" s="2">
        <f>AVERAGE(eod_group_score_df_positive!L57:L61)</f>
        <v>0.18923632076609725</v>
      </c>
      <c r="M57" s="2">
        <f>AVERAGE(eod_group_score_df_positive!M57:M61)</f>
        <v>0.18878281016773885</v>
      </c>
      <c r="N57" s="2">
        <f>AVERAGE(eod_group_score_df_positive!N57:N61)</f>
        <v>0.55317849997536772</v>
      </c>
      <c r="O57" s="2">
        <f>AVERAGE(eod_group_score_df_positive!O57:O61)</f>
        <v>0.42070259500726132</v>
      </c>
      <c r="P57" s="2">
        <f>AVERAGE(eod_group_score_df_positive!P57:P61)</f>
        <v>0.46192559790814558</v>
      </c>
      <c r="Q57" s="2">
        <f>AVERAGE(eod_group_score_df_positive!Q57:Q61)</f>
        <v>0.83984451334041899</v>
      </c>
      <c r="R57" s="2">
        <f>AVERAGE(eod_group_score_df_positive!R57:R61)</f>
        <v>1.1117387508374785</v>
      </c>
      <c r="S57" s="2">
        <f>AVERAGE(eod_group_score_df_positive!S57:S61)</f>
        <v>1.443068818968722</v>
      </c>
      <c r="T57" s="2">
        <f>AVERAGE(eod_group_score_df_positive!T57:T61)</f>
        <v>0.96247234806859916</v>
      </c>
      <c r="U57" s="2">
        <f>AVERAGE(eod_group_score_df_positive!U57:U61)</f>
        <v>0.30298432735804665</v>
      </c>
      <c r="V57" s="2">
        <f>AVERAGE(eod_group_score_df_positive!V57:V61)</f>
        <v>0.57410431617033864</v>
      </c>
      <c r="W57" s="2">
        <f>AVERAGE(eod_group_score_df_positive!W57:W61)</f>
        <v>0.24407356177676789</v>
      </c>
      <c r="X57" s="2">
        <f>AVERAGE(eod_group_score_df_positive!X57:X61)</f>
        <v>0.57248337872695898</v>
      </c>
      <c r="Y57" s="2">
        <f>AVERAGE(eod_group_score_df_positive!Y57:Y61)</f>
        <v>0.87357256881621814</v>
      </c>
      <c r="Z57" s="1" t="s">
        <v>277</v>
      </c>
      <c r="AA57" s="2">
        <f>ABS(AVERAGE(eod_group_score_df_negative!C57:C61))</f>
        <v>0.20477987275978293</v>
      </c>
      <c r="AB57" s="2">
        <f>ABS(AVERAGE(eod_group_score_df_negative!D57:D61))</f>
        <v>5.5457548479166063E-2</v>
      </c>
      <c r="AC57" s="2">
        <f>ABS(AVERAGE(eod_group_score_df_negative!E57:E61))</f>
        <v>0.10620119596691005</v>
      </c>
      <c r="AD57" s="2">
        <f>ABS(AVERAGE(eod_group_score_df_negative!F57:F61))</f>
        <v>0.1259692695249586</v>
      </c>
      <c r="AE57" s="2">
        <f>ABS(AVERAGE(eod_group_score_df_negative!G57:G61))</f>
        <v>0.12084863202678384</v>
      </c>
      <c r="AF57" s="2">
        <f>ABS(AVERAGE(eod_group_score_df_negative!H57:H61))</f>
        <v>0.3336634264164452</v>
      </c>
      <c r="AG57" s="2">
        <f>ABS(AVERAGE(eod_group_score_df_negative!I57:I61))</f>
        <v>0.13320326629118781</v>
      </c>
      <c r="AH57" s="2">
        <f>ABS(AVERAGE(eod_group_score_df_negative!J57:J61))</f>
        <v>0.13221949561213264</v>
      </c>
      <c r="AI57" s="2">
        <f>ABS(AVERAGE(eod_group_score_df_negative!K57:K61))</f>
        <v>0.29340812778539344</v>
      </c>
      <c r="AJ57" s="2">
        <f>ABS(AVERAGE(eod_group_score_df_negative!L57:L61))</f>
        <v>0.27087423113283171</v>
      </c>
      <c r="AK57" s="2">
        <f>ABS(AVERAGE(eod_group_score_df_negative!M57:M61))</f>
        <v>0.15250385911418216</v>
      </c>
      <c r="AL57" s="2">
        <f>ABS(AVERAGE(eod_group_score_df_negative!N57:N61))</f>
        <v>0.25347996959334251</v>
      </c>
      <c r="AM57" s="2">
        <f>ABS(AVERAGE(eod_group_score_df_negative!O57:O61))</f>
        <v>6.1644025333648392E-2</v>
      </c>
      <c r="AN57" s="2">
        <f>ABS(AVERAGE(eod_group_score_df_negative!P57:P61))</f>
        <v>0.14996475754853217</v>
      </c>
      <c r="AO57" s="2">
        <f>ABS(AVERAGE(eod_group_score_df_negative!Q57:Q61))</f>
        <v>0.20056536695714153</v>
      </c>
      <c r="AP57" s="2">
        <f>ABS(AVERAGE(eod_group_score_df_negative!R57:R61))</f>
        <v>7.4034470128074514E-2</v>
      </c>
      <c r="AQ57" s="2">
        <f>ABS(AVERAGE(eod_group_score_df_negative!S57:S61))</f>
        <v>0.10021835547063182</v>
      </c>
      <c r="AR57" s="2">
        <f>ABS(AVERAGE(eod_group_score_df_negative!T57:T61))</f>
        <v>0.30632810242900166</v>
      </c>
      <c r="AS57" s="2">
        <f>ABS(AVERAGE(eod_group_score_df_negative!U57:U61))</f>
        <v>0.42269807603038034</v>
      </c>
      <c r="AT57" s="2">
        <f>ABS(AVERAGE(eod_group_score_df_negative!V57:V61))</f>
        <v>0.13554545978490709</v>
      </c>
      <c r="AU57" s="2">
        <f>ABS(AVERAGE(eod_group_score_df_negative!W57:W61))</f>
        <v>3.462435687373297E-2</v>
      </c>
      <c r="AV57" s="2">
        <f>ABS(AVERAGE(eod_group_score_df_negative!X57:X61))</f>
        <v>0.15906349526454727</v>
      </c>
      <c r="AW57" s="2">
        <f>ABS(AVERAGE(eod_group_score_df_negative!Y57:Y61))</f>
        <v>0.28764793462091348</v>
      </c>
      <c r="AX57" t="s">
        <v>277</v>
      </c>
      <c r="AY57" s="4">
        <f t="shared" si="2"/>
        <v>4.2293893726159278E-3</v>
      </c>
      <c r="AZ57" s="4">
        <f t="shared" si="3"/>
        <v>0.98334954177014644</v>
      </c>
      <c r="BA57" s="4">
        <f t="shared" si="4"/>
        <v>0.83009018915146515</v>
      </c>
      <c r="BB57" s="4">
        <f t="shared" si="5"/>
        <v>0.84264557730725809</v>
      </c>
      <c r="BC57" s="4">
        <f t="shared" si="6"/>
        <v>0.59275358510293852</v>
      </c>
      <c r="BD57" s="4">
        <f t="shared" si="7"/>
        <v>-0.15496538131937035</v>
      </c>
      <c r="BE57" s="4">
        <f t="shared" si="8"/>
        <v>0.76541647519871492</v>
      </c>
      <c r="BF57" s="4">
        <f t="shared" si="9"/>
        <v>0.86616415738374231</v>
      </c>
      <c r="BG57" s="4">
        <f t="shared" si="10"/>
        <v>0.61114627253407838</v>
      </c>
      <c r="BH57" s="4">
        <f t="shared" si="11"/>
        <v>-0.17743107613986561</v>
      </c>
      <c r="BI57" s="4">
        <f t="shared" si="12"/>
        <v>0.10630052187473031</v>
      </c>
      <c r="BJ57" s="4">
        <f t="shared" si="13"/>
        <v>0.37153087916161431</v>
      </c>
      <c r="BK57" s="4">
        <f t="shared" si="14"/>
        <v>0.74439947235421688</v>
      </c>
      <c r="BL57" s="4">
        <f t="shared" si="15"/>
        <v>0.50983127545258466</v>
      </c>
      <c r="BM57" s="4">
        <f t="shared" si="16"/>
        <v>0.61444932280001185</v>
      </c>
      <c r="BN57" s="4">
        <f t="shared" si="17"/>
        <v>0.87512878715916742</v>
      </c>
      <c r="BO57" s="4">
        <f t="shared" si="18"/>
        <v>0.87012351669800003</v>
      </c>
      <c r="BP57" s="4">
        <f t="shared" si="19"/>
        <v>0.51713746269736072</v>
      </c>
      <c r="BQ57" s="4">
        <f t="shared" si="20"/>
        <v>-0.16496713729498549</v>
      </c>
      <c r="BR57" s="4">
        <f t="shared" si="21"/>
        <v>0.61799336975072816</v>
      </c>
      <c r="BS57" s="4">
        <f t="shared" si="22"/>
        <v>0.75152769678805242</v>
      </c>
      <c r="BT57" s="4">
        <f t="shared" si="23"/>
        <v>0.56513109160960173</v>
      </c>
      <c r="BU57" s="4">
        <f t="shared" si="24"/>
        <v>0.50457654895087412</v>
      </c>
      <c r="BV57" t="s">
        <v>277</v>
      </c>
      <c r="BW57" s="1">
        <f t="shared" si="1"/>
        <v>45434</v>
      </c>
      <c r="BX57">
        <f>group_stock_price_index[[#This Row],[VNINDEX]]</f>
        <v>1266.9100000000001</v>
      </c>
      <c r="BY57" s="5">
        <f t="shared" si="25"/>
        <v>0</v>
      </c>
      <c r="BZ57" s="5">
        <f t="shared" si="26"/>
        <v>0.74982192828655436</v>
      </c>
      <c r="CA57" s="5">
        <f t="shared" si="27"/>
        <v>0.59909226365427681</v>
      </c>
      <c r="CB57" s="5">
        <f t="shared" si="28"/>
        <v>0.85782043787935325</v>
      </c>
      <c r="CC57" s="5">
        <f t="shared" si="29"/>
        <v>0.50075155327044873</v>
      </c>
      <c r="CD57" s="5">
        <f t="shared" ref="CD57:CE57" si="204">IF(AVERAGE(BS57:BS61)&lt;0,0,AVERAGE(BS57:BS61))</f>
        <v>0.64511203964350172</v>
      </c>
      <c r="CE57" s="5">
        <f t="shared" si="204"/>
        <v>0.67681922631198888</v>
      </c>
      <c r="CF57" s="5">
        <f t="shared" ref="CF57:CG57" si="205">IF(AVERAGE(BE57:BE61)&lt;0,0,AVERAGE(BE57:BE61))</f>
        <v>0.47815959121023344</v>
      </c>
      <c r="CG57" s="5">
        <f t="shared" si="205"/>
        <v>0.67331964035918079</v>
      </c>
      <c r="CH57" s="5">
        <f t="shared" si="32"/>
        <v>0.49495570210373618</v>
      </c>
      <c r="CI57" s="5">
        <f t="shared" si="33"/>
        <v>0.55395702790716972</v>
      </c>
      <c r="CJ57" s="5">
        <f t="shared" si="34"/>
        <v>0.8402073489318973</v>
      </c>
      <c r="CK57" s="5">
        <f t="shared" si="35"/>
        <v>0.135065962170591</v>
      </c>
      <c r="CL57" s="5">
        <f t="shared" si="36"/>
        <v>0.29399470438084563</v>
      </c>
      <c r="CM57" s="5">
        <f t="shared" si="37"/>
        <v>0.81010559284570471</v>
      </c>
      <c r="CN57" s="5">
        <f t="shared" si="38"/>
        <v>0.72416080121146642</v>
      </c>
      <c r="CO57" s="5">
        <f t="shared" si="39"/>
        <v>0.54096620614512769</v>
      </c>
      <c r="CP57" s="5">
        <f t="shared" si="40"/>
        <v>0.65052824882307747</v>
      </c>
      <c r="CQ57" s="5">
        <f t="shared" si="41"/>
        <v>0.59237242171755677</v>
      </c>
      <c r="CR57" s="5">
        <f t="shared" ref="CR57:CS57" si="206">IF(AVERAGE(BH57:BH61)&lt;0,0,AVERAGE(BH57:BH61))</f>
        <v>0</v>
      </c>
      <c r="CS57" s="5">
        <f t="shared" si="206"/>
        <v>0.34746402591149028</v>
      </c>
      <c r="CT57" s="5">
        <f t="shared" si="43"/>
        <v>0.7416730166530664</v>
      </c>
      <c r="CU57" s="5">
        <f t="shared" si="44"/>
        <v>0.36556824456533582</v>
      </c>
    </row>
    <row r="58" spans="1:99" x14ac:dyDescent="0.25">
      <c r="A58" s="1">
        <f>eod_group_score_df_positive[[#This Row],[date]]</f>
        <v>45433</v>
      </c>
      <c r="B58" s="1" t="s">
        <v>277</v>
      </c>
      <c r="C58" s="2">
        <f>AVERAGE(eod_group_score_df_positive!C58:C62)</f>
        <v>0.20266517677561574</v>
      </c>
      <c r="D58" s="2">
        <f>AVERAGE(eod_group_score_df_positive!D58:D62)</f>
        <v>6.6139595199265191</v>
      </c>
      <c r="E58" s="2">
        <f>AVERAGE(eod_group_score_df_positive!E58:E62)</f>
        <v>1.1478085202197623</v>
      </c>
      <c r="F58" s="2">
        <f>AVERAGE(eod_group_score_df_positive!F58:F62)</f>
        <v>1.4087550462245044</v>
      </c>
      <c r="G58" s="2">
        <f>AVERAGE(eod_group_score_df_positive!G58:G62)</f>
        <v>0.63186523146787954</v>
      </c>
      <c r="H58" s="2">
        <f>AVERAGE(eod_group_score_df_positive!H58:H62)</f>
        <v>0.25565538032433854</v>
      </c>
      <c r="I58" s="2">
        <f>AVERAGE(eod_group_score_df_positive!I58:I62)</f>
        <v>0.6564186862812188</v>
      </c>
      <c r="J58" s="2">
        <f>AVERAGE(eod_group_score_df_positive!J58:J62)</f>
        <v>1.0633237791770926</v>
      </c>
      <c r="K58" s="2">
        <f>AVERAGE(eod_group_score_df_positive!K58:K62)</f>
        <v>2.2262954988179344</v>
      </c>
      <c r="L58" s="2">
        <f>AVERAGE(eod_group_score_df_positive!L58:L62)</f>
        <v>7.890876882694256E-2</v>
      </c>
      <c r="M58" s="2">
        <f>AVERAGE(eod_group_score_df_positive!M58:M62)</f>
        <v>0.21127252806048841</v>
      </c>
      <c r="N58" s="2">
        <f>AVERAGE(eod_group_score_df_positive!N58:N62)</f>
        <v>0.62243914658874977</v>
      </c>
      <c r="O58" s="2">
        <f>AVERAGE(eod_group_score_df_positive!O58:O62)</f>
        <v>0.45466522834200873</v>
      </c>
      <c r="P58" s="2">
        <f>AVERAGE(eod_group_score_df_positive!P58:P62)</f>
        <v>0.54747116711283705</v>
      </c>
      <c r="Q58" s="2">
        <f>AVERAGE(eod_group_score_df_positive!Q58:Q62)</f>
        <v>0.84799875884997145</v>
      </c>
      <c r="R58" s="2">
        <f>AVERAGE(eod_group_score_df_positive!R58:R62)</f>
        <v>1.0920178042931428</v>
      </c>
      <c r="S58" s="2">
        <f>AVERAGE(eod_group_score_df_positive!S58:S62)</f>
        <v>1.0792951728646376</v>
      </c>
      <c r="T58" s="2">
        <f>AVERAGE(eod_group_score_df_positive!T58:T62)</f>
        <v>0.9478985846673158</v>
      </c>
      <c r="U58" s="2">
        <f>AVERAGE(eod_group_score_df_positive!U58:U62)</f>
        <v>0.30649241055444942</v>
      </c>
      <c r="V58" s="2">
        <f>AVERAGE(eod_group_score_df_positive!V58:V62)</f>
        <v>0.82326601649453757</v>
      </c>
      <c r="W58" s="2">
        <f>AVERAGE(eod_group_score_df_positive!W58:W62)</f>
        <v>0.21026402997339608</v>
      </c>
      <c r="X58" s="2">
        <f>AVERAGE(eod_group_score_df_positive!X58:X62)</f>
        <v>0.76631719199083681</v>
      </c>
      <c r="Y58" s="2">
        <f>AVERAGE(eod_group_score_df_positive!Y58:Y62)</f>
        <v>0.81902261945715704</v>
      </c>
      <c r="Z58" s="1" t="s">
        <v>277</v>
      </c>
      <c r="AA58" s="2">
        <f>ABS(AVERAGE(eod_group_score_df_negative!C58:C62))</f>
        <v>0.18639348710925577</v>
      </c>
      <c r="AB58" s="2">
        <f>ABS(AVERAGE(eod_group_score_df_negative!D58:D62))</f>
        <v>8.7189889709465181E-3</v>
      </c>
      <c r="AC58" s="2">
        <f>ABS(AVERAGE(eod_group_score_df_negative!E58:E62))</f>
        <v>7.8563066927534092E-2</v>
      </c>
      <c r="AD58" s="2">
        <f>ABS(AVERAGE(eod_group_score_df_negative!F58:F62))</f>
        <v>6.0029278318723643E-2</v>
      </c>
      <c r="AE58" s="2">
        <f>ABS(AVERAGE(eod_group_score_df_negative!G58:G62))</f>
        <v>8.8366196690372018E-2</v>
      </c>
      <c r="AF58" s="2">
        <f>ABS(AVERAGE(eod_group_score_df_negative!H58:H62))</f>
        <v>0.37785249142733124</v>
      </c>
      <c r="AG58" s="2">
        <f>ABS(AVERAGE(eod_group_score_df_negative!I58:I62))</f>
        <v>7.0840749578079426E-2</v>
      </c>
      <c r="AH58" s="2">
        <f>ABS(AVERAGE(eod_group_score_df_negative!J58:J62))</f>
        <v>0.12135862828301366</v>
      </c>
      <c r="AI58" s="2">
        <f>ABS(AVERAGE(eod_group_score_df_negative!K58:K62))</f>
        <v>6.3172313310999095E-2</v>
      </c>
      <c r="AJ58" s="2">
        <f>ABS(AVERAGE(eod_group_score_df_negative!L58:L62))</f>
        <v>0.20519601518876041</v>
      </c>
      <c r="AK58" s="2">
        <f>ABS(AVERAGE(eod_group_score_df_negative!M58:M62))</f>
        <v>0.10130270713559615</v>
      </c>
      <c r="AL58" s="2">
        <f>ABS(AVERAGE(eod_group_score_df_negative!N58:N62))</f>
        <v>0.18435217605044635</v>
      </c>
      <c r="AM58" s="2">
        <f>ABS(AVERAGE(eod_group_score_df_negative!O58:O62))</f>
        <v>9.9515289363515988E-2</v>
      </c>
      <c r="AN58" s="2">
        <f>ABS(AVERAGE(eod_group_score_df_negative!P58:P62))</f>
        <v>9.2756573053266234E-2</v>
      </c>
      <c r="AO58" s="2">
        <f>ABS(AVERAGE(eod_group_score_df_negative!Q58:Q62))</f>
        <v>6.3882184513285922E-2</v>
      </c>
      <c r="AP58" s="2">
        <f>ABS(AVERAGE(eod_group_score_df_negative!R58:R62))</f>
        <v>7.3880232409488406E-2</v>
      </c>
      <c r="AQ58" s="2">
        <f>ABS(AVERAGE(eod_group_score_df_negative!S58:S62))</f>
        <v>9.2498232475626774E-2</v>
      </c>
      <c r="AR58" s="2">
        <f>ABS(AVERAGE(eod_group_score_df_negative!T58:T62))</f>
        <v>0.15599105130900881</v>
      </c>
      <c r="AS58" s="2">
        <f>ABS(AVERAGE(eod_group_score_df_negative!U58:U62))</f>
        <v>0.15673247650097716</v>
      </c>
      <c r="AT58" s="2">
        <f>ABS(AVERAGE(eod_group_score_df_negative!V58:V62))</f>
        <v>9.5600638600649754E-2</v>
      </c>
      <c r="AU58" s="2">
        <f>ABS(AVERAGE(eod_group_score_df_negative!W58:W62))</f>
        <v>4.0075059530975621E-2</v>
      </c>
      <c r="AV58" s="2">
        <f>ABS(AVERAGE(eod_group_score_df_negative!X58:X62))</f>
        <v>0.1023209147965906</v>
      </c>
      <c r="AW58" s="2">
        <f>ABS(AVERAGE(eod_group_score_df_negative!Y58:Y62))</f>
        <v>0.32200838618870814</v>
      </c>
      <c r="AX58" t="s">
        <v>277</v>
      </c>
      <c r="AY58" s="4">
        <f t="shared" si="2"/>
        <v>4.1823229185753381E-2</v>
      </c>
      <c r="AZ58" s="4">
        <f t="shared" si="3"/>
        <v>0.99736692972209562</v>
      </c>
      <c r="BA58" s="4">
        <f t="shared" si="4"/>
        <v>0.87187722261197809</v>
      </c>
      <c r="BB58" s="4">
        <f t="shared" si="5"/>
        <v>0.91825991424929998</v>
      </c>
      <c r="BC58" s="4">
        <f t="shared" si="6"/>
        <v>0.7546172154238292</v>
      </c>
      <c r="BD58" s="4">
        <f t="shared" si="7"/>
        <v>-0.19288964912955814</v>
      </c>
      <c r="BE58" s="4">
        <f t="shared" si="8"/>
        <v>0.80518437826969669</v>
      </c>
      <c r="BF58" s="4">
        <f t="shared" si="9"/>
        <v>0.79512040101414205</v>
      </c>
      <c r="BG58" s="4">
        <f t="shared" si="10"/>
        <v>0.94481484913102454</v>
      </c>
      <c r="BH58" s="4">
        <f t="shared" si="11"/>
        <v>-0.44450939747229928</v>
      </c>
      <c r="BI58" s="4">
        <f t="shared" si="12"/>
        <v>0.35181872567705513</v>
      </c>
      <c r="BJ58" s="4">
        <f t="shared" si="13"/>
        <v>0.54299911048277305</v>
      </c>
      <c r="BK58" s="4">
        <f t="shared" si="14"/>
        <v>0.64085605255291389</v>
      </c>
      <c r="BL58" s="4">
        <f t="shared" si="15"/>
        <v>0.71023881898900199</v>
      </c>
      <c r="BM58" s="4">
        <f t="shared" si="16"/>
        <v>0.85988919939993147</v>
      </c>
      <c r="BN58" s="4">
        <f t="shared" si="17"/>
        <v>0.87326467652619943</v>
      </c>
      <c r="BO58" s="4">
        <f t="shared" si="18"/>
        <v>0.84212535750059603</v>
      </c>
      <c r="BP58" s="4">
        <f t="shared" si="19"/>
        <v>0.71737926288067011</v>
      </c>
      <c r="BQ58" s="4">
        <f t="shared" si="20"/>
        <v>0.32329854944851644</v>
      </c>
      <c r="BR58" s="4">
        <f t="shared" si="21"/>
        <v>0.79191618703206457</v>
      </c>
      <c r="BS58" s="4">
        <f t="shared" si="22"/>
        <v>0.67983378376651182</v>
      </c>
      <c r="BT58" s="4">
        <f t="shared" si="23"/>
        <v>0.76441071604603117</v>
      </c>
      <c r="BU58" s="4">
        <f t="shared" si="24"/>
        <v>0.43558345987900715</v>
      </c>
      <c r="BV58" t="s">
        <v>277</v>
      </c>
      <c r="BW58" s="1">
        <f t="shared" si="1"/>
        <v>45433</v>
      </c>
      <c r="BX58">
        <f>group_stock_price_index[[#This Row],[VNINDEX]]</f>
        <v>1277.1400000000001</v>
      </c>
      <c r="BY58" s="5">
        <f t="shared" si="25"/>
        <v>0</v>
      </c>
      <c r="BZ58" s="5">
        <f t="shared" si="26"/>
        <v>0.6727940535253818</v>
      </c>
      <c r="CA58" s="5">
        <f t="shared" si="27"/>
        <v>0.57644290793589081</v>
      </c>
      <c r="CB58" s="5">
        <f t="shared" si="28"/>
        <v>0.83702267945621678</v>
      </c>
      <c r="CC58" s="5">
        <f t="shared" si="29"/>
        <v>0.19274912494671848</v>
      </c>
      <c r="CD58" s="5">
        <f t="shared" ref="CD58:CE58" si="207">IF(AVERAGE(BS58:BS62)&lt;0,0,AVERAGE(BS58:BS62))</f>
        <v>0.60236321524916892</v>
      </c>
      <c r="CE58" s="5">
        <f t="shared" si="207"/>
        <v>0.69275478238204613</v>
      </c>
      <c r="CF58" s="5">
        <f t="shared" ref="CF58:CG58" si="208">IF(AVERAGE(BE58:BE62)&lt;0,0,AVERAGE(BE58:BE62))</f>
        <v>0.42567035176027057</v>
      </c>
      <c r="CG58" s="5">
        <f t="shared" si="208"/>
        <v>0.60481076593180372</v>
      </c>
      <c r="CH58" s="5">
        <f t="shared" si="32"/>
        <v>0.54193177105479329</v>
      </c>
      <c r="CI58" s="5">
        <f t="shared" si="33"/>
        <v>0.48671210385097796</v>
      </c>
      <c r="CJ58" s="5">
        <f t="shared" si="34"/>
        <v>0.88809175014576791</v>
      </c>
      <c r="CK58" s="5">
        <f t="shared" si="35"/>
        <v>2.0256311013607788E-2</v>
      </c>
      <c r="CL58" s="5">
        <f t="shared" si="36"/>
        <v>0.50546466357872877</v>
      </c>
      <c r="CM58" s="5">
        <f t="shared" si="37"/>
        <v>0.78946879421956839</v>
      </c>
      <c r="CN58" s="5">
        <f t="shared" si="38"/>
        <v>0.61174786672276671</v>
      </c>
      <c r="CO58" s="5">
        <f t="shared" si="39"/>
        <v>0.42728413508252511</v>
      </c>
      <c r="CP58" s="5">
        <f t="shared" si="40"/>
        <v>0.58374418810756334</v>
      </c>
      <c r="CQ58" s="5">
        <f t="shared" si="41"/>
        <v>0.58494430875739978</v>
      </c>
      <c r="CR58" s="5">
        <f t="shared" ref="CR58:CS58" si="209">IF(AVERAGE(BH58:BH62)&lt;0,0,AVERAGE(BH58:BH62))</f>
        <v>0</v>
      </c>
      <c r="CS58" s="5">
        <f t="shared" si="209"/>
        <v>0.25565256622228161</v>
      </c>
      <c r="CT58" s="5">
        <f t="shared" si="43"/>
        <v>0.56388727207974731</v>
      </c>
      <c r="CU58" s="5">
        <f t="shared" si="44"/>
        <v>0.37946347595401775</v>
      </c>
    </row>
    <row r="59" spans="1:99" x14ac:dyDescent="0.25">
      <c r="A59" s="1">
        <f>eod_group_score_df_positive[[#This Row],[date]]</f>
        <v>45432</v>
      </c>
      <c r="B59" s="1" t="s">
        <v>277</v>
      </c>
      <c r="C59" s="2">
        <f>AVERAGE(eod_group_score_df_positive!C59:C63)</f>
        <v>0.25725442742425403</v>
      </c>
      <c r="D59" s="2">
        <f>AVERAGE(eod_group_score_df_positive!D59:D63)</f>
        <v>6.6269054587696505</v>
      </c>
      <c r="E59" s="2">
        <f>AVERAGE(eod_group_score_df_positive!E59:E63)</f>
        <v>0.99768579063999296</v>
      </c>
      <c r="F59" s="2">
        <f>AVERAGE(eod_group_score_df_positive!F59:F63)</f>
        <v>0.59590632341736793</v>
      </c>
      <c r="G59" s="2">
        <f>AVERAGE(eod_group_score_df_positive!G59:G63)</f>
        <v>0.36922063046905984</v>
      </c>
      <c r="H59" s="2">
        <f>AVERAGE(eod_group_score_df_positive!H59:H63)</f>
        <v>0.54656820025296449</v>
      </c>
      <c r="I59" s="2">
        <f>AVERAGE(eod_group_score_df_positive!I59:I63)</f>
        <v>0.54956555641111926</v>
      </c>
      <c r="J59" s="2">
        <f>AVERAGE(eod_group_score_df_positive!J59:J63)</f>
        <v>0.39041983475063197</v>
      </c>
      <c r="K59" s="2">
        <f>AVERAGE(eod_group_score_df_positive!K59:K63)</f>
        <v>1.3162525467795034</v>
      </c>
      <c r="L59" s="2">
        <f>AVERAGE(eod_group_score_df_positive!L59:L63)</f>
        <v>0.17165883205460314</v>
      </c>
      <c r="M59" s="2">
        <f>AVERAGE(eod_group_score_df_positive!M59:M63)</f>
        <v>0.21681529203031119</v>
      </c>
      <c r="N59" s="2">
        <f>AVERAGE(eod_group_score_df_positive!N59:N63)</f>
        <v>0.40550176879959937</v>
      </c>
      <c r="O59" s="2">
        <f>AVERAGE(eod_group_score_df_positive!O59:O63)</f>
        <v>0.25982622794752341</v>
      </c>
      <c r="P59" s="2">
        <f>AVERAGE(eod_group_score_df_positive!P59:P63)</f>
        <v>0.53069770187948717</v>
      </c>
      <c r="Q59" s="2">
        <f>AVERAGE(eod_group_score_df_positive!Q59:Q63)</f>
        <v>0.78919592787433768</v>
      </c>
      <c r="R59" s="2">
        <f>AVERAGE(eod_group_score_df_positive!R59:R63)</f>
        <v>1.0735907718041566</v>
      </c>
      <c r="S59" s="2">
        <f>AVERAGE(eod_group_score_df_positive!S59:S63)</f>
        <v>0.88876101639327021</v>
      </c>
      <c r="T59" s="2">
        <f>AVERAGE(eod_group_score_df_positive!T59:T63)</f>
        <v>0.65239536646303742</v>
      </c>
      <c r="U59" s="2">
        <f>AVERAGE(eod_group_score_df_positive!U59:U63)</f>
        <v>0.24828568865296466</v>
      </c>
      <c r="V59" s="2">
        <f>AVERAGE(eod_group_score_df_positive!V59:V63)</f>
        <v>0.85607611453618015</v>
      </c>
      <c r="W59" s="2">
        <f>AVERAGE(eod_group_score_df_positive!W59:W63)</f>
        <v>0.20306202031827292</v>
      </c>
      <c r="X59" s="2">
        <f>AVERAGE(eod_group_score_df_positive!X59:X63)</f>
        <v>0.49974084055925561</v>
      </c>
      <c r="Y59" s="2">
        <f>AVERAGE(eod_group_score_df_positive!Y59:Y63)</f>
        <v>0.68679891205530663</v>
      </c>
      <c r="Z59" s="1" t="s">
        <v>277</v>
      </c>
      <c r="AA59" s="2">
        <f>ABS(AVERAGE(eod_group_score_df_negative!C59:C63))</f>
        <v>0.19163398363913431</v>
      </c>
      <c r="AB59" s="2">
        <f>ABS(AVERAGE(eod_group_score_df_negative!D59:D63))</f>
        <v>1.2450768585453157E-3</v>
      </c>
      <c r="AC59" s="2">
        <f>ABS(AVERAGE(eod_group_score_df_negative!E59:E63))</f>
        <v>0.13432680704568228</v>
      </c>
      <c r="AD59" s="2">
        <f>ABS(AVERAGE(eod_group_score_df_negative!F59:F63))</f>
        <v>7.1512057327421399E-2</v>
      </c>
      <c r="AE59" s="2">
        <f>ABS(AVERAGE(eod_group_score_df_negative!G59:G63))</f>
        <v>0.12163331226130936</v>
      </c>
      <c r="AF59" s="2">
        <f>ABS(AVERAGE(eod_group_score_df_negative!H59:H63))</f>
        <v>0.43590493290389853</v>
      </c>
      <c r="AG59" s="2">
        <f>ABS(AVERAGE(eod_group_score_df_negative!I59:I63))</f>
        <v>0.20113731396994056</v>
      </c>
      <c r="AH59" s="2">
        <f>ABS(AVERAGE(eod_group_score_df_negative!J59:J63))</f>
        <v>0.14249526084654901</v>
      </c>
      <c r="AI59" s="2">
        <f>ABS(AVERAGE(eod_group_score_df_negative!K59:K63))</f>
        <v>6.3038606454614482E-2</v>
      </c>
      <c r="AJ59" s="2">
        <f>ABS(AVERAGE(eod_group_score_df_negative!L59:L63))</f>
        <v>0.23568956415226144</v>
      </c>
      <c r="AK59" s="2">
        <f>ABS(AVERAGE(eod_group_score_df_negative!M59:M63))</f>
        <v>7.4855634972390547E-2</v>
      </c>
      <c r="AL59" s="2">
        <f>ABS(AVERAGE(eod_group_score_df_negative!N59:N63))</f>
        <v>0.18999307644381402</v>
      </c>
      <c r="AM59" s="2">
        <f>ABS(AVERAGE(eod_group_score_df_negative!O59:O63))</f>
        <v>0.10723989443499389</v>
      </c>
      <c r="AN59" s="2">
        <f>ABS(AVERAGE(eod_group_score_df_negative!P59:P63))</f>
        <v>8.9884362958181502E-2</v>
      </c>
      <c r="AO59" s="2">
        <f>ABS(AVERAGE(eod_group_score_df_negative!Q59:Q63))</f>
        <v>7.4010492800380717E-2</v>
      </c>
      <c r="AP59" s="2">
        <f>ABS(AVERAGE(eod_group_score_df_negative!R59:R63))</f>
        <v>0.14839706266481031</v>
      </c>
      <c r="AQ59" s="2">
        <f>ABS(AVERAGE(eod_group_score_df_negative!S59:S63))</f>
        <v>8.0255240859667148E-2</v>
      </c>
      <c r="AR59" s="2">
        <f>ABS(AVERAGE(eod_group_score_df_negative!T59:T63))</f>
        <v>0.16247921765650786</v>
      </c>
      <c r="AS59" s="2">
        <f>ABS(AVERAGE(eod_group_score_df_negative!U59:U63))</f>
        <v>0.15312663330166792</v>
      </c>
      <c r="AT59" s="2">
        <f>ABS(AVERAGE(eod_group_score_df_negative!V59:V63))</f>
        <v>0.28464485934578154</v>
      </c>
      <c r="AU59" s="2">
        <f>ABS(AVERAGE(eod_group_score_df_negative!W59:W63))</f>
        <v>2.8995965002102851E-2</v>
      </c>
      <c r="AV59" s="2">
        <f>ABS(AVERAGE(eod_group_score_df_negative!X59:X63))</f>
        <v>0.12086918264916639</v>
      </c>
      <c r="AW59" s="2">
        <f>ABS(AVERAGE(eod_group_score_df_negative!Y59:Y63))</f>
        <v>0.36650438294961729</v>
      </c>
      <c r="AX59" t="s">
        <v>277</v>
      </c>
      <c r="AY59" s="4">
        <f t="shared" si="2"/>
        <v>0.14618431255480405</v>
      </c>
      <c r="AZ59" s="4">
        <f t="shared" si="3"/>
        <v>0.99962430640286382</v>
      </c>
      <c r="BA59" s="4">
        <f t="shared" si="4"/>
        <v>0.76267612689062914</v>
      </c>
      <c r="BB59" s="4">
        <f t="shared" si="5"/>
        <v>0.78570546035121402</v>
      </c>
      <c r="BC59" s="4">
        <f t="shared" si="6"/>
        <v>0.50440120095715024</v>
      </c>
      <c r="BD59" s="4">
        <f t="shared" si="7"/>
        <v>0.11263744891779885</v>
      </c>
      <c r="BE59" s="4">
        <f t="shared" si="8"/>
        <v>0.4641360199732753</v>
      </c>
      <c r="BF59" s="4">
        <f t="shared" si="9"/>
        <v>0.46522340228748893</v>
      </c>
      <c r="BG59" s="4">
        <f t="shared" si="10"/>
        <v>0.90859274880897545</v>
      </c>
      <c r="BH59" s="4">
        <f t="shared" si="11"/>
        <v>-0.15718911058420235</v>
      </c>
      <c r="BI59" s="4">
        <f t="shared" si="12"/>
        <v>0.48671171486558773</v>
      </c>
      <c r="BJ59" s="4">
        <f t="shared" si="13"/>
        <v>0.36189850185469596</v>
      </c>
      <c r="BK59" s="4">
        <f t="shared" si="14"/>
        <v>0.41569168116669802</v>
      </c>
      <c r="BL59" s="4">
        <f t="shared" si="15"/>
        <v>0.71032239553460719</v>
      </c>
      <c r="BM59" s="4">
        <f t="shared" si="16"/>
        <v>0.82852191311892465</v>
      </c>
      <c r="BN59" s="4">
        <f t="shared" si="17"/>
        <v>0.75712186573559714</v>
      </c>
      <c r="BO59" s="4">
        <f t="shared" si="18"/>
        <v>0.83435728707548695</v>
      </c>
      <c r="BP59" s="4">
        <f t="shared" si="19"/>
        <v>0.60121662689464483</v>
      </c>
      <c r="BQ59" s="4">
        <f t="shared" si="20"/>
        <v>0.23706062357012436</v>
      </c>
      <c r="BR59" s="4">
        <f t="shared" si="21"/>
        <v>0.50093867674386128</v>
      </c>
      <c r="BS59" s="4">
        <f t="shared" si="22"/>
        <v>0.75009724434113767</v>
      </c>
      <c r="BT59" s="4">
        <f t="shared" si="23"/>
        <v>0.6104826601919886</v>
      </c>
      <c r="BU59" s="4">
        <f t="shared" si="24"/>
        <v>0.30408575632927459</v>
      </c>
      <c r="BV59" t="s">
        <v>277</v>
      </c>
      <c r="BW59" s="1">
        <f t="shared" si="1"/>
        <v>45432</v>
      </c>
      <c r="BX59">
        <f>group_stock_price_index[[#This Row],[VNINDEX]]</f>
        <v>1277.58</v>
      </c>
      <c r="BY59" s="5">
        <f t="shared" si="25"/>
        <v>0</v>
      </c>
      <c r="BZ59" s="5">
        <f t="shared" si="26"/>
        <v>0.56992562831640048</v>
      </c>
      <c r="CA59" s="5">
        <f t="shared" si="27"/>
        <v>0.51716075475484979</v>
      </c>
      <c r="CB59" s="5">
        <f t="shared" si="28"/>
        <v>0.83454179319025878</v>
      </c>
      <c r="CC59" s="5">
        <f t="shared" si="29"/>
        <v>0</v>
      </c>
      <c r="CD59" s="5">
        <f t="shared" ref="CD59:CE59" si="210">IF(AVERAGE(BS59:BS63)&lt;0,0,AVERAGE(BS59:BS63))</f>
        <v>0.61764162349658536</v>
      </c>
      <c r="CE59" s="5">
        <f t="shared" si="210"/>
        <v>0.65439433487779997</v>
      </c>
      <c r="CF59" s="5">
        <f t="shared" ref="CF59:CG59" si="211">IF(AVERAGE(BE59:BE63)&lt;0,0,AVERAGE(BE59:BE63))</f>
        <v>0.36808384435816471</v>
      </c>
      <c r="CG59" s="5">
        <f t="shared" si="211"/>
        <v>0.62113060218869531</v>
      </c>
      <c r="CH59" s="5">
        <f t="shared" si="32"/>
        <v>0.55911582307195395</v>
      </c>
      <c r="CI59" s="5">
        <f t="shared" si="33"/>
        <v>0.41678308453586466</v>
      </c>
      <c r="CJ59" s="5">
        <f t="shared" si="34"/>
        <v>0.88638266861488302</v>
      </c>
      <c r="CK59" s="5">
        <f t="shared" si="35"/>
        <v>0</v>
      </c>
      <c r="CL59" s="5">
        <f t="shared" si="36"/>
        <v>0.73164797242601121</v>
      </c>
      <c r="CM59" s="5">
        <f t="shared" si="37"/>
        <v>0.76165830990362937</v>
      </c>
      <c r="CN59" s="5">
        <f t="shared" si="38"/>
        <v>0.46605189405567521</v>
      </c>
      <c r="CO59" s="5">
        <f t="shared" si="39"/>
        <v>0.48099425608534024</v>
      </c>
      <c r="CP59" s="5">
        <f t="shared" si="40"/>
        <v>0.55499920491805343</v>
      </c>
      <c r="CQ59" s="5">
        <f t="shared" si="41"/>
        <v>0.5556310108339122</v>
      </c>
      <c r="CR59" s="5">
        <f t="shared" ref="CR59:CS59" si="212">IF(AVERAGE(BH59:BH63)&lt;0,0,AVERAGE(BH59:BH63))</f>
        <v>7.64298807095527E-2</v>
      </c>
      <c r="CS59" s="5">
        <f t="shared" si="212"/>
        <v>0.16912273873288769</v>
      </c>
      <c r="CT59" s="5">
        <f t="shared" si="43"/>
        <v>0.35929257598081421</v>
      </c>
      <c r="CU59" s="5">
        <f t="shared" si="44"/>
        <v>0.44979391384613499</v>
      </c>
    </row>
    <row r="60" spans="1:99" x14ac:dyDescent="0.25">
      <c r="A60" s="1">
        <f>eod_group_score_df_positive[[#This Row],[date]]</f>
        <v>45429</v>
      </c>
      <c r="B60" s="1" t="s">
        <v>277</v>
      </c>
      <c r="C60" s="2">
        <f>AVERAGE(eod_group_score_df_positive!C60:C64)</f>
        <v>0.23971100469961065</v>
      </c>
      <c r="D60" s="2">
        <f>AVERAGE(eod_group_score_df_positive!D60:D64)</f>
        <v>8.6644151268439426E-2</v>
      </c>
      <c r="E60" s="2">
        <f>AVERAGE(eod_group_score_df_positive!E60:E64)</f>
        <v>0.90118375551396712</v>
      </c>
      <c r="F60" s="2">
        <f>AVERAGE(eod_group_score_df_positive!F60:F64)</f>
        <v>0.52047403011955207</v>
      </c>
      <c r="G60" s="2">
        <f>AVERAGE(eod_group_score_df_positive!G60:G64)</f>
        <v>0.42611022175098257</v>
      </c>
      <c r="H60" s="2">
        <f>AVERAGE(eod_group_score_df_positive!H60:H64)</f>
        <v>3.1085466067915881</v>
      </c>
      <c r="I60" s="2">
        <f>AVERAGE(eod_group_score_df_positive!I60:I64)</f>
        <v>0.51240871965181589</v>
      </c>
      <c r="J60" s="2">
        <f>AVERAGE(eod_group_score_df_positive!J60:J64)</f>
        <v>0.47109020459807088</v>
      </c>
      <c r="K60" s="2">
        <f>AVERAGE(eod_group_score_df_positive!K60:K64)</f>
        <v>1.0713832384131372</v>
      </c>
      <c r="L60" s="2">
        <f>AVERAGE(eod_group_score_df_positive!L60:L64)</f>
        <v>0.19793145770210838</v>
      </c>
      <c r="M60" s="2">
        <f>AVERAGE(eod_group_score_df_positive!M60:M64)</f>
        <v>0.13568663297963962</v>
      </c>
      <c r="N60" s="2">
        <f>AVERAGE(eod_group_score_df_positive!N60:N64)</f>
        <v>0.43103926301822015</v>
      </c>
      <c r="O60" s="2">
        <f>AVERAGE(eod_group_score_df_positive!O60:O64)</f>
        <v>0.2664707222019978</v>
      </c>
      <c r="P60" s="2">
        <f>AVERAGE(eod_group_score_df_positive!P60:P64)</f>
        <v>0.3843427134027374</v>
      </c>
      <c r="Q60" s="2">
        <f>AVERAGE(eod_group_score_df_positive!Q60:Q64)</f>
        <v>0.69659224724396684</v>
      </c>
      <c r="R60" s="2">
        <f>AVERAGE(eod_group_score_df_positive!R60:R64)</f>
        <v>0.6749103552135518</v>
      </c>
      <c r="S60" s="2">
        <f>AVERAGE(eod_group_score_df_positive!S60:S64)</f>
        <v>1.0334181420268762</v>
      </c>
      <c r="T60" s="2">
        <f>AVERAGE(eod_group_score_df_positive!T60:T64)</f>
        <v>0.70731735792314798</v>
      </c>
      <c r="U60" s="2">
        <f>AVERAGE(eod_group_score_df_positive!U60:U64)</f>
        <v>0.22239483880815974</v>
      </c>
      <c r="V60" s="2">
        <f>AVERAGE(eod_group_score_df_positive!V60:V64)</f>
        <v>0.92203518209846391</v>
      </c>
      <c r="W60" s="2">
        <f>AVERAGE(eod_group_score_df_positive!W60:W64)</f>
        <v>7.7754444817100365E-2</v>
      </c>
      <c r="X60" s="2">
        <f>AVERAGE(eod_group_score_df_positive!X60:X64)</f>
        <v>0.64878285962367888</v>
      </c>
      <c r="Y60" s="2">
        <f>AVERAGE(eod_group_score_df_positive!Y60:Y64)</f>
        <v>0.73481519074745238</v>
      </c>
      <c r="Z60" s="1" t="s">
        <v>277</v>
      </c>
      <c r="AA60" s="2">
        <f>ABS(AVERAGE(eod_group_score_df_negative!C60:C64))</f>
        <v>0.30948771339862075</v>
      </c>
      <c r="AB60" s="2">
        <f>ABS(AVERAGE(eod_group_score_df_negative!D60:D64))</f>
        <v>2.4645503967391437E-2</v>
      </c>
      <c r="AC60" s="2">
        <f>ABS(AVERAGE(eod_group_score_df_negative!E60:E64))</f>
        <v>0.1421216067253018</v>
      </c>
      <c r="AD60" s="2">
        <f>ABS(AVERAGE(eod_group_score_df_negative!F60:F64))</f>
        <v>5.4267521636624926E-2</v>
      </c>
      <c r="AE60" s="2">
        <f>ABS(AVERAGE(eod_group_score_df_negative!G60:G64))</f>
        <v>0.11452838389686568</v>
      </c>
      <c r="AF60" s="2">
        <f>ABS(AVERAGE(eod_group_score_df_negative!H60:H64))</f>
        <v>0.33308102026982717</v>
      </c>
      <c r="AG60" s="2">
        <f>ABS(AVERAGE(eod_group_score_df_negative!I60:I64))</f>
        <v>0.26049824472472161</v>
      </c>
      <c r="AH60" s="2">
        <f>ABS(AVERAGE(eod_group_score_df_negative!J60:J64))</f>
        <v>0.13011472727213455</v>
      </c>
      <c r="AI60" s="2">
        <f>ABS(AVERAGE(eod_group_score_df_negative!K60:K64))</f>
        <v>7.5895640571210149E-2</v>
      </c>
      <c r="AJ60" s="2">
        <f>ABS(AVERAGE(eod_group_score_df_negative!L60:L64))</f>
        <v>0.14551798191517412</v>
      </c>
      <c r="AK60" s="2">
        <f>ABS(AVERAGE(eod_group_score_df_negative!M60:M64))</f>
        <v>6.4701033218479836E-2</v>
      </c>
      <c r="AL60" s="2">
        <f>ABS(AVERAGE(eod_group_score_df_negative!N60:N64))</f>
        <v>0.1315365260629649</v>
      </c>
      <c r="AM60" s="2">
        <f>ABS(AVERAGE(eod_group_score_df_negative!O60:O64))</f>
        <v>8.3137210239359952E-2</v>
      </c>
      <c r="AN60" s="2">
        <f>ABS(AVERAGE(eod_group_score_df_negative!P60:P64))</f>
        <v>9.4225495100951337E-2</v>
      </c>
      <c r="AO60" s="2">
        <f>ABS(AVERAGE(eod_group_score_df_negative!Q60:Q64))</f>
        <v>0.13876560587090703</v>
      </c>
      <c r="AP60" s="2">
        <f>ABS(AVERAGE(eod_group_score_df_negative!R60:R64))</f>
        <v>0.14417711789970208</v>
      </c>
      <c r="AQ60" s="2">
        <f>ABS(AVERAGE(eod_group_score_df_negative!S60:S64))</f>
        <v>5.8320159160464194E-2</v>
      </c>
      <c r="AR60" s="2">
        <f>ABS(AVERAGE(eod_group_score_df_negative!T60:T64))</f>
        <v>5.392830808278861E-2</v>
      </c>
      <c r="AS60" s="2">
        <f>ABS(AVERAGE(eod_group_score_df_negative!U60:U64))</f>
        <v>9.6464478119939231E-2</v>
      </c>
      <c r="AT60" s="2">
        <f>ABS(AVERAGE(eod_group_score_df_negative!V60:V64))</f>
        <v>0.27825216388332941</v>
      </c>
      <c r="AU60" s="2">
        <f>ABS(AVERAGE(eod_group_score_df_negative!W60:W64))</f>
        <v>2.883211948915914E-2</v>
      </c>
      <c r="AV60" s="2">
        <f>ABS(AVERAGE(eod_group_score_df_negative!X60:X64))</f>
        <v>9.7143149928818853E-2</v>
      </c>
      <c r="AW60" s="2">
        <f>ABS(AVERAGE(eod_group_score_df_negative!Y60:Y64))</f>
        <v>0.44917611280774744</v>
      </c>
      <c r="AX60" t="s">
        <v>277</v>
      </c>
      <c r="AY60" s="4">
        <f t="shared" si="2"/>
        <v>-0.12705184189182614</v>
      </c>
      <c r="AZ60" s="4">
        <f t="shared" si="3"/>
        <v>0.55709263515704444</v>
      </c>
      <c r="BA60" s="4">
        <f t="shared" si="4"/>
        <v>0.72755511115122973</v>
      </c>
      <c r="BB60" s="4">
        <f t="shared" si="5"/>
        <v>0.81115852344134365</v>
      </c>
      <c r="BC60" s="4">
        <f t="shared" si="6"/>
        <v>0.5763218434627837</v>
      </c>
      <c r="BD60" s="4">
        <f t="shared" si="7"/>
        <v>0.80643982652229951</v>
      </c>
      <c r="BE60" s="4">
        <f t="shared" si="8"/>
        <v>0.32592599955454782</v>
      </c>
      <c r="BF60" s="4">
        <f t="shared" si="9"/>
        <v>0.56715349334417942</v>
      </c>
      <c r="BG60" s="4">
        <f t="shared" si="10"/>
        <v>0.86769452142551717</v>
      </c>
      <c r="BH60" s="4">
        <f t="shared" si="11"/>
        <v>0.15260900074648656</v>
      </c>
      <c r="BI60" s="4">
        <f t="shared" si="12"/>
        <v>0.35424136179607818</v>
      </c>
      <c r="BJ60" s="4">
        <f t="shared" si="13"/>
        <v>0.53237757964026799</v>
      </c>
      <c r="BK60" s="4">
        <f t="shared" si="14"/>
        <v>0.52439746055644698</v>
      </c>
      <c r="BL60" s="4">
        <f t="shared" si="15"/>
        <v>0.60621916196414005</v>
      </c>
      <c r="BM60" s="4">
        <f t="shared" si="16"/>
        <v>0.66776967414987665</v>
      </c>
      <c r="BN60" s="4">
        <f t="shared" si="17"/>
        <v>0.64795672591181974</v>
      </c>
      <c r="BO60" s="4">
        <f t="shared" si="18"/>
        <v>0.89316091759895744</v>
      </c>
      <c r="BP60" s="4">
        <f t="shared" si="19"/>
        <v>0.85831562532043881</v>
      </c>
      <c r="BQ60" s="4">
        <f t="shared" si="20"/>
        <v>0.39494019463328744</v>
      </c>
      <c r="BR60" s="4">
        <f t="shared" si="21"/>
        <v>0.5363574150559276</v>
      </c>
      <c r="BS60" s="4">
        <f t="shared" si="22"/>
        <v>0.45899148402392181</v>
      </c>
      <c r="BT60" s="4">
        <f t="shared" si="23"/>
        <v>0.73953676722682504</v>
      </c>
      <c r="BU60" s="4">
        <f t="shared" si="24"/>
        <v>0.24125099321423177</v>
      </c>
      <c r="BV60" t="s">
        <v>277</v>
      </c>
      <c r="BW60" s="1">
        <f t="shared" si="1"/>
        <v>45429</v>
      </c>
      <c r="BX60">
        <f>group_stock_price_index[[#This Row],[VNINDEX]]</f>
        <v>1273.1099999999999</v>
      </c>
      <c r="BY60" s="5">
        <f t="shared" si="25"/>
        <v>0</v>
      </c>
      <c r="BZ60" s="5">
        <f t="shared" si="26"/>
        <v>0.5169279060264923</v>
      </c>
      <c r="CA60" s="5">
        <f t="shared" si="27"/>
        <v>0.53402151141160037</v>
      </c>
      <c r="CB60" s="5">
        <f t="shared" si="28"/>
        <v>0.84253022747260009</v>
      </c>
      <c r="CC60" s="5">
        <f t="shared" si="29"/>
        <v>0</v>
      </c>
      <c r="CD60" s="5">
        <f t="shared" ref="CD60:CE60" si="213">IF(AVERAGE(BS60:BS64)&lt;0,0,AVERAGE(BS60:BS64))</f>
        <v>0.65978737574408375</v>
      </c>
      <c r="CE60" s="5">
        <f t="shared" si="213"/>
        <v>0.66283837374563992</v>
      </c>
      <c r="CF60" s="5">
        <f t="shared" ref="CF60:CG60" si="214">IF(AVERAGE(BE60:BE64)&lt;0,0,AVERAGE(BE60:BE64))</f>
        <v>0.41302866905579372</v>
      </c>
      <c r="CG60" s="5">
        <f t="shared" si="214"/>
        <v>0.71048714015392656</v>
      </c>
      <c r="CH60" s="5">
        <f t="shared" si="32"/>
        <v>0.61542045520327737</v>
      </c>
      <c r="CI60" s="5">
        <f t="shared" si="33"/>
        <v>0.38388204356474365</v>
      </c>
      <c r="CJ60" s="5">
        <f t="shared" si="34"/>
        <v>0.8938577597102475</v>
      </c>
      <c r="CK60" s="5">
        <f t="shared" si="35"/>
        <v>0</v>
      </c>
      <c r="CL60" s="5">
        <f t="shared" si="36"/>
        <v>0.9012693213021663</v>
      </c>
      <c r="CM60" s="5">
        <f t="shared" si="37"/>
        <v>0.73431848700041491</v>
      </c>
      <c r="CN60" s="5">
        <f t="shared" si="38"/>
        <v>0.33156005512205577</v>
      </c>
      <c r="CO60" s="5">
        <f t="shared" si="39"/>
        <v>0.58065670926172841</v>
      </c>
      <c r="CP60" s="5">
        <f t="shared" si="40"/>
        <v>0.56786070451571358</v>
      </c>
      <c r="CQ60" s="5">
        <f t="shared" si="41"/>
        <v>0.63035198688153549</v>
      </c>
      <c r="CR60" s="5">
        <f t="shared" ref="CR60:CS60" si="215">IF(AVERAGE(BH60:BH64)&lt;0,0,AVERAGE(BH60:BH64))</f>
        <v>0.23882370398968505</v>
      </c>
      <c r="CS60" s="5">
        <f t="shared" si="215"/>
        <v>8.8827997401266207E-2</v>
      </c>
      <c r="CT60" s="5">
        <f t="shared" si="43"/>
        <v>0.32100757032964378</v>
      </c>
      <c r="CU60" s="5">
        <f t="shared" si="44"/>
        <v>0.54484745967337544</v>
      </c>
    </row>
    <row r="61" spans="1:99" x14ac:dyDescent="0.25">
      <c r="A61" s="1">
        <f>eod_group_score_df_positive[[#This Row],[date]]</f>
        <v>45428</v>
      </c>
      <c r="B61" s="1" t="s">
        <v>277</v>
      </c>
      <c r="C61" s="2">
        <f>AVERAGE(eod_group_score_df_positive!C61:C65)</f>
        <v>0.16108062371775811</v>
      </c>
      <c r="D61" s="2">
        <f>AVERAGE(eod_group_score_df_positive!D61:D65)</f>
        <v>5.8749783367965359E-2</v>
      </c>
      <c r="E61" s="2">
        <f>AVERAGE(eod_group_score_df_positive!E61:E65)</f>
        <v>0.58800399716060148</v>
      </c>
      <c r="F61" s="2">
        <f>AVERAGE(eod_group_score_df_positive!F61:F65)</f>
        <v>0.35940964615860427</v>
      </c>
      <c r="G61" s="2">
        <f>AVERAGE(eod_group_score_df_positive!G61:G65)</f>
        <v>0.45574962254670481</v>
      </c>
      <c r="H61" s="2">
        <f>AVERAGE(eod_group_score_df_positive!H61:H65)</f>
        <v>6.1433665422468779</v>
      </c>
      <c r="I61" s="2">
        <f>AVERAGE(eod_group_score_df_positive!I61:I65)</f>
        <v>0.34519444584733039</v>
      </c>
      <c r="J61" s="2">
        <f>AVERAGE(eod_group_score_df_positive!J61:J65)</f>
        <v>0.6578450742200147</v>
      </c>
      <c r="K61" s="2">
        <f>AVERAGE(eod_group_score_df_positive!K61:K65)</f>
        <v>1.0633773594108993</v>
      </c>
      <c r="L61" s="2">
        <f>AVERAGE(eod_group_score_df_positive!L61:L65)</f>
        <v>0.1983858035180201</v>
      </c>
      <c r="M61" s="2">
        <f>AVERAGE(eod_group_score_df_positive!M61:M65)</f>
        <v>0.19130048013030326</v>
      </c>
      <c r="N61" s="2">
        <f>AVERAGE(eod_group_score_df_positive!N61:N65)</f>
        <v>0.58274014979644428</v>
      </c>
      <c r="O61" s="2">
        <f>AVERAGE(eod_group_score_df_positive!O61:O65)</f>
        <v>0.19611002329776733</v>
      </c>
      <c r="P61" s="2">
        <f>AVERAGE(eod_group_score_df_positive!P61:P65)</f>
        <v>0.33092749706047025</v>
      </c>
      <c r="Q61" s="2">
        <f>AVERAGE(eod_group_score_df_positive!Q61:Q65)</f>
        <v>0.68511879151777566</v>
      </c>
      <c r="R61" s="2">
        <f>AVERAGE(eod_group_score_df_positive!R61:R65)</f>
        <v>3.5753479688707568E-2</v>
      </c>
      <c r="S61" s="2">
        <f>AVERAGE(eod_group_score_df_positive!S61:S65)</f>
        <v>0.7947509882644932</v>
      </c>
      <c r="T61" s="2">
        <f>AVERAGE(eod_group_score_df_positive!T61:T65)</f>
        <v>0.19103260628678648</v>
      </c>
      <c r="U61" s="2">
        <f>AVERAGE(eod_group_score_df_positive!U61:U65)</f>
        <v>0.14223311723344934</v>
      </c>
      <c r="V61" s="2">
        <f>AVERAGE(eod_group_score_df_positive!V61:V65)</f>
        <v>0.93492850730669341</v>
      </c>
      <c r="W61" s="2">
        <f>AVERAGE(eod_group_score_df_positive!W61:W65)</f>
        <v>0.10849654034327982</v>
      </c>
      <c r="X61" s="2">
        <f>AVERAGE(eod_group_score_df_positive!X61:X65)</f>
        <v>0.61801441901253951</v>
      </c>
      <c r="Y61" s="2">
        <f>AVERAGE(eod_group_score_df_positive!Y61:Y65)</f>
        <v>0.9455985099456512</v>
      </c>
      <c r="Z61" s="1" t="s">
        <v>277</v>
      </c>
      <c r="AA61" s="2">
        <f>ABS(AVERAGE(eod_group_score_df_negative!C61:C65))</f>
        <v>0.21749127558778875</v>
      </c>
      <c r="AB61" s="2">
        <f>ABS(AVERAGE(eod_group_score_df_negative!D61:D65))</f>
        <v>4.1597290440823595E-2</v>
      </c>
      <c r="AC61" s="2">
        <f>ABS(AVERAGE(eod_group_score_df_negative!E61:E65))</f>
        <v>0.16734296913700192</v>
      </c>
      <c r="AD61" s="2">
        <f>ABS(AVERAGE(eod_group_score_df_negative!F61:F65))</f>
        <v>6.5234091881700179E-2</v>
      </c>
      <c r="AE61" s="2">
        <f>ABS(AVERAGE(eod_group_score_df_negative!G61:G65))</f>
        <v>0.12579826625817608</v>
      </c>
      <c r="AF61" s="2">
        <f>ABS(AVERAGE(eod_group_score_df_negative!H61:H65))</f>
        <v>0.32758793920011609</v>
      </c>
      <c r="AG61" s="2">
        <f>ABS(AVERAGE(eod_group_score_df_negative!I61:I65))</f>
        <v>0.3249981367091902</v>
      </c>
      <c r="AH61" s="2">
        <f>ABS(AVERAGE(eod_group_score_df_negative!J61:J65))</f>
        <v>0.12861033133951658</v>
      </c>
      <c r="AI61" s="2">
        <f>ABS(AVERAGE(eod_group_score_df_negative!K61:K65))</f>
        <v>7.466201015223714E-2</v>
      </c>
      <c r="AJ61" s="2">
        <f>ABS(AVERAGE(eod_group_score_df_negative!L61:L65))</f>
        <v>0.15774146723641108</v>
      </c>
      <c r="AK61" s="2">
        <f>ABS(AVERAGE(eod_group_score_df_negative!M61:M65))</f>
        <v>7.4718323332495035E-2</v>
      </c>
      <c r="AL61" s="2">
        <f>ABS(AVERAGE(eod_group_score_df_negative!N61:N65))</f>
        <v>0.11683943029978897</v>
      </c>
      <c r="AM61" s="2">
        <f>ABS(AVERAGE(eod_group_score_df_negative!O61:O65))</f>
        <v>8.8213226865523756E-2</v>
      </c>
      <c r="AN61" s="2">
        <f>ABS(AVERAGE(eod_group_score_df_negative!P61:P65))</f>
        <v>0.20578124731210687</v>
      </c>
      <c r="AO61" s="2">
        <f>ABS(AVERAGE(eod_group_score_df_negative!Q61:Q65))</f>
        <v>0.14524071536101443</v>
      </c>
      <c r="AP61" s="2">
        <f>ABS(AVERAGE(eod_group_score_df_negative!R61:R65))</f>
        <v>0.16838547639175508</v>
      </c>
      <c r="AQ61" s="2">
        <f>ABS(AVERAGE(eod_group_score_df_negative!S61:S65))</f>
        <v>6.4748173074007709E-2</v>
      </c>
      <c r="AR61" s="2">
        <f>ABS(AVERAGE(eod_group_score_df_negative!T61:T65))</f>
        <v>5.4102199543549091E-2</v>
      </c>
      <c r="AS61" s="2">
        <f>ABS(AVERAGE(eod_group_score_df_negative!U61:U65))</f>
        <v>0.17919853493837318</v>
      </c>
      <c r="AT61" s="2">
        <f>ABS(AVERAGE(eod_group_score_df_negative!V61:V65))</f>
        <v>0.2995804813566269</v>
      </c>
      <c r="AU61" s="2">
        <f>ABS(AVERAGE(eod_group_score_df_negative!W61:W65))</f>
        <v>2.8398111858537089E-2</v>
      </c>
      <c r="AV61" s="2">
        <f>ABS(AVERAGE(eod_group_score_df_negative!X61:X65))</f>
        <v>0.1071269908662433</v>
      </c>
      <c r="AW61" s="2">
        <f>ABS(AVERAGE(eod_group_score_df_negative!Y61:Y65))</f>
        <v>0.46327757959187804</v>
      </c>
      <c r="AX61" t="s">
        <v>277</v>
      </c>
      <c r="AY61" s="4">
        <f t="shared" si="2"/>
        <v>-0.14900908380550817</v>
      </c>
      <c r="AZ61" s="4">
        <f t="shared" si="3"/>
        <v>0.17093167021318217</v>
      </c>
      <c r="BA61" s="4">
        <f t="shared" si="4"/>
        <v>0.55691099162747015</v>
      </c>
      <c r="BB61" s="4">
        <f t="shared" si="5"/>
        <v>0.69275848887940716</v>
      </c>
      <c r="BC61" s="4">
        <f t="shared" si="6"/>
        <v>0.56736747332468263</v>
      </c>
      <c r="BD61" s="4">
        <f t="shared" si="7"/>
        <v>0.89875127691305812</v>
      </c>
      <c r="BE61" s="4">
        <f t="shared" si="8"/>
        <v>3.0135083054932104E-2</v>
      </c>
      <c r="BF61" s="4">
        <f t="shared" si="9"/>
        <v>0.6729367477663516</v>
      </c>
      <c r="BG61" s="4">
        <f t="shared" si="10"/>
        <v>0.86878835275989108</v>
      </c>
      <c r="BH61" s="4">
        <f t="shared" si="11"/>
        <v>0.11412868269118166</v>
      </c>
      <c r="BI61" s="4">
        <f t="shared" si="12"/>
        <v>0.4382478053440001</v>
      </c>
      <c r="BJ61" s="4">
        <f t="shared" si="13"/>
        <v>0.66597243937932937</v>
      </c>
      <c r="BK61" s="4">
        <f t="shared" si="14"/>
        <v>0.37948636409536274</v>
      </c>
      <c r="BL61" s="4">
        <f t="shared" si="15"/>
        <v>0.23317348759551473</v>
      </c>
      <c r="BM61" s="4">
        <f t="shared" si="16"/>
        <v>0.65017389658858771</v>
      </c>
      <c r="BN61" s="4">
        <f t="shared" si="17"/>
        <v>-0.64971428898054018</v>
      </c>
      <c r="BO61" s="4">
        <f t="shared" si="18"/>
        <v>0.84933511052372601</v>
      </c>
      <c r="BP61" s="4">
        <f t="shared" si="19"/>
        <v>0.55859226632227266</v>
      </c>
      <c r="BQ61" s="4">
        <f t="shared" si="20"/>
        <v>-0.11500241950398786</v>
      </c>
      <c r="BR61" s="4">
        <f t="shared" si="21"/>
        <v>0.51465646000520204</v>
      </c>
      <c r="BS61" s="4">
        <f t="shared" si="22"/>
        <v>0.58510998929788471</v>
      </c>
      <c r="BT61" s="4">
        <f t="shared" si="23"/>
        <v>0.70453489648549772</v>
      </c>
      <c r="BU61" s="4">
        <f t="shared" si="24"/>
        <v>0.34234446445329164</v>
      </c>
      <c r="BV61" t="s">
        <v>277</v>
      </c>
      <c r="BW61" s="1">
        <f t="shared" si="1"/>
        <v>45428</v>
      </c>
      <c r="BX61">
        <f>group_stock_price_index[[#This Row],[VNINDEX]]</f>
        <v>1268.78</v>
      </c>
      <c r="BY61" s="5">
        <f t="shared" si="25"/>
        <v>5.556551222748176E-2</v>
      </c>
      <c r="BZ61" s="5">
        <f t="shared" si="26"/>
        <v>0.51414666438589918</v>
      </c>
      <c r="CA61" s="5">
        <f t="shared" si="27"/>
        <v>0.59177403741288925</v>
      </c>
      <c r="CB61" s="5">
        <f t="shared" si="28"/>
        <v>0.8435572288013885</v>
      </c>
      <c r="CC61" s="5">
        <f t="shared" si="29"/>
        <v>0</v>
      </c>
      <c r="CD61" s="5">
        <f t="shared" ref="CD61:CE61" si="216">IF(AVERAGE(BS61:BS65)&lt;0,0,AVERAGE(BS61:BS65))</f>
        <v>0.7611463491776046</v>
      </c>
      <c r="CE61" s="5">
        <f t="shared" si="216"/>
        <v>0.66495830588713489</v>
      </c>
      <c r="CF61" s="5">
        <f t="shared" ref="CF61:CG61" si="217">IF(AVERAGE(BE61:BE65)&lt;0,0,AVERAGE(BE61:BE65))</f>
        <v>0.52445849446225712</v>
      </c>
      <c r="CG61" s="5">
        <f t="shared" si="217"/>
        <v>0.79253621513816563</v>
      </c>
      <c r="CH61" s="5">
        <f t="shared" si="32"/>
        <v>0.68762243960278102</v>
      </c>
      <c r="CI61" s="5">
        <f t="shared" si="33"/>
        <v>0.3992665941986554</v>
      </c>
      <c r="CJ61" s="5">
        <f t="shared" si="34"/>
        <v>0.91364215510846825</v>
      </c>
      <c r="CK61" s="5">
        <f t="shared" si="35"/>
        <v>0</v>
      </c>
      <c r="CL61" s="5">
        <f t="shared" si="36"/>
        <v>0.93038428766235648</v>
      </c>
      <c r="CM61" s="5">
        <f t="shared" si="37"/>
        <v>0.75300458710037876</v>
      </c>
      <c r="CN61" s="5">
        <f t="shared" si="38"/>
        <v>0.339427592818415</v>
      </c>
      <c r="CO61" s="5">
        <f t="shared" si="39"/>
        <v>0.65266508092878284</v>
      </c>
      <c r="CP61" s="5">
        <f t="shared" si="40"/>
        <v>0.55388297692268529</v>
      </c>
      <c r="CQ61" s="5">
        <f t="shared" si="41"/>
        <v>0.70963328249271629</v>
      </c>
      <c r="CR61" s="5">
        <f t="shared" ref="CR61:CS61" si="218">IF(AVERAGE(BH61:BH65)&lt;0,0,AVERAGE(BH61:BH65))</f>
        <v>0.38748969647113424</v>
      </c>
      <c r="CS61" s="5">
        <f t="shared" si="218"/>
        <v>8.3922508696810422E-2</v>
      </c>
      <c r="CT61" s="5">
        <f t="shared" si="43"/>
        <v>0.39539814074093116</v>
      </c>
      <c r="CU61" s="5">
        <f t="shared" si="44"/>
        <v>0.6813056369371091</v>
      </c>
    </row>
    <row r="62" spans="1:99" x14ac:dyDescent="0.25">
      <c r="A62" s="1">
        <f>eod_group_score_df_positive[[#This Row],[date]]</f>
        <v>45427</v>
      </c>
      <c r="B62" s="1" t="s">
        <v>277</v>
      </c>
      <c r="C62" s="2">
        <f>AVERAGE(eod_group_score_df_positive!C62:C66)</f>
        <v>0.17400831046430801</v>
      </c>
      <c r="D62" s="2">
        <f>AVERAGE(eod_group_score_df_positive!D62:D66)</f>
        <v>5.5336884590466207E-2</v>
      </c>
      <c r="E62" s="2">
        <f>AVERAGE(eod_group_score_df_positive!E62:E66)</f>
        <v>0.59573200362444401</v>
      </c>
      <c r="F62" s="2">
        <f>AVERAGE(eod_group_score_df_positive!F62:F66)</f>
        <v>0.40702763915781526</v>
      </c>
      <c r="G62" s="2">
        <f>AVERAGE(eod_group_score_df_positive!G62:G66)</f>
        <v>0.46821571300372955</v>
      </c>
      <c r="H62" s="2">
        <f>AVERAGE(eod_group_score_df_positive!H62:H66)</f>
        <v>6.3040864744991314</v>
      </c>
      <c r="I62" s="2">
        <f>AVERAGE(eod_group_score_df_positive!I62:I66)</f>
        <v>0.90273902192814648</v>
      </c>
      <c r="J62" s="2">
        <f>AVERAGE(eod_group_score_df_positive!J62:J66)</f>
        <v>0.5219267440704134</v>
      </c>
      <c r="K62" s="2">
        <f>AVERAGE(eod_group_score_df_positive!K62:K66)</f>
        <v>1.0700943481873004</v>
      </c>
      <c r="L62" s="2">
        <f>AVERAGE(eod_group_score_df_positive!L62:L66)</f>
        <v>0.23361784777574349</v>
      </c>
      <c r="M62" s="2">
        <f>AVERAGE(eod_group_score_df_positive!M62:M66)</f>
        <v>0.13490916532338187</v>
      </c>
      <c r="N62" s="2">
        <f>AVERAGE(eod_group_score_df_positive!N62:N66)</f>
        <v>0.5507642391069496</v>
      </c>
      <c r="O62" s="2">
        <f>AVERAGE(eod_group_score_df_positive!O62:O66)</f>
        <v>0.15541347894936786</v>
      </c>
      <c r="P62" s="2">
        <f>AVERAGE(eod_group_score_df_positive!P62:P66)</f>
        <v>0.32573876960520393</v>
      </c>
      <c r="Q62" s="2">
        <f>AVERAGE(eod_group_score_df_positive!Q62:Q66)</f>
        <v>0.17772697479045726</v>
      </c>
      <c r="R62" s="2">
        <f>AVERAGE(eod_group_score_df_positive!R62:R66)</f>
        <v>4.3647323964238469E-2</v>
      </c>
      <c r="S62" s="2">
        <f>AVERAGE(eod_group_score_df_positive!S62:S66)</f>
        <v>0.81516810681763763</v>
      </c>
      <c r="T62" s="2">
        <f>AVERAGE(eod_group_score_df_positive!T62:T66)</f>
        <v>0.1785585911276118</v>
      </c>
      <c r="U62" s="2">
        <f>AVERAGE(eod_group_score_df_positive!U62:U66)</f>
        <v>0.14212789954793995</v>
      </c>
      <c r="V62" s="2">
        <f>AVERAGE(eod_group_score_df_positive!V62:V66)</f>
        <v>1.1489776115416039</v>
      </c>
      <c r="W62" s="2">
        <f>AVERAGE(eod_group_score_df_positive!W62:W66)</f>
        <v>0.11438817209083427</v>
      </c>
      <c r="X62" s="2">
        <f>AVERAGE(eod_group_score_df_positive!X62:X66)</f>
        <v>0.61315275314393713</v>
      </c>
      <c r="Y62" s="2">
        <f>AVERAGE(eod_group_score_df_positive!Y62:Y66)</f>
        <v>1.0648156830939084</v>
      </c>
      <c r="Z62" s="1" t="s">
        <v>277</v>
      </c>
      <c r="AA62" s="2">
        <f>ABS(AVERAGE(eod_group_score_df_negative!C62:C66))</f>
        <v>0.21579956747727258</v>
      </c>
      <c r="AB62" s="2">
        <f>ABS(AVERAGE(eod_group_score_df_negative!D62:D66))</f>
        <v>4.5788539258662816E-2</v>
      </c>
      <c r="AC62" s="2">
        <f>ABS(AVERAGE(eod_group_score_df_negative!E62:E66))</f>
        <v>0.22883862853504239</v>
      </c>
      <c r="AD62" s="2">
        <f>ABS(AVERAGE(eod_group_score_df_negative!F62:F66))</f>
        <v>6.0965034966682041E-2</v>
      </c>
      <c r="AE62" s="2">
        <f>ABS(AVERAGE(eod_group_score_df_negative!G62:G66))</f>
        <v>0.16471914196713972</v>
      </c>
      <c r="AF62" s="2">
        <f>ABS(AVERAGE(eod_group_score_df_negative!H62:H66))</f>
        <v>0.32347673079818351</v>
      </c>
      <c r="AG62" s="2">
        <f>ABS(AVERAGE(eod_group_score_df_negative!I62:I66))</f>
        <v>0.29853426360895896</v>
      </c>
      <c r="AH62" s="2">
        <f>ABS(AVERAGE(eod_group_score_df_negative!J62:J66))</f>
        <v>0.16318741514989477</v>
      </c>
      <c r="AI62" s="2">
        <f>ABS(AVERAGE(eod_group_score_df_negative!K62:K66))</f>
        <v>8.6409154612249128E-2</v>
      </c>
      <c r="AJ62" s="2">
        <f>ABS(AVERAGE(eod_group_score_df_negative!L62:L66))</f>
        <v>0.17687283524836425</v>
      </c>
      <c r="AK62" s="2">
        <f>ABS(AVERAGE(eod_group_score_df_negative!M62:M66))</f>
        <v>0.28196399901418545</v>
      </c>
      <c r="AL62" s="2">
        <f>ABS(AVERAGE(eod_group_score_df_negative!N62:N66))</f>
        <v>0.1349434189409385</v>
      </c>
      <c r="AM62" s="2">
        <f>ABS(AVERAGE(eod_group_score_df_negative!O62:O66))</f>
        <v>0.10889760471165977</v>
      </c>
      <c r="AN62" s="2">
        <f>ABS(AVERAGE(eod_group_score_df_negative!P62:P66))</f>
        <v>0.22936846018051787</v>
      </c>
      <c r="AO62" s="2">
        <f>ABS(AVERAGE(eod_group_score_df_negative!Q62:Q66))</f>
        <v>0.16003350989591542</v>
      </c>
      <c r="AP62" s="2">
        <f>ABS(AVERAGE(eod_group_score_df_negative!R62:R66))</f>
        <v>0.21684301302775921</v>
      </c>
      <c r="AQ62" s="2">
        <f>ABS(AVERAGE(eod_group_score_df_negative!S62:S66))</f>
        <v>0.10794165991934887</v>
      </c>
      <c r="AR62" s="2">
        <f>ABS(AVERAGE(eod_group_score_df_negative!T62:T66))</f>
        <v>0.12326020815424384</v>
      </c>
      <c r="AS62" s="2">
        <f>ABS(AVERAGE(eod_group_score_df_negative!U62:U66))</f>
        <v>0.94703901512341448</v>
      </c>
      <c r="AT62" s="2">
        <f>ABS(AVERAGE(eod_group_score_df_negative!V62:V66))</f>
        <v>0.30463983841191727</v>
      </c>
      <c r="AU62" s="2">
        <f>ABS(AVERAGE(eod_group_score_df_negative!W62:W66))</f>
        <v>3.4382011131459812E-2</v>
      </c>
      <c r="AV62" s="2">
        <f>ABS(AVERAGE(eod_group_score_df_negative!X62:X66))</f>
        <v>0.13240834346338973</v>
      </c>
      <c r="AW62" s="2">
        <f>ABS(AVERAGE(eod_group_score_df_negative!Y62:Y66))</f>
        <v>0.28814496314943716</v>
      </c>
      <c r="AX62" t="s">
        <v>277</v>
      </c>
      <c r="AY62" s="4">
        <f t="shared" si="2"/>
        <v>-0.10720988306764727</v>
      </c>
      <c r="AZ62" s="4">
        <f t="shared" si="3"/>
        <v>9.4420818903550419E-2</v>
      </c>
      <c r="BA62" s="4">
        <f t="shared" si="4"/>
        <v>0.44495081534560166</v>
      </c>
      <c r="BB62" s="4">
        <f t="shared" si="5"/>
        <v>0.73946158417657681</v>
      </c>
      <c r="BC62" s="4">
        <f t="shared" si="6"/>
        <v>0.47950680651100847</v>
      </c>
      <c r="BD62" s="4">
        <f t="shared" si="7"/>
        <v>0.9023844146700456</v>
      </c>
      <c r="BE62" s="4">
        <f t="shared" si="8"/>
        <v>0.50297027794890103</v>
      </c>
      <c r="BF62" s="4">
        <f t="shared" si="9"/>
        <v>0.52361978524685682</v>
      </c>
      <c r="BG62" s="4">
        <f t="shared" si="10"/>
        <v>0.85056827860343109</v>
      </c>
      <c r="BH62" s="4">
        <f t="shared" si="11"/>
        <v>0.13823702918014014</v>
      </c>
      <c r="BI62" s="4">
        <f t="shared" si="12"/>
        <v>-0.35275677657131321</v>
      </c>
      <c r="BJ62" s="4">
        <f t="shared" si="13"/>
        <v>0.60641122391690017</v>
      </c>
      <c r="BK62" s="4">
        <f t="shared" si="14"/>
        <v>0.17598911704120412</v>
      </c>
      <c r="BL62" s="4">
        <f t="shared" si="15"/>
        <v>0.17360665517162543</v>
      </c>
      <c r="BM62" s="4">
        <f t="shared" si="16"/>
        <v>5.2384650356512567E-2</v>
      </c>
      <c r="BN62" s="4">
        <f t="shared" si="17"/>
        <v>-0.66488335445948354</v>
      </c>
      <c r="BO62" s="4">
        <f t="shared" si="18"/>
        <v>0.76613472458231768</v>
      </c>
      <c r="BP62" s="4">
        <f t="shared" si="19"/>
        <v>0.18321715911979086</v>
      </c>
      <c r="BQ62" s="4">
        <f t="shared" si="20"/>
        <v>-0.73901539307990149</v>
      </c>
      <c r="BR62" s="4">
        <f t="shared" si="21"/>
        <v>0.58085280494994329</v>
      </c>
      <c r="BS62" s="4">
        <f t="shared" si="22"/>
        <v>0.53778357481638883</v>
      </c>
      <c r="BT62" s="4">
        <f t="shared" si="23"/>
        <v>0.6448088719598879</v>
      </c>
      <c r="BU62" s="4">
        <f t="shared" si="24"/>
        <v>0.5740527058942837</v>
      </c>
      <c r="BV62" t="s">
        <v>277</v>
      </c>
      <c r="BW62" s="1">
        <f t="shared" si="1"/>
        <v>45427</v>
      </c>
      <c r="BX62">
        <f>group_stock_price_index[[#This Row],[VNINDEX]]</f>
        <v>1254.3900000000001</v>
      </c>
      <c r="BY62" s="5">
        <f t="shared" si="25"/>
        <v>0.20881102603546084</v>
      </c>
      <c r="BZ62" s="5">
        <f t="shared" si="26"/>
        <v>0.53876864739715224</v>
      </c>
      <c r="CA62" s="5">
        <f t="shared" si="27"/>
        <v>0.64418313975430197</v>
      </c>
      <c r="CB62" s="5">
        <f t="shared" si="28"/>
        <v>0.84632193311697823</v>
      </c>
      <c r="CC62" s="5">
        <f t="shared" si="29"/>
        <v>6.141313861304145E-2</v>
      </c>
      <c r="CD62" s="5">
        <f t="shared" ref="CD62:CE62" si="219">IF(AVERAGE(BS62:BS66)&lt;0,0,AVERAGE(BS62:BS66))</f>
        <v>0.81673486857661304</v>
      </c>
      <c r="CE62" s="5">
        <f t="shared" si="219"/>
        <v>0.67038725877655758</v>
      </c>
      <c r="CF62" s="5">
        <f t="shared" ref="CF62:CG62" si="220">IF(AVERAGE(BE62:BE66)&lt;0,0,AVERAGE(BE62:BE66))</f>
        <v>0.71106432025348598</v>
      </c>
      <c r="CG62" s="5">
        <f t="shared" si="220"/>
        <v>0.85261793657375085</v>
      </c>
      <c r="CH62" s="5">
        <f t="shared" si="32"/>
        <v>0.72844641563390589</v>
      </c>
      <c r="CI62" s="5">
        <f t="shared" si="33"/>
        <v>0.51630398640704667</v>
      </c>
      <c r="CJ62" s="5">
        <f t="shared" si="34"/>
        <v>0.93263889641393471</v>
      </c>
      <c r="CK62" s="5">
        <f t="shared" si="35"/>
        <v>0</v>
      </c>
      <c r="CL62" s="5">
        <f t="shared" si="36"/>
        <v>0.93135340692938473</v>
      </c>
      <c r="CM62" s="5">
        <f t="shared" si="37"/>
        <v>0.79164515532477231</v>
      </c>
      <c r="CN62" s="5">
        <f t="shared" si="38"/>
        <v>0.3576225160065335</v>
      </c>
      <c r="CO62" s="5">
        <f t="shared" si="39"/>
        <v>0.74485264416055341</v>
      </c>
      <c r="CP62" s="5">
        <f t="shared" si="40"/>
        <v>0.59778705150432498</v>
      </c>
      <c r="CQ62" s="5">
        <f t="shared" si="41"/>
        <v>0.79414861503208078</v>
      </c>
      <c r="CR62" s="5">
        <f t="shared" ref="CR62:CS62" si="221">IF(AVERAGE(BH62:BH66)&lt;0,0,AVERAGE(BH62:BH66))</f>
        <v>0.54996596646045748</v>
      </c>
      <c r="CS62" s="5">
        <f t="shared" si="221"/>
        <v>5.3028393865120461E-2</v>
      </c>
      <c r="CT62" s="5">
        <f t="shared" si="43"/>
        <v>0.54731000407408426</v>
      </c>
      <c r="CU62" s="5">
        <f t="shared" si="44"/>
        <v>0.78580686205896222</v>
      </c>
    </row>
    <row r="63" spans="1:99" x14ac:dyDescent="0.25">
      <c r="A63" s="1">
        <f>eod_group_score_df_positive[[#This Row],[date]]</f>
        <v>45426</v>
      </c>
      <c r="B63" s="1" t="s">
        <v>277</v>
      </c>
      <c r="C63" s="2">
        <f>AVERAGE(eod_group_score_df_positive!C63:C67)</f>
        <v>0.17411154634762363</v>
      </c>
      <c r="D63" s="2">
        <f>AVERAGE(eod_group_score_df_positive!D63:D67)</f>
        <v>4.7680012248781538E-2</v>
      </c>
      <c r="E63" s="2">
        <f>AVERAGE(eod_group_score_df_positive!E63:E67)</f>
        <v>0.47644005672525314</v>
      </c>
      <c r="F63" s="2">
        <f>AVERAGE(eod_group_score_df_positive!F63:F67)</f>
        <v>0.4869660223032426</v>
      </c>
      <c r="G63" s="2">
        <f>AVERAGE(eod_group_score_df_positive!G63:G67)</f>
        <v>0.4144418932184295</v>
      </c>
      <c r="H63" s="2">
        <f>AVERAGE(eod_group_score_df_positive!H63:H67)</f>
        <v>7.9706150431563056</v>
      </c>
      <c r="I63" s="2">
        <f>AVERAGE(eod_group_score_df_positive!I63:I67)</f>
        <v>0.91508825004459793</v>
      </c>
      <c r="J63" s="2">
        <f>AVERAGE(eod_group_score_df_positive!J63:J67)</f>
        <v>2.3532655013628268</v>
      </c>
      <c r="K63" s="2">
        <f>AVERAGE(eod_group_score_df_positive!K63:K67)</f>
        <v>2.6237569887467016</v>
      </c>
      <c r="L63" s="2">
        <f>AVERAGE(eod_group_score_df_positive!L63:L67)</f>
        <v>0.26985333222467406</v>
      </c>
      <c r="M63" s="2">
        <f>AVERAGE(eod_group_score_df_positive!M63:M67)</f>
        <v>0.22993394898788524</v>
      </c>
      <c r="N63" s="2">
        <f>AVERAGE(eod_group_score_df_positive!N63:N67)</f>
        <v>0.58255832073882263</v>
      </c>
      <c r="O63" s="2">
        <f>AVERAGE(eod_group_score_df_positive!O63:O67)</f>
        <v>1.2820255126071431</v>
      </c>
      <c r="P63" s="2">
        <f>AVERAGE(eod_group_score_df_positive!P63:P67)</f>
        <v>0.47741059871698577</v>
      </c>
      <c r="Q63" s="2">
        <f>AVERAGE(eod_group_score_df_positive!Q63:Q67)</f>
        <v>0.21208867827895608</v>
      </c>
      <c r="R63" s="2">
        <f>AVERAGE(eod_group_score_df_positive!R63:R67)</f>
        <v>0.10522208213437065</v>
      </c>
      <c r="S63" s="2">
        <f>AVERAGE(eod_group_score_df_positive!S63:S67)</f>
        <v>1.1615206989274669</v>
      </c>
      <c r="T63" s="2">
        <f>AVERAGE(eod_group_score_df_positive!T63:T67)</f>
        <v>0.47049398709688967</v>
      </c>
      <c r="U63" s="2">
        <f>AVERAGE(eod_group_score_df_positive!U63:U67)</f>
        <v>0.35653626416950757</v>
      </c>
      <c r="V63" s="2">
        <f>AVERAGE(eod_group_score_df_positive!V63:V67)</f>
        <v>1.2847347745431414</v>
      </c>
      <c r="W63" s="2">
        <f>AVERAGE(eod_group_score_df_positive!W63:W67)</f>
        <v>0.20417954225495963</v>
      </c>
      <c r="X63" s="2">
        <f>AVERAGE(eod_group_score_df_positive!X63:X67)</f>
        <v>0.47237043790579925</v>
      </c>
      <c r="Y63" s="2">
        <f>AVERAGE(eod_group_score_df_positive!Y63:Y67)</f>
        <v>1.8592977353651847</v>
      </c>
      <c r="Z63" s="1" t="s">
        <v>277</v>
      </c>
      <c r="AA63" s="2">
        <f>ABS(AVERAGE(eod_group_score_df_negative!C63:C67))</f>
        <v>0.23672872872242784</v>
      </c>
      <c r="AB63" s="2">
        <f>ABS(AVERAGE(eod_group_score_df_negative!D63:D67))</f>
        <v>5.0186023871608455E-2</v>
      </c>
      <c r="AC63" s="2">
        <f>ABS(AVERAGE(eod_group_score_df_negative!E63:E67))</f>
        <v>0.22547926444746991</v>
      </c>
      <c r="AD63" s="2">
        <f>ABS(AVERAGE(eod_group_score_df_negative!F63:F67))</f>
        <v>6.043052847518976E-2</v>
      </c>
      <c r="AE63" s="2">
        <f>ABS(AVERAGE(eod_group_score_df_negative!G63:G67))</f>
        <v>0.15398501691523916</v>
      </c>
      <c r="AF63" s="2">
        <f>ABS(AVERAGE(eod_group_score_df_negative!H63:H67))</f>
        <v>0.25487972503352646</v>
      </c>
      <c r="AG63" s="2">
        <f>ABS(AVERAGE(eod_group_score_df_negative!I63:I67))</f>
        <v>0.29115612568826155</v>
      </c>
      <c r="AH63" s="2">
        <f>ABS(AVERAGE(eod_group_score_df_negative!J63:J67))</f>
        <v>0.1545843911400854</v>
      </c>
      <c r="AI63" s="2">
        <f>ABS(AVERAGE(eod_group_score_df_negative!K63:K67))</f>
        <v>8.635858973996105E-2</v>
      </c>
      <c r="AJ63" s="2">
        <f>ABS(AVERAGE(eod_group_score_df_negative!L63:L67))</f>
        <v>0.20592583467834552</v>
      </c>
      <c r="AK63" s="2">
        <f>ABS(AVERAGE(eod_group_score_df_negative!M63:M67))</f>
        <v>0.27037405060691516</v>
      </c>
      <c r="AL63" s="2">
        <f>ABS(AVERAGE(eod_group_score_df_negative!N63:N67))</f>
        <v>0.13271136205152922</v>
      </c>
      <c r="AM63" s="2">
        <f>ABS(AVERAGE(eod_group_score_df_negative!O63:O67))</f>
        <v>6.0826736835340581E-2</v>
      </c>
      <c r="AN63" s="2">
        <f>ABS(AVERAGE(eod_group_score_df_negative!P63:P67))</f>
        <v>0.22435744688320963</v>
      </c>
      <c r="AO63" s="2">
        <f>ABS(AVERAGE(eod_group_score_df_negative!Q63:Q67))</f>
        <v>0.16282192483961311</v>
      </c>
      <c r="AP63" s="2">
        <f>ABS(AVERAGE(eod_group_score_df_negative!R63:R67))</f>
        <v>0.23826557340713156</v>
      </c>
      <c r="AQ63" s="2">
        <f>ABS(AVERAGE(eod_group_score_df_negative!S63:S67))</f>
        <v>0.10809444545224819</v>
      </c>
      <c r="AR63" s="2">
        <f>ABS(AVERAGE(eod_group_score_df_negative!T63:T67))</f>
        <v>0.12746958478130724</v>
      </c>
      <c r="AS63" s="2">
        <f>ABS(AVERAGE(eod_group_score_df_negative!U63:U67))</f>
        <v>0.93651476553420632</v>
      </c>
      <c r="AT63" s="2">
        <f>ABS(AVERAGE(eod_group_score_df_negative!V63:V67))</f>
        <v>0.27692081339889041</v>
      </c>
      <c r="AU63" s="2">
        <f>ABS(AVERAGE(eod_group_score_df_negative!W63:W67))</f>
        <v>2.8341286613436989E-2</v>
      </c>
      <c r="AV63" s="2">
        <f>ABS(AVERAGE(eod_group_score_df_negative!X63:X67))</f>
        <v>0.12837722987850594</v>
      </c>
      <c r="AW63" s="2">
        <f>ABS(AVERAGE(eod_group_score_df_negative!Y63:Y67))</f>
        <v>0.22134309792640638</v>
      </c>
      <c r="AX63" t="s">
        <v>277</v>
      </c>
      <c r="AY63" s="4">
        <f t="shared" si="2"/>
        <v>-0.15241247310558217</v>
      </c>
      <c r="AZ63" s="4">
        <f t="shared" si="3"/>
        <v>-2.5606550772569812E-2</v>
      </c>
      <c r="BA63" s="4">
        <f t="shared" si="4"/>
        <v>0.35753509656707211</v>
      </c>
      <c r="BB63" s="4">
        <f t="shared" si="5"/>
        <v>0.77920749266960576</v>
      </c>
      <c r="BC63" s="4">
        <f t="shared" si="6"/>
        <v>0.45820644951862416</v>
      </c>
      <c r="BD63" s="4">
        <f t="shared" si="7"/>
        <v>0.93802689510685378</v>
      </c>
      <c r="BE63" s="4">
        <f t="shared" si="8"/>
        <v>0.51725184125916734</v>
      </c>
      <c r="BF63" s="4">
        <f t="shared" si="9"/>
        <v>0.8767195822985997</v>
      </c>
      <c r="BG63" s="4">
        <f t="shared" si="10"/>
        <v>0.93626944147660007</v>
      </c>
      <c r="BH63" s="4">
        <f t="shared" si="11"/>
        <v>0.1343638015141575</v>
      </c>
      <c r="BI63" s="4">
        <f t="shared" si="12"/>
        <v>-8.0830411769914456E-2</v>
      </c>
      <c r="BJ63" s="4">
        <f t="shared" si="13"/>
        <v>0.62891937056857639</v>
      </c>
      <c r="BK63" s="4">
        <f t="shared" si="14"/>
        <v>0.90940665756698968</v>
      </c>
      <c r="BL63" s="4">
        <f t="shared" si="15"/>
        <v>0.36059372241343574</v>
      </c>
      <c r="BM63" s="4">
        <f t="shared" si="16"/>
        <v>0.13140933606447477</v>
      </c>
      <c r="BN63" s="4">
        <f t="shared" si="17"/>
        <v>-0.38733121591522762</v>
      </c>
      <c r="BO63" s="4">
        <f t="shared" si="18"/>
        <v>0.82972092617080606</v>
      </c>
      <c r="BP63" s="4">
        <f t="shared" si="19"/>
        <v>0.57365434693311934</v>
      </c>
      <c r="BQ63" s="4">
        <f t="shared" si="20"/>
        <v>-0.44853488999393426</v>
      </c>
      <c r="BR63" s="4">
        <f t="shared" si="21"/>
        <v>0.64534969741462644</v>
      </c>
      <c r="BS63" s="4">
        <f t="shared" si="22"/>
        <v>0.75622582500359359</v>
      </c>
      <c r="BT63" s="4">
        <f t="shared" si="23"/>
        <v>0.57260847852480046</v>
      </c>
      <c r="BU63" s="4">
        <f t="shared" si="24"/>
        <v>0.78723564933959334</v>
      </c>
      <c r="BV63" t="s">
        <v>277</v>
      </c>
      <c r="BW63" s="1">
        <f t="shared" si="1"/>
        <v>45426</v>
      </c>
      <c r="BX63">
        <f>group_stock_price_index[[#This Row],[VNINDEX]]</f>
        <v>1243.28</v>
      </c>
      <c r="BY63" s="5">
        <f t="shared" si="25"/>
        <v>0.34596590862157867</v>
      </c>
      <c r="BZ63" s="5">
        <f t="shared" si="26"/>
        <v>0.60813944546798337</v>
      </c>
      <c r="CA63" s="5">
        <f t="shared" si="27"/>
        <v>0.72986874090721054</v>
      </c>
      <c r="CB63" s="5">
        <f t="shared" si="28"/>
        <v>0.88700662477743075</v>
      </c>
      <c r="CC63" s="5">
        <f t="shared" si="29"/>
        <v>0.35992935880231747</v>
      </c>
      <c r="CD63" s="5">
        <f t="shared" ref="CD63:CE63" si="222">IF(AVERAGE(BS63:BS67)&lt;0,0,AVERAGE(BS63:BS67))</f>
        <v>0.88667363578355529</v>
      </c>
      <c r="CE63" s="5">
        <f t="shared" si="222"/>
        <v>0.71229310818076497</v>
      </c>
      <c r="CF63" s="5">
        <f t="shared" ref="CF63:CG63" si="223">IF(AVERAGE(BE63:BE67)&lt;0,0,AVERAGE(BE63:BE67))</f>
        <v>0.80266082980218467</v>
      </c>
      <c r="CG63" s="5">
        <f t="shared" si="223"/>
        <v>0.94693236938641578</v>
      </c>
      <c r="CH63" s="5">
        <f t="shared" si="32"/>
        <v>0.79697397740433273</v>
      </c>
      <c r="CI63" s="5">
        <f t="shared" si="33"/>
        <v>0.66174426334590575</v>
      </c>
      <c r="CJ63" s="5">
        <f t="shared" si="34"/>
        <v>0.9588551207235495</v>
      </c>
      <c r="CK63" s="5">
        <f t="shared" si="35"/>
        <v>0</v>
      </c>
      <c r="CL63" s="5">
        <f t="shared" si="36"/>
        <v>0.94457368217979898</v>
      </c>
      <c r="CM63" s="5">
        <f t="shared" si="37"/>
        <v>0.83173115667030384</v>
      </c>
      <c r="CN63" s="5">
        <f t="shared" si="38"/>
        <v>0.49177045362467864</v>
      </c>
      <c r="CO63" s="5">
        <f t="shared" si="39"/>
        <v>0.88344404554065059</v>
      </c>
      <c r="CP63" s="5">
        <f t="shared" si="40"/>
        <v>0.7388071586481223</v>
      </c>
      <c r="CQ63" s="5">
        <f t="shared" si="41"/>
        <v>0.86883025331864039</v>
      </c>
      <c r="CR63" s="5">
        <f t="shared" ref="CR63:CS63" si="224">IF(AVERAGE(BH63:BH67)&lt;0,0,AVERAGE(BH63:BH67))</f>
        <v>0.70986903508817001</v>
      </c>
      <c r="CS63" s="5">
        <f t="shared" si="224"/>
        <v>0.30857589222117154</v>
      </c>
      <c r="CT63" s="5">
        <f t="shared" si="43"/>
        <v>0.71625540374514141</v>
      </c>
      <c r="CU63" s="5">
        <f t="shared" si="44"/>
        <v>0.85301722574992378</v>
      </c>
    </row>
    <row r="64" spans="1:99" x14ac:dyDescent="0.25">
      <c r="A64" s="1">
        <f>eod_group_score_df_positive[[#This Row],[date]]</f>
        <v>45425</v>
      </c>
      <c r="B64" s="1" t="s">
        <v>277</v>
      </c>
      <c r="C64" s="2">
        <f>AVERAGE(eod_group_score_df_positive!C64:C68)</f>
        <v>0.17945679774393053</v>
      </c>
      <c r="D64" s="2">
        <f>AVERAGE(eod_group_score_df_positive!D64:D68)</f>
        <v>0.50388693760939629</v>
      </c>
      <c r="E64" s="2">
        <f>AVERAGE(eod_group_score_df_positive!E64:E68)</f>
        <v>0.60805482820761825</v>
      </c>
      <c r="F64" s="2">
        <f>AVERAGE(eod_group_score_df_positive!F64:F68)</f>
        <v>0.28254863877927222</v>
      </c>
      <c r="G64" s="2">
        <f>AVERAGE(eod_group_score_df_positive!G64:G68)</f>
        <v>0.47039953827609027</v>
      </c>
      <c r="H64" s="2">
        <f>AVERAGE(eod_group_score_df_positive!H64:H68)</f>
        <v>9.6905880092588088</v>
      </c>
      <c r="I64" s="2">
        <f>AVERAGE(eod_group_score_df_positive!I64:I68)</f>
        <v>0.90485356131725025</v>
      </c>
      <c r="J64" s="2">
        <f>AVERAGE(eod_group_score_df_positive!J64:J68)</f>
        <v>2.868969762403959</v>
      </c>
      <c r="K64" s="2">
        <f>AVERAGE(eod_group_score_df_positive!K64:K68)</f>
        <v>3.6540941761579644</v>
      </c>
      <c r="L64" s="2">
        <f>AVERAGE(eod_group_score_df_positive!L64:L68)</f>
        <v>0.72529178659571869</v>
      </c>
      <c r="M64" s="2">
        <f>AVERAGE(eod_group_score_df_positive!M64:M68)</f>
        <v>0.31438247095455474</v>
      </c>
      <c r="N64" s="2">
        <f>AVERAGE(eod_group_score_df_positive!N64:N68)</f>
        <v>0.58165791039927583</v>
      </c>
      <c r="O64" s="2">
        <f>AVERAGE(eod_group_score_df_positive!O64:O68)</f>
        <v>1.4662550737006308</v>
      </c>
      <c r="P64" s="2">
        <f>AVERAGE(eod_group_score_df_positive!P64:P68)</f>
        <v>0.78885906772748515</v>
      </c>
      <c r="Q64" s="2">
        <f>AVERAGE(eod_group_score_df_positive!Q64:Q68)</f>
        <v>0.22500390298582826</v>
      </c>
      <c r="R64" s="2">
        <f>AVERAGE(eod_group_score_df_positive!R64:R68)</f>
        <v>9.5858553193444551E-2</v>
      </c>
      <c r="S64" s="2">
        <f>AVERAGE(eod_group_score_df_positive!S64:S68)</f>
        <v>1.6005203892878268</v>
      </c>
      <c r="T64" s="2">
        <f>AVERAGE(eod_group_score_df_positive!T64:T68)</f>
        <v>0.62349482954254509</v>
      </c>
      <c r="U64" s="2">
        <f>AVERAGE(eod_group_score_df_positive!U64:U68)</f>
        <v>0.2620114445252425</v>
      </c>
      <c r="V64" s="2">
        <f>AVERAGE(eod_group_score_df_positive!V64:V68)</f>
        <v>1.268530399444491</v>
      </c>
      <c r="W64" s="2">
        <f>AVERAGE(eod_group_score_df_positive!W64:W68)</f>
        <v>1.1262410601511341</v>
      </c>
      <c r="X64" s="2">
        <f>AVERAGE(eod_group_score_df_positive!X64:X68)</f>
        <v>0.68655333929710616</v>
      </c>
      <c r="Y64" s="2">
        <f>AVERAGE(eod_group_score_df_positive!Y64:Y68)</f>
        <v>1.4463975467241825</v>
      </c>
      <c r="Z64" s="1" t="s">
        <v>277</v>
      </c>
      <c r="AA64" s="2">
        <f>ABS(AVERAGE(eod_group_score_df_negative!C64:C68))</f>
        <v>0.22028284409294571</v>
      </c>
      <c r="AB64" s="2">
        <f>ABS(AVERAGE(eod_group_score_df_negative!D64:D68))</f>
        <v>5.3448687616341604E-2</v>
      </c>
      <c r="AC64" s="2">
        <f>ABS(AVERAGE(eod_group_score_df_negative!E64:E68))</f>
        <v>0.20393675473421918</v>
      </c>
      <c r="AD64" s="2">
        <f>ABS(AVERAGE(eod_group_score_df_negative!F64:F68))</f>
        <v>6.0140932419648949E-2</v>
      </c>
      <c r="AE64" s="2">
        <f>ABS(AVERAGE(eod_group_score_df_negative!G64:G68))</f>
        <v>0.12178031001821252</v>
      </c>
      <c r="AF64" s="2">
        <f>ABS(AVERAGE(eod_group_score_df_negative!H64:H68))</f>
        <v>0.19401401315621955</v>
      </c>
      <c r="AG64" s="2">
        <f>ABS(AVERAGE(eod_group_score_df_negative!I64:I68))</f>
        <v>0.16670178898274393</v>
      </c>
      <c r="AH64" s="2">
        <f>ABS(AVERAGE(eod_group_score_df_negative!J64:J68))</f>
        <v>0.13203507145870796</v>
      </c>
      <c r="AI64" s="2">
        <f>ABS(AVERAGE(eod_group_score_df_negative!K64:K68))</f>
        <v>0.10145965880212585</v>
      </c>
      <c r="AJ64" s="2">
        <f>ABS(AVERAGE(eod_group_score_df_negative!L64:L68))</f>
        <v>0.15131028020030085</v>
      </c>
      <c r="AK64" s="2">
        <f>ABS(AVERAGE(eod_group_score_df_negative!M64:M68))</f>
        <v>0.26499729381028153</v>
      </c>
      <c r="AL64" s="2">
        <f>ABS(AVERAGE(eod_group_score_df_negative!N64:N68))</f>
        <v>0.12620413580308995</v>
      </c>
      <c r="AM64" s="2">
        <f>ABS(AVERAGE(eod_group_score_df_negative!O64:O68))</f>
        <v>6.5878729849326662E-2</v>
      </c>
      <c r="AN64" s="2">
        <f>ABS(AVERAGE(eod_group_score_df_negative!P64:P68))</f>
        <v>0.23177787755189505</v>
      </c>
      <c r="AO64" s="2">
        <f>ABS(AVERAGE(eod_group_score_df_negative!Q64:Q68))</f>
        <v>0.16425508685054147</v>
      </c>
      <c r="AP64" s="2">
        <f>ABS(AVERAGE(eod_group_score_df_negative!R64:R68))</f>
        <v>0.16784814976932405</v>
      </c>
      <c r="AQ64" s="2">
        <f>ABS(AVERAGE(eod_group_score_df_negative!S64:S68))</f>
        <v>0.10733945353543031</v>
      </c>
      <c r="AR64" s="2">
        <f>ABS(AVERAGE(eod_group_score_df_negative!T64:T68))</f>
        <v>0.12521222336353574</v>
      </c>
      <c r="AS64" s="2">
        <f>ABS(AVERAGE(eod_group_score_df_negative!U64:U68))</f>
        <v>0.94202740708124444</v>
      </c>
      <c r="AT64" s="2">
        <f>ABS(AVERAGE(eod_group_score_df_negative!V64:V68))</f>
        <v>8.4898166906700656E-2</v>
      </c>
      <c r="AU64" s="2">
        <f>ABS(AVERAGE(eod_group_score_df_negative!W64:W68))</f>
        <v>2.2500395691385854E-2</v>
      </c>
      <c r="AV64" s="2">
        <f>ABS(AVERAGE(eod_group_score_df_negative!X64:X68))</f>
        <v>0.14427155752544601</v>
      </c>
      <c r="AW64" s="2">
        <f>ABS(AVERAGE(eod_group_score_df_negative!Y64:Y68))</f>
        <v>0.17935872771929215</v>
      </c>
      <c r="AX64" t="s">
        <v>277</v>
      </c>
      <c r="AY64" s="4">
        <f t="shared" si="2"/>
        <v>-0.10213159285732104</v>
      </c>
      <c r="AZ64" s="4">
        <f t="shared" si="3"/>
        <v>0.80819927814701154</v>
      </c>
      <c r="BA64" s="4">
        <f t="shared" si="4"/>
        <v>0.49768751544108786</v>
      </c>
      <c r="BB64" s="4">
        <f t="shared" si="5"/>
        <v>0.64900634583514116</v>
      </c>
      <c r="BC64" s="4">
        <f t="shared" si="6"/>
        <v>0.58870498424090278</v>
      </c>
      <c r="BD64" s="4">
        <f t="shared" si="7"/>
        <v>0.96074419329857486</v>
      </c>
      <c r="BE64" s="4">
        <f t="shared" si="8"/>
        <v>0.68886014346142022</v>
      </c>
      <c r="BF64" s="4">
        <f t="shared" si="9"/>
        <v>0.91200609211364558</v>
      </c>
      <c r="BG64" s="4">
        <f t="shared" si="10"/>
        <v>0.94596820428579786</v>
      </c>
      <c r="BH64" s="4">
        <f t="shared" si="11"/>
        <v>0.65478000581645934</v>
      </c>
      <c r="BI64" s="4">
        <f t="shared" si="12"/>
        <v>8.5238008207480453E-2</v>
      </c>
      <c r="BJ64" s="4">
        <f t="shared" si="13"/>
        <v>0.64342166251131272</v>
      </c>
      <c r="BK64" s="4">
        <f t="shared" si="14"/>
        <v>0.9140039470486383</v>
      </c>
      <c r="BL64" s="4">
        <f t="shared" si="15"/>
        <v>0.54581719067900247</v>
      </c>
      <c r="BM64" s="4">
        <f t="shared" si="16"/>
        <v>0.15606271845082723</v>
      </c>
      <c r="BN64" s="4">
        <f t="shared" si="17"/>
        <v>-0.27299115178745892</v>
      </c>
      <c r="BO64" s="4">
        <f t="shared" si="18"/>
        <v>0.87429945848719304</v>
      </c>
      <c r="BP64" s="4">
        <f t="shared" si="19"/>
        <v>0.66552412488294643</v>
      </c>
      <c r="BQ64" s="4">
        <f t="shared" si="20"/>
        <v>-0.5647790863631118</v>
      </c>
      <c r="BR64" s="4">
        <f t="shared" si="21"/>
        <v>0.87454355698197817</v>
      </c>
      <c r="BS64" s="4">
        <f t="shared" si="22"/>
        <v>0.96082600557862974</v>
      </c>
      <c r="BT64" s="4">
        <f t="shared" si="23"/>
        <v>0.65270285453118859</v>
      </c>
      <c r="BU64" s="4">
        <f t="shared" si="24"/>
        <v>0.779353485465477</v>
      </c>
      <c r="BV64" t="s">
        <v>277</v>
      </c>
      <c r="BW64" s="1">
        <f t="shared" si="1"/>
        <v>45425</v>
      </c>
      <c r="BX64">
        <f>group_stock_price_index[[#This Row],[VNINDEX]]</f>
        <v>1240.18</v>
      </c>
      <c r="BY64" s="5">
        <f t="shared" si="25"/>
        <v>0.51993734276833425</v>
      </c>
      <c r="BZ64" s="5">
        <f t="shared" si="26"/>
        <v>0.6942920115916873</v>
      </c>
      <c r="CA64" s="5">
        <f t="shared" si="27"/>
        <v>0.81240944620873923</v>
      </c>
      <c r="CB64" s="5">
        <f t="shared" si="28"/>
        <v>0.89349843230826165</v>
      </c>
      <c r="CC64" s="5">
        <f t="shared" si="29"/>
        <v>0.60171573263022782</v>
      </c>
      <c r="CD64" s="5">
        <f t="shared" ref="CD64:CE64" si="225">IF(AVERAGE(BS64:BS68)&lt;0,0,AVERAGE(BS64:BS68))</f>
        <v>0.90723381976605921</v>
      </c>
      <c r="CE64" s="5">
        <f t="shared" si="225"/>
        <v>0.76297699972763089</v>
      </c>
      <c r="CF64" s="5">
        <f t="shared" ref="CF64:CG64" si="226">IF(AVERAGE(BE64:BE68)&lt;0,0,AVERAGE(BE64:BE68))</f>
        <v>0.88657572610058022</v>
      </c>
      <c r="CG64" s="5">
        <f t="shared" si="226"/>
        <v>0.96739356926910491</v>
      </c>
      <c r="CH64" s="5">
        <f t="shared" si="32"/>
        <v>0.85959665952043396</v>
      </c>
      <c r="CI64" s="5">
        <f t="shared" si="33"/>
        <v>0.73241526415113933</v>
      </c>
      <c r="CJ64" s="5">
        <f t="shared" si="34"/>
        <v>0.96235942131178498</v>
      </c>
      <c r="CK64" s="5">
        <f t="shared" si="35"/>
        <v>0.19038868056013647</v>
      </c>
      <c r="CL64" s="5">
        <f t="shared" si="36"/>
        <v>0.94232590213462653</v>
      </c>
      <c r="CM64" s="5">
        <f t="shared" si="37"/>
        <v>0.84956937517464337</v>
      </c>
      <c r="CN64" s="5">
        <f t="shared" si="38"/>
        <v>0.61855839463297912</v>
      </c>
      <c r="CO64" s="5">
        <f t="shared" si="39"/>
        <v>0.79874111384289992</v>
      </c>
      <c r="CP64" s="5">
        <f t="shared" si="40"/>
        <v>0.79952712596181663</v>
      </c>
      <c r="CQ64" s="5">
        <f t="shared" si="41"/>
        <v>0.92928026991514334</v>
      </c>
      <c r="CR64" s="5">
        <f t="shared" ref="CR64:CS64" si="227">IF(AVERAGE(BH64:BH68)&lt;0,0,AVERAGE(BH64:BH68))</f>
        <v>0.8773723565640521</v>
      </c>
      <c r="CS64" s="5">
        <f t="shared" si="227"/>
        <v>0.49861346571713272</v>
      </c>
      <c r="CT64" s="5">
        <f t="shared" si="43"/>
        <v>0.90893869923636572</v>
      </c>
      <c r="CU64" s="5">
        <f t="shared" si="44"/>
        <v>0.69516431104490306</v>
      </c>
    </row>
    <row r="65" spans="1:99" x14ac:dyDescent="0.25">
      <c r="A65" s="1">
        <f>eod_group_score_df_positive[[#This Row],[date]]</f>
        <v>45422</v>
      </c>
      <c r="B65" s="1" t="s">
        <v>277</v>
      </c>
      <c r="C65" s="2">
        <f>AVERAGE(eod_group_score_df_positive!C65:C69)</f>
        <v>0.40685047341456421</v>
      </c>
      <c r="D65" s="2">
        <f>AVERAGE(eod_group_score_df_positive!D65:D69)</f>
        <v>0.8169242385610811</v>
      </c>
      <c r="E65" s="2">
        <f>AVERAGE(eod_group_score_df_positive!E65:E69)</f>
        <v>1.0382338523838555</v>
      </c>
      <c r="F65" s="2">
        <f>AVERAGE(eod_group_score_df_positive!F65:F69)</f>
        <v>0.95161699207856043</v>
      </c>
      <c r="G65" s="2">
        <f>AVERAGE(eod_group_score_df_positive!G65:G69)</f>
        <v>1.4683303169546853</v>
      </c>
      <c r="H65" s="2">
        <f>AVERAGE(eod_group_score_df_positive!H65:H69)</f>
        <v>7.8133417376807346</v>
      </c>
      <c r="I65" s="2">
        <f>AVERAGE(eod_group_score_df_positive!I65:I69)</f>
        <v>1.4097405536268472</v>
      </c>
      <c r="J65" s="2">
        <f>AVERAGE(eod_group_score_df_positive!J65:J69)</f>
        <v>3.2447361933021233</v>
      </c>
      <c r="K65" s="2">
        <f>AVERAGE(eod_group_score_df_positive!K65:K69)</f>
        <v>4.2618168113169848</v>
      </c>
      <c r="L65" s="2">
        <f>AVERAGE(eod_group_score_df_positive!L65:L69)</f>
        <v>1.8549937042109512</v>
      </c>
      <c r="M65" s="2">
        <f>AVERAGE(eod_group_score_df_positive!M65:M69)</f>
        <v>0.52317643860430629</v>
      </c>
      <c r="N65" s="2">
        <f>AVERAGE(eod_group_score_df_positive!N65:N69)</f>
        <v>1.7482859690525536</v>
      </c>
      <c r="O65" s="2">
        <f>AVERAGE(eod_group_score_df_positive!O65:O69)</f>
        <v>1.51426660373099</v>
      </c>
      <c r="P65" s="2">
        <f>AVERAGE(eod_group_score_df_positive!P65:P69)</f>
        <v>1.1624249283047987</v>
      </c>
      <c r="Q65" s="2">
        <f>AVERAGE(eod_group_score_df_positive!Q65:Q69)</f>
        <v>0.44701041198019348</v>
      </c>
      <c r="R65" s="2">
        <f>AVERAGE(eod_group_score_df_positive!R65:R69)</f>
        <v>1.525032230513975</v>
      </c>
      <c r="S65" s="2">
        <f>AVERAGE(eod_group_score_df_positive!S65:S69)</f>
        <v>1.9750106504356364</v>
      </c>
      <c r="T65" s="2">
        <f>AVERAGE(eod_group_score_df_positive!T65:T69)</f>
        <v>0.98021759130139929</v>
      </c>
      <c r="U65" s="2">
        <f>AVERAGE(eod_group_score_df_positive!U65:U69)</f>
        <v>0.6613410723932075</v>
      </c>
      <c r="V65" s="2">
        <f>AVERAGE(eod_group_score_df_positive!V65:V69)</f>
        <v>2.0856767103723781</v>
      </c>
      <c r="W65" s="2">
        <f>AVERAGE(eod_group_score_df_positive!W65:W69)</f>
        <v>1.3300852925968196</v>
      </c>
      <c r="X65" s="2">
        <f>AVERAGE(eod_group_score_df_positive!X65:X69)</f>
        <v>0.88643830432516002</v>
      </c>
      <c r="Y65" s="2">
        <f>AVERAGE(eod_group_score_df_positive!Y65:Y69)</f>
        <v>1.3870637397750025</v>
      </c>
      <c r="Z65" s="1" t="s">
        <v>277</v>
      </c>
      <c r="AA65" s="2">
        <f>ABS(AVERAGE(eod_group_score_df_negative!C65:C69))</f>
        <v>4.8089270521715924E-2</v>
      </c>
      <c r="AB65" s="2">
        <f>ABS(AVERAGE(eod_group_score_df_negative!D65:D69))</f>
        <v>3.0048260507495476E-2</v>
      </c>
      <c r="AC65" s="2">
        <f>ABS(AVERAGE(eod_group_score_df_negative!E65:E69))</f>
        <v>0.17348909809639232</v>
      </c>
      <c r="AD65" s="2">
        <f>ABS(AVERAGE(eod_group_score_df_negative!F65:F69))</f>
        <v>4.7671547460936367E-2</v>
      </c>
      <c r="AE65" s="2">
        <f>ABS(AVERAGE(eod_group_score_df_negative!G65:G69))</f>
        <v>0.10621532732217283</v>
      </c>
      <c r="AF65" s="2">
        <f>ABS(AVERAGE(eod_group_score_df_negative!H65:H69))</f>
        <v>0.19207123846184598</v>
      </c>
      <c r="AG65" s="2">
        <f>ABS(AVERAGE(eod_group_score_df_negative!I65:I69))</f>
        <v>8.7534338620333593E-2</v>
      </c>
      <c r="AH65" s="2">
        <f>ABS(AVERAGE(eod_group_score_df_negative!J65:J69))</f>
        <v>3.7086452979139657E-2</v>
      </c>
      <c r="AI65" s="2">
        <f>ABS(AVERAGE(eod_group_score_df_negative!K65:K69))</f>
        <v>7.2344744581987697E-2</v>
      </c>
      <c r="AJ65" s="2">
        <f>ABS(AVERAGE(eod_group_score_df_negative!L65:L69))</f>
        <v>0.1018137038981447</v>
      </c>
      <c r="AK65" s="2">
        <f>ABS(AVERAGE(eod_group_score_df_negative!M65:M69))</f>
        <v>0.26372430961600357</v>
      </c>
      <c r="AL65" s="2">
        <f>ABS(AVERAGE(eod_group_score_df_negative!N65:N69))</f>
        <v>9.8442149243654242E-2</v>
      </c>
      <c r="AM65" s="2">
        <f>ABS(AVERAGE(eod_group_score_df_negative!O65:O69))</f>
        <v>9.2860342252671813E-2</v>
      </c>
      <c r="AN65" s="2">
        <f>ABS(AVERAGE(eod_group_score_df_negative!P65:P69))</f>
        <v>0.21883106425654483</v>
      </c>
      <c r="AO65" s="2">
        <f>ABS(AVERAGE(eod_group_score_df_negative!Q65:Q69))</f>
        <v>7.6694683276478895E-2</v>
      </c>
      <c r="AP65" s="2">
        <f>ABS(AVERAGE(eod_group_score_df_negative!R65:R69))</f>
        <v>0.10929513813013006</v>
      </c>
      <c r="AQ65" s="2">
        <f>ABS(AVERAGE(eod_group_score_df_negative!S65:S69))</f>
        <v>0.10581418326181002</v>
      </c>
      <c r="AR65" s="2">
        <f>ABS(AVERAGE(eod_group_score_df_negative!T65:T69))</f>
        <v>0.11596089206059972</v>
      </c>
      <c r="AS65" s="2">
        <f>ABS(AVERAGE(eod_group_score_df_negative!U65:U69))</f>
        <v>0.92045347773536257</v>
      </c>
      <c r="AT65" s="2">
        <f>ABS(AVERAGE(eod_group_score_df_negative!V65:V69))</f>
        <v>7.2555568081820371E-2</v>
      </c>
      <c r="AU65" s="2">
        <f>ABS(AVERAGE(eod_group_score_df_negative!W65:W69))</f>
        <v>2.3149550844444894E-2</v>
      </c>
      <c r="AV65" s="2">
        <f>ABS(AVERAGE(eod_group_score_df_negative!X65:X69))</f>
        <v>0.12655507170716482</v>
      </c>
      <c r="AW65" s="2">
        <f>ABS(AVERAGE(eod_group_score_df_negative!Y65:Y69))</f>
        <v>5.5133858867173327E-2</v>
      </c>
      <c r="AX65" t="s">
        <v>277</v>
      </c>
      <c r="AY65" s="4">
        <f t="shared" si="2"/>
        <v>0.78859059397346742</v>
      </c>
      <c r="AZ65" s="4">
        <f t="shared" si="3"/>
        <v>0.92904548721348146</v>
      </c>
      <c r="BA65" s="4">
        <f t="shared" si="4"/>
        <v>0.71364890294826455</v>
      </c>
      <c r="BB65" s="4">
        <f t="shared" si="5"/>
        <v>0.90458902394116336</v>
      </c>
      <c r="BC65" s="4">
        <f t="shared" si="6"/>
        <v>0.86508447346922812</v>
      </c>
      <c r="BD65" s="4">
        <f t="shared" si="7"/>
        <v>0.95201465832324983</v>
      </c>
      <c r="BE65" s="4">
        <f t="shared" si="8"/>
        <v>0.88307512658686493</v>
      </c>
      <c r="BF65" s="4">
        <f t="shared" si="9"/>
        <v>0.97739886826537481</v>
      </c>
      <c r="BG65" s="4">
        <f t="shared" si="10"/>
        <v>0.96661649841662078</v>
      </c>
      <c r="BH65" s="4">
        <f t="shared" si="11"/>
        <v>0.89593896315373278</v>
      </c>
      <c r="BI65" s="4">
        <f t="shared" si="12"/>
        <v>0.32971391827379926</v>
      </c>
      <c r="BJ65" s="4">
        <f t="shared" si="13"/>
        <v>0.89338750163778624</v>
      </c>
      <c r="BK65" s="4">
        <f t="shared" si="14"/>
        <v>0.88443931889171901</v>
      </c>
      <c r="BL65" s="4">
        <f t="shared" si="15"/>
        <v>0.6831419151336986</v>
      </c>
      <c r="BM65" s="4">
        <f t="shared" si="16"/>
        <v>0.70710736263167273</v>
      </c>
      <c r="BN65" s="4">
        <f t="shared" si="17"/>
        <v>0.86625061756041544</v>
      </c>
      <c r="BO65" s="4">
        <f t="shared" si="18"/>
        <v>0.89829592424290006</v>
      </c>
      <c r="BP65" s="4">
        <f t="shared" si="19"/>
        <v>0.78842698735529715</v>
      </c>
      <c r="BQ65" s="4">
        <f t="shared" si="20"/>
        <v>-0.16380914027115223</v>
      </c>
      <c r="BR65" s="4">
        <f t="shared" si="21"/>
        <v>0.93276389311183228</v>
      </c>
      <c r="BS65" s="4">
        <f t="shared" si="22"/>
        <v>0.96578635119152612</v>
      </c>
      <c r="BT65" s="4">
        <f t="shared" si="23"/>
        <v>0.7501364279342998</v>
      </c>
      <c r="BU65" s="4">
        <f t="shared" si="24"/>
        <v>0.92354187953289946</v>
      </c>
      <c r="BV65" t="s">
        <v>277</v>
      </c>
      <c r="BW65" s="1">
        <f t="shared" si="1"/>
        <v>45422</v>
      </c>
      <c r="BX65">
        <f>group_stock_price_index[[#This Row],[VNINDEX]]</f>
        <v>1244.7</v>
      </c>
      <c r="BY65" s="5">
        <f t="shared" si="25"/>
        <v>0.68393524464656252</v>
      </c>
      <c r="BZ65" s="5">
        <f t="shared" si="26"/>
        <v>0.75688384048936919</v>
      </c>
      <c r="CA65" s="5">
        <f t="shared" si="27"/>
        <v>0.86553106284419368</v>
      </c>
      <c r="CB65" s="5">
        <f t="shared" si="28"/>
        <v>0.87384481020045057</v>
      </c>
      <c r="CC65" s="5">
        <f t="shared" si="29"/>
        <v>0.81789443759463687</v>
      </c>
      <c r="CD65" s="5">
        <f t="shared" ref="CD65:CE65" si="228">IF(AVERAGE(BS65:BS69)&lt;0,0,AVERAGE(BS65:BS69))</f>
        <v>0.81809883728258637</v>
      </c>
      <c r="CE65" s="5">
        <f t="shared" si="228"/>
        <v>0.79761163453447292</v>
      </c>
      <c r="CF65" s="5">
        <f t="shared" ref="CF65:CG65" si="229">IF(AVERAGE(BE65:BE69)&lt;0,0,AVERAGE(BE65:BE69))</f>
        <v>0.91815546172562601</v>
      </c>
      <c r="CG65" s="5">
        <f t="shared" si="229"/>
        <v>0.97669578072949403</v>
      </c>
      <c r="CH65" s="5">
        <f t="shared" si="32"/>
        <v>0.91748940401275958</v>
      </c>
      <c r="CI65" s="5">
        <f t="shared" si="33"/>
        <v>0.72581671204111664</v>
      </c>
      <c r="CJ65" s="5">
        <f t="shared" si="34"/>
        <v>0.95551178020282934</v>
      </c>
      <c r="CK65" s="5">
        <f t="shared" si="35"/>
        <v>0.46540937700578161</v>
      </c>
      <c r="CL65" s="5">
        <f t="shared" si="36"/>
        <v>0.89218899402931595</v>
      </c>
      <c r="CM65" s="5">
        <f t="shared" si="37"/>
        <v>0.88463063233310635</v>
      </c>
      <c r="CN65" s="5">
        <f t="shared" si="38"/>
        <v>0.73752303999353797</v>
      </c>
      <c r="CO65" s="5">
        <f t="shared" si="39"/>
        <v>0.6913756406607261</v>
      </c>
      <c r="CP65" s="5">
        <f t="shared" si="40"/>
        <v>0.83581335996265571</v>
      </c>
      <c r="CQ65" s="5">
        <f t="shared" si="41"/>
        <v>0.93797443642208456</v>
      </c>
      <c r="CR65" s="5">
        <f t="shared" ref="CR65:CS65" si="230">IF(AVERAGE(BH65:BH69)&lt;0,0,AVERAGE(BH65:BH69))</f>
        <v>0.93667626274684568</v>
      </c>
      <c r="CS65" s="5">
        <f t="shared" si="230"/>
        <v>0.64375006838766924</v>
      </c>
      <c r="CT65" s="5">
        <f t="shared" si="43"/>
        <v>0.90725372632347823</v>
      </c>
      <c r="CU65" s="5">
        <f t="shared" si="44"/>
        <v>0.47793506993808244</v>
      </c>
    </row>
    <row r="66" spans="1:99" x14ac:dyDescent="0.25">
      <c r="A66" s="1">
        <f>eod_group_score_df_positive[[#This Row],[date]]</f>
        <v>45421</v>
      </c>
      <c r="B66" s="1" t="s">
        <v>277</v>
      </c>
      <c r="C66" s="2">
        <f>AVERAGE(eod_group_score_df_positive!C66:C70)</f>
        <v>0.38904701473068565</v>
      </c>
      <c r="D66" s="2">
        <f>AVERAGE(eod_group_score_df_positive!D66:D70)</f>
        <v>0.82044272959098374</v>
      </c>
      <c r="E66" s="2">
        <f>AVERAGE(eod_group_score_df_positive!E66:E70)</f>
        <v>0.99620950224725124</v>
      </c>
      <c r="F66" s="2">
        <f>AVERAGE(eod_group_score_df_positive!F66:F70)</f>
        <v>0.92104564265275235</v>
      </c>
      <c r="G66" s="2">
        <f>AVERAGE(eod_group_score_df_positive!G66:G70)</f>
        <v>1.3112851691073739</v>
      </c>
      <c r="H66" s="2">
        <f>AVERAGE(eod_group_score_df_positive!H66:H70)</f>
        <v>4.7393855298042435</v>
      </c>
      <c r="I66" s="2">
        <f>AVERAGE(eod_group_score_df_positive!I66:I70)</f>
        <v>1.6072295741541356</v>
      </c>
      <c r="J66" s="2">
        <f>AVERAGE(eod_group_score_df_positive!J66:J70)</f>
        <v>3.0527647844394132</v>
      </c>
      <c r="K66" s="2">
        <f>AVERAGE(eod_group_score_df_positive!K66:K70)</f>
        <v>4.2791255486848145</v>
      </c>
      <c r="L66" s="2">
        <f>AVERAGE(eod_group_score_df_positive!L66:L70)</f>
        <v>2.3516659050182271</v>
      </c>
      <c r="M66" s="2">
        <f>AVERAGE(eod_group_score_df_positive!M66:M70)</f>
        <v>0.50651479711541025</v>
      </c>
      <c r="N66" s="2">
        <f>AVERAGE(eod_group_score_df_positive!N66:N70)</f>
        <v>1.5933926511682452</v>
      </c>
      <c r="O66" s="2">
        <f>AVERAGE(eod_group_score_df_positive!O66:O70)</f>
        <v>1.5114787049854883</v>
      </c>
      <c r="P66" s="2">
        <f>AVERAGE(eod_group_score_df_positive!P66:P70)</f>
        <v>1.2440018655853244</v>
      </c>
      <c r="Q66" s="2">
        <f>AVERAGE(eod_group_score_df_positive!Q66:Q70)</f>
        <v>0.4829333629364152</v>
      </c>
      <c r="R66" s="2">
        <f>AVERAGE(eod_group_score_df_positive!R66:R70)</f>
        <v>1.5228253716747537</v>
      </c>
      <c r="S66" s="2">
        <f>AVERAGE(eod_group_score_df_positive!S66:S70)</f>
        <v>1.714042150107232</v>
      </c>
      <c r="T66" s="2">
        <f>AVERAGE(eod_group_score_df_positive!T66:T70)</f>
        <v>1.00151521037999</v>
      </c>
      <c r="U66" s="2">
        <f>AVERAGE(eod_group_score_df_positive!U66:U70)</f>
        <v>0.6606175492943539</v>
      </c>
      <c r="V66" s="2">
        <f>AVERAGE(eod_group_score_df_positive!V66:V70)</f>
        <v>2.078563427969661</v>
      </c>
      <c r="W66" s="2">
        <f>AVERAGE(eod_group_score_df_positive!W66:W70)</f>
        <v>1.2721546530290349</v>
      </c>
      <c r="X66" s="2">
        <f>AVERAGE(eod_group_score_df_positive!X66:X70)</f>
        <v>0.93154611972310786</v>
      </c>
      <c r="Y66" s="2">
        <f>AVERAGE(eod_group_score_df_positive!Y66:Y70)</f>
        <v>1.0694634096171953</v>
      </c>
      <c r="Z66" s="1" t="s">
        <v>277</v>
      </c>
      <c r="AA66" s="2">
        <f>ABS(AVERAGE(eod_group_score_df_negative!C66:C70))</f>
        <v>9.2084036247005993E-2</v>
      </c>
      <c r="AB66" s="2">
        <f>ABS(AVERAGE(eod_group_score_df_negative!D66:D70))</f>
        <v>2.9540756648861622E-2</v>
      </c>
      <c r="AC66" s="2">
        <f>ABS(AVERAGE(eod_group_score_df_negative!E66:E70))</f>
        <v>0.18973943241655764</v>
      </c>
      <c r="AD66" s="2">
        <f>ABS(AVERAGE(eod_group_score_df_negative!F66:F70))</f>
        <v>5.5692987138857585E-2</v>
      </c>
      <c r="AE66" s="2">
        <f>ABS(AVERAGE(eod_group_score_df_negative!G66:G70))</f>
        <v>0.12227322348774472</v>
      </c>
      <c r="AF66" s="2">
        <f>ABS(AVERAGE(eod_group_score_df_negative!H66:H70))</f>
        <v>0.24001488465136597</v>
      </c>
      <c r="AG66" s="2">
        <f>ABS(AVERAGE(eod_group_score_df_negative!I66:I70))</f>
        <v>3.0157216335163967E-2</v>
      </c>
      <c r="AH66" s="2">
        <f>ABS(AVERAGE(eod_group_score_df_negative!J66:J70))</f>
        <v>4.1234729422281194E-2</v>
      </c>
      <c r="AI66" s="2">
        <f>ABS(AVERAGE(eod_group_score_df_negative!K66:K70))</f>
        <v>7.8941904661046128E-2</v>
      </c>
      <c r="AJ66" s="2">
        <f>ABS(AVERAGE(eod_group_score_df_negative!L66:L70))</f>
        <v>8.9708253618571279E-2</v>
      </c>
      <c r="AK66" s="2">
        <f>ABS(AVERAGE(eod_group_score_df_negative!M66:M70))</f>
        <v>0.2825859671155474</v>
      </c>
      <c r="AL66" s="2">
        <f>ABS(AVERAGE(eod_group_score_df_negative!N66:N70))</f>
        <v>0.11068648388160403</v>
      </c>
      <c r="AM66" s="2">
        <f>ABS(AVERAGE(eod_group_score_df_negative!O66:O70))</f>
        <v>0.13105427322903287</v>
      </c>
      <c r="AN66" s="2">
        <f>ABS(AVERAGE(eod_group_score_df_negative!P66:P70))</f>
        <v>0.12426575871048155</v>
      </c>
      <c r="AO66" s="2">
        <f>ABS(AVERAGE(eod_group_score_df_negative!Q66:Q70))</f>
        <v>7.1796299078354026E-2</v>
      </c>
      <c r="AP66" s="2">
        <f>ABS(AVERAGE(eod_group_score_df_negative!R66:R70))</f>
        <v>0.20175836333732936</v>
      </c>
      <c r="AQ66" s="2">
        <f>ABS(AVERAGE(eod_group_score_df_negative!S66:S70))</f>
        <v>0.12588937324755994</v>
      </c>
      <c r="AR66" s="2">
        <f>ABS(AVERAGE(eod_group_score_df_negative!T66:T70))</f>
        <v>0.1249772156717411</v>
      </c>
      <c r="AS66" s="2">
        <f>ABS(AVERAGE(eod_group_score_df_negative!U66:U70))</f>
        <v>0.86341155474840114</v>
      </c>
      <c r="AT66" s="2">
        <f>ABS(AVERAGE(eod_group_score_df_negative!V66:V70))</f>
        <v>6.7346017425854429E-2</v>
      </c>
      <c r="AU66" s="2">
        <f>ABS(AVERAGE(eod_group_score_df_negative!W66:W70))</f>
        <v>9.3512277028316021E-2</v>
      </c>
      <c r="AV66" s="2">
        <f>ABS(AVERAGE(eod_group_score_df_negative!X66:X70))</f>
        <v>0.14434122911994055</v>
      </c>
      <c r="AW66" s="2">
        <f>ABS(AVERAGE(eod_group_score_df_negative!Y66:Y70))</f>
        <v>7.750612812075261E-2</v>
      </c>
      <c r="AX66" t="s">
        <v>277</v>
      </c>
      <c r="AY66" s="4">
        <f t="shared" si="2"/>
        <v>0.61721848523438738</v>
      </c>
      <c r="AZ66" s="4">
        <f t="shared" si="3"/>
        <v>0.93049098687894771</v>
      </c>
      <c r="BA66" s="4">
        <f t="shared" si="4"/>
        <v>0.6800209066837356</v>
      </c>
      <c r="BB66" s="4">
        <f t="shared" si="5"/>
        <v>0.88596133000137434</v>
      </c>
      <c r="BC66" s="4">
        <f t="shared" si="6"/>
        <v>0.82941298503174599</v>
      </c>
      <c r="BD66" s="4">
        <f t="shared" si="7"/>
        <v>0.90359687324819959</v>
      </c>
      <c r="BE66" s="4">
        <f t="shared" si="8"/>
        <v>0.96316421201107638</v>
      </c>
      <c r="BF66" s="4">
        <f t="shared" si="9"/>
        <v>0.97334535494427732</v>
      </c>
      <c r="BG66" s="4">
        <f t="shared" si="10"/>
        <v>0.96377205928722409</v>
      </c>
      <c r="BH66" s="4">
        <f t="shared" si="11"/>
        <v>0.92651003263779752</v>
      </c>
      <c r="BI66" s="4">
        <f t="shared" si="12"/>
        <v>0.28377723118555026</v>
      </c>
      <c r="BJ66" s="4">
        <f t="shared" si="13"/>
        <v>0.87009231953495392</v>
      </c>
      <c r="BK66" s="4">
        <f t="shared" si="14"/>
        <v>0.84042418025421617</v>
      </c>
      <c r="BL66" s="4">
        <f t="shared" si="15"/>
        <v>0.81836044863747126</v>
      </c>
      <c r="BM66" s="4">
        <f t="shared" si="16"/>
        <v>0.74114851252918024</v>
      </c>
      <c r="BN66" s="4">
        <f t="shared" si="17"/>
        <v>0.76602079766696185</v>
      </c>
      <c r="BO66" s="4">
        <f t="shared" si="18"/>
        <v>0.86315863210167443</v>
      </c>
      <c r="BP66" s="4">
        <f t="shared" si="19"/>
        <v>0.77811263923047125</v>
      </c>
      <c r="BQ66" s="4">
        <f t="shared" si="20"/>
        <v>-0.13306439156319294</v>
      </c>
      <c r="BR66" s="4">
        <f t="shared" si="21"/>
        <v>0.93723312270202386</v>
      </c>
      <c r="BS66" s="4">
        <f t="shared" si="22"/>
        <v>0.86305258629292714</v>
      </c>
      <c r="BT66" s="4">
        <f t="shared" si="23"/>
        <v>0.73167966093261083</v>
      </c>
      <c r="BU66" s="4">
        <f t="shared" si="24"/>
        <v>0.86485059006255727</v>
      </c>
      <c r="BV66" t="s">
        <v>277</v>
      </c>
      <c r="BW66" s="1">
        <f t="shared" ref="BW66:BW129" si="231">A66</f>
        <v>45421</v>
      </c>
      <c r="BX66">
        <f>group_stock_price_index[[#This Row],[VNINDEX]]</f>
        <v>1248.6400000000001</v>
      </c>
      <c r="BY66" s="5">
        <f t="shared" si="25"/>
        <v>0.68987941294112909</v>
      </c>
      <c r="BZ66" s="5">
        <f t="shared" si="26"/>
        <v>0.7683977434155177</v>
      </c>
      <c r="CA66" s="5">
        <f t="shared" si="27"/>
        <v>0.8298195179727379</v>
      </c>
      <c r="CB66" s="5">
        <f t="shared" si="28"/>
        <v>0.83688125977630068</v>
      </c>
      <c r="CC66" s="5">
        <f t="shared" si="29"/>
        <v>0.79442087299472885</v>
      </c>
      <c r="CD66" s="5">
        <f t="shared" ref="CD66:CE66" si="232">IF(AVERAGE(BS66:BS70)&lt;0,0,AVERAGE(BS66:BS70))</f>
        <v>0.71419791349749362</v>
      </c>
      <c r="CE66" s="5">
        <f t="shared" si="232"/>
        <v>0.80771408886957397</v>
      </c>
      <c r="CF66" s="5">
        <f t="shared" ref="CF66:CG66" si="233">IF(AVERAGE(BE66:BE70)&lt;0,0,AVERAGE(BE66:BE70))</f>
        <v>0.89316939248301408</v>
      </c>
      <c r="CG66" s="5">
        <f t="shared" si="233"/>
        <v>0.96735036971405219</v>
      </c>
      <c r="CH66" s="5">
        <f t="shared" si="32"/>
        <v>0.91385738793824378</v>
      </c>
      <c r="CI66" s="5">
        <f t="shared" si="33"/>
        <v>0.67147354270903092</v>
      </c>
      <c r="CJ66" s="5">
        <f t="shared" si="34"/>
        <v>0.93793050610322515</v>
      </c>
      <c r="CK66" s="5">
        <f t="shared" si="35"/>
        <v>0.66692873087731219</v>
      </c>
      <c r="CL66" s="5">
        <f t="shared" si="36"/>
        <v>0.82767438740043142</v>
      </c>
      <c r="CM66" s="5">
        <f t="shared" si="37"/>
        <v>0.85010209332429976</v>
      </c>
      <c r="CN66" s="5">
        <f t="shared" si="38"/>
        <v>0.73957343044069612</v>
      </c>
      <c r="CO66" s="5">
        <f t="shared" si="39"/>
        <v>0.63539752714287057</v>
      </c>
      <c r="CP66" s="5">
        <f t="shared" si="40"/>
        <v>0.82479591816892095</v>
      </c>
      <c r="CQ66" s="5">
        <f t="shared" si="41"/>
        <v>0.91132976748031636</v>
      </c>
      <c r="CR66" s="5">
        <f t="shared" ref="CR66:CS66" si="234">IF(AVERAGE(BH66:BH70)&lt;0,0,AVERAGE(BH66:BH70))</f>
        <v>0.92622101142876401</v>
      </c>
      <c r="CS66" s="5">
        <f t="shared" si="234"/>
        <v>0.73570665490698217</v>
      </c>
      <c r="CT66" s="5">
        <f t="shared" si="43"/>
        <v>0.78758672466956647</v>
      </c>
      <c r="CU66" s="5">
        <f t="shared" si="44"/>
        <v>0.39229875419220561</v>
      </c>
    </row>
    <row r="67" spans="1:99" x14ac:dyDescent="0.25">
      <c r="A67" s="1">
        <f>eod_group_score_df_positive[[#This Row],[date]]</f>
        <v>45420</v>
      </c>
      <c r="B67" s="1" t="s">
        <v>277</v>
      </c>
      <c r="C67" s="2">
        <f>AVERAGE(eod_group_score_df_positive!C67:C71)</f>
        <v>0.36813387212847259</v>
      </c>
      <c r="D67" s="2">
        <f>AVERAGE(eod_group_score_df_positive!D67:D71)</f>
        <v>0.82887884947229984</v>
      </c>
      <c r="E67" s="2">
        <f>AVERAGE(eod_group_score_df_positive!E67:E71)</f>
        <v>1.0338503016046632</v>
      </c>
      <c r="F67" s="2">
        <f>AVERAGE(eod_group_score_df_positive!F67:F71)</f>
        <v>1.0326952487986913</v>
      </c>
      <c r="G67" s="2">
        <f>AVERAGE(eod_group_score_df_positive!G67:G71)</f>
        <v>1.3081105711474481</v>
      </c>
      <c r="H67" s="2">
        <f>AVERAGE(eod_group_score_df_positive!H67:H71)</f>
        <v>4.608772443508685</v>
      </c>
      <c r="I67" s="2">
        <f>AVERAGE(eod_group_score_df_positive!I67:I71)</f>
        <v>1.2597407712820001</v>
      </c>
      <c r="J67" s="2">
        <f>AVERAGE(eod_group_score_df_positive!J67:J71)</f>
        <v>2.9539693648016305</v>
      </c>
      <c r="K67" s="2">
        <f>AVERAGE(eod_group_score_df_positive!K67:K71)</f>
        <v>4.3573837494451784</v>
      </c>
      <c r="L67" s="2">
        <f>AVERAGE(eod_group_score_df_positive!L67:L71)</f>
        <v>2.379768164167539</v>
      </c>
      <c r="M67" s="2">
        <f>AVERAGE(eod_group_score_df_positive!M67:M71)</f>
        <v>1.4735123528088676</v>
      </c>
      <c r="N67" s="2">
        <f>AVERAGE(eod_group_score_df_positive!N67:N71)</f>
        <v>1.8500658691158698</v>
      </c>
      <c r="O67" s="2">
        <f>AVERAGE(eod_group_score_df_positive!O67:O71)</f>
        <v>1.5090291586671765</v>
      </c>
      <c r="P67" s="2">
        <f>AVERAGE(eod_group_score_df_positive!P67:P71)</f>
        <v>1.1636753863618607</v>
      </c>
      <c r="Q67" s="2">
        <f>AVERAGE(eod_group_score_df_positive!Q67:Q71)</f>
        <v>0.38963941140647118</v>
      </c>
      <c r="R67" s="2">
        <f>AVERAGE(eod_group_score_df_positive!R67:R71)</f>
        <v>1.5340919836885181</v>
      </c>
      <c r="S67" s="2">
        <f>AVERAGE(eod_group_score_df_positive!S67:S71)</f>
        <v>1.8479281412338266</v>
      </c>
      <c r="T67" s="2">
        <f>AVERAGE(eod_group_score_df_positive!T67:T71)</f>
        <v>1.096738306090173</v>
      </c>
      <c r="U67" s="2">
        <f>AVERAGE(eod_group_score_df_positive!U67:U71)</f>
        <v>0.95496212648931578</v>
      </c>
      <c r="V67" s="2">
        <f>AVERAGE(eod_group_score_df_positive!V67:V71)</f>
        <v>2.0539036880818196</v>
      </c>
      <c r="W67" s="2">
        <f>AVERAGE(eod_group_score_df_positive!W67:W71)</f>
        <v>1.3856820177788827</v>
      </c>
      <c r="X67" s="2">
        <f>AVERAGE(eod_group_score_df_positive!X67:X71)</f>
        <v>1.0394786140031016</v>
      </c>
      <c r="Y67" s="2">
        <f>AVERAGE(eod_group_score_df_positive!Y67:Y71)</f>
        <v>0.93220073284776517</v>
      </c>
      <c r="Z67" s="1" t="s">
        <v>277</v>
      </c>
      <c r="AA67" s="2">
        <f>ABS(AVERAGE(eod_group_score_df_negative!C67:C71))</f>
        <v>9.828212185111547E-2</v>
      </c>
      <c r="AB67" s="2">
        <f>ABS(AVERAGE(eod_group_score_df_negative!D67:D71))</f>
        <v>2.6010955312150426E-2</v>
      </c>
      <c r="AC67" s="2">
        <f>ABS(AVERAGE(eod_group_score_df_negative!E67:E71))</f>
        <v>0.12012617877530976</v>
      </c>
      <c r="AD67" s="2">
        <f>ABS(AVERAGE(eod_group_score_df_negative!F67:F71))</f>
        <v>3.1998524441827818E-2</v>
      </c>
      <c r="AE67" s="2">
        <f>ABS(AVERAGE(eod_group_score_df_negative!G67:G71))</f>
        <v>6.3121362701794401E-2</v>
      </c>
      <c r="AF67" s="2">
        <f>ABS(AVERAGE(eod_group_score_df_negative!H67:H71))</f>
        <v>7.3783523887709632E-2</v>
      </c>
      <c r="AG67" s="2">
        <f>ABS(AVERAGE(eod_group_score_df_negative!I67:I71))</f>
        <v>2.5084396133434529E-2</v>
      </c>
      <c r="AH67" s="2">
        <f>ABS(AVERAGE(eod_group_score_df_negative!J67:J71))</f>
        <v>7.1185303484448169E-3</v>
      </c>
      <c r="AI67" s="2">
        <f>ABS(AVERAGE(eod_group_score_df_negative!K67:K71))</f>
        <v>4.0350531010324056E-2</v>
      </c>
      <c r="AJ67" s="2">
        <f>ABS(AVERAGE(eod_group_score_df_negative!L67:L71))</f>
        <v>7.6446776568075525E-2</v>
      </c>
      <c r="AK67" s="2">
        <f>ABS(AVERAGE(eod_group_score_df_negative!M67:M71))</f>
        <v>5.7424909229031693E-2</v>
      </c>
      <c r="AL67" s="2">
        <f>ABS(AVERAGE(eod_group_score_df_negative!N67:N71))</f>
        <v>4.8363403838296265E-2</v>
      </c>
      <c r="AM67" s="2">
        <f>ABS(AVERAGE(eod_group_score_df_negative!O67:O71))</f>
        <v>0.10581584872615316</v>
      </c>
      <c r="AN67" s="2">
        <f>ABS(AVERAGE(eod_group_score_df_negative!P67:P71))</f>
        <v>6.0725354750265761E-2</v>
      </c>
      <c r="AO67" s="2">
        <f>ABS(AVERAGE(eod_group_score_df_negative!Q67:Q71))</f>
        <v>6.2608174809608355E-2</v>
      </c>
      <c r="AP67" s="2">
        <f>ABS(AVERAGE(eod_group_score_df_negative!R67:R71))</f>
        <v>0.14462320500968756</v>
      </c>
      <c r="AQ67" s="2">
        <f>ABS(AVERAGE(eod_group_score_df_negative!S67:S71))</f>
        <v>2.8561883069373611E-2</v>
      </c>
      <c r="AR67" s="2">
        <f>ABS(AVERAGE(eod_group_score_df_negative!T67:T71))</f>
        <v>6.4865283271744623E-2</v>
      </c>
      <c r="AS67" s="2">
        <f>ABS(AVERAGE(eod_group_score_df_negative!U67:U71))</f>
        <v>3.6998034629598595E-2</v>
      </c>
      <c r="AT67" s="2">
        <f>ABS(AVERAGE(eod_group_score_df_negative!V67:V71))</f>
        <v>4.8071116597302663E-2</v>
      </c>
      <c r="AU67" s="2">
        <f>ABS(AVERAGE(eod_group_score_df_negative!W67:W71))</f>
        <v>8.2607891083181145E-2</v>
      </c>
      <c r="AV67" s="2">
        <f>ABS(AVERAGE(eod_group_score_df_negative!X67:X71))</f>
        <v>8.1653075372253747E-2</v>
      </c>
      <c r="AW67" s="2">
        <f>ABS(AVERAGE(eod_group_score_df_negative!Y67:Y71))</f>
        <v>4.3872273591955245E-2</v>
      </c>
      <c r="AX67" t="s">
        <v>277</v>
      </c>
      <c r="AY67" s="4">
        <f t="shared" ref="AY67:AY130" si="235">(C67-AA67)/(C67+AA67)</f>
        <v>0.57856452986294193</v>
      </c>
      <c r="AZ67" s="4">
        <f t="shared" ref="AZ67:AZ130" si="236">(D67-AB67)/(D67+AB67)</f>
        <v>0.93914781725883656</v>
      </c>
      <c r="BA67" s="4">
        <f t="shared" ref="BA67:BA130" si="237">(E67-AC67)/(E67+AC67)</f>
        <v>0.79180480569975653</v>
      </c>
      <c r="BB67" s="4">
        <f t="shared" ref="BB67:BB130" si="238">(F67-AD67)/(F67+AD67)</f>
        <v>0.93989159090423435</v>
      </c>
      <c r="BC67" s="4">
        <f t="shared" ref="BC67:BC130" si="239">(G67-AE67)/(G67+AE67)</f>
        <v>0.90793481227555173</v>
      </c>
      <c r="BD67" s="4">
        <f t="shared" ref="BD67:BD130" si="240">(H67-AF67)/(H67+AF67)</f>
        <v>0.96848579092211684</v>
      </c>
      <c r="BE67" s="4">
        <f t="shared" ref="BE67:BE130" si="241">(I67-AG67)/(I67+AG67)</f>
        <v>0.96095282569239426</v>
      </c>
      <c r="BF67" s="4">
        <f t="shared" ref="BF67:BF130" si="242">(J67-AH67)/(J67+AH67)</f>
        <v>0.9951919493101814</v>
      </c>
      <c r="BG67" s="4">
        <f t="shared" ref="BG67:BG130" si="243">(K67-AI67)/(K67+AI67)</f>
        <v>0.98164940015150504</v>
      </c>
      <c r="BH67" s="4">
        <f t="shared" ref="BH67:BH130" si="244">(L67-AJ67)/(L67+AJ67)</f>
        <v>0.93775237231870245</v>
      </c>
      <c r="BI67" s="4">
        <f t="shared" ref="BI67:BI130" si="245">(M67-AK67)/(M67+AK67)</f>
        <v>0.92498071520894221</v>
      </c>
      <c r="BJ67" s="4">
        <f t="shared" ref="BJ67:BJ130" si="246">(N67-AL67)/(N67+AL67)</f>
        <v>0.94904903276903496</v>
      </c>
      <c r="BK67" s="4">
        <f t="shared" ref="BK67:BK130" si="247">(O67-AM67)/(O67+AM67)</f>
        <v>0.86894612394168991</v>
      </c>
      <c r="BL67" s="4">
        <f t="shared" ref="BL67:BL130" si="248">(P67-AN67)/(P67+AN67)</f>
        <v>0.90080803986592051</v>
      </c>
      <c r="BM67" s="4">
        <f t="shared" ref="BM67:BM130" si="249">(Q67-AO67)/(Q67+AO67)</f>
        <v>0.72312433844723822</v>
      </c>
      <c r="BN67" s="4">
        <f t="shared" ref="BN67:BN130" si="250">(R67-AP67)/(R67+AP67)</f>
        <v>0.82769774648689676</v>
      </c>
      <c r="BO67" s="4">
        <f t="shared" ref="BO67:BO130" si="251">(S67-AQ67)/(S67+AQ67)</f>
        <v>0.9695581828845804</v>
      </c>
      <c r="BP67" s="4">
        <f t="shared" ref="BP67:BP130" si="252">(T67-AR67)/(T67+AR67)</f>
        <v>0.88831769483877721</v>
      </c>
      <c r="BQ67" s="4">
        <f t="shared" ref="BQ67:BQ130" si="253">(U67-AS67)/(U67+AS67)</f>
        <v>0.9254041924670332</v>
      </c>
      <c r="BR67" s="4">
        <f t="shared" ref="BR67:BR130" si="254">(V67-AT67)/(V67+AT67)</f>
        <v>0.95426099638274109</v>
      </c>
      <c r="BS67" s="4">
        <f t="shared" ref="BS67:BS130" si="255">(W67-AU67)/(W67+AU67)</f>
        <v>0.88747741085109977</v>
      </c>
      <c r="BT67" s="4">
        <f t="shared" ref="BT67:BT130" si="256">(X67-AV67)/(X67+AV67)</f>
        <v>0.85433811898092504</v>
      </c>
      <c r="BU67" s="4">
        <f t="shared" ref="BU67:BU130" si="257">(Y67-AW67)/(Y67+AW67)</f>
        <v>0.91010452434909206</v>
      </c>
      <c r="BV67" t="s">
        <v>277</v>
      </c>
      <c r="BW67" s="1">
        <f t="shared" si="231"/>
        <v>45420</v>
      </c>
      <c r="BX67">
        <f>group_stock_price_index[[#This Row],[VNINDEX]]</f>
        <v>1250.46</v>
      </c>
      <c r="BY67" s="5">
        <f t="shared" ref="BY67:BY130" si="258">IF(AVERAGE(AY67:AY71)&lt;0,0,AVERAGE(AY67:AY71))</f>
        <v>0.72470684057291224</v>
      </c>
      <c r="BZ67" s="5">
        <f t="shared" ref="BZ67:BZ130" si="259">IF(AVERAGE(BA67:BA71)&lt;0,0,AVERAGE(BA67:BA71))</f>
        <v>0.75301029274807174</v>
      </c>
      <c r="CA67" s="5">
        <f t="shared" ref="CA67:CA130" si="260">IF(AVERAGE(BC67:BC71)&lt;0,0,AVERAGE(BC67:BC71))</f>
        <v>0.73751988614520148</v>
      </c>
      <c r="CB67" s="5">
        <f t="shared" ref="CB67:CB130" si="261">IF(AVERAGE(BO67:BO71)&lt;0,0,AVERAGE(BO67:BO71))</f>
        <v>0.76573363738447864</v>
      </c>
      <c r="CC67" s="5">
        <f t="shared" ref="CC67:CC130" si="262">IF(AVERAGE(BN67:BN71)&lt;0,0,AVERAGE(BN67:BN71))</f>
        <v>0.81554856037983059</v>
      </c>
      <c r="CD67" s="5">
        <f t="shared" ref="CD67:CE67" si="263">IF(AVERAGE(BS67:BS71)&lt;0,0,AVERAGE(BS67:BS71))</f>
        <v>0.68030351677688417</v>
      </c>
      <c r="CE67" s="5">
        <f t="shared" si="263"/>
        <v>0.80130338909001497</v>
      </c>
      <c r="CF67" s="5">
        <f t="shared" ref="CF67:CG67" si="264">IF(AVERAGE(BE67:BE71)&lt;0,0,AVERAGE(BE67:BE71))</f>
        <v>0.79032862815956473</v>
      </c>
      <c r="CG67" s="5">
        <f t="shared" si="264"/>
        <v>0.9198269797737112</v>
      </c>
      <c r="CH67" s="5">
        <f t="shared" ref="CH67:CH130" si="265">IF(AVERAGE(BJ67:BJ71)&lt;0,0,AVERAGE(BJ67:BJ71))</f>
        <v>0.88159101469228696</v>
      </c>
      <c r="CI67" s="5">
        <f t="shared" ref="CI67:CI130" si="266">IF(AVERAGE(BL67:BL71)&lt;0,0,AVERAGE(BL67:BL71))</f>
        <v>0.56323711246083497</v>
      </c>
      <c r="CJ67" s="5">
        <f t="shared" ref="CJ67:CJ130" si="267">IF(AVERAGE(BG67:BG71)&lt;0,0,AVERAGE(BG67:BG71))</f>
        <v>0.92219587785433388</v>
      </c>
      <c r="CK67" s="5">
        <f t="shared" ref="CK67:CK130" si="268">IF(AVERAGE(BQ67:BQ71)&lt;0,0,AVERAGE(BQ67:BQ71))</f>
        <v>0.80521179697092227</v>
      </c>
      <c r="CL67" s="5">
        <f t="shared" ref="CL67:CL130" si="269">IF(AVERAGE(BD67:BD71)&lt;0,0,AVERAGE(BD67:BD71))</f>
        <v>0.79223095126430043</v>
      </c>
      <c r="CM67" s="5">
        <f t="shared" ref="CM67:CM130" si="270">IF(AVERAGE(BB67:BB71)&lt;0,0,AVERAGE(BB67:BB71))</f>
        <v>0.80722766200876617</v>
      </c>
      <c r="CN67" s="5">
        <f t="shared" ref="CN67:CN130" si="271">IF(AVERAGE(BM67:BM71)&lt;0,0,AVERAGE(BM67:BM71))</f>
        <v>0.70577389857626671</v>
      </c>
      <c r="CO67" s="5">
        <f t="shared" ref="CO67:CO130" si="272">IF(AVERAGE(BK67:BK71)&lt;0,0,AVERAGE(BK67:BK71))</f>
        <v>0.61751425017371331</v>
      </c>
      <c r="CP67" s="5">
        <f t="shared" ref="CP67:CP130" si="273">IF(AVERAGE(BP67:BP71)&lt;0,0,AVERAGE(BP67:BP71))</f>
        <v>0.80362797112400786</v>
      </c>
      <c r="CQ67" s="5">
        <f t="shared" ref="CQ67:CQ130" si="274">IF(AVERAGE(BR67:BR71)&lt;0,0,AVERAGE(BR67:BR71))</f>
        <v>0.88019857422519898</v>
      </c>
      <c r="CR67" s="5">
        <f t="shared" ref="CR67:CS67" si="275">IF(AVERAGE(BH67:BH71)&lt;0,0,AVERAGE(BH67:BH71))</f>
        <v>0.79688562487104375</v>
      </c>
      <c r="CS67" s="5">
        <f t="shared" si="275"/>
        <v>0.83439397344690514</v>
      </c>
      <c r="CT67" s="5">
        <f t="shared" ref="CT67:CT130" si="276">IF(AVERAGE(AZ67:AZ71)&lt;0,0,AVERAGE(AZ67:AZ71))</f>
        <v>0.70203119325244645</v>
      </c>
      <c r="CU67" s="5">
        <f t="shared" ref="CU67:CU130" si="277">IF(AVERAGE(BU67:BU71)&lt;0,0,AVERAGE(BU67:BU71))</f>
        <v>0.28915206054715931</v>
      </c>
    </row>
    <row r="68" spans="1:99" x14ac:dyDescent="0.25">
      <c r="A68" s="1">
        <f>eod_group_score_df_positive[[#This Row],[date]]</f>
        <v>45419</v>
      </c>
      <c r="B68" s="1" t="s">
        <v>277</v>
      </c>
      <c r="C68" s="2">
        <f>AVERAGE(eod_group_score_df_positive!C68:C72)</f>
        <v>0.46005470952667382</v>
      </c>
      <c r="D68" s="2">
        <f>AVERAGE(eod_group_score_df_positive!D68:D72)</f>
        <v>0.8272723373116031</v>
      </c>
      <c r="E68" s="2">
        <f>AVERAGE(eod_group_score_df_positive!E68:E72)</f>
        <v>0.97820372576519221</v>
      </c>
      <c r="F68" s="2">
        <f>AVERAGE(eod_group_score_df_positive!F68:F72)</f>
        <v>0.93864465577639622</v>
      </c>
      <c r="G68" s="2">
        <f>AVERAGE(eod_group_score_df_positive!G68:G72)</f>
        <v>1.1708936321372945</v>
      </c>
      <c r="H68" s="2">
        <f>AVERAGE(eod_group_score_df_positive!H68:H72)</f>
        <v>2.9896136128464024</v>
      </c>
      <c r="I68" s="2">
        <f>AVERAGE(eod_group_score_df_positive!I68:I72)</f>
        <v>1.2134791228780468</v>
      </c>
      <c r="J68" s="2">
        <f>AVERAGE(eod_group_score_df_positive!J68:J72)</f>
        <v>1.1808383321136966</v>
      </c>
      <c r="K68" s="2">
        <f>AVERAGE(eod_group_score_df_positive!K68:K72)</f>
        <v>1.8264722348724329</v>
      </c>
      <c r="L68" s="2">
        <f>AVERAGE(eod_group_score_df_positive!L68:L72)</f>
        <v>2.3712263371299671</v>
      </c>
      <c r="M68" s="2">
        <f>AVERAGE(eod_group_score_df_positive!M68:M72)</f>
        <v>1.3430625247592896</v>
      </c>
      <c r="N68" s="2">
        <f>AVERAGE(eod_group_score_df_positive!N68:N72)</f>
        <v>1.7365786344989562</v>
      </c>
      <c r="O68" s="2">
        <f>AVERAGE(eod_group_score_df_positive!O68:O72)</f>
        <v>0.36157471923867157</v>
      </c>
      <c r="P68" s="2">
        <f>AVERAGE(eod_group_score_df_positive!P68:P72)</f>
        <v>1.1837783310801284</v>
      </c>
      <c r="Q68" s="2">
        <f>AVERAGE(eod_group_score_df_positive!Q68:Q72)</f>
        <v>0.37443597586988886</v>
      </c>
      <c r="R68" s="2">
        <f>AVERAGE(eod_group_score_df_positive!R68:R72)</f>
        <v>1.489751796916821</v>
      </c>
      <c r="S68" s="2">
        <f>AVERAGE(eod_group_score_df_positive!S68:S72)</f>
        <v>1.2695947261906801</v>
      </c>
      <c r="T68" s="2">
        <f>AVERAGE(eod_group_score_df_positive!T68:T72)</f>
        <v>0.87944184748075338</v>
      </c>
      <c r="U68" s="2">
        <f>AVERAGE(eod_group_score_df_positive!U68:U72)</f>
        <v>0.73820902769493912</v>
      </c>
      <c r="V68" s="2">
        <f>AVERAGE(eod_group_score_df_positive!V68:V72)</f>
        <v>1.7159405991966157</v>
      </c>
      <c r="W68" s="2">
        <f>AVERAGE(eod_group_score_df_positive!W68:W72)</f>
        <v>1.2963063373756427</v>
      </c>
      <c r="X68" s="2">
        <f>AVERAGE(eod_group_score_df_positive!X68:X72)</f>
        <v>1.0450700302939449</v>
      </c>
      <c r="Y68" s="2">
        <f>AVERAGE(eod_group_score_df_positive!Y68:Y72)</f>
        <v>0.17505416951021227</v>
      </c>
      <c r="Z68" s="1" t="s">
        <v>277</v>
      </c>
      <c r="AA68" s="2">
        <f>ABS(AVERAGE(eod_group_score_df_negative!C68:C72))</f>
        <v>7.5688549236782046E-2</v>
      </c>
      <c r="AB68" s="2">
        <f>ABS(AVERAGE(eod_group_score_df_negative!D68:D72))</f>
        <v>2.6549625224662282E-2</v>
      </c>
      <c r="AC68" s="2">
        <f>ABS(AVERAGE(eod_group_score_df_negative!E68:E72))</f>
        <v>0.11580159727925239</v>
      </c>
      <c r="AD68" s="2">
        <f>ABS(AVERAGE(eod_group_score_df_negative!F68:F72))</f>
        <v>6.6113818369300414E-2</v>
      </c>
      <c r="AE68" s="2">
        <f>ABS(AVERAGE(eod_group_score_df_negative!G68:G72))</f>
        <v>8.0789930557926395E-2</v>
      </c>
      <c r="AF68" s="2">
        <f>ABS(AVERAGE(eod_group_score_df_negative!H68:H72))</f>
        <v>0.11359610279338903</v>
      </c>
      <c r="AG68" s="2">
        <f>ABS(AVERAGE(eod_group_score_df_negative!I68:I72))</f>
        <v>3.9580182051651785E-2</v>
      </c>
      <c r="AH68" s="2">
        <f>ABS(AVERAGE(eod_group_score_df_negative!J68:J72))</f>
        <v>1.2514945403978295E-2</v>
      </c>
      <c r="AI68" s="2">
        <f>ABS(AVERAGE(eod_group_score_df_negative!K68:K72))</f>
        <v>4.3197844304554325E-2</v>
      </c>
      <c r="AJ68" s="2">
        <f>ABS(AVERAGE(eod_group_score_df_negative!L68:L72))</f>
        <v>3.3814380791129847E-2</v>
      </c>
      <c r="AK68" s="2">
        <f>ABS(AVERAGE(eod_group_score_df_negative!M68:M72))</f>
        <v>9.3861719618851244E-2</v>
      </c>
      <c r="AL68" s="2">
        <f>ABS(AVERAGE(eod_group_score_df_negative!N68:N72))</f>
        <v>5.1834672789749306E-2</v>
      </c>
      <c r="AM68" s="2">
        <f>ABS(AVERAGE(eod_group_score_df_negative!O68:O72))</f>
        <v>0.12510226598363566</v>
      </c>
      <c r="AN68" s="2">
        <f>ABS(AVERAGE(eod_group_score_df_negative!P68:P72))</f>
        <v>0.19756792837209955</v>
      </c>
      <c r="AO68" s="2">
        <f>ABS(AVERAGE(eod_group_score_df_negative!Q68:Q72))</f>
        <v>4.9770192033663764E-2</v>
      </c>
      <c r="AP68" s="2">
        <f>ABS(AVERAGE(eod_group_score_df_negative!R68:R72))</f>
        <v>0.14589956748062394</v>
      </c>
      <c r="AQ68" s="2">
        <f>ABS(AVERAGE(eod_group_score_df_negative!S68:S72))</f>
        <v>9.3962771853604549E-2</v>
      </c>
      <c r="AR68" s="2">
        <f>ABS(AVERAGE(eod_group_score_df_negative!T68:T72))</f>
        <v>5.7503032130972576E-2</v>
      </c>
      <c r="AS68" s="2">
        <f>ABS(AVERAGE(eod_group_score_df_negative!U68:U72))</f>
        <v>4.371261452424062E-2</v>
      </c>
      <c r="AT68" s="2">
        <f>ABS(AVERAGE(eod_group_score_df_negative!V68:V72))</f>
        <v>4.6167423681383379E-2</v>
      </c>
      <c r="AU68" s="2">
        <f>ABS(AVERAGE(eod_group_score_df_negative!W68:W72))</f>
        <v>9.830118069332093E-2</v>
      </c>
      <c r="AV68" s="2">
        <f>ABS(AVERAGE(eod_group_score_df_negative!X68:X72))</f>
        <v>9.9567474469442876E-2</v>
      </c>
      <c r="AW68" s="2">
        <f>ABS(AVERAGE(eod_group_score_df_negative!Y68:Y72))</f>
        <v>0.17576595694955038</v>
      </c>
      <c r="AX68" t="s">
        <v>277</v>
      </c>
      <c r="AY68" s="4">
        <f t="shared" si="235"/>
        <v>0.71744469762819574</v>
      </c>
      <c r="AZ68" s="4">
        <f t="shared" si="236"/>
        <v>0.93780992668355112</v>
      </c>
      <c r="BA68" s="4">
        <f t="shared" si="237"/>
        <v>0.78829792718559211</v>
      </c>
      <c r="BB68" s="4">
        <f t="shared" si="238"/>
        <v>0.86839858519130331</v>
      </c>
      <c r="BC68" s="4">
        <f t="shared" si="239"/>
        <v>0.87090997602626752</v>
      </c>
      <c r="BD68" s="4">
        <f t="shared" si="240"/>
        <v>0.92678799488099117</v>
      </c>
      <c r="BE68" s="4">
        <f t="shared" si="241"/>
        <v>0.93682632275114497</v>
      </c>
      <c r="BF68" s="4">
        <f t="shared" si="242"/>
        <v>0.9790255817120459</v>
      </c>
      <c r="BG68" s="4">
        <f t="shared" si="243"/>
        <v>0.9537909444177769</v>
      </c>
      <c r="BH68" s="4">
        <f t="shared" si="244"/>
        <v>0.97188040889356864</v>
      </c>
      <c r="BI68" s="4">
        <f t="shared" si="245"/>
        <v>0.8693574557098912</v>
      </c>
      <c r="BJ68" s="4">
        <f t="shared" si="246"/>
        <v>0.94203278114908184</v>
      </c>
      <c r="BK68" s="4">
        <f t="shared" si="247"/>
        <v>0.48589199907823583</v>
      </c>
      <c r="BL68" s="4">
        <f t="shared" si="248"/>
        <v>0.71394872643960394</v>
      </c>
      <c r="BM68" s="4">
        <f t="shared" si="249"/>
        <v>0.7653490411059769</v>
      </c>
      <c r="BN68" s="4">
        <f t="shared" si="250"/>
        <v>0.82160065322432385</v>
      </c>
      <c r="BO68" s="4">
        <f t="shared" si="251"/>
        <v>0.86217996382496098</v>
      </c>
      <c r="BP68" s="4">
        <f t="shared" si="252"/>
        <v>0.87725418350159079</v>
      </c>
      <c r="BQ68" s="4">
        <f t="shared" si="253"/>
        <v>0.88819182853110612</v>
      </c>
      <c r="BR68" s="4">
        <f t="shared" si="254"/>
        <v>0.9475997803971411</v>
      </c>
      <c r="BS68" s="4">
        <f t="shared" si="255"/>
        <v>0.85902674491611353</v>
      </c>
      <c r="BT68" s="4">
        <f t="shared" si="256"/>
        <v>0.82602793625913062</v>
      </c>
      <c r="BU68" s="4">
        <f t="shared" si="257"/>
        <v>-2.0289241855106378E-3</v>
      </c>
      <c r="BV68" t="s">
        <v>277</v>
      </c>
      <c r="BW68" s="1">
        <f t="shared" si="231"/>
        <v>45419</v>
      </c>
      <c r="BX68">
        <f>group_stock_price_index[[#This Row],[VNINDEX]]</f>
        <v>1248.6300000000001</v>
      </c>
      <c r="BY68" s="5">
        <f t="shared" si="258"/>
        <v>0.79065244819778424</v>
      </c>
      <c r="BZ68" s="5">
        <f t="shared" si="259"/>
        <v>0.72193609325354446</v>
      </c>
      <c r="CA68" s="5">
        <f t="shared" si="260"/>
        <v>0.69838437245761598</v>
      </c>
      <c r="CB68" s="5">
        <f t="shared" si="261"/>
        <v>0.67828333819840969</v>
      </c>
      <c r="CC68" s="5">
        <f t="shared" si="262"/>
        <v>0.8291753605319897</v>
      </c>
      <c r="CD68" s="5">
        <f t="shared" ref="CD68:CE68" si="278">IF(AVERAGE(BS68:BS72)&lt;0,0,AVERAGE(BS68:BS72))</f>
        <v>0.62070075065826802</v>
      </c>
      <c r="CE68" s="5">
        <f t="shared" si="278"/>
        <v>0.77481488133023091</v>
      </c>
      <c r="CF68" s="5">
        <f t="shared" ref="CF68:CG68" si="279">IF(AVERAGE(BE68:BE72)&lt;0,0,AVERAGE(BE68:BE72))</f>
        <v>0.65268708562134348</v>
      </c>
      <c r="CG68" s="5">
        <f t="shared" si="279"/>
        <v>0.86091758529823115</v>
      </c>
      <c r="CH68" s="5">
        <f t="shared" si="265"/>
        <v>0.81314748045698448</v>
      </c>
      <c r="CI68" s="5">
        <f t="shared" si="266"/>
        <v>0.44087147202275523</v>
      </c>
      <c r="CJ68" s="5">
        <f t="shared" si="267"/>
        <v>0.9141454380507692</v>
      </c>
      <c r="CK68" s="5">
        <f t="shared" si="268"/>
        <v>0.70763101276920337</v>
      </c>
      <c r="CL68" s="5">
        <f t="shared" si="269"/>
        <v>0.74613910621522284</v>
      </c>
      <c r="CM68" s="5">
        <f t="shared" si="270"/>
        <v>0.74144907735890508</v>
      </c>
      <c r="CN68" s="5">
        <f t="shared" si="271"/>
        <v>0.6873366071844067</v>
      </c>
      <c r="CO68" s="5">
        <f t="shared" si="272"/>
        <v>0.59647097642470859</v>
      </c>
      <c r="CP68" s="5">
        <f t="shared" si="273"/>
        <v>0.77096732834251569</v>
      </c>
      <c r="CQ68" s="5">
        <f t="shared" si="274"/>
        <v>0.84289672292432338</v>
      </c>
      <c r="CR68" s="5">
        <f t="shared" ref="CR68:CS68" si="280">IF(AVERAGE(BH68:BH72)&lt;0,0,AVERAGE(BH68:BH72))</f>
        <v>0.60911882821815033</v>
      </c>
      <c r="CS68" s="5">
        <f t="shared" si="280"/>
        <v>0.63308393016514997</v>
      </c>
      <c r="CT68" s="5">
        <f t="shared" si="276"/>
        <v>0.58721806787405395</v>
      </c>
      <c r="CU68" s="5">
        <f t="shared" si="277"/>
        <v>0.18310348085501255</v>
      </c>
    </row>
    <row r="69" spans="1:99" x14ac:dyDescent="0.25">
      <c r="A69" s="1">
        <f>eod_group_score_df_positive[[#This Row],[date]]</f>
        <v>45418</v>
      </c>
      <c r="B69" s="1" t="s">
        <v>277</v>
      </c>
      <c r="C69" s="2">
        <f>AVERAGE(eod_group_score_df_positive!C69:C73)</f>
        <v>0.47291238263625868</v>
      </c>
      <c r="D69" s="2">
        <f>AVERAGE(eod_group_score_df_positive!D69:D73)</f>
        <v>0.35568085765264779</v>
      </c>
      <c r="E69" s="2">
        <f>AVERAGE(eod_group_score_df_positive!E69:E73)</f>
        <v>0.80325135540545334</v>
      </c>
      <c r="F69" s="2">
        <f>AVERAGE(eod_group_score_df_positive!F69:F73)</f>
        <v>0.8935100182919955</v>
      </c>
      <c r="G69" s="2">
        <f>AVERAGE(eod_group_score_df_positive!G69:G73)</f>
        <v>1.1165234857021429</v>
      </c>
      <c r="H69" s="2">
        <f>AVERAGE(eod_group_score_df_positive!H69:H73)</f>
        <v>0.93276156489848072</v>
      </c>
      <c r="I69" s="2">
        <f>AVERAGE(eod_group_score_df_positive!I69:I73)</f>
        <v>1.1819666011680843</v>
      </c>
      <c r="J69" s="2">
        <f>AVERAGE(eod_group_score_df_positive!J69:J73)</f>
        <v>0.70473269625863666</v>
      </c>
      <c r="K69" s="2">
        <f>AVERAGE(eod_group_score_df_positive!K69:K73)</f>
        <v>0.80489697358881451</v>
      </c>
      <c r="L69" s="2">
        <f>AVERAGE(eod_group_score_df_positive!L69:L73)</f>
        <v>1.7637901384868613</v>
      </c>
      <c r="M69" s="2">
        <f>AVERAGE(eod_group_score_df_positive!M69:M73)</f>
        <v>1.2436286079601764</v>
      </c>
      <c r="N69" s="2">
        <f>AVERAGE(eod_group_score_df_positive!N69:N73)</f>
        <v>1.6967135379745084</v>
      </c>
      <c r="O69" s="2">
        <f>AVERAGE(eod_group_score_df_positive!O69:O73)</f>
        <v>0.25565088091017163</v>
      </c>
      <c r="P69" s="2">
        <f>AVERAGE(eod_group_score_df_positive!P69:P73)</f>
        <v>0.95296186339784617</v>
      </c>
      <c r="Q69" s="2">
        <f>AVERAGE(eod_group_score_df_positive!Q69:Q73)</f>
        <v>0.37650339608533773</v>
      </c>
      <c r="R69" s="2">
        <f>AVERAGE(eod_group_score_df_positive!R69:R73)</f>
        <v>1.5005420701453103</v>
      </c>
      <c r="S69" s="2">
        <f>AVERAGE(eod_group_score_df_positive!S69:S73)</f>
        <v>0.83310368889617192</v>
      </c>
      <c r="T69" s="2">
        <f>AVERAGE(eod_group_score_df_positive!T69:T73)</f>
        <v>0.74439715715809696</v>
      </c>
      <c r="U69" s="2">
        <f>AVERAGE(eod_group_score_df_positive!U69:U73)</f>
        <v>0.69658021492172306</v>
      </c>
      <c r="V69" s="2">
        <f>AVERAGE(eod_group_score_df_positive!V69:V73)</f>
        <v>1.3837981559533385</v>
      </c>
      <c r="W69" s="2">
        <f>AVERAGE(eod_group_score_df_positive!W69:W73)</f>
        <v>0.37103182237896365</v>
      </c>
      <c r="X69" s="2">
        <f>AVERAGE(eod_group_score_df_positive!X69:X73)</f>
        <v>0.8714155198431156</v>
      </c>
      <c r="Y69" s="2">
        <f>AVERAGE(eod_group_score_df_positive!Y69:Y73)</f>
        <v>0.10028265978298874</v>
      </c>
      <c r="Z69" s="1" t="s">
        <v>277</v>
      </c>
      <c r="AA69" s="2">
        <f>ABS(AVERAGE(eod_group_score_df_negative!C69:C73))</f>
        <v>7.7671432340092619E-2</v>
      </c>
      <c r="AB69" s="2">
        <f>ABS(AVERAGE(eod_group_score_df_negative!D69:D73))</f>
        <v>3.956963037339381E-2</v>
      </c>
      <c r="AC69" s="2">
        <f>ABS(AVERAGE(eod_group_score_df_negative!E69:E73))</f>
        <v>8.400221336840169E-2</v>
      </c>
      <c r="AD69" s="2">
        <f>ABS(AVERAGE(eod_group_score_df_negative!F69:F73))</f>
        <v>8.6047983775776604E-2</v>
      </c>
      <c r="AE69" s="2">
        <f>ABS(AVERAGE(eod_group_score_df_negative!G69:G73))</f>
        <v>8.772136951717302E-2</v>
      </c>
      <c r="AF69" s="2">
        <f>ABS(AVERAGE(eod_group_score_df_negative!H69:H73))</f>
        <v>0.15814957774670774</v>
      </c>
      <c r="AG69" s="2">
        <f>ABS(AVERAGE(eod_group_score_df_negative!I69:I73))</f>
        <v>9.8077752596088696E-2</v>
      </c>
      <c r="AH69" s="2">
        <f>ABS(AVERAGE(eod_group_score_df_negative!J69:J73))</f>
        <v>1.492676290813596E-2</v>
      </c>
      <c r="AI69" s="2">
        <f>ABS(AVERAGE(eod_group_score_df_negative!K69:K73))</f>
        <v>3.716437829548256E-2</v>
      </c>
      <c r="AJ69" s="2">
        <f>ABS(AVERAGE(eod_group_score_df_negative!L69:L73))</f>
        <v>4.4020610489428562E-2</v>
      </c>
      <c r="AK69" s="2">
        <f>ABS(AVERAGE(eod_group_score_df_negative!M69:M73))</f>
        <v>0.12984775368562615</v>
      </c>
      <c r="AL69" s="2">
        <f>ABS(AVERAGE(eod_group_score_df_negative!N69:N73))</f>
        <v>5.8914137795062979E-2</v>
      </c>
      <c r="AM69" s="2">
        <f>ABS(AVERAGE(eod_group_score_df_negative!O69:O73))</f>
        <v>0.1156172402758027</v>
      </c>
      <c r="AN69" s="2">
        <f>ABS(AVERAGE(eod_group_score_df_negative!P69:P73))</f>
        <v>0.3068827615553032</v>
      </c>
      <c r="AO69" s="2">
        <f>ABS(AVERAGE(eod_group_score_df_negative!Q69:Q73))</f>
        <v>5.3568473651214345E-2</v>
      </c>
      <c r="AP69" s="2">
        <f>ABS(AVERAGE(eod_group_score_df_negative!R69:R73))</f>
        <v>0.15943923473746602</v>
      </c>
      <c r="AQ69" s="2">
        <f>ABS(AVERAGE(eod_group_score_df_negative!S69:S73))</f>
        <v>0.10505958154234055</v>
      </c>
      <c r="AR69" s="2">
        <f>ABS(AVERAGE(eod_group_score_df_negative!T69:T73))</f>
        <v>6.1683162402191002E-2</v>
      </c>
      <c r="AS69" s="2">
        <f>ABS(AVERAGE(eod_group_score_df_negative!U69:U73))</f>
        <v>7.298375550562422E-2</v>
      </c>
      <c r="AT69" s="2">
        <f>ABS(AVERAGE(eod_group_score_df_negative!V69:V73))</f>
        <v>5.9150513792604373E-2</v>
      </c>
      <c r="AU69" s="2">
        <f>ABS(AVERAGE(eod_group_score_df_negative!W69:W73))</f>
        <v>0.11873031956666869</v>
      </c>
      <c r="AV69" s="2">
        <f>ABS(AVERAGE(eod_group_score_df_negative!X69:X73))</f>
        <v>8.3102208863571836E-2</v>
      </c>
      <c r="AW69" s="2">
        <f>ABS(AVERAGE(eod_group_score_df_negative!Y69:Y73))</f>
        <v>0.18904684579553463</v>
      </c>
      <c r="AX69" t="s">
        <v>277</v>
      </c>
      <c r="AY69" s="4">
        <f t="shared" si="235"/>
        <v>0.71785791653382047</v>
      </c>
      <c r="AZ69" s="4">
        <f t="shared" si="236"/>
        <v>0.79977441358257506</v>
      </c>
      <c r="BA69" s="4">
        <f t="shared" si="237"/>
        <v>0.81064665992949692</v>
      </c>
      <c r="BB69" s="4">
        <f t="shared" si="238"/>
        <v>0.82431263162745672</v>
      </c>
      <c r="BC69" s="4">
        <f t="shared" si="239"/>
        <v>0.85431306741817503</v>
      </c>
      <c r="BD69" s="4">
        <f t="shared" si="240"/>
        <v>0.71005965277202254</v>
      </c>
      <c r="BE69" s="4">
        <f t="shared" si="241"/>
        <v>0.84675882158664961</v>
      </c>
      <c r="BF69" s="4">
        <f t="shared" si="242"/>
        <v>0.95851714941559074</v>
      </c>
      <c r="BG69" s="4">
        <f t="shared" si="243"/>
        <v>0.91172999874102012</v>
      </c>
      <c r="BH69" s="4">
        <f t="shared" si="244"/>
        <v>0.95129953673042811</v>
      </c>
      <c r="BI69" s="4">
        <f t="shared" si="245"/>
        <v>0.8109210215601631</v>
      </c>
      <c r="BJ69" s="4">
        <f t="shared" si="246"/>
        <v>0.93288538497294049</v>
      </c>
      <c r="BK69" s="4">
        <f t="shared" si="247"/>
        <v>0.37717658113776964</v>
      </c>
      <c r="BL69" s="4">
        <f t="shared" si="248"/>
        <v>0.51282443012888912</v>
      </c>
      <c r="BM69" s="4">
        <f t="shared" si="249"/>
        <v>0.75088594525362162</v>
      </c>
      <c r="BN69" s="4">
        <f t="shared" si="250"/>
        <v>0.80790237303458645</v>
      </c>
      <c r="BO69" s="4">
        <f t="shared" si="251"/>
        <v>0.776031347948137</v>
      </c>
      <c r="BP69" s="4">
        <f t="shared" si="252"/>
        <v>0.84695529488714283</v>
      </c>
      <c r="BQ69" s="4">
        <f t="shared" si="253"/>
        <v>0.81032439586511429</v>
      </c>
      <c r="BR69" s="4">
        <f t="shared" si="254"/>
        <v>0.9180143895166849</v>
      </c>
      <c r="BS69" s="4">
        <f t="shared" si="255"/>
        <v>0.51515109316126462</v>
      </c>
      <c r="BT69" s="4">
        <f t="shared" si="256"/>
        <v>0.82587602856539866</v>
      </c>
      <c r="BU69" s="4">
        <f t="shared" si="257"/>
        <v>-0.30679272006862601</v>
      </c>
      <c r="BV69" t="s">
        <v>277</v>
      </c>
      <c r="BW69" s="1">
        <f t="shared" si="231"/>
        <v>45418</v>
      </c>
      <c r="BX69">
        <f>group_stock_price_index[[#This Row],[VNINDEX]]</f>
        <v>1241.58</v>
      </c>
      <c r="BY69" s="5">
        <f t="shared" si="258"/>
        <v>0.80791325240555911</v>
      </c>
      <c r="BZ69" s="5">
        <f t="shared" si="259"/>
        <v>0.60769808361303834</v>
      </c>
      <c r="CA69" s="5">
        <f t="shared" si="260"/>
        <v>0.57276340773435908</v>
      </c>
      <c r="CB69" s="5">
        <f t="shared" si="261"/>
        <v>0.56163105478339514</v>
      </c>
      <c r="CC69" s="5">
        <f t="shared" si="262"/>
        <v>0.77457686589760955</v>
      </c>
      <c r="CD69" s="5">
        <f t="shared" ref="CD69:CE69" si="281">IF(AVERAGE(BS69:BS73)&lt;0,0,AVERAGE(BS69:BS73))</f>
        <v>0.44708963703856597</v>
      </c>
      <c r="CE69" s="5">
        <f t="shared" si="281"/>
        <v>0.66118085740856791</v>
      </c>
      <c r="CF69" s="5">
        <f t="shared" ref="CF69:CG69" si="282">IF(AVERAGE(BE69:BE73)&lt;0,0,AVERAGE(BE69:BE73))</f>
        <v>0.48501320069708492</v>
      </c>
      <c r="CG69" s="5">
        <f t="shared" si="282"/>
        <v>0.73268388796829709</v>
      </c>
      <c r="CH69" s="5">
        <f t="shared" si="265"/>
        <v>0.59948423057039402</v>
      </c>
      <c r="CI69" s="5">
        <f t="shared" si="266"/>
        <v>0.3458390076154737</v>
      </c>
      <c r="CJ69" s="5">
        <f t="shared" si="267"/>
        <v>0.90981226556834682</v>
      </c>
      <c r="CK69" s="5">
        <f t="shared" si="268"/>
        <v>0.59490367593351645</v>
      </c>
      <c r="CL69" s="5">
        <f t="shared" si="269"/>
        <v>0.66225797468566405</v>
      </c>
      <c r="CM69" s="5">
        <f t="shared" si="270"/>
        <v>0.58294675901824677</v>
      </c>
      <c r="CN69" s="5">
        <f t="shared" si="271"/>
        <v>0.62019294934063074</v>
      </c>
      <c r="CO69" s="5">
        <f t="shared" si="272"/>
        <v>0.66635155789380873</v>
      </c>
      <c r="CP69" s="5">
        <f t="shared" si="273"/>
        <v>0.61245235971241452</v>
      </c>
      <c r="CQ69" s="5">
        <f t="shared" si="274"/>
        <v>0.71213426326287599</v>
      </c>
      <c r="CR69" s="5">
        <f t="shared" ref="CR69:CS69" si="283">IF(AVERAGE(BH69:BH73)&lt;0,0,AVERAGE(BH69:BH73))</f>
        <v>0.39666018049673624</v>
      </c>
      <c r="CS69" s="5">
        <f t="shared" si="283"/>
        <v>0.41207539961802081</v>
      </c>
      <c r="CT69" s="5">
        <f t="shared" si="276"/>
        <v>0.48166494209395017</v>
      </c>
      <c r="CU69" s="5">
        <f t="shared" si="277"/>
        <v>0.31041485599603136</v>
      </c>
    </row>
    <row r="70" spans="1:99" x14ac:dyDescent="0.25">
      <c r="A70" s="1">
        <f>eod_group_score_df_positive[[#This Row],[date]]</f>
        <v>45415</v>
      </c>
      <c r="B70" s="1" t="s">
        <v>277</v>
      </c>
      <c r="C70" s="2">
        <f>AVERAGE(eod_group_score_df_positive!C70:C74)</f>
        <v>0.80210170227983668</v>
      </c>
      <c r="D70" s="2">
        <f>AVERAGE(eod_group_score_df_positive!D70:D74)</f>
        <v>7.8674056785958443E-2</v>
      </c>
      <c r="E70" s="2">
        <f>AVERAGE(eod_group_score_df_positive!E70:E74)</f>
        <v>0.64635366510508496</v>
      </c>
      <c r="F70" s="2">
        <f>AVERAGE(eod_group_score_df_positive!F70:F74)</f>
        <v>0.56125283637714851</v>
      </c>
      <c r="G70" s="2">
        <f>AVERAGE(eod_group_score_df_positive!G70:G74)</f>
        <v>0.47190776134490814</v>
      </c>
      <c r="H70" s="2">
        <f>AVERAGE(eod_group_score_df_positive!H70:H74)</f>
        <v>0.74458659702824048</v>
      </c>
      <c r="I70" s="2">
        <f>AVERAGE(eod_group_score_df_positive!I70:I74)</f>
        <v>0.87658001408435793</v>
      </c>
      <c r="J70" s="2">
        <f>AVERAGE(eod_group_score_df_positive!J70:J74)</f>
        <v>0.411926379808779</v>
      </c>
      <c r="K70" s="2">
        <f>AVERAGE(eod_group_score_df_positive!K70:K74)</f>
        <v>0.57565477400011855</v>
      </c>
      <c r="L70" s="2">
        <f>AVERAGE(eod_group_score_df_positive!L70:L74)</f>
        <v>0.61161001414770344</v>
      </c>
      <c r="M70" s="2">
        <f>AVERAGE(eod_group_score_df_positive!M70:M74)</f>
        <v>1.1025709503624914</v>
      </c>
      <c r="N70" s="2">
        <f>AVERAGE(eod_group_score_df_positive!N70:N74)</f>
        <v>0.88603812164354367</v>
      </c>
      <c r="O70" s="2">
        <f>AVERAGE(eod_group_score_df_positive!O70:O74)</f>
        <v>0.34829212195304382</v>
      </c>
      <c r="P70" s="2">
        <f>AVERAGE(eod_group_score_df_positive!P70:P74)</f>
        <v>0.7432307655172864</v>
      </c>
      <c r="Q70" s="2">
        <f>AVERAGE(eod_group_score_df_positive!Q70:Q74)</f>
        <v>0.32513008935765664</v>
      </c>
      <c r="R70" s="2">
        <f>AVERAGE(eod_group_score_df_positive!R70:R74)</f>
        <v>1.1103999581498336</v>
      </c>
      <c r="S70" s="2">
        <f>AVERAGE(eod_group_score_df_positive!S70:S74)</f>
        <v>0.64013399219270684</v>
      </c>
      <c r="T70" s="2">
        <f>AVERAGE(eod_group_score_df_positive!T70:T74)</f>
        <v>0.43537000219683025</v>
      </c>
      <c r="U70" s="2">
        <f>AVERAGE(eod_group_score_df_positive!U70:U74)</f>
        <v>0.86143334704303065</v>
      </c>
      <c r="V70" s="2">
        <f>AVERAGE(eod_group_score_df_positive!V70:V74)</f>
        <v>0.52841866867906595</v>
      </c>
      <c r="W70" s="2">
        <f>AVERAGE(eod_group_score_df_positive!W70:W74)</f>
        <v>0.3189662854630953</v>
      </c>
      <c r="X70" s="2">
        <f>AVERAGE(eod_group_score_df_positive!X70:X74)</f>
        <v>0.74268930134906108</v>
      </c>
      <c r="Y70" s="2">
        <f>AVERAGE(eod_group_score_df_positive!Y70:Y74)</f>
        <v>0.56255793658735087</v>
      </c>
      <c r="Z70" s="1" t="s">
        <v>277</v>
      </c>
      <c r="AA70" s="2">
        <f>ABS(AVERAGE(eod_group_score_df_negative!C70:C74))</f>
        <v>8.0147275143508417E-2</v>
      </c>
      <c r="AB70" s="2">
        <f>ABS(AVERAGE(eod_group_score_df_negative!D70:D74))</f>
        <v>3.956963037339381E-2</v>
      </c>
      <c r="AC70" s="2">
        <f>ABS(AVERAGE(eod_group_score_df_negative!E70:E74))</f>
        <v>8.348705774439219E-2</v>
      </c>
      <c r="AD70" s="2">
        <f>ABS(AVERAGE(eod_group_score_df_negative!F70:F74))</f>
        <v>8.6865210946573623E-2</v>
      </c>
      <c r="AE70" s="2">
        <f>ABS(AVERAGE(eod_group_score_df_negative!G70:G74))</f>
        <v>8.7713082609560816E-2</v>
      </c>
      <c r="AF70" s="2">
        <f>ABS(AVERAGE(eod_group_score_df_negative!H70:H74))</f>
        <v>0.1693296617963421</v>
      </c>
      <c r="AG70" s="2">
        <f>ABS(AVERAGE(eod_group_score_df_negative!I70:I74))</f>
        <v>0.12058475171835996</v>
      </c>
      <c r="AH70" s="2">
        <f>ABS(AVERAGE(eod_group_score_df_negative!J70:J74))</f>
        <v>1.4791798801344101E-2</v>
      </c>
      <c r="AI70" s="2">
        <f>ABS(AVERAGE(eod_group_score_df_negative!K70:K74))</f>
        <v>3.716437829548256E-2</v>
      </c>
      <c r="AJ70" s="2">
        <f>ABS(AVERAGE(eod_group_score_df_negative!L70:L74))</f>
        <v>5.1862769643399198E-2</v>
      </c>
      <c r="AK70" s="2">
        <f>ABS(AVERAGE(eod_group_score_df_negative!M70:M74))</f>
        <v>0.12969827640505444</v>
      </c>
      <c r="AL70" s="2">
        <f>ABS(AVERAGE(eod_group_score_df_negative!N70:N74))</f>
        <v>5.8954588676079847E-2</v>
      </c>
      <c r="AM70" s="2">
        <f>ABS(AVERAGE(eod_group_score_df_negative!O70:O74))</f>
        <v>8.5838809463441745E-2</v>
      </c>
      <c r="AN70" s="2">
        <f>ABS(AVERAGE(eod_group_score_df_negative!P70:P74))</f>
        <v>0.30993210587736519</v>
      </c>
      <c r="AO70" s="2">
        <f>ABS(AVERAGE(eod_group_score_df_negative!Q70:Q74))</f>
        <v>5.3509472605820264E-2</v>
      </c>
      <c r="AP70" s="2">
        <f>ABS(AVERAGE(eod_group_score_df_negative!R70:R74))</f>
        <v>0.15943923473746602</v>
      </c>
      <c r="AQ70" s="2">
        <f>ABS(AVERAGE(eod_group_score_df_negative!S70:S74))</f>
        <v>0.10704096761421966</v>
      </c>
      <c r="AR70" s="2">
        <f>ABS(AVERAGE(eod_group_score_df_negative!T70:T74))</f>
        <v>6.6978132456917583E-2</v>
      </c>
      <c r="AS70" s="2">
        <f>ABS(AVERAGE(eod_group_score_df_negative!U70:U74))</f>
        <v>7.298375550562422E-2</v>
      </c>
      <c r="AT70" s="2">
        <f>ABS(AVERAGE(eod_group_score_df_negative!V70:V74))</f>
        <v>5.8863089598637987E-2</v>
      </c>
      <c r="AU70" s="2">
        <f>ABS(AVERAGE(eod_group_score_df_negative!W70:W74))</f>
        <v>0.12211829487428127</v>
      </c>
      <c r="AV70" s="2">
        <f>ABS(AVERAGE(eod_group_score_df_negative!X70:X74))</f>
        <v>8.2223744166146612E-2</v>
      </c>
      <c r="AW70" s="2">
        <f>ABS(AVERAGE(eod_group_score_df_negative!Y70:Y74))</f>
        <v>0.18984659934297507</v>
      </c>
      <c r="AX70" t="s">
        <v>277</v>
      </c>
      <c r="AY70" s="4">
        <f t="shared" si="235"/>
        <v>0.81831143544630047</v>
      </c>
      <c r="AZ70" s="4">
        <f t="shared" si="236"/>
        <v>0.33071047894392175</v>
      </c>
      <c r="BA70" s="4">
        <f t="shared" si="237"/>
        <v>0.77121841757900744</v>
      </c>
      <c r="BB70" s="4">
        <f t="shared" si="238"/>
        <v>0.73194632889713018</v>
      </c>
      <c r="BC70" s="4">
        <f t="shared" si="239"/>
        <v>0.68652674911194977</v>
      </c>
      <c r="BD70" s="4">
        <f t="shared" si="240"/>
        <v>0.62944162517882651</v>
      </c>
      <c r="BE70" s="4">
        <f t="shared" si="241"/>
        <v>0.75814478037380484</v>
      </c>
      <c r="BF70" s="4">
        <f t="shared" si="242"/>
        <v>0.93067181318816583</v>
      </c>
      <c r="BG70" s="4">
        <f t="shared" si="243"/>
        <v>0.87871012791860048</v>
      </c>
      <c r="BH70" s="4">
        <f t="shared" si="244"/>
        <v>0.84366270656332321</v>
      </c>
      <c r="BI70" s="4">
        <f t="shared" si="245"/>
        <v>0.78949685087036481</v>
      </c>
      <c r="BJ70" s="4">
        <f t="shared" si="246"/>
        <v>0.87522742126520803</v>
      </c>
      <c r="BK70" s="4">
        <f t="shared" si="247"/>
        <v>0.60454875130244112</v>
      </c>
      <c r="BL70" s="4">
        <f t="shared" si="248"/>
        <v>0.41142606847326968</v>
      </c>
      <c r="BM70" s="4">
        <f t="shared" si="249"/>
        <v>0.71735931486746363</v>
      </c>
      <c r="BN70" s="4">
        <f t="shared" si="250"/>
        <v>0.74888279456087548</v>
      </c>
      <c r="BO70" s="4">
        <f t="shared" si="251"/>
        <v>0.71347817212215048</v>
      </c>
      <c r="BP70" s="4">
        <f t="shared" si="252"/>
        <v>0.73333977838662256</v>
      </c>
      <c r="BQ70" s="4">
        <f t="shared" si="253"/>
        <v>0.84378762908650007</v>
      </c>
      <c r="BR70" s="4">
        <f t="shared" si="254"/>
        <v>0.7995405484029906</v>
      </c>
      <c r="BS70" s="4">
        <f t="shared" si="255"/>
        <v>0.44628173226606338</v>
      </c>
      <c r="BT70" s="4">
        <f t="shared" si="256"/>
        <v>0.80064869960980434</v>
      </c>
      <c r="BU70" s="4">
        <f t="shared" si="257"/>
        <v>0.49536030080351551</v>
      </c>
      <c r="BV70" t="s">
        <v>277</v>
      </c>
      <c r="BW70" s="1">
        <f t="shared" si="231"/>
        <v>45415</v>
      </c>
      <c r="BX70">
        <f>group_stock_price_index[[#This Row],[VNINDEX]]</f>
        <v>1221.03</v>
      </c>
      <c r="BY70" s="5">
        <f t="shared" si="258"/>
        <v>0.80691812392860496</v>
      </c>
      <c r="BZ70" s="5">
        <f t="shared" si="259"/>
        <v>0.46941530214427141</v>
      </c>
      <c r="CA70" s="5">
        <f t="shared" si="260"/>
        <v>0.4020569576750902</v>
      </c>
      <c r="CB70" s="5">
        <f t="shared" si="261"/>
        <v>0.41840426232578853</v>
      </c>
      <c r="CC70" s="5">
        <f t="shared" si="262"/>
        <v>0.70424962014935932</v>
      </c>
      <c r="CD70" s="5">
        <f t="shared" ref="CD70:CE70" si="284">IF(AVERAGE(BS70:BS74)&lt;0,0,AVERAGE(BS70:BS74))</f>
        <v>0.35272473513625674</v>
      </c>
      <c r="CE70" s="5">
        <f t="shared" si="284"/>
        <v>0.51172680643149671</v>
      </c>
      <c r="CF70" s="5">
        <f t="shared" ref="CF70:CG70" si="285">IF(AVERAGE(BE70:BE74)&lt;0,0,AVERAGE(BE70:BE74))</f>
        <v>0.31890123536568654</v>
      </c>
      <c r="CG70" s="5">
        <f t="shared" si="285"/>
        <v>0.56192147965579475</v>
      </c>
      <c r="CH70" s="5">
        <f t="shared" si="265"/>
        <v>0.36981994739804114</v>
      </c>
      <c r="CI70" s="5">
        <f t="shared" si="266"/>
        <v>0.30091508587197957</v>
      </c>
      <c r="CJ70" s="5">
        <f t="shared" si="267"/>
        <v>0.89533504189165924</v>
      </c>
      <c r="CK70" s="5">
        <f t="shared" si="268"/>
        <v>0.48215537007851356</v>
      </c>
      <c r="CL70" s="5">
        <f t="shared" si="269"/>
        <v>0.60677649304962011</v>
      </c>
      <c r="CM70" s="5">
        <f t="shared" si="270"/>
        <v>0.39253786961681925</v>
      </c>
      <c r="CN70" s="5">
        <f t="shared" si="271"/>
        <v>0.46340106160178668</v>
      </c>
      <c r="CO70" s="5">
        <f t="shared" si="272"/>
        <v>0.70860501537200604</v>
      </c>
      <c r="CP70" s="5">
        <f t="shared" si="273"/>
        <v>0.43068737116912903</v>
      </c>
      <c r="CQ70" s="5">
        <f t="shared" si="274"/>
        <v>0.56939080250077723</v>
      </c>
      <c r="CR70" s="5">
        <f t="shared" ref="CR70:CS70" si="286">IF(AVERAGE(BH70:BH74)&lt;0,0,AVERAGE(BH70:BH74))</f>
        <v>0.16765356941942477</v>
      </c>
      <c r="CS70" s="5">
        <f t="shared" si="286"/>
        <v>0.13687572149069216</v>
      </c>
      <c r="CT70" s="5">
        <f t="shared" si="276"/>
        <v>0.36401036477325094</v>
      </c>
      <c r="CU70" s="5">
        <f t="shared" si="277"/>
        <v>0.46205245665470623</v>
      </c>
    </row>
    <row r="71" spans="1:99" x14ac:dyDescent="0.25">
      <c r="A71" s="1">
        <f>eod_group_score_df_positive[[#This Row],[date]]</f>
        <v>45414</v>
      </c>
      <c r="B71" s="1" t="s">
        <v>277</v>
      </c>
      <c r="C71" s="2">
        <f>AVERAGE(eod_group_score_df_positive!C71:C75)</f>
        <v>0.8639914692076569</v>
      </c>
      <c r="D71" s="2">
        <f>AVERAGE(eod_group_score_df_positive!D71:D75)</f>
        <v>7.2905653351126892E-2</v>
      </c>
      <c r="E71" s="2">
        <f>AVERAGE(eod_group_score_df_positive!E71:E75)</f>
        <v>0.62108786592786391</v>
      </c>
      <c r="F71" s="2">
        <f>AVERAGE(eod_group_score_df_positive!F71:F75)</f>
        <v>0.57580486562247224</v>
      </c>
      <c r="G71" s="2">
        <f>AVERAGE(eod_group_score_df_positive!G71:G75)</f>
        <v>0.47182837115535625</v>
      </c>
      <c r="H71" s="2">
        <f>AVERAGE(eod_group_score_df_positive!H71:H75)</f>
        <v>0.9384935063713078</v>
      </c>
      <c r="I71" s="2">
        <f>AVERAGE(eod_group_score_df_positive!I71:I75)</f>
        <v>0.67459711013063828</v>
      </c>
      <c r="J71" s="2">
        <f>AVERAGE(eod_group_score_df_positive!J71:J75)</f>
        <v>0.39593650039794687</v>
      </c>
      <c r="K71" s="2">
        <f>AVERAGE(eod_group_score_df_positive!K71:K75)</f>
        <v>0.53521402153878794</v>
      </c>
      <c r="L71" s="2">
        <f>AVERAGE(eod_group_score_df_positive!L71:L75)</f>
        <v>0.11423127764404244</v>
      </c>
      <c r="M71" s="2">
        <f>AVERAGE(eod_group_score_df_positive!M71:M75)</f>
        <v>1.0678399050392153</v>
      </c>
      <c r="N71" s="2">
        <f>AVERAGE(eod_group_score_df_positive!N71:N75)</f>
        <v>0.84204949396318118</v>
      </c>
      <c r="O71" s="2">
        <f>AVERAGE(eod_group_score_df_positive!O71:O75)</f>
        <v>0.34666390766418725</v>
      </c>
      <c r="P71" s="2">
        <f>AVERAGE(eod_group_score_df_positive!P71:P75)</f>
        <v>0.65642253054714339</v>
      </c>
      <c r="Q71" s="2">
        <f>AVERAGE(eod_group_score_df_positive!Q71:Q75)</f>
        <v>0.28525815323108478</v>
      </c>
      <c r="R71" s="2">
        <f>AVERAGE(eod_group_score_df_positive!R71:R75)</f>
        <v>1.1132957799204029</v>
      </c>
      <c r="S71" s="2">
        <f>AVERAGE(eod_group_score_df_positive!S71:S75)</f>
        <v>0.61127428831571207</v>
      </c>
      <c r="T71" s="2">
        <f>AVERAGE(eod_group_score_df_positive!T71:T75)</f>
        <v>0.38806332373640229</v>
      </c>
      <c r="U71" s="2">
        <f>AVERAGE(eod_group_score_df_positive!U71:U75)</f>
        <v>0.86133242477282512</v>
      </c>
      <c r="V71" s="2">
        <f>AVERAGE(eod_group_score_df_positive!V71:V75)</f>
        <v>0.5186184446399128</v>
      </c>
      <c r="W71" s="2">
        <f>AVERAGE(eod_group_score_df_positive!W71:W75)</f>
        <v>0.32836144515556109</v>
      </c>
      <c r="X71" s="2">
        <f>AVERAGE(eod_group_score_df_positive!X71:X75)</f>
        <v>0.67629445364125007</v>
      </c>
      <c r="Y71" s="2">
        <f>AVERAGE(eod_group_score_df_positive!Y71:Y75)</f>
        <v>0.56438358443773362</v>
      </c>
      <c r="Z71" s="1" t="s">
        <v>277</v>
      </c>
      <c r="AA71" s="2">
        <f>ABS(AVERAGE(eod_group_score_df_negative!C71:C75))</f>
        <v>0.1006315882409001</v>
      </c>
      <c r="AB71" s="2">
        <f>ABS(AVERAGE(eod_group_score_df_negative!D71:D75))</f>
        <v>2.4126364540339916E-2</v>
      </c>
      <c r="AC71" s="2">
        <f>ABS(AVERAGE(eod_group_score_df_negative!E71:E75))</f>
        <v>0.15377857929015887</v>
      </c>
      <c r="AD71" s="2">
        <f>ABS(AVERAGE(eod_group_score_df_negative!F71:F75))</f>
        <v>0.11312621239249662</v>
      </c>
      <c r="AE71" s="2">
        <f>ABS(AVERAGE(eod_group_score_df_negative!G71:G75))</f>
        <v>0.21802214032948175</v>
      </c>
      <c r="AF71" s="2">
        <f>ABS(AVERAGE(eod_group_score_df_negative!H71:H75))</f>
        <v>0.14874530952966042</v>
      </c>
      <c r="AG71" s="2">
        <f>ABS(AVERAGE(eod_group_score_df_negative!I71:I75))</f>
        <v>0.25654926847710513</v>
      </c>
      <c r="AH71" s="2">
        <f>ABS(AVERAGE(eod_group_score_df_negative!J71:J75))</f>
        <v>6.0282916421027108E-2</v>
      </c>
      <c r="AI71" s="2">
        <f>ABS(AVERAGE(eod_group_score_df_negative!K71:K75))</f>
        <v>3.2622516285425916E-2</v>
      </c>
      <c r="AJ71" s="2">
        <f>ABS(AVERAGE(eod_group_score_df_negative!L71:L75))</f>
        <v>6.4278369680288147E-2</v>
      </c>
      <c r="AK71" s="2">
        <f>ABS(AVERAGE(eod_group_score_df_negative!M71:M75))</f>
        <v>0.13386119663780421</v>
      </c>
      <c r="AL71" s="2">
        <f>ABS(AVERAGE(eod_group_score_df_negative!N71:N75))</f>
        <v>0.14351813470524588</v>
      </c>
      <c r="AM71" s="2">
        <f>ABS(AVERAGE(eod_group_score_df_negative!O71:O75))</f>
        <v>4.9295389117043245E-2</v>
      </c>
      <c r="AN71" s="2">
        <f>ABS(AVERAGE(eod_group_score_df_negative!P71:P75))</f>
        <v>0.37150369069424599</v>
      </c>
      <c r="AO71" s="2">
        <f>ABS(AVERAGE(eod_group_score_df_negative!Q71:Q75))</f>
        <v>7.7630882066242177E-2</v>
      </c>
      <c r="AP71" s="2">
        <f>ABS(AVERAGE(eod_group_score_df_negative!R71:R75))</f>
        <v>7.6339340986430762E-2</v>
      </c>
      <c r="AQ71" s="2">
        <f>ABS(AVERAGE(eod_group_score_df_negative!S71:S75))</f>
        <v>0.19974596800652639</v>
      </c>
      <c r="AR71" s="2">
        <f>ABS(AVERAGE(eod_group_score_df_negative!T71:T75))</f>
        <v>7.6051502027744397E-2</v>
      </c>
      <c r="AS71" s="2">
        <f>ABS(AVERAGE(eod_group_score_df_negative!U71:U75))</f>
        <v>0.24410846568299577</v>
      </c>
      <c r="AT71" s="2">
        <f>ABS(AVERAGE(eod_group_score_df_negative!V71:V75))</f>
        <v>6.3583053363328076E-2</v>
      </c>
      <c r="AU71" s="2">
        <f>ABS(AVERAGE(eod_group_score_df_negative!W71:W75))</f>
        <v>5.9410408907990694E-2</v>
      </c>
      <c r="AV71" s="2">
        <f>ABS(AVERAGE(eod_group_score_df_negative!X71:X75))</f>
        <v>0.11952108361969771</v>
      </c>
      <c r="AW71" s="2">
        <f>ABS(AVERAGE(eod_group_score_df_negative!Y71:Y75))</f>
        <v>0.27228741365784326</v>
      </c>
      <c r="AX71" t="s">
        <v>277</v>
      </c>
      <c r="AY71" s="4">
        <f t="shared" si="235"/>
        <v>0.79135562339330301</v>
      </c>
      <c r="AZ71" s="4">
        <f t="shared" si="236"/>
        <v>0.50271332979334771</v>
      </c>
      <c r="BA71" s="4">
        <f t="shared" si="237"/>
        <v>0.60308365334650549</v>
      </c>
      <c r="BB71" s="4">
        <f t="shared" si="238"/>
        <v>0.67158917342370583</v>
      </c>
      <c r="BC71" s="4">
        <f t="shared" si="239"/>
        <v>0.36791482589406305</v>
      </c>
      <c r="BD71" s="4">
        <f t="shared" si="240"/>
        <v>0.72637969256754531</v>
      </c>
      <c r="BE71" s="4">
        <f t="shared" si="241"/>
        <v>0.44896039039382962</v>
      </c>
      <c r="BF71" s="4">
        <f t="shared" si="242"/>
        <v>0.73572840524257155</v>
      </c>
      <c r="BG71" s="4">
        <f t="shared" si="243"/>
        <v>0.88509891804276641</v>
      </c>
      <c r="BH71" s="4">
        <f t="shared" si="244"/>
        <v>0.27983309984919669</v>
      </c>
      <c r="BI71" s="4">
        <f t="shared" si="245"/>
        <v>0.77721382388516436</v>
      </c>
      <c r="BJ71" s="4">
        <f t="shared" si="246"/>
        <v>0.70876045330516946</v>
      </c>
      <c r="BK71" s="4">
        <f t="shared" si="247"/>
        <v>0.75100779540842966</v>
      </c>
      <c r="BL71" s="4">
        <f t="shared" si="248"/>
        <v>0.27717829739649136</v>
      </c>
      <c r="BM71" s="4">
        <f t="shared" si="249"/>
        <v>0.57215085320703263</v>
      </c>
      <c r="BN71" s="4">
        <f t="shared" si="250"/>
        <v>0.87165923459247074</v>
      </c>
      <c r="BO71" s="4">
        <f t="shared" si="251"/>
        <v>0.50742052014256389</v>
      </c>
      <c r="BP71" s="4">
        <f t="shared" si="252"/>
        <v>0.67227290400590578</v>
      </c>
      <c r="BQ71" s="4">
        <f t="shared" si="253"/>
        <v>0.55835093890485765</v>
      </c>
      <c r="BR71" s="4">
        <f t="shared" si="254"/>
        <v>0.78157715642643666</v>
      </c>
      <c r="BS71" s="4">
        <f t="shared" si="255"/>
        <v>0.69358060268987987</v>
      </c>
      <c r="BT71" s="4">
        <f t="shared" si="256"/>
        <v>0.69962616203481642</v>
      </c>
      <c r="BU71" s="4">
        <f t="shared" si="257"/>
        <v>0.34911712183732563</v>
      </c>
      <c r="BV71" t="s">
        <v>277</v>
      </c>
      <c r="BW71" s="1">
        <f t="shared" si="231"/>
        <v>45414</v>
      </c>
      <c r="BX71">
        <f>group_stock_price_index[[#This Row],[VNINDEX]]</f>
        <v>1216.3599999999999</v>
      </c>
      <c r="BY71" s="5">
        <f t="shared" si="258"/>
        <v>0.76042595002920677</v>
      </c>
      <c r="BZ71" s="5">
        <f t="shared" si="259"/>
        <v>0.24314128909470148</v>
      </c>
      <c r="CA71" s="5">
        <f t="shared" si="260"/>
        <v>0.2308289787850267</v>
      </c>
      <c r="CB71" s="5">
        <f t="shared" si="261"/>
        <v>0.27494701850176295</v>
      </c>
      <c r="CC71" s="5">
        <f t="shared" si="262"/>
        <v>0.48915370402616631</v>
      </c>
      <c r="CD71" s="5">
        <f t="shared" ref="CD71:CE71" si="287">IF(AVERAGE(BS71:BS75)&lt;0,0,AVERAGE(BS71:BS75))</f>
        <v>0.21035949403046503</v>
      </c>
      <c r="CE71" s="5">
        <f t="shared" si="287"/>
        <v>0.31123850539055631</v>
      </c>
      <c r="CF71" s="5">
        <f t="shared" ref="CF71:CG71" si="288">IF(AVERAGE(BE71:BE75)&lt;0,0,AVERAGE(BE71:BE75))</f>
        <v>0.12967779374952179</v>
      </c>
      <c r="CG71" s="5">
        <f t="shared" si="288"/>
        <v>0.36173140235005996</v>
      </c>
      <c r="CH71" s="5">
        <f t="shared" si="265"/>
        <v>6.7720959762351082E-2</v>
      </c>
      <c r="CI71" s="5">
        <f t="shared" si="266"/>
        <v>0.14322127830610226</v>
      </c>
      <c r="CJ71" s="5">
        <f t="shared" si="267"/>
        <v>0.88467947090681454</v>
      </c>
      <c r="CK71" s="5">
        <f t="shared" si="268"/>
        <v>0.19624125570786785</v>
      </c>
      <c r="CL71" s="5">
        <f t="shared" si="269"/>
        <v>0.50354895615767625</v>
      </c>
      <c r="CM71" s="5">
        <f t="shared" si="270"/>
        <v>0.13725170805822251</v>
      </c>
      <c r="CN71" s="5">
        <f t="shared" si="271"/>
        <v>0.28197570118718529</v>
      </c>
      <c r="CO71" s="5">
        <f t="shared" si="272"/>
        <v>0.64960696733010936</v>
      </c>
      <c r="CP71" s="5">
        <f t="shared" si="273"/>
        <v>0.22585773292915454</v>
      </c>
      <c r="CQ71" s="5">
        <f t="shared" si="274"/>
        <v>0.45442309688387023</v>
      </c>
      <c r="CR71" s="5">
        <f t="shared" ref="CR71:CS71" si="289">IF(AVERAGE(BH71:BH75)&lt;0,0,AVERAGE(BH71:BH75))</f>
        <v>0.10051452474495717</v>
      </c>
      <c r="CS71" s="5">
        <f t="shared" si="289"/>
        <v>0</v>
      </c>
      <c r="CT71" s="5">
        <f t="shared" si="276"/>
        <v>0.19312422081137562</v>
      </c>
      <c r="CU71" s="5">
        <f t="shared" si="277"/>
        <v>0.34973813307782342</v>
      </c>
    </row>
    <row r="72" spans="1:99" x14ac:dyDescent="0.25">
      <c r="A72" s="1">
        <f>eod_group_score_df_positive[[#This Row],[date]]</f>
        <v>45408</v>
      </c>
      <c r="B72" s="1" t="s">
        <v>277</v>
      </c>
      <c r="C72" s="2">
        <f>AVERAGE(eod_group_score_df_positive!C72:C76)</f>
        <v>1.7817837952801245</v>
      </c>
      <c r="D72" s="2">
        <f>AVERAGE(eod_group_score_df_positive!D72:D76)</f>
        <v>7.0674406444145105E-2</v>
      </c>
      <c r="E72" s="2">
        <f>AVERAGE(eod_group_score_df_positive!E72:E76)</f>
        <v>0.66386801953998165</v>
      </c>
      <c r="F72" s="2">
        <f>AVERAGE(eod_group_score_df_positive!F72:F76)</f>
        <v>0.48539898929622832</v>
      </c>
      <c r="G72" s="2">
        <f>AVERAGE(eod_group_score_df_positive!G72:G76)</f>
        <v>1.1641306798146165</v>
      </c>
      <c r="H72" s="2">
        <f>AVERAGE(eod_group_score_df_positive!H72:H76)</f>
        <v>0.95288905936556989</v>
      </c>
      <c r="I72" s="2">
        <f>AVERAGE(eod_group_score_df_positive!I72:I76)</f>
        <v>0.4495842907777205</v>
      </c>
      <c r="J72" s="2">
        <f>AVERAGE(eod_group_score_df_positive!J72:J76)</f>
        <v>0.35659867889267438</v>
      </c>
      <c r="K72" s="2">
        <f>AVERAGE(eod_group_score_df_positive!K72:K76)</f>
        <v>0.5959224373281492</v>
      </c>
      <c r="L72" s="2">
        <f>AVERAGE(eod_group_score_df_positive!L72:L76)</f>
        <v>5.8919580653852222E-2</v>
      </c>
      <c r="M72" s="2">
        <f>AVERAGE(eod_group_score_df_positive!M72:M76)</f>
        <v>0.11742907910794242</v>
      </c>
      <c r="N72" s="2">
        <f>AVERAGE(eod_group_score_df_positive!N72:N76)</f>
        <v>0.64453311408561831</v>
      </c>
      <c r="O72" s="2">
        <f>AVERAGE(eod_group_score_df_positive!O72:O76)</f>
        <v>0.37188004697238819</v>
      </c>
      <c r="P72" s="2">
        <f>AVERAGE(eod_group_score_df_positive!P72:P76)</f>
        <v>0.66940075153208078</v>
      </c>
      <c r="Q72" s="2">
        <f>AVERAGE(eod_group_score_df_positive!Q72:Q76)</f>
        <v>0.32262655659043105</v>
      </c>
      <c r="R72" s="2">
        <f>AVERAGE(eod_group_score_df_positive!R72:R76)</f>
        <v>1.3893536886922253</v>
      </c>
      <c r="S72" s="2">
        <f>AVERAGE(eod_group_score_df_positive!S72:S76)</f>
        <v>0.65391746792246819</v>
      </c>
      <c r="T72" s="2">
        <f>AVERAGE(eod_group_score_df_positive!T72:T76)</f>
        <v>0.38577327328664979</v>
      </c>
      <c r="U72" s="2">
        <f>AVERAGE(eod_group_score_df_positive!U72:U76)</f>
        <v>0.62972751631751445</v>
      </c>
      <c r="V72" s="2">
        <f>AVERAGE(eod_group_score_df_positive!V72:V76)</f>
        <v>0.43169949538478647</v>
      </c>
      <c r="W72" s="2">
        <f>AVERAGE(eod_group_score_df_positive!W72:W76)</f>
        <v>0.2303473334719611</v>
      </c>
      <c r="X72" s="2">
        <f>AVERAGE(eod_group_score_df_positive!X72:X76)</f>
        <v>0.71907519364757067</v>
      </c>
      <c r="Y72" s="2">
        <f>AVERAGE(eod_group_score_df_positive!Y72:Y76)</f>
        <v>0.60268016676595193</v>
      </c>
      <c r="Z72" s="1" t="s">
        <v>277</v>
      </c>
      <c r="AA72" s="2">
        <f>ABS(AVERAGE(eod_group_score_df_negative!C72:C76))</f>
        <v>8.5627759080633303E-2</v>
      </c>
      <c r="AB72" s="2">
        <f>ABS(AVERAGE(eod_group_score_df_negative!D72:D76))</f>
        <v>3.287160264289888E-2</v>
      </c>
      <c r="AC72" s="2">
        <f>ABS(AVERAGE(eod_group_score_df_negative!E72:E76))</f>
        <v>0.14749143319486874</v>
      </c>
      <c r="AD72" s="2">
        <f>ABS(AVERAGE(eod_group_score_df_negative!F72:F76))</f>
        <v>0.11720733067398659</v>
      </c>
      <c r="AE72" s="2">
        <f>ABS(AVERAGE(eod_group_score_df_negative!G72:G76))</f>
        <v>0.19563075089831772</v>
      </c>
      <c r="AF72" s="2">
        <f>ABS(AVERAGE(eod_group_score_df_negative!H72:H76))</f>
        <v>0.14362934626023505</v>
      </c>
      <c r="AG72" s="2">
        <f>ABS(AVERAGE(eod_group_score_df_negative!I72:I76))</f>
        <v>0.25689540603690075</v>
      </c>
      <c r="AH72" s="2">
        <f>ABS(AVERAGE(eod_group_score_df_negative!J72:J76))</f>
        <v>6.2770070881099399E-2</v>
      </c>
      <c r="AI72" s="2">
        <f>ABS(AVERAGE(eod_group_score_df_negative!K72:K76))</f>
        <v>1.7988448069397645E-2</v>
      </c>
      <c r="AJ72" s="2">
        <f>ABS(AVERAGE(eod_group_score_df_negative!L72:L76))</f>
        <v>5.9047174787774194E-2</v>
      </c>
      <c r="AK72" s="2">
        <f>ABS(AVERAGE(eod_group_score_df_negative!M72:M76))</f>
        <v>0.13828777537664022</v>
      </c>
      <c r="AL72" s="2">
        <f>ABS(AVERAGE(eod_group_score_df_negative!N72:N76))</f>
        <v>0.15770802893865615</v>
      </c>
      <c r="AM72" s="2">
        <f>ABS(AVERAGE(eod_group_score_df_negative!O72:O76))</f>
        <v>4.9817263374254225E-2</v>
      </c>
      <c r="AN72" s="2">
        <f>ABS(AVERAGE(eod_group_score_df_negative!P72:P76))</f>
        <v>0.36925126142607817</v>
      </c>
      <c r="AO72" s="2">
        <f>ABS(AVERAGE(eod_group_score_df_negative!Q72:Q76))</f>
        <v>7.3006606698525253E-2</v>
      </c>
      <c r="AP72" s="2">
        <f>ABS(AVERAGE(eod_group_score_df_negative!R72:R76))</f>
        <v>7.6339340986430762E-2</v>
      </c>
      <c r="AQ72" s="2">
        <f>ABS(AVERAGE(eod_group_score_df_negative!S72:S76))</f>
        <v>0.199589827307391</v>
      </c>
      <c r="AR72" s="2">
        <f>ABS(AVERAGE(eod_group_score_df_negative!T72:T76))</f>
        <v>6.1496332332399886E-2</v>
      </c>
      <c r="AS72" s="2">
        <f>ABS(AVERAGE(eod_group_score_df_negative!U72:U76))</f>
        <v>0.24641494962945129</v>
      </c>
      <c r="AT72" s="2">
        <f>ABS(AVERAGE(eod_group_score_df_negative!V72:V76))</f>
        <v>5.6716932834360446E-2</v>
      </c>
      <c r="AU72" s="2">
        <f>ABS(AVERAGE(eod_group_score_df_negative!W72:W76))</f>
        <v>5.9495524625572269E-2</v>
      </c>
      <c r="AV72" s="2">
        <f>ABS(AVERAGE(eod_group_score_df_negative!X72:X76))</f>
        <v>0.11613827913637642</v>
      </c>
      <c r="AW72" s="2">
        <f>ABS(AVERAGE(eod_group_score_df_negative!Y72:Y76))</f>
        <v>0.27085694080879491</v>
      </c>
      <c r="AX72" t="s">
        <v>277</v>
      </c>
      <c r="AY72" s="4">
        <f t="shared" si="235"/>
        <v>0.90829256798730151</v>
      </c>
      <c r="AZ72" s="4">
        <f t="shared" si="236"/>
        <v>0.36508219036687373</v>
      </c>
      <c r="BA72" s="4">
        <f t="shared" si="237"/>
        <v>0.63643380822712003</v>
      </c>
      <c r="BB72" s="4">
        <f t="shared" si="238"/>
        <v>0.61099866765492994</v>
      </c>
      <c r="BC72" s="4">
        <f t="shared" si="239"/>
        <v>0.7122572438376239</v>
      </c>
      <c r="BD72" s="4">
        <f t="shared" si="240"/>
        <v>0.73802656567672853</v>
      </c>
      <c r="BE72" s="4">
        <f t="shared" si="241"/>
        <v>0.27274511300128829</v>
      </c>
      <c r="BF72" s="4">
        <f t="shared" si="242"/>
        <v>0.70064497693278105</v>
      </c>
      <c r="BG72" s="4">
        <f t="shared" si="243"/>
        <v>0.94139720113368275</v>
      </c>
      <c r="BH72" s="4">
        <f t="shared" si="244"/>
        <v>-1.0816109457643765E-3</v>
      </c>
      <c r="BI72" s="4">
        <f t="shared" si="245"/>
        <v>-8.156950119983343E-2</v>
      </c>
      <c r="BJ72" s="4">
        <f t="shared" si="246"/>
        <v>0.60683136159252271</v>
      </c>
      <c r="BK72" s="4">
        <f t="shared" si="247"/>
        <v>0.76372975519666653</v>
      </c>
      <c r="BL72" s="4">
        <f t="shared" si="248"/>
        <v>0.28897983767552171</v>
      </c>
      <c r="BM72" s="4">
        <f t="shared" si="249"/>
        <v>0.63093788148793861</v>
      </c>
      <c r="BN72" s="4">
        <f t="shared" si="250"/>
        <v>0.89583174724769243</v>
      </c>
      <c r="BO72" s="4">
        <f t="shared" si="251"/>
        <v>0.53230668695423577</v>
      </c>
      <c r="BP72" s="4">
        <f t="shared" si="252"/>
        <v>0.72501448093131649</v>
      </c>
      <c r="BQ72" s="4">
        <f t="shared" si="253"/>
        <v>0.43750027145843839</v>
      </c>
      <c r="BR72" s="4">
        <f t="shared" si="254"/>
        <v>0.76775173987836376</v>
      </c>
      <c r="BS72" s="4">
        <f t="shared" si="255"/>
        <v>0.58946358025801859</v>
      </c>
      <c r="BT72" s="4">
        <f t="shared" si="256"/>
        <v>0.72189558018200439</v>
      </c>
      <c r="BU72" s="4">
        <f t="shared" si="257"/>
        <v>0.3798616258883582</v>
      </c>
      <c r="BV72" t="s">
        <v>277</v>
      </c>
      <c r="BW72" s="1">
        <f t="shared" si="231"/>
        <v>45408</v>
      </c>
      <c r="BX72">
        <f>group_stock_price_index[[#This Row],[VNINDEX]]</f>
        <v>1209.52</v>
      </c>
      <c r="BY72" s="5">
        <f t="shared" si="258"/>
        <v>0.56602309597705935</v>
      </c>
      <c r="BZ72" s="5">
        <f t="shared" si="259"/>
        <v>0</v>
      </c>
      <c r="CA72" s="5">
        <f t="shared" si="260"/>
        <v>3.280221493405646E-2</v>
      </c>
      <c r="CB72" s="5">
        <f t="shared" si="261"/>
        <v>5.9073500258840526E-2</v>
      </c>
      <c r="CC72" s="5">
        <f t="shared" si="262"/>
        <v>0.1544565074802669</v>
      </c>
      <c r="CD72" s="5">
        <f t="shared" ref="CD72:CE72" si="290">IF(AVERAGE(BS72:BS76)&lt;0,0,AVERAGE(BS72:BS76))</f>
        <v>0</v>
      </c>
      <c r="CE72" s="5">
        <f t="shared" si="290"/>
        <v>1.7750790966528006E-2</v>
      </c>
      <c r="CF72" s="5">
        <f t="shared" ref="CF72:CG72" si="291">IF(AVERAGE(BE72:BE76)&lt;0,0,AVERAGE(BE72:BE76))</f>
        <v>0</v>
      </c>
      <c r="CG72" s="5">
        <f t="shared" si="291"/>
        <v>7.8660116284543682E-2</v>
      </c>
      <c r="CH72" s="5">
        <f t="shared" si="265"/>
        <v>0</v>
      </c>
      <c r="CI72" s="5">
        <f t="shared" si="266"/>
        <v>0</v>
      </c>
      <c r="CJ72" s="5">
        <f t="shared" si="267"/>
        <v>0.66845148190659587</v>
      </c>
      <c r="CK72" s="5">
        <f t="shared" si="268"/>
        <v>0</v>
      </c>
      <c r="CL72" s="5">
        <f t="shared" si="269"/>
        <v>0.21837876089133071</v>
      </c>
      <c r="CM72" s="5">
        <f t="shared" si="270"/>
        <v>0</v>
      </c>
      <c r="CN72" s="5">
        <f t="shared" si="271"/>
        <v>1.9730053869343612E-2</v>
      </c>
      <c r="CO72" s="5">
        <f t="shared" si="272"/>
        <v>0.39160142749817284</v>
      </c>
      <c r="CP72" s="5">
        <f t="shared" si="273"/>
        <v>0</v>
      </c>
      <c r="CQ72" s="5">
        <f t="shared" si="274"/>
        <v>0.19087951542130036</v>
      </c>
      <c r="CR72" s="5">
        <f t="shared" ref="CR72:CS72" si="292">IF(AVERAGE(BH72:BH76)&lt;0,0,AVERAGE(BH72:BH76))</f>
        <v>4.3571684570265404E-2</v>
      </c>
      <c r="CS72" s="5">
        <f t="shared" si="292"/>
        <v>0</v>
      </c>
      <c r="CT72" s="5">
        <f t="shared" si="276"/>
        <v>0</v>
      </c>
      <c r="CU72" s="5">
        <f t="shared" si="277"/>
        <v>0.1458782960309763</v>
      </c>
    </row>
    <row r="73" spans="1:99" x14ac:dyDescent="0.25">
      <c r="A73" s="1">
        <f>eod_group_score_df_positive[[#This Row],[date]]</f>
        <v>45407</v>
      </c>
      <c r="B73" s="1" t="s">
        <v>277</v>
      </c>
      <c r="C73" s="2">
        <f>AVERAGE(eod_group_score_df_positive!C73:C77)</f>
        <v>1.7869505593546322</v>
      </c>
      <c r="D73" s="2">
        <f>AVERAGE(eod_group_score_df_positive!D73:D77)</f>
        <v>7.9984083878754011E-2</v>
      </c>
      <c r="E73" s="2">
        <f>AVERAGE(eod_group_score_df_positive!E73:E77)</f>
        <v>0.62476963753554082</v>
      </c>
      <c r="F73" s="2">
        <f>AVERAGE(eod_group_score_df_positive!F73:F77)</f>
        <v>0.4690847239467838</v>
      </c>
      <c r="G73" s="2">
        <f>AVERAGE(eod_group_score_df_positive!G73:G77)</f>
        <v>1.159364739474612</v>
      </c>
      <c r="H73" s="2">
        <f>AVERAGE(eod_group_score_df_positive!H73:H77)</f>
        <v>0.85611230687058559</v>
      </c>
      <c r="I73" s="2">
        <f>AVERAGE(eod_group_score_df_positive!I73:I77)</f>
        <v>0.40358825031380896</v>
      </c>
      <c r="J73" s="2">
        <f>AVERAGE(eod_group_score_df_positive!J73:J77)</f>
        <v>0.29768172538433657</v>
      </c>
      <c r="K73" s="2">
        <f>AVERAGE(eod_group_score_df_positive!K73:K77)</f>
        <v>0.86024083013769936</v>
      </c>
      <c r="L73" s="2">
        <f>AVERAGE(eod_group_score_df_positive!L73:L77)</f>
        <v>6.2193095285941878E-2</v>
      </c>
      <c r="M73" s="2">
        <f>AVERAGE(eod_group_score_df_positive!M73:M77)</f>
        <v>0.12066730882528046</v>
      </c>
      <c r="N73" s="2">
        <f>AVERAGE(eod_group_score_df_positive!N73:N77)</f>
        <v>0.58846879659154783</v>
      </c>
      <c r="O73" s="2">
        <f>AVERAGE(eod_group_score_df_positive!O73:O77)</f>
        <v>0.38853886081771127</v>
      </c>
      <c r="P73" s="2">
        <f>AVERAGE(eod_group_score_df_positive!P73:P77)</f>
        <v>0.4874125625602333</v>
      </c>
      <c r="Q73" s="2">
        <f>AVERAGE(eod_group_score_df_positive!Q73:Q77)</f>
        <v>0.28758412012342954</v>
      </c>
      <c r="R73" s="2">
        <f>AVERAGE(eod_group_score_df_positive!R73:R77)</f>
        <v>1.3661100618118973</v>
      </c>
      <c r="S73" s="2">
        <f>AVERAGE(eod_group_score_df_positive!S73:S77)</f>
        <v>0.69324580521793711</v>
      </c>
      <c r="T73" s="2">
        <f>AVERAGE(eod_group_score_df_positive!T73:T77)</f>
        <v>0.31793052314112386</v>
      </c>
      <c r="U73" s="2">
        <f>AVERAGE(eod_group_score_df_positive!U73:U77)</f>
        <v>0.62961954636284867</v>
      </c>
      <c r="V73" s="2">
        <f>AVERAGE(eod_group_score_df_positive!V73:V77)</f>
        <v>0.37328815556436534</v>
      </c>
      <c r="W73" s="2">
        <f>AVERAGE(eod_group_score_df_positive!W73:W77)</f>
        <v>0.26610164056469648</v>
      </c>
      <c r="X73" s="2">
        <f>AVERAGE(eod_group_score_df_positive!X73:X77)</f>
        <v>0.59051880502775733</v>
      </c>
      <c r="Y73" s="2">
        <f>AVERAGE(eod_group_score_df_positive!Y73:Y77)</f>
        <v>0.61575682472711657</v>
      </c>
      <c r="Z73" s="1" t="s">
        <v>277</v>
      </c>
      <c r="AA73" s="2">
        <f>ABS(AVERAGE(eod_group_score_df_negative!C73:C77))</f>
        <v>0.19442360974265632</v>
      </c>
      <c r="AB73" s="2">
        <f>ABS(AVERAGE(eod_group_score_df_negative!D73:D77))</f>
        <v>3.3464953154352557E-2</v>
      </c>
      <c r="AC73" s="2">
        <f>ABS(AVERAGE(eod_group_score_df_negative!E73:E77))</f>
        <v>0.40187664144107493</v>
      </c>
      <c r="AD73" s="2">
        <f>ABS(AVERAGE(eod_group_score_df_negative!F73:F77))</f>
        <v>0.40291154849818256</v>
      </c>
      <c r="AE73" s="2">
        <f>ABS(AVERAGE(eod_group_score_df_negative!G73:G77))</f>
        <v>0.70635771464690755</v>
      </c>
      <c r="AF73" s="2">
        <f>ABS(AVERAGE(eod_group_score_df_negative!H73:H77))</f>
        <v>0.27978040690763367</v>
      </c>
      <c r="AG73" s="2">
        <f>ABS(AVERAGE(eod_group_score_df_negative!I73:I77))</f>
        <v>0.331239399275223</v>
      </c>
      <c r="AH73" s="2">
        <f>ABS(AVERAGE(eod_group_score_df_negative!J73:J77))</f>
        <v>0.14733101399267054</v>
      </c>
      <c r="AI73" s="2">
        <f>ABS(AVERAGE(eod_group_score_df_negative!K73:K77))</f>
        <v>3.0219977135416208E-2</v>
      </c>
      <c r="AJ73" s="2">
        <f>ABS(AVERAGE(eod_group_score_df_negative!L73:L77))</f>
        <v>7.4557064165741177E-2</v>
      </c>
      <c r="AK73" s="2">
        <f>ABS(AVERAGE(eod_group_score_df_negative!M73:M77))</f>
        <v>0.1950855939203347</v>
      </c>
      <c r="AL73" s="2">
        <f>ABS(AVERAGE(eod_group_score_df_negative!N73:N77))</f>
        <v>0.7585786157669987</v>
      </c>
      <c r="AM73" s="2">
        <f>ABS(AVERAGE(eod_group_score_df_negative!O73:O77))</f>
        <v>3.4868690151652754E-2</v>
      </c>
      <c r="AN73" s="2">
        <f>ABS(AVERAGE(eod_group_score_df_negative!P73:P77))</f>
        <v>0.29950689478568632</v>
      </c>
      <c r="AO73" s="2">
        <f>ABS(AVERAGE(eod_group_score_df_negative!Q73:Q77))</f>
        <v>0.11473531759686509</v>
      </c>
      <c r="AP73" s="2">
        <f>ABS(AVERAGE(eod_group_score_df_negative!R73:R77))</f>
        <v>0.39819685508124764</v>
      </c>
      <c r="AQ73" s="2">
        <f>ABS(AVERAGE(eod_group_score_df_negative!S73:S77))</f>
        <v>0.39086671622399533</v>
      </c>
      <c r="AR73" s="2">
        <f>ABS(AVERAGE(eod_group_score_df_negative!T73:T77))</f>
        <v>0.26828977499457607</v>
      </c>
      <c r="AS73" s="2">
        <f>ABS(AVERAGE(eod_group_score_df_negative!U73:U77))</f>
        <v>0.32106876442175392</v>
      </c>
      <c r="AT73" s="2">
        <f>ABS(AVERAGE(eod_group_score_df_negative!V73:V77))</f>
        <v>0.20375894178639728</v>
      </c>
      <c r="AU73" s="2">
        <f>ABS(AVERAGE(eod_group_score_df_negative!W73:W77))</f>
        <v>0.27095059019594603</v>
      </c>
      <c r="AV73" s="2">
        <f>ABS(AVERAGE(eod_group_score_df_negative!X73:X77))</f>
        <v>0.34840894532812705</v>
      </c>
      <c r="AW73" s="2">
        <f>ABS(AVERAGE(eod_group_score_df_negative!Y73:Y77))</f>
        <v>0.13768006101676011</v>
      </c>
      <c r="AX73" t="s">
        <v>277</v>
      </c>
      <c r="AY73" s="4">
        <f t="shared" si="235"/>
        <v>0.80374871866706987</v>
      </c>
      <c r="AZ73" s="4">
        <f t="shared" si="236"/>
        <v>0.4100442977830327</v>
      </c>
      <c r="BA73" s="4">
        <f t="shared" si="237"/>
        <v>0.21710787898306189</v>
      </c>
      <c r="BB73" s="4">
        <f t="shared" si="238"/>
        <v>7.5886993488011242E-2</v>
      </c>
      <c r="BC73" s="4">
        <f t="shared" si="239"/>
        <v>0.24280515240998377</v>
      </c>
      <c r="BD73" s="4">
        <f t="shared" si="240"/>
        <v>0.50738233723319703</v>
      </c>
      <c r="BE73" s="4">
        <f t="shared" si="241"/>
        <v>9.8456898129852075E-2</v>
      </c>
      <c r="BF73" s="4">
        <f t="shared" si="242"/>
        <v>0.33785709506237638</v>
      </c>
      <c r="BG73" s="4">
        <f t="shared" si="243"/>
        <v>0.93212508200566457</v>
      </c>
      <c r="BH73" s="4">
        <f t="shared" si="244"/>
        <v>-9.041282971350223E-2</v>
      </c>
      <c r="BI73" s="4">
        <f t="shared" si="245"/>
        <v>-0.23568519702575461</v>
      </c>
      <c r="BJ73" s="4">
        <f t="shared" si="246"/>
        <v>-0.12628346828387091</v>
      </c>
      <c r="BK73" s="4">
        <f t="shared" si="247"/>
        <v>0.83529490642373694</v>
      </c>
      <c r="BL73" s="4">
        <f t="shared" si="248"/>
        <v>0.23878640440319684</v>
      </c>
      <c r="BM73" s="4">
        <f t="shared" si="249"/>
        <v>0.42963075188709743</v>
      </c>
      <c r="BN73" s="4">
        <f t="shared" si="250"/>
        <v>0.54860818005242296</v>
      </c>
      <c r="BO73" s="4">
        <f t="shared" si="251"/>
        <v>0.27891854674988908</v>
      </c>
      <c r="BP73" s="4">
        <f t="shared" si="252"/>
        <v>8.4679340351085569E-2</v>
      </c>
      <c r="BQ73" s="4">
        <f t="shared" si="253"/>
        <v>0.32455514435267219</v>
      </c>
      <c r="BR73" s="4">
        <f t="shared" si="254"/>
        <v>0.29378748208990363</v>
      </c>
      <c r="BS73" s="4">
        <f t="shared" si="255"/>
        <v>-9.0288231823966881E-3</v>
      </c>
      <c r="BT73" s="4">
        <f t="shared" si="256"/>
        <v>0.25785781665081547</v>
      </c>
      <c r="BU73" s="4">
        <f t="shared" si="257"/>
        <v>0.63452795151958341</v>
      </c>
      <c r="BV73" t="s">
        <v>277</v>
      </c>
      <c r="BW73" s="1">
        <f t="shared" si="231"/>
        <v>45407</v>
      </c>
      <c r="BX73">
        <f>group_stock_price_index[[#This Row],[VNINDEX]]</f>
        <v>1204.97</v>
      </c>
      <c r="BY73" s="5">
        <f t="shared" si="258"/>
        <v>0.24605585011726444</v>
      </c>
      <c r="BZ73" s="5">
        <f t="shared" si="259"/>
        <v>0</v>
      </c>
      <c r="CA73" s="5">
        <f t="shared" si="260"/>
        <v>0</v>
      </c>
      <c r="CB73" s="5">
        <f t="shared" si="261"/>
        <v>0</v>
      </c>
      <c r="CC73" s="5">
        <f t="shared" si="262"/>
        <v>0</v>
      </c>
      <c r="CD73" s="5">
        <f t="shared" ref="CD73:CE73" si="293">IF(AVERAGE(BS73:BS77)&lt;0,0,AVERAGE(BS73:BS77))</f>
        <v>0</v>
      </c>
      <c r="CE73" s="5">
        <f t="shared" si="293"/>
        <v>0</v>
      </c>
      <c r="CF73" s="5">
        <f t="shared" ref="CF73:CG73" si="294">IF(AVERAGE(BE73:BE77)&lt;0,0,AVERAGE(BE73:BE77))</f>
        <v>0</v>
      </c>
      <c r="CG73" s="5">
        <f t="shared" si="294"/>
        <v>0</v>
      </c>
      <c r="CH73" s="5">
        <f t="shared" si="265"/>
        <v>0</v>
      </c>
      <c r="CI73" s="5">
        <f t="shared" si="266"/>
        <v>0</v>
      </c>
      <c r="CJ73" s="5">
        <f t="shared" si="267"/>
        <v>0.44223175093050082</v>
      </c>
      <c r="CK73" s="5">
        <f t="shared" si="268"/>
        <v>0</v>
      </c>
      <c r="CL73" s="5">
        <f t="shared" si="269"/>
        <v>0</v>
      </c>
      <c r="CM73" s="5">
        <f t="shared" si="270"/>
        <v>0</v>
      </c>
      <c r="CN73" s="5">
        <f t="shared" si="271"/>
        <v>0</v>
      </c>
      <c r="CO73" s="5">
        <f t="shared" si="272"/>
        <v>0.13136141526610134</v>
      </c>
      <c r="CP73" s="5">
        <f t="shared" si="273"/>
        <v>0</v>
      </c>
      <c r="CQ73" s="5">
        <f t="shared" si="274"/>
        <v>0</v>
      </c>
      <c r="CR73" s="5">
        <f t="shared" ref="CR73:CS73" si="295">IF(AVERAGE(BH73:BH77)&lt;0,0,AVERAGE(BH73:BH77))</f>
        <v>0.13389780019922065</v>
      </c>
      <c r="CS73" s="5">
        <f t="shared" si="295"/>
        <v>0</v>
      </c>
      <c r="CT73" s="5">
        <f t="shared" si="276"/>
        <v>0</v>
      </c>
      <c r="CU73" s="5">
        <f t="shared" si="277"/>
        <v>0</v>
      </c>
    </row>
    <row r="74" spans="1:99" x14ac:dyDescent="0.25">
      <c r="A74" s="1">
        <f>eod_group_score_df_positive[[#This Row],[date]]</f>
        <v>45406</v>
      </c>
      <c r="B74" s="1" t="s">
        <v>277</v>
      </c>
      <c r="C74" s="2">
        <f>AVERAGE(eod_group_score_df_positive!C74:C78)</f>
        <v>1.6958112622220944</v>
      </c>
      <c r="D74" s="2">
        <f>AVERAGE(eod_group_score_df_positive!D74:D78)</f>
        <v>7.4556527580932425E-2</v>
      </c>
      <c r="E74" s="2">
        <f>AVERAGE(eod_group_score_df_positive!E74:E78)</f>
        <v>0.63515962525859915</v>
      </c>
      <c r="F74" s="2">
        <f>AVERAGE(eod_group_score_df_positive!F74:F78)</f>
        <v>0.45767355217465849</v>
      </c>
      <c r="G74" s="2">
        <f>AVERAGE(eod_group_score_df_positive!G74:G78)</f>
        <v>1.1474501992762103</v>
      </c>
      <c r="H74" s="2">
        <f>AVERAGE(eod_group_score_df_positive!H74:H78)</f>
        <v>0.81988294155967056</v>
      </c>
      <c r="I74" s="2">
        <f>AVERAGE(eod_group_score_df_positive!I74:I78)</f>
        <v>0.39538830922666418</v>
      </c>
      <c r="J74" s="2">
        <f>AVERAGE(eod_group_score_df_positive!J74:J78)</f>
        <v>0.33965914777505002</v>
      </c>
      <c r="K74" s="2">
        <f>AVERAGE(eod_group_score_df_positive!K74:K78)</f>
        <v>0.8399710922553183</v>
      </c>
      <c r="L74" s="2">
        <f>AVERAGE(eod_group_score_df_positive!L74:L78)</f>
        <v>6.2162742326655654E-2</v>
      </c>
      <c r="M74" s="2">
        <f>AVERAGE(eod_group_score_df_positive!M74:M78)</f>
        <v>0.12024072659714533</v>
      </c>
      <c r="N74" s="2">
        <f>AVERAGE(eod_group_score_df_positive!N74:N78)</f>
        <v>0.58064146577593423</v>
      </c>
      <c r="O74" s="2">
        <f>AVERAGE(eod_group_score_df_positive!O74:O78)</f>
        <v>0.29803115186968859</v>
      </c>
      <c r="P74" s="2">
        <f>AVERAGE(eod_group_score_df_positive!P74:P78)</f>
        <v>0.40209448413508098</v>
      </c>
      <c r="Q74" s="2">
        <f>AVERAGE(eod_group_score_df_positive!Q74:Q78)</f>
        <v>0.27587682613480136</v>
      </c>
      <c r="R74" s="2">
        <f>AVERAGE(eod_group_score_df_positive!R74:R78)</f>
        <v>1.346828670553013</v>
      </c>
      <c r="S74" s="2">
        <f>AVERAGE(eod_group_score_df_positive!S74:S78)</f>
        <v>0.72043307395232359</v>
      </c>
      <c r="T74" s="2">
        <f>AVERAGE(eod_group_score_df_positive!T74:T78)</f>
        <v>0.2882314606224069</v>
      </c>
      <c r="U74" s="2">
        <f>AVERAGE(eod_group_score_df_positive!U74:U78)</f>
        <v>0.62806971023900959</v>
      </c>
      <c r="V74" s="2">
        <f>AVERAGE(eod_group_score_df_positive!V74:V78)</f>
        <v>0.36701699818818934</v>
      </c>
      <c r="W74" s="2">
        <f>AVERAGE(eod_group_score_df_positive!W74:W78)</f>
        <v>0.32160863653488486</v>
      </c>
      <c r="X74" s="2">
        <f>AVERAGE(eod_group_score_df_positive!X74:X78)</f>
        <v>0.53410200218874126</v>
      </c>
      <c r="Y74" s="2">
        <f>AVERAGE(eod_group_score_df_positive!Y74:Y78)</f>
        <v>0.64060291211910658</v>
      </c>
      <c r="Z74" s="1" t="s">
        <v>277</v>
      </c>
      <c r="AA74" s="2">
        <f>ABS(AVERAGE(eod_group_score_df_negative!C74:C78))</f>
        <v>0.28425623898964381</v>
      </c>
      <c r="AB74" s="2">
        <f>ABS(AVERAGE(eod_group_score_df_negative!D74:D78))</f>
        <v>4.8524666987334819E-2</v>
      </c>
      <c r="AC74" s="2">
        <f>ABS(AVERAGE(eod_group_score_df_negative!E74:E78))</f>
        <v>0.49983150825004258</v>
      </c>
      <c r="AD74" s="2">
        <f>ABS(AVERAGE(eod_group_score_df_negative!F74:F78))</f>
        <v>0.59171368960322357</v>
      </c>
      <c r="AE74" s="2">
        <f>ABS(AVERAGE(eod_group_score_df_negative!G74:G78))</f>
        <v>1.1456596998047694</v>
      </c>
      <c r="AF74" s="2">
        <f>ABS(AVERAGE(eod_group_score_df_negative!H74:H78))</f>
        <v>0.32468364067225797</v>
      </c>
      <c r="AG74" s="2">
        <f>ABS(AVERAGE(eod_group_score_df_negative!I74:I78))</f>
        <v>0.3827827206591376</v>
      </c>
      <c r="AH74" s="2">
        <f>ABS(AVERAGE(eod_group_score_df_negative!J74:J78))</f>
        <v>0.27527264779735389</v>
      </c>
      <c r="AI74" s="2">
        <f>ABS(AVERAGE(eod_group_score_df_negative!K74:K78))</f>
        <v>7.3366648691765415E-2</v>
      </c>
      <c r="AJ74" s="2">
        <f>ABS(AVERAGE(eod_group_score_df_negative!L74:L78))</f>
        <v>9.2036257048945108E-2</v>
      </c>
      <c r="AK74" s="2">
        <f>ABS(AVERAGE(eod_group_score_df_negative!M74:M78))</f>
        <v>0.43268854425649977</v>
      </c>
      <c r="AL74" s="2">
        <f>ABS(AVERAGE(eod_group_score_df_negative!N74:N78))</f>
        <v>0.8995220100812007</v>
      </c>
      <c r="AM74" s="2">
        <f>ABS(AVERAGE(eod_group_score_df_negative!O74:O78))</f>
        <v>7.7218056206804636E-2</v>
      </c>
      <c r="AN74" s="2">
        <f>ABS(AVERAGE(eod_group_score_df_negative!P74:P78))</f>
        <v>0.22217655949372209</v>
      </c>
      <c r="AO74" s="2">
        <f>ABS(AVERAGE(eod_group_score_df_negative!Q74:Q78))</f>
        <v>0.29474942986980324</v>
      </c>
      <c r="AP74" s="2">
        <f>ABS(AVERAGE(eod_group_score_df_negative!R74:R78))</f>
        <v>0.50287260257048294</v>
      </c>
      <c r="AQ74" s="2">
        <f>ABS(AVERAGE(eod_group_score_df_negative!S74:S78))</f>
        <v>0.63900621460415974</v>
      </c>
      <c r="AR74" s="2">
        <f>ABS(AVERAGE(eod_group_score_df_negative!T74:T78))</f>
        <v>0.32624916023262845</v>
      </c>
      <c r="AS74" s="2">
        <f>ABS(AVERAGE(eod_group_score_df_negative!U74:U78))</f>
        <v>0.37959649001453688</v>
      </c>
      <c r="AT74" s="2">
        <f>ABS(AVERAGE(eod_group_score_df_negative!V74:V78))</f>
        <v>0.24249539297229106</v>
      </c>
      <c r="AU74" s="2">
        <f>ABS(AVERAGE(eod_group_score_df_negative!W74:W78))</f>
        <v>0.29489753051752143</v>
      </c>
      <c r="AV74" s="2">
        <f>ABS(AVERAGE(eod_group_score_df_negative!X74:X78))</f>
        <v>0.45625428037864113</v>
      </c>
      <c r="AW74" s="2">
        <f>ABS(AVERAGE(eod_group_score_df_negative!Y74:Y78))</f>
        <v>0.24213788154779597</v>
      </c>
      <c r="AX74" t="s">
        <v>277</v>
      </c>
      <c r="AY74" s="4">
        <f t="shared" si="235"/>
        <v>0.71288227414904981</v>
      </c>
      <c r="AZ74" s="4">
        <f t="shared" si="236"/>
        <v>0.21150152697907867</v>
      </c>
      <c r="BA74" s="4">
        <f t="shared" si="237"/>
        <v>0.11923275258566254</v>
      </c>
      <c r="BB74" s="4">
        <f t="shared" si="238"/>
        <v>-0.12773181537968098</v>
      </c>
      <c r="BC74" s="4">
        <f t="shared" si="239"/>
        <v>7.8081712183023519E-4</v>
      </c>
      <c r="BD74" s="4">
        <f t="shared" si="240"/>
        <v>0.43265224459180318</v>
      </c>
      <c r="BE74" s="4">
        <f t="shared" si="241"/>
        <v>1.6198994929657661E-2</v>
      </c>
      <c r="BF74" s="4">
        <f t="shared" si="242"/>
        <v>0.1047051078530791</v>
      </c>
      <c r="BG74" s="4">
        <f t="shared" si="243"/>
        <v>0.83934388035758156</v>
      </c>
      <c r="BH74" s="4">
        <f t="shared" si="244"/>
        <v>-0.19373351865612951</v>
      </c>
      <c r="BI74" s="4">
        <f t="shared" si="245"/>
        <v>-0.56507736907648054</v>
      </c>
      <c r="BJ74" s="4">
        <f t="shared" si="246"/>
        <v>-0.21543603088882377</v>
      </c>
      <c r="BK74" s="4">
        <f t="shared" si="247"/>
        <v>0.58844386852875652</v>
      </c>
      <c r="BL74" s="4">
        <f t="shared" si="248"/>
        <v>0.28820482141141829</v>
      </c>
      <c r="BM74" s="4">
        <f t="shared" si="249"/>
        <v>-3.3073493440599046E-2</v>
      </c>
      <c r="BN74" s="4">
        <f t="shared" si="250"/>
        <v>0.45626614429333484</v>
      </c>
      <c r="BO74" s="4">
        <f t="shared" si="251"/>
        <v>5.9897385660103095E-2</v>
      </c>
      <c r="BP74" s="4">
        <f t="shared" si="252"/>
        <v>-6.1869647829285196E-2</v>
      </c>
      <c r="BQ74" s="4">
        <f t="shared" si="253"/>
        <v>0.24658286659009945</v>
      </c>
      <c r="BR74" s="4">
        <f t="shared" si="254"/>
        <v>0.20429708570619134</v>
      </c>
      <c r="BS74" s="4">
        <f t="shared" si="255"/>
        <v>4.3326583649718531E-2</v>
      </c>
      <c r="BT74" s="4">
        <f t="shared" si="256"/>
        <v>7.8605773680042762E-2</v>
      </c>
      <c r="BU74" s="4">
        <f t="shared" si="257"/>
        <v>0.45139528322474837</v>
      </c>
      <c r="BV74" t="s">
        <v>277</v>
      </c>
      <c r="BW74" s="1">
        <f t="shared" si="231"/>
        <v>45406</v>
      </c>
      <c r="BX74">
        <f>group_stock_price_index[[#This Row],[VNINDEX]]</f>
        <v>1205.6099999999999</v>
      </c>
      <c r="BY74" s="5">
        <f t="shared" si="258"/>
        <v>0</v>
      </c>
      <c r="BZ74" s="5">
        <f t="shared" si="259"/>
        <v>0</v>
      </c>
      <c r="CA74" s="5">
        <f t="shared" si="260"/>
        <v>0</v>
      </c>
      <c r="CB74" s="5">
        <f t="shared" si="261"/>
        <v>0</v>
      </c>
      <c r="CC74" s="5">
        <f t="shared" si="262"/>
        <v>0</v>
      </c>
      <c r="CD74" s="5">
        <f t="shared" ref="CD74:CE74" si="296">IF(AVERAGE(BS74:BS78)&lt;0,0,AVERAGE(BS74:BS78))</f>
        <v>0</v>
      </c>
      <c r="CE74" s="5">
        <f t="shared" si="296"/>
        <v>0</v>
      </c>
      <c r="CF74" s="5">
        <f t="shared" ref="CF74:CG74" si="297">IF(AVERAGE(BE74:BE78)&lt;0,0,AVERAGE(BE74:BE78))</f>
        <v>0</v>
      </c>
      <c r="CG74" s="5">
        <f t="shared" si="297"/>
        <v>0</v>
      </c>
      <c r="CH74" s="5">
        <f t="shared" si="265"/>
        <v>0</v>
      </c>
      <c r="CI74" s="5">
        <f t="shared" si="266"/>
        <v>0</v>
      </c>
      <c r="CJ74" s="5">
        <f t="shared" si="267"/>
        <v>0.1898058840082153</v>
      </c>
      <c r="CK74" s="5">
        <f t="shared" si="268"/>
        <v>0</v>
      </c>
      <c r="CL74" s="5">
        <f t="shared" si="269"/>
        <v>0</v>
      </c>
      <c r="CM74" s="5">
        <f t="shared" si="270"/>
        <v>0</v>
      </c>
      <c r="CN74" s="5">
        <f t="shared" si="271"/>
        <v>0</v>
      </c>
      <c r="CO74" s="5">
        <f t="shared" si="272"/>
        <v>0</v>
      </c>
      <c r="CP74" s="5">
        <f t="shared" si="273"/>
        <v>0</v>
      </c>
      <c r="CQ74" s="5">
        <f t="shared" si="274"/>
        <v>0</v>
      </c>
      <c r="CR74" s="5">
        <f t="shared" ref="CR74:CS74" si="298">IF(AVERAGE(BH74:BH78)&lt;0,0,AVERAGE(BH74:BH78))</f>
        <v>0.24057077113132969</v>
      </c>
      <c r="CS74" s="5">
        <f t="shared" si="298"/>
        <v>0</v>
      </c>
      <c r="CT74" s="5">
        <f t="shared" si="276"/>
        <v>0</v>
      </c>
      <c r="CU74" s="5">
        <f t="shared" si="277"/>
        <v>0</v>
      </c>
    </row>
    <row r="75" spans="1:99" x14ac:dyDescent="0.25">
      <c r="A75" s="1">
        <f>eod_group_score_df_positive[[#This Row],[date]]</f>
        <v>45405</v>
      </c>
      <c r="B75" s="1" t="s">
        <v>277</v>
      </c>
      <c r="C75" s="2">
        <f>AVERAGE(eod_group_score_df_positive!C75:C79)</f>
        <v>1.2050785938201154</v>
      </c>
      <c r="D75" s="2">
        <f>AVERAGE(eod_group_score_df_positive!D75:D79)</f>
        <v>3.3489229639846255E-2</v>
      </c>
      <c r="E75" s="2">
        <f>AVERAGE(eod_group_score_df_positive!E75:E79)</f>
        <v>0.29159635155738667</v>
      </c>
      <c r="F75" s="2">
        <f>AVERAGE(eod_group_score_df_positive!F75:F79)</f>
        <v>0.18366206431278603</v>
      </c>
      <c r="G75" s="2">
        <f>AVERAGE(eod_group_score_df_positive!G75:G79)</f>
        <v>0.85038819683097611</v>
      </c>
      <c r="H75" s="2">
        <f>AVERAGE(eod_group_score_df_positive!H75:H79)</f>
        <v>0.4584877901415586</v>
      </c>
      <c r="I75" s="2">
        <f>AVERAGE(eod_group_score_df_positive!I75:I79)</f>
        <v>0.26843282105954624</v>
      </c>
      <c r="J75" s="2">
        <f>AVERAGE(eod_group_score_df_positive!J75:J79)</f>
        <v>0.26605365924698354</v>
      </c>
      <c r="K75" s="2">
        <f>AVERAGE(eod_group_score_df_positive!K75:K79)</f>
        <v>0.76718561088371251</v>
      </c>
      <c r="L75" s="2">
        <f>AVERAGE(eod_group_score_df_positive!L75:L79)</f>
        <v>0.2580357142361408</v>
      </c>
      <c r="M75" s="2">
        <f>AVERAGE(eod_group_score_df_positive!M75:M79)</f>
        <v>5.677850884405157E-2</v>
      </c>
      <c r="N75" s="2">
        <f>AVERAGE(eod_group_score_df_positive!N75:N79)</f>
        <v>0.20755539797373421</v>
      </c>
      <c r="O75" s="2">
        <f>AVERAGE(eod_group_score_df_positive!O75:O79)</f>
        <v>0.20963886577759352</v>
      </c>
      <c r="P75" s="2">
        <f>AVERAGE(eod_group_score_df_positive!P75:P79)</f>
        <v>0.17158487023362251</v>
      </c>
      <c r="Q75" s="2">
        <f>AVERAGE(eod_group_score_df_positive!Q75:Q79)</f>
        <v>0.22209016273370077</v>
      </c>
      <c r="R75" s="2">
        <f>AVERAGE(eod_group_score_df_positive!R75:R79)</f>
        <v>0.33250568785951395</v>
      </c>
      <c r="S75" s="2">
        <f>AVERAGE(eod_group_score_df_positive!S75:S79)</f>
        <v>0.63991756679914025</v>
      </c>
      <c r="T75" s="2">
        <f>AVERAGE(eod_group_score_df_positive!T75:T79)</f>
        <v>0.22439200890798067</v>
      </c>
      <c r="U75" s="2">
        <f>AVERAGE(eod_group_score_df_positive!U75:U79)</f>
        <v>0.10034911367056576</v>
      </c>
      <c r="V75" s="2">
        <f>AVERAGE(eod_group_score_df_positive!V75:V79)</f>
        <v>0.42604635284080905</v>
      </c>
      <c r="W75" s="2">
        <f>AVERAGE(eod_group_score_df_positive!W75:W79)</f>
        <v>0.2209575970255587</v>
      </c>
      <c r="X75" s="2">
        <f>AVERAGE(eod_group_score_df_positive!X75:X79)</f>
        <v>0.31832869367304351</v>
      </c>
      <c r="Y75" s="2">
        <f>AVERAGE(eod_group_score_df_positive!Y75:Y79)</f>
        <v>0.21644010766747016</v>
      </c>
      <c r="Z75" s="1" t="s">
        <v>277</v>
      </c>
      <c r="AA75" s="2">
        <f>ABS(AVERAGE(eod_group_score_df_negative!C75:C79))</f>
        <v>0.31470973894595511</v>
      </c>
      <c r="AB75" s="2">
        <f>ABS(AVERAGE(eod_group_score_df_negative!D75:D79))</f>
        <v>0.10713916784107977</v>
      </c>
      <c r="AC75" s="2">
        <f>ABS(AVERAGE(eod_group_score_df_negative!E75:E79))</f>
        <v>0.6198582157475524</v>
      </c>
      <c r="AD75" s="2">
        <f>ABS(AVERAGE(eod_group_score_df_negative!F75:F79))</f>
        <v>0.62273005979134344</v>
      </c>
      <c r="AE75" s="2">
        <f>ABS(AVERAGE(eod_group_score_df_negative!G75:G79))</f>
        <v>1.1977853551877238</v>
      </c>
      <c r="AF75" s="2">
        <f>ABS(AVERAGE(eod_group_score_df_negative!H75:H79))</f>
        <v>0.36516471547233798</v>
      </c>
      <c r="AG75" s="2">
        <f>ABS(AVERAGE(eod_group_score_df_negative!I75:I79))</f>
        <v>0.39270931307157181</v>
      </c>
      <c r="AH75" s="2">
        <f>ABS(AVERAGE(eod_group_score_df_negative!J75:J79))</f>
        <v>0.30627618411893709</v>
      </c>
      <c r="AI75" s="2">
        <f>ABS(AVERAGE(eod_group_score_df_negative!K75:K79))</f>
        <v>7.3366648691765415E-2</v>
      </c>
      <c r="AJ75" s="2">
        <f>ABS(AVERAGE(eod_group_score_df_negative!L75:L79))</f>
        <v>8.4194097894974479E-2</v>
      </c>
      <c r="AK75" s="2">
        <f>ABS(AVERAGE(eod_group_score_df_negative!M75:M79))</f>
        <v>0.47413012654375192</v>
      </c>
      <c r="AL75" s="2">
        <f>ABS(AVERAGE(eod_group_score_df_negative!N75:N79))</f>
        <v>0.93056861125723711</v>
      </c>
      <c r="AM75" s="2">
        <f>ABS(AVERAGE(eod_group_score_df_negative!O75:O79))</f>
        <v>0.11052837226758398</v>
      </c>
      <c r="AN75" s="2">
        <f>ABS(AVERAGE(eod_group_score_df_negative!P75:P79))</f>
        <v>0.37928737871193913</v>
      </c>
      <c r="AO75" s="2">
        <f>ABS(AVERAGE(eod_group_score_df_negative!Q75:Q79))</f>
        <v>0.32612324323718894</v>
      </c>
      <c r="AP75" s="2">
        <f>ABS(AVERAGE(eod_group_score_df_negative!R75:R79))</f>
        <v>0.65503247938990872</v>
      </c>
      <c r="AQ75" s="2">
        <f>ABS(AVERAGE(eod_group_score_df_negative!S75:S79))</f>
        <v>0.64480986925522576</v>
      </c>
      <c r="AR75" s="2">
        <f>ABS(AVERAGE(eod_group_score_df_negative!T75:T79))</f>
        <v>0.4084186813544573</v>
      </c>
      <c r="AS75" s="2">
        <f>ABS(AVERAGE(eod_group_score_df_negative!U75:U79))</f>
        <v>0.38417518062498729</v>
      </c>
      <c r="AT75" s="2">
        <f>ABS(AVERAGE(eod_group_score_df_negative!V75:V79))</f>
        <v>0.26970877089128931</v>
      </c>
      <c r="AU75" s="2">
        <f>ABS(AVERAGE(eod_group_score_df_negative!W75:W79))</f>
        <v>0.3807332854903257</v>
      </c>
      <c r="AV75" s="2">
        <f>ABS(AVERAGE(eod_group_score_df_negative!X75:X79))</f>
        <v>0.47928048826446384</v>
      </c>
      <c r="AW75" s="2">
        <f>ABS(AVERAGE(eod_group_score_df_negative!Y75:Y79))</f>
        <v>0.24713395705745295</v>
      </c>
      <c r="AX75" t="s">
        <v>277</v>
      </c>
      <c r="AY75" s="4">
        <f t="shared" si="235"/>
        <v>0.58585056594930973</v>
      </c>
      <c r="AZ75" s="4">
        <f t="shared" si="236"/>
        <v>-0.52372024086545488</v>
      </c>
      <c r="BA75" s="4">
        <f t="shared" si="237"/>
        <v>-0.36015164766884256</v>
      </c>
      <c r="BB75" s="4">
        <f t="shared" si="238"/>
        <v>-0.54448447889585361</v>
      </c>
      <c r="BC75" s="4">
        <f t="shared" si="239"/>
        <v>-0.16961314533836727</v>
      </c>
      <c r="BD75" s="4">
        <f t="shared" si="240"/>
        <v>0.1133039407191067</v>
      </c>
      <c r="BE75" s="4">
        <f t="shared" si="241"/>
        <v>-0.18797242770701855</v>
      </c>
      <c r="BF75" s="4">
        <f t="shared" si="242"/>
        <v>-7.027857334050841E-2</v>
      </c>
      <c r="BG75" s="4">
        <f t="shared" si="243"/>
        <v>0.82543227299437782</v>
      </c>
      <c r="BH75" s="4">
        <f t="shared" si="244"/>
        <v>0.50796748319098528</v>
      </c>
      <c r="BI75" s="4">
        <f t="shared" si="245"/>
        <v>-0.78610817357462048</v>
      </c>
      <c r="BJ75" s="4">
        <f t="shared" si="246"/>
        <v>-0.63526751691324201</v>
      </c>
      <c r="BK75" s="4">
        <f t="shared" si="247"/>
        <v>0.30955851109295718</v>
      </c>
      <c r="BL75" s="4">
        <f t="shared" si="248"/>
        <v>-0.37704296935611692</v>
      </c>
      <c r="BM75" s="4">
        <f t="shared" si="249"/>
        <v>-0.18976748720554337</v>
      </c>
      <c r="BN75" s="4">
        <f t="shared" si="250"/>
        <v>-0.32659678605508935</v>
      </c>
      <c r="BO75" s="4">
        <f t="shared" si="251"/>
        <v>-3.8080469979770003E-3</v>
      </c>
      <c r="BP75" s="4">
        <f t="shared" si="252"/>
        <v>-0.29080841281324982</v>
      </c>
      <c r="BQ75" s="4">
        <f t="shared" si="253"/>
        <v>-0.5857829427667286</v>
      </c>
      <c r="BR75" s="4">
        <f t="shared" si="254"/>
        <v>0.22470202031845588</v>
      </c>
      <c r="BS75" s="4">
        <f t="shared" si="255"/>
        <v>-0.26554447326289504</v>
      </c>
      <c r="BT75" s="4">
        <f t="shared" si="256"/>
        <v>-0.20179280559489712</v>
      </c>
      <c r="BU75" s="4">
        <f t="shared" si="257"/>
        <v>-6.6211317080898377E-2</v>
      </c>
      <c r="BV75" t="s">
        <v>277</v>
      </c>
      <c r="BW75" s="1">
        <f t="shared" si="231"/>
        <v>45405</v>
      </c>
      <c r="BX75">
        <f>group_stock_price_index[[#This Row],[VNINDEX]]</f>
        <v>1177.4000000000001</v>
      </c>
      <c r="BY75" s="5">
        <f t="shared" si="258"/>
        <v>0</v>
      </c>
      <c r="BZ75" s="5">
        <f t="shared" si="259"/>
        <v>0</v>
      </c>
      <c r="CA75" s="5">
        <f t="shared" si="260"/>
        <v>0</v>
      </c>
      <c r="CB75" s="5">
        <f t="shared" si="261"/>
        <v>0</v>
      </c>
      <c r="CC75" s="5">
        <f t="shared" si="262"/>
        <v>0</v>
      </c>
      <c r="CD75" s="5">
        <f t="shared" ref="CD75:CE75" si="299">IF(AVERAGE(BS75:BS79)&lt;0,0,AVERAGE(BS75:BS79))</f>
        <v>0</v>
      </c>
      <c r="CE75" s="5">
        <f t="shared" si="299"/>
        <v>0</v>
      </c>
      <c r="CF75" s="5">
        <f t="shared" ref="CF75:CG75" si="300">IF(AVERAGE(BE75:BE79)&lt;0,0,AVERAGE(BE75:BE79))</f>
        <v>0</v>
      </c>
      <c r="CG75" s="5">
        <f t="shared" si="300"/>
        <v>0</v>
      </c>
      <c r="CH75" s="5">
        <f t="shared" si="265"/>
        <v>0</v>
      </c>
      <c r="CI75" s="5">
        <f t="shared" si="266"/>
        <v>0</v>
      </c>
      <c r="CJ75" s="5">
        <f t="shared" si="267"/>
        <v>0</v>
      </c>
      <c r="CK75" s="5">
        <f t="shared" si="268"/>
        <v>0</v>
      </c>
      <c r="CL75" s="5">
        <f t="shared" si="269"/>
        <v>0</v>
      </c>
      <c r="CM75" s="5">
        <f t="shared" si="270"/>
        <v>0</v>
      </c>
      <c r="CN75" s="5">
        <f t="shared" si="271"/>
        <v>0</v>
      </c>
      <c r="CO75" s="5">
        <f t="shared" si="272"/>
        <v>0</v>
      </c>
      <c r="CP75" s="5">
        <f t="shared" si="273"/>
        <v>0</v>
      </c>
      <c r="CQ75" s="5">
        <f t="shared" si="274"/>
        <v>0</v>
      </c>
      <c r="CR75" s="5">
        <f t="shared" ref="CR75:CS75" si="301">IF(AVERAGE(BH75:BH79)&lt;0,0,AVERAGE(BH75:BH79))</f>
        <v>0.374914594085966</v>
      </c>
      <c r="CS75" s="5">
        <f t="shared" si="301"/>
        <v>0</v>
      </c>
      <c r="CT75" s="5">
        <f t="shared" si="276"/>
        <v>0</v>
      </c>
      <c r="CU75" s="5">
        <f t="shared" si="277"/>
        <v>0</v>
      </c>
    </row>
    <row r="76" spans="1:99" x14ac:dyDescent="0.25">
      <c r="A76" s="1">
        <f>eod_group_score_df_positive[[#This Row],[date]]</f>
        <v>45404</v>
      </c>
      <c r="B76" s="1" t="s">
        <v>277</v>
      </c>
      <c r="C76" s="2">
        <f>AVERAGE(eod_group_score_df_positive!C76:C80)</f>
        <v>1.1462703980829789</v>
      </c>
      <c r="D76" s="2">
        <f>AVERAGE(eod_group_score_df_positive!D76:D80)</f>
        <v>3.0486179294613013E-2</v>
      </c>
      <c r="E76" s="2">
        <f>AVERAGE(eod_group_score_df_positive!E76:E80)</f>
        <v>0.28141042414091832</v>
      </c>
      <c r="F76" s="2">
        <f>AVERAGE(eod_group_score_df_positive!F76:F80)</f>
        <v>0.16699519581678252</v>
      </c>
      <c r="G76" s="2">
        <f>AVERAGE(eod_group_score_df_positive!G76:G80)</f>
        <v>0.8506476958536604</v>
      </c>
      <c r="H76" s="2">
        <f>AVERAGE(eod_group_score_df_positive!H76:H80)</f>
        <v>0.25977511225409955</v>
      </c>
      <c r="I76" s="2">
        <f>AVERAGE(eod_group_score_df_positive!I76:I80)</f>
        <v>0.26814431455442594</v>
      </c>
      <c r="J76" s="2">
        <f>AVERAGE(eod_group_score_df_positive!J76:J80)</f>
        <v>0.27518324852841924</v>
      </c>
      <c r="K76" s="2">
        <f>AVERAGE(eod_group_score_df_positive!K76:K80)</f>
        <v>0.7751620623215707</v>
      </c>
      <c r="L76" s="2">
        <f>AVERAGE(eod_group_score_df_positive!L76:L80)</f>
        <v>0.27606562054747114</v>
      </c>
      <c r="M76" s="2">
        <f>AVERAGE(eod_group_score_df_positive!M76:M80)</f>
        <v>4.9911298899284098E-2</v>
      </c>
      <c r="N76" s="2">
        <f>AVERAGE(eod_group_score_df_positive!N76:N80)</f>
        <v>0.20196164429044189</v>
      </c>
      <c r="O76" s="2">
        <f>AVERAGE(eod_group_score_df_positive!O76:O80)</f>
        <v>0.21109256867209397</v>
      </c>
      <c r="P76" s="2">
        <f>AVERAGE(eod_group_score_df_positive!P76:P80)</f>
        <v>0.17104906711476003</v>
      </c>
      <c r="Q76" s="2">
        <f>AVERAGE(eod_group_score_df_positive!Q76:Q80)</f>
        <v>0.21723072020423598</v>
      </c>
      <c r="R76" s="2">
        <f>AVERAGE(eod_group_score_df_positive!R76:R80)</f>
        <v>0.32939611611281477</v>
      </c>
      <c r="S76" s="2">
        <f>AVERAGE(eod_group_score_df_positive!S76:S80)</f>
        <v>0.63862936421476613</v>
      </c>
      <c r="T76" s="2">
        <f>AVERAGE(eod_group_score_df_positive!T76:T80)</f>
        <v>0.22134528405638254</v>
      </c>
      <c r="U76" s="2">
        <f>AVERAGE(eod_group_score_df_positive!U76:U80)</f>
        <v>0.10034911367056576</v>
      </c>
      <c r="V76" s="2">
        <f>AVERAGE(eod_group_score_df_positive!V76:V80)</f>
        <v>0.38822410202093244</v>
      </c>
      <c r="W76" s="2">
        <f>AVERAGE(eod_group_score_df_positive!W76:W80)</f>
        <v>0.21087236308320906</v>
      </c>
      <c r="X76" s="2">
        <f>AVERAGE(eod_group_score_df_positive!X76:X80)</f>
        <v>0.32079481044646985</v>
      </c>
      <c r="Y76" s="2">
        <f>AVERAGE(eod_group_score_df_positive!Y76:Y80)</f>
        <v>0.21361178705513675</v>
      </c>
      <c r="Z76" s="1" t="s">
        <v>277</v>
      </c>
      <c r="AA76" s="2">
        <f>ABS(AVERAGE(eod_group_score_df_negative!C76:C80))</f>
        <v>1.6517585155083456</v>
      </c>
      <c r="AB76" s="2">
        <f>ABS(AVERAGE(eod_group_score_df_negative!D76:D80))</f>
        <v>1.0751079215603525</v>
      </c>
      <c r="AC76" s="2">
        <f>ABS(AVERAGE(eod_group_score_df_negative!E76:E80))</f>
        <v>2.3579177726314731</v>
      </c>
      <c r="AD76" s="2">
        <f>ABS(AVERAGE(eod_group_score_df_negative!F76:F80))</f>
        <v>2.5775718712758504</v>
      </c>
      <c r="AE76" s="2">
        <f>ABS(AVERAGE(eod_group_score_df_negative!G76:G80))</f>
        <v>3.6527427917790098</v>
      </c>
      <c r="AF76" s="2">
        <f>ABS(AVERAGE(eod_group_score_df_negative!H76:H80))</f>
        <v>1.4690121764139152</v>
      </c>
      <c r="AG76" s="2">
        <f>ABS(AVERAGE(eod_group_score_df_negative!I76:I80))</f>
        <v>2.0445893979477945</v>
      </c>
      <c r="AH76" s="2">
        <f>ABS(AVERAGE(eod_group_score_df_negative!J76:J80))</f>
        <v>1.4427151325733507</v>
      </c>
      <c r="AI76" s="2">
        <f>ABS(AVERAGE(eod_group_score_df_negative!K76:K80))</f>
        <v>1.1532001758380406</v>
      </c>
      <c r="AJ76" s="2">
        <f>ABS(AVERAGE(eod_group_score_df_negative!L76:L80))</f>
        <v>0.27877384804592342</v>
      </c>
      <c r="AK76" s="2">
        <f>ABS(AVERAGE(eod_group_score_df_negative!M76:M80))</f>
        <v>1.008494895198222</v>
      </c>
      <c r="AL76" s="2">
        <f>ABS(AVERAGE(eod_group_score_df_negative!N76:N80))</f>
        <v>2.6145169256837391</v>
      </c>
      <c r="AM76" s="2">
        <f>ABS(AVERAGE(eod_group_score_df_negative!O76:O80))</f>
        <v>0.70474987394038524</v>
      </c>
      <c r="AN76" s="2">
        <f>ABS(AVERAGE(eod_group_score_df_negative!P76:P80))</f>
        <v>1.7217258137911664</v>
      </c>
      <c r="AO76" s="2">
        <f>ABS(AVERAGE(eod_group_score_df_negative!Q76:Q80))</f>
        <v>1.447866181092103</v>
      </c>
      <c r="AP76" s="2">
        <f>ABS(AVERAGE(eod_group_score_df_negative!R76:R80))</f>
        <v>2.9949285646021679</v>
      </c>
      <c r="AQ76" s="2">
        <f>ABS(AVERAGE(eod_group_score_df_negative!S76:S80))</f>
        <v>2.3452509975629141</v>
      </c>
      <c r="AR76" s="2">
        <f>ABS(AVERAGE(eod_group_score_df_negative!T76:T80))</f>
        <v>1.8144773946439696</v>
      </c>
      <c r="AS76" s="2">
        <f>ABS(AVERAGE(eod_group_score_df_negative!U76:U80))</f>
        <v>2.5817781111429934</v>
      </c>
      <c r="AT76" s="2">
        <f>ABS(AVERAGE(eod_group_score_df_negative!V76:V80))</f>
        <v>1.2856634091704908</v>
      </c>
      <c r="AU76" s="2">
        <f>ABS(AVERAGE(eod_group_score_df_negative!W76:W80))</f>
        <v>1.2522312886149483</v>
      </c>
      <c r="AV76" s="2">
        <f>ABS(AVERAGE(eod_group_score_df_negative!X76:X80))</f>
        <v>2.4424434019347947</v>
      </c>
      <c r="AW76" s="2">
        <f>ABS(AVERAGE(eod_group_score_df_negative!Y76:Y80))</f>
        <v>1.0817197480044731</v>
      </c>
      <c r="AX76" t="s">
        <v>277</v>
      </c>
      <c r="AY76" s="4">
        <f t="shared" si="235"/>
        <v>-0.18065864686743455</v>
      </c>
      <c r="AZ76" s="4">
        <f t="shared" si="236"/>
        <v>-0.94485104565764644</v>
      </c>
      <c r="BA76" s="4">
        <f t="shared" si="237"/>
        <v>-0.78675602035013892</v>
      </c>
      <c r="BB76" s="4">
        <f t="shared" si="238"/>
        <v>-0.87830853337923109</v>
      </c>
      <c r="BC76" s="4">
        <f t="shared" si="239"/>
        <v>-0.62221899336078834</v>
      </c>
      <c r="BD76" s="4">
        <f t="shared" si="240"/>
        <v>-0.69947128376418188</v>
      </c>
      <c r="BE76" s="4">
        <f t="shared" si="241"/>
        <v>-0.76811483907128064</v>
      </c>
      <c r="BF76" s="4">
        <f t="shared" si="242"/>
        <v>-0.67962802508500975</v>
      </c>
      <c r="BG76" s="4">
        <f t="shared" si="243"/>
        <v>-0.1960410269583279</v>
      </c>
      <c r="BH76" s="4">
        <f t="shared" si="244"/>
        <v>-4.8811010242621527E-3</v>
      </c>
      <c r="BI76" s="4">
        <f t="shared" si="245"/>
        <v>-0.90568592818593052</v>
      </c>
      <c r="BJ76" s="4">
        <f t="shared" si="246"/>
        <v>-0.85658570496966846</v>
      </c>
      <c r="BK76" s="4">
        <f t="shared" si="247"/>
        <v>-0.5390199037512533</v>
      </c>
      <c r="BL76" s="4">
        <f t="shared" si="248"/>
        <v>-0.81926105545854255</v>
      </c>
      <c r="BM76" s="4">
        <f t="shared" si="249"/>
        <v>-0.73907738338217555</v>
      </c>
      <c r="BN76" s="4">
        <f t="shared" si="250"/>
        <v>-0.80182674813702637</v>
      </c>
      <c r="BO76" s="4">
        <f t="shared" si="251"/>
        <v>-0.57194707107204823</v>
      </c>
      <c r="BP76" s="4">
        <f t="shared" si="252"/>
        <v>-0.78254954483787642</v>
      </c>
      <c r="BQ76" s="4">
        <f t="shared" si="253"/>
        <v>-0.92517199576351838</v>
      </c>
      <c r="BR76" s="4">
        <f t="shared" si="254"/>
        <v>-0.53614075088641278</v>
      </c>
      <c r="BS76" s="4">
        <f t="shared" si="255"/>
        <v>-0.71174651524044907</v>
      </c>
      <c r="BT76" s="4">
        <f t="shared" si="256"/>
        <v>-0.76781241008532541</v>
      </c>
      <c r="BU76" s="4">
        <f t="shared" si="257"/>
        <v>-0.67018206339691011</v>
      </c>
      <c r="BV76" t="s">
        <v>277</v>
      </c>
      <c r="BW76" s="1">
        <f t="shared" si="231"/>
        <v>45404</v>
      </c>
      <c r="BX76">
        <f>group_stock_price_index[[#This Row],[VNINDEX]]</f>
        <v>1190.22</v>
      </c>
      <c r="BY76" s="5">
        <f t="shared" si="258"/>
        <v>0</v>
      </c>
      <c r="BZ76" s="5">
        <f t="shared" si="259"/>
        <v>0</v>
      </c>
      <c r="CA76" s="5">
        <f t="shared" si="260"/>
        <v>0</v>
      </c>
      <c r="CB76" s="5">
        <f t="shared" si="261"/>
        <v>0</v>
      </c>
      <c r="CC76" s="5">
        <f t="shared" si="262"/>
        <v>0</v>
      </c>
      <c r="CD76" s="5">
        <f t="shared" ref="CD76:CE76" si="302">IF(AVERAGE(BS76:BS80)&lt;0,0,AVERAGE(BS76:BS80))</f>
        <v>0</v>
      </c>
      <c r="CE76" s="5">
        <f t="shared" si="302"/>
        <v>0</v>
      </c>
      <c r="CF76" s="5">
        <f t="shared" ref="CF76:CG76" si="303">IF(AVERAGE(BE76:BE80)&lt;0,0,AVERAGE(BE76:BE80))</f>
        <v>0</v>
      </c>
      <c r="CG76" s="5">
        <f t="shared" si="303"/>
        <v>0</v>
      </c>
      <c r="CH76" s="5">
        <f t="shared" si="265"/>
        <v>0</v>
      </c>
      <c r="CI76" s="5">
        <f t="shared" si="266"/>
        <v>0</v>
      </c>
      <c r="CJ76" s="5">
        <f t="shared" si="267"/>
        <v>0</v>
      </c>
      <c r="CK76" s="5">
        <f t="shared" si="268"/>
        <v>0</v>
      </c>
      <c r="CL76" s="5">
        <f t="shared" si="269"/>
        <v>0</v>
      </c>
      <c r="CM76" s="5">
        <f t="shared" si="270"/>
        <v>0</v>
      </c>
      <c r="CN76" s="5">
        <f t="shared" si="271"/>
        <v>0</v>
      </c>
      <c r="CO76" s="5">
        <f t="shared" si="272"/>
        <v>0</v>
      </c>
      <c r="CP76" s="5">
        <f t="shared" si="273"/>
        <v>0</v>
      </c>
      <c r="CQ76" s="5">
        <f t="shared" si="274"/>
        <v>0</v>
      </c>
      <c r="CR76" s="5">
        <f t="shared" ref="CR76:CS76" si="304">IF(AVERAGE(BH76:BH80)&lt;0,0,AVERAGE(BH76:BH80))</f>
        <v>0.34725050329726015</v>
      </c>
      <c r="CS76" s="5">
        <f t="shared" si="304"/>
        <v>0</v>
      </c>
      <c r="CT76" s="5">
        <f t="shared" si="276"/>
        <v>0</v>
      </c>
      <c r="CU76" s="5">
        <f t="shared" si="277"/>
        <v>0</v>
      </c>
    </row>
    <row r="77" spans="1:99" x14ac:dyDescent="0.25">
      <c r="A77" s="1">
        <f>eod_group_score_df_positive[[#This Row],[date]]</f>
        <v>45401</v>
      </c>
      <c r="B77" s="1" t="s">
        <v>277</v>
      </c>
      <c r="C77" s="2">
        <f>AVERAGE(eod_group_score_df_positive!C77:C81)</f>
        <v>0.30076650547495598</v>
      </c>
      <c r="D77" s="2">
        <f>AVERAGE(eod_group_score_df_positive!D77:D81)</f>
        <v>3.8185417745002788E-2</v>
      </c>
      <c r="E77" s="2">
        <f>AVERAGE(eod_group_score_df_positive!E77:E81)</f>
        <v>0.19180052638691453</v>
      </c>
      <c r="F77" s="2">
        <f>AVERAGE(eod_group_score_df_positive!F77:F81)</f>
        <v>0.17990857634032359</v>
      </c>
      <c r="G77" s="2">
        <f>AVERAGE(eod_group_score_df_positive!G77:G81)</f>
        <v>0.38053713292175606</v>
      </c>
      <c r="H77" s="2">
        <f>AVERAGE(eod_group_score_df_positive!H77:H81)</f>
        <v>0.2281995045573908</v>
      </c>
      <c r="I77" s="2">
        <f>AVERAGE(eod_group_score_df_positive!I77:I81)</f>
        <v>0.2576130243326199</v>
      </c>
      <c r="J77" s="2">
        <f>AVERAGE(eod_group_score_df_positive!J77:J81)</f>
        <v>0.29823242710534376</v>
      </c>
      <c r="K77" s="2">
        <f>AVERAGE(eod_group_score_df_positive!K77:K81)</f>
        <v>0.78543774413121581</v>
      </c>
      <c r="L77" s="2">
        <f>AVERAGE(eod_group_score_df_positive!L77:L81)</f>
        <v>0.74169875320325873</v>
      </c>
      <c r="M77" s="2">
        <f>AVERAGE(eod_group_score_df_positive!M77:M81)</f>
        <v>5.3787630740742075E-2</v>
      </c>
      <c r="N77" s="2">
        <f>AVERAGE(eod_group_score_df_positive!N77:N81)</f>
        <v>0.22182476463453601</v>
      </c>
      <c r="O77" s="2">
        <f>AVERAGE(eod_group_score_df_positive!O77:O81)</f>
        <v>0.20839629985940769</v>
      </c>
      <c r="P77" s="2">
        <f>AVERAGE(eod_group_score_df_positive!P77:P81)</f>
        <v>0.13934112176376995</v>
      </c>
      <c r="Q77" s="2">
        <f>AVERAGE(eod_group_score_df_positive!Q77:Q81)</f>
        <v>0.70135121172325166</v>
      </c>
      <c r="R77" s="2">
        <f>AVERAGE(eod_group_score_df_positive!R77:R81)</f>
        <v>4.5479985586965685E-2</v>
      </c>
      <c r="S77" s="2">
        <f>AVERAGE(eod_group_score_df_positive!S77:S81)</f>
        <v>0.44483529019426171</v>
      </c>
      <c r="T77" s="2">
        <f>AVERAGE(eod_group_score_df_positive!T77:T81)</f>
        <v>0.1305651998853703</v>
      </c>
      <c r="U77" s="2">
        <f>AVERAGE(eod_group_score_df_positive!U77:U81)</f>
        <v>6.3067712483280067E-2</v>
      </c>
      <c r="V77" s="2">
        <f>AVERAGE(eod_group_score_df_positive!V77:V81)</f>
        <v>0.45773969988518803</v>
      </c>
      <c r="W77" s="2">
        <f>AVERAGE(eod_group_score_df_positive!W77:W81)</f>
        <v>0.188885865854414</v>
      </c>
      <c r="X77" s="2">
        <f>AVERAGE(eod_group_score_df_positive!X77:X81)</f>
        <v>0.20045527722013637</v>
      </c>
      <c r="Y77" s="2">
        <f>AVERAGE(eod_group_score_df_positive!Y77:Y81)</f>
        <v>0.31791805500702053</v>
      </c>
      <c r="Z77" s="1" t="s">
        <v>277</v>
      </c>
      <c r="AA77" s="2">
        <f>ABS(AVERAGE(eod_group_score_df_negative!C77:C81))</f>
        <v>1.6493733863095912</v>
      </c>
      <c r="AB77" s="2">
        <f>ABS(AVERAGE(eod_group_score_df_negative!D77:D81))</f>
        <v>1.064957541780807</v>
      </c>
      <c r="AC77" s="2">
        <f>ABS(AVERAGE(eod_group_score_df_negative!E77:E81))</f>
        <v>2.4147262369295586</v>
      </c>
      <c r="AD77" s="2">
        <f>ABS(AVERAGE(eod_group_score_df_negative!F77:F81))</f>
        <v>2.5910439230720619</v>
      </c>
      <c r="AE77" s="2">
        <f>ABS(AVERAGE(eod_group_score_df_negative!G77:G81))</f>
        <v>3.6528423215481864</v>
      </c>
      <c r="AF77" s="2">
        <f>ABS(AVERAGE(eod_group_score_df_negative!H77:H81))</f>
        <v>1.4759396323841307</v>
      </c>
      <c r="AG77" s="2">
        <f>ABS(AVERAGE(eod_group_score_df_negative!I77:I81))</f>
        <v>2.0487161106339631</v>
      </c>
      <c r="AH77" s="2">
        <f>ABS(AVERAGE(eod_group_score_df_negative!J77:J81))</f>
        <v>1.4408110587907195</v>
      </c>
      <c r="AI77" s="2">
        <f>ABS(AVERAGE(eod_group_score_df_negative!K77:K81))</f>
        <v>1.1532001758380406</v>
      </c>
      <c r="AJ77" s="2">
        <f>ABS(AVERAGE(eod_group_score_df_negative!L77:L81))</f>
        <v>0.2809468381902781</v>
      </c>
      <c r="AK77" s="2">
        <f>ABS(AVERAGE(eod_group_score_df_negative!M77:M81))</f>
        <v>1.0055629264165629</v>
      </c>
      <c r="AL77" s="2">
        <f>ABS(AVERAGE(eod_group_score_df_negative!N77:N81))</f>
        <v>2.5976208741562519</v>
      </c>
      <c r="AM77" s="2">
        <f>ABS(AVERAGE(eod_group_score_df_negative!O77:O81))</f>
        <v>0.69271903412409319</v>
      </c>
      <c r="AN77" s="2">
        <f>ABS(AVERAGE(eod_group_score_df_negative!P77:P81))</f>
        <v>1.7577268595253124</v>
      </c>
      <c r="AO77" s="2">
        <f>ABS(AVERAGE(eod_group_score_df_negative!Q77:Q81))</f>
        <v>1.4462185445569569</v>
      </c>
      <c r="AP77" s="2">
        <f>ABS(AVERAGE(eod_group_score_df_negative!R77:R81))</f>
        <v>2.9949285646021679</v>
      </c>
      <c r="AQ77" s="2">
        <f>ABS(AVERAGE(eod_group_score_df_negative!S77:S81))</f>
        <v>2.3461075783149439</v>
      </c>
      <c r="AR77" s="2">
        <f>ABS(AVERAGE(eod_group_score_df_negative!T77:T81))</f>
        <v>1.834208520185485</v>
      </c>
      <c r="AS77" s="2">
        <f>ABS(AVERAGE(eod_group_score_df_negative!U77:U81))</f>
        <v>2.5794716271965377</v>
      </c>
      <c r="AT77" s="2">
        <f>ABS(AVERAGE(eod_group_score_df_negative!V77:V81))</f>
        <v>1.2874205037135611</v>
      </c>
      <c r="AU77" s="2">
        <f>ABS(AVERAGE(eod_group_score_df_negative!W77:W81))</f>
        <v>1.2541399379463325</v>
      </c>
      <c r="AV77" s="2">
        <f>ABS(AVERAGE(eod_group_score_df_negative!X77:X81))</f>
        <v>2.4460061738362038</v>
      </c>
      <c r="AW77" s="2">
        <f>ABS(AVERAGE(eod_group_score_df_negative!Y77:Y81))</f>
        <v>1.096879649743886</v>
      </c>
      <c r="AX77" t="s">
        <v>277</v>
      </c>
      <c r="AY77" s="4">
        <f t="shared" si="235"/>
        <v>-0.69154366131167289</v>
      </c>
      <c r="AZ77" s="4">
        <f t="shared" si="236"/>
        <v>-0.93076977482335221</v>
      </c>
      <c r="BA77" s="4">
        <f t="shared" si="237"/>
        <v>-0.85283057201923917</v>
      </c>
      <c r="BB77" s="4">
        <f t="shared" si="238"/>
        <v>-0.87014676261792612</v>
      </c>
      <c r="BC77" s="4">
        <f t="shared" si="239"/>
        <v>-0.81130605874434625</v>
      </c>
      <c r="BD77" s="4">
        <f t="shared" si="240"/>
        <v>-0.73218207409173353</v>
      </c>
      <c r="BE77" s="4">
        <f t="shared" si="241"/>
        <v>-0.7766034167223469</v>
      </c>
      <c r="BF77" s="4">
        <f t="shared" si="242"/>
        <v>-0.65701556111269299</v>
      </c>
      <c r="BG77" s="4">
        <f t="shared" si="243"/>
        <v>-0.18970145374679193</v>
      </c>
      <c r="BH77" s="4">
        <f t="shared" si="244"/>
        <v>0.45054896719901177</v>
      </c>
      <c r="BI77" s="4">
        <f t="shared" si="245"/>
        <v>-0.89845168744692494</v>
      </c>
      <c r="BJ77" s="4">
        <f t="shared" si="246"/>
        <v>-0.8426465390340544</v>
      </c>
      <c r="BK77" s="4">
        <f t="shared" si="247"/>
        <v>-0.53747030596369072</v>
      </c>
      <c r="BL77" s="4">
        <f t="shared" si="248"/>
        <v>-0.85309844123868894</v>
      </c>
      <c r="BM77" s="4">
        <f t="shared" si="249"/>
        <v>-0.34684197365671837</v>
      </c>
      <c r="BN77" s="4">
        <f t="shared" si="250"/>
        <v>-0.970082977444504</v>
      </c>
      <c r="BO77" s="4">
        <f t="shared" si="251"/>
        <v>-0.68122938293475532</v>
      </c>
      <c r="BP77" s="4">
        <f t="shared" si="252"/>
        <v>-0.86709390648744855</v>
      </c>
      <c r="BQ77" s="4">
        <f t="shared" si="253"/>
        <v>-0.95226734260015089</v>
      </c>
      <c r="BR77" s="4">
        <f t="shared" si="254"/>
        <v>-0.4754181318812235</v>
      </c>
      <c r="BS77" s="4">
        <f t="shared" si="255"/>
        <v>-0.73820860949691602</v>
      </c>
      <c r="BT77" s="4">
        <f t="shared" si="256"/>
        <v>-0.84851071445599602</v>
      </c>
      <c r="BU77" s="4">
        <f t="shared" si="257"/>
        <v>-0.5505816076186042</v>
      </c>
      <c r="BV77" t="s">
        <v>277</v>
      </c>
      <c r="BW77" s="1">
        <f t="shared" si="231"/>
        <v>45401</v>
      </c>
      <c r="BX77">
        <f>group_stock_price_index[[#This Row],[VNINDEX]]</f>
        <v>1174.8499999999999</v>
      </c>
      <c r="BY77" s="5">
        <f t="shared" si="258"/>
        <v>0</v>
      </c>
      <c r="BZ77" s="5">
        <f t="shared" si="259"/>
        <v>0</v>
      </c>
      <c r="CA77" s="5">
        <f t="shared" si="260"/>
        <v>0</v>
      </c>
      <c r="CB77" s="5">
        <f t="shared" si="261"/>
        <v>0</v>
      </c>
      <c r="CC77" s="5">
        <f t="shared" si="262"/>
        <v>0</v>
      </c>
      <c r="CD77" s="5">
        <f t="shared" ref="CD77:CE77" si="305">IF(AVERAGE(BS77:BS81)&lt;0,0,AVERAGE(BS77:BS81))</f>
        <v>0</v>
      </c>
      <c r="CE77" s="5">
        <f t="shared" si="305"/>
        <v>0</v>
      </c>
      <c r="CF77" s="5">
        <f t="shared" ref="CF77:CG77" si="306">IF(AVERAGE(BE77:BE81)&lt;0,0,AVERAGE(BE77:BE81))</f>
        <v>0</v>
      </c>
      <c r="CG77" s="5">
        <f t="shared" si="306"/>
        <v>0</v>
      </c>
      <c r="CH77" s="5">
        <f t="shared" si="265"/>
        <v>0</v>
      </c>
      <c r="CI77" s="5">
        <f t="shared" si="266"/>
        <v>0</v>
      </c>
      <c r="CJ77" s="5">
        <f t="shared" si="267"/>
        <v>0</v>
      </c>
      <c r="CK77" s="5">
        <f t="shared" si="268"/>
        <v>0</v>
      </c>
      <c r="CL77" s="5">
        <f t="shared" si="269"/>
        <v>0</v>
      </c>
      <c r="CM77" s="5">
        <f t="shared" si="270"/>
        <v>0</v>
      </c>
      <c r="CN77" s="5">
        <f t="shared" si="271"/>
        <v>0</v>
      </c>
      <c r="CO77" s="5">
        <f t="shared" si="272"/>
        <v>0</v>
      </c>
      <c r="CP77" s="5">
        <f t="shared" si="273"/>
        <v>0</v>
      </c>
      <c r="CQ77" s="5">
        <f t="shared" si="274"/>
        <v>0</v>
      </c>
      <c r="CR77" s="5">
        <f t="shared" ref="CR77:CS77" si="307">IF(AVERAGE(BH77:BH81)&lt;0,0,AVERAGE(BH77:BH81))</f>
        <v>0.50689670540674137</v>
      </c>
      <c r="CS77" s="5">
        <f t="shared" si="307"/>
        <v>0</v>
      </c>
      <c r="CT77" s="5">
        <f t="shared" si="276"/>
        <v>0</v>
      </c>
      <c r="CU77" s="5">
        <f t="shared" si="277"/>
        <v>0</v>
      </c>
    </row>
    <row r="78" spans="1:99" x14ac:dyDescent="0.25">
      <c r="A78" s="1">
        <f>eod_group_score_df_positive[[#This Row],[date]]</f>
        <v>45399</v>
      </c>
      <c r="B78" s="1" t="s">
        <v>277</v>
      </c>
      <c r="C78" s="2">
        <f>AVERAGE(eod_group_score_df_positive!C78:C82)</f>
        <v>0.23040392145515404</v>
      </c>
      <c r="D78" s="2">
        <f>AVERAGE(eod_group_score_df_positive!D78:D82)</f>
        <v>2.8503646793594455E-2</v>
      </c>
      <c r="E78" s="2">
        <f>AVERAGE(eod_group_score_df_positive!E78:E82)</f>
        <v>0.22675533219608962</v>
      </c>
      <c r="F78" s="2">
        <f>AVERAGE(eod_group_score_df_positive!F78:F82)</f>
        <v>0.18381282673603203</v>
      </c>
      <c r="G78" s="2">
        <f>AVERAGE(eod_group_score_df_positive!G78:G82)</f>
        <v>0.46314792557000112</v>
      </c>
      <c r="H78" s="2">
        <f>AVERAGE(eod_group_score_df_positive!H78:H82)</f>
        <v>0.40047592455843245</v>
      </c>
      <c r="I78" s="2">
        <f>AVERAGE(eod_group_score_df_positive!I78:I82)</f>
        <v>0.29787813715639438</v>
      </c>
      <c r="J78" s="2">
        <f>AVERAGE(eod_group_score_df_positive!J78:J82)</f>
        <v>0.38822182818341205</v>
      </c>
      <c r="K78" s="2">
        <f>AVERAGE(eod_group_score_df_positive!K78:K82)</f>
        <v>0.57395068040546415</v>
      </c>
      <c r="L78" s="2">
        <f>AVERAGE(eod_group_score_df_positive!L78:L82)</f>
        <v>0.71951608917641907</v>
      </c>
      <c r="M78" s="2">
        <f>AVERAGE(eod_group_score_df_positive!M78:M82)</f>
        <v>6.8607491737171691E-2</v>
      </c>
      <c r="N78" s="2">
        <f>AVERAGE(eod_group_score_df_positive!N78:N82)</f>
        <v>0.36610942945705666</v>
      </c>
      <c r="O78" s="2">
        <f>AVERAGE(eod_group_score_df_positive!O78:O82)</f>
        <v>0.17526831969714382</v>
      </c>
      <c r="P78" s="2">
        <f>AVERAGE(eod_group_score_df_positive!P78:P82)</f>
        <v>8.9950384283358553E-2</v>
      </c>
      <c r="Q78" s="2">
        <f>AVERAGE(eod_group_score_df_positive!Q78:Q82)</f>
        <v>0.72424096566010276</v>
      </c>
      <c r="R78" s="2">
        <f>AVERAGE(eod_group_score_df_positive!R78:R82)</f>
        <v>6.2977064971920405E-2</v>
      </c>
      <c r="S78" s="2">
        <f>AVERAGE(eod_group_score_df_positive!S78:S82)</f>
        <v>0.618624554128124</v>
      </c>
      <c r="T78" s="2">
        <f>AVERAGE(eod_group_score_df_positive!T78:T82)</f>
        <v>0.13667005552189862</v>
      </c>
      <c r="U78" s="2">
        <f>AVERAGE(eod_group_score_df_positive!U78:U82)</f>
        <v>7.9986833818373904E-2</v>
      </c>
      <c r="V78" s="2">
        <f>AVERAGE(eod_group_score_df_positive!V78:V82)</f>
        <v>0.52636901950788906</v>
      </c>
      <c r="W78" s="2">
        <f>AVERAGE(eod_group_score_df_positive!W78:W82)</f>
        <v>0.16281846836348174</v>
      </c>
      <c r="X78" s="2">
        <f>AVERAGE(eod_group_score_df_positive!X78:X82)</f>
        <v>0.20732272729955586</v>
      </c>
      <c r="Y78" s="2">
        <f>AVERAGE(eod_group_score_df_positive!Y78:Y82)</f>
        <v>0.75766684739454437</v>
      </c>
      <c r="Z78" s="1" t="s">
        <v>277</v>
      </c>
      <c r="AA78" s="2">
        <f>ABS(AVERAGE(eod_group_score_df_negative!C78:C82))</f>
        <v>1.538910039887549</v>
      </c>
      <c r="AB78" s="2">
        <f>ABS(AVERAGE(eod_group_score_df_negative!D78:D82))</f>
        <v>1.0608405305151183</v>
      </c>
      <c r="AC78" s="2">
        <f>ABS(AVERAGE(eod_group_score_df_negative!E78:E82))</f>
        <v>2.160812301335143</v>
      </c>
      <c r="AD78" s="2">
        <f>ABS(AVERAGE(eod_group_score_df_negative!F78:F82))</f>
        <v>2.3037204024203892</v>
      </c>
      <c r="AE78" s="2">
        <f>ABS(AVERAGE(eod_group_score_df_negative!G78:G82))</f>
        <v>3.1223707409896102</v>
      </c>
      <c r="AF78" s="2">
        <f>ABS(AVERAGE(eod_group_score_df_negative!H78:H82))</f>
        <v>1.3069794259315715</v>
      </c>
      <c r="AG78" s="2">
        <f>ABS(AVERAGE(eod_group_score_df_negative!I78:I82))</f>
        <v>1.9652043728003903</v>
      </c>
      <c r="AH78" s="2">
        <f>ABS(AVERAGE(eod_group_score_df_negative!J78:J82))</f>
        <v>1.3508537006236148</v>
      </c>
      <c r="AI78" s="2">
        <f>ABS(AVERAGE(eod_group_score_df_negative!K78:K82))</f>
        <v>1.1393458073340075</v>
      </c>
      <c r="AJ78" s="2">
        <f>ABS(AVERAGE(eod_group_score_df_negative!L78:L82))</f>
        <v>0.27776736410100461</v>
      </c>
      <c r="AK78" s="2">
        <f>ABS(AVERAGE(eod_group_score_df_negative!M78:M82))</f>
        <v>0.93662260561286281</v>
      </c>
      <c r="AL78" s="2">
        <f>ABS(AVERAGE(eod_group_score_df_negative!N78:N82))</f>
        <v>1.9907743264578723</v>
      </c>
      <c r="AM78" s="2">
        <f>ABS(AVERAGE(eod_group_score_df_negative!O78:O82))</f>
        <v>0.68841826334030898</v>
      </c>
      <c r="AN78" s="2">
        <f>ABS(AVERAGE(eod_group_score_df_negative!P78:P82))</f>
        <v>1.682505814975735</v>
      </c>
      <c r="AO78" s="2">
        <f>ABS(AVERAGE(eod_group_score_df_negative!Q78:Q82))</f>
        <v>1.4213913226759063</v>
      </c>
      <c r="AP78" s="2">
        <f>ABS(AVERAGE(eod_group_score_df_negative!R78:R82))</f>
        <v>2.6507917256282436</v>
      </c>
      <c r="AQ78" s="2">
        <f>ABS(AVERAGE(eod_group_score_df_negative!S78:S82))</f>
        <v>2.0892770150812092</v>
      </c>
      <c r="AR78" s="2">
        <f>ABS(AVERAGE(eod_group_score_df_negative!T78:T82))</f>
        <v>1.6269694814290325</v>
      </c>
      <c r="AS78" s="2">
        <f>ABS(AVERAGE(eod_group_score_df_negative!U78:U82))</f>
        <v>2.5006861794530573</v>
      </c>
      <c r="AT78" s="2">
        <f>ABS(AVERAGE(eod_group_score_df_negative!V78:V82))</f>
        <v>1.1216028009253225</v>
      </c>
      <c r="AU78" s="2">
        <f>ABS(AVERAGE(eod_group_score_df_negative!W78:W82))</f>
        <v>1.02394172493864</v>
      </c>
      <c r="AV78" s="2">
        <f>ABS(AVERAGE(eod_group_score_df_negative!X78:X82))</f>
        <v>2.2002366744921078</v>
      </c>
      <c r="AW78" s="2">
        <f>ABS(AVERAGE(eod_group_score_df_negative!Y78:Y82))</f>
        <v>1.1078637066892145</v>
      </c>
      <c r="AX78" t="s">
        <v>277</v>
      </c>
      <c r="AY78" s="4">
        <f t="shared" si="235"/>
        <v>-0.73955563965560489</v>
      </c>
      <c r="AZ78" s="4">
        <f t="shared" si="236"/>
        <v>-0.94766824409157024</v>
      </c>
      <c r="BA78" s="4">
        <f t="shared" si="237"/>
        <v>-0.81005327010509309</v>
      </c>
      <c r="BB78" s="4">
        <f t="shared" si="238"/>
        <v>-0.85221276678312574</v>
      </c>
      <c r="BC78" s="4">
        <f t="shared" si="239"/>
        <v>-0.74165638578900361</v>
      </c>
      <c r="BD78" s="4">
        <f t="shared" si="240"/>
        <v>-0.53090905194855698</v>
      </c>
      <c r="BE78" s="4">
        <f t="shared" si="241"/>
        <v>-0.73675008679901599</v>
      </c>
      <c r="BF78" s="4">
        <f t="shared" si="242"/>
        <v>-0.5535308021386226</v>
      </c>
      <c r="BG78" s="4">
        <f t="shared" si="243"/>
        <v>-0.3300042526057631</v>
      </c>
      <c r="BH78" s="4">
        <f t="shared" si="244"/>
        <v>0.44295202494704289</v>
      </c>
      <c r="BI78" s="4">
        <f t="shared" si="245"/>
        <v>-0.86349893040800652</v>
      </c>
      <c r="BJ78" s="4">
        <f t="shared" si="246"/>
        <v>-0.68932754656375905</v>
      </c>
      <c r="BK78" s="4">
        <f t="shared" si="247"/>
        <v>-0.59413907049302039</v>
      </c>
      <c r="BL78" s="4">
        <f t="shared" si="248"/>
        <v>-0.8985019947788172</v>
      </c>
      <c r="BM78" s="4">
        <f t="shared" si="249"/>
        <v>-0.3249160449372529</v>
      </c>
      <c r="BN78" s="4">
        <f t="shared" si="250"/>
        <v>-0.95358700771410032</v>
      </c>
      <c r="BO78" s="4">
        <f t="shared" si="251"/>
        <v>-0.54309672023362865</v>
      </c>
      <c r="BP78" s="4">
        <f t="shared" si="252"/>
        <v>-0.84501361796619645</v>
      </c>
      <c r="BQ78" s="4">
        <f t="shared" si="253"/>
        <v>-0.93801087281726003</v>
      </c>
      <c r="BR78" s="4">
        <f t="shared" si="254"/>
        <v>-0.36119172308478004</v>
      </c>
      <c r="BS78" s="4">
        <f t="shared" si="255"/>
        <v>-0.72560847712553522</v>
      </c>
      <c r="BT78" s="4">
        <f t="shared" si="256"/>
        <v>-0.82777353103290419</v>
      </c>
      <c r="BU78" s="4">
        <f t="shared" si="257"/>
        <v>-0.18771971251184713</v>
      </c>
      <c r="BV78" t="s">
        <v>277</v>
      </c>
      <c r="BW78" s="1">
        <f t="shared" si="231"/>
        <v>45399</v>
      </c>
      <c r="BX78">
        <f>group_stock_price_index[[#This Row],[VNINDEX]]</f>
        <v>1193.01</v>
      </c>
      <c r="BY78" s="5">
        <f t="shared" si="258"/>
        <v>0</v>
      </c>
      <c r="BZ78" s="5">
        <f t="shared" si="259"/>
        <v>0</v>
      </c>
      <c r="CA78" s="5">
        <f t="shared" si="260"/>
        <v>0</v>
      </c>
      <c r="CB78" s="5">
        <f t="shared" si="261"/>
        <v>0</v>
      </c>
      <c r="CC78" s="5">
        <f t="shared" si="262"/>
        <v>0</v>
      </c>
      <c r="CD78" s="5">
        <f t="shared" ref="CD78:CE78" si="308">IF(AVERAGE(BS78:BS82)&lt;0,0,AVERAGE(BS78:BS82))</f>
        <v>0</v>
      </c>
      <c r="CE78" s="5">
        <f t="shared" si="308"/>
        <v>0</v>
      </c>
      <c r="CF78" s="5">
        <f t="shared" ref="CF78:CG78" si="309">IF(AVERAGE(BE78:BE82)&lt;0,0,AVERAGE(BE78:BE82))</f>
        <v>0</v>
      </c>
      <c r="CG78" s="5">
        <f t="shared" si="309"/>
        <v>0</v>
      </c>
      <c r="CH78" s="5">
        <f t="shared" si="265"/>
        <v>0</v>
      </c>
      <c r="CI78" s="5">
        <f t="shared" si="266"/>
        <v>0</v>
      </c>
      <c r="CJ78" s="5">
        <f t="shared" si="267"/>
        <v>0</v>
      </c>
      <c r="CK78" s="5">
        <f t="shared" si="268"/>
        <v>0</v>
      </c>
      <c r="CL78" s="5">
        <f t="shared" si="269"/>
        <v>0</v>
      </c>
      <c r="CM78" s="5">
        <f t="shared" si="270"/>
        <v>0</v>
      </c>
      <c r="CN78" s="5">
        <f t="shared" si="271"/>
        <v>0.19336287811536809</v>
      </c>
      <c r="CO78" s="5">
        <f t="shared" si="272"/>
        <v>0</v>
      </c>
      <c r="CP78" s="5">
        <f t="shared" si="273"/>
        <v>0</v>
      </c>
      <c r="CQ78" s="5">
        <f t="shared" si="274"/>
        <v>0</v>
      </c>
      <c r="CR78" s="5">
        <f t="shared" ref="CR78:CS78" si="310">IF(AVERAGE(BH78:BH82)&lt;0,0,AVERAGE(BH78:BH82))</f>
        <v>0.46572832897948013</v>
      </c>
      <c r="CS78" s="5">
        <f t="shared" si="310"/>
        <v>0</v>
      </c>
      <c r="CT78" s="5">
        <f t="shared" si="276"/>
        <v>0</v>
      </c>
      <c r="CU78" s="5">
        <f t="shared" si="277"/>
        <v>0.2407362740839453</v>
      </c>
    </row>
    <row r="79" spans="1:99" x14ac:dyDescent="0.25">
      <c r="A79" s="1">
        <f>eod_group_score_df_positive[[#This Row],[date]]</f>
        <v>45398</v>
      </c>
      <c r="B79" s="1" t="s">
        <v>277</v>
      </c>
      <c r="C79" s="2">
        <f>AVERAGE(eod_group_score_df_positive!C79:C83)</f>
        <v>0.24732756730000452</v>
      </c>
      <c r="D79" s="2">
        <f>AVERAGE(eod_group_score_df_positive!D79:D83)</f>
        <v>3.4023225122454849E-2</v>
      </c>
      <c r="E79" s="2">
        <f>AVERAGE(eod_group_score_df_positive!E79:E83)</f>
        <v>0.2222631883419634</v>
      </c>
      <c r="F79" s="2">
        <f>AVERAGE(eod_group_score_df_positive!F79:F83)</f>
        <v>0.18276462605416716</v>
      </c>
      <c r="G79" s="2">
        <f>AVERAGE(eod_group_score_df_positive!G79:G83)</f>
        <v>0.46201503357750073</v>
      </c>
      <c r="H79" s="2">
        <f>AVERAGE(eod_group_score_df_positive!H79:H83)</f>
        <v>0.41597367206440206</v>
      </c>
      <c r="I79" s="2">
        <f>AVERAGE(eod_group_score_df_positive!I79:I83)</f>
        <v>0.25295338139601031</v>
      </c>
      <c r="J79" s="2">
        <f>AVERAGE(eod_group_score_df_positive!J79:J83)</f>
        <v>0.28974727348723828</v>
      </c>
      <c r="K79" s="2">
        <f>AVERAGE(eod_group_score_df_positive!K79:K83)</f>
        <v>0.57257131615304968</v>
      </c>
      <c r="L79" s="2">
        <f>AVERAGE(eod_group_score_df_positive!L79:L83)</f>
        <v>0.72357389569782871</v>
      </c>
      <c r="M79" s="2">
        <f>AVERAGE(eod_group_score_df_positive!M79:M83)</f>
        <v>7.0714403936446651E-2</v>
      </c>
      <c r="N79" s="2">
        <f>AVERAGE(eod_group_score_df_positive!N79:N83)</f>
        <v>0.36174672380461925</v>
      </c>
      <c r="O79" s="2">
        <f>AVERAGE(eod_group_score_df_positive!O79:O83)</f>
        <v>0.18521877728215813</v>
      </c>
      <c r="P79" s="2">
        <f>AVERAGE(eod_group_score_df_positive!P79:P83)</f>
        <v>9.0045557811955529E-2</v>
      </c>
      <c r="Q79" s="2">
        <f>AVERAGE(eod_group_score_df_positive!Q79:Q83)</f>
        <v>0.94516564698015981</v>
      </c>
      <c r="R79" s="2">
        <f>AVERAGE(eod_group_score_df_positive!R79:R83)</f>
        <v>6.9332814618605923E-2</v>
      </c>
      <c r="S79" s="2">
        <f>AVERAGE(eod_group_score_df_positive!S79:S83)</f>
        <v>0.58550442708829253</v>
      </c>
      <c r="T79" s="2">
        <f>AVERAGE(eod_group_score_df_positive!T79:T83)</f>
        <v>0.146496958837744</v>
      </c>
      <c r="U79" s="2">
        <f>AVERAGE(eod_group_score_df_positive!U79:U83)</f>
        <v>8.1267102694535492E-2</v>
      </c>
      <c r="V79" s="2">
        <f>AVERAGE(eod_group_score_df_positive!V79:V83)</f>
        <v>0.51464888373730577</v>
      </c>
      <c r="W79" s="2">
        <f>AVERAGE(eod_group_score_df_positive!W79:W83)</f>
        <v>0.13958678238843614</v>
      </c>
      <c r="X79" s="2">
        <f>AVERAGE(eod_group_score_df_positive!X79:X83)</f>
        <v>0.20257520686862013</v>
      </c>
      <c r="Y79" s="2">
        <f>AVERAGE(eod_group_score_df_positive!Y79:Y83)</f>
        <v>0.90110193334860633</v>
      </c>
      <c r="Z79" s="1" t="s">
        <v>277</v>
      </c>
      <c r="AA79" s="2">
        <f>ABS(AVERAGE(eod_group_score_df_negative!C79:C83))</f>
        <v>1.4720769839971126</v>
      </c>
      <c r="AB79" s="2">
        <f>ABS(AVERAGE(eod_group_score_df_negative!D79:D83))</f>
        <v>1.0302877110827047</v>
      </c>
      <c r="AC79" s="2">
        <f>ABS(AVERAGE(eod_group_score_df_negative!E79:E83))</f>
        <v>2.1038506741827137</v>
      </c>
      <c r="AD79" s="2">
        <f>ABS(AVERAGE(eod_group_score_df_negative!F79:F83))</f>
        <v>2.1498911368865641</v>
      </c>
      <c r="AE79" s="2">
        <f>ABS(AVERAGE(eod_group_score_df_negative!G79:G83))</f>
        <v>2.7794344449999815</v>
      </c>
      <c r="AF79" s="2">
        <f>ABS(AVERAGE(eod_group_score_df_negative!H79:H83))</f>
        <v>1.2397574812725156</v>
      </c>
      <c r="AG79" s="2">
        <f>ABS(AVERAGE(eod_group_score_df_negative!I79:I83))</f>
        <v>1.8712855115411351</v>
      </c>
      <c r="AH79" s="2">
        <f>ABS(AVERAGE(eod_group_score_df_negative!J79:J83))</f>
        <v>1.50630857022656</v>
      </c>
      <c r="AI79" s="2">
        <f>ABS(AVERAGE(eod_group_score_df_negative!K79:K83))</f>
        <v>1.1268959106023595</v>
      </c>
      <c r="AJ79" s="2">
        <f>ABS(AVERAGE(eod_group_score_df_negative!L79:L83))</f>
        <v>0.25556135108508204</v>
      </c>
      <c r="AK79" s="2">
        <f>ABS(AVERAGE(eod_group_score_df_negative!M79:M83))</f>
        <v>0.68537862283603168</v>
      </c>
      <c r="AL79" s="2">
        <f>ABS(AVERAGE(eod_group_score_df_negative!N79:N83))</f>
        <v>1.8837080920970812</v>
      </c>
      <c r="AM79" s="2">
        <f>ABS(AVERAGE(eod_group_score_df_negative!O79:O83))</f>
        <v>0.66748529244936561</v>
      </c>
      <c r="AN79" s="2">
        <f>ABS(AVERAGE(eod_group_score_df_negative!P79:P83))</f>
        <v>1.6898658713322667</v>
      </c>
      <c r="AO79" s="2">
        <f>ABS(AVERAGE(eod_group_score_df_negative!Q79:Q83))</f>
        <v>1.2529410909206002</v>
      </c>
      <c r="AP79" s="2">
        <f>ABS(AVERAGE(eod_group_score_df_negative!R79:R83))</f>
        <v>2.5544064357597867</v>
      </c>
      <c r="AQ79" s="2">
        <f>ABS(AVERAGE(eod_group_score_df_negative!S79:S83))</f>
        <v>1.8506520098424755</v>
      </c>
      <c r="AR79" s="2">
        <f>ABS(AVERAGE(eod_group_score_df_negative!T79:T83))</f>
        <v>1.5854662479859565</v>
      </c>
      <c r="AS79" s="2">
        <f>ABS(AVERAGE(eod_group_score_df_negative!U79:U83))</f>
        <v>2.442650558759067</v>
      </c>
      <c r="AT79" s="2">
        <f>ABS(AVERAGE(eod_group_score_df_negative!V79:V83))</f>
        <v>1.1781859311287057</v>
      </c>
      <c r="AU79" s="2">
        <f>ABS(AVERAGE(eod_group_score_df_negative!W79:W83))</f>
        <v>0.9940981941751742</v>
      </c>
      <c r="AV79" s="2">
        <f>ABS(AVERAGE(eod_group_score_df_negative!X79:X83))</f>
        <v>2.1117665932711001</v>
      </c>
      <c r="AW79" s="2">
        <f>ABS(AVERAGE(eod_group_score_df_negative!Y79:Y83))</f>
        <v>1.0722705122311533</v>
      </c>
      <c r="AX79" t="s">
        <v>277</v>
      </c>
      <c r="AY79" s="4">
        <f t="shared" si="235"/>
        <v>-0.7123102098183689</v>
      </c>
      <c r="AZ79" s="4">
        <f t="shared" si="236"/>
        <v>-0.93606525317917733</v>
      </c>
      <c r="BA79" s="4">
        <f t="shared" si="237"/>
        <v>-0.80889741304346363</v>
      </c>
      <c r="BB79" s="4">
        <f t="shared" si="238"/>
        <v>-0.84329910228694904</v>
      </c>
      <c r="BC79" s="4">
        <f t="shared" si="239"/>
        <v>-0.71493306520374511</v>
      </c>
      <c r="BD79" s="4">
        <f t="shared" si="240"/>
        <v>-0.49753476435342842</v>
      </c>
      <c r="BE79" s="4">
        <f t="shared" si="241"/>
        <v>-0.76184092830890926</v>
      </c>
      <c r="BF79" s="4">
        <f t="shared" si="242"/>
        <v>-0.67735159850251336</v>
      </c>
      <c r="BG79" s="4">
        <f t="shared" si="243"/>
        <v>-0.32617551296215103</v>
      </c>
      <c r="BH79" s="4">
        <f t="shared" si="244"/>
        <v>0.47798559611705227</v>
      </c>
      <c r="BI79" s="4">
        <f t="shared" si="245"/>
        <v>-0.81294787431566706</v>
      </c>
      <c r="BJ79" s="4">
        <f t="shared" si="246"/>
        <v>-0.67779647914282015</v>
      </c>
      <c r="BK79" s="4">
        <f t="shared" si="247"/>
        <v>-0.56557313643296014</v>
      </c>
      <c r="BL79" s="4">
        <f t="shared" si="248"/>
        <v>-0.89882018134436137</v>
      </c>
      <c r="BM79" s="4">
        <f t="shared" si="249"/>
        <v>-0.1400184252355155</v>
      </c>
      <c r="BN79" s="4">
        <f t="shared" si="250"/>
        <v>-0.94714961510858442</v>
      </c>
      <c r="BO79" s="4">
        <f t="shared" si="251"/>
        <v>-0.51932115835225268</v>
      </c>
      <c r="BP79" s="4">
        <f t="shared" si="252"/>
        <v>-0.83083132683123306</v>
      </c>
      <c r="BQ79" s="4">
        <f t="shared" si="253"/>
        <v>-0.93560241371128461</v>
      </c>
      <c r="BR79" s="4">
        <f t="shared" si="254"/>
        <v>-0.39196798267875838</v>
      </c>
      <c r="BS79" s="4">
        <f t="shared" si="255"/>
        <v>-0.75374678985065657</v>
      </c>
      <c r="BT79" s="4">
        <f t="shared" si="256"/>
        <v>-0.82493924894206183</v>
      </c>
      <c r="BU79" s="4">
        <f t="shared" si="257"/>
        <v>-8.6739114689654617E-2</v>
      </c>
      <c r="BV79" t="s">
        <v>277</v>
      </c>
      <c r="BW79" s="1">
        <f t="shared" si="231"/>
        <v>45398</v>
      </c>
      <c r="BX79">
        <f>group_stock_price_index[[#This Row],[VNINDEX]]</f>
        <v>1215.68</v>
      </c>
      <c r="BY79" s="5">
        <f t="shared" si="258"/>
        <v>0</v>
      </c>
      <c r="BZ79" s="5">
        <f t="shared" si="259"/>
        <v>0</v>
      </c>
      <c r="CA79" s="5">
        <f t="shared" si="260"/>
        <v>0</v>
      </c>
      <c r="CB79" s="5">
        <f t="shared" si="261"/>
        <v>0</v>
      </c>
      <c r="CC79" s="5">
        <f t="shared" si="262"/>
        <v>0</v>
      </c>
      <c r="CD79" s="5">
        <f t="shared" ref="CD79:CE79" si="311">IF(AVERAGE(BS79:BS83)&lt;0,0,AVERAGE(BS79:BS83))</f>
        <v>0</v>
      </c>
      <c r="CE79" s="5">
        <f t="shared" si="311"/>
        <v>0</v>
      </c>
      <c r="CF79" s="5">
        <f t="shared" ref="CF79:CG79" si="312">IF(AVERAGE(BE79:BE83)&lt;0,0,AVERAGE(BE79:BE83))</f>
        <v>0</v>
      </c>
      <c r="CG79" s="5">
        <f t="shared" si="312"/>
        <v>0</v>
      </c>
      <c r="CH79" s="5">
        <f t="shared" si="265"/>
        <v>0</v>
      </c>
      <c r="CI79" s="5">
        <f t="shared" si="266"/>
        <v>0</v>
      </c>
      <c r="CJ79" s="5">
        <f t="shared" si="267"/>
        <v>0</v>
      </c>
      <c r="CK79" s="5">
        <f t="shared" si="268"/>
        <v>0</v>
      </c>
      <c r="CL79" s="5">
        <f t="shared" si="269"/>
        <v>0</v>
      </c>
      <c r="CM79" s="5">
        <f t="shared" si="270"/>
        <v>0</v>
      </c>
      <c r="CN79" s="5">
        <f t="shared" si="271"/>
        <v>0.34696121710935446</v>
      </c>
      <c r="CO79" s="5">
        <f t="shared" si="272"/>
        <v>5.0399859313236535E-4</v>
      </c>
      <c r="CP79" s="5">
        <f t="shared" si="273"/>
        <v>0</v>
      </c>
      <c r="CQ79" s="5">
        <f t="shared" si="274"/>
        <v>0</v>
      </c>
      <c r="CR79" s="5">
        <f t="shared" ref="CR79:CS79" si="313">IF(AVERAGE(BH79:BH83)&lt;0,0,AVERAGE(BH79:BH83))</f>
        <v>0.44565963816158438</v>
      </c>
      <c r="CS79" s="5">
        <f t="shared" si="313"/>
        <v>0</v>
      </c>
      <c r="CT79" s="5">
        <f t="shared" si="276"/>
        <v>0</v>
      </c>
      <c r="CU79" s="5">
        <f t="shared" si="277"/>
        <v>0.38348287277747589</v>
      </c>
    </row>
    <row r="80" spans="1:99" x14ac:dyDescent="0.25">
      <c r="A80" s="1">
        <f>eod_group_score_df_positive[[#This Row],[date]]</f>
        <v>45397</v>
      </c>
      <c r="B80" s="1" t="s">
        <v>277</v>
      </c>
      <c r="C80" s="2">
        <f>AVERAGE(eod_group_score_df_positive!C80:C84)</f>
        <v>0.28071027835842716</v>
      </c>
      <c r="D80" s="2">
        <f>AVERAGE(eod_group_score_df_positive!D80:D84)</f>
        <v>0.17258960111796623</v>
      </c>
      <c r="E80" s="2">
        <f>AVERAGE(eod_group_score_df_positive!E80:E84)</f>
        <v>0.24317824281507239</v>
      </c>
      <c r="F80" s="2">
        <f>AVERAGE(eod_group_score_df_positive!F80:F84)</f>
        <v>0.24800614041183061</v>
      </c>
      <c r="G80" s="2">
        <f>AVERAGE(eod_group_score_df_positive!G80:G84)</f>
        <v>0.63719866209407405</v>
      </c>
      <c r="H80" s="2">
        <f>AVERAGE(eod_group_score_df_positive!H80:H84)</f>
        <v>0.32189487817601248</v>
      </c>
      <c r="I80" s="2">
        <f>AVERAGE(eod_group_score_df_positive!I80:I84)</f>
        <v>0.2195547405105156</v>
      </c>
      <c r="J80" s="2">
        <f>AVERAGE(eod_group_score_df_positive!J80:J84)</f>
        <v>0.19527587680856764</v>
      </c>
      <c r="K80" s="2">
        <f>AVERAGE(eod_group_score_df_positive!K80:K84)</f>
        <v>0.36912587188738499</v>
      </c>
      <c r="L80" s="2">
        <f>AVERAGE(eod_group_score_df_positive!L80:L84)</f>
        <v>0.55529022872101064</v>
      </c>
      <c r="M80" s="2">
        <f>AVERAGE(eod_group_score_df_positive!M80:M84)</f>
        <v>6.711370628984839E-2</v>
      </c>
      <c r="N80" s="2">
        <f>AVERAGE(eod_group_score_df_positive!N80:N84)</f>
        <v>0.3629563310256203</v>
      </c>
      <c r="O80" s="2">
        <f>AVERAGE(eod_group_score_df_positive!O80:O84)</f>
        <v>0.22147966046463491</v>
      </c>
      <c r="P80" s="2">
        <f>AVERAGE(eod_group_score_df_positive!P80:P84)</f>
        <v>0.23733815474146472</v>
      </c>
      <c r="Q80" s="2">
        <f>AVERAGE(eod_group_score_df_positive!Q80:Q84)</f>
        <v>1.0120219605633713</v>
      </c>
      <c r="R80" s="2">
        <f>AVERAGE(eod_group_score_df_positive!R80:R84)</f>
        <v>0.16891645951595113</v>
      </c>
      <c r="S80" s="2">
        <f>AVERAGE(eod_group_score_df_positive!S80:S84)</f>
        <v>0.34145320907311216</v>
      </c>
      <c r="T80" s="2">
        <f>AVERAGE(eod_group_score_df_positive!T80:T84)</f>
        <v>0.12230358069332296</v>
      </c>
      <c r="U80" s="2">
        <f>AVERAGE(eod_group_score_df_positive!U80:U84)</f>
        <v>4.8332522386692993E-2</v>
      </c>
      <c r="V80" s="2">
        <f>AVERAGE(eod_group_score_df_positive!V80:V84)</f>
        <v>0.3593254932011879</v>
      </c>
      <c r="W80" s="2">
        <f>AVERAGE(eod_group_score_df_positive!W80:W84)</f>
        <v>0.25240237957331052</v>
      </c>
      <c r="X80" s="2">
        <f>AVERAGE(eod_group_score_df_positive!X80:X84)</f>
        <v>0.16934726163926817</v>
      </c>
      <c r="Y80" s="2">
        <f>AVERAGE(eod_group_score_df_positive!Y80:Y84)</f>
        <v>0.95445017388722153</v>
      </c>
      <c r="Z80" s="1" t="s">
        <v>277</v>
      </c>
      <c r="AA80" s="2">
        <f>ABS(AVERAGE(eod_group_score_df_negative!C80:C84))</f>
        <v>1.4428636705935041</v>
      </c>
      <c r="AB80" s="2">
        <f>ABS(AVERAGE(eod_group_score_df_negative!D80:D84))</f>
        <v>0.9716732102289598</v>
      </c>
      <c r="AC80" s="2">
        <f>ABS(AVERAGE(eod_group_score_df_negative!E80:E84))</f>
        <v>1.9857847023116082</v>
      </c>
      <c r="AD80" s="2">
        <f>ABS(AVERAGE(eod_group_score_df_negative!F80:F84))</f>
        <v>2.1179391932334966</v>
      </c>
      <c r="AE80" s="2">
        <f>ABS(AVERAGE(eod_group_score_df_negative!G80:G84))</f>
        <v>2.7277102379715479</v>
      </c>
      <c r="AF80" s="2">
        <f>ABS(AVERAGE(eod_group_score_df_negative!H80:H84))</f>
        <v>1.1892039290522023</v>
      </c>
      <c r="AG80" s="2">
        <f>ABS(AVERAGE(eod_group_score_df_negative!I80:I84))</f>
        <v>1.8374922053580884</v>
      </c>
      <c r="AH80" s="2">
        <f>ABS(AVERAGE(eod_group_score_df_negative!J80:J84))</f>
        <v>1.4772388358336057</v>
      </c>
      <c r="AI80" s="2">
        <f>ABS(AVERAGE(eod_group_score_df_negative!K80:K84))</f>
        <v>1.1270587803442003</v>
      </c>
      <c r="AJ80" s="2">
        <f>ABS(AVERAGE(eod_group_score_df_negative!L80:L84))</f>
        <v>0.25556135108508204</v>
      </c>
      <c r="AK80" s="2">
        <f>ABS(AVERAGE(eod_group_score_df_negative!M80:M84))</f>
        <v>0.64642500581213413</v>
      </c>
      <c r="AL80" s="2">
        <f>ABS(AVERAGE(eod_group_score_df_negative!N80:N84))</f>
        <v>1.852683876263836</v>
      </c>
      <c r="AM80" s="2">
        <f>ABS(AVERAGE(eod_group_score_df_negative!O80:O84))</f>
        <v>0.63448199357217538</v>
      </c>
      <c r="AN80" s="2">
        <f>ABS(AVERAGE(eod_group_score_df_negative!P80:P84))</f>
        <v>1.54786339972809</v>
      </c>
      <c r="AO80" s="2">
        <f>ABS(AVERAGE(eod_group_score_df_negative!Q80:Q84))</f>
        <v>1.2216897437805225</v>
      </c>
      <c r="AP80" s="2">
        <f>ABS(AVERAGE(eod_group_score_df_negative!R80:R84))</f>
        <v>2.402246558940361</v>
      </c>
      <c r="AQ80" s="2">
        <f>ABS(AVERAGE(eod_group_score_df_negative!S80:S84))</f>
        <v>1.8428669691195303</v>
      </c>
      <c r="AR80" s="2">
        <f>ABS(AVERAGE(eod_group_score_df_negative!T80:T84))</f>
        <v>1.4973770749532733</v>
      </c>
      <c r="AS80" s="2">
        <f>ABS(AVERAGE(eod_group_score_df_negative!U80:U84))</f>
        <v>2.4383580058491923</v>
      </c>
      <c r="AT80" s="2">
        <f>ABS(AVERAGE(eod_group_score_df_negative!V80:V84))</f>
        <v>1.1567944888728778</v>
      </c>
      <c r="AU80" s="2">
        <f>ABS(AVERAGE(eod_group_score_df_negative!W80:W84))</f>
        <v>0.90437146560288273</v>
      </c>
      <c r="AV80" s="2">
        <f>ABS(AVERAGE(eod_group_score_df_negative!X80:X84))</f>
        <v>2.0969092369628939</v>
      </c>
      <c r="AW80" s="2">
        <f>ABS(AVERAGE(eod_group_score_df_negative!Y80:Y84))</f>
        <v>1.0750601378664117</v>
      </c>
      <c r="AX80" t="s">
        <v>277</v>
      </c>
      <c r="AY80" s="4">
        <f t="shared" si="235"/>
        <v>-0.67426952753710256</v>
      </c>
      <c r="AZ80" s="4">
        <f t="shared" si="236"/>
        <v>-0.69833922870427156</v>
      </c>
      <c r="BA80" s="4">
        <f t="shared" si="237"/>
        <v>-0.78180144865418422</v>
      </c>
      <c r="BB80" s="4">
        <f t="shared" si="238"/>
        <v>-0.79035344825172649</v>
      </c>
      <c r="BC80" s="4">
        <f t="shared" si="239"/>
        <v>-0.62126840219558555</v>
      </c>
      <c r="BD80" s="4">
        <f t="shared" si="240"/>
        <v>-0.57395919229602299</v>
      </c>
      <c r="BE80" s="4">
        <f t="shared" si="241"/>
        <v>-0.78653404974400631</v>
      </c>
      <c r="BF80" s="4">
        <f t="shared" si="242"/>
        <v>-0.76648830012373592</v>
      </c>
      <c r="BG80" s="4">
        <f t="shared" si="243"/>
        <v>-0.50657711755453805</v>
      </c>
      <c r="BH80" s="4">
        <f t="shared" si="244"/>
        <v>0.36964702924745596</v>
      </c>
      <c r="BI80" s="4">
        <f t="shared" si="245"/>
        <v>-0.81188489103235606</v>
      </c>
      <c r="BJ80" s="4">
        <f t="shared" si="246"/>
        <v>-0.672368889288528</v>
      </c>
      <c r="BK80" s="4">
        <f t="shared" si="247"/>
        <v>-0.48250097555162152</v>
      </c>
      <c r="BL80" s="4">
        <f t="shared" si="248"/>
        <v>-0.73410492036907715</v>
      </c>
      <c r="BM80" s="4">
        <f t="shared" si="249"/>
        <v>-9.3865194335245122E-2</v>
      </c>
      <c r="BN80" s="4">
        <f t="shared" si="250"/>
        <v>-0.86860696244972735</v>
      </c>
      <c r="BO80" s="4">
        <f t="shared" si="251"/>
        <v>-0.68735974470955208</v>
      </c>
      <c r="BP80" s="4">
        <f t="shared" si="252"/>
        <v>-0.8489781547159394</v>
      </c>
      <c r="BQ80" s="4">
        <f t="shared" si="253"/>
        <v>-0.96112703061528049</v>
      </c>
      <c r="BR80" s="4">
        <f t="shared" si="254"/>
        <v>-0.52599332843087077</v>
      </c>
      <c r="BS80" s="4">
        <f t="shared" si="255"/>
        <v>-0.56360980908093394</v>
      </c>
      <c r="BT80" s="4">
        <f t="shared" si="256"/>
        <v>-0.85054890146484097</v>
      </c>
      <c r="BU80" s="4">
        <f t="shared" si="257"/>
        <v>-5.9428110949076726E-2</v>
      </c>
      <c r="BV80" t="s">
        <v>277</v>
      </c>
      <c r="BW80" s="1">
        <f t="shared" si="231"/>
        <v>45397</v>
      </c>
      <c r="BX80">
        <f>group_stock_price_index[[#This Row],[VNINDEX]]</f>
        <v>1216.6099999999999</v>
      </c>
      <c r="BY80" s="5">
        <f t="shared" si="258"/>
        <v>0</v>
      </c>
      <c r="BZ80" s="5">
        <f t="shared" si="259"/>
        <v>0</v>
      </c>
      <c r="CA80" s="5">
        <f t="shared" si="260"/>
        <v>0</v>
      </c>
      <c r="CB80" s="5">
        <f t="shared" si="261"/>
        <v>0</v>
      </c>
      <c r="CC80" s="5">
        <f t="shared" si="262"/>
        <v>0</v>
      </c>
      <c r="CD80" s="5">
        <f t="shared" ref="CD80:CE80" si="314">IF(AVERAGE(BS80:BS84)&lt;0,0,AVERAGE(BS80:BS84))</f>
        <v>0</v>
      </c>
      <c r="CE80" s="5">
        <f t="shared" si="314"/>
        <v>0</v>
      </c>
      <c r="CF80" s="5">
        <f t="shared" ref="CF80:CG80" si="315">IF(AVERAGE(BE80:BE84)&lt;0,0,AVERAGE(BE80:BE84))</f>
        <v>0</v>
      </c>
      <c r="CG80" s="5">
        <f t="shared" si="315"/>
        <v>0</v>
      </c>
      <c r="CH80" s="5">
        <f t="shared" si="265"/>
        <v>0</v>
      </c>
      <c r="CI80" s="5">
        <f t="shared" si="266"/>
        <v>0</v>
      </c>
      <c r="CJ80" s="5">
        <f t="shared" si="267"/>
        <v>0</v>
      </c>
      <c r="CK80" s="5">
        <f t="shared" si="268"/>
        <v>0</v>
      </c>
      <c r="CL80" s="5">
        <f t="shared" si="269"/>
        <v>0</v>
      </c>
      <c r="CM80" s="5">
        <f t="shared" si="270"/>
        <v>0</v>
      </c>
      <c r="CN80" s="5">
        <f t="shared" si="271"/>
        <v>0.34906504762489698</v>
      </c>
      <c r="CO80" s="5">
        <f t="shared" si="272"/>
        <v>0.14485716343351701</v>
      </c>
      <c r="CP80" s="5">
        <f t="shared" si="273"/>
        <v>0</v>
      </c>
      <c r="CQ80" s="5">
        <f t="shared" si="274"/>
        <v>0</v>
      </c>
      <c r="CR80" s="5">
        <f t="shared" ref="CR80:CS80" si="316">IF(AVERAGE(BH80:BH84)&lt;0,0,AVERAGE(BH80:BH84))</f>
        <v>0.32709173106459105</v>
      </c>
      <c r="CS80" s="5">
        <f t="shared" si="316"/>
        <v>0</v>
      </c>
      <c r="CT80" s="5">
        <f t="shared" si="276"/>
        <v>0</v>
      </c>
      <c r="CU80" s="5">
        <f t="shared" si="277"/>
        <v>0.46272789229356848</v>
      </c>
    </row>
    <row r="81" spans="1:99" x14ac:dyDescent="0.25">
      <c r="A81" s="1">
        <f>eod_group_score_df_positive[[#This Row],[date]]</f>
        <v>45394</v>
      </c>
      <c r="B81" s="1" t="s">
        <v>277</v>
      </c>
      <c r="C81" s="2">
        <f>AVERAGE(eod_group_score_df_positive!C81:C85)</f>
        <v>0.28758261407029245</v>
      </c>
      <c r="D81" s="2">
        <f>AVERAGE(eod_group_score_df_positive!D81:D85)</f>
        <v>0.17270254402355589</v>
      </c>
      <c r="E81" s="2">
        <f>AVERAGE(eod_group_score_df_positive!E81:E85)</f>
        <v>0.25581009995200404</v>
      </c>
      <c r="F81" s="2">
        <f>AVERAGE(eod_group_score_df_positive!F81:F85)</f>
        <v>0.26654745942927677</v>
      </c>
      <c r="G81" s="2">
        <f>AVERAGE(eod_group_score_df_positive!G81:G85)</f>
        <v>0.63704079565674365</v>
      </c>
      <c r="H81" s="2">
        <f>AVERAGE(eod_group_score_df_positive!H81:H85)</f>
        <v>0.32773847792706484</v>
      </c>
      <c r="I81" s="2">
        <f>AVERAGE(eod_group_score_df_positive!I81:I85)</f>
        <v>0.2219513800973571</v>
      </c>
      <c r="J81" s="2">
        <f>AVERAGE(eod_group_score_df_positive!J81:J85)</f>
        <v>0.19438999397361545</v>
      </c>
      <c r="K81" s="2">
        <f>AVERAGE(eod_group_score_df_positive!K81:K85)</f>
        <v>0.35424185301693906</v>
      </c>
      <c r="L81" s="2">
        <f>AVERAGE(eod_group_score_df_positive!L81:L85)</f>
        <v>0.55112104928874417</v>
      </c>
      <c r="M81" s="2">
        <f>AVERAGE(eod_group_score_df_positive!M81:M85)</f>
        <v>6.49130512743646E-2</v>
      </c>
      <c r="N81" s="2">
        <f>AVERAGE(eod_group_score_df_positive!N81:N85)</f>
        <v>0.36760733340456409</v>
      </c>
      <c r="O81" s="2">
        <f>AVERAGE(eod_group_score_df_positive!O81:O85)</f>
        <v>0.22523659285246964</v>
      </c>
      <c r="P81" s="2">
        <f>AVERAGE(eod_group_score_df_positive!P81:P85)</f>
        <v>0.26082475217195739</v>
      </c>
      <c r="Q81" s="2">
        <f>AVERAGE(eod_group_score_df_positive!Q81:Q85)</f>
        <v>1.0405651793897268</v>
      </c>
      <c r="R81" s="2">
        <f>AVERAGE(eod_group_score_df_positive!R81:R85)</f>
        <v>0.1880952884128394</v>
      </c>
      <c r="S81" s="2">
        <f>AVERAGE(eod_group_score_df_positive!S81:S85)</f>
        <v>0.34966961673240199</v>
      </c>
      <c r="T81" s="2">
        <f>AVERAGE(eod_group_score_df_positive!T81:T85)</f>
        <v>0.13310217239266323</v>
      </c>
      <c r="U81" s="2">
        <f>AVERAGE(eod_group_score_df_positive!U81:U85)</f>
        <v>4.8332522386692993E-2</v>
      </c>
      <c r="V81" s="2">
        <f>AVERAGE(eod_group_score_df_positive!V81:V85)</f>
        <v>0.37137445608108782</v>
      </c>
      <c r="W81" s="2">
        <f>AVERAGE(eod_group_score_df_positive!W81:W85)</f>
        <v>0.25247653266357839</v>
      </c>
      <c r="X81" s="2">
        <f>AVERAGE(eod_group_score_df_positive!X81:X85)</f>
        <v>0.17831645034659005</v>
      </c>
      <c r="Y81" s="2">
        <f>AVERAGE(eod_group_score_df_positive!Y81:Y85)</f>
        <v>0.96546165749115931</v>
      </c>
      <c r="Z81" s="1" t="s">
        <v>277</v>
      </c>
      <c r="AA81" s="2">
        <f>ABS(AVERAGE(eod_group_score_df_negative!C81:C85))</f>
        <v>0.16717555574951098</v>
      </c>
      <c r="AB81" s="2">
        <f>ABS(AVERAGE(eod_group_score_df_negative!D81:D85))</f>
        <v>2.8170501371076111E-2</v>
      </c>
      <c r="AC81" s="2">
        <f>ABS(AVERAGE(eod_group_score_df_negative!E81:E85))</f>
        <v>0.29694657585161605</v>
      </c>
      <c r="AD81" s="2">
        <f>ABS(AVERAGE(eod_group_score_df_negative!F81:F85))</f>
        <v>0.2222167294863639</v>
      </c>
      <c r="AE81" s="2">
        <f>ABS(AVERAGE(eod_group_score_df_negative!G81:G85))</f>
        <v>0.24204163890093114</v>
      </c>
      <c r="AF81" s="2">
        <f>ABS(AVERAGE(eod_group_score_df_negative!H81:H85))</f>
        <v>0.38768138926654983</v>
      </c>
      <c r="AG81" s="2">
        <f>ABS(AVERAGE(eod_group_score_df_negative!I81:I85))</f>
        <v>0.31779609982482315</v>
      </c>
      <c r="AH81" s="2">
        <f>ABS(AVERAGE(eod_group_score_df_negative!J81:J85))</f>
        <v>0.34455429724948178</v>
      </c>
      <c r="AI81" s="2">
        <f>ABS(AVERAGE(eod_group_score_df_negative!K81:K85))</f>
        <v>0.22561344835759814</v>
      </c>
      <c r="AJ81" s="2">
        <f>ABS(AVERAGE(eod_group_score_df_negative!L81:L85))</f>
        <v>6.3506410039913599E-2</v>
      </c>
      <c r="AK81" s="2">
        <f>ABS(AVERAGE(eod_group_score_df_negative!M81:M85))</f>
        <v>0.12528154441582612</v>
      </c>
      <c r="AL81" s="2">
        <f>ABS(AVERAGE(eod_group_score_df_negative!N81:N85))</f>
        <v>0.49664436040334642</v>
      </c>
      <c r="AM81" s="2">
        <f>ABS(AVERAGE(eod_group_score_df_negative!O81:O85))</f>
        <v>6.3642084238137636E-2</v>
      </c>
      <c r="AN81" s="2">
        <f>ABS(AVERAGE(eod_group_score_df_negative!P81:P85))</f>
        <v>0.17618923804418618</v>
      </c>
      <c r="AO81" s="2">
        <f>ABS(AVERAGE(eod_group_score_df_negative!Q81:Q85))</f>
        <v>6.9150035276934002E-2</v>
      </c>
      <c r="AP81" s="2">
        <f>ABS(AVERAGE(eod_group_score_df_negative!R81:R85))</f>
        <v>5.4530093486051312E-2</v>
      </c>
      <c r="AQ81" s="2">
        <f>ABS(AVERAGE(eod_group_score_df_negative!S81:S85))</f>
        <v>4.1262252408042412E-2</v>
      </c>
      <c r="AR81" s="2">
        <f>ABS(AVERAGE(eod_group_score_df_negative!T81:T85))</f>
        <v>9.7211300491881064E-2</v>
      </c>
      <c r="AS81" s="2">
        <f>ABS(AVERAGE(eod_group_score_df_negative!U81:U85))</f>
        <v>0.28120188036899058</v>
      </c>
      <c r="AT81" s="2">
        <f>ABS(AVERAGE(eod_group_score_df_negative!V81:V85))</f>
        <v>0.2385630323951819</v>
      </c>
      <c r="AU81" s="2">
        <f>ABS(AVERAGE(eod_group_score_df_negative!W81:W85))</f>
        <v>0.56944199242762017</v>
      </c>
      <c r="AV81" s="2">
        <f>ABS(AVERAGE(eod_group_score_df_negative!X81:X85))</f>
        <v>0.1995633377031803</v>
      </c>
      <c r="AW81" s="2">
        <f>ABS(AVERAGE(eod_group_score_df_negative!Y81:Y85))</f>
        <v>0.11967648060012545</v>
      </c>
      <c r="AX81" t="s">
        <v>277</v>
      </c>
      <c r="AY81" s="4">
        <f t="shared" si="235"/>
        <v>0.26477162217556732</v>
      </c>
      <c r="AZ81" s="4">
        <f t="shared" si="236"/>
        <v>0.71951934799681283</v>
      </c>
      <c r="BA81" s="4">
        <f t="shared" si="237"/>
        <v>-7.4420586309167813E-2</v>
      </c>
      <c r="BB81" s="4">
        <f t="shared" si="238"/>
        <v>9.0699627649202086E-2</v>
      </c>
      <c r="BC81" s="4">
        <f t="shared" si="239"/>
        <v>0.44933119037302011</v>
      </c>
      <c r="BD81" s="4">
        <f t="shared" si="240"/>
        <v>-8.3787037637944969E-2</v>
      </c>
      <c r="BE81" s="4">
        <f t="shared" si="241"/>
        <v>-0.17757326026104794</v>
      </c>
      <c r="BF81" s="4">
        <f t="shared" si="242"/>
        <v>-0.27862676295369732</v>
      </c>
      <c r="BG81" s="4">
        <f t="shared" si="243"/>
        <v>0.22182845333039028</v>
      </c>
      <c r="BH81" s="4">
        <f t="shared" si="244"/>
        <v>0.7933499095231441</v>
      </c>
      <c r="BI81" s="4">
        <f t="shared" si="245"/>
        <v>-0.31740383012667811</v>
      </c>
      <c r="BJ81" s="4">
        <f t="shared" si="246"/>
        <v>-0.14930491652292005</v>
      </c>
      <c r="BK81" s="4">
        <f t="shared" si="247"/>
        <v>0.55938538019421769</v>
      </c>
      <c r="BL81" s="4">
        <f t="shared" si="248"/>
        <v>0.19366774524978289</v>
      </c>
      <c r="BM81" s="4">
        <f t="shared" si="249"/>
        <v>0.87537336721528958</v>
      </c>
      <c r="BN81" s="4">
        <f t="shared" si="250"/>
        <v>0.55049967930580623</v>
      </c>
      <c r="BO81" s="4">
        <f t="shared" si="251"/>
        <v>0.78890310222716209</v>
      </c>
      <c r="BP81" s="4">
        <f t="shared" si="252"/>
        <v>0.15583487779186148</v>
      </c>
      <c r="BQ81" s="4">
        <f t="shared" si="253"/>
        <v>-0.70666175074578375</v>
      </c>
      <c r="BR81" s="4">
        <f t="shared" si="254"/>
        <v>0.21774595953708639</v>
      </c>
      <c r="BS81" s="4">
        <f t="shared" si="255"/>
        <v>-0.38564097302572892</v>
      </c>
      <c r="BT81" s="4">
        <f t="shared" si="256"/>
        <v>-5.6226577944919968E-2</v>
      </c>
      <c r="BU81" s="4">
        <f t="shared" si="257"/>
        <v>0.779426275053549</v>
      </c>
      <c r="BV81" t="s">
        <v>277</v>
      </c>
      <c r="BW81" s="1">
        <f t="shared" si="231"/>
        <v>45394</v>
      </c>
      <c r="BX81">
        <f>group_stock_price_index[[#This Row],[VNINDEX]]</f>
        <v>1276.5999999999999</v>
      </c>
      <c r="BY81" s="5">
        <f t="shared" si="258"/>
        <v>0</v>
      </c>
      <c r="BZ81" s="5">
        <f t="shared" si="259"/>
        <v>0</v>
      </c>
      <c r="CA81" s="5">
        <f t="shared" si="260"/>
        <v>0</v>
      </c>
      <c r="CB81" s="5">
        <f t="shared" si="261"/>
        <v>9.7792512061656761E-2</v>
      </c>
      <c r="CC81" s="5">
        <f t="shared" si="262"/>
        <v>0</v>
      </c>
      <c r="CD81" s="5">
        <f t="shared" ref="CD81:CE81" si="317">IF(AVERAGE(BS81:BS85)&lt;0,0,AVERAGE(BS81:BS85))</f>
        <v>0</v>
      </c>
      <c r="CE81" s="5">
        <f t="shared" si="317"/>
        <v>0</v>
      </c>
      <c r="CF81" s="5">
        <f t="shared" ref="CF81:CG81" si="318">IF(AVERAGE(BE81:BE85)&lt;0,0,AVERAGE(BE81:BE85))</f>
        <v>0</v>
      </c>
      <c r="CG81" s="5">
        <f t="shared" si="318"/>
        <v>0</v>
      </c>
      <c r="CH81" s="5">
        <f t="shared" si="265"/>
        <v>0</v>
      </c>
      <c r="CI81" s="5">
        <f t="shared" si="266"/>
        <v>3.1465476915568833E-3</v>
      </c>
      <c r="CJ81" s="5">
        <f t="shared" si="267"/>
        <v>0</v>
      </c>
      <c r="CK81" s="5">
        <f t="shared" si="268"/>
        <v>0</v>
      </c>
      <c r="CL81" s="5">
        <f t="shared" si="269"/>
        <v>0</v>
      </c>
      <c r="CM81" s="5">
        <f t="shared" si="270"/>
        <v>0</v>
      </c>
      <c r="CN81" s="5">
        <f t="shared" si="271"/>
        <v>0.26804785216766375</v>
      </c>
      <c r="CO81" s="5">
        <f t="shared" si="272"/>
        <v>0.25417010185479616</v>
      </c>
      <c r="CP81" s="5">
        <f t="shared" si="273"/>
        <v>0</v>
      </c>
      <c r="CQ81" s="5">
        <f t="shared" si="274"/>
        <v>0</v>
      </c>
      <c r="CR81" s="5">
        <f t="shared" ref="CR81:CS81" si="319">IF(AVERAGE(BH81:BH85)&lt;0,0,AVERAGE(BH81:BH85))</f>
        <v>0.25913697280098724</v>
      </c>
      <c r="CS81" s="5">
        <f t="shared" si="319"/>
        <v>0</v>
      </c>
      <c r="CT81" s="5">
        <f t="shared" si="276"/>
        <v>0</v>
      </c>
      <c r="CU81" s="5">
        <f t="shared" si="277"/>
        <v>0.47992527132592944</v>
      </c>
    </row>
    <row r="82" spans="1:99" x14ac:dyDescent="0.25">
      <c r="A82" s="1">
        <f>eod_group_score_df_positive[[#This Row],[date]]</f>
        <v>45393</v>
      </c>
      <c r="B82" s="1" t="s">
        <v>277</v>
      </c>
      <c r="C82" s="2">
        <f>AVERAGE(eod_group_score_df_positive!C82:C86)</f>
        <v>0.21803491661536131</v>
      </c>
      <c r="D82" s="2">
        <f>AVERAGE(eod_group_score_df_positive!D82:D86)</f>
        <v>0.15447039056172079</v>
      </c>
      <c r="E82" s="2">
        <f>AVERAGE(eod_group_score_df_positive!E82:E86)</f>
        <v>0.26266740315890014</v>
      </c>
      <c r="F82" s="2">
        <f>AVERAGE(eod_group_score_df_positive!F82:F86)</f>
        <v>0.17942269712152009</v>
      </c>
      <c r="G82" s="2">
        <f>AVERAGE(eod_group_score_df_positive!G82:G86)</f>
        <v>0.39820628531921426</v>
      </c>
      <c r="H82" s="2">
        <f>AVERAGE(eod_group_score_df_positive!H82:H86)</f>
        <v>0.34439889530553935</v>
      </c>
      <c r="I82" s="2">
        <f>AVERAGE(eod_group_score_df_positive!I82:I86)</f>
        <v>0.1530838292639031</v>
      </c>
      <c r="J82" s="2">
        <f>AVERAGE(eod_group_score_df_positive!J82:J86)</f>
        <v>0.2940147447089182</v>
      </c>
      <c r="K82" s="2">
        <f>AVERAGE(eod_group_score_df_positive!K82:K86)</f>
        <v>0.19406921897220619</v>
      </c>
      <c r="L82" s="2">
        <f>AVERAGE(eod_group_score_df_positive!L82:L86)</f>
        <v>0.20744648391192158</v>
      </c>
      <c r="M82" s="2">
        <f>AVERAGE(eod_group_score_df_positive!M82:M86)</f>
        <v>4.7817415864984239E-2</v>
      </c>
      <c r="N82" s="2">
        <f>AVERAGE(eod_group_score_df_positive!N82:N86)</f>
        <v>0.28961315122476072</v>
      </c>
      <c r="O82" s="2">
        <f>AVERAGE(eod_group_score_df_positive!O82:O86)</f>
        <v>0.24862245159377211</v>
      </c>
      <c r="P82" s="2">
        <f>AVERAGE(eod_group_score_df_positive!P82:P86)</f>
        <v>0.25524108904240872</v>
      </c>
      <c r="Q82" s="2">
        <f>AVERAGE(eod_group_score_df_positive!Q82:Q86)</f>
        <v>0.4874961575214482</v>
      </c>
      <c r="R82" s="2">
        <f>AVERAGE(eod_group_score_df_positive!R82:R86)</f>
        <v>0.1762508174882888</v>
      </c>
      <c r="S82" s="2">
        <f>AVERAGE(eod_group_score_df_positive!S82:S86)</f>
        <v>0.35006307735709591</v>
      </c>
      <c r="T82" s="2">
        <f>AVERAGE(eod_group_score_df_positive!T82:T86)</f>
        <v>0.1149536929658715</v>
      </c>
      <c r="U82" s="2">
        <f>AVERAGE(eod_group_score_df_positive!U82:U86)</f>
        <v>2.2874254834327395E-2</v>
      </c>
      <c r="V82" s="2">
        <f>AVERAGE(eod_group_score_df_positive!V82:V86)</f>
        <v>0.25283091942653935</v>
      </c>
      <c r="W82" s="2">
        <f>AVERAGE(eod_group_score_df_positive!W82:W86)</f>
        <v>0.24369278688786017</v>
      </c>
      <c r="X82" s="2">
        <f>AVERAGE(eod_group_score_df_positive!X82:X86)</f>
        <v>0.19434029095246075</v>
      </c>
      <c r="Y82" s="2">
        <f>AVERAGE(eod_group_score_df_positive!Y82:Y86)</f>
        <v>0.83577427731090181</v>
      </c>
      <c r="Z82" s="1" t="s">
        <v>277</v>
      </c>
      <c r="AA82" s="2">
        <f>ABS(AVERAGE(eod_group_score_df_negative!C82:C86))</f>
        <v>0.21493304092697577</v>
      </c>
      <c r="AB82" s="2">
        <f>ABS(AVERAGE(eod_group_score_df_negative!D82:D86))</f>
        <v>0.20521175350659321</v>
      </c>
      <c r="AC82" s="2">
        <f>ABS(AVERAGE(eod_group_score_df_negative!E82:E86))</f>
        <v>0.33760347261753887</v>
      </c>
      <c r="AD82" s="2">
        <f>ABS(AVERAGE(eod_group_score_df_negative!F82:F86))</f>
        <v>0.38609646201646741</v>
      </c>
      <c r="AE82" s="2">
        <f>ABS(AVERAGE(eod_group_score_df_negative!G82:G86))</f>
        <v>0.78312660841350656</v>
      </c>
      <c r="AF82" s="2">
        <f>ABS(AVERAGE(eod_group_score_df_negative!H82:H86))</f>
        <v>0.44303743490777381</v>
      </c>
      <c r="AG82" s="2">
        <f>ABS(AVERAGE(eod_group_score_df_negative!I82:I86))</f>
        <v>0.65617150487420661</v>
      </c>
      <c r="AH82" s="2">
        <f>ABS(AVERAGE(eod_group_score_df_negative!J82:J86))</f>
        <v>0.60155164187653964</v>
      </c>
      <c r="AI82" s="2">
        <f>ABS(AVERAGE(eod_group_score_df_negative!K82:K86))</f>
        <v>0.44328432769642312</v>
      </c>
      <c r="AJ82" s="2">
        <f>ABS(AVERAGE(eod_group_score_df_negative!L82:L86))</f>
        <v>0.12587930237372635</v>
      </c>
      <c r="AK82" s="2">
        <f>ABS(AVERAGE(eod_group_score_df_negative!M82:M86))</f>
        <v>0.19885515446354982</v>
      </c>
      <c r="AL82" s="2">
        <f>ABS(AVERAGE(eod_group_score_df_negative!N82:N86))</f>
        <v>1.1557952127041276</v>
      </c>
      <c r="AM82" s="2">
        <f>ABS(AVERAGE(eod_group_score_df_negative!O82:O86))</f>
        <v>0.11657780719397189</v>
      </c>
      <c r="AN82" s="2">
        <f>ABS(AVERAGE(eod_group_score_df_negative!P82:P86))</f>
        <v>0.17829236105944937</v>
      </c>
      <c r="AO82" s="2">
        <f>ABS(AVERAGE(eod_group_score_df_negative!Q82:Q86))</f>
        <v>0.10332209233130307</v>
      </c>
      <c r="AP82" s="2">
        <f>ABS(AVERAGE(eod_group_score_df_negative!R82:R86))</f>
        <v>9.9241578743217526E-2</v>
      </c>
      <c r="AQ82" s="2">
        <f>ABS(AVERAGE(eod_group_score_df_negative!S82:S86))</f>
        <v>0.12080934097376114</v>
      </c>
      <c r="AR82" s="2">
        <f>ABS(AVERAGE(eod_group_score_df_negative!T82:T86))</f>
        <v>0.1311769513004947</v>
      </c>
      <c r="AS82" s="2">
        <f>ABS(AVERAGE(eod_group_score_df_negative!U82:U86))</f>
        <v>0.40147376734989282</v>
      </c>
      <c r="AT82" s="2">
        <f>ABS(AVERAGE(eod_group_score_df_negative!V82:V86))</f>
        <v>0.29823234043480629</v>
      </c>
      <c r="AU82" s="2">
        <f>ABS(AVERAGE(eod_group_score_df_negative!W82:W86))</f>
        <v>1.3183390784854319</v>
      </c>
      <c r="AV82" s="2">
        <f>ABS(AVERAGE(eod_group_score_df_negative!X82:X86))</f>
        <v>0.40257610354947887</v>
      </c>
      <c r="AW82" s="2">
        <f>ABS(AVERAGE(eod_group_score_df_negative!Y82:Y86))</f>
        <v>0.11497288802377699</v>
      </c>
      <c r="AX82" t="s">
        <v>277</v>
      </c>
      <c r="AY82" s="4">
        <f t="shared" si="235"/>
        <v>7.1642153520846521E-3</v>
      </c>
      <c r="AZ82" s="4">
        <f t="shared" si="236"/>
        <v>-0.1410727882428191</v>
      </c>
      <c r="BA82" s="4">
        <f t="shared" si="237"/>
        <v>-0.12483709019150786</v>
      </c>
      <c r="BB82" s="4">
        <f t="shared" si="238"/>
        <v>-0.36545846688903888</v>
      </c>
      <c r="BC82" s="4">
        <f t="shared" si="239"/>
        <v>-0.32583560919736937</v>
      </c>
      <c r="BD82" s="4">
        <f t="shared" si="240"/>
        <v>-0.12526541615817205</v>
      </c>
      <c r="BE82" s="4">
        <f t="shared" si="241"/>
        <v>-0.62166741989549279</v>
      </c>
      <c r="BF82" s="4">
        <f t="shared" si="242"/>
        <v>-0.34339933004874484</v>
      </c>
      <c r="BG82" s="4">
        <f t="shared" si="243"/>
        <v>-0.39101548901207889</v>
      </c>
      <c r="BH82" s="4">
        <f t="shared" si="244"/>
        <v>0.24470708506270547</v>
      </c>
      <c r="BI82" s="4">
        <f t="shared" si="245"/>
        <v>-0.61230050182476303</v>
      </c>
      <c r="BJ82" s="4">
        <f t="shared" si="246"/>
        <v>-0.59926459753209338</v>
      </c>
      <c r="BK82" s="4">
        <f t="shared" si="247"/>
        <v>0.3615677733584115</v>
      </c>
      <c r="BL82" s="4">
        <f t="shared" si="248"/>
        <v>0.17749202043090412</v>
      </c>
      <c r="BM82" s="4">
        <f t="shared" si="249"/>
        <v>0.65024068786956446</v>
      </c>
      <c r="BN82" s="4">
        <f t="shared" si="250"/>
        <v>0.27953308257683307</v>
      </c>
      <c r="BO82" s="4">
        <f t="shared" si="251"/>
        <v>0.48687017429474994</v>
      </c>
      <c r="BP82" s="4">
        <f t="shared" si="252"/>
        <v>-6.59131998089037E-2</v>
      </c>
      <c r="BQ82" s="4">
        <f t="shared" si="253"/>
        <v>-0.89219106187139441</v>
      </c>
      <c r="BR82" s="4">
        <f t="shared" si="254"/>
        <v>-8.2388764258554459E-2</v>
      </c>
      <c r="BS82" s="4">
        <f t="shared" si="255"/>
        <v>-0.68797974959413155</v>
      </c>
      <c r="BT82" s="4">
        <f t="shared" si="256"/>
        <v>-0.34885256045072743</v>
      </c>
      <c r="BU82" s="4">
        <f t="shared" si="257"/>
        <v>0.75814203351675591</v>
      </c>
      <c r="BV82" t="s">
        <v>277</v>
      </c>
      <c r="BW82" s="1">
        <f t="shared" si="231"/>
        <v>45393</v>
      </c>
      <c r="BX82">
        <f>group_stock_price_index[[#This Row],[VNINDEX]]</f>
        <v>1258.2</v>
      </c>
      <c r="BY82" s="5">
        <f t="shared" si="258"/>
        <v>0</v>
      </c>
      <c r="BZ82" s="5">
        <f t="shared" si="259"/>
        <v>0</v>
      </c>
      <c r="CA82" s="5">
        <f t="shared" si="260"/>
        <v>0</v>
      </c>
      <c r="CB82" s="5">
        <f t="shared" si="261"/>
        <v>0</v>
      </c>
      <c r="CC82" s="5">
        <f t="shared" si="262"/>
        <v>0</v>
      </c>
      <c r="CD82" s="5">
        <f t="shared" ref="CD82:CE82" si="320">IF(AVERAGE(BS82:BS86)&lt;0,0,AVERAGE(BS82:BS86))</f>
        <v>0</v>
      </c>
      <c r="CE82" s="5">
        <f t="shared" si="320"/>
        <v>0</v>
      </c>
      <c r="CF82" s="5">
        <f t="shared" ref="CF82:CG82" si="321">IF(AVERAGE(BE82:BE86)&lt;0,0,AVERAGE(BE82:BE86))</f>
        <v>0</v>
      </c>
      <c r="CG82" s="5">
        <f t="shared" si="321"/>
        <v>2.9418935021695569E-3</v>
      </c>
      <c r="CH82" s="5">
        <f t="shared" si="265"/>
        <v>0</v>
      </c>
      <c r="CI82" s="5">
        <f t="shared" si="266"/>
        <v>0</v>
      </c>
      <c r="CJ82" s="5">
        <f t="shared" si="267"/>
        <v>0</v>
      </c>
      <c r="CK82" s="5">
        <f t="shared" si="268"/>
        <v>0</v>
      </c>
      <c r="CL82" s="5">
        <f t="shared" si="269"/>
        <v>0.11145367574470226</v>
      </c>
      <c r="CM82" s="5">
        <f t="shared" si="270"/>
        <v>0</v>
      </c>
      <c r="CN82" s="5">
        <f t="shared" si="271"/>
        <v>0</v>
      </c>
      <c r="CO82" s="5">
        <f t="shared" si="272"/>
        <v>0.16135813615672873</v>
      </c>
      <c r="CP82" s="5">
        <f t="shared" si="273"/>
        <v>0</v>
      </c>
      <c r="CQ82" s="5">
        <f t="shared" si="274"/>
        <v>0</v>
      </c>
      <c r="CR82" s="5">
        <f t="shared" ref="CR82:CS82" si="322">IF(AVERAGE(BH82:BH86)&lt;0,0,AVERAGE(BH82:BH86))</f>
        <v>0.11980201678316307</v>
      </c>
      <c r="CS82" s="5">
        <f t="shared" si="322"/>
        <v>0</v>
      </c>
      <c r="CT82" s="5">
        <f t="shared" si="276"/>
        <v>0</v>
      </c>
      <c r="CU82" s="5">
        <f t="shared" si="277"/>
        <v>0.37199952355820198</v>
      </c>
    </row>
    <row r="83" spans="1:99" x14ac:dyDescent="0.25">
      <c r="A83" s="1">
        <f>eod_group_score_df_positive[[#This Row],[date]]</f>
        <v>45392</v>
      </c>
      <c r="B83" s="1" t="s">
        <v>277</v>
      </c>
      <c r="C83" s="2">
        <f>AVERAGE(eod_group_score_df_positive!C83:C87)</f>
        <v>0.23585815626141043</v>
      </c>
      <c r="D83" s="2">
        <f>AVERAGE(eod_group_score_df_positive!D83:D87)</f>
        <v>0.15082015875541593</v>
      </c>
      <c r="E83" s="2">
        <f>AVERAGE(eod_group_score_df_positive!E83:E87)</f>
        <v>0.28836772053722165</v>
      </c>
      <c r="F83" s="2">
        <f>AVERAGE(eod_group_score_df_positive!F83:F87)</f>
        <v>0.18464780702430811</v>
      </c>
      <c r="G83" s="2">
        <f>AVERAGE(eod_group_score_df_positive!G83:G87)</f>
        <v>0.31216787081791331</v>
      </c>
      <c r="H83" s="2">
        <f>AVERAGE(eod_group_score_df_positive!H83:H87)</f>
        <v>0.34174344152376951</v>
      </c>
      <c r="I83" s="2">
        <f>AVERAGE(eod_group_score_df_positive!I83:I87)</f>
        <v>0.10836165234203565</v>
      </c>
      <c r="J83" s="2">
        <f>AVERAGE(eod_group_score_df_positive!J83:J87)</f>
        <v>0.18056494340750459</v>
      </c>
      <c r="K83" s="2">
        <f>AVERAGE(eod_group_score_df_positive!K83:K87)</f>
        <v>0.14246189065454656</v>
      </c>
      <c r="L83" s="2">
        <f>AVERAGE(eod_group_score_df_positive!L83:L87)</f>
        <v>0.24120132547549594</v>
      </c>
      <c r="M83" s="2">
        <f>AVERAGE(eod_group_score_df_positive!M83:M87)</f>
        <v>3.8468117762968254E-2</v>
      </c>
      <c r="N83" s="2">
        <f>AVERAGE(eod_group_score_df_positive!N83:N87)</f>
        <v>0.15456313273843975</v>
      </c>
      <c r="O83" s="2">
        <f>AVERAGE(eod_group_score_df_positive!O83:O87)</f>
        <v>0.24701783751132225</v>
      </c>
      <c r="P83" s="2">
        <f>AVERAGE(eod_group_score_df_positive!P83:P87)</f>
        <v>0.20868131231183815</v>
      </c>
      <c r="Q83" s="2">
        <f>AVERAGE(eod_group_score_df_positive!Q83:Q87)</f>
        <v>0.46502376928911432</v>
      </c>
      <c r="R83" s="2">
        <f>AVERAGE(eod_group_score_df_positive!R83:R87)</f>
        <v>0.1587537381033341</v>
      </c>
      <c r="S83" s="2">
        <f>AVERAGE(eod_group_score_df_positive!S83:S87)</f>
        <v>0.10532416738860162</v>
      </c>
      <c r="T83" s="2">
        <f>AVERAGE(eod_group_score_df_positive!T83:T87)</f>
        <v>0.13075103991976422</v>
      </c>
      <c r="U83" s="2">
        <f>AVERAGE(eod_group_score_df_positive!U83:U87)</f>
        <v>4.8997544303056697E-3</v>
      </c>
      <c r="V83" s="2">
        <f>AVERAGE(eod_group_score_df_positive!V83:V87)</f>
        <v>0.2036187836070121</v>
      </c>
      <c r="W83" s="2">
        <f>AVERAGE(eod_group_score_df_positive!W83:W87)</f>
        <v>0.23640870939081199</v>
      </c>
      <c r="X83" s="2">
        <f>AVERAGE(eod_group_score_df_positive!X83:X87)</f>
        <v>0.24900630817412966</v>
      </c>
      <c r="Y83" s="2">
        <f>AVERAGE(eod_group_score_df_positive!Y83:Y87)</f>
        <v>0.35581110740851069</v>
      </c>
      <c r="Z83" s="1" t="s">
        <v>277</v>
      </c>
      <c r="AA83" s="2">
        <f>ABS(AVERAGE(eod_group_score_df_negative!C83:C87))</f>
        <v>0.25169523868248211</v>
      </c>
      <c r="AB83" s="2">
        <f>ABS(AVERAGE(eod_group_score_df_negative!D83:D87))</f>
        <v>0.21730400116655915</v>
      </c>
      <c r="AC83" s="2">
        <f>ABS(AVERAGE(eod_group_score_df_negative!E83:E87))</f>
        <v>0.37657509097361641</v>
      </c>
      <c r="AD83" s="2">
        <f>ABS(AVERAGE(eod_group_score_df_negative!F83:F87))</f>
        <v>0.48917329573704454</v>
      </c>
      <c r="AE83" s="2">
        <f>ABS(AVERAGE(eod_group_score_df_negative!G83:G87))</f>
        <v>0.86306303966415976</v>
      </c>
      <c r="AF83" s="2">
        <f>ABS(AVERAGE(eod_group_score_df_negative!H83:H87))</f>
        <v>0.48894252884261585</v>
      </c>
      <c r="AG83" s="2">
        <f>ABS(AVERAGE(eod_group_score_df_negative!I83:I87))</f>
        <v>0.69975252382655229</v>
      </c>
      <c r="AH83" s="2">
        <f>ABS(AVERAGE(eod_group_score_df_negative!J83:J87))</f>
        <v>0.70445056162421893</v>
      </c>
      <c r="AI83" s="2">
        <f>ABS(AVERAGE(eod_group_score_df_negative!K83:K87))</f>
        <v>0.55569532581336423</v>
      </c>
      <c r="AJ83" s="2">
        <f>ABS(AVERAGE(eod_group_score_df_negative!L83:L87))</f>
        <v>0.11810120053390302</v>
      </c>
      <c r="AK83" s="2">
        <f>ABS(AVERAGE(eod_group_score_df_negative!M83:M87))</f>
        <v>0.26699114972675869</v>
      </c>
      <c r="AL83" s="2">
        <f>ABS(AVERAGE(eod_group_score_df_negative!N83:N87))</f>
        <v>1.2381288920473197</v>
      </c>
      <c r="AM83" s="2">
        <f>ABS(AVERAGE(eod_group_score_df_negative!O83:O87))</f>
        <v>0.19032083581794548</v>
      </c>
      <c r="AN83" s="2">
        <f>ABS(AVERAGE(eod_group_score_df_negative!P83:P87))</f>
        <v>0.30007820717101952</v>
      </c>
      <c r="AO83" s="2">
        <f>ABS(AVERAGE(eod_group_score_df_negative!Q83:Q87))</f>
        <v>0.17946603175296377</v>
      </c>
      <c r="AP83" s="2">
        <f>ABS(AVERAGE(eod_group_score_df_negative!R83:R87))</f>
        <v>0.37187882639219111</v>
      </c>
      <c r="AQ83" s="2">
        <f>ABS(AVERAGE(eod_group_score_df_negative!S83:S87))</f>
        <v>0.21230063289794526</v>
      </c>
      <c r="AR83" s="2">
        <f>ABS(AVERAGE(eod_group_score_df_negative!T83:T87))</f>
        <v>0.16740212644037705</v>
      </c>
      <c r="AS83" s="2">
        <f>ABS(AVERAGE(eod_group_score_df_negative!U83:U87))</f>
        <v>0.53168878945877274</v>
      </c>
      <c r="AT83" s="2">
        <f>ABS(AVERAGE(eod_group_score_df_negative!V83:V87))</f>
        <v>0.35127070125554466</v>
      </c>
      <c r="AU83" s="2">
        <f>ABS(AVERAGE(eod_group_score_df_negative!W83:W87))</f>
        <v>1.9749418218481742</v>
      </c>
      <c r="AV83" s="2">
        <f>ABS(AVERAGE(eod_group_score_df_negative!X83:X87))</f>
        <v>0.44946480404566058</v>
      </c>
      <c r="AW83" s="2">
        <f>ABS(AVERAGE(eod_group_score_df_negative!Y83:Y87))</f>
        <v>0.11051656070411713</v>
      </c>
      <c r="AX83" t="s">
        <v>277</v>
      </c>
      <c r="AY83" s="4">
        <f t="shared" si="235"/>
        <v>-3.2482765139793979E-2</v>
      </c>
      <c r="AZ83" s="4">
        <f t="shared" si="236"/>
        <v>-0.18060168184895728</v>
      </c>
      <c r="BA83" s="4">
        <f t="shared" si="237"/>
        <v>-0.13265407025902867</v>
      </c>
      <c r="BB83" s="4">
        <f t="shared" si="238"/>
        <v>-0.45193818873403596</v>
      </c>
      <c r="BC83" s="4">
        <f t="shared" si="239"/>
        <v>-0.46875483271646795</v>
      </c>
      <c r="BD83" s="4">
        <f t="shared" si="240"/>
        <v>-0.17720184590805377</v>
      </c>
      <c r="BE83" s="4">
        <f t="shared" si="241"/>
        <v>-0.73181598457832431</v>
      </c>
      <c r="BF83" s="4">
        <f t="shared" si="242"/>
        <v>-0.5919507796622564</v>
      </c>
      <c r="BG83" s="4">
        <f t="shared" si="243"/>
        <v>-0.59189166195177612</v>
      </c>
      <c r="BH83" s="4">
        <f t="shared" si="244"/>
        <v>0.34260857085756408</v>
      </c>
      <c r="BI83" s="4">
        <f t="shared" si="245"/>
        <v>-0.74812931308910435</v>
      </c>
      <c r="BJ83" s="4">
        <f t="shared" si="246"/>
        <v>-0.77803688110841795</v>
      </c>
      <c r="BK83" s="4">
        <f t="shared" si="247"/>
        <v>0.12964095139761442</v>
      </c>
      <c r="BL83" s="4">
        <f t="shared" si="248"/>
        <v>-0.17964655472606036</v>
      </c>
      <c r="BM83" s="4">
        <f t="shared" si="249"/>
        <v>0.44307565003267874</v>
      </c>
      <c r="BN83" s="4">
        <f t="shared" si="250"/>
        <v>-0.40164343945131975</v>
      </c>
      <c r="BO83" s="4">
        <f t="shared" si="251"/>
        <v>-0.3368013625284747</v>
      </c>
      <c r="BP83" s="4">
        <f t="shared" si="252"/>
        <v>-0.12292704105091316</v>
      </c>
      <c r="BQ83" s="4">
        <f t="shared" si="253"/>
        <v>-0.98173738710560876</v>
      </c>
      <c r="BR83" s="4">
        <f t="shared" si="254"/>
        <v>-0.26609247728870761</v>
      </c>
      <c r="BS83" s="4">
        <f t="shared" si="255"/>
        <v>-0.78618612829477041</v>
      </c>
      <c r="BT83" s="4">
        <f t="shared" si="256"/>
        <v>-0.2869961153217343</v>
      </c>
      <c r="BU83" s="4">
        <f t="shared" si="257"/>
        <v>0.52601328095580602</v>
      </c>
      <c r="BV83" t="s">
        <v>277</v>
      </c>
      <c r="BW83" s="1">
        <f t="shared" si="231"/>
        <v>45392</v>
      </c>
      <c r="BX83">
        <f>group_stock_price_index[[#This Row],[VNINDEX]]</f>
        <v>1258.56</v>
      </c>
      <c r="BY83" s="5">
        <f t="shared" si="258"/>
        <v>0</v>
      </c>
      <c r="BZ83" s="5">
        <f t="shared" si="259"/>
        <v>0</v>
      </c>
      <c r="CA83" s="5">
        <f t="shared" si="260"/>
        <v>0</v>
      </c>
      <c r="CB83" s="5">
        <f t="shared" si="261"/>
        <v>0</v>
      </c>
      <c r="CC83" s="5">
        <f t="shared" si="262"/>
        <v>0</v>
      </c>
      <c r="CD83" s="5">
        <f t="shared" ref="CD83:CE83" si="323">IF(AVERAGE(BS83:BS87)&lt;0,0,AVERAGE(BS83:BS87))</f>
        <v>0</v>
      </c>
      <c r="CE83" s="5">
        <f t="shared" si="323"/>
        <v>0</v>
      </c>
      <c r="CF83" s="5">
        <f t="shared" ref="CF83:CG83" si="324">IF(AVERAGE(BE83:BE87)&lt;0,0,AVERAGE(BE83:BE87))</f>
        <v>0</v>
      </c>
      <c r="CG83" s="5">
        <f t="shared" si="324"/>
        <v>0.23285016650442431</v>
      </c>
      <c r="CH83" s="5">
        <f t="shared" si="265"/>
        <v>0</v>
      </c>
      <c r="CI83" s="5">
        <f t="shared" si="266"/>
        <v>0</v>
      </c>
      <c r="CJ83" s="5">
        <f t="shared" si="267"/>
        <v>0</v>
      </c>
      <c r="CK83" s="5">
        <f t="shared" si="268"/>
        <v>0</v>
      </c>
      <c r="CL83" s="5">
        <f t="shared" si="269"/>
        <v>0.27851884012618572</v>
      </c>
      <c r="CM83" s="5">
        <f t="shared" si="270"/>
        <v>0</v>
      </c>
      <c r="CN83" s="5">
        <f t="shared" si="271"/>
        <v>0</v>
      </c>
      <c r="CO83" s="5">
        <f t="shared" si="272"/>
        <v>9.6088779705303995E-2</v>
      </c>
      <c r="CP83" s="5">
        <f t="shared" si="273"/>
        <v>0</v>
      </c>
      <c r="CQ83" s="5">
        <f t="shared" si="274"/>
        <v>0</v>
      </c>
      <c r="CR83" s="5">
        <f t="shared" ref="CR83:CS83" si="325">IF(AVERAGE(BH83:BH87)&lt;0,0,AVERAGE(BH83:BH87))</f>
        <v>7.0279527250850751E-2</v>
      </c>
      <c r="CS83" s="5">
        <f t="shared" si="325"/>
        <v>0</v>
      </c>
      <c r="CT83" s="5">
        <f t="shared" si="276"/>
        <v>0</v>
      </c>
      <c r="CU83" s="5">
        <f t="shared" si="277"/>
        <v>0.26612346188720709</v>
      </c>
    </row>
    <row r="84" spans="1:99" x14ac:dyDescent="0.25">
      <c r="A84" s="1">
        <f>eod_group_score_df_positive[[#This Row],[date]]</f>
        <v>45391</v>
      </c>
      <c r="B84" s="1" t="s">
        <v>277</v>
      </c>
      <c r="C84" s="2">
        <f>AVERAGE(eod_group_score_df_positive!C84:C88)</f>
        <v>0.22048067819487294</v>
      </c>
      <c r="D84" s="2">
        <f>AVERAGE(eod_group_score_df_positive!D84:D88)</f>
        <v>0.14962379271022669</v>
      </c>
      <c r="E84" s="2">
        <f>AVERAGE(eod_group_score_df_positive!E84:E88)</f>
        <v>0.26699610871905477</v>
      </c>
      <c r="F84" s="2">
        <f>AVERAGE(eod_group_score_df_positive!F84:F88)</f>
        <v>0.20400030487903403</v>
      </c>
      <c r="G84" s="2">
        <f>AVERAGE(eod_group_score_df_positive!G84:G88)</f>
        <v>0.32363016096467762</v>
      </c>
      <c r="H84" s="2">
        <f>AVERAGE(eod_group_score_df_positive!H84:H88)</f>
        <v>0.61561360344515637</v>
      </c>
      <c r="I84" s="2">
        <f>AVERAGE(eod_group_score_df_positive!I84:I88)</f>
        <v>9.938756920368115E-2</v>
      </c>
      <c r="J84" s="2">
        <f>AVERAGE(eod_group_score_df_positive!J84:J88)</f>
        <v>0.28313079613144521</v>
      </c>
      <c r="K84" s="2">
        <f>AVERAGE(eod_group_score_df_positive!K84:K88)</f>
        <v>0.1977051761391882</v>
      </c>
      <c r="L84" s="2">
        <f>AVERAGE(eod_group_score_df_positive!L84:L88)</f>
        <v>0.23111125486190706</v>
      </c>
      <c r="M84" s="2">
        <f>AVERAGE(eod_group_score_df_positive!M84:M88)</f>
        <v>7.7290291238257855E-2</v>
      </c>
      <c r="N84" s="2">
        <f>AVERAGE(eod_group_score_df_positive!N84:N88)</f>
        <v>0.26246747976613494</v>
      </c>
      <c r="O84" s="2">
        <f>AVERAGE(eod_group_score_df_positive!O84:O88)</f>
        <v>0.2531920874622986</v>
      </c>
      <c r="P84" s="2">
        <f>AVERAGE(eod_group_score_df_positive!P84:P88)</f>
        <v>0.29664550033037751</v>
      </c>
      <c r="Q84" s="2">
        <f>AVERAGE(eod_group_score_df_positive!Q84:Q88)</f>
        <v>0.23591124967681854</v>
      </c>
      <c r="R84" s="2">
        <f>AVERAGE(eod_group_score_df_positive!R84:R88)</f>
        <v>0.15251952086559331</v>
      </c>
      <c r="S84" s="2">
        <f>AVERAGE(eod_group_score_df_positive!S84:S88)</f>
        <v>0.12758906392736921</v>
      </c>
      <c r="T84" s="2">
        <f>AVERAGE(eod_group_score_df_positive!T84:T88)</f>
        <v>0.1463024031908097</v>
      </c>
      <c r="U84" s="2">
        <f>AVERAGE(eod_group_score_df_positive!U84:U88)</f>
        <v>3.7317052757113111E-3</v>
      </c>
      <c r="V84" s="2">
        <f>AVERAGE(eod_group_score_df_positive!V84:V88)</f>
        <v>0.20688883750074374</v>
      </c>
      <c r="W84" s="2">
        <f>AVERAGE(eod_group_score_df_positive!W84:W88)</f>
        <v>0.20100498497901231</v>
      </c>
      <c r="X84" s="2">
        <f>AVERAGE(eod_group_score_df_positive!X84:X88)</f>
        <v>0.24721148281024802</v>
      </c>
      <c r="Y84" s="2">
        <f>AVERAGE(eod_group_score_df_positive!Y84:Y88)</f>
        <v>0.18991917684496021</v>
      </c>
      <c r="Z84" s="1" t="s">
        <v>277</v>
      </c>
      <c r="AA84" s="2">
        <f>ABS(AVERAGE(eod_group_score_df_negative!C84:C88))</f>
        <v>0.47287398132156078</v>
      </c>
      <c r="AB84" s="2">
        <f>ABS(AVERAGE(eod_group_score_df_negative!D84:D88))</f>
        <v>0.22049697342690186</v>
      </c>
      <c r="AC84" s="2">
        <f>ABS(AVERAGE(eod_group_score_df_negative!E84:E88))</f>
        <v>0.52127954891762196</v>
      </c>
      <c r="AD84" s="2">
        <f>ABS(AVERAGE(eod_group_score_df_negative!F84:F88))</f>
        <v>0.6457058087354296</v>
      </c>
      <c r="AE84" s="2">
        <f>ABS(AVERAGE(eod_group_score_df_negative!G84:G88))</f>
        <v>0.99132764698761766</v>
      </c>
      <c r="AF84" s="2">
        <f>ABS(AVERAGE(eod_group_score_df_negative!H84:H88))</f>
        <v>0.49467874928531186</v>
      </c>
      <c r="AG84" s="2">
        <f>ABS(AVERAGE(eod_group_score_df_negative!I84:I88))</f>
        <v>0.81576914488133101</v>
      </c>
      <c r="AH84" s="2">
        <f>ABS(AVERAGE(eod_group_score_df_negative!J84:J88))</f>
        <v>0.4656461571645778</v>
      </c>
      <c r="AI84" s="2">
        <f>ABS(AVERAGE(eod_group_score_df_negative!K84:K88))</f>
        <v>0.59018923981985094</v>
      </c>
      <c r="AJ84" s="2">
        <f>ABS(AVERAGE(eod_group_score_df_negative!L84:L88))</f>
        <v>0.2910878829772644</v>
      </c>
      <c r="AK84" s="2">
        <f>ABS(AVERAGE(eod_group_score_df_negative!M84:M88))</f>
        <v>0.32209859565735055</v>
      </c>
      <c r="AL84" s="2">
        <f>ABS(AVERAGE(eod_group_score_df_negative!N84:N88))</f>
        <v>1.300121137699509</v>
      </c>
      <c r="AM84" s="2">
        <f>ABS(AVERAGE(eod_group_score_df_negative!O84:O88))</f>
        <v>0.18478350283635392</v>
      </c>
      <c r="AN84" s="2">
        <f>ABS(AVERAGE(eod_group_score_df_negative!P84:P88))</f>
        <v>0.27735938275510913</v>
      </c>
      <c r="AO84" s="2">
        <f>ABS(AVERAGE(eod_group_score_df_negative!Q84:Q88))</f>
        <v>0.30610150750283366</v>
      </c>
      <c r="AP84" s="2">
        <f>ABS(AVERAGE(eod_group_score_df_negative!R84:R88))</f>
        <v>0.4306382020800047</v>
      </c>
      <c r="AQ84" s="2">
        <f>ABS(AVERAGE(eod_group_score_df_negative!S84:S88))</f>
        <v>0.28984908635922951</v>
      </c>
      <c r="AR84" s="2">
        <f>ABS(AVERAGE(eod_group_score_df_negative!T84:T88))</f>
        <v>0.21176658815719113</v>
      </c>
      <c r="AS84" s="2">
        <f>ABS(AVERAGE(eod_group_score_df_negative!U84:U88))</f>
        <v>0.54804078572081871</v>
      </c>
      <c r="AT84" s="2">
        <f>ABS(AVERAGE(eod_group_score_df_negative!V84:V88))</f>
        <v>0.39134734388332582</v>
      </c>
      <c r="AU84" s="2">
        <f>ABS(AVERAGE(eod_group_score_df_negative!W84:W88))</f>
        <v>2.1474035970100021</v>
      </c>
      <c r="AV84" s="2">
        <f>ABS(AVERAGE(eod_group_score_df_negative!X84:X88))</f>
        <v>0.57319463015075123</v>
      </c>
      <c r="AW84" s="2">
        <f>ABS(AVERAGE(eod_group_score_df_negative!Y84:Y88))</f>
        <v>0.10014758114460835</v>
      </c>
      <c r="AX84" t="s">
        <v>277</v>
      </c>
      <c r="AY84" s="4">
        <f t="shared" si="235"/>
        <v>-0.36401760579890596</v>
      </c>
      <c r="AZ84" s="4">
        <f t="shared" si="236"/>
        <v>-0.19148663679793879</v>
      </c>
      <c r="BA84" s="4">
        <f t="shared" si="237"/>
        <v>-0.32258187568665059</v>
      </c>
      <c r="BB84" s="4">
        <f t="shared" si="238"/>
        <v>-0.51983326561871734</v>
      </c>
      <c r="BC84" s="4">
        <f t="shared" si="239"/>
        <v>-0.50777103416170077</v>
      </c>
      <c r="BD84" s="4">
        <f t="shared" si="240"/>
        <v>0.10892163119239491</v>
      </c>
      <c r="BE84" s="4">
        <f t="shared" si="241"/>
        <v>-0.78279661248390575</v>
      </c>
      <c r="BF84" s="4">
        <f t="shared" si="242"/>
        <v>-0.24375130702103301</v>
      </c>
      <c r="BG84" s="4">
        <f t="shared" si="243"/>
        <v>-0.49814296907146394</v>
      </c>
      <c r="BH84" s="4">
        <f t="shared" si="244"/>
        <v>-0.11485393936791433</v>
      </c>
      <c r="BI84" s="4">
        <f t="shared" si="245"/>
        <v>-0.61295722653164419</v>
      </c>
      <c r="BJ84" s="4">
        <f t="shared" si="246"/>
        <v>-0.66406067875775288</v>
      </c>
      <c r="BK84" s="4">
        <f t="shared" si="247"/>
        <v>0.15619268776896297</v>
      </c>
      <c r="BL84" s="4">
        <f t="shared" si="248"/>
        <v>3.3599222138317758E-2</v>
      </c>
      <c r="BM84" s="4">
        <f t="shared" si="249"/>
        <v>-0.12949927265780256</v>
      </c>
      <c r="BN84" s="4">
        <f t="shared" si="250"/>
        <v>-0.47691845665629079</v>
      </c>
      <c r="BO84" s="4">
        <f t="shared" si="251"/>
        <v>-0.38870434415363841</v>
      </c>
      <c r="BP84" s="4">
        <f t="shared" si="252"/>
        <v>-0.18282561893989294</v>
      </c>
      <c r="BQ84" s="4">
        <f t="shared" si="253"/>
        <v>-0.98647375381483171</v>
      </c>
      <c r="BR84" s="4">
        <f t="shared" si="254"/>
        <v>-0.30833726230971498</v>
      </c>
      <c r="BS84" s="4">
        <f t="shared" si="255"/>
        <v>-0.82881600201889183</v>
      </c>
      <c r="BT84" s="4">
        <f t="shared" si="256"/>
        <v>-0.39734363529297584</v>
      </c>
      <c r="BU84" s="4">
        <f t="shared" si="257"/>
        <v>0.30948598289080836</v>
      </c>
      <c r="BV84" t="s">
        <v>277</v>
      </c>
      <c r="BW84" s="1">
        <f t="shared" si="231"/>
        <v>45391</v>
      </c>
      <c r="BX84">
        <f>group_stock_price_index[[#This Row],[VNINDEX]]</f>
        <v>1262.82</v>
      </c>
      <c r="BY84" s="5">
        <f t="shared" si="258"/>
        <v>0</v>
      </c>
      <c r="BZ84" s="5">
        <f t="shared" si="259"/>
        <v>1.6830721403808469E-2</v>
      </c>
      <c r="CA84" s="5">
        <f t="shared" si="260"/>
        <v>0</v>
      </c>
      <c r="CB84" s="5">
        <f t="shared" si="261"/>
        <v>4.6185405322949659E-2</v>
      </c>
      <c r="CC84" s="5">
        <f t="shared" si="262"/>
        <v>0</v>
      </c>
      <c r="CD84" s="5">
        <f t="shared" ref="CD84:CE84" si="326">IF(AVERAGE(BS84:BS88)&lt;0,0,AVERAGE(BS84:BS88))</f>
        <v>0</v>
      </c>
      <c r="CE84" s="5">
        <f t="shared" si="326"/>
        <v>0</v>
      </c>
      <c r="CF84" s="5">
        <f t="shared" ref="CF84:CG84" si="327">IF(AVERAGE(BE84:BE88)&lt;0,0,AVERAGE(BE84:BE88))</f>
        <v>0</v>
      </c>
      <c r="CG84" s="5">
        <f t="shared" si="327"/>
        <v>0.5273911156400547</v>
      </c>
      <c r="CH84" s="5">
        <f t="shared" si="265"/>
        <v>3.1620447497127932E-2</v>
      </c>
      <c r="CI84" s="5">
        <f t="shared" si="266"/>
        <v>0</v>
      </c>
      <c r="CJ84" s="5">
        <f t="shared" si="267"/>
        <v>9.6161112359113038E-2</v>
      </c>
      <c r="CK84" s="5">
        <f t="shared" si="268"/>
        <v>0</v>
      </c>
      <c r="CL84" s="5">
        <f t="shared" si="269"/>
        <v>0.47695575522430167</v>
      </c>
      <c r="CM84" s="5">
        <f t="shared" si="270"/>
        <v>0</v>
      </c>
      <c r="CN84" s="5">
        <f t="shared" si="271"/>
        <v>0</v>
      </c>
      <c r="CO84" s="5">
        <f t="shared" si="272"/>
        <v>0.16068710027236696</v>
      </c>
      <c r="CP84" s="5">
        <f t="shared" si="273"/>
        <v>0</v>
      </c>
      <c r="CQ84" s="5">
        <f t="shared" si="274"/>
        <v>7.1320211408513676E-2</v>
      </c>
      <c r="CR84" s="5">
        <f t="shared" ref="CR84:CS84" si="328">IF(AVERAGE(BH84:BH88)&lt;0,0,AVERAGE(BH84:BH88))</f>
        <v>0</v>
      </c>
      <c r="CS84" s="5">
        <f t="shared" si="328"/>
        <v>0.28217333881967249</v>
      </c>
      <c r="CT84" s="5">
        <f t="shared" si="276"/>
        <v>0</v>
      </c>
      <c r="CU84" s="5">
        <f t="shared" si="277"/>
        <v>0.21322285553669712</v>
      </c>
    </row>
    <row r="85" spans="1:99" x14ac:dyDescent="0.25">
      <c r="A85" s="1">
        <f>eod_group_score_df_positive[[#This Row],[date]]</f>
        <v>45390</v>
      </c>
      <c r="B85" s="1" t="s">
        <v>277</v>
      </c>
      <c r="C85" s="2">
        <f>AVERAGE(eod_group_score_df_positive!C85:C89)</f>
        <v>0.17221641390600714</v>
      </c>
      <c r="D85" s="2">
        <f>AVERAGE(eod_group_score_df_positive!D85:D89)</f>
        <v>1.167817195152609E-2</v>
      </c>
      <c r="E85" s="2">
        <f>AVERAGE(eod_group_score_df_positive!E85:E89)</f>
        <v>0.30363310656094045</v>
      </c>
      <c r="F85" s="2">
        <f>AVERAGE(eod_group_score_df_positive!F85:F89)</f>
        <v>0.22471544679000188</v>
      </c>
      <c r="G85" s="2">
        <f>AVERAGE(eod_group_score_df_positive!G85:G89)</f>
        <v>0.22763095285073182</v>
      </c>
      <c r="H85" s="2">
        <f>AVERAGE(eod_group_score_df_positive!H85:H89)</f>
        <v>0.63735903010743933</v>
      </c>
      <c r="I85" s="2">
        <f>AVERAGE(eod_group_score_df_positive!I85:I89)</f>
        <v>4.0079034280744705E-2</v>
      </c>
      <c r="J85" s="2">
        <f>AVERAGE(eod_group_score_df_positive!J85:J89)</f>
        <v>1.6788346981528981</v>
      </c>
      <c r="K85" s="2">
        <f>AVERAGE(eod_group_score_df_positive!K85:K89)</f>
        <v>0.54194957422448697</v>
      </c>
      <c r="L85" s="2">
        <f>AVERAGE(eod_group_score_df_positive!L85:L89)</f>
        <v>0.30901489607810173</v>
      </c>
      <c r="M85" s="2">
        <f>AVERAGE(eod_group_score_df_positive!M85:M89)</f>
        <v>0.64786679431613836</v>
      </c>
      <c r="N85" s="2">
        <f>AVERAGE(eod_group_score_df_positive!N85:N89)</f>
        <v>0.79564691465638604</v>
      </c>
      <c r="O85" s="2">
        <f>AVERAGE(eod_group_score_df_positive!O85:O89)</f>
        <v>0.21118006093102384</v>
      </c>
      <c r="P85" s="2">
        <f>AVERAGE(eod_group_score_df_positive!P85:P89)</f>
        <v>0.18074102220375182</v>
      </c>
      <c r="Q85" s="2">
        <f>AVERAGE(eod_group_score_df_positive!Q85:Q89)</f>
        <v>0.10386242131416101</v>
      </c>
      <c r="R85" s="2">
        <f>AVERAGE(eod_group_score_df_positive!R85:R89)</f>
        <v>0.2192594902985136</v>
      </c>
      <c r="S85" s="2">
        <f>AVERAGE(eod_group_score_df_positive!S85:S89)</f>
        <v>0.2563635174749419</v>
      </c>
      <c r="T85" s="2">
        <f>AVERAGE(eod_group_score_df_positive!T85:T89)</f>
        <v>0.12157512047527153</v>
      </c>
      <c r="U85" s="2">
        <f>AVERAGE(eod_group_score_df_positive!U85:U89)</f>
        <v>7.6977346785589958E-3</v>
      </c>
      <c r="V85" s="2">
        <f>AVERAGE(eod_group_score_df_positive!V85:V89)</f>
        <v>0.43446520775333769</v>
      </c>
      <c r="W85" s="2">
        <f>AVERAGE(eod_group_score_df_positive!W85:W89)</f>
        <v>0.13762053977768976</v>
      </c>
      <c r="X85" s="2">
        <f>AVERAGE(eod_group_score_df_positive!X85:X89)</f>
        <v>0.30933411346140105</v>
      </c>
      <c r="Y85" s="2">
        <f>AVERAGE(eod_group_score_df_positive!Y85:Y89)</f>
        <v>0.10395807753354128</v>
      </c>
      <c r="Z85" s="1" t="s">
        <v>277</v>
      </c>
      <c r="AA85" s="2">
        <f>ABS(AVERAGE(eod_group_score_df_negative!C85:C89))</f>
        <v>0.48018445282262689</v>
      </c>
      <c r="AB85" s="2">
        <f>ABS(AVERAGE(eod_group_score_df_negative!D85:D89))</f>
        <v>0.22202882320145695</v>
      </c>
      <c r="AC85" s="2">
        <f>ABS(AVERAGE(eod_group_score_df_negative!E85:E89))</f>
        <v>0.52240400099910889</v>
      </c>
      <c r="AD85" s="2">
        <f>ABS(AVERAGE(eod_group_score_df_negative!F85:F89))</f>
        <v>0.6545545588916174</v>
      </c>
      <c r="AE85" s="2">
        <f>ABS(AVERAGE(eod_group_score_df_negative!G85:G89))</f>
        <v>0.99097007199129616</v>
      </c>
      <c r="AF85" s="2">
        <f>ABS(AVERAGE(eod_group_score_df_negative!H85:H89))</f>
        <v>0.49429583708297037</v>
      </c>
      <c r="AG85" s="2">
        <f>ABS(AVERAGE(eod_group_score_df_negative!I85:I89))</f>
        <v>0.86324548978949323</v>
      </c>
      <c r="AH85" s="2">
        <f>ABS(AVERAGE(eod_group_score_df_negative!J85:J89))</f>
        <v>0.46371235523594878</v>
      </c>
      <c r="AI85" s="2">
        <f>ABS(AVERAGE(eod_group_score_df_negative!K85:K89))</f>
        <v>0.59002637007801051</v>
      </c>
      <c r="AJ85" s="2">
        <f>ABS(AVERAGE(eod_group_score_df_negative!L85:L89))</f>
        <v>0.2910878829772644</v>
      </c>
      <c r="AK85" s="2">
        <f>ABS(AVERAGE(eod_group_score_df_negative!M85:M89))</f>
        <v>0.31526207073051593</v>
      </c>
      <c r="AL85" s="2">
        <f>ABS(AVERAGE(eod_group_score_df_negative!N85:N89))</f>
        <v>1.3006131470421305</v>
      </c>
      <c r="AM85" s="2">
        <f>ABS(AVERAGE(eod_group_score_df_negative!O85:O89))</f>
        <v>0.18575117099704658</v>
      </c>
      <c r="AN85" s="2">
        <f>ABS(AVERAGE(eod_group_score_df_negative!P85:P89))</f>
        <v>0.27647218362289838</v>
      </c>
      <c r="AO85" s="2">
        <f>ABS(AVERAGE(eod_group_score_df_negative!Q85:Q89))</f>
        <v>0.31071761732304498</v>
      </c>
      <c r="AP85" s="2">
        <f>ABS(AVERAGE(eod_group_score_df_negative!R85:R89))</f>
        <v>0.43129256608113725</v>
      </c>
      <c r="AQ85" s="2">
        <f>ABS(AVERAGE(eod_group_score_df_negative!S85:S89))</f>
        <v>0.28984908635922951</v>
      </c>
      <c r="AR85" s="2">
        <f>ABS(AVERAGE(eod_group_score_df_negative!T85:T89))</f>
        <v>0.22924879778697499</v>
      </c>
      <c r="AS85" s="2">
        <f>ABS(AVERAGE(eod_group_score_df_negative!U85:U89))</f>
        <v>0.54775464802024321</v>
      </c>
      <c r="AT85" s="2">
        <f>ABS(AVERAGE(eod_group_score_df_negative!V85:V89))</f>
        <v>0.38552540822015546</v>
      </c>
      <c r="AU85" s="2">
        <f>ABS(AVERAGE(eod_group_score_df_negative!W85:W89))</f>
        <v>2.1575711060364089</v>
      </c>
      <c r="AV85" s="2">
        <f>ABS(AVERAGE(eod_group_score_df_negative!X85:X89))</f>
        <v>0.56785631675099801</v>
      </c>
      <c r="AW85" s="2">
        <f>ABS(AVERAGE(eod_group_score_df_negative!Y85:Y89))</f>
        <v>9.8578940574519824E-2</v>
      </c>
      <c r="AX85" t="s">
        <v>277</v>
      </c>
      <c r="AY85" s="4">
        <f t="shared" si="235"/>
        <v>-0.47205338714658535</v>
      </c>
      <c r="AZ85" s="4">
        <f t="shared" si="236"/>
        <v>-0.90006142568491254</v>
      </c>
      <c r="BA85" s="4">
        <f t="shared" si="237"/>
        <v>-0.26484390644916</v>
      </c>
      <c r="BB85" s="4">
        <f t="shared" si="238"/>
        <v>-0.48885906413741448</v>
      </c>
      <c r="BC85" s="4">
        <f t="shared" si="239"/>
        <v>-0.62640610304715516</v>
      </c>
      <c r="BD85" s="4">
        <f t="shared" si="240"/>
        <v>0.12641945629558934</v>
      </c>
      <c r="BE85" s="4">
        <f t="shared" si="241"/>
        <v>-0.91126326538738289</v>
      </c>
      <c r="BF85" s="4">
        <f t="shared" si="242"/>
        <v>0.5671391631726368</v>
      </c>
      <c r="BG85" s="4">
        <f t="shared" si="243"/>
        <v>-4.2471570262164506E-2</v>
      </c>
      <c r="BH85" s="4">
        <f t="shared" si="244"/>
        <v>2.9873237929437024E-2</v>
      </c>
      <c r="BI85" s="4">
        <f t="shared" si="245"/>
        <v>0.34533771715949035</v>
      </c>
      <c r="BJ85" s="4">
        <f t="shared" si="246"/>
        <v>-0.24088911562651741</v>
      </c>
      <c r="BK85" s="4">
        <f t="shared" si="247"/>
        <v>6.4063716554774261E-2</v>
      </c>
      <c r="BL85" s="4">
        <f t="shared" si="248"/>
        <v>-0.20937969463515996</v>
      </c>
      <c r="BM85" s="4">
        <f t="shared" si="249"/>
        <v>-0.49895117162141145</v>
      </c>
      <c r="BN85" s="4">
        <f t="shared" si="250"/>
        <v>-0.3259279156884024</v>
      </c>
      <c r="BO85" s="4">
        <f t="shared" si="251"/>
        <v>-6.130500953151518E-2</v>
      </c>
      <c r="BP85" s="4">
        <f t="shared" si="252"/>
        <v>-0.30691658038895642</v>
      </c>
      <c r="BQ85" s="4">
        <f t="shared" si="253"/>
        <v>-0.97228300780290977</v>
      </c>
      <c r="BR85" s="4">
        <f t="shared" si="254"/>
        <v>5.9683365370079122E-2</v>
      </c>
      <c r="BS85" s="4">
        <f t="shared" si="255"/>
        <v>-0.88007926045855223</v>
      </c>
      <c r="BT85" s="4">
        <f t="shared" si="256"/>
        <v>-0.29471616924388871</v>
      </c>
      <c r="BU85" s="4">
        <f t="shared" si="257"/>
        <v>2.6558784212728365E-2</v>
      </c>
      <c r="BV85" t="s">
        <v>277</v>
      </c>
      <c r="BW85" s="1">
        <f t="shared" si="231"/>
        <v>45390</v>
      </c>
      <c r="BX85">
        <f>group_stock_price_index[[#This Row],[VNINDEX]]</f>
        <v>1250.3499999999999</v>
      </c>
      <c r="BY85" s="5">
        <f t="shared" si="258"/>
        <v>0</v>
      </c>
      <c r="BZ85" s="5">
        <f t="shared" si="259"/>
        <v>0.20846405179346558</v>
      </c>
      <c r="CA85" s="5">
        <f t="shared" si="260"/>
        <v>0</v>
      </c>
      <c r="CB85" s="5">
        <f t="shared" si="261"/>
        <v>0.21383878381071647</v>
      </c>
      <c r="CC85" s="5">
        <f t="shared" si="262"/>
        <v>6.1735204983528233E-2</v>
      </c>
      <c r="CD85" s="5">
        <f t="shared" ref="CD85:CE85" si="329">IF(AVERAGE(BS85:BS89)&lt;0,0,AVERAGE(BS85:BS89))</f>
        <v>0</v>
      </c>
      <c r="CE85" s="5">
        <f t="shared" si="329"/>
        <v>0</v>
      </c>
      <c r="CF85" s="5">
        <f t="shared" ref="CF85:CG85" si="330">IF(AVERAGE(BE85:BE89)&lt;0,0,AVERAGE(BE85:BE89))</f>
        <v>0</v>
      </c>
      <c r="CG85" s="5">
        <f t="shared" si="330"/>
        <v>0.75568580764194349</v>
      </c>
      <c r="CH85" s="5">
        <f t="shared" si="265"/>
        <v>0.32355499398095511</v>
      </c>
      <c r="CI85" s="5">
        <f t="shared" si="266"/>
        <v>0</v>
      </c>
      <c r="CJ85" s="5">
        <f t="shared" si="267"/>
        <v>0.36705462511451797</v>
      </c>
      <c r="CK85" s="5">
        <f t="shared" si="268"/>
        <v>0</v>
      </c>
      <c r="CL85" s="5">
        <f t="shared" si="269"/>
        <v>0.63518486220834747</v>
      </c>
      <c r="CM85" s="5">
        <f t="shared" si="270"/>
        <v>0</v>
      </c>
      <c r="CN85" s="5">
        <f t="shared" si="271"/>
        <v>0</v>
      </c>
      <c r="CO85" s="5">
        <f t="shared" si="272"/>
        <v>0.2538818410148051</v>
      </c>
      <c r="CP85" s="5">
        <f t="shared" si="273"/>
        <v>0</v>
      </c>
      <c r="CQ85" s="5">
        <f t="shared" si="274"/>
        <v>0.2870774747772481</v>
      </c>
      <c r="CR85" s="5">
        <f t="shared" ref="CR85:CS85" si="331">IF(AVERAGE(BH85:BH89)&lt;0,0,AVERAGE(BH85:BH89))</f>
        <v>0.18011410156650329</v>
      </c>
      <c r="CS85" s="5">
        <f t="shared" si="331"/>
        <v>0.57056347668989649</v>
      </c>
      <c r="CT85" s="5">
        <f t="shared" si="276"/>
        <v>0</v>
      </c>
      <c r="CU85" s="5">
        <f t="shared" si="277"/>
        <v>0.30577939174825641</v>
      </c>
    </row>
    <row r="86" spans="1:99" x14ac:dyDescent="0.25">
      <c r="A86" s="1">
        <f>eod_group_score_df_positive[[#This Row],[date]]</f>
        <v>45387</v>
      </c>
      <c r="B86" s="1" t="s">
        <v>277</v>
      </c>
      <c r="C86" s="2">
        <f>AVERAGE(eod_group_score_df_positive!C86:C90)</f>
        <v>0.21356728004581577</v>
      </c>
      <c r="D86" s="2">
        <f>AVERAGE(eod_group_score_df_positive!D86:D90)</f>
        <v>2.771073388369703E-2</v>
      </c>
      <c r="E86" s="2">
        <f>AVERAGE(eod_group_score_df_positive!E86:E90)</f>
        <v>0.58147713503267884</v>
      </c>
      <c r="F86" s="2">
        <f>AVERAGE(eod_group_score_df_positive!F86:F90)</f>
        <v>0.22176870720854408</v>
      </c>
      <c r="G86" s="2">
        <f>AVERAGE(eod_group_score_df_positive!G86:G90)</f>
        <v>0.26311163657668335</v>
      </c>
      <c r="H86" s="2">
        <f>AVERAGE(eod_group_score_df_positive!H86:H90)</f>
        <v>0.68798280879473317</v>
      </c>
      <c r="I86" s="2">
        <f>AVERAGE(eod_group_score_df_positive!I86:I90)</f>
        <v>0.23942140281845861</v>
      </c>
      <c r="J86" s="2">
        <f>AVERAGE(eod_group_score_df_positive!J86:J90)</f>
        <v>1.7837494587897997</v>
      </c>
      <c r="K86" s="2">
        <f>AVERAGE(eod_group_score_df_positive!K86:K90)</f>
        <v>0.54338071774567176</v>
      </c>
      <c r="L86" s="2">
        <f>AVERAGE(eod_group_score_df_positive!L86:L90)</f>
        <v>0.3058585703889824</v>
      </c>
      <c r="M86" s="2">
        <f>AVERAGE(eod_group_score_df_positive!M86:M90)</f>
        <v>0.69662917353921172</v>
      </c>
      <c r="N86" s="2">
        <f>AVERAGE(eod_group_score_df_positive!N86:N90)</f>
        <v>0.80950483225636061</v>
      </c>
      <c r="O86" s="2">
        <f>AVERAGE(eod_group_score_df_positive!O86:O90)</f>
        <v>0.20204958043091042</v>
      </c>
      <c r="P86" s="2">
        <f>AVERAGE(eod_group_score_df_positive!P86:P90)</f>
        <v>0.19389063978982379</v>
      </c>
      <c r="Q86" s="2">
        <f>AVERAGE(eod_group_score_df_positive!Q86:Q90)</f>
        <v>7.7751145035963809E-2</v>
      </c>
      <c r="R86" s="2">
        <f>AVERAGE(eod_group_score_df_positive!R86:R90)</f>
        <v>0.2301823269463863</v>
      </c>
      <c r="S86" s="2">
        <f>AVERAGE(eod_group_score_df_positive!S86:S90)</f>
        <v>0.35816656885307124</v>
      </c>
      <c r="T86" s="2">
        <f>AVERAGE(eod_group_score_df_positive!T86:T90)</f>
        <v>0.14141615663629387</v>
      </c>
      <c r="U86" s="2">
        <f>AVERAGE(eod_group_score_df_positive!U86:U90)</f>
        <v>2.4414110773575366E-2</v>
      </c>
      <c r="V86" s="2">
        <f>AVERAGE(eod_group_score_df_positive!V86:V90)</f>
        <v>0.43794521995652369</v>
      </c>
      <c r="W86" s="2">
        <f>AVERAGE(eod_group_score_df_positive!W86:W90)</f>
        <v>0.16698522178436204</v>
      </c>
      <c r="X86" s="2">
        <f>AVERAGE(eod_group_score_df_positive!X86:X90)</f>
        <v>0.33642966169787608</v>
      </c>
      <c r="Y86" s="2">
        <f>AVERAGE(eod_group_score_df_positive!Y86:Y90)</f>
        <v>0.16640761911549976</v>
      </c>
      <c r="Z86" s="1" t="s">
        <v>277</v>
      </c>
      <c r="AA86" s="2">
        <f>ABS(AVERAGE(eod_group_score_df_negative!C86:C90))</f>
        <v>0.35093879819026552</v>
      </c>
      <c r="AB86" s="2">
        <f>ABS(AVERAGE(eod_group_score_df_negative!D86:D90))</f>
        <v>0.20102326719594582</v>
      </c>
      <c r="AC86" s="2">
        <f>ABS(AVERAGE(eod_group_score_df_negative!E86:E90))</f>
        <v>0.38133287472992888</v>
      </c>
      <c r="AD86" s="2">
        <f>ABS(AVERAGE(eod_group_score_df_negative!F86:F90))</f>
        <v>0.57433116384823357</v>
      </c>
      <c r="AE86" s="2">
        <f>ABS(AVERAGE(eod_group_score_df_negative!G86:G90))</f>
        <v>0.86362643492685987</v>
      </c>
      <c r="AF86" s="2">
        <f>ABS(AVERAGE(eod_group_score_df_negative!H86:H90))</f>
        <v>0.15908086473992103</v>
      </c>
      <c r="AG86" s="2">
        <f>ABS(AVERAGE(eod_group_score_df_negative!I86:I90))</f>
        <v>0.63246749939526281</v>
      </c>
      <c r="AH86" s="2">
        <f>ABS(AVERAGE(eod_group_score_df_negative!J86:J90))</f>
        <v>0.40937830716928064</v>
      </c>
      <c r="AI86" s="2">
        <f>ABS(AVERAGE(eod_group_score_df_negative!K86:K90))</f>
        <v>0.43965238461023609</v>
      </c>
      <c r="AJ86" s="2">
        <f>ABS(AVERAGE(eod_group_score_df_negative!L86:L90))</f>
        <v>0.2519339101368252</v>
      </c>
      <c r="AK86" s="2">
        <f>ABS(AVERAGE(eod_group_score_df_negative!M86:M90))</f>
        <v>0.27246862265763017</v>
      </c>
      <c r="AL86" s="2">
        <f>ABS(AVERAGE(eod_group_score_df_negative!N86:N90))</f>
        <v>0.90471069510236857</v>
      </c>
      <c r="AM86" s="2">
        <f>ABS(AVERAGE(eod_group_score_df_negative!O86:O90))</f>
        <v>0.16688106327881325</v>
      </c>
      <c r="AN86" s="2">
        <f>ABS(AVERAGE(eod_group_score_df_negative!P86:P90))</f>
        <v>0.29374964754262523</v>
      </c>
      <c r="AO86" s="2">
        <f>ABS(AVERAGE(eod_group_score_df_negative!Q86:Q90))</f>
        <v>0.31665401459534981</v>
      </c>
      <c r="AP86" s="2">
        <f>ABS(AVERAGE(eod_group_score_df_negative!R86:R90))</f>
        <v>0.41557514488989111</v>
      </c>
      <c r="AQ86" s="2">
        <f>ABS(AVERAGE(eod_group_score_df_negative!S86:S90))</f>
        <v>0.27773258113757515</v>
      </c>
      <c r="AR86" s="2">
        <f>ABS(AVERAGE(eod_group_score_df_negative!T86:T90))</f>
        <v>0.27517837773488862</v>
      </c>
      <c r="AS86" s="2">
        <f>ABS(AVERAGE(eod_group_score_df_negative!U86:U90))</f>
        <v>0.32987540442446139</v>
      </c>
      <c r="AT86" s="2">
        <f>ABS(AVERAGE(eod_group_score_df_negative!V86:V90))</f>
        <v>0.30347615883388424</v>
      </c>
      <c r="AU86" s="2">
        <f>ABS(AVERAGE(eod_group_score_df_negative!W86:W90))</f>
        <v>1.644523346759905</v>
      </c>
      <c r="AV86" s="2">
        <f>ABS(AVERAGE(eod_group_score_df_negative!X86:X90))</f>
        <v>0.46659987900488964</v>
      </c>
      <c r="AW86" s="2">
        <f>ABS(AVERAGE(eod_group_score_df_negative!Y86:Y90))</f>
        <v>0.10203559722374292</v>
      </c>
      <c r="AX86" t="s">
        <v>277</v>
      </c>
      <c r="AY86" s="4">
        <f t="shared" si="235"/>
        <v>-0.24334816477742122</v>
      </c>
      <c r="AZ86" s="4">
        <f t="shared" si="236"/>
        <v>-0.75770341310954969</v>
      </c>
      <c r="BA86" s="4">
        <f t="shared" si="237"/>
        <v>0.20787513452638273</v>
      </c>
      <c r="BB86" s="4">
        <f t="shared" si="238"/>
        <v>-0.44286209489229372</v>
      </c>
      <c r="BC86" s="4">
        <f t="shared" si="239"/>
        <v>-0.53296752238862122</v>
      </c>
      <c r="BD86" s="4">
        <f t="shared" si="240"/>
        <v>0.62439455330175286</v>
      </c>
      <c r="BE86" s="4">
        <f t="shared" si="241"/>
        <v>-0.45079837073147994</v>
      </c>
      <c r="BF86" s="4">
        <f t="shared" si="242"/>
        <v>0.62667172107024538</v>
      </c>
      <c r="BG86" s="4">
        <f t="shared" si="243"/>
        <v>0.10551865739499865</v>
      </c>
      <c r="BH86" s="4">
        <f t="shared" si="244"/>
        <v>9.6675129434022983E-2</v>
      </c>
      <c r="BI86" s="4">
        <f t="shared" si="245"/>
        <v>0.43768601326529755</v>
      </c>
      <c r="BJ86" s="4">
        <f t="shared" si="246"/>
        <v>-5.5539027226466427E-2</v>
      </c>
      <c r="BK86" s="4">
        <f t="shared" si="247"/>
        <v>9.5325551703880504E-2</v>
      </c>
      <c r="BL86" s="4">
        <f t="shared" si="248"/>
        <v>-0.20478006093192727</v>
      </c>
      <c r="BM86" s="4">
        <f t="shared" si="249"/>
        <v>-0.6057295745895166</v>
      </c>
      <c r="BN86" s="4">
        <f t="shared" si="250"/>
        <v>-0.28709356999977309</v>
      </c>
      <c r="BO86" s="4">
        <f t="shared" si="251"/>
        <v>0.1264885913382322</v>
      </c>
      <c r="BP86" s="4">
        <f t="shared" si="252"/>
        <v>-0.32108491605752482</v>
      </c>
      <c r="BQ86" s="4">
        <f t="shared" si="253"/>
        <v>-0.86217988551013913</v>
      </c>
      <c r="BR86" s="4">
        <f t="shared" si="254"/>
        <v>0.18136658177030049</v>
      </c>
      <c r="BS86" s="4">
        <f t="shared" si="255"/>
        <v>-0.81563960040382044</v>
      </c>
      <c r="BT86" s="4">
        <f t="shared" si="256"/>
        <v>-0.16209891505746601</v>
      </c>
      <c r="BU86" s="4">
        <f t="shared" si="257"/>
        <v>0.23979753621491137</v>
      </c>
      <c r="BV86" t="s">
        <v>277</v>
      </c>
      <c r="BW86" s="1">
        <f t="shared" si="231"/>
        <v>45387</v>
      </c>
      <c r="BX86">
        <f>group_stock_price_index[[#This Row],[VNINDEX]]</f>
        <v>1255.1099999999999</v>
      </c>
      <c r="BY86" s="5">
        <f t="shared" si="258"/>
        <v>1.4550654807843177E-2</v>
      </c>
      <c r="BZ86" s="5">
        <f t="shared" si="259"/>
        <v>0.40231676583085302</v>
      </c>
      <c r="CA86" s="5">
        <f t="shared" si="260"/>
        <v>0.12185956796410277</v>
      </c>
      <c r="CB86" s="5">
        <f t="shared" si="261"/>
        <v>0.28339002321160889</v>
      </c>
      <c r="CC86" s="5">
        <f t="shared" si="262"/>
        <v>0.25732405624566573</v>
      </c>
      <c r="CD86" s="5">
        <f t="shared" ref="CD86:CE86" si="332">IF(AVERAGE(BS86:BS90)&lt;0,0,AVERAGE(BS86:BS90))</f>
        <v>0</v>
      </c>
      <c r="CE86" s="5">
        <f t="shared" si="332"/>
        <v>5.1410816259259362E-2</v>
      </c>
      <c r="CF86" s="5">
        <f t="shared" ref="CF86:CG86" si="333">IF(AVERAGE(BE86:BE90)&lt;0,0,AVERAGE(BE86:BE90))</f>
        <v>7.1384491215902984E-2</v>
      </c>
      <c r="CG86" s="5">
        <f t="shared" si="333"/>
        <v>0.74866401281772532</v>
      </c>
      <c r="CH86" s="5">
        <f t="shared" si="265"/>
        <v>0.51067180197482376</v>
      </c>
      <c r="CI86" s="5">
        <f t="shared" si="266"/>
        <v>9.8433880448484015E-2</v>
      </c>
      <c r="CJ86" s="5">
        <f t="shared" si="267"/>
        <v>0.53316691068437361</v>
      </c>
      <c r="CK86" s="5">
        <f t="shared" si="268"/>
        <v>0</v>
      </c>
      <c r="CL86" s="5">
        <f t="shared" si="269"/>
        <v>0.79073923632692211</v>
      </c>
      <c r="CM86" s="5">
        <f t="shared" si="270"/>
        <v>0</v>
      </c>
      <c r="CN86" s="5">
        <f t="shared" si="271"/>
        <v>0</v>
      </c>
      <c r="CO86" s="5">
        <f t="shared" si="272"/>
        <v>0.35941971377595394</v>
      </c>
      <c r="CP86" s="5">
        <f t="shared" si="273"/>
        <v>0</v>
      </c>
      <c r="CQ86" s="5">
        <f t="shared" si="274"/>
        <v>0.40888759917193102</v>
      </c>
      <c r="CR86" s="5">
        <f t="shared" ref="CR86:CS86" si="334">IF(AVERAGE(BH86:BH90)&lt;0,0,AVERAGE(BH86:BH90))</f>
        <v>0.32166075869497252</v>
      </c>
      <c r="CS86" s="5">
        <f t="shared" si="334"/>
        <v>0.60503086242114512</v>
      </c>
      <c r="CT86" s="5">
        <f t="shared" si="276"/>
        <v>0.32296118837937182</v>
      </c>
      <c r="CU86" s="5">
        <f t="shared" si="277"/>
        <v>0.46971969641906874</v>
      </c>
    </row>
    <row r="87" spans="1:99" x14ac:dyDescent="0.25">
      <c r="A87" s="1">
        <f>eod_group_score_df_positive[[#This Row],[date]]</f>
        <v>45386</v>
      </c>
      <c r="B87" s="1" t="s">
        <v>277</v>
      </c>
      <c r="C87" s="2">
        <f>AVERAGE(eod_group_score_df_positive!C87:C91)</f>
        <v>0.20386602919700997</v>
      </c>
      <c r="D87" s="2">
        <f>AVERAGE(eod_group_score_df_positive!D87:D91)</f>
        <v>6.5991447572737436E-2</v>
      </c>
      <c r="E87" s="2">
        <f>AVERAGE(eod_group_score_df_positive!E87:E91)</f>
        <v>0.53939580060376391</v>
      </c>
      <c r="F87" s="2">
        <f>AVERAGE(eod_group_score_df_positive!F87:F91)</f>
        <v>0.21823647108059469</v>
      </c>
      <c r="G87" s="2">
        <f>AVERAGE(eod_group_score_df_positive!G87:G91)</f>
        <v>0.26267176615885712</v>
      </c>
      <c r="H87" s="2">
        <f>AVERAGE(eod_group_score_df_positive!H87:H91)</f>
        <v>0.71915454126757861</v>
      </c>
      <c r="I87" s="2">
        <f>AVERAGE(eod_group_score_df_positive!I87:I91)</f>
        <v>0.23550346081112838</v>
      </c>
      <c r="J87" s="2">
        <f>AVERAGE(eod_group_score_df_positive!J87:J91)</f>
        <v>1.6696806843327909</v>
      </c>
      <c r="K87" s="2">
        <f>AVERAGE(eod_group_score_df_positive!K87:K91)</f>
        <v>0.54594648753175057</v>
      </c>
      <c r="L87" s="2">
        <f>AVERAGE(eod_group_score_df_positive!L87:L91)</f>
        <v>0.18965897831738637</v>
      </c>
      <c r="M87" s="2">
        <f>AVERAGE(eod_group_score_df_positive!M87:M91)</f>
        <v>0.7105343867971865</v>
      </c>
      <c r="N87" s="2">
        <f>AVERAGE(eod_group_score_df_positive!N87:N91)</f>
        <v>0.8357779795783099</v>
      </c>
      <c r="O87" s="2">
        <f>AVERAGE(eod_group_score_df_positive!O87:O91)</f>
        <v>0.13252268247797799</v>
      </c>
      <c r="P87" s="2">
        <f>AVERAGE(eod_group_score_df_positive!P87:P91)</f>
        <v>0.22815388261523531</v>
      </c>
      <c r="Q87" s="2">
        <f>AVERAGE(eod_group_score_df_positive!Q87:Q91)</f>
        <v>0.10870529345558688</v>
      </c>
      <c r="R87" s="2">
        <f>AVERAGE(eod_group_score_df_positive!R87:R91)</f>
        <v>0.26035846128484968</v>
      </c>
      <c r="S87" s="2">
        <f>AVERAGE(eod_group_score_df_positive!S87:S91)</f>
        <v>0.35495902472874791</v>
      </c>
      <c r="T87" s="2">
        <f>AVERAGE(eod_group_score_df_positive!T87:T91)</f>
        <v>0.14514168200888861</v>
      </c>
      <c r="U87" s="2">
        <f>AVERAGE(eod_group_score_df_positive!U87:U91)</f>
        <v>2.4414110773575366E-2</v>
      </c>
      <c r="V87" s="2">
        <f>AVERAGE(eod_group_score_df_positive!V87:V91)</f>
        <v>0.41232770298254107</v>
      </c>
      <c r="W87" s="2">
        <f>AVERAGE(eod_group_score_df_positive!W87:W91)</f>
        <v>0.16731654285215458</v>
      </c>
      <c r="X87" s="2">
        <f>AVERAGE(eod_group_score_df_positive!X87:X91)</f>
        <v>0.27390036104908722</v>
      </c>
      <c r="Y87" s="2">
        <f>AVERAGE(eod_group_score_df_positive!Y87:Y91)</f>
        <v>0.16799015110994037</v>
      </c>
      <c r="Z87" s="1" t="s">
        <v>277</v>
      </c>
      <c r="AA87" s="2">
        <f>ABS(AVERAGE(eod_group_score_df_negative!C87:C91))</f>
        <v>0.33188562957154943</v>
      </c>
      <c r="AB87" s="2">
        <f>ABS(AVERAGE(eod_group_score_df_negative!D87:D91))</f>
        <v>3.63024216870836E-2</v>
      </c>
      <c r="AC87" s="2">
        <f>ABS(AVERAGE(eod_group_score_df_negative!E87:E91))</f>
        <v>0.33168655752391907</v>
      </c>
      <c r="AD87" s="2">
        <f>ABS(AVERAGE(eod_group_score_df_negative!F87:F91))</f>
        <v>0.50001407911343976</v>
      </c>
      <c r="AE87" s="2">
        <f>ABS(AVERAGE(eod_group_score_df_negative!G87:G91))</f>
        <v>0.44217041424840248</v>
      </c>
      <c r="AF87" s="2">
        <f>ABS(AVERAGE(eod_group_score_df_negative!H87:H91))</f>
        <v>0.12193216987990101</v>
      </c>
      <c r="AG87" s="2">
        <f>ABS(AVERAGE(eod_group_score_df_negative!I87:I91))</f>
        <v>0.31836371149640874</v>
      </c>
      <c r="AH87" s="2">
        <f>ABS(AVERAGE(eod_group_score_df_negative!J87:J91))</f>
        <v>0.17921121011606517</v>
      </c>
      <c r="AI87" s="2">
        <f>ABS(AVERAGE(eod_group_score_df_negative!K87:K91))</f>
        <v>0.25656704215558146</v>
      </c>
      <c r="AJ87" s="2">
        <f>ABS(AVERAGE(eod_group_score_df_negative!L87:L91))</f>
        <v>0.19076424572425318</v>
      </c>
      <c r="AK87" s="2">
        <f>ABS(AVERAGE(eod_group_score_df_negative!M87:M91))</f>
        <v>0.21680581002252935</v>
      </c>
      <c r="AL87" s="2">
        <f>ABS(AVERAGE(eod_group_score_df_negative!N87:N91))</f>
        <v>0.27709216620874005</v>
      </c>
      <c r="AM87" s="2">
        <f>ABS(AVERAGE(eod_group_score_df_negative!O87:O91))</f>
        <v>0.1235051292011454</v>
      </c>
      <c r="AN87" s="2">
        <f>ABS(AVERAGE(eod_group_score_df_negative!P87:P91))</f>
        <v>0.36065091186610976</v>
      </c>
      <c r="AO87" s="2">
        <f>ABS(AVERAGE(eod_group_score_df_negative!Q87:Q91))</f>
        <v>0.31532397933673717</v>
      </c>
      <c r="AP87" s="2">
        <f>ABS(AVERAGE(eod_group_score_df_negative!R87:R91))</f>
        <v>0.38108341079594943</v>
      </c>
      <c r="AQ87" s="2">
        <f>ABS(AVERAGE(eod_group_score_df_negative!S87:S91))</f>
        <v>0.25002602258122225</v>
      </c>
      <c r="AR87" s="2">
        <f>ABS(AVERAGE(eod_group_score_df_negative!T87:T91))</f>
        <v>0.27119974840484107</v>
      </c>
      <c r="AS87" s="2">
        <f>ABS(AVERAGE(eod_group_score_df_negative!U87:U91))</f>
        <v>0.36344095809182619</v>
      </c>
      <c r="AT87" s="2">
        <f>ABS(AVERAGE(eod_group_score_df_negative!V87:V91))</f>
        <v>0.26852730870211122</v>
      </c>
      <c r="AU87" s="2">
        <f>ABS(AVERAGE(eod_group_score_df_negative!W87:W91))</f>
        <v>0.94271618264117674</v>
      </c>
      <c r="AV87" s="2">
        <f>ABS(AVERAGE(eod_group_score_df_negative!X87:X91))</f>
        <v>0.30814531021993818</v>
      </c>
      <c r="AW87" s="2">
        <f>ABS(AVERAGE(eod_group_score_df_negative!Y87:Y91))</f>
        <v>0.10543983563191139</v>
      </c>
      <c r="AX87" t="s">
        <v>277</v>
      </c>
      <c r="AY87" s="4">
        <f t="shared" si="235"/>
        <v>-0.23895325059524072</v>
      </c>
      <c r="AZ87" s="4">
        <f t="shared" si="236"/>
        <v>0.29023270016549357</v>
      </c>
      <c r="BA87" s="4">
        <f t="shared" si="237"/>
        <v>0.2384496036933845</v>
      </c>
      <c r="BB87" s="4">
        <f t="shared" si="238"/>
        <v>-0.39231102288292469</v>
      </c>
      <c r="BC87" s="4">
        <f t="shared" si="239"/>
        <v>-0.25466502016923931</v>
      </c>
      <c r="BD87" s="4">
        <f t="shared" si="240"/>
        <v>0.71006040574924534</v>
      </c>
      <c r="BE87" s="4">
        <f t="shared" si="241"/>
        <v>-0.14960310852160749</v>
      </c>
      <c r="BF87" s="4">
        <f t="shared" si="242"/>
        <v>0.80614203496252868</v>
      </c>
      <c r="BG87" s="4">
        <f t="shared" si="243"/>
        <v>0.36059136035864026</v>
      </c>
      <c r="BH87" s="4">
        <f t="shared" si="244"/>
        <v>-2.9053625988560393E-3</v>
      </c>
      <c r="BI87" s="4">
        <f t="shared" si="245"/>
        <v>0.53241364762131937</v>
      </c>
      <c r="BJ87" s="4">
        <f t="shared" si="246"/>
        <v>0.50202246460161171</v>
      </c>
      <c r="BK87" s="4">
        <f t="shared" si="247"/>
        <v>3.5220991101287812E-2</v>
      </c>
      <c r="BL87" s="4">
        <f t="shared" si="248"/>
        <v>-0.22502708961054887</v>
      </c>
      <c r="BM87" s="4">
        <f t="shared" si="249"/>
        <v>-0.48727458017349073</v>
      </c>
      <c r="BN87" s="4">
        <f t="shared" si="250"/>
        <v>-0.18820871347153442</v>
      </c>
      <c r="BO87" s="4">
        <f t="shared" si="251"/>
        <v>0.17344726553838641</v>
      </c>
      <c r="BP87" s="4">
        <f t="shared" si="252"/>
        <v>-0.30277569606917376</v>
      </c>
      <c r="BQ87" s="4">
        <f t="shared" si="253"/>
        <v>-0.87410704289623264</v>
      </c>
      <c r="BR87" s="4">
        <f t="shared" si="254"/>
        <v>0.21120560444230532</v>
      </c>
      <c r="BS87" s="4">
        <f t="shared" si="255"/>
        <v>-0.6985376394596039</v>
      </c>
      <c r="BT87" s="4">
        <f t="shared" si="256"/>
        <v>-5.8835501853638429E-2</v>
      </c>
      <c r="BU87" s="4">
        <f t="shared" si="257"/>
        <v>0.2287617251617812</v>
      </c>
      <c r="BV87" t="s">
        <v>277</v>
      </c>
      <c r="BW87" s="1">
        <f t="shared" si="231"/>
        <v>45386</v>
      </c>
      <c r="BX87">
        <f>group_stock_price_index[[#This Row],[VNINDEX]]</f>
        <v>1268.25</v>
      </c>
      <c r="BY87" s="5">
        <f t="shared" si="258"/>
        <v>0.1075418506314811</v>
      </c>
      <c r="BZ87" s="5">
        <f t="shared" si="259"/>
        <v>0.44710469030934652</v>
      </c>
      <c r="CA87" s="5">
        <f t="shared" si="260"/>
        <v>0.28918942935620773</v>
      </c>
      <c r="CB87" s="5">
        <f t="shared" si="261"/>
        <v>0.24003881977006417</v>
      </c>
      <c r="CC87" s="5">
        <f t="shared" si="262"/>
        <v>0.36117865338213445</v>
      </c>
      <c r="CD87" s="5">
        <f t="shared" ref="CD87:CE87" si="335">IF(AVERAGE(BS87:BS91)&lt;0,0,AVERAGE(BS87:BS91))</f>
        <v>0</v>
      </c>
      <c r="CE87" s="5">
        <f t="shared" si="335"/>
        <v>0.10886132904254091</v>
      </c>
      <c r="CF87" s="5">
        <f t="shared" ref="CF87:CG87" si="336">IF(AVERAGE(BE87:BE91)&lt;0,0,AVERAGE(BE87:BE91))</f>
        <v>0.19254044122040698</v>
      </c>
      <c r="CG87" s="5">
        <f t="shared" si="336"/>
        <v>0.64467989854987517</v>
      </c>
      <c r="CH87" s="5">
        <f t="shared" si="265"/>
        <v>0.62418637251840137</v>
      </c>
      <c r="CI87" s="5">
        <f t="shared" si="266"/>
        <v>0.21558829592816159</v>
      </c>
      <c r="CJ87" s="5">
        <f t="shared" si="267"/>
        <v>0.63133107230212726</v>
      </c>
      <c r="CK87" s="5">
        <f t="shared" si="268"/>
        <v>0</v>
      </c>
      <c r="CL87" s="5">
        <f t="shared" si="269"/>
        <v>0.82933352814938299</v>
      </c>
      <c r="CM87" s="5">
        <f t="shared" si="270"/>
        <v>0</v>
      </c>
      <c r="CN87" s="5">
        <f t="shared" si="271"/>
        <v>5.3563081879931029E-2</v>
      </c>
      <c r="CO87" s="5">
        <f t="shared" si="272"/>
        <v>0.46644388087916722</v>
      </c>
      <c r="CP87" s="5">
        <f t="shared" si="273"/>
        <v>0</v>
      </c>
      <c r="CQ87" s="5">
        <f t="shared" si="274"/>
        <v>0.488092443677209</v>
      </c>
      <c r="CR87" s="5">
        <f t="shared" ref="CR87:CS87" si="337">IF(AVERAGE(BH87:BH91)&lt;0,0,AVERAGE(BH87:BH91))</f>
        <v>0.28446999686371155</v>
      </c>
      <c r="CS87" s="5">
        <f t="shared" si="337"/>
        <v>0.61534402168506919</v>
      </c>
      <c r="CT87" s="5">
        <f t="shared" si="276"/>
        <v>0.58133934275951016</v>
      </c>
      <c r="CU87" s="5">
        <f t="shared" si="277"/>
        <v>0.55630111177420805</v>
      </c>
    </row>
    <row r="88" spans="1:99" x14ac:dyDescent="0.25">
      <c r="A88" s="1">
        <f>eod_group_score_df_positive[[#This Row],[date]]</f>
        <v>45385</v>
      </c>
      <c r="B88" s="1" t="s">
        <v>277</v>
      </c>
      <c r="C88" s="2">
        <f>AVERAGE(eod_group_score_df_positive!C88:C92)</f>
        <v>0.16203370238792192</v>
      </c>
      <c r="D88" s="2">
        <f>AVERAGE(eod_group_score_df_positive!D88:D92)</f>
        <v>7.0689494114998558E-2</v>
      </c>
      <c r="E88" s="2">
        <f>AVERAGE(eod_group_score_df_positive!E88:E92)</f>
        <v>0.48725868253456717</v>
      </c>
      <c r="F88" s="2">
        <f>AVERAGE(eod_group_score_df_positive!F88:F92)</f>
        <v>0.24484397609086272</v>
      </c>
      <c r="G88" s="2">
        <f>AVERAGE(eod_group_score_df_positive!G88:G92)</f>
        <v>0.55631541934025308</v>
      </c>
      <c r="H88" s="2">
        <f>AVERAGE(eod_group_score_df_positive!H88:H92)</f>
        <v>0.75525344135547845</v>
      </c>
      <c r="I88" s="2">
        <f>AVERAGE(eod_group_score_df_positive!I88:I92)</f>
        <v>0.23624160520293028</v>
      </c>
      <c r="J88" s="2">
        <f>AVERAGE(eod_group_score_df_positive!J88:J92)</f>
        <v>1.6696547808024182</v>
      </c>
      <c r="K88" s="2">
        <f>AVERAGE(eod_group_score_df_positive!K88:K92)</f>
        <v>0.52004937164099285</v>
      </c>
      <c r="L88" s="2">
        <f>AVERAGE(eod_group_score_df_positive!L88:L92)</f>
        <v>0.16995623385319911</v>
      </c>
      <c r="M88" s="2">
        <f>AVERAGE(eod_group_score_df_positive!M88:M92)</f>
        <v>0.77395562019685293</v>
      </c>
      <c r="N88" s="2">
        <f>AVERAGE(eod_group_score_df_positive!N88:N92)</f>
        <v>0.85294137986106533</v>
      </c>
      <c r="O88" s="2">
        <f>AVERAGE(eod_group_score_df_positive!O88:O92)</f>
        <v>0.13246945764197657</v>
      </c>
      <c r="P88" s="2">
        <f>AVERAGE(eod_group_score_df_positive!P88:P92)</f>
        <v>0.59315073280578012</v>
      </c>
      <c r="Q88" s="2">
        <f>AVERAGE(eod_group_score_df_positive!Q88:Q92)</f>
        <v>0.15129177403818531</v>
      </c>
      <c r="R88" s="2">
        <f>AVERAGE(eod_group_score_df_positive!R88:R92)</f>
        <v>0.26586400606678257</v>
      </c>
      <c r="S88" s="2">
        <f>AVERAGE(eod_group_score_df_positive!S88:S92)</f>
        <v>0.36973838038749501</v>
      </c>
      <c r="T88" s="2">
        <f>AVERAGE(eod_group_score_df_positive!T88:T92)</f>
        <v>0.23927026011091099</v>
      </c>
      <c r="U88" s="2">
        <f>AVERAGE(eod_group_score_df_positive!U88:U92)</f>
        <v>4.1621626522370225E-2</v>
      </c>
      <c r="V88" s="2">
        <f>AVERAGE(eod_group_score_df_positive!V88:V92)</f>
        <v>0.39218083617994681</v>
      </c>
      <c r="W88" s="2">
        <f>AVERAGE(eod_group_score_df_positive!W88:W92)</f>
        <v>0.16934249939772159</v>
      </c>
      <c r="X88" s="2">
        <f>AVERAGE(eod_group_score_df_positive!X88:X92)</f>
        <v>0.21552409919183116</v>
      </c>
      <c r="Y88" s="2">
        <f>AVERAGE(eod_group_score_df_positive!Y88:Y92)</f>
        <v>0.17251776306904812</v>
      </c>
      <c r="Z88" s="1" t="s">
        <v>277</v>
      </c>
      <c r="AA88" s="2">
        <f>ABS(AVERAGE(eod_group_score_df_negative!C88:C92))</f>
        <v>0.34354410401737273</v>
      </c>
      <c r="AB88" s="2">
        <f>ABS(AVERAGE(eod_group_score_df_negative!D88:D92))</f>
        <v>2.2529074280563638E-2</v>
      </c>
      <c r="AC88" s="2">
        <f>ABS(AVERAGE(eod_group_score_df_negative!E88:E92))</f>
        <v>0.3081003592167989</v>
      </c>
      <c r="AD88" s="2">
        <f>ABS(AVERAGE(eod_group_score_df_negative!F88:F92))</f>
        <v>0.36635804920433468</v>
      </c>
      <c r="AE88" s="2">
        <f>ABS(AVERAGE(eod_group_score_df_negative!G88:G92))</f>
        <v>0.36249313398457356</v>
      </c>
      <c r="AF88" s="2">
        <f>ABS(AVERAGE(eod_group_score_df_negative!H88:H92))</f>
        <v>7.6989674841223404E-2</v>
      </c>
      <c r="AG88" s="2">
        <f>ABS(AVERAGE(eod_group_score_df_negative!I88:I92))</f>
        <v>0.27643611760856113</v>
      </c>
      <c r="AH88" s="2">
        <f>ABS(AVERAGE(eod_group_score_df_negative!J88:J92))</f>
        <v>0.105861646090292</v>
      </c>
      <c r="AI88" s="2">
        <f>ABS(AVERAGE(eod_group_score_df_negative!K88:K92))</f>
        <v>0.14869106436557872</v>
      </c>
      <c r="AJ88" s="2">
        <f>ABS(AVERAGE(eod_group_score_df_negative!L88:L92))</f>
        <v>0.18641136606241976</v>
      </c>
      <c r="AK88" s="2">
        <f>ABS(AVERAGE(eod_group_score_df_negative!M88:M92))</f>
        <v>0.13211054329125443</v>
      </c>
      <c r="AL88" s="2">
        <f>ABS(AVERAGE(eod_group_score_df_negative!N88:N92))</f>
        <v>0.20230784713216349</v>
      </c>
      <c r="AM88" s="2">
        <f>ABS(AVERAGE(eod_group_score_df_negative!O88:O92))</f>
        <v>4.9915905065150423E-2</v>
      </c>
      <c r="AN88" s="2">
        <f>ABS(AVERAGE(eod_group_score_df_negative!P88:P92))</f>
        <v>0.31809107962471972</v>
      </c>
      <c r="AO88" s="2">
        <f>ABS(AVERAGE(eod_group_score_df_negative!Q88:Q92))</f>
        <v>0.23996055478781475</v>
      </c>
      <c r="AP88" s="2">
        <f>ABS(AVERAGE(eod_group_score_df_negative!R88:R92))</f>
        <v>0.12296531723119827</v>
      </c>
      <c r="AQ88" s="2">
        <f>ABS(AVERAGE(eod_group_score_df_negative!S88:S92))</f>
        <v>0.16572612395747319</v>
      </c>
      <c r="AR88" s="2">
        <f>ABS(AVERAGE(eod_group_score_df_negative!T88:T92))</f>
        <v>0.25766907364482605</v>
      </c>
      <c r="AS88" s="2">
        <f>ABS(AVERAGE(eod_group_score_df_negative!U88:U92))</f>
        <v>0.24696668053579796</v>
      </c>
      <c r="AT88" s="2">
        <f>ABS(AVERAGE(eod_group_score_df_negative!V88:V92))</f>
        <v>0.25461789239645943</v>
      </c>
      <c r="AU88" s="2">
        <f>ABS(AVERAGE(eod_group_score_df_negative!W88:W92))</f>
        <v>0.28136732956709654</v>
      </c>
      <c r="AV88" s="2">
        <f>ABS(AVERAGE(eod_group_score_df_negative!X88:X92))</f>
        <v>0.28950178530451121</v>
      </c>
      <c r="AW88" s="2">
        <f>ABS(AVERAGE(eod_group_score_df_negative!Y88:Y92))</f>
        <v>0.10099212427115664</v>
      </c>
      <c r="AX88" t="s">
        <v>277</v>
      </c>
      <c r="AY88" s="4">
        <f t="shared" si="235"/>
        <v>-0.35901576242044064</v>
      </c>
      <c r="AZ88" s="4">
        <f t="shared" si="236"/>
        <v>0.51663977106011494</v>
      </c>
      <c r="BA88" s="4">
        <f t="shared" si="237"/>
        <v>0.22525465093508576</v>
      </c>
      <c r="BB88" s="4">
        <f t="shared" si="238"/>
        <v>-0.19881163360802556</v>
      </c>
      <c r="BC88" s="4">
        <f t="shared" si="239"/>
        <v>0.21094958754389986</v>
      </c>
      <c r="BD88" s="4">
        <f t="shared" si="240"/>
        <v>0.81498272958252549</v>
      </c>
      <c r="BE88" s="4">
        <f t="shared" si="241"/>
        <v>-7.8401129241986084E-2</v>
      </c>
      <c r="BF88" s="4">
        <f t="shared" si="242"/>
        <v>0.88075396601589551</v>
      </c>
      <c r="BG88" s="4">
        <f t="shared" si="243"/>
        <v>0.55531008337555476</v>
      </c>
      <c r="BH88" s="4">
        <f t="shared" si="244"/>
        <v>-4.6174602329496058E-2</v>
      </c>
      <c r="BI88" s="4">
        <f t="shared" si="245"/>
        <v>0.70838654258389944</v>
      </c>
      <c r="BJ88" s="4">
        <f t="shared" si="246"/>
        <v>0.61656859449476464</v>
      </c>
      <c r="BK88" s="4">
        <f t="shared" si="247"/>
        <v>0.45263255423292931</v>
      </c>
      <c r="BL88" s="4">
        <f t="shared" si="248"/>
        <v>0.30185143990200641</v>
      </c>
      <c r="BM88" s="4">
        <f t="shared" si="249"/>
        <v>-0.22662812261256274</v>
      </c>
      <c r="BN88" s="4">
        <f t="shared" si="250"/>
        <v>0.36751006231614208</v>
      </c>
      <c r="BO88" s="4">
        <f t="shared" si="251"/>
        <v>0.38100052342328328</v>
      </c>
      <c r="BP88" s="4">
        <f t="shared" si="252"/>
        <v>-3.7024264903447388E-2</v>
      </c>
      <c r="BQ88" s="4">
        <f t="shared" si="253"/>
        <v>-0.71155015290358992</v>
      </c>
      <c r="BR88" s="4">
        <f t="shared" si="254"/>
        <v>0.21268276776959846</v>
      </c>
      <c r="BS88" s="4">
        <f t="shared" si="255"/>
        <v>-0.24855200168736385</v>
      </c>
      <c r="BT88" s="4">
        <f t="shared" si="256"/>
        <v>-0.14648295935654329</v>
      </c>
      <c r="BU88" s="4">
        <f t="shared" si="257"/>
        <v>0.26151024920325622</v>
      </c>
      <c r="BV88" t="s">
        <v>277</v>
      </c>
      <c r="BW88" s="1">
        <f t="shared" si="231"/>
        <v>45385</v>
      </c>
      <c r="BX88">
        <f>group_stock_price_index[[#This Row],[VNINDEX]]</f>
        <v>1271.47</v>
      </c>
      <c r="BY88" s="5">
        <f t="shared" si="258"/>
        <v>0.21164757207283361</v>
      </c>
      <c r="BZ88" s="5">
        <f t="shared" si="259"/>
        <v>0.50182998474842355</v>
      </c>
      <c r="CA88" s="5">
        <f t="shared" si="260"/>
        <v>0.44551212749208197</v>
      </c>
      <c r="CB88" s="5">
        <f t="shared" si="261"/>
        <v>0.27695435642405691</v>
      </c>
      <c r="CC88" s="5">
        <f t="shared" si="262"/>
        <v>0.3988713616163066</v>
      </c>
      <c r="CD88" s="5">
        <f t="shared" ref="CD88:CE88" si="338">IF(AVERAGE(BS88:BS92)&lt;0,0,AVERAGE(BS88:BS92))</f>
        <v>0</v>
      </c>
      <c r="CE88" s="5">
        <f t="shared" si="338"/>
        <v>0.1584042878856598</v>
      </c>
      <c r="CF88" s="5">
        <f t="shared" ref="CF88:CG88" si="339">IF(AVERAGE(BE88:BE92)&lt;0,0,AVERAGE(BE88:BE92))</f>
        <v>0.28590862157401148</v>
      </c>
      <c r="CG88" s="5">
        <f t="shared" si="339"/>
        <v>0.51713697530447744</v>
      </c>
      <c r="CH88" s="5">
        <f t="shared" si="265"/>
        <v>0.63204037212431663</v>
      </c>
      <c r="CI88" s="5">
        <f t="shared" si="266"/>
        <v>0.3621789592822991</v>
      </c>
      <c r="CJ88" s="5">
        <f t="shared" si="267"/>
        <v>0.69372826804874221</v>
      </c>
      <c r="CK88" s="5">
        <f t="shared" si="268"/>
        <v>0</v>
      </c>
      <c r="CL88" s="5">
        <f t="shared" si="269"/>
        <v>0.84782778282286286</v>
      </c>
      <c r="CM88" s="5">
        <f t="shared" si="270"/>
        <v>9.3149740276973966E-2</v>
      </c>
      <c r="CN88" s="5">
        <f t="shared" si="271"/>
        <v>0.17858976268158905</v>
      </c>
      <c r="CO88" s="5">
        <f t="shared" si="272"/>
        <v>0.57248703111887111</v>
      </c>
      <c r="CP88" s="5">
        <f t="shared" si="273"/>
        <v>6.7121542392906602E-2</v>
      </c>
      <c r="CQ88" s="5">
        <f t="shared" si="274"/>
        <v>0.55707485314595262</v>
      </c>
      <c r="CR88" s="5">
        <f t="shared" ref="CR88:CS88" si="340">IF(AVERAGE(BH88:BH92)&lt;0,0,AVERAGE(BH88:BH92))</f>
        <v>0.25358141094156522</v>
      </c>
      <c r="CS88" s="5">
        <f t="shared" si="340"/>
        <v>0.62062726459710194</v>
      </c>
      <c r="CT88" s="5">
        <f t="shared" si="276"/>
        <v>0.63618591470018582</v>
      </c>
      <c r="CU88" s="5">
        <f t="shared" si="277"/>
        <v>0.53753052634911169</v>
      </c>
    </row>
    <row r="89" spans="1:99" x14ac:dyDescent="0.25">
      <c r="A89" s="1">
        <f>eod_group_score_df_positive[[#This Row],[date]]</f>
        <v>45384</v>
      </c>
      <c r="B89" s="1" t="s">
        <v>277</v>
      </c>
      <c r="C89" s="2">
        <f>AVERAGE(eod_group_score_df_positive!C89:C93)</f>
        <v>0.28235110318896905</v>
      </c>
      <c r="D89" s="2">
        <f>AVERAGE(eod_group_score_df_positive!D89:D93)</f>
        <v>0.17891788390364685</v>
      </c>
      <c r="E89" s="2">
        <f>AVERAGE(eod_group_score_df_positive!E89:E93)</f>
        <v>0.52706680250849902</v>
      </c>
      <c r="F89" s="2">
        <f>AVERAGE(eod_group_score_df_positive!F89:F93)</f>
        <v>0.22925218808870107</v>
      </c>
      <c r="G89" s="2">
        <f>AVERAGE(eod_group_score_df_positive!G89:G93)</f>
        <v>0.56448180643153445</v>
      </c>
      <c r="H89" s="2">
        <f>AVERAGE(eod_group_score_df_positive!H89:H93)</f>
        <v>0.80412797764087929</v>
      </c>
      <c r="I89" s="2">
        <f>AVERAGE(eod_group_score_df_positive!I89:I93)</f>
        <v>0.31766136848028242</v>
      </c>
      <c r="J89" s="2">
        <f>AVERAGE(eod_group_score_df_positive!J89:J93)</f>
        <v>1.5673908190959192</v>
      </c>
      <c r="K89" s="2">
        <f>AVERAGE(eod_group_score_df_positive!K89:K93)</f>
        <v>0.9902136390345706</v>
      </c>
      <c r="L89" s="2">
        <f>AVERAGE(eod_group_score_df_positive!L89:L93)</f>
        <v>0.24208012162451226</v>
      </c>
      <c r="M89" s="2">
        <f>AVERAGE(eod_group_score_df_positive!M89:M93)</f>
        <v>0.78204930181468446</v>
      </c>
      <c r="N89" s="2">
        <f>AVERAGE(eod_group_score_df_positive!N89:N93)</f>
        <v>0.81179524127031422</v>
      </c>
      <c r="O89" s="2">
        <f>AVERAGE(eod_group_score_df_positive!O89:O93)</f>
        <v>0.11331866460896192</v>
      </c>
      <c r="P89" s="2">
        <f>AVERAGE(eod_group_score_df_positive!P89:P93)</f>
        <v>0.53292643507576432</v>
      </c>
      <c r="Q89" s="2">
        <f>AVERAGE(eod_group_score_df_positive!Q89:Q93)</f>
        <v>0.15994054043379827</v>
      </c>
      <c r="R89" s="2">
        <f>AVERAGE(eod_group_score_df_positive!R89:R93)</f>
        <v>0.26706229854023367</v>
      </c>
      <c r="S89" s="2">
        <f>AVERAGE(eod_group_score_df_positive!S89:S93)</f>
        <v>0.33301826679665025</v>
      </c>
      <c r="T89" s="2">
        <f>AVERAGE(eod_group_score_df_positive!T89:T93)</f>
        <v>0.26903759605750333</v>
      </c>
      <c r="U89" s="2">
        <f>AVERAGE(eod_group_score_df_positive!U89:U93)</f>
        <v>5.2645356937227786E-2</v>
      </c>
      <c r="V89" s="2">
        <f>AVERAGE(eod_group_score_df_positive!V89:V93)</f>
        <v>0.82036657978085969</v>
      </c>
      <c r="W89" s="2">
        <f>AVERAGE(eod_group_score_df_positive!W89:W93)</f>
        <v>0.17043769457130167</v>
      </c>
      <c r="X89" s="2">
        <f>AVERAGE(eod_group_score_df_positive!X89:X93)</f>
        <v>0.26976935103963329</v>
      </c>
      <c r="Y89" s="2">
        <f>AVERAGE(eod_group_score_df_positive!Y89:Y93)</f>
        <v>0.2204137537139248</v>
      </c>
      <c r="Z89" s="1" t="s">
        <v>277</v>
      </c>
      <c r="AA89" s="2">
        <f>ABS(AVERAGE(eod_group_score_df_negative!C89:C93))</f>
        <v>9.8024497546479433E-2</v>
      </c>
      <c r="AB89" s="2">
        <f>ABS(AVERAGE(eod_group_score_df_negative!D89:D93))</f>
        <v>1.8792853048526629E-2</v>
      </c>
      <c r="AC89" s="2">
        <f>ABS(AVERAGE(eod_group_score_df_negative!E89:E93))</f>
        <v>0.11743271859023152</v>
      </c>
      <c r="AD89" s="2">
        <f>ABS(AVERAGE(eod_group_score_df_negative!F89:F93))</f>
        <v>0.1602180916146235</v>
      </c>
      <c r="AE89" s="2">
        <f>ABS(AVERAGE(eod_group_score_df_negative!G89:G93))</f>
        <v>0.13470085959552322</v>
      </c>
      <c r="AF89" s="2">
        <f>ABS(AVERAGE(eod_group_score_df_negative!H89:H93))</f>
        <v>4.2292603675787022E-2</v>
      </c>
      <c r="AG89" s="2">
        <f>ABS(AVERAGE(eod_group_score_df_negative!I89:I93))</f>
        <v>0.13754711372279679</v>
      </c>
      <c r="AH89" s="2">
        <f>ABS(AVERAGE(eod_group_score_df_negative!J89:J93))</f>
        <v>8.4474620349674165E-2</v>
      </c>
      <c r="AI89" s="2">
        <f>ABS(AVERAGE(eod_group_score_df_negative!K89:K93))</f>
        <v>7.6640338829826016E-2</v>
      </c>
      <c r="AJ89" s="2">
        <f>ABS(AVERAGE(eod_group_score_df_negative!L89:L93))</f>
        <v>2.3489339249696393E-2</v>
      </c>
      <c r="AK89" s="2">
        <f>ABS(AVERAGE(eod_group_score_df_negative!M89:M93))</f>
        <v>7.3119749045803914E-2</v>
      </c>
      <c r="AL89" s="2">
        <f>ABS(AVERAGE(eod_group_score_df_negative!N89:N93))</f>
        <v>9.2403680334165905E-2</v>
      </c>
      <c r="AM89" s="2">
        <f>ABS(AVERAGE(eod_group_score_df_negative!O89:O93))</f>
        <v>2.6394086443035765E-2</v>
      </c>
      <c r="AN89" s="2">
        <f>ABS(AVERAGE(eod_group_score_df_negative!P89:P93))</f>
        <v>0.31049843408894168</v>
      </c>
      <c r="AO89" s="2">
        <f>ABS(AVERAGE(eod_group_score_df_negative!Q89:Q93))</f>
        <v>8.8512401616603231E-2</v>
      </c>
      <c r="AP89" s="2">
        <f>ABS(AVERAGE(eod_group_score_df_negative!R89:R93))</f>
        <v>3.9483714819079349E-2</v>
      </c>
      <c r="AQ89" s="2">
        <f>ABS(AVERAGE(eod_group_score_df_negative!S89:S93))</f>
        <v>0.12645589275666377</v>
      </c>
      <c r="AR89" s="2">
        <f>ABS(AVERAGE(eod_group_score_df_negative!T89:T93))</f>
        <v>0.21526251442892025</v>
      </c>
      <c r="AS89" s="2">
        <f>ABS(AVERAGE(eod_group_score_df_negative!U89:U93))</f>
        <v>0.19533879684653718</v>
      </c>
      <c r="AT89" s="2">
        <f>ABS(AVERAGE(eod_group_score_df_negative!V89:V93))</f>
        <v>0.10636619197552186</v>
      </c>
      <c r="AU89" s="2">
        <f>ABS(AVERAGE(eod_group_score_df_negative!W89:W93))</f>
        <v>9.6478046969805054E-2</v>
      </c>
      <c r="AV89" s="2">
        <f>ABS(AVERAGE(eod_group_score_df_negative!X89:X93))</f>
        <v>0.12870240657525128</v>
      </c>
      <c r="AW89" s="2">
        <f>ABS(AVERAGE(eod_group_score_df_negative!Y89:Y93))</f>
        <v>2.8322522221625724E-2</v>
      </c>
      <c r="AX89" t="s">
        <v>277</v>
      </c>
      <c r="AY89" s="4">
        <f t="shared" si="235"/>
        <v>0.48459103393093</v>
      </c>
      <c r="AZ89" s="4">
        <f t="shared" si="236"/>
        <v>0.8098954731722775</v>
      </c>
      <c r="BA89" s="4">
        <f t="shared" si="237"/>
        <v>0.6355847762616349</v>
      </c>
      <c r="BB89" s="4">
        <f t="shared" si="238"/>
        <v>0.17725125656998439</v>
      </c>
      <c r="BC89" s="4">
        <f t="shared" si="239"/>
        <v>0.61469050609927323</v>
      </c>
      <c r="BD89" s="4">
        <f t="shared" si="240"/>
        <v>0.90006716611262472</v>
      </c>
      <c r="BE89" s="4">
        <f t="shared" si="241"/>
        <v>0.3956742059941063</v>
      </c>
      <c r="BF89" s="4">
        <f t="shared" si="242"/>
        <v>0.89772215298841052</v>
      </c>
      <c r="BG89" s="4">
        <f t="shared" si="243"/>
        <v>0.85632459470556066</v>
      </c>
      <c r="BH89" s="4">
        <f t="shared" si="244"/>
        <v>0.82310210539740858</v>
      </c>
      <c r="BI89" s="4">
        <f t="shared" si="245"/>
        <v>0.82899346281947572</v>
      </c>
      <c r="BJ89" s="4">
        <f t="shared" si="246"/>
        <v>0.79561205366138299</v>
      </c>
      <c r="BK89" s="4">
        <f t="shared" si="247"/>
        <v>0.62216639148115371</v>
      </c>
      <c r="BL89" s="4">
        <f t="shared" si="248"/>
        <v>0.26371999346794978</v>
      </c>
      <c r="BM89" s="4">
        <f t="shared" si="249"/>
        <v>0.28749162005376866</v>
      </c>
      <c r="BN89" s="4">
        <f t="shared" si="250"/>
        <v>0.74239616176120904</v>
      </c>
      <c r="BO89" s="4">
        <f t="shared" si="251"/>
        <v>0.44956254828519576</v>
      </c>
      <c r="BP89" s="4">
        <f t="shared" si="252"/>
        <v>0.1110366908125877</v>
      </c>
      <c r="BQ89" s="4">
        <f t="shared" si="253"/>
        <v>-0.57541354047054938</v>
      </c>
      <c r="BR89" s="4">
        <f t="shared" si="254"/>
        <v>0.77044905453395729</v>
      </c>
      <c r="BS89" s="4">
        <f t="shared" si="255"/>
        <v>0.27708986804027202</v>
      </c>
      <c r="BT89" s="4">
        <f t="shared" si="256"/>
        <v>0.35401993182342562</v>
      </c>
      <c r="BU89" s="4">
        <f t="shared" si="257"/>
        <v>0.77226866394860461</v>
      </c>
      <c r="BV89" t="s">
        <v>277</v>
      </c>
      <c r="BW89" s="1">
        <f t="shared" si="231"/>
        <v>45384</v>
      </c>
      <c r="BX89">
        <f>group_stock_price_index[[#This Row],[VNINDEX]]</f>
        <v>1287.04</v>
      </c>
      <c r="BY89" s="5">
        <f t="shared" si="258"/>
        <v>0.38031323153341695</v>
      </c>
      <c r="BZ89" s="5">
        <f t="shared" si="259"/>
        <v>0.61036908527328682</v>
      </c>
      <c r="CA89" s="5">
        <f t="shared" si="260"/>
        <v>0.42856366319561862</v>
      </c>
      <c r="CB89" s="5">
        <f t="shared" si="261"/>
        <v>0.26251767605146054</v>
      </c>
      <c r="CC89" s="5">
        <f t="shared" si="262"/>
        <v>0.30926820435799274</v>
      </c>
      <c r="CD89" s="5">
        <f t="shared" ref="CD89:CE89" si="341">IF(AVERAGE(BS89:BS93)&lt;0,0,AVERAGE(BS89:BS93))</f>
        <v>0</v>
      </c>
      <c r="CE89" s="5">
        <f t="shared" si="341"/>
        <v>0.30096489991679309</v>
      </c>
      <c r="CF89" s="5">
        <f t="shared" ref="CF89:CG89" si="342">IF(AVERAGE(BE89:BE93)&lt;0,0,AVERAGE(BE89:BE93))</f>
        <v>0.35536499859381271</v>
      </c>
      <c r="CG89" s="5">
        <f t="shared" si="342"/>
        <v>0.43766457166892814</v>
      </c>
      <c r="CH89" s="5">
        <f t="shared" si="265"/>
        <v>0.62760600170246694</v>
      </c>
      <c r="CI89" s="5">
        <f t="shared" si="266"/>
        <v>0.39494798330193603</v>
      </c>
      <c r="CJ89" s="5">
        <f t="shared" si="267"/>
        <v>0.73456245123927355</v>
      </c>
      <c r="CK89" s="5">
        <f t="shared" si="268"/>
        <v>0</v>
      </c>
      <c r="CL89" s="5">
        <f t="shared" si="269"/>
        <v>0.84309188320091799</v>
      </c>
      <c r="CM89" s="5">
        <f t="shared" si="270"/>
        <v>0.20461683695692523</v>
      </c>
      <c r="CN89" s="5">
        <f t="shared" si="271"/>
        <v>0.3330245558679456</v>
      </c>
      <c r="CO89" s="5">
        <f t="shared" si="272"/>
        <v>0.5986845658453821</v>
      </c>
      <c r="CP89" s="5">
        <f t="shared" si="273"/>
        <v>4.8213754126980465E-2</v>
      </c>
      <c r="CQ89" s="5">
        <f t="shared" si="274"/>
        <v>0.64731267349955235</v>
      </c>
      <c r="CR89" s="5">
        <f t="shared" ref="CR89:CS89" si="343">IF(AVERAGE(BH89:BH93)&lt;0,0,AVERAGE(BH89:BH93))</f>
        <v>0.21477277221874497</v>
      </c>
      <c r="CS89" s="5">
        <f t="shared" si="343"/>
        <v>0.58991462507353121</v>
      </c>
      <c r="CT89" s="5">
        <f t="shared" si="276"/>
        <v>0.67508273592782653</v>
      </c>
      <c r="CU89" s="5">
        <f t="shared" si="277"/>
        <v>0.59584807706628196</v>
      </c>
    </row>
    <row r="90" spans="1:99" x14ac:dyDescent="0.25">
      <c r="A90" s="1">
        <f>eod_group_score_df_positive[[#This Row],[date]]</f>
        <v>45383</v>
      </c>
      <c r="B90" s="1" t="s">
        <v>277</v>
      </c>
      <c r="C90" s="2">
        <f>AVERAGE(eod_group_score_df_positive!C90:C94)</f>
        <v>0.22172866642934647</v>
      </c>
      <c r="D90" s="2">
        <f>AVERAGE(eod_group_score_df_positive!D90:D94)</f>
        <v>0.18380108410403204</v>
      </c>
      <c r="E90" s="2">
        <f>AVERAGE(eod_group_score_df_positive!E90:E94)</f>
        <v>0.66630821017309905</v>
      </c>
      <c r="F90" s="2">
        <f>AVERAGE(eod_group_score_df_positive!F90:F94)</f>
        <v>0.2668943241881076</v>
      </c>
      <c r="G90" s="2">
        <f>AVERAGE(eod_group_score_df_positive!G90:G94)</f>
        <v>0.49343988350090928</v>
      </c>
      <c r="H90" s="2">
        <f>AVERAGE(eod_group_score_df_positive!H90:H94)</f>
        <v>0.95178994587484611</v>
      </c>
      <c r="I90" s="2">
        <f>AVERAGE(eod_group_score_df_positive!I90:I94)</f>
        <v>0.46149849050247671</v>
      </c>
      <c r="J90" s="2">
        <f>AVERAGE(eod_group_score_df_positive!J90:J94)</f>
        <v>0.27687990323944528</v>
      </c>
      <c r="K90" s="2">
        <f>AVERAGE(eod_group_score_df_positive!K90:K94)</f>
        <v>0.64668831318438325</v>
      </c>
      <c r="L90" s="2">
        <f>AVERAGE(eod_group_score_df_positive!L90:L94)</f>
        <v>0.1555497098108268</v>
      </c>
      <c r="M90" s="2">
        <f>AVERAGE(eod_group_score_df_positive!M90:M94)</f>
        <v>0.23607122076117873</v>
      </c>
      <c r="N90" s="2">
        <f>AVERAGE(eod_group_score_df_positive!N90:N94)</f>
        <v>0.66209414322230731</v>
      </c>
      <c r="O90" s="2">
        <f>AVERAGE(eod_group_score_df_positive!O90:O94)</f>
        <v>9.8315507324434462E-2</v>
      </c>
      <c r="P90" s="2">
        <f>AVERAGE(eod_group_score_df_positive!P90:P94)</f>
        <v>0.61954744394754313</v>
      </c>
      <c r="Q90" s="2">
        <f>AVERAGE(eod_group_score_df_positive!Q90:Q94)</f>
        <v>0.22910189403425446</v>
      </c>
      <c r="R90" s="2">
        <f>AVERAGE(eod_group_score_df_positive!R90:R94)</f>
        <v>0.18433831680980192</v>
      </c>
      <c r="S90" s="2">
        <f>AVERAGE(eod_group_score_df_positive!S90:S94)</f>
        <v>0.22913143330250482</v>
      </c>
      <c r="T90" s="2">
        <f>AVERAGE(eod_group_score_df_positive!T90:T94)</f>
        <v>0.27234033932074031</v>
      </c>
      <c r="U90" s="2">
        <f>AVERAGE(eod_group_score_df_positive!U90:U94)</f>
        <v>0.14596417179605997</v>
      </c>
      <c r="V90" s="2">
        <f>AVERAGE(eod_group_score_df_positive!V90:V94)</f>
        <v>0.53589871535933487</v>
      </c>
      <c r="W90" s="2">
        <f>AVERAGE(eod_group_score_df_positive!W90:W94)</f>
        <v>3.8882767907401493E-2</v>
      </c>
      <c r="X90" s="2">
        <f>AVERAGE(eod_group_score_df_positive!X90:X94)</f>
        <v>0.22458802126952587</v>
      </c>
      <c r="Y90" s="2">
        <f>AVERAGE(eod_group_score_df_positive!Y90:Y94)</f>
        <v>0.25733015714584589</v>
      </c>
      <c r="Z90" s="1" t="s">
        <v>277</v>
      </c>
      <c r="AA90" s="2">
        <f>ABS(AVERAGE(eod_group_score_df_negative!C90:C94))</f>
        <v>8.8494291176948014E-2</v>
      </c>
      <c r="AB90" s="2">
        <f>ABS(AVERAGE(eod_group_score_df_negative!D90:D94))</f>
        <v>2.5570390525968691E-2</v>
      </c>
      <c r="AC90" s="2">
        <f>ABS(AVERAGE(eod_group_score_df_negative!E90:E94))</f>
        <v>0.11555112218392283</v>
      </c>
      <c r="AD90" s="2">
        <f>ABS(AVERAGE(eod_group_score_df_negative!F90:F94))</f>
        <v>0.15169254617153882</v>
      </c>
      <c r="AE90" s="2">
        <f>ABS(AVERAGE(eod_group_score_df_negative!G90:G94))</f>
        <v>0.13462978260528186</v>
      </c>
      <c r="AF90" s="2">
        <f>ABS(AVERAGE(eod_group_score_df_negative!H90:H94))</f>
        <v>4.7888954490817877E-2</v>
      </c>
      <c r="AG90" s="2">
        <f>ABS(AVERAGE(eod_group_score_df_negative!I90:I94))</f>
        <v>0.1012870939664328</v>
      </c>
      <c r="AH90" s="2">
        <f>ABS(AVERAGE(eod_group_score_df_negative!J90:J94))</f>
        <v>8.4574988730871409E-2</v>
      </c>
      <c r="AI90" s="2">
        <f>ABS(AVERAGE(eod_group_score_df_negative!K90:K94))</f>
        <v>7.6640338829826016E-2</v>
      </c>
      <c r="AJ90" s="2">
        <f>ABS(AVERAGE(eod_group_score_df_negative!L90:L94))</f>
        <v>2.3489339249696393E-2</v>
      </c>
      <c r="AK90" s="2">
        <f>ABS(AVERAGE(eod_group_score_df_negative!M90:M94))</f>
        <v>7.5024733054789461E-2</v>
      </c>
      <c r="AL90" s="2">
        <f>ABS(AVERAGE(eod_group_score_df_negative!N90:N94))</f>
        <v>0.11927852003630982</v>
      </c>
      <c r="AM90" s="2">
        <f>ABS(AVERAGE(eod_group_score_df_negative!O90:O94))</f>
        <v>2.521559625875049E-2</v>
      </c>
      <c r="AN90" s="2">
        <f>ABS(AVERAGE(eod_group_score_df_negative!P90:P94))</f>
        <v>0.29396642455624628</v>
      </c>
      <c r="AO90" s="2">
        <f>ABS(AVERAGE(eod_group_score_df_negative!Q90:Q94))</f>
        <v>8.3773825569083846E-2</v>
      </c>
      <c r="AP90" s="2">
        <f>ABS(AVERAGE(eod_group_score_df_negative!R90:R94))</f>
        <v>3.8829350817946806E-2</v>
      </c>
      <c r="AQ90" s="2">
        <f>ABS(AVERAGE(eod_group_score_df_negative!S90:S94))</f>
        <v>0.12709107328571864</v>
      </c>
      <c r="AR90" s="2">
        <f>ABS(AVERAGE(eod_group_score_df_negative!T90:T94))</f>
        <v>0.20240750106524613</v>
      </c>
      <c r="AS90" s="2">
        <f>ABS(AVERAGE(eod_group_score_df_negative!U90:U94))</f>
        <v>0.19533879684653718</v>
      </c>
      <c r="AT90" s="2">
        <f>ABS(AVERAGE(eod_group_score_df_negative!V90:V94))</f>
        <v>0.10638306163311165</v>
      </c>
      <c r="AU90" s="2">
        <f>ABS(AVERAGE(eod_group_score_df_negative!W90:W94))</f>
        <v>0.21760172178785492</v>
      </c>
      <c r="AV90" s="2">
        <f>ABS(AVERAGE(eod_group_score_df_negative!X90:X94))</f>
        <v>0.12896820141062454</v>
      </c>
      <c r="AW90" s="2">
        <f>ABS(AVERAGE(eod_group_score_df_negative!Y90:Y94))</f>
        <v>2.1428104721338524E-2</v>
      </c>
      <c r="AX90" t="s">
        <v>277</v>
      </c>
      <c r="AY90" s="4">
        <f t="shared" si="235"/>
        <v>0.42947941790138844</v>
      </c>
      <c r="AZ90" s="4">
        <f t="shared" si="236"/>
        <v>0.75574141060852307</v>
      </c>
      <c r="BA90" s="4">
        <f t="shared" si="237"/>
        <v>0.70441966373777709</v>
      </c>
      <c r="BB90" s="4">
        <f t="shared" si="238"/>
        <v>0.27521593765611507</v>
      </c>
      <c r="BC90" s="4">
        <f t="shared" si="239"/>
        <v>0.57129028873520138</v>
      </c>
      <c r="BD90" s="4">
        <f t="shared" si="240"/>
        <v>0.90419132688846193</v>
      </c>
      <c r="BE90" s="4">
        <f t="shared" si="241"/>
        <v>0.64005085858048205</v>
      </c>
      <c r="BF90" s="4">
        <f t="shared" si="242"/>
        <v>0.53203018905154642</v>
      </c>
      <c r="BG90" s="4">
        <f t="shared" si="243"/>
        <v>0.78808985758711392</v>
      </c>
      <c r="BH90" s="4">
        <f t="shared" si="244"/>
        <v>0.73760652357178291</v>
      </c>
      <c r="BI90" s="4">
        <f t="shared" si="245"/>
        <v>0.51767464581573397</v>
      </c>
      <c r="BJ90" s="4">
        <f t="shared" si="246"/>
        <v>0.69469492434282609</v>
      </c>
      <c r="BK90" s="4">
        <f t="shared" si="247"/>
        <v>0.59175308036051844</v>
      </c>
      <c r="BL90" s="4">
        <f t="shared" si="248"/>
        <v>0.35640511941494002</v>
      </c>
      <c r="BM90" s="4">
        <f t="shared" si="249"/>
        <v>0.46449135985820988</v>
      </c>
      <c r="BN90" s="4">
        <f t="shared" si="250"/>
        <v>0.65201634062228508</v>
      </c>
      <c r="BO90" s="4">
        <f t="shared" si="251"/>
        <v>0.28645118747294668</v>
      </c>
      <c r="BP90" s="4">
        <f t="shared" si="252"/>
        <v>0.14730522670442558</v>
      </c>
      <c r="BQ90" s="4">
        <f t="shared" si="253"/>
        <v>-0.14466509109734974</v>
      </c>
      <c r="BR90" s="4">
        <f t="shared" si="254"/>
        <v>0.66873398734349354</v>
      </c>
      <c r="BS90" s="4">
        <f t="shared" si="255"/>
        <v>-0.69680218906335989</v>
      </c>
      <c r="BT90" s="4">
        <f t="shared" si="256"/>
        <v>0.27045152574051889</v>
      </c>
      <c r="BU90" s="4">
        <f t="shared" si="257"/>
        <v>0.84626030756679027</v>
      </c>
      <c r="BV90" t="s">
        <v>277</v>
      </c>
      <c r="BW90" s="1">
        <f t="shared" si="231"/>
        <v>45383</v>
      </c>
      <c r="BX90">
        <f>group_stock_price_index[[#This Row],[VNINDEX]]</f>
        <v>1281.52</v>
      </c>
      <c r="BY90" s="5">
        <f t="shared" si="258"/>
        <v>0.40697111089462712</v>
      </c>
      <c r="BZ90" s="5">
        <f t="shared" si="259"/>
        <v>0.63940479792821736</v>
      </c>
      <c r="CA90" s="5">
        <f t="shared" si="260"/>
        <v>0.38295516887072267</v>
      </c>
      <c r="CB90" s="5">
        <f t="shared" si="261"/>
        <v>0.28727279566842723</v>
      </c>
      <c r="CC90" s="5">
        <f t="shared" si="262"/>
        <v>0.1762948636925441</v>
      </c>
      <c r="CD90" s="5">
        <f t="shared" ref="CD90:CE90" si="344">IF(AVERAGE(BS90:BS94)&lt;0,0,AVERAGE(BS90:BS94))</f>
        <v>0</v>
      </c>
      <c r="CE90" s="5">
        <f t="shared" si="344"/>
        <v>0.36604292295583007</v>
      </c>
      <c r="CF90" s="5">
        <f t="shared" ref="CF90:CG90" si="345">IF(AVERAGE(BE90:BE94)&lt;0,0,AVERAGE(BE90:BE94))</f>
        <v>0.32890533849588027</v>
      </c>
      <c r="CG90" s="5">
        <f t="shared" si="345"/>
        <v>0.38333154183247736</v>
      </c>
      <c r="CH90" s="5">
        <f t="shared" si="265"/>
        <v>0.58609907483676404</v>
      </c>
      <c r="CI90" s="5">
        <f t="shared" si="266"/>
        <v>0.46255179813792113</v>
      </c>
      <c r="CJ90" s="5">
        <f t="shared" si="267"/>
        <v>0.6741616441028182</v>
      </c>
      <c r="CK90" s="5">
        <f t="shared" si="268"/>
        <v>0</v>
      </c>
      <c r="CL90" s="5">
        <f t="shared" si="269"/>
        <v>0.78939955150469543</v>
      </c>
      <c r="CM90" s="5">
        <f t="shared" si="270"/>
        <v>0.25839227656723057</v>
      </c>
      <c r="CN90" s="5">
        <f t="shared" si="271"/>
        <v>0.43346541669255989</v>
      </c>
      <c r="CO90" s="5">
        <f t="shared" si="272"/>
        <v>0.61459709499981652</v>
      </c>
      <c r="CP90" s="5">
        <f t="shared" si="273"/>
        <v>4.3364337675694198E-2</v>
      </c>
      <c r="CQ90" s="5">
        <f t="shared" si="274"/>
        <v>0.48292255458843047</v>
      </c>
      <c r="CR90" s="5">
        <f t="shared" ref="CR90:CS90" si="346">IF(AVERAGE(BH90:BH94)&lt;0,0,AVERAGE(BH90:BH94))</f>
        <v>0</v>
      </c>
      <c r="CS90" s="5">
        <f t="shared" si="346"/>
        <v>0.54509367856018509</v>
      </c>
      <c r="CT90" s="5">
        <f t="shared" si="276"/>
        <v>0.63548985625414978</v>
      </c>
      <c r="CU90" s="5">
        <f t="shared" si="277"/>
        <v>0.55697545393464032</v>
      </c>
    </row>
    <row r="91" spans="1:99" x14ac:dyDescent="0.25">
      <c r="A91" s="1">
        <f>eod_group_score_df_positive[[#This Row],[date]]</f>
        <v>45380</v>
      </c>
      <c r="B91" s="1" t="s">
        <v>277</v>
      </c>
      <c r="C91" s="2">
        <f>AVERAGE(eod_group_score_df_positive!C91:C95)</f>
        <v>0.19304974982363637</v>
      </c>
      <c r="D91" s="2">
        <f>AVERAGE(eod_group_score_df_positive!D91:D95)</f>
        <v>0.1678256161208185</v>
      </c>
      <c r="E91" s="2">
        <f>AVERAGE(eod_group_score_df_positive!E91:E95)</f>
        <v>0.40563864585035481</v>
      </c>
      <c r="F91" s="2">
        <f>AVERAGE(eod_group_score_df_positive!F91:F95)</f>
        <v>0.2510288516560536</v>
      </c>
      <c r="G91" s="2">
        <f>AVERAGE(eod_group_score_df_positive!G91:G95)</f>
        <v>0.46641528602273014</v>
      </c>
      <c r="H91" s="2">
        <f>AVERAGE(eod_group_score_df_positive!H91:H95)</f>
        <v>0.89338239911268114</v>
      </c>
      <c r="I91" s="2">
        <f>AVERAGE(eod_group_score_df_positive!I91:I95)</f>
        <v>0.26192939289787937</v>
      </c>
      <c r="J91" s="2">
        <f>AVERAGE(eod_group_score_df_positive!J91:J95)</f>
        <v>0.16719602048726673</v>
      </c>
      <c r="K91" s="2">
        <f>AVERAGE(eod_group_score_df_positive!K91:K95)</f>
        <v>0.65395360024216975</v>
      </c>
      <c r="L91" s="2">
        <f>AVERAGE(eod_group_score_df_positive!L91:L95)</f>
        <v>0.14398461499770029</v>
      </c>
      <c r="M91" s="2">
        <f>AVERAGE(eod_group_score_df_positive!M91:M95)</f>
        <v>0.19318265985630748</v>
      </c>
      <c r="N91" s="2">
        <f>AVERAGE(eod_group_score_df_positive!N91:N95)</f>
        <v>0.64825075722489878</v>
      </c>
      <c r="O91" s="2">
        <f>AVERAGE(eod_group_score_df_positive!O91:O95)</f>
        <v>0.12432738791025462</v>
      </c>
      <c r="P91" s="2">
        <f>AVERAGE(eod_group_score_df_positive!P91:P95)</f>
        <v>0.59429871305872362</v>
      </c>
      <c r="Q91" s="2">
        <f>AVERAGE(eod_group_score_df_positive!Q91:Q95)</f>
        <v>0.22654724007015573</v>
      </c>
      <c r="R91" s="2">
        <f>AVERAGE(eod_group_score_df_positive!R91:R95)</f>
        <v>0.1825578857896793</v>
      </c>
      <c r="S91" s="2">
        <f>AVERAGE(eod_group_score_df_positive!S91:S95)</f>
        <v>0.16148028956182353</v>
      </c>
      <c r="T91" s="2">
        <f>AVERAGE(eod_group_score_df_positive!T91:T95)</f>
        <v>0.24354438079656893</v>
      </c>
      <c r="U91" s="2">
        <f>AVERAGE(eod_group_score_df_positive!U91:U95)</f>
        <v>0.12924779570104358</v>
      </c>
      <c r="V91" s="2">
        <f>AVERAGE(eod_group_score_df_positive!V91:V95)</f>
        <v>0.51726228600035684</v>
      </c>
      <c r="W91" s="2">
        <f>AVERAGE(eod_group_score_df_positive!W91:W95)</f>
        <v>1.0620446108864836E-2</v>
      </c>
      <c r="X91" s="2">
        <f>AVERAGE(eod_group_score_df_positive!X91:X95)</f>
        <v>0.18921073975591393</v>
      </c>
      <c r="Y91" s="2">
        <f>AVERAGE(eod_group_score_df_positive!Y91:Y95)</f>
        <v>0.1848722917407736</v>
      </c>
      <c r="Z91" s="1" t="s">
        <v>277</v>
      </c>
      <c r="AA91" s="2">
        <f>ABS(AVERAGE(eod_group_score_df_negative!C91:C95))</f>
        <v>0.1230087225557569</v>
      </c>
      <c r="AB91" s="2">
        <f>ABS(AVERAGE(eod_group_score_df_negative!D91:D95))</f>
        <v>5.095550622274736E-2</v>
      </c>
      <c r="AC91" s="2">
        <f>ABS(AVERAGE(eod_group_score_df_negative!E91:E95))</f>
        <v>0.16096907192908255</v>
      </c>
      <c r="AD91" s="2">
        <f>ABS(AVERAGE(eod_group_score_df_negative!F91:F95))</f>
        <v>0.23461673011155398</v>
      </c>
      <c r="AE91" s="2">
        <f>ABS(AVERAGE(eod_group_score_df_negative!G91:G95))</f>
        <v>0.24912019440263961</v>
      </c>
      <c r="AF91" s="2">
        <f>ABS(AVERAGE(eod_group_score_df_negative!H91:H95))</f>
        <v>8.9779377887843487E-2</v>
      </c>
      <c r="AG91" s="2">
        <f>ABS(AVERAGE(eod_group_score_df_negative!I91:I95))</f>
        <v>0.19163530969266621</v>
      </c>
      <c r="AH91" s="2">
        <f>ABS(AVERAGE(eod_group_score_df_negative!J91:J95))</f>
        <v>0.13494239703848904</v>
      </c>
      <c r="AI91" s="2">
        <f>ABS(AVERAGE(eod_group_score_df_negative!K91:K95))</f>
        <v>0.16536286017496427</v>
      </c>
      <c r="AJ91" s="2">
        <f>ABS(AVERAGE(eod_group_score_df_negative!L91:L95))</f>
        <v>0.17221445005502772</v>
      </c>
      <c r="AK91" s="2">
        <f>ABS(AVERAGE(eod_group_score_df_negative!M91:M95))</f>
        <v>6.6253197280775458E-2</v>
      </c>
      <c r="AL91" s="2">
        <f>ABS(AVERAGE(eod_group_score_df_negative!N91:N95))</f>
        <v>0.20920460692902507</v>
      </c>
      <c r="AM91" s="2">
        <f>ABS(AVERAGE(eod_group_score_df_negative!O91:O95))</f>
        <v>2.8179789123936184E-2</v>
      </c>
      <c r="AN91" s="2">
        <f>ABS(AVERAGE(eod_group_score_df_negative!P91:P95))</f>
        <v>0.2663850649392891</v>
      </c>
      <c r="AO91" s="2">
        <f>ABS(AVERAGE(eod_group_score_df_negative!Q91:Q95))</f>
        <v>0.14190159760967719</v>
      </c>
      <c r="AP91" s="2">
        <f>ABS(AVERAGE(eod_group_score_df_negative!R91:R95))</f>
        <v>0.11375916587694132</v>
      </c>
      <c r="AQ91" s="2">
        <f>ABS(AVERAGE(eod_group_score_df_negative!S91:S95))</f>
        <v>0.19352577299707927</v>
      </c>
      <c r="AR91" s="2">
        <f>ABS(AVERAGE(eod_group_score_df_negative!T91:T95))</f>
        <v>0.23616444224864633</v>
      </c>
      <c r="AS91" s="2">
        <f>ABS(AVERAGE(eod_group_score_df_negative!U91:U95))</f>
        <v>0.43229957889285336</v>
      </c>
      <c r="AT91" s="2">
        <f>ABS(AVERAGE(eod_group_score_df_negative!V91:V95))</f>
        <v>0.13858315774303823</v>
      </c>
      <c r="AU91" s="2">
        <f>ABS(AVERAGE(eod_group_score_df_negative!W91:W95))</f>
        <v>0.19107767628281891</v>
      </c>
      <c r="AV91" s="2">
        <f>ABS(AVERAGE(eod_group_score_df_negative!X91:X95))</f>
        <v>0.14711797401184437</v>
      </c>
      <c r="AW91" s="2">
        <f>ABS(AVERAGE(eod_group_score_df_negative!Y91:Y95))</f>
        <v>3.6173660192416461E-2</v>
      </c>
      <c r="AX91" t="s">
        <v>277</v>
      </c>
      <c r="AY91" s="4">
        <f t="shared" si="235"/>
        <v>0.22160781434076843</v>
      </c>
      <c r="AZ91" s="4">
        <f t="shared" si="236"/>
        <v>0.53418735879114199</v>
      </c>
      <c r="BA91" s="4">
        <f t="shared" si="237"/>
        <v>0.4318147569188503</v>
      </c>
      <c r="BB91" s="4">
        <f t="shared" si="238"/>
        <v>3.3794442203642215E-2</v>
      </c>
      <c r="BC91" s="4">
        <f t="shared" si="239"/>
        <v>0.30368178457190337</v>
      </c>
      <c r="BD91" s="4">
        <f t="shared" si="240"/>
        <v>0.81736601241405749</v>
      </c>
      <c r="BE91" s="4">
        <f t="shared" si="241"/>
        <v>0.15498137929104014</v>
      </c>
      <c r="BF91" s="4">
        <f t="shared" si="242"/>
        <v>0.10675114973099452</v>
      </c>
      <c r="BG91" s="4">
        <f t="shared" si="243"/>
        <v>0.59633946548376682</v>
      </c>
      <c r="BH91" s="4">
        <f t="shared" si="244"/>
        <v>-8.9278679722281734E-2</v>
      </c>
      <c r="BI91" s="4">
        <f t="shared" si="245"/>
        <v>0.48925180958491765</v>
      </c>
      <c r="BJ91" s="4">
        <f t="shared" si="246"/>
        <v>0.51203382549142162</v>
      </c>
      <c r="BK91" s="4">
        <f t="shared" si="247"/>
        <v>0.63044638721994672</v>
      </c>
      <c r="BL91" s="4">
        <f t="shared" si="248"/>
        <v>0.38099201646646075</v>
      </c>
      <c r="BM91" s="4">
        <f t="shared" si="249"/>
        <v>0.2297351322737301</v>
      </c>
      <c r="BN91" s="4">
        <f t="shared" si="250"/>
        <v>0.23217941568257036</v>
      </c>
      <c r="BO91" s="4">
        <f t="shared" si="251"/>
        <v>-9.0267425869491269E-2</v>
      </c>
      <c r="BP91" s="4">
        <f t="shared" si="252"/>
        <v>1.5384204320184034E-2</v>
      </c>
      <c r="BQ91" s="4">
        <f t="shared" si="253"/>
        <v>-0.5396726917492447</v>
      </c>
      <c r="BR91" s="4">
        <f t="shared" si="254"/>
        <v>0.57739080429669032</v>
      </c>
      <c r="BS91" s="4">
        <f t="shared" si="255"/>
        <v>-0.89468968790655701</v>
      </c>
      <c r="BT91" s="4">
        <f t="shared" si="256"/>
        <v>0.12515364885894179</v>
      </c>
      <c r="BU91" s="4">
        <f t="shared" si="257"/>
        <v>0.67270461299060791</v>
      </c>
      <c r="BV91" t="s">
        <v>277</v>
      </c>
      <c r="BW91" s="1">
        <f t="shared" si="231"/>
        <v>45380</v>
      </c>
      <c r="BX91">
        <f>group_stock_price_index[[#This Row],[VNINDEX]]</f>
        <v>1284.0899999999999</v>
      </c>
      <c r="BY91" s="5">
        <f t="shared" si="258"/>
        <v>0.43408687241015542</v>
      </c>
      <c r="BZ91" s="5">
        <f t="shared" si="259"/>
        <v>0.6097590996091482</v>
      </c>
      <c r="CA91" s="5">
        <f t="shared" si="260"/>
        <v>0.28236998624881859</v>
      </c>
      <c r="CB91" s="5">
        <f t="shared" si="261"/>
        <v>0.34248983081979134</v>
      </c>
      <c r="CC91" s="5">
        <f t="shared" si="262"/>
        <v>0</v>
      </c>
      <c r="CD91" s="5">
        <f t="shared" ref="CD91:CE91" si="347">IF(AVERAGE(BS91:BS95)&lt;0,0,AVERAGE(BS91:BS95))</f>
        <v>0</v>
      </c>
      <c r="CE91" s="5">
        <f t="shared" si="347"/>
        <v>0.42587823225336896</v>
      </c>
      <c r="CF91" s="5">
        <f t="shared" ref="CF91:CG91" si="348">IF(AVERAGE(BE91:BE95)&lt;0,0,AVERAGE(BE91:BE95))</f>
        <v>0.20655116896778902</v>
      </c>
      <c r="CG91" s="5">
        <f t="shared" si="348"/>
        <v>0.37093089761130971</v>
      </c>
      <c r="CH91" s="5">
        <f t="shared" si="265"/>
        <v>0.46818041279277545</v>
      </c>
      <c r="CI91" s="5">
        <f t="shared" si="266"/>
        <v>0.44821044792051534</v>
      </c>
      <c r="CJ91" s="5">
        <f t="shared" si="267"/>
        <v>0.60127320044144594</v>
      </c>
      <c r="CK91" s="5">
        <f t="shared" si="268"/>
        <v>0</v>
      </c>
      <c r="CL91" s="5">
        <f t="shared" si="269"/>
        <v>0.6683942327174629</v>
      </c>
      <c r="CM91" s="5">
        <f t="shared" si="270"/>
        <v>0.24619757591164038</v>
      </c>
      <c r="CN91" s="5">
        <f t="shared" si="271"/>
        <v>0.49153129900462156</v>
      </c>
      <c r="CO91" s="5">
        <f t="shared" si="272"/>
        <v>0.61847469134746458</v>
      </c>
      <c r="CP91" s="5">
        <f t="shared" si="273"/>
        <v>1.5673884273659313E-2</v>
      </c>
      <c r="CQ91" s="5">
        <f t="shared" si="274"/>
        <v>0.29788882907165382</v>
      </c>
      <c r="CR91" s="5">
        <f t="shared" ref="CR91:CS91" si="349">IF(AVERAGE(BH91:BH95)&lt;0,0,AVERAGE(BH91:BH95))</f>
        <v>0</v>
      </c>
      <c r="CS91" s="5">
        <f t="shared" si="349"/>
        <v>0.55497626761469587</v>
      </c>
      <c r="CT91" s="5">
        <f t="shared" si="276"/>
        <v>0.59230729492532441</v>
      </c>
      <c r="CU91" s="5">
        <f t="shared" si="277"/>
        <v>0.4902123825157817</v>
      </c>
    </row>
    <row r="92" spans="1:99" x14ac:dyDescent="0.25">
      <c r="A92" s="1">
        <f>eod_group_score_df_positive[[#This Row],[date]]</f>
        <v>45379</v>
      </c>
      <c r="B92" s="1" t="s">
        <v>277</v>
      </c>
      <c r="C92" s="2">
        <f>AVERAGE(eod_group_score_df_positive!C92:C96)</f>
        <v>0.21363539548645655</v>
      </c>
      <c r="D92" s="2">
        <f>AVERAGE(eod_group_score_df_positive!D92:D96)</f>
        <v>0.15059309216082623</v>
      </c>
      <c r="E92" s="2">
        <f>AVERAGE(eod_group_score_df_positive!E92:E96)</f>
        <v>0.41744983465058183</v>
      </c>
      <c r="F92" s="2">
        <f>AVERAGE(eod_group_score_df_positive!F92:F96)</f>
        <v>0.26762715012263266</v>
      </c>
      <c r="G92" s="2">
        <f>AVERAGE(eod_group_score_df_positive!G92:G96)</f>
        <v>0.48939944521391832</v>
      </c>
      <c r="H92" s="2">
        <f>AVERAGE(eod_group_score_df_positive!H92:H96)</f>
        <v>0.80045540057273123</v>
      </c>
      <c r="I92" s="2">
        <f>AVERAGE(eod_group_score_df_positive!I92:I96)</f>
        <v>0.35368225509752488</v>
      </c>
      <c r="J92" s="2">
        <f>AVERAGE(eod_group_score_df_positive!J92:J96)</f>
        <v>0.18523409429422039</v>
      </c>
      <c r="K92" s="2">
        <f>AVERAGE(eod_group_score_df_positive!K92:K96)</f>
        <v>0.67146767783918127</v>
      </c>
      <c r="L92" s="2">
        <f>AVERAGE(eod_group_score_df_positive!L92:L96)</f>
        <v>0.12800124215714476</v>
      </c>
      <c r="M92" s="2">
        <f>AVERAGE(eod_group_score_df_positive!M92:M96)</f>
        <v>0.2210383160964649</v>
      </c>
      <c r="N92" s="2">
        <f>AVERAGE(eod_group_score_df_positive!N92:N96)</f>
        <v>0.66597899161206309</v>
      </c>
      <c r="O92" s="2">
        <f>AVERAGE(eod_group_score_df_positive!O92:O96)</f>
        <v>0.13173185171583546</v>
      </c>
      <c r="P92" s="2">
        <f>AVERAGE(eod_group_score_df_positive!P92:P96)</f>
        <v>0.58951841568663377</v>
      </c>
      <c r="Q92" s="2">
        <f>AVERAGE(eod_group_score_df_positive!Q92:Q96)</f>
        <v>0.19452445639968818</v>
      </c>
      <c r="R92" s="2">
        <f>AVERAGE(eod_group_score_df_positive!R92:R96)</f>
        <v>0.17603339433646281</v>
      </c>
      <c r="S92" s="2">
        <f>AVERAGE(eod_group_score_df_positive!S92:S96)</f>
        <v>0.29513710491021461</v>
      </c>
      <c r="T92" s="2">
        <f>AVERAGE(eod_group_score_df_positive!T92:T96)</f>
        <v>0.25068976343797322</v>
      </c>
      <c r="U92" s="2">
        <f>AVERAGE(eod_group_score_df_positive!U92:U96)</f>
        <v>0.14630191303701592</v>
      </c>
      <c r="V92" s="2">
        <f>AVERAGE(eod_group_score_df_positive!V92:V96)</f>
        <v>0.48926514516761993</v>
      </c>
      <c r="W92" s="2">
        <f>AVERAGE(eod_group_score_df_positive!W92:W96)</f>
        <v>1.484565037278072E-2</v>
      </c>
      <c r="X92" s="2">
        <f>AVERAGE(eod_group_score_df_positive!X92:X96)</f>
        <v>0.20175582745454182</v>
      </c>
      <c r="Y92" s="2">
        <f>AVERAGE(eod_group_score_df_positive!Y92:Y96)</f>
        <v>0.15770001469685624</v>
      </c>
      <c r="Z92" s="1" t="s">
        <v>277</v>
      </c>
      <c r="AA92" s="2">
        <f>ABS(AVERAGE(eod_group_score_df_negative!C92:C96))</f>
        <v>0.11975958497151255</v>
      </c>
      <c r="AB92" s="2">
        <f>ABS(AVERAGE(eod_group_score_df_negative!D92:D96))</f>
        <v>4.1923887469519173E-2</v>
      </c>
      <c r="AC92" s="2">
        <f>ABS(AVERAGE(eod_group_score_df_negative!E92:E96))</f>
        <v>0.13470470480301391</v>
      </c>
      <c r="AD92" s="2">
        <f>ABS(AVERAGE(eod_group_score_df_negative!F92:F96))</f>
        <v>0.1866331328582172</v>
      </c>
      <c r="AE92" s="2">
        <f>ABS(AVERAGE(eod_group_score_df_negative!G92:G96))</f>
        <v>0.15161687546181063</v>
      </c>
      <c r="AF92" s="2">
        <f>ABS(AVERAGE(eod_group_score_df_negative!H92:H96))</f>
        <v>8.7690322297454701E-2</v>
      </c>
      <c r="AG92" s="2">
        <f>ABS(AVERAGE(eod_group_score_df_negative!I92:I96))</f>
        <v>0.18332367794035562</v>
      </c>
      <c r="AH92" s="2">
        <f>ABS(AVERAGE(eod_group_score_df_negative!J92:J96))</f>
        <v>0.13183154679571346</v>
      </c>
      <c r="AI92" s="2">
        <f>ABS(AVERAGE(eod_group_score_df_negative!K92:K96))</f>
        <v>0.13144607944491354</v>
      </c>
      <c r="AJ92" s="2">
        <f>ABS(AVERAGE(eod_group_score_df_negative!L92:L96))</f>
        <v>0.17580456746445444</v>
      </c>
      <c r="AK92" s="2">
        <f>ABS(AVERAGE(eod_group_score_df_negative!M92:M96))</f>
        <v>6.255686187521689E-2</v>
      </c>
      <c r="AL92" s="2">
        <f>ABS(AVERAGE(eod_group_score_df_negative!N92:N96))</f>
        <v>0.19820351464005953</v>
      </c>
      <c r="AM92" s="2">
        <f>ABS(AVERAGE(eod_group_score_df_negative!O92:O96))</f>
        <v>3.6568595253750967E-2</v>
      </c>
      <c r="AN92" s="2">
        <f>ABS(AVERAGE(eod_group_score_df_negative!P92:P96))</f>
        <v>0.19237449799637527</v>
      </c>
      <c r="AO92" s="2">
        <f>ABS(AVERAGE(eod_group_score_df_negative!Q92:Q96))</f>
        <v>0.14738870949571523</v>
      </c>
      <c r="AP92" s="2">
        <f>ABS(AVERAGE(eod_group_score_df_negative!R92:R96))</f>
        <v>0.17594370082308763</v>
      </c>
      <c r="AQ92" s="2">
        <f>ABS(AVERAGE(eod_group_score_df_negative!S92:S96))</f>
        <v>0.13951927628395083</v>
      </c>
      <c r="AR92" s="2">
        <f>ABS(AVERAGE(eod_group_score_df_negative!T92:T96))</f>
        <v>0.20556363131885202</v>
      </c>
      <c r="AS92" s="2">
        <f>ABS(AVERAGE(eod_group_score_df_negative!U92:U96))</f>
        <v>0.31313723710836883</v>
      </c>
      <c r="AT92" s="2">
        <f>ABS(AVERAGE(eod_group_score_df_negative!V92:V96))</f>
        <v>0.13956281601650924</v>
      </c>
      <c r="AU92" s="2">
        <f>ABS(AVERAGE(eod_group_score_df_negative!W92:W96))</f>
        <v>0.15538076623899841</v>
      </c>
      <c r="AV92" s="2">
        <f>ABS(AVERAGE(eod_group_score_df_negative!X92:X96))</f>
        <v>0.13764923872961535</v>
      </c>
      <c r="AW92" s="2">
        <f>ABS(AVERAGE(eod_group_score_df_negative!Y92:Y96))</f>
        <v>0.12020780480321305</v>
      </c>
      <c r="AX92" t="s">
        <v>277</v>
      </c>
      <c r="AY92" s="4">
        <f t="shared" si="235"/>
        <v>0.28157535661152178</v>
      </c>
      <c r="AZ92" s="4">
        <f t="shared" si="236"/>
        <v>0.56446555986887159</v>
      </c>
      <c r="BA92" s="4">
        <f t="shared" si="237"/>
        <v>0.51207607588876936</v>
      </c>
      <c r="BB92" s="4">
        <f t="shared" si="238"/>
        <v>0.17829869856315372</v>
      </c>
      <c r="BC92" s="4">
        <f t="shared" si="239"/>
        <v>0.52694847051013205</v>
      </c>
      <c r="BD92" s="4">
        <f t="shared" si="240"/>
        <v>0.8025316791166448</v>
      </c>
      <c r="BE92" s="4">
        <f t="shared" si="241"/>
        <v>0.31723779324641493</v>
      </c>
      <c r="BF92" s="4">
        <f t="shared" si="242"/>
        <v>0.16842741873554062</v>
      </c>
      <c r="BG92" s="4">
        <f t="shared" si="243"/>
        <v>0.67257733909171524</v>
      </c>
      <c r="BH92" s="4">
        <f t="shared" si="244"/>
        <v>-0.15734829220958746</v>
      </c>
      <c r="BI92" s="4">
        <f t="shared" si="245"/>
        <v>0.55882986218148278</v>
      </c>
      <c r="BJ92" s="4">
        <f t="shared" si="246"/>
        <v>0.54129246263118802</v>
      </c>
      <c r="BK92" s="4">
        <f t="shared" si="247"/>
        <v>0.56543674229980767</v>
      </c>
      <c r="BL92" s="4">
        <f t="shared" si="248"/>
        <v>0.50792622716013835</v>
      </c>
      <c r="BM92" s="4">
        <f t="shared" si="249"/>
        <v>0.13785882383479939</v>
      </c>
      <c r="BN92" s="4">
        <f t="shared" si="250"/>
        <v>2.5482769932662699E-4</v>
      </c>
      <c r="BO92" s="4">
        <f t="shared" si="251"/>
        <v>0.35802494880835006</v>
      </c>
      <c r="BP92" s="4">
        <f t="shared" si="252"/>
        <v>9.8905855030783071E-2</v>
      </c>
      <c r="BQ92" s="4">
        <f t="shared" si="253"/>
        <v>-0.36312822714076415</v>
      </c>
      <c r="BR92" s="4">
        <f t="shared" si="254"/>
        <v>0.55611765178602346</v>
      </c>
      <c r="BS92" s="4">
        <f t="shared" si="255"/>
        <v>-0.82557759637697214</v>
      </c>
      <c r="BT92" s="4">
        <f t="shared" si="256"/>
        <v>0.18887929236195608</v>
      </c>
      <c r="BU92" s="4">
        <f t="shared" si="257"/>
        <v>0.13490879803629938</v>
      </c>
      <c r="BV92" t="s">
        <v>277</v>
      </c>
      <c r="BW92" s="1">
        <f t="shared" si="231"/>
        <v>45379</v>
      </c>
      <c r="BX92">
        <f>group_stock_price_index[[#This Row],[VNINDEX]]</f>
        <v>1290.18</v>
      </c>
      <c r="BY92" s="5">
        <f t="shared" si="258"/>
        <v>0.37642199981683216</v>
      </c>
      <c r="BZ92" s="5">
        <f t="shared" si="259"/>
        <v>0.67015885305494827</v>
      </c>
      <c r="CA92" s="5">
        <f t="shared" si="260"/>
        <v>0.18010983330326649</v>
      </c>
      <c r="CB92" s="5">
        <f t="shared" si="261"/>
        <v>0.50778645664989586</v>
      </c>
      <c r="CC92" s="5">
        <f t="shared" si="262"/>
        <v>0</v>
      </c>
      <c r="CD92" s="5">
        <f t="shared" ref="CD92:CE92" si="350">IF(AVERAGE(BS92:BS96)&lt;0,0,AVERAGE(BS92:BS96))</f>
        <v>0</v>
      </c>
      <c r="CE92" s="5">
        <f t="shared" si="350"/>
        <v>0.52643022049220445</v>
      </c>
      <c r="CF92" s="5">
        <f t="shared" ref="CF92:CG92" si="351">IF(AVERAGE(BE92:BE96)&lt;0,0,AVERAGE(BE92:BE96))</f>
        <v>0.17466020248683717</v>
      </c>
      <c r="CG92" s="5">
        <f t="shared" si="351"/>
        <v>0.34730727810236872</v>
      </c>
      <c r="CH92" s="5">
        <f t="shared" si="265"/>
        <v>0.26791497187727492</v>
      </c>
      <c r="CI92" s="5">
        <f t="shared" si="266"/>
        <v>0.3919786663665073</v>
      </c>
      <c r="CJ92" s="5">
        <f t="shared" si="267"/>
        <v>0.64868776498412761</v>
      </c>
      <c r="CK92" s="5">
        <f t="shared" si="268"/>
        <v>0</v>
      </c>
      <c r="CL92" s="5">
        <f t="shared" si="269"/>
        <v>0.52789159328718793</v>
      </c>
      <c r="CM92" s="5">
        <f t="shared" si="270"/>
        <v>0.1718022311469812</v>
      </c>
      <c r="CN92" s="5">
        <f t="shared" si="271"/>
        <v>0.58504359211450097</v>
      </c>
      <c r="CO92" s="5">
        <f t="shared" si="272"/>
        <v>0.61740788692242377</v>
      </c>
      <c r="CP92" s="5">
        <f t="shared" si="273"/>
        <v>8.8302545270380783E-2</v>
      </c>
      <c r="CQ92" s="5">
        <f t="shared" si="274"/>
        <v>0.10202186242845106</v>
      </c>
      <c r="CR92" s="5">
        <f t="shared" ref="CR92:CS92" si="352">IF(AVERAGE(BH92:BH96)&lt;0,0,AVERAGE(BH92:BH96))</f>
        <v>0</v>
      </c>
      <c r="CS92" s="5">
        <f t="shared" si="352"/>
        <v>0.48192896994037177</v>
      </c>
      <c r="CT92" s="5">
        <f t="shared" si="276"/>
        <v>0.47297354095044675</v>
      </c>
      <c r="CU92" s="5">
        <f t="shared" si="277"/>
        <v>0.47503508777493603</v>
      </c>
    </row>
    <row r="93" spans="1:99" x14ac:dyDescent="0.25">
      <c r="A93" s="1">
        <f>eod_group_score_df_positive[[#This Row],[date]]</f>
        <v>45378</v>
      </c>
      <c r="B93" s="1" t="s">
        <v>277</v>
      </c>
      <c r="C93" s="2">
        <f>AVERAGE(eod_group_score_df_positive!C93:C97)</f>
        <v>0.22128634349745466</v>
      </c>
      <c r="D93" s="2">
        <f>AVERAGE(eod_group_score_df_positive!D93:D97)</f>
        <v>0.24833123685794675</v>
      </c>
      <c r="E93" s="2">
        <f>AVERAGE(eod_group_score_df_positive!E93:E97)</f>
        <v>0.81547865217651283</v>
      </c>
      <c r="F93" s="2">
        <f>AVERAGE(eod_group_score_df_positive!F93:F97)</f>
        <v>0.41786839942822773</v>
      </c>
      <c r="G93" s="2">
        <f>AVERAGE(eod_group_score_df_positive!G93:G97)</f>
        <v>0.21969848992726285</v>
      </c>
      <c r="H93" s="2">
        <f>AVERAGE(eod_group_score_df_positive!H93:H97)</f>
        <v>0.72186509605055416</v>
      </c>
      <c r="I93" s="2">
        <f>AVERAGE(eod_group_score_df_positive!I93:I97)</f>
        <v>0.36178408221493519</v>
      </c>
      <c r="J93" s="2">
        <f>AVERAGE(eod_group_score_df_positive!J93:J97)</f>
        <v>0.3054093527081842</v>
      </c>
      <c r="K93" s="2">
        <f>AVERAGE(eod_group_score_df_positive!K93:K97)</f>
        <v>0.9124327002028807</v>
      </c>
      <c r="L93" s="2">
        <f>AVERAGE(eod_group_score_df_positive!L93:L97)</f>
        <v>0.11343251257437788</v>
      </c>
      <c r="M93" s="2">
        <f>AVERAGE(eod_group_score_df_positive!M93:M97)</f>
        <v>0.22964373784287009</v>
      </c>
      <c r="N93" s="2">
        <f>AVERAGE(eod_group_score_df_positive!N93:N97)</f>
        <v>0.72891237026289479</v>
      </c>
      <c r="O93" s="2">
        <f>AVERAGE(eod_group_score_df_positive!O93:O97)</f>
        <v>0.1935776165265144</v>
      </c>
      <c r="P93" s="2">
        <f>AVERAGE(eod_group_score_df_positive!P93:P97)</f>
        <v>0.32655231199867973</v>
      </c>
      <c r="Q93" s="2">
        <f>AVERAGE(eod_group_score_df_positive!Q93:Q97)</f>
        <v>0.44005762419261762</v>
      </c>
      <c r="R93" s="2">
        <f>AVERAGE(eod_group_score_df_positive!R93:R97)</f>
        <v>0.17948070981506575</v>
      </c>
      <c r="S93" s="2">
        <f>AVERAGE(eod_group_score_df_positive!S93:S97)</f>
        <v>0.30461985879573705</v>
      </c>
      <c r="T93" s="2">
        <f>AVERAGE(eod_group_score_df_positive!T93:T97)</f>
        <v>0.13843838527855568</v>
      </c>
      <c r="U93" s="2">
        <f>AVERAGE(eod_group_score_df_positive!U93:U97)</f>
        <v>0.24014775134149713</v>
      </c>
      <c r="V93" s="2">
        <f>AVERAGE(eod_group_score_df_positive!V93:V97)</f>
        <v>0.50319898923937745</v>
      </c>
      <c r="W93" s="2">
        <f>AVERAGE(eod_group_score_df_positive!W93:W97)</f>
        <v>5.2687866705979837E-2</v>
      </c>
      <c r="X93" s="2">
        <f>AVERAGE(eod_group_score_df_positive!X93:X97)</f>
        <v>0.38123666156413749</v>
      </c>
      <c r="Y93" s="2">
        <f>AVERAGE(eod_group_score_df_positive!Y93:Y97)</f>
        <v>0.54226208063912695</v>
      </c>
      <c r="Z93" s="1" t="s">
        <v>277</v>
      </c>
      <c r="AA93" s="2">
        <f>ABS(AVERAGE(eod_group_score_df_negative!C93:C97))</f>
        <v>7.6880435125048191E-2</v>
      </c>
      <c r="AB93" s="2">
        <f>ABS(AVERAGE(eod_group_score_df_negative!D93:D97))</f>
        <v>4.1923887469519173E-2</v>
      </c>
      <c r="AC93" s="2">
        <f>ABS(AVERAGE(eod_group_score_df_negative!E93:E97))</f>
        <v>0.10703451996775304</v>
      </c>
      <c r="AD93" s="2">
        <f>ABS(AVERAGE(eod_group_score_df_negative!F93:F97))</f>
        <v>0.19731167192979709</v>
      </c>
      <c r="AE93" s="2">
        <f>ABS(AVERAGE(eod_group_score_df_negative!G93:G97))</f>
        <v>0.17045791653166911</v>
      </c>
      <c r="AF93" s="2">
        <f>ABS(AVERAGE(eod_group_score_df_negative!H93:H97))</f>
        <v>8.4101290173223306E-2</v>
      </c>
      <c r="AG93" s="2">
        <f>ABS(AVERAGE(eod_group_score_df_negative!I93:I97))</f>
        <v>0.2084571804805197</v>
      </c>
      <c r="AH93" s="2">
        <f>ABS(AVERAGE(eod_group_score_df_negative!J93:J97))</f>
        <v>0.10636226726491696</v>
      </c>
      <c r="AI93" s="2">
        <f>ABS(AVERAGE(eod_group_score_df_negative!K93:K97))</f>
        <v>0.12472848602335007</v>
      </c>
      <c r="AJ93" s="2">
        <f>ABS(AVERAGE(eod_group_score_df_negative!L93:L97))</f>
        <v>0.18515966810259199</v>
      </c>
      <c r="AK93" s="2">
        <f>ABS(AVERAGE(eod_group_score_df_negative!M93:M97))</f>
        <v>6.5751541095246266E-2</v>
      </c>
      <c r="AL93" s="2">
        <f>ABS(AVERAGE(eod_group_score_df_negative!N93:N97))</f>
        <v>0.18543015300682214</v>
      </c>
      <c r="AM93" s="2">
        <f>ABS(AVERAGE(eod_group_score_df_negative!O93:O97))</f>
        <v>5.0897180044418622E-2</v>
      </c>
      <c r="AN93" s="2">
        <f>ABS(AVERAGE(eod_group_score_df_negative!P93:P97))</f>
        <v>0.11904102690993741</v>
      </c>
      <c r="AO93" s="2">
        <f>ABS(AVERAGE(eod_group_score_df_negative!Q93:Q97))</f>
        <v>0.12939507252914156</v>
      </c>
      <c r="AP93" s="2">
        <f>ABS(AVERAGE(eod_group_score_df_negative!R93:R97))</f>
        <v>0.21090934370663619</v>
      </c>
      <c r="AQ93" s="2">
        <f>ABS(AVERAGE(eod_group_score_df_negative!S93:S97))</f>
        <v>0.16086894598485077</v>
      </c>
      <c r="AR93" s="2">
        <f>ABS(AVERAGE(eod_group_score_df_negative!T93:T97))</f>
        <v>0.18038363210296696</v>
      </c>
      <c r="AS93" s="2">
        <f>ABS(AVERAGE(eod_group_score_df_negative!U93:U97))</f>
        <v>0.30353926133780301</v>
      </c>
      <c r="AT93" s="2">
        <f>ABS(AVERAGE(eod_group_score_df_negative!V93:V97))</f>
        <v>0.10165406279187091</v>
      </c>
      <c r="AU93" s="2">
        <f>ABS(AVERAGE(eod_group_score_df_negative!W93:W97))</f>
        <v>0.15747876536519953</v>
      </c>
      <c r="AV93" s="2">
        <f>ABS(AVERAGE(eod_group_score_df_negative!X93:X97))</f>
        <v>0.10555612283495666</v>
      </c>
      <c r="AW93" s="2">
        <f>ABS(AVERAGE(eod_group_score_df_negative!Y93:Y97))</f>
        <v>0.1560352317845756</v>
      </c>
      <c r="AX93" t="s">
        <v>277</v>
      </c>
      <c r="AY93" s="4">
        <f t="shared" si="235"/>
        <v>0.48431253488247616</v>
      </c>
      <c r="AZ93" s="4">
        <f t="shared" si="236"/>
        <v>0.7111238771983186</v>
      </c>
      <c r="BA93" s="4">
        <f t="shared" si="237"/>
        <v>0.76795015355940177</v>
      </c>
      <c r="BB93" s="4">
        <f t="shared" si="238"/>
        <v>0.35852384979173063</v>
      </c>
      <c r="BC93" s="4">
        <f t="shared" si="239"/>
        <v>0.12620726606158347</v>
      </c>
      <c r="BD93" s="4">
        <f t="shared" si="240"/>
        <v>0.79130323147280113</v>
      </c>
      <c r="BE93" s="4">
        <f t="shared" si="241"/>
        <v>0.26888075585702009</v>
      </c>
      <c r="BF93" s="4">
        <f t="shared" si="242"/>
        <v>0.48339194783814848</v>
      </c>
      <c r="BG93" s="4">
        <f t="shared" si="243"/>
        <v>0.75948099932821123</v>
      </c>
      <c r="BH93" s="4">
        <f t="shared" si="244"/>
        <v>-0.24021779594359741</v>
      </c>
      <c r="BI93" s="4">
        <f t="shared" si="245"/>
        <v>0.55482334496604579</v>
      </c>
      <c r="BJ93" s="4">
        <f t="shared" si="246"/>
        <v>0.5943967423855161</v>
      </c>
      <c r="BK93" s="4">
        <f t="shared" si="247"/>
        <v>0.58362022786548395</v>
      </c>
      <c r="BL93" s="4">
        <f t="shared" si="248"/>
        <v>0.46569656000019116</v>
      </c>
      <c r="BM93" s="4">
        <f t="shared" si="249"/>
        <v>0.54554584331921985</v>
      </c>
      <c r="BN93" s="4">
        <f t="shared" si="250"/>
        <v>-8.0505723975427324E-2</v>
      </c>
      <c r="BO93" s="4">
        <f t="shared" si="251"/>
        <v>0.30881712156030156</v>
      </c>
      <c r="BP93" s="4">
        <f t="shared" si="252"/>
        <v>-0.13156320623307813</v>
      </c>
      <c r="BQ93" s="4">
        <f t="shared" si="253"/>
        <v>-0.1165955936374336</v>
      </c>
      <c r="BR93" s="4">
        <f t="shared" si="254"/>
        <v>0.66387186953759747</v>
      </c>
      <c r="BS93" s="4">
        <f t="shared" si="255"/>
        <v>-0.49860864032749524</v>
      </c>
      <c r="BT93" s="4">
        <f t="shared" si="256"/>
        <v>0.5663201007991232</v>
      </c>
      <c r="BU93" s="4">
        <f t="shared" si="257"/>
        <v>0.55309800278910759</v>
      </c>
      <c r="BV93" t="s">
        <v>277</v>
      </c>
      <c r="BW93" s="1">
        <f t="shared" si="231"/>
        <v>45378</v>
      </c>
      <c r="BX93">
        <f>group_stock_price_index[[#This Row],[VNINDEX]]</f>
        <v>1283.0899999999999</v>
      </c>
      <c r="BY93" s="5">
        <f t="shared" si="258"/>
        <v>0.32703131156290899</v>
      </c>
      <c r="BZ93" s="5">
        <f t="shared" si="259"/>
        <v>0.71774734791822381</v>
      </c>
      <c r="CA93" s="5">
        <f t="shared" si="260"/>
        <v>7.5694729196745122E-2</v>
      </c>
      <c r="CB93" s="5">
        <f t="shared" si="261"/>
        <v>0.52539926710664342</v>
      </c>
      <c r="CC93" s="5">
        <f t="shared" si="262"/>
        <v>0</v>
      </c>
      <c r="CD93" s="5">
        <f t="shared" ref="CD93:CE93" si="353">IF(AVERAGE(BS93:BS97)&lt;0,0,AVERAGE(BS93:BS97))</f>
        <v>2.3211728960303785E-2</v>
      </c>
      <c r="CE93" s="5">
        <f t="shared" si="353"/>
        <v>0.63058528358595878</v>
      </c>
      <c r="CF93" s="5">
        <f t="shared" ref="CF93:CG93" si="354">IF(AVERAGE(BE93:BE97)&lt;0,0,AVERAGE(BE93:BE97))</f>
        <v>0.13709351473672909</v>
      </c>
      <c r="CG93" s="5">
        <f t="shared" si="354"/>
        <v>0.31201935894441729</v>
      </c>
      <c r="CH93" s="5">
        <f t="shared" si="265"/>
        <v>9.7732864854451179E-2</v>
      </c>
      <c r="CI93" s="5">
        <f t="shared" si="266"/>
        <v>0.30941508845667737</v>
      </c>
      <c r="CJ93" s="5">
        <f t="shared" si="267"/>
        <v>0.69554623353237122</v>
      </c>
      <c r="CK93" s="5">
        <f t="shared" si="268"/>
        <v>0</v>
      </c>
      <c r="CL93" s="5">
        <f t="shared" si="269"/>
        <v>0.4183826676366692</v>
      </c>
      <c r="CM93" s="5">
        <f t="shared" si="270"/>
        <v>7.7654220360933154E-2</v>
      </c>
      <c r="CN93" s="5">
        <f t="shared" si="271"/>
        <v>0.70732066847542563</v>
      </c>
      <c r="CO93" s="5">
        <f t="shared" si="272"/>
        <v>0.67485653720853711</v>
      </c>
      <c r="CP93" s="5">
        <f t="shared" si="273"/>
        <v>0.14809515886642372</v>
      </c>
      <c r="CQ93" s="5">
        <f t="shared" si="274"/>
        <v>0</v>
      </c>
      <c r="CR93" s="5">
        <f t="shared" ref="CR93:CS93" si="355">IF(AVERAGE(BH93:BH97)&lt;0,0,AVERAGE(BH93:BH97))</f>
        <v>0</v>
      </c>
      <c r="CS93" s="5">
        <f t="shared" si="355"/>
        <v>0.37914401362607786</v>
      </c>
      <c r="CT93" s="5">
        <f t="shared" si="276"/>
        <v>0.3994645530670401</v>
      </c>
      <c r="CU93" s="5">
        <f t="shared" si="277"/>
        <v>0.61253751433950188</v>
      </c>
    </row>
    <row r="94" spans="1:99" x14ac:dyDescent="0.25">
      <c r="A94" s="1">
        <f>eod_group_score_df_positive[[#This Row],[date]]</f>
        <v>45377</v>
      </c>
      <c r="B94" s="1" t="s">
        <v>277</v>
      </c>
      <c r="C94" s="2">
        <f>AVERAGE(eod_group_score_df_positive!C94:C98)</f>
        <v>0.32253466512045315</v>
      </c>
      <c r="D94" s="2">
        <f>AVERAGE(eod_group_score_df_positive!D94:D98)</f>
        <v>0.17311712151237757</v>
      </c>
      <c r="E94" s="2">
        <f>AVERAGE(eod_group_score_df_positive!E94:E98)</f>
        <v>0.82696434880883718</v>
      </c>
      <c r="F94" s="2">
        <f>AVERAGE(eod_group_score_df_positive!F94:F98)</f>
        <v>0.47196959662643306</v>
      </c>
      <c r="G94" s="2">
        <f>AVERAGE(eod_group_score_df_positive!G94:G98)</f>
        <v>0.36439823527940074</v>
      </c>
      <c r="H94" s="2">
        <f>AVERAGE(eod_group_score_df_positive!H94:H98)</f>
        <v>0.41253612585335181</v>
      </c>
      <c r="I94" s="2">
        <f>AVERAGE(eod_group_score_df_positive!I94:I98)</f>
        <v>0.3613425242040551</v>
      </c>
      <c r="J94" s="2">
        <f>AVERAGE(eod_group_score_df_positive!J94:J98)</f>
        <v>0.34905654600386377</v>
      </c>
      <c r="K94" s="2">
        <f>AVERAGE(eod_group_score_df_positive!K94:K98)</f>
        <v>0.43017474695217095</v>
      </c>
      <c r="L94" s="2">
        <f>AVERAGE(eod_group_score_df_positive!L94:L98)</f>
        <v>7.3264430269392153E-2</v>
      </c>
      <c r="M94" s="2">
        <f>AVERAGE(eod_group_score_df_positive!M94:M98)</f>
        <v>0.19168202026112521</v>
      </c>
      <c r="N94" s="2">
        <f>AVERAGE(eod_group_score_df_positive!N94:N98)</f>
        <v>0.71353553359383259</v>
      </c>
      <c r="O94" s="2">
        <f>AVERAGE(eod_group_score_df_positive!O94:O98)</f>
        <v>0.29231659742078836</v>
      </c>
      <c r="P94" s="2">
        <f>AVERAGE(eod_group_score_df_positive!P94:P98)</f>
        <v>0.35808798534935626</v>
      </c>
      <c r="Q94" s="2">
        <f>AVERAGE(eod_group_score_df_positive!Q94:Q98)</f>
        <v>1.0049463243327783</v>
      </c>
      <c r="R94" s="2">
        <f>AVERAGE(eod_group_score_df_positive!R94:R98)</f>
        <v>0.24381057015190111</v>
      </c>
      <c r="S94" s="2">
        <f>AVERAGE(eod_group_score_df_positive!S94:S98)</f>
        <v>0.37470478866924189</v>
      </c>
      <c r="T94" s="2">
        <f>AVERAGE(eod_group_score_df_positive!T94:T98)</f>
        <v>0.18079560330822245</v>
      </c>
      <c r="U94" s="2">
        <f>AVERAGE(eod_group_score_df_positive!U94:U98)</f>
        <v>0.25918410018128607</v>
      </c>
      <c r="V94" s="2">
        <f>AVERAGE(eod_group_score_df_positive!V94:V98)</f>
        <v>8.9401980462105346E-2</v>
      </c>
      <c r="W94" s="2">
        <f>AVERAGE(eod_group_score_df_positive!W94:W98)</f>
        <v>0.11436048785002488</v>
      </c>
      <c r="X94" s="2">
        <f>AVERAGE(eod_group_score_df_positive!X94:X98)</f>
        <v>0.51729067746742319</v>
      </c>
      <c r="Y94" s="2">
        <f>AVERAGE(eod_group_score_df_positive!Y94:Y98)</f>
        <v>0.57852505287009881</v>
      </c>
      <c r="Z94" s="1" t="s">
        <v>277</v>
      </c>
      <c r="AA94" s="2">
        <f>ABS(AVERAGE(eod_group_score_df_negative!C94:C98))</f>
        <v>7.6177945518556014E-2</v>
      </c>
      <c r="AB94" s="2">
        <f>ABS(AVERAGE(eod_group_score_df_negative!D94:D98))</f>
        <v>4.1677573147180173E-2</v>
      </c>
      <c r="AC94" s="2">
        <f>ABS(AVERAGE(eod_group_score_df_negative!E94:E98))</f>
        <v>0.10181077863081378</v>
      </c>
      <c r="AD94" s="2">
        <f>ABS(AVERAGE(eod_group_score_df_negative!F94:F98))</f>
        <v>0.18076577431260224</v>
      </c>
      <c r="AE94" s="2">
        <f>ABS(AVERAGE(eod_group_score_df_negative!G94:G98))</f>
        <v>0.16118320459538363</v>
      </c>
      <c r="AF94" s="2">
        <f>ABS(AVERAGE(eod_group_score_df_negative!H94:H98))</f>
        <v>9.3145086821888087E-2</v>
      </c>
      <c r="AG94" s="2">
        <f>ABS(AVERAGE(eod_group_score_df_negative!I94:I98))</f>
        <v>0.21068441192747939</v>
      </c>
      <c r="AH94" s="2">
        <f>ABS(AVERAGE(eod_group_score_df_negative!J94:J98))</f>
        <v>8.0272247742994268E-2</v>
      </c>
      <c r="AI94" s="2">
        <f>ABS(AVERAGE(eod_group_score_df_negative!K94:K98))</f>
        <v>0.12334652567705735</v>
      </c>
      <c r="AJ94" s="2">
        <f>ABS(AVERAGE(eod_group_score_df_negative!L94:L98))</f>
        <v>0.18501629269046543</v>
      </c>
      <c r="AK94" s="2">
        <f>ABS(AVERAGE(eod_group_score_df_negative!M94:M98))</f>
        <v>4.7190640064601261E-2</v>
      </c>
      <c r="AL94" s="2">
        <f>ABS(AVERAGE(eod_group_score_df_negative!N94:N98))</f>
        <v>0.18508001865497359</v>
      </c>
      <c r="AM94" s="2">
        <f>ABS(AVERAGE(eod_group_score_df_negative!O94:O98))</f>
        <v>5.1235861309776295E-2</v>
      </c>
      <c r="AN94" s="2">
        <f>ABS(AVERAGE(eod_group_score_df_negative!P94:P98))</f>
        <v>8.9036009541024835E-2</v>
      </c>
      <c r="AO94" s="2">
        <f>ABS(AVERAGE(eod_group_score_df_negative!Q94:Q98))</f>
        <v>0.11808950623156407</v>
      </c>
      <c r="AP94" s="2">
        <f>ABS(AVERAGE(eod_group_score_df_negative!R94:R98))</f>
        <v>0.20872567977345083</v>
      </c>
      <c r="AQ94" s="2">
        <f>ABS(AVERAGE(eod_group_score_df_negative!S94:S98))</f>
        <v>0.10161340082327433</v>
      </c>
      <c r="AR94" s="2">
        <f>ABS(AVERAGE(eod_group_score_df_negative!T94:T98))</f>
        <v>0.15191939853728958</v>
      </c>
      <c r="AS94" s="2">
        <f>ABS(AVERAGE(eod_group_score_df_negative!U94:U98))</f>
        <v>0.30353926133780301</v>
      </c>
      <c r="AT94" s="2">
        <f>ABS(AVERAGE(eod_group_score_df_negative!V94:V98))</f>
        <v>9.9110672397966185E-2</v>
      </c>
      <c r="AU94" s="2">
        <f>ABS(AVERAGE(eod_group_score_df_negative!W94:W98))</f>
        <v>0.17393275690057691</v>
      </c>
      <c r="AV94" s="2">
        <f>ABS(AVERAGE(eod_group_score_df_negative!X94:X98))</f>
        <v>9.874788724850031E-2</v>
      </c>
      <c r="AW94" s="2">
        <f>ABS(AVERAGE(eod_group_score_df_negative!Y94:Y98))</f>
        <v>0.154757181287592</v>
      </c>
      <c r="AX94" t="s">
        <v>277</v>
      </c>
      <c r="AY94" s="4">
        <f t="shared" si="235"/>
        <v>0.61788043073698096</v>
      </c>
      <c r="AZ94" s="4">
        <f t="shared" si="236"/>
        <v>0.61193107480389397</v>
      </c>
      <c r="BA94" s="4">
        <f t="shared" si="237"/>
        <v>0.78076333953628807</v>
      </c>
      <c r="BB94" s="4">
        <f t="shared" si="238"/>
        <v>0.44612845462151135</v>
      </c>
      <c r="BC94" s="4">
        <f t="shared" si="239"/>
        <v>0.38664803447479329</v>
      </c>
      <c r="BD94" s="4">
        <f t="shared" si="240"/>
        <v>0.63160550763151246</v>
      </c>
      <c r="BE94" s="4">
        <f t="shared" si="241"/>
        <v>0.26337590550444412</v>
      </c>
      <c r="BF94" s="4">
        <f t="shared" si="242"/>
        <v>0.62605700380615692</v>
      </c>
      <c r="BG94" s="4">
        <f t="shared" si="243"/>
        <v>0.55432055902328425</v>
      </c>
      <c r="BH94" s="4">
        <f t="shared" si="244"/>
        <v>-0.43267597031793165</v>
      </c>
      <c r="BI94" s="4">
        <f t="shared" si="245"/>
        <v>0.60488873025274514</v>
      </c>
      <c r="BJ94" s="4">
        <f t="shared" si="246"/>
        <v>0.58807741933286917</v>
      </c>
      <c r="BK94" s="4">
        <f t="shared" si="247"/>
        <v>0.70172903725332569</v>
      </c>
      <c r="BL94" s="4">
        <f t="shared" si="248"/>
        <v>0.60173906764787555</v>
      </c>
      <c r="BM94" s="4">
        <f t="shared" si="249"/>
        <v>0.78969592417684065</v>
      </c>
      <c r="BN94" s="4">
        <f t="shared" si="250"/>
        <v>7.7529458433965692E-2</v>
      </c>
      <c r="BO94" s="4">
        <f t="shared" si="251"/>
        <v>0.57333814637002911</v>
      </c>
      <c r="BP94" s="4">
        <f t="shared" si="252"/>
        <v>8.6789608556156445E-2</v>
      </c>
      <c r="BQ94" s="4">
        <f t="shared" si="253"/>
        <v>-7.8822320503593127E-2</v>
      </c>
      <c r="BR94" s="4">
        <f t="shared" si="254"/>
        <v>-5.1501540021652401E-2</v>
      </c>
      <c r="BS94" s="4">
        <f t="shared" si="255"/>
        <v>-0.20663775560224143</v>
      </c>
      <c r="BT94" s="4">
        <f t="shared" si="256"/>
        <v>0.67941004701861052</v>
      </c>
      <c r="BU94" s="4">
        <f t="shared" si="257"/>
        <v>0.57790554829039598</v>
      </c>
      <c r="BV94" t="s">
        <v>277</v>
      </c>
      <c r="BW94" s="1">
        <f t="shared" si="231"/>
        <v>45377</v>
      </c>
      <c r="BX94">
        <f>group_stock_price_index[[#This Row],[VNINDEX]]</f>
        <v>1282.21</v>
      </c>
      <c r="BY94" s="5">
        <f t="shared" si="258"/>
        <v>0.21745255500431546</v>
      </c>
      <c r="BZ94" s="5">
        <f t="shared" si="259"/>
        <v>0.68171100875320512</v>
      </c>
      <c r="CA94" s="5">
        <f t="shared" si="260"/>
        <v>4.2195856391845102E-2</v>
      </c>
      <c r="CB94" s="5">
        <f t="shared" si="261"/>
        <v>0.53716268351925356</v>
      </c>
      <c r="CC94" s="5">
        <f t="shared" si="262"/>
        <v>0</v>
      </c>
      <c r="CD94" s="5">
        <f t="shared" ref="CD94:CE94" si="356">IF(AVERAGE(BS94:BS98)&lt;0,0,AVERAGE(BS94:BS98))</f>
        <v>0.17443683364572227</v>
      </c>
      <c r="CE94" s="5">
        <f t="shared" si="356"/>
        <v>0.63364904875647299</v>
      </c>
      <c r="CF94" s="5">
        <f t="shared" ref="CF94:CG94" si="357">IF(AVERAGE(BE94:BE98)&lt;0,0,AVERAGE(BE94:BE98))</f>
        <v>0.14795408437300203</v>
      </c>
      <c r="CG94" s="5">
        <f t="shared" si="357"/>
        <v>0.25257633635061649</v>
      </c>
      <c r="CH94" s="5">
        <f t="shared" si="265"/>
        <v>0</v>
      </c>
      <c r="CI94" s="5">
        <f t="shared" si="266"/>
        <v>0.25742946762768248</v>
      </c>
      <c r="CJ94" s="5">
        <f t="shared" si="267"/>
        <v>0.718575534915329</v>
      </c>
      <c r="CK94" s="5">
        <f t="shared" si="268"/>
        <v>0</v>
      </c>
      <c r="CL94" s="5">
        <f t="shared" si="269"/>
        <v>0.21974070848657518</v>
      </c>
      <c r="CM94" s="5">
        <f t="shared" si="270"/>
        <v>0</v>
      </c>
      <c r="CN94" s="5">
        <f t="shared" si="271"/>
        <v>0.70055742135604215</v>
      </c>
      <c r="CO94" s="5">
        <f t="shared" si="272"/>
        <v>0.74230533315430069</v>
      </c>
      <c r="CP94" s="5">
        <f t="shared" si="273"/>
        <v>0.24197876705397037</v>
      </c>
      <c r="CQ94" s="5">
        <f t="shared" si="274"/>
        <v>0</v>
      </c>
      <c r="CR94" s="5">
        <f t="shared" ref="CR94:CS94" si="358">IF(AVERAGE(BH94:BH98)&lt;0,0,AVERAGE(BH94:BH98))</f>
        <v>0</v>
      </c>
      <c r="CS94" s="5">
        <f t="shared" si="358"/>
        <v>0.34915918897751219</v>
      </c>
      <c r="CT94" s="5">
        <f t="shared" si="276"/>
        <v>0.25706577956648841</v>
      </c>
      <c r="CU94" s="5">
        <f t="shared" si="277"/>
        <v>0.61834341701610762</v>
      </c>
    </row>
    <row r="95" spans="1:99" x14ac:dyDescent="0.25">
      <c r="A95" s="1">
        <f>eod_group_score_df_positive[[#This Row],[date]]</f>
        <v>45376</v>
      </c>
      <c r="B95" s="1" t="s">
        <v>277</v>
      </c>
      <c r="C95" s="2">
        <f>AVERAGE(eod_group_score_df_positive!C95:C99)</f>
        <v>0.31239246080244615</v>
      </c>
      <c r="D95" s="2">
        <f>AVERAGE(eod_group_score_df_positive!D95:D99)</f>
        <v>0.1625026110055473</v>
      </c>
      <c r="E95" s="2">
        <f>AVERAGE(eod_group_score_df_positive!E95:E99)</f>
        <v>0.56280269694615626</v>
      </c>
      <c r="F95" s="2">
        <f>AVERAGE(eod_group_score_df_positive!F95:F99)</f>
        <v>0.29755855615093874</v>
      </c>
      <c r="G95" s="2">
        <f>AVERAGE(eod_group_score_df_positive!G95:G99)</f>
        <v>0.23104513180513356</v>
      </c>
      <c r="H95" s="2">
        <f>AVERAGE(eod_group_score_df_positive!H95:H99)</f>
        <v>0.18743858949704773</v>
      </c>
      <c r="I95" s="2">
        <f>AVERAGE(eod_group_score_df_positive!I95:I99)</f>
        <v>0.2298010699338624</v>
      </c>
      <c r="J95" s="2">
        <f>AVERAGE(eod_group_score_df_positive!J95:J99)</f>
        <v>0.2388625827844221</v>
      </c>
      <c r="K95" s="2">
        <f>AVERAGE(eod_group_score_df_positive!K95:K99)</f>
        <v>0.33438603555144553</v>
      </c>
      <c r="L95" s="2">
        <f>AVERAGE(eod_group_score_df_positive!L95:L99)</f>
        <v>4.3341399244097439E-2</v>
      </c>
      <c r="M95" s="2">
        <f>AVERAGE(eod_group_score_df_positive!M95:M99)</f>
        <v>0.17910114526974261</v>
      </c>
      <c r="N95" s="2">
        <f>AVERAGE(eod_group_score_df_positive!N95:N99)</f>
        <v>0.20797407025090697</v>
      </c>
      <c r="O95" s="2">
        <f>AVERAGE(eod_group_score_df_positive!O95:O99)</f>
        <v>0.26639799589954383</v>
      </c>
      <c r="P95" s="2">
        <f>AVERAGE(eod_group_score_df_positive!P95:P99)</f>
        <v>0.25992191063173758</v>
      </c>
      <c r="Q95" s="2">
        <f>AVERAGE(eod_group_score_df_positive!Q95:Q99)</f>
        <v>0.89449457712281255</v>
      </c>
      <c r="R95" s="2">
        <f>AVERAGE(eod_group_score_df_positive!R95:R99)</f>
        <v>0.12718403319970553</v>
      </c>
      <c r="S95" s="2">
        <f>AVERAGE(eod_group_score_df_positive!S95:S99)</f>
        <v>0.37149690743409075</v>
      </c>
      <c r="T95" s="2">
        <f>AVERAGE(eod_group_score_df_positive!T95:T99)</f>
        <v>0.15446147149523046</v>
      </c>
      <c r="U95" s="2">
        <f>AVERAGE(eod_group_score_df_positive!U95:U99)</f>
        <v>0.16071360220490782</v>
      </c>
      <c r="V95" s="2">
        <f>AVERAGE(eod_group_score_df_positive!V95:V99)</f>
        <v>6.0177377149771963E-2</v>
      </c>
      <c r="W95" s="2">
        <f>AVERAGE(eod_group_score_df_positive!W95:W99)</f>
        <v>0.13574922307212961</v>
      </c>
      <c r="X95" s="2">
        <f>AVERAGE(eod_group_score_df_positive!X95:X99)</f>
        <v>0.42355397075334206</v>
      </c>
      <c r="Y95" s="2">
        <f>AVERAGE(eod_group_score_df_positive!Y95:Y99)</f>
        <v>0.52337579996254435</v>
      </c>
      <c r="Z95" s="1" t="s">
        <v>277</v>
      </c>
      <c r="AA95" s="2">
        <f>ABS(AVERAGE(eod_group_score_df_negative!C95:C99))</f>
        <v>8.6816278804452154E-2</v>
      </c>
      <c r="AB95" s="2">
        <f>ABS(AVERAGE(eod_group_score_df_negative!D95:D99))</f>
        <v>4.8563231760554083E-2</v>
      </c>
      <c r="AC95" s="2">
        <f>ABS(AVERAGE(eod_group_score_df_negative!E95:E99))</f>
        <v>0.16050521922886954</v>
      </c>
      <c r="AD95" s="2">
        <f>ABS(AVERAGE(eod_group_score_df_negative!F95:F99))</f>
        <v>0.19255535804993332</v>
      </c>
      <c r="AE95" s="2">
        <f>ABS(AVERAGE(eod_group_score_df_negative!G95:G99))</f>
        <v>0.20147608862553362</v>
      </c>
      <c r="AF95" s="2">
        <f>ABS(AVERAGE(eod_group_score_df_negative!H95:H99))</f>
        <v>0.10111387000683865</v>
      </c>
      <c r="AG95" s="2">
        <f>ABS(AVERAGE(eod_group_score_df_negative!I95:I99))</f>
        <v>0.21716097831948145</v>
      </c>
      <c r="AH95" s="2">
        <f>ABS(AVERAGE(eod_group_score_df_negative!J95:J99))</f>
        <v>8.6114561163108463E-2</v>
      </c>
      <c r="AI95" s="2">
        <f>ABS(AVERAGE(eod_group_score_df_negative!K95:K99))</f>
        <v>0.13537351214183027</v>
      </c>
      <c r="AJ95" s="2">
        <f>ABS(AVERAGE(eod_group_score_df_negative!L95:L99))</f>
        <v>0.32361464233301585</v>
      </c>
      <c r="AK95" s="2">
        <f>ABS(AVERAGE(eod_group_score_df_negative!M95:M99))</f>
        <v>4.9477201324608443E-2</v>
      </c>
      <c r="AL95" s="2">
        <f>ABS(AVERAGE(eod_group_score_df_negative!N95:N99))</f>
        <v>0.16841497414656359</v>
      </c>
      <c r="AM95" s="2">
        <f>ABS(AVERAGE(eod_group_score_df_negative!O95:O99))</f>
        <v>6.4296816822216857E-2</v>
      </c>
      <c r="AN95" s="2">
        <f>ABS(AVERAGE(eod_group_score_df_negative!P95:P99))</f>
        <v>0.14472079311830599</v>
      </c>
      <c r="AO95" s="2">
        <f>ABS(AVERAGE(eod_group_score_df_negative!Q95:Q99))</f>
        <v>0.12497657536388093</v>
      </c>
      <c r="AP95" s="2">
        <f>ABS(AVERAGE(eod_group_score_df_negative!R95:R99))</f>
        <v>0.22513435941137408</v>
      </c>
      <c r="AQ95" s="2">
        <f>ABS(AVERAGE(eod_group_score_df_negative!S95:S99))</f>
        <v>0.10400806790767417</v>
      </c>
      <c r="AR95" s="2">
        <f>ABS(AVERAGE(eod_group_score_df_negative!T95:T99))</f>
        <v>0.15175058847046058</v>
      </c>
      <c r="AS95" s="2">
        <f>ABS(AVERAGE(eod_group_score_df_negative!U95:U99))</f>
        <v>0.3070930987699122</v>
      </c>
      <c r="AT95" s="2">
        <f>ABS(AVERAGE(eod_group_score_df_negative!V95:V99))</f>
        <v>0.10168432433999863</v>
      </c>
      <c r="AU95" s="2">
        <f>ABS(AVERAGE(eod_group_score_df_negative!W95:W99))</f>
        <v>7.2153117659317964E-2</v>
      </c>
      <c r="AV95" s="2">
        <f>ABS(AVERAGE(eod_group_score_df_negative!X95:X99))</f>
        <v>0.11613307772314596</v>
      </c>
      <c r="AW95" s="2">
        <f>ABS(AVERAGE(eod_group_score_df_negative!Y95:Y99))</f>
        <v>0.16871656319955081</v>
      </c>
      <c r="AX95" t="s">
        <v>277</v>
      </c>
      <c r="AY95" s="4">
        <f t="shared" si="235"/>
        <v>0.56505822547902973</v>
      </c>
      <c r="AZ95" s="4">
        <f t="shared" si="236"/>
        <v>0.53982860396439603</v>
      </c>
      <c r="BA95" s="4">
        <f t="shared" si="237"/>
        <v>0.55619117214243086</v>
      </c>
      <c r="BB95" s="4">
        <f t="shared" si="238"/>
        <v>0.21424243437816398</v>
      </c>
      <c r="BC95" s="4">
        <f t="shared" si="239"/>
        <v>6.836437562568061E-2</v>
      </c>
      <c r="BD95" s="4">
        <f t="shared" si="240"/>
        <v>0.29916473295229845</v>
      </c>
      <c r="BE95" s="4">
        <f t="shared" si="241"/>
        <v>2.8280010940025916E-2</v>
      </c>
      <c r="BF95" s="4">
        <f t="shared" si="242"/>
        <v>0.47002696794570781</v>
      </c>
      <c r="BG95" s="4">
        <f t="shared" si="243"/>
        <v>0.42364763928025206</v>
      </c>
      <c r="BH95" s="4">
        <f t="shared" si="244"/>
        <v>-0.76377879455084807</v>
      </c>
      <c r="BI95" s="4">
        <f t="shared" si="245"/>
        <v>0.56708759108828732</v>
      </c>
      <c r="BJ95" s="4">
        <f t="shared" si="246"/>
        <v>0.10510161412288235</v>
      </c>
      <c r="BK95" s="4">
        <f t="shared" si="247"/>
        <v>0.61114106209875874</v>
      </c>
      <c r="BL95" s="4">
        <f t="shared" si="248"/>
        <v>0.28469836832791079</v>
      </c>
      <c r="BM95" s="4">
        <f t="shared" si="249"/>
        <v>0.754820771418518</v>
      </c>
      <c r="BN95" s="4">
        <f t="shared" si="250"/>
        <v>-0.27801649946727258</v>
      </c>
      <c r="BO95" s="4">
        <f t="shared" si="251"/>
        <v>0.56253636322976719</v>
      </c>
      <c r="BP95" s="4">
        <f t="shared" si="252"/>
        <v>8.8529596942511467E-3</v>
      </c>
      <c r="BQ95" s="4">
        <f t="shared" si="253"/>
        <v>-0.31290594226200136</v>
      </c>
      <c r="BR95" s="4">
        <f t="shared" si="254"/>
        <v>-0.2564346402403897</v>
      </c>
      <c r="BS95" s="4">
        <f t="shared" si="255"/>
        <v>0.30589412889275863</v>
      </c>
      <c r="BT95" s="4">
        <f t="shared" si="256"/>
        <v>0.56962807222821321</v>
      </c>
      <c r="BU95" s="4">
        <f t="shared" si="257"/>
        <v>0.51244495047249738</v>
      </c>
      <c r="BV95" t="s">
        <v>277</v>
      </c>
      <c r="BW95" s="1">
        <f t="shared" si="231"/>
        <v>45376</v>
      </c>
      <c r="BX95">
        <f>group_stock_price_index[[#This Row],[VNINDEX]]</f>
        <v>1267.8599999999999</v>
      </c>
      <c r="BY95" s="5">
        <f t="shared" si="258"/>
        <v>9.6500567875324017E-2</v>
      </c>
      <c r="BZ95" s="5">
        <f t="shared" si="259"/>
        <v>0.65877559802470309</v>
      </c>
      <c r="CA95" s="5">
        <f t="shared" si="260"/>
        <v>8.3257272487443856E-2</v>
      </c>
      <c r="CB95" s="5">
        <f t="shared" si="261"/>
        <v>0.58916534090143546</v>
      </c>
      <c r="CC95" s="5">
        <f t="shared" si="262"/>
        <v>0</v>
      </c>
      <c r="CD95" s="5">
        <f t="shared" ref="CD95:CE95" si="359">IF(AVERAGE(BS95:BS99)&lt;0,0,AVERAGE(BS95:BS99))</f>
        <v>0.29762305593986649</v>
      </c>
      <c r="CE95" s="5">
        <f t="shared" si="359"/>
        <v>0.62766265528678666</v>
      </c>
      <c r="CF95" s="5">
        <f t="shared" ref="CF95:CG95" si="360">IF(AVERAGE(BE95:BE99)&lt;0,0,AVERAGE(BE95:BE99))</f>
        <v>0.25356538681455659</v>
      </c>
      <c r="CG95" s="5">
        <f t="shared" si="360"/>
        <v>0.24078372118915442</v>
      </c>
      <c r="CH95" s="5">
        <f t="shared" si="265"/>
        <v>0</v>
      </c>
      <c r="CI95" s="5">
        <f t="shared" si="266"/>
        <v>0.21252513154482383</v>
      </c>
      <c r="CJ95" s="5">
        <f t="shared" si="267"/>
        <v>0.80085411627338399</v>
      </c>
      <c r="CK95" s="5">
        <f t="shared" si="268"/>
        <v>0</v>
      </c>
      <c r="CL95" s="5">
        <f t="shared" si="269"/>
        <v>0.12616420334372136</v>
      </c>
      <c r="CM95" s="5">
        <f t="shared" si="270"/>
        <v>0</v>
      </c>
      <c r="CN95" s="5">
        <f t="shared" si="271"/>
        <v>0.57099966735500374</v>
      </c>
      <c r="CO95" s="5">
        <f t="shared" si="272"/>
        <v>0.78498988638195855</v>
      </c>
      <c r="CP95" s="5">
        <f t="shared" si="273"/>
        <v>0.28863497247229031</v>
      </c>
      <c r="CQ95" s="5">
        <f t="shared" si="274"/>
        <v>2.0283282603438056E-2</v>
      </c>
      <c r="CR95" s="5">
        <f t="shared" ref="CR95:CS95" si="361">IF(AVERAGE(BH95:BH99)&lt;0,0,AVERAGE(BH95:BH99))</f>
        <v>0</v>
      </c>
      <c r="CS95" s="5">
        <f t="shared" si="361"/>
        <v>0.34323892555839514</v>
      </c>
      <c r="CT95" s="5">
        <f t="shared" si="276"/>
        <v>0.13037931677507919</v>
      </c>
      <c r="CU95" s="5">
        <f t="shared" si="277"/>
        <v>0.58115335726831063</v>
      </c>
    </row>
    <row r="96" spans="1:99" x14ac:dyDescent="0.25">
      <c r="A96" s="1">
        <f>eod_group_score_df_positive[[#This Row],[date]]</f>
        <v>45373</v>
      </c>
      <c r="B96" s="1" t="s">
        <v>277</v>
      </c>
      <c r="C96" s="2">
        <f>AVERAGE(eod_group_score_df_positive!C96:C100)</f>
        <v>0.30803127823142323</v>
      </c>
      <c r="D96" s="2">
        <f>AVERAGE(eod_group_score_df_positive!D96:D100)</f>
        <v>0.16246965936249821</v>
      </c>
      <c r="E96" s="2">
        <f>AVERAGE(eod_group_score_df_positive!E96:E100)</f>
        <v>0.89662916420678385</v>
      </c>
      <c r="F96" s="2">
        <f>AVERAGE(eod_group_score_df_positive!F96:F100)</f>
        <v>0.30287723180268233</v>
      </c>
      <c r="G96" s="2">
        <f>AVERAGE(eod_group_score_df_positive!G96:G100)</f>
        <v>0.22598036930831986</v>
      </c>
      <c r="H96" s="2">
        <f>AVERAGE(eod_group_score_df_positive!H96:H100)</f>
        <v>0.1916602789988146</v>
      </c>
      <c r="I96" s="2">
        <f>AVERAGE(eod_group_score_df_positive!I96:I100)</f>
        <v>0.22864868614580591</v>
      </c>
      <c r="J96" s="2">
        <f>AVERAGE(eod_group_score_df_positive!J96:J100)</f>
        <v>0.24051323398429791</v>
      </c>
      <c r="K96" s="2">
        <f>AVERAGE(eod_group_score_df_positive!K96:K100)</f>
        <v>0.36135053958061342</v>
      </c>
      <c r="L96" s="2">
        <f>AVERAGE(eod_group_score_df_positive!L96:L100)</f>
        <v>6.8191001483056984E-2</v>
      </c>
      <c r="M96" s="2">
        <f>AVERAGE(eod_group_score_df_positive!M96:M100)</f>
        <v>0.17644352606840019</v>
      </c>
      <c r="N96" s="2">
        <f>AVERAGE(eod_group_score_df_positive!N96:N100)</f>
        <v>0.22970122196622539</v>
      </c>
      <c r="O96" s="2">
        <f>AVERAGE(eod_group_score_df_positive!O96:O100)</f>
        <v>0.30871579873413257</v>
      </c>
      <c r="P96" s="2">
        <f>AVERAGE(eod_group_score_df_positive!P96:P100)</f>
        <v>0.33863714653805338</v>
      </c>
      <c r="Q96" s="2">
        <f>AVERAGE(eod_group_score_df_positive!Q96:Q100)</f>
        <v>0.92737317435778022</v>
      </c>
      <c r="R96" s="2">
        <f>AVERAGE(eod_group_score_df_positive!R96:R100)</f>
        <v>0.12623402314822094</v>
      </c>
      <c r="S96" s="2">
        <f>AVERAGE(eod_group_score_df_positive!S96:S100)</f>
        <v>0.37996903173819441</v>
      </c>
      <c r="T96" s="2">
        <f>AVERAGE(eod_group_score_df_positive!T96:T100)</f>
        <v>0.1643921180424201</v>
      </c>
      <c r="U96" s="2">
        <f>AVERAGE(eod_group_score_df_positive!U96:U100)</f>
        <v>0.16260911737058756</v>
      </c>
      <c r="V96" s="2">
        <f>AVERAGE(eod_group_score_df_positive!V96:V100)</f>
        <v>6.9124074105129607E-2</v>
      </c>
      <c r="W96" s="2">
        <f>AVERAGE(eod_group_score_df_positive!W96:W100)</f>
        <v>0.19165976978193616</v>
      </c>
      <c r="X96" s="2">
        <f>AVERAGE(eod_group_score_df_positive!X96:X100)</f>
        <v>0.5571299400683839</v>
      </c>
      <c r="Y96" s="2">
        <f>AVERAGE(eod_group_score_df_positive!Y96:Y100)</f>
        <v>0.60285871379576583</v>
      </c>
      <c r="Z96" s="1" t="s">
        <v>277</v>
      </c>
      <c r="AA96" s="2">
        <f>ABS(AVERAGE(eod_group_score_df_negative!C96:C100))</f>
        <v>0.35207102568896181</v>
      </c>
      <c r="AB96" s="2">
        <f>ABS(AVERAGE(eod_group_score_df_negative!D96:D100))</f>
        <v>0.18412540826218141</v>
      </c>
      <c r="AC96" s="2">
        <f>ABS(AVERAGE(eod_group_score_df_negative!E96:E100))</f>
        <v>0.13765641693432121</v>
      </c>
      <c r="AD96" s="2">
        <f>ABS(AVERAGE(eod_group_score_df_negative!F96:F100))</f>
        <v>0.61241174699319478</v>
      </c>
      <c r="AE96" s="2">
        <f>ABS(AVERAGE(eod_group_score_df_negative!G96:G100))</f>
        <v>0.34440272581621756</v>
      </c>
      <c r="AF96" s="2">
        <f>ABS(AVERAGE(eod_group_score_df_negative!H96:H100))</f>
        <v>0.15217036191615735</v>
      </c>
      <c r="AG96" s="2">
        <f>ABS(AVERAGE(eod_group_score_df_negative!I96:I100))</f>
        <v>0.23070357695747928</v>
      </c>
      <c r="AH96" s="2">
        <f>ABS(AVERAGE(eod_group_score_df_negative!J96:J100))</f>
        <v>0.24604390357532635</v>
      </c>
      <c r="AI96" s="2">
        <f>ABS(AVERAGE(eod_group_score_df_negative!K96:K100))</f>
        <v>3.2833073027258221E-2</v>
      </c>
      <c r="AJ96" s="2">
        <f>ABS(AVERAGE(eod_group_score_df_negative!L96:L100))</f>
        <v>0.21947739307057609</v>
      </c>
      <c r="AK96" s="2">
        <f>ABS(AVERAGE(eod_group_score_df_negative!M96:M100))</f>
        <v>0.13750864653711473</v>
      </c>
      <c r="AL96" s="2">
        <f>ABS(AVERAGE(eod_group_score_df_negative!N96:N100))</f>
        <v>0.66984153921893741</v>
      </c>
      <c r="AM96" s="2">
        <f>ABS(AVERAGE(eod_group_score_df_negative!O96:O100))</f>
        <v>7.1215835982257822E-2</v>
      </c>
      <c r="AN96" s="2">
        <f>ABS(AVERAGE(eod_group_score_df_negative!P96:P100))</f>
        <v>0.27716018463962638</v>
      </c>
      <c r="AO96" s="2">
        <f>ABS(AVERAGE(eod_group_score_df_negative!Q96:Q100))</f>
        <v>0.16539184449300334</v>
      </c>
      <c r="AP96" s="2">
        <f>ABS(AVERAGE(eod_group_score_df_negative!R96:R100))</f>
        <v>0.28537400712486988</v>
      </c>
      <c r="AQ96" s="2">
        <f>ABS(AVERAGE(eod_group_score_df_negative!S96:S100))</f>
        <v>5.7728923671544252E-2</v>
      </c>
      <c r="AR96" s="2">
        <f>ABS(AVERAGE(eod_group_score_df_negative!T96:T100))</f>
        <v>7.4111817400180316E-2</v>
      </c>
      <c r="AS96" s="2">
        <f>ABS(AVERAGE(eod_group_score_df_negative!U96:U100))</f>
        <v>0.26046564174770837</v>
      </c>
      <c r="AT96" s="2">
        <f>ABS(AVERAGE(eod_group_score_df_negative!V96:V100))</f>
        <v>0.16203848407558263</v>
      </c>
      <c r="AU96" s="2">
        <f>ABS(AVERAGE(eod_group_score_df_negative!W96:W100))</f>
        <v>0.14115373616387655</v>
      </c>
      <c r="AV96" s="2">
        <f>ABS(AVERAGE(eod_group_score_df_negative!X96:X100))</f>
        <v>0.12734120566387164</v>
      </c>
      <c r="AW96" s="2">
        <f>ABS(AVERAGE(eod_group_score_df_negative!Y96:Y100))</f>
        <v>0.15221626808687277</v>
      </c>
      <c r="AX96" t="s">
        <v>277</v>
      </c>
      <c r="AY96" s="4">
        <f t="shared" si="235"/>
        <v>-6.6716548625847874E-2</v>
      </c>
      <c r="AZ96" s="4">
        <f t="shared" si="236"/>
        <v>-6.2481411083246396E-2</v>
      </c>
      <c r="BA96" s="4">
        <f t="shared" si="237"/>
        <v>0.73381352414785117</v>
      </c>
      <c r="BB96" s="4">
        <f t="shared" si="238"/>
        <v>-0.33818228161965358</v>
      </c>
      <c r="BC96" s="4">
        <f t="shared" si="239"/>
        <v>-0.20761898015585711</v>
      </c>
      <c r="BD96" s="4">
        <f t="shared" si="240"/>
        <v>0.11485281526268325</v>
      </c>
      <c r="BE96" s="4">
        <f t="shared" si="241"/>
        <v>-4.4734531137192411E-3</v>
      </c>
      <c r="BF96" s="4">
        <f t="shared" si="242"/>
        <v>-1.1366947813710143E-2</v>
      </c>
      <c r="BG96" s="4">
        <f t="shared" si="243"/>
        <v>0.83341228819717517</v>
      </c>
      <c r="BH96" s="4">
        <f t="shared" si="244"/>
        <v>-0.52590550248756363</v>
      </c>
      <c r="BI96" s="4">
        <f t="shared" si="245"/>
        <v>0.12401532121329724</v>
      </c>
      <c r="BJ96" s="4">
        <f t="shared" si="246"/>
        <v>-0.48929337908608117</v>
      </c>
      <c r="BK96" s="4">
        <f t="shared" si="247"/>
        <v>0.62511236509474288</v>
      </c>
      <c r="BL96" s="4">
        <f t="shared" si="248"/>
        <v>9.9833108696420564E-2</v>
      </c>
      <c r="BM96" s="4">
        <f t="shared" si="249"/>
        <v>0.69729659782312714</v>
      </c>
      <c r="BN96" s="4">
        <f t="shared" si="250"/>
        <v>-0.38662993010866153</v>
      </c>
      <c r="BO96" s="4">
        <f t="shared" si="251"/>
        <v>0.73621570328103114</v>
      </c>
      <c r="BP96" s="4">
        <f t="shared" si="252"/>
        <v>0.37852750930379137</v>
      </c>
      <c r="BQ96" s="4">
        <f t="shared" si="253"/>
        <v>-0.2312984224846161</v>
      </c>
      <c r="BR96" s="4">
        <f t="shared" si="254"/>
        <v>-0.40194402891932363</v>
      </c>
      <c r="BS96" s="4">
        <f t="shared" si="255"/>
        <v>0.15175475969500704</v>
      </c>
      <c r="BT96" s="4">
        <f t="shared" si="256"/>
        <v>0.62791359005311909</v>
      </c>
      <c r="BU96" s="4">
        <f t="shared" si="257"/>
        <v>0.5968181392863795</v>
      </c>
      <c r="BV96" t="s">
        <v>277</v>
      </c>
      <c r="BW96" s="1">
        <f t="shared" si="231"/>
        <v>45373</v>
      </c>
      <c r="BX96">
        <f>group_stock_price_index[[#This Row],[VNINDEX]]</f>
        <v>1281.8</v>
      </c>
      <c r="BY96" s="5">
        <f t="shared" si="258"/>
        <v>1.2096464545643924E-2</v>
      </c>
      <c r="BZ96" s="5">
        <f t="shared" si="259"/>
        <v>0.69775007435359471</v>
      </c>
      <c r="CA96" s="5">
        <f t="shared" si="260"/>
        <v>0.19300428276247347</v>
      </c>
      <c r="CB96" s="5">
        <f t="shared" si="261"/>
        <v>0.63443896535021271</v>
      </c>
      <c r="CC96" s="5">
        <f t="shared" si="262"/>
        <v>0</v>
      </c>
      <c r="CD96" s="5">
        <f t="shared" ref="CD96:CE96" si="362">IF(AVERAGE(BS96:BS100)&lt;0,0,AVERAGE(BS96:BS100))</f>
        <v>0.29860827112167404</v>
      </c>
      <c r="CE96" s="5">
        <f t="shared" si="362"/>
        <v>0.64844494726982682</v>
      </c>
      <c r="CF96" s="5">
        <f t="shared" ref="CF96:CG96" si="363">IF(AVERAGE(BE96:BE100)&lt;0,0,AVERAGE(BE96:BE100))</f>
        <v>0.40948820242825512</v>
      </c>
      <c r="CG96" s="5">
        <f t="shared" si="363"/>
        <v>0.24775466007176047</v>
      </c>
      <c r="CH96" s="5">
        <f t="shared" si="265"/>
        <v>0</v>
      </c>
      <c r="CI96" s="5">
        <f t="shared" si="266"/>
        <v>0.24522178048775239</v>
      </c>
      <c r="CJ96" s="5">
        <f t="shared" si="267"/>
        <v>0.91183737304794266</v>
      </c>
      <c r="CK96" s="5">
        <f t="shared" si="268"/>
        <v>0</v>
      </c>
      <c r="CL96" s="5">
        <f t="shared" si="269"/>
        <v>0.17140335099238385</v>
      </c>
      <c r="CM96" s="5">
        <f t="shared" si="270"/>
        <v>0</v>
      </c>
      <c r="CN96" s="5">
        <f t="shared" si="271"/>
        <v>0.46334311960765306</v>
      </c>
      <c r="CO96" s="5">
        <f t="shared" si="272"/>
        <v>0.84794783306802568</v>
      </c>
      <c r="CP96" s="5">
        <f t="shared" si="273"/>
        <v>0.31295186162948346</v>
      </c>
      <c r="CQ96" s="5">
        <f t="shared" si="274"/>
        <v>0.21099034194534377</v>
      </c>
      <c r="CR96" s="5">
        <f t="shared" ref="CR96:CS96" si="364">IF(AVERAGE(BH96:BH100)&lt;0,0,AVERAGE(BH96:BH100))</f>
        <v>0</v>
      </c>
      <c r="CS96" s="5">
        <f t="shared" si="364"/>
        <v>0.33414939951050604</v>
      </c>
      <c r="CT96" s="5">
        <f t="shared" si="276"/>
        <v>2.9605196620624656E-2</v>
      </c>
      <c r="CU96" s="5">
        <f t="shared" si="277"/>
        <v>0.54462118387295644</v>
      </c>
    </row>
    <row r="97" spans="1:99" x14ac:dyDescent="0.25">
      <c r="A97" s="1">
        <f>eod_group_score_df_positive[[#This Row],[date]]</f>
        <v>45372</v>
      </c>
      <c r="B97" s="1" t="s">
        <v>277</v>
      </c>
      <c r="C97" s="2">
        <f>AVERAGE(eod_group_score_df_positive!C97:C101)</f>
        <v>0.39020588672709638</v>
      </c>
      <c r="D97" s="2">
        <f>AVERAGE(eod_group_score_df_positive!D97:D101)</f>
        <v>0.28277365113502262</v>
      </c>
      <c r="E97" s="2">
        <f>AVERAGE(eod_group_score_df_positive!E97:E101)</f>
        <v>0.95544292133343123</v>
      </c>
      <c r="F97" s="2">
        <f>AVERAGE(eod_group_score_df_positive!F97:F101)</f>
        <v>0.30648850226506585</v>
      </c>
      <c r="G97" s="2">
        <f>AVERAGE(eod_group_score_df_positive!G97:G101)</f>
        <v>0.32616200862066569</v>
      </c>
      <c r="H97" s="2">
        <f>AVERAGE(eod_group_score_df_positive!H97:H101)</f>
        <v>0.30150586889612824</v>
      </c>
      <c r="I97" s="2">
        <f>AVERAGE(eod_group_score_df_positive!I97:I101)</f>
        <v>0.27283785194326005</v>
      </c>
      <c r="J97" s="2">
        <f>AVERAGE(eod_group_score_df_positive!J97:J101)</f>
        <v>0.2312240907584367</v>
      </c>
      <c r="K97" s="2">
        <f>AVERAGE(eod_group_score_df_positive!K97:K101)</f>
        <v>0.71921881813533517</v>
      </c>
      <c r="L97" s="2">
        <f>AVERAGE(eod_group_score_df_positive!L97:L101)</f>
        <v>0.10607459409436995</v>
      </c>
      <c r="M97" s="2">
        <f>AVERAGE(eod_group_score_df_positive!M97:M101)</f>
        <v>0.14512271709689822</v>
      </c>
      <c r="N97" s="2">
        <f>AVERAGE(eod_group_score_df_positive!N97:N101)</f>
        <v>0.34196788207832152</v>
      </c>
      <c r="O97" s="2">
        <f>AVERAGE(eod_group_score_df_positive!O97:O101)</f>
        <v>0.72001650871445566</v>
      </c>
      <c r="P97" s="2">
        <f>AVERAGE(eod_group_score_df_positive!P97:P101)</f>
        <v>0.33066683955517318</v>
      </c>
      <c r="Q97" s="2">
        <f>AVERAGE(eod_group_score_df_positive!Q97:Q101)</f>
        <v>0.94856948251604201</v>
      </c>
      <c r="R97" s="2">
        <f>AVERAGE(eod_group_score_df_positive!R97:R101)</f>
        <v>0.20162859428567836</v>
      </c>
      <c r="S97" s="2">
        <f>AVERAGE(eod_group_score_df_positive!S97:S101)</f>
        <v>0.27528600279967252</v>
      </c>
      <c r="T97" s="2">
        <f>AVERAGE(eod_group_score_df_positive!T97:T101)</f>
        <v>0.1732960658807404</v>
      </c>
      <c r="U97" s="2">
        <f>AVERAGE(eod_group_score_df_positive!U97:U101)</f>
        <v>0.1496581571389107</v>
      </c>
      <c r="V97" s="2">
        <f>AVERAGE(eod_group_score_df_positive!V97:V101)</f>
        <v>6.9420022707248286E-2</v>
      </c>
      <c r="W97" s="2">
        <f>AVERAGE(eod_group_score_df_positive!W97:W101)</f>
        <v>0.27401325212331351</v>
      </c>
      <c r="X97" s="2">
        <f>AVERAGE(eod_group_score_df_positive!X97:X101)</f>
        <v>0.57522504928475893</v>
      </c>
      <c r="Y97" s="2">
        <f>AVERAGE(eod_group_score_df_positive!Y97:Y101)</f>
        <v>0.61192443766823645</v>
      </c>
      <c r="Z97" s="1" t="s">
        <v>277</v>
      </c>
      <c r="AA97" s="2">
        <f>ABS(AVERAGE(eod_group_score_df_negative!C97:C101))</f>
        <v>0.36409069435421021</v>
      </c>
      <c r="AB97" s="2">
        <f>ABS(AVERAGE(eod_group_score_df_negative!D97:D101))</f>
        <v>0.18972827807106857</v>
      </c>
      <c r="AC97" s="2">
        <f>ABS(AVERAGE(eod_group_score_df_negative!E97:E101))</f>
        <v>0.1364802713909303</v>
      </c>
      <c r="AD97" s="2">
        <f>ABS(AVERAGE(eod_group_score_df_negative!F97:F101))</f>
        <v>0.55983828093486054</v>
      </c>
      <c r="AE97" s="2">
        <f>ABS(AVERAGE(eod_group_score_df_negative!G97:G101))</f>
        <v>0.32299868105251245</v>
      </c>
      <c r="AF97" s="2">
        <f>ABS(AVERAGE(eod_group_score_df_negative!H97:H101))</f>
        <v>0.17898652931394618</v>
      </c>
      <c r="AG97" s="2">
        <f>ABS(AVERAGE(eod_group_score_df_negative!I97:I101))</f>
        <v>0.21031568090290126</v>
      </c>
      <c r="AH97" s="2">
        <f>ABS(AVERAGE(eod_group_score_df_negative!J97:J101))</f>
        <v>0.23495923409690103</v>
      </c>
      <c r="AI97" s="2">
        <f>ABS(AVERAGE(eod_group_score_df_negative!K97:K101))</f>
        <v>3.5126195566915278E-2</v>
      </c>
      <c r="AJ97" s="2">
        <f>ABS(AVERAGE(eod_group_score_df_negative!L97:L101))</f>
        <v>0.21538338493522019</v>
      </c>
      <c r="AK97" s="2">
        <f>ABS(AVERAGE(eod_group_score_df_negative!M97:M101))</f>
        <v>0.13264934046104923</v>
      </c>
      <c r="AL97" s="2">
        <f>ABS(AVERAGE(eod_group_score_df_negative!N97:N101))</f>
        <v>0.64869502043477056</v>
      </c>
      <c r="AM97" s="2">
        <f>ABS(AVERAGE(eod_group_score_df_negative!O97:O101))</f>
        <v>5.7253728078786835E-2</v>
      </c>
      <c r="AN97" s="2">
        <f>ABS(AVERAGE(eod_group_score_df_negative!P97:P101))</f>
        <v>0.27323110953091023</v>
      </c>
      <c r="AO97" s="2">
        <f>ABS(AVERAGE(eod_group_score_df_negative!Q97:Q101))</f>
        <v>0.13597832328251983</v>
      </c>
      <c r="AP97" s="2">
        <f>ABS(AVERAGE(eod_group_score_df_negative!R97:R101))</f>
        <v>0.21349354632297962</v>
      </c>
      <c r="AQ97" s="2">
        <f>ABS(AVERAGE(eod_group_score_df_negative!S97:S101))</f>
        <v>0.10544575380974246</v>
      </c>
      <c r="AR97" s="2">
        <f>ABS(AVERAGE(eod_group_score_df_negative!T97:T101))</f>
        <v>7.4647161167275183E-2</v>
      </c>
      <c r="AS97" s="2">
        <f>ABS(AVERAGE(eod_group_score_df_negative!U97:U101))</f>
        <v>0.22715826191869101</v>
      </c>
      <c r="AT97" s="2">
        <f>ABS(AVERAGE(eod_group_score_df_negative!V97:V101))</f>
        <v>0.1776025248806625</v>
      </c>
      <c r="AU97" s="2">
        <f>ABS(AVERAGE(eod_group_score_df_negative!W97:W101))</f>
        <v>0.12786701907643189</v>
      </c>
      <c r="AV97" s="2">
        <f>ABS(AVERAGE(eod_group_score_df_negative!X97:X101))</f>
        <v>9.7688703762267765E-2</v>
      </c>
      <c r="AW97" s="2">
        <f>ABS(AVERAGE(eod_group_score_df_negative!Y97:Y101))</f>
        <v>5.9626714216045339E-2</v>
      </c>
      <c r="AX97" t="s">
        <v>277</v>
      </c>
      <c r="AY97" s="4">
        <f t="shared" si="235"/>
        <v>3.4621915341906055E-2</v>
      </c>
      <c r="AZ97" s="4">
        <f t="shared" si="236"/>
        <v>0.19692062045183831</v>
      </c>
      <c r="BA97" s="4">
        <f t="shared" si="237"/>
        <v>0.75001855020514696</v>
      </c>
      <c r="BB97" s="4">
        <f t="shared" si="238"/>
        <v>-0.29244135536708665</v>
      </c>
      <c r="BC97" s="4">
        <f t="shared" si="239"/>
        <v>4.8729499775253295E-3</v>
      </c>
      <c r="BD97" s="4">
        <f t="shared" si="240"/>
        <v>0.25498705086405093</v>
      </c>
      <c r="BE97" s="4">
        <f t="shared" si="241"/>
        <v>0.12940435449587448</v>
      </c>
      <c r="BF97" s="4">
        <f t="shared" si="242"/>
        <v>-8.0121770542165918E-3</v>
      </c>
      <c r="BG97" s="4">
        <f t="shared" si="243"/>
        <v>0.90686968183293359</v>
      </c>
      <c r="BH97" s="4">
        <f t="shared" si="244"/>
        <v>-0.34004068329810655</v>
      </c>
      <c r="BI97" s="4">
        <f t="shared" si="245"/>
        <v>4.4905080610013692E-2</v>
      </c>
      <c r="BJ97" s="4">
        <f t="shared" si="246"/>
        <v>-0.30961807248293072</v>
      </c>
      <c r="BK97" s="4">
        <f t="shared" si="247"/>
        <v>0.85267999373037473</v>
      </c>
      <c r="BL97" s="4">
        <f t="shared" si="248"/>
        <v>9.5108337610988788E-2</v>
      </c>
      <c r="BM97" s="4">
        <f t="shared" si="249"/>
        <v>0.74924420563942262</v>
      </c>
      <c r="BN97" s="4">
        <f t="shared" si="250"/>
        <v>-2.858183381860745E-2</v>
      </c>
      <c r="BO97" s="4">
        <f t="shared" si="251"/>
        <v>0.44608900109208838</v>
      </c>
      <c r="BP97" s="4">
        <f t="shared" si="252"/>
        <v>0.39786892301099763</v>
      </c>
      <c r="BQ97" s="4">
        <f t="shared" si="253"/>
        <v>-0.20567072149776289</v>
      </c>
      <c r="BR97" s="4">
        <f t="shared" si="254"/>
        <v>-0.43794586052884121</v>
      </c>
      <c r="BS97" s="4">
        <f t="shared" si="255"/>
        <v>0.36365615214348995</v>
      </c>
      <c r="BT97" s="4">
        <f t="shared" si="256"/>
        <v>0.70965460783072809</v>
      </c>
      <c r="BU97" s="4">
        <f t="shared" si="257"/>
        <v>0.8224209308591286</v>
      </c>
      <c r="BV97" t="s">
        <v>277</v>
      </c>
      <c r="BW97" s="1">
        <f t="shared" si="231"/>
        <v>45372</v>
      </c>
      <c r="BX97">
        <f>group_stock_price_index[[#This Row],[VNINDEX]]</f>
        <v>1276.42</v>
      </c>
      <c r="BY97" s="5">
        <f t="shared" si="258"/>
        <v>0.11408433995807274</v>
      </c>
      <c r="BZ97" s="5">
        <f t="shared" si="259"/>
        <v>0.61692092580424007</v>
      </c>
      <c r="CA97" s="5">
        <f t="shared" si="260"/>
        <v>0.37220474960044359</v>
      </c>
      <c r="CB97" s="5">
        <f t="shared" si="261"/>
        <v>0.60199775641120656</v>
      </c>
      <c r="CC97" s="5">
        <f t="shared" si="262"/>
        <v>0.13928608743616192</v>
      </c>
      <c r="CD97" s="5">
        <f t="shared" ref="CD97:CE97" si="365">IF(AVERAGE(BS97:BS101)&lt;0,0,AVERAGE(BS97:BS101))</f>
        <v>0.27628095244863038</v>
      </c>
      <c r="CE97" s="5">
        <f t="shared" si="365"/>
        <v>0.63493039403320872</v>
      </c>
      <c r="CF97" s="5">
        <f t="shared" ref="CF97:CG97" si="366">IF(AVERAGE(BE97:BE101)&lt;0,0,AVERAGE(BE97:BE101))</f>
        <v>0.57358474564910455</v>
      </c>
      <c r="CG97" s="5">
        <f t="shared" si="366"/>
        <v>0.36037466342617391</v>
      </c>
      <c r="CH97" s="5">
        <f t="shared" si="265"/>
        <v>0</v>
      </c>
      <c r="CI97" s="5">
        <f t="shared" si="266"/>
        <v>0.36564771482739217</v>
      </c>
      <c r="CJ97" s="5">
        <f t="shared" si="267"/>
        <v>0.93146099910951818</v>
      </c>
      <c r="CK97" s="5">
        <f t="shared" si="268"/>
        <v>0</v>
      </c>
      <c r="CL97" s="5">
        <f t="shared" si="269"/>
        <v>0.27210066961712032</v>
      </c>
      <c r="CM97" s="5">
        <f t="shared" si="270"/>
        <v>0</v>
      </c>
      <c r="CN97" s="5">
        <f t="shared" si="271"/>
        <v>0.35649557780181645</v>
      </c>
      <c r="CO97" s="5">
        <f t="shared" si="272"/>
        <v>0.90242944065293673</v>
      </c>
      <c r="CP97" s="5">
        <f t="shared" si="273"/>
        <v>0.21593523027995937</v>
      </c>
      <c r="CQ97" s="5">
        <f t="shared" si="274"/>
        <v>0.44310011361268381</v>
      </c>
      <c r="CR97" s="5">
        <f t="shared" ref="CR97:CS97" si="367">IF(AVERAGE(BH97:BH101)&lt;0,0,AVERAGE(BH97:BH101))</f>
        <v>6.5238326463343002E-2</v>
      </c>
      <c r="CS97" s="5">
        <f t="shared" si="367"/>
        <v>0.4448225285782928</v>
      </c>
      <c r="CT97" s="5">
        <f t="shared" si="276"/>
        <v>0.11147400710462856</v>
      </c>
      <c r="CU97" s="5">
        <f t="shared" si="277"/>
        <v>0.35066613474436925</v>
      </c>
    </row>
    <row r="98" spans="1:99" x14ac:dyDescent="0.25">
      <c r="A98" s="1">
        <f>eod_group_score_df_positive[[#This Row],[date]]</f>
        <v>45371</v>
      </c>
      <c r="B98" s="1" t="s">
        <v>277</v>
      </c>
      <c r="C98" s="2">
        <f>AVERAGE(eod_group_score_df_positive!C98:C102)</f>
        <v>0.38085584072999507</v>
      </c>
      <c r="D98" s="2">
        <f>AVERAGE(eod_group_score_df_positive!D98:D102)</f>
        <v>0.19221171560542563</v>
      </c>
      <c r="E98" s="2">
        <f>AVERAGE(eod_group_score_df_positive!E98:E102)</f>
        <v>0.590956570989702</v>
      </c>
      <c r="F98" s="2">
        <f>AVERAGE(eod_group_score_df_positive!F98:F102)</f>
        <v>0.1211247000349041</v>
      </c>
      <c r="G98" s="2">
        <f>AVERAGE(eod_group_score_df_positive!G98:G102)</f>
        <v>0.33404232476671819</v>
      </c>
      <c r="H98" s="2">
        <f>AVERAGE(eod_group_score_df_positive!H98:H102)</f>
        <v>0.18098993862509849</v>
      </c>
      <c r="I98" s="2">
        <f>AVERAGE(eod_group_score_df_positive!I98:I102)</f>
        <v>0.39742702231286359</v>
      </c>
      <c r="J98" s="2">
        <f>AVERAGE(eod_group_score_df_positive!J98:J102)</f>
        <v>0.34084205249865934</v>
      </c>
      <c r="K98" s="2">
        <f>AVERAGE(eod_group_score_df_positive!K98:K102)</f>
        <v>0.61731426427224612</v>
      </c>
      <c r="L98" s="2">
        <f>AVERAGE(eod_group_score_df_positive!L98:L102)</f>
        <v>0.12846110601457397</v>
      </c>
      <c r="M98" s="2">
        <f>AVERAGE(eod_group_score_df_positive!M98:M102)</f>
        <v>0.29483270766875386</v>
      </c>
      <c r="N98" s="2">
        <f>AVERAGE(eod_group_score_df_positive!N98:N102)</f>
        <v>0.26958801522042397</v>
      </c>
      <c r="O98" s="2">
        <f>AVERAGE(eod_group_score_df_positive!O98:O102)</f>
        <v>1.0602240604721138</v>
      </c>
      <c r="P98" s="2">
        <f>AVERAGE(eod_group_score_df_positive!P98:P102)</f>
        <v>0.40810763200746036</v>
      </c>
      <c r="Q98" s="2">
        <f>AVERAGE(eod_group_score_df_positive!Q98:Q102)</f>
        <v>0.64806891658012578</v>
      </c>
      <c r="R98" s="2">
        <f>AVERAGE(eod_group_score_df_positive!R98:R102)</f>
        <v>0.19280652203788037</v>
      </c>
      <c r="S98" s="2">
        <f>AVERAGE(eod_group_score_df_positive!S98:S102)</f>
        <v>0.2548404645808261</v>
      </c>
      <c r="T98" s="2">
        <f>AVERAGE(eod_group_score_df_positive!T98:T102)</f>
        <v>0.21573372700175591</v>
      </c>
      <c r="U98" s="2">
        <f>AVERAGE(eod_group_score_df_positive!U98:U102)</f>
        <v>4.2269510860799706E-2</v>
      </c>
      <c r="V98" s="2">
        <f>AVERAGE(eod_group_score_df_positive!V98:V102)</f>
        <v>0.70528963030901815</v>
      </c>
      <c r="W98" s="2">
        <f>AVERAGE(eod_group_score_df_positive!W98:W102)</f>
        <v>0.23877936930917013</v>
      </c>
      <c r="X98" s="2">
        <f>AVERAGE(eod_group_score_df_positive!X98:X102)</f>
        <v>0.42095352538730291</v>
      </c>
      <c r="Y98" s="2">
        <f>AVERAGE(eod_group_score_df_positive!Y98:Y102)</f>
        <v>0.21457786769101955</v>
      </c>
      <c r="Z98" s="1" t="s">
        <v>277</v>
      </c>
      <c r="AA98" s="2">
        <f>ABS(AVERAGE(eod_group_score_df_negative!C98:C102))</f>
        <v>0.43257477432370822</v>
      </c>
      <c r="AB98" s="2">
        <f>ABS(AVERAGE(eod_group_score_df_negative!D98:D102))</f>
        <v>0.19254645148034435</v>
      </c>
      <c r="AC98" s="2">
        <f>ABS(AVERAGE(eod_group_score_df_negative!E98:E102))</f>
        <v>0.15342976331621683</v>
      </c>
      <c r="AD98" s="2">
        <f>ABS(AVERAGE(eod_group_score_df_negative!F98:F102))</f>
        <v>0.65958428572300665</v>
      </c>
      <c r="AE98" s="2">
        <f>ABS(AVERAGE(eod_group_score_df_negative!G98:G102))</f>
        <v>0.36281347858575885</v>
      </c>
      <c r="AF98" s="2">
        <f>ABS(AVERAGE(eod_group_score_df_negative!H98:H102))</f>
        <v>0.27256582445742783</v>
      </c>
      <c r="AG98" s="2">
        <f>ABS(AVERAGE(eod_group_score_df_negative!I98:I102))</f>
        <v>0.20328631950894821</v>
      </c>
      <c r="AH98" s="2">
        <f>ABS(AVERAGE(eod_group_score_df_negative!J98:J102))</f>
        <v>0.23384806533062702</v>
      </c>
      <c r="AI98" s="2">
        <f>ABS(AVERAGE(eod_group_score_df_negative!K98:K102))</f>
        <v>4.1285123837048326E-2</v>
      </c>
      <c r="AJ98" s="2">
        <f>ABS(AVERAGE(eod_group_score_df_negative!L98:L102))</f>
        <v>0.20267814104648857</v>
      </c>
      <c r="AK98" s="2">
        <f>ABS(AVERAGE(eod_group_score_df_negative!M98:M102))</f>
        <v>0.1248880852677227</v>
      </c>
      <c r="AL98" s="2">
        <f>ABS(AVERAGE(eod_group_score_df_negative!N98:N102))</f>
        <v>0.70051418902202045</v>
      </c>
      <c r="AM98" s="2">
        <f>ABS(AVERAGE(eod_group_score_df_negative!O98:O102))</f>
        <v>4.3679126729175108E-2</v>
      </c>
      <c r="AN98" s="2">
        <f>ABS(AVERAGE(eod_group_score_df_negative!P98:P102))</f>
        <v>0.26881774288634763</v>
      </c>
      <c r="AO98" s="2">
        <f>ABS(AVERAGE(eod_group_score_df_negative!Q98:Q102))</f>
        <v>0.20931842738618064</v>
      </c>
      <c r="AP98" s="2">
        <f>ABS(AVERAGE(eod_group_score_df_negative!R98:R102))</f>
        <v>0.3087355716532183</v>
      </c>
      <c r="AQ98" s="2">
        <f>ABS(AVERAGE(eod_group_score_df_negative!S98:S102))</f>
        <v>0.11783296506236744</v>
      </c>
      <c r="AR98" s="2">
        <f>ABS(AVERAGE(eod_group_score_df_negative!T98:T102))</f>
        <v>0.10677320186004588</v>
      </c>
      <c r="AS98" s="2">
        <f>ABS(AVERAGE(eod_group_score_df_negative!U98:U102))</f>
        <v>0.29258946611321041</v>
      </c>
      <c r="AT98" s="2">
        <f>ABS(AVERAGE(eod_group_score_df_negative!V98:V102))</f>
        <v>0.19356472481419126</v>
      </c>
      <c r="AU98" s="2">
        <f>ABS(AVERAGE(eod_group_score_df_negative!W98:W102))</f>
        <v>0.14098391262882429</v>
      </c>
      <c r="AV98" s="2">
        <f>ABS(AVERAGE(eod_group_score_df_negative!X98:X102))</f>
        <v>0.11134688565335774</v>
      </c>
      <c r="AW98" s="2">
        <f>ABS(AVERAGE(eod_group_score_df_negative!Y98:Y102))</f>
        <v>5.6674437192948221E-2</v>
      </c>
      <c r="AX98" t="s">
        <v>277</v>
      </c>
      <c r="AY98" s="4">
        <f t="shared" si="235"/>
        <v>-6.3581247910491578E-2</v>
      </c>
      <c r="AZ98" s="4">
        <f t="shared" si="236"/>
        <v>-8.6999030443999498E-4</v>
      </c>
      <c r="BA98" s="4">
        <f t="shared" si="237"/>
        <v>0.5877684577343083</v>
      </c>
      <c r="BB98" s="4">
        <f t="shared" si="238"/>
        <v>-0.68970588978858383</v>
      </c>
      <c r="BC98" s="4">
        <f t="shared" si="239"/>
        <v>-4.1287097962916595E-2</v>
      </c>
      <c r="BD98" s="4">
        <f t="shared" si="240"/>
        <v>-0.20190656427766906</v>
      </c>
      <c r="BE98" s="4">
        <f t="shared" si="241"/>
        <v>0.32318360403838486</v>
      </c>
      <c r="BF98" s="4">
        <f t="shared" si="242"/>
        <v>0.18617683486914463</v>
      </c>
      <c r="BG98" s="4">
        <f t="shared" si="243"/>
        <v>0.8746275062429999</v>
      </c>
      <c r="BH98" s="4">
        <f t="shared" si="244"/>
        <v>-0.22412636282351897</v>
      </c>
      <c r="BI98" s="4">
        <f t="shared" si="245"/>
        <v>0.40489922172321763</v>
      </c>
      <c r="BJ98" s="4">
        <f t="shared" si="246"/>
        <v>-0.44420698346738419</v>
      </c>
      <c r="BK98" s="4">
        <f t="shared" si="247"/>
        <v>0.92086420759430132</v>
      </c>
      <c r="BL98" s="4">
        <f t="shared" si="248"/>
        <v>0.20576845585521697</v>
      </c>
      <c r="BM98" s="4">
        <f t="shared" si="249"/>
        <v>0.5117296077223028</v>
      </c>
      <c r="BN98" s="4">
        <f t="shared" si="250"/>
        <v>-0.23114520410870834</v>
      </c>
      <c r="BO98" s="4">
        <f t="shared" si="251"/>
        <v>0.3676342036233517</v>
      </c>
      <c r="BP98" s="4">
        <f t="shared" si="252"/>
        <v>0.33785483470465522</v>
      </c>
      <c r="BQ98" s="4">
        <f t="shared" si="253"/>
        <v>-0.74753843398332764</v>
      </c>
      <c r="BR98" s="4">
        <f t="shared" si="254"/>
        <v>0.56930792244387884</v>
      </c>
      <c r="BS98" s="4">
        <f t="shared" si="255"/>
        <v>0.25751688309959708</v>
      </c>
      <c r="BT98" s="4">
        <f t="shared" si="256"/>
        <v>0.5816389266516937</v>
      </c>
      <c r="BU98" s="4">
        <f t="shared" si="257"/>
        <v>0.58212751617213676</v>
      </c>
      <c r="BV98" t="s">
        <v>277</v>
      </c>
      <c r="BW98" s="1">
        <f t="shared" si="231"/>
        <v>45371</v>
      </c>
      <c r="BX98">
        <f>group_stock_price_index[[#This Row],[VNINDEX]]</f>
        <v>1260.08</v>
      </c>
      <c r="BY98" s="5">
        <f t="shared" si="258"/>
        <v>0.17881241580194893</v>
      </c>
      <c r="BZ98" s="5">
        <f t="shared" si="259"/>
        <v>0.47004507493445835</v>
      </c>
      <c r="CA98" s="5">
        <f t="shared" si="260"/>
        <v>0.46560130576389147</v>
      </c>
      <c r="CB98" s="5">
        <f t="shared" si="261"/>
        <v>0.59484678510895728</v>
      </c>
      <c r="CC98" s="5">
        <f t="shared" si="262"/>
        <v>0.13129023324008707</v>
      </c>
      <c r="CD98" s="5">
        <f t="shared" ref="CD98:CE98" si="368">IF(AVERAGE(BS98:BS102)&lt;0,0,AVERAGE(BS98:BS102))</f>
        <v>0.14216479173061644</v>
      </c>
      <c r="CE98" s="5">
        <f t="shared" si="368"/>
        <v>0.56611414361835866</v>
      </c>
      <c r="CF98" s="5">
        <f t="shared" ref="CF98:CG98" si="369">IF(AVERAGE(BE98:BE102)&lt;0,0,AVERAGE(BE98:BE102))</f>
        <v>0.69923590302601346</v>
      </c>
      <c r="CG98" s="5">
        <f t="shared" si="369"/>
        <v>0.42299684549181354</v>
      </c>
      <c r="CH98" s="5">
        <f t="shared" si="265"/>
        <v>9.8643257338729681E-2</v>
      </c>
      <c r="CI98" s="5">
        <f t="shared" si="266"/>
        <v>0.36342774858523746</v>
      </c>
      <c r="CJ98" s="5">
        <f t="shared" si="267"/>
        <v>0.91989087111159229</v>
      </c>
      <c r="CK98" s="5">
        <f t="shared" si="268"/>
        <v>0</v>
      </c>
      <c r="CL98" s="5">
        <f t="shared" si="269"/>
        <v>0.30856111677800957</v>
      </c>
      <c r="CM98" s="5">
        <f t="shared" si="270"/>
        <v>2.1202728045637432E-2</v>
      </c>
      <c r="CN98" s="5">
        <f t="shared" si="271"/>
        <v>0.11654131352276571</v>
      </c>
      <c r="CO98" s="5">
        <f t="shared" si="272"/>
        <v>0.87457296632070258</v>
      </c>
      <c r="CP98" s="5">
        <f t="shared" si="273"/>
        <v>8.2933524263993058E-2</v>
      </c>
      <c r="CQ98" s="5">
        <f t="shared" si="274"/>
        <v>0.66783954156282965</v>
      </c>
      <c r="CR98" s="5">
        <f t="shared" ref="CR98:CS98" si="370">IF(AVERAGE(BH98:BH102)&lt;0,0,AVERAGE(BH98:BH102))</f>
        <v>0.23523772218855149</v>
      </c>
      <c r="CS98" s="5">
        <f t="shared" si="370"/>
        <v>0.53859362448210324</v>
      </c>
      <c r="CT98" s="5">
        <f t="shared" si="276"/>
        <v>4.5476608978756279E-2</v>
      </c>
      <c r="CU98" s="5">
        <f t="shared" si="277"/>
        <v>9.1387898987836461E-2</v>
      </c>
    </row>
    <row r="99" spans="1:99" x14ac:dyDescent="0.25">
      <c r="A99" s="1">
        <f>eod_group_score_df_positive[[#This Row],[date]]</f>
        <v>45370</v>
      </c>
      <c r="B99" s="1" t="s">
        <v>277</v>
      </c>
      <c r="C99" s="2">
        <f>AVERAGE(eod_group_score_df_positive!C99:C103)</f>
        <v>0.44407687802577411</v>
      </c>
      <c r="D99" s="2">
        <f>AVERAGE(eod_group_score_df_positive!D99:D103)</f>
        <v>0.1844407593035991</v>
      </c>
      <c r="E99" s="2">
        <f>AVERAGE(eod_group_score_df_positive!E99:E103)</f>
        <v>0.78165919441619103</v>
      </c>
      <c r="F99" s="2">
        <f>AVERAGE(eod_group_score_df_positive!F99:F103)</f>
        <v>0.51541303246660775</v>
      </c>
      <c r="G99" s="2">
        <f>AVERAGE(eod_group_score_df_positive!G99:G103)</f>
        <v>1.4154622069845038</v>
      </c>
      <c r="H99" s="2">
        <f>AVERAGE(eod_group_score_df_positive!H99:H103)</f>
        <v>0.387853603773889</v>
      </c>
      <c r="I99" s="2">
        <f>AVERAGE(eod_group_score_df_positive!I99:I103)</f>
        <v>1.7955835509076532</v>
      </c>
      <c r="J99" s="2">
        <f>AVERAGE(eod_group_score_df_positive!J99:J103)</f>
        <v>0.8454314122263421</v>
      </c>
      <c r="K99" s="2">
        <f>AVERAGE(eod_group_score_df_positive!K99:K103)</f>
        <v>2.2979914783996263</v>
      </c>
      <c r="L99" s="2">
        <f>AVERAGE(eod_group_score_df_positive!L99:L103)</f>
        <v>0.1152292049274825</v>
      </c>
      <c r="M99" s="2">
        <f>AVERAGE(eod_group_score_df_positive!M99:M103)</f>
        <v>0.45894675073694086</v>
      </c>
      <c r="N99" s="2">
        <f>AVERAGE(eod_group_score_df_positive!N99:N103)</f>
        <v>0.45112492807642185</v>
      </c>
      <c r="O99" s="2">
        <f>AVERAGE(eod_group_score_df_positive!O99:O103)</f>
        <v>1.0974892194464136</v>
      </c>
      <c r="P99" s="2">
        <f>AVERAGE(eod_group_score_df_positive!P99:P103)</f>
        <v>0.59311621593614272</v>
      </c>
      <c r="Q99" s="2">
        <f>AVERAGE(eod_group_score_df_positive!Q99:Q103)</f>
        <v>0.27853073373312914</v>
      </c>
      <c r="R99" s="2">
        <f>AVERAGE(eod_group_score_df_positive!R99:R103)</f>
        <v>0.6374294408220138</v>
      </c>
      <c r="S99" s="2">
        <f>AVERAGE(eod_group_score_df_positive!S99:S103)</f>
        <v>1.2960316019816136</v>
      </c>
      <c r="T99" s="2">
        <f>AVERAGE(eod_group_score_df_positive!T99:T103)</f>
        <v>0.21409773277673291</v>
      </c>
      <c r="U99" s="2">
        <f>AVERAGE(eod_group_score_df_positive!U99:U103)</f>
        <v>6.7260763306122864E-2</v>
      </c>
      <c r="V99" s="2">
        <f>AVERAGE(eod_group_score_df_positive!V99:V103)</f>
        <v>0.84627487146062796</v>
      </c>
      <c r="W99" s="2">
        <f>AVERAGE(eod_group_score_df_positive!W99:W103)</f>
        <v>0.2915645629691862</v>
      </c>
      <c r="X99" s="2">
        <f>AVERAGE(eod_group_score_df_positive!X99:X103)</f>
        <v>0.52390587638612662</v>
      </c>
      <c r="Y99" s="2">
        <f>AVERAGE(eod_group_score_df_positive!Y99:Y103)</f>
        <v>0.12896140704726664</v>
      </c>
      <c r="Z99" s="1" t="s">
        <v>277</v>
      </c>
      <c r="AA99" s="2">
        <f>ABS(AVERAGE(eod_group_score_df_negative!C99:C103))</f>
        <v>0.43257477432370822</v>
      </c>
      <c r="AB99" s="2">
        <f>ABS(AVERAGE(eod_group_score_df_negative!D99:D103))</f>
        <v>0.19254645148034435</v>
      </c>
      <c r="AC99" s="2">
        <f>ABS(AVERAGE(eod_group_score_df_negative!E99:E103))</f>
        <v>0.15665858784304798</v>
      </c>
      <c r="AD99" s="2">
        <f>ABS(AVERAGE(eod_group_score_df_negative!F99:F103))</f>
        <v>0.66401688762047484</v>
      </c>
      <c r="AE99" s="2">
        <f>ABS(AVERAGE(eod_group_score_df_negative!G99:G103))</f>
        <v>0.36280678274952205</v>
      </c>
      <c r="AF99" s="2">
        <f>ABS(AVERAGE(eod_group_score_df_negative!H99:H103))</f>
        <v>0.2787201595712277</v>
      </c>
      <c r="AG99" s="2">
        <f>ABS(AVERAGE(eod_group_score_df_negative!I99:I103))</f>
        <v>0.20905087811617529</v>
      </c>
      <c r="AH99" s="2">
        <f>ABS(AVERAGE(eod_group_score_df_negative!J99:J103))</f>
        <v>0.23354847164819303</v>
      </c>
      <c r="AI99" s="2">
        <f>ABS(AVERAGE(eod_group_score_df_negative!K99:K103))</f>
        <v>4.0082221928356476E-2</v>
      </c>
      <c r="AJ99" s="2">
        <f>ABS(AVERAGE(eod_group_score_df_negative!L99:L103))</f>
        <v>0.1950627121056262</v>
      </c>
      <c r="AK99" s="2">
        <f>ABS(AVERAGE(eod_group_score_df_negative!M99:M103))</f>
        <v>0.12373644333128182</v>
      </c>
      <c r="AL99" s="2">
        <f>ABS(AVERAGE(eod_group_score_df_negative!N99:N103))</f>
        <v>0.69907790616720356</v>
      </c>
      <c r="AM99" s="2">
        <f>ABS(AVERAGE(eod_group_score_df_negative!O99:O103))</f>
        <v>4.8622767606339393E-2</v>
      </c>
      <c r="AN99" s="2">
        <f>ABS(AVERAGE(eod_group_score_df_negative!P99:P103))</f>
        <v>0.26820926751209612</v>
      </c>
      <c r="AO99" s="2">
        <f>ABS(AVERAGE(eod_group_score_df_negative!Q99:Q103))</f>
        <v>0.20930355772496806</v>
      </c>
      <c r="AP99" s="2">
        <f>ABS(AVERAGE(eod_group_score_df_negative!R99:R103))</f>
        <v>0.30838765400666157</v>
      </c>
      <c r="AQ99" s="2">
        <f>ABS(AVERAGE(eod_group_score_df_negative!S99:S103))</f>
        <v>0.11780709632213063</v>
      </c>
      <c r="AR99" s="2">
        <f>ABS(AVERAGE(eod_group_score_df_negative!T99:T103))</f>
        <v>0.11027541362186957</v>
      </c>
      <c r="AS99" s="2">
        <f>ABS(AVERAGE(eod_group_score_df_negative!U99:U103))</f>
        <v>0.30341533323077396</v>
      </c>
      <c r="AT99" s="2">
        <f>ABS(AVERAGE(eod_group_score_df_negative!V99:V103))</f>
        <v>0.19309839219935332</v>
      </c>
      <c r="AU99" s="2">
        <f>ABS(AVERAGE(eod_group_score_df_negative!W99:W103))</f>
        <v>0.12220956255985808</v>
      </c>
      <c r="AV99" s="2">
        <f>ABS(AVERAGE(eod_group_score_df_negative!X99:X103))</f>
        <v>0.11133248518201726</v>
      </c>
      <c r="AW99" s="2">
        <f>ABS(AVERAGE(eod_group_score_df_negative!Y99:Y103))</f>
        <v>5.6333927826217781E-2</v>
      </c>
      <c r="AX99" t="s">
        <v>277</v>
      </c>
      <c r="AY99" s="4">
        <f t="shared" si="235"/>
        <v>1.3120495092023747E-2</v>
      </c>
      <c r="AZ99" s="4">
        <f t="shared" si="236"/>
        <v>-2.1501239153151903E-2</v>
      </c>
      <c r="BA99" s="4">
        <f t="shared" si="237"/>
        <v>0.66608628589377783</v>
      </c>
      <c r="BB99" s="4">
        <f t="shared" si="238"/>
        <v>-0.125996341641812</v>
      </c>
      <c r="BC99" s="4">
        <f t="shared" si="239"/>
        <v>0.59195511495278708</v>
      </c>
      <c r="BD99" s="4">
        <f t="shared" si="240"/>
        <v>0.16372298191724322</v>
      </c>
      <c r="BE99" s="4">
        <f t="shared" si="241"/>
        <v>0.79143241771221695</v>
      </c>
      <c r="BF99" s="4">
        <f t="shared" si="242"/>
        <v>0.56709392799884617</v>
      </c>
      <c r="BG99" s="4">
        <f t="shared" si="243"/>
        <v>0.96571346581355944</v>
      </c>
      <c r="BH99" s="4">
        <f t="shared" si="244"/>
        <v>-0.25728516534198126</v>
      </c>
      <c r="BI99" s="4">
        <f t="shared" si="245"/>
        <v>0.5752874131571597</v>
      </c>
      <c r="BJ99" s="4">
        <f t="shared" si="246"/>
        <v>-0.21557326300090005</v>
      </c>
      <c r="BK99" s="4">
        <f t="shared" si="247"/>
        <v>0.91515180339161517</v>
      </c>
      <c r="BL99" s="4">
        <f t="shared" si="248"/>
        <v>0.37721738723358206</v>
      </c>
      <c r="BM99" s="4">
        <f t="shared" si="249"/>
        <v>0.14190715417164845</v>
      </c>
      <c r="BN99" s="4">
        <f t="shared" si="250"/>
        <v>0.34789156234795549</v>
      </c>
      <c r="BO99" s="4">
        <f t="shared" si="251"/>
        <v>0.8333514332809393</v>
      </c>
      <c r="BP99" s="4">
        <f t="shared" si="252"/>
        <v>0.32007063564775606</v>
      </c>
      <c r="BQ99" s="4">
        <f t="shared" si="253"/>
        <v>-0.63709144487860025</v>
      </c>
      <c r="BR99" s="4">
        <f t="shared" si="254"/>
        <v>0.62843302026186587</v>
      </c>
      <c r="BS99" s="4">
        <f t="shared" si="255"/>
        <v>0.40929335586847965</v>
      </c>
      <c r="BT99" s="4">
        <f t="shared" si="256"/>
        <v>0.64947807967017968</v>
      </c>
      <c r="BU99" s="4">
        <f t="shared" si="257"/>
        <v>0.39195524955141098</v>
      </c>
      <c r="BV99" t="s">
        <v>277</v>
      </c>
      <c r="BW99" s="1">
        <f t="shared" si="231"/>
        <v>45370</v>
      </c>
      <c r="BX99">
        <f>group_stock_price_index[[#This Row],[VNINDEX]]</f>
        <v>1242.46</v>
      </c>
      <c r="BY99" s="5">
        <f t="shared" si="258"/>
        <v>0.28713504867033735</v>
      </c>
      <c r="BZ99" s="5">
        <f t="shared" si="259"/>
        <v>0.36555981571999246</v>
      </c>
      <c r="CA99" s="5">
        <f t="shared" si="260"/>
        <v>0.62959139261700403</v>
      </c>
      <c r="CB99" s="5">
        <f t="shared" si="261"/>
        <v>0.61357176324726326</v>
      </c>
      <c r="CC99" s="5">
        <f t="shared" si="262"/>
        <v>0.20754235721265615</v>
      </c>
      <c r="CD99" s="5">
        <f t="shared" ref="CD99:CE99" si="371">IF(AVERAGE(BS99:BS103)&lt;0,0,AVERAGE(BS99:BS103))</f>
        <v>5.888800482853538E-2</v>
      </c>
      <c r="CE99" s="5">
        <f t="shared" si="371"/>
        <v>0.52825718585249004</v>
      </c>
      <c r="CF99" s="5">
        <f t="shared" ref="CF99:CG99" si="372">IF(AVERAGE(BE99:BE103)&lt;0,0,AVERAGE(BE99:BE103))</f>
        <v>0.78525951534994098</v>
      </c>
      <c r="CG99" s="5">
        <f t="shared" si="372"/>
        <v>0.44795299058827498</v>
      </c>
      <c r="CH99" s="5">
        <f t="shared" si="265"/>
        <v>0.2920723342618472</v>
      </c>
      <c r="CI99" s="5">
        <f t="shared" si="266"/>
        <v>0.26838259176832635</v>
      </c>
      <c r="CJ99" s="5">
        <f t="shared" si="267"/>
        <v>0.91677024647757011</v>
      </c>
      <c r="CK99" s="5">
        <f t="shared" si="268"/>
        <v>0</v>
      </c>
      <c r="CL99" s="5">
        <f t="shared" si="269"/>
        <v>0.46251076945976061</v>
      </c>
      <c r="CM99" s="5">
        <f t="shared" si="270"/>
        <v>0.27184898345560998</v>
      </c>
      <c r="CN99" s="5">
        <f t="shared" si="271"/>
        <v>0</v>
      </c>
      <c r="CO99" s="5">
        <f t="shared" si="272"/>
        <v>0.78834981727487052</v>
      </c>
      <c r="CP99" s="5">
        <f t="shared" si="273"/>
        <v>3.4115215374763653E-3</v>
      </c>
      <c r="CQ99" s="5">
        <f t="shared" si="274"/>
        <v>0.6528851495300928</v>
      </c>
      <c r="CR99" s="5">
        <f t="shared" ref="CR99:CS99" si="373">IF(AVERAGE(BH99:BH103)&lt;0,0,AVERAGE(BH99:BH103))</f>
        <v>0.36216305118860431</v>
      </c>
      <c r="CS99" s="5">
        <f t="shared" si="373"/>
        <v>0.54720194016354962</v>
      </c>
      <c r="CT99" s="5">
        <f t="shared" si="276"/>
        <v>6.0380296052124473E-3</v>
      </c>
      <c r="CU99" s="5">
        <f t="shared" si="277"/>
        <v>0</v>
      </c>
    </row>
    <row r="100" spans="1:99" x14ac:dyDescent="0.25">
      <c r="A100" s="1">
        <f>eod_group_score_df_positive[[#This Row],[date]]</f>
        <v>45369</v>
      </c>
      <c r="B100" s="1" t="s">
        <v>277</v>
      </c>
      <c r="C100" s="2">
        <f>AVERAGE(eod_group_score_df_positive!C100:C104)</f>
        <v>0.56702990741446846</v>
      </c>
      <c r="D100" s="2">
        <f>AVERAGE(eod_group_score_df_positive!D100:D104)</f>
        <v>0.19108434323100812</v>
      </c>
      <c r="E100" s="2">
        <f>AVERAGE(eod_group_score_df_positive!E100:E104)</f>
        <v>0.78608664093017544</v>
      </c>
      <c r="F100" s="2">
        <f>AVERAGE(eod_group_score_df_positive!F100:F104)</f>
        <v>0.78172884039825707</v>
      </c>
      <c r="G100" s="2">
        <f>AVERAGE(eod_group_score_df_positive!G100:G104)</f>
        <v>1.4292104999429545</v>
      </c>
      <c r="H100" s="2">
        <f>AVERAGE(eod_group_score_df_positive!H100:H104)</f>
        <v>0.85067231551105171</v>
      </c>
      <c r="I100" s="2">
        <f>AVERAGE(eod_group_score_df_positive!I100:I104)</f>
        <v>1.872061991600783</v>
      </c>
      <c r="J100" s="2">
        <f>AVERAGE(eod_group_score_df_positive!J100:J104)</f>
        <v>0.82669930314257323</v>
      </c>
      <c r="K100" s="2">
        <f>AVERAGE(eod_group_score_df_positive!K100:K104)</f>
        <v>2.5895165957895614</v>
      </c>
      <c r="L100" s="2">
        <f>AVERAGE(eod_group_score_df_positive!L100:L104)</f>
        <v>0.21246217278198526</v>
      </c>
      <c r="M100" s="2">
        <f>AVERAGE(eod_group_score_df_positive!M100:M104)</f>
        <v>0.43839363835213219</v>
      </c>
      <c r="N100" s="2">
        <f>AVERAGE(eod_group_score_df_positive!N100:N104)</f>
        <v>0.77516411876258173</v>
      </c>
      <c r="O100" s="2">
        <f>AVERAGE(eod_group_score_df_positive!O100:O104)</f>
        <v>1.119662270175628</v>
      </c>
      <c r="P100" s="2">
        <f>AVERAGE(eod_group_score_df_positive!P100:P104)</f>
        <v>0.57287291584915445</v>
      </c>
      <c r="Q100" s="2">
        <f>AVERAGE(eod_group_score_df_positive!Q100:Q104)</f>
        <v>0.31727928674483452</v>
      </c>
      <c r="R100" s="2">
        <f>AVERAGE(eod_group_score_df_positive!R100:R104)</f>
        <v>0.63772373495850743</v>
      </c>
      <c r="S100" s="2">
        <f>AVERAGE(eod_group_score_df_positive!S100:S104)</f>
        <v>1.2893028510930862</v>
      </c>
      <c r="T100" s="2">
        <f>AVERAGE(eod_group_score_df_positive!T100:T104)</f>
        <v>0.21281229470588622</v>
      </c>
      <c r="U100" s="2">
        <f>AVERAGE(eod_group_score_df_positive!U100:U104)</f>
        <v>6.7981388420751271E-2</v>
      </c>
      <c r="V100" s="2">
        <f>AVERAGE(eod_group_score_df_positive!V100:V104)</f>
        <v>1.0885355279592321</v>
      </c>
      <c r="W100" s="2">
        <f>AVERAGE(eod_group_score_df_positive!W100:W104)</f>
        <v>0.26936283356183</v>
      </c>
      <c r="X100" s="2">
        <f>AVERAGE(eod_group_score_df_positive!X100:X104)</f>
        <v>0.59006499779838106</v>
      </c>
      <c r="Y100" s="2">
        <f>AVERAGE(eod_group_score_df_positive!Y100:Y104)</f>
        <v>0.10531908977208289</v>
      </c>
      <c r="Z100" s="1" t="s">
        <v>277</v>
      </c>
      <c r="AA100" s="2">
        <f>ABS(AVERAGE(eod_group_score_df_negative!C100:C104))</f>
        <v>0.42511567629433406</v>
      </c>
      <c r="AB100" s="2">
        <f>ABS(AVERAGE(eod_group_score_df_negative!D100:D104))</f>
        <v>0.17781930468177437</v>
      </c>
      <c r="AC100" s="2">
        <f>ABS(AVERAGE(eod_group_score_df_negative!E100:E104))</f>
        <v>0.11175243433373135</v>
      </c>
      <c r="AD100" s="2">
        <f>ABS(AVERAGE(eod_group_score_df_negative!F100:F104))</f>
        <v>0.65347853362918396</v>
      </c>
      <c r="AE100" s="2">
        <f>ABS(AVERAGE(eod_group_score_df_negative!G100:G104))</f>
        <v>0.33841179474013189</v>
      </c>
      <c r="AF100" s="2">
        <f>ABS(AVERAGE(eod_group_score_df_negative!H100:H104))</f>
        <v>0.26469986250831989</v>
      </c>
      <c r="AG100" s="2">
        <f>ABS(AVERAGE(eod_group_score_df_negative!I100:I104))</f>
        <v>0.19892435984799622</v>
      </c>
      <c r="AH100" s="2">
        <f>ABS(AVERAGE(eod_group_score_df_negative!J100:J104))</f>
        <v>0.27199081159616578</v>
      </c>
      <c r="AI100" s="2">
        <f>ABS(AVERAGE(eod_group_score_df_negative!K100:K104))</f>
        <v>2.8055235463583572E-2</v>
      </c>
      <c r="AJ100" s="2">
        <f>ABS(AVERAGE(eod_group_score_df_negative!L100:L104))</f>
        <v>5.7844393867065781E-2</v>
      </c>
      <c r="AK100" s="2">
        <f>ABS(AVERAGE(eod_group_score_df_negative!M100:M104))</f>
        <v>0.13781840869160566</v>
      </c>
      <c r="AL100" s="2">
        <f>ABS(AVERAGE(eod_group_score_df_negative!N100:N104))</f>
        <v>0.69971188229120673</v>
      </c>
      <c r="AM100" s="2">
        <f>ABS(AVERAGE(eod_group_score_df_negative!O100:O104))</f>
        <v>4.3060993583216169E-2</v>
      </c>
      <c r="AN100" s="2">
        <f>ABS(AVERAGE(eod_group_score_df_negative!P100:P104))</f>
        <v>0.2182887874755805</v>
      </c>
      <c r="AO100" s="2">
        <f>ABS(AVERAGE(eod_group_score_df_negative!Q100:Q104))</f>
        <v>0.2043308532117713</v>
      </c>
      <c r="AP100" s="2">
        <f>ABS(AVERAGE(eod_group_score_df_negative!R100:R104))</f>
        <v>0.34905594484111202</v>
      </c>
      <c r="AQ100" s="2">
        <f>ABS(AVERAGE(eod_group_score_df_negative!S100:S104))</f>
        <v>0.15214118525714326</v>
      </c>
      <c r="AR100" s="2">
        <f>ABS(AVERAGE(eod_group_score_df_negative!T100:T104))</f>
        <v>0.16370089156024267</v>
      </c>
      <c r="AS100" s="2">
        <f>ABS(AVERAGE(eod_group_score_df_negative!U100:U104))</f>
        <v>0.30546540596917388</v>
      </c>
      <c r="AT100" s="2">
        <f>ABS(AVERAGE(eod_group_score_df_negative!V100:V104))</f>
        <v>0.19428234593630683</v>
      </c>
      <c r="AU100" s="2">
        <f>ABS(AVERAGE(eod_group_score_df_negative!W100:W104))</f>
        <v>0.14162081251731967</v>
      </c>
      <c r="AV100" s="2">
        <f>ABS(AVERAGE(eod_group_score_df_negative!X100:X104))</f>
        <v>0.11510507612589078</v>
      </c>
      <c r="AW100" s="2">
        <f>ABS(AVERAGE(eod_group_score_df_negative!Y100:Y104))</f>
        <v>5.3081196528864338E-2</v>
      </c>
      <c r="AX100" t="s">
        <v>277</v>
      </c>
      <c r="AY100" s="4">
        <f t="shared" si="235"/>
        <v>0.14303770883062927</v>
      </c>
      <c r="AZ100" s="4">
        <f t="shared" si="236"/>
        <v>3.5958003192123257E-2</v>
      </c>
      <c r="BA100" s="4">
        <f t="shared" si="237"/>
        <v>0.75106355378688905</v>
      </c>
      <c r="BB100" s="4">
        <f t="shared" si="238"/>
        <v>8.936012250911203E-2</v>
      </c>
      <c r="BC100" s="4">
        <f t="shared" si="239"/>
        <v>0.61709942700082865</v>
      </c>
      <c r="BD100" s="4">
        <f t="shared" si="240"/>
        <v>0.52536047119561091</v>
      </c>
      <c r="BE100" s="4">
        <f t="shared" si="241"/>
        <v>0.80789408900851833</v>
      </c>
      <c r="BF100" s="4">
        <f t="shared" si="242"/>
        <v>0.50488166235873833</v>
      </c>
      <c r="BG100" s="4">
        <f t="shared" si="243"/>
        <v>0.97856392315304508</v>
      </c>
      <c r="BH100" s="4">
        <f t="shared" si="244"/>
        <v>0.57200896312543315</v>
      </c>
      <c r="BI100" s="4">
        <f t="shared" si="245"/>
        <v>0.52163996084884201</v>
      </c>
      <c r="BJ100" s="4">
        <f t="shared" si="246"/>
        <v>5.1158359358661282E-2</v>
      </c>
      <c r="BK100" s="4">
        <f t="shared" si="247"/>
        <v>0.92593079552909441</v>
      </c>
      <c r="BL100" s="4">
        <f t="shared" si="248"/>
        <v>0.44818161304255361</v>
      </c>
      <c r="BM100" s="4">
        <f t="shared" si="249"/>
        <v>0.21653803268176444</v>
      </c>
      <c r="BN100" s="4">
        <f t="shared" si="250"/>
        <v>0.2925351991196391</v>
      </c>
      <c r="BO100" s="4">
        <f t="shared" si="251"/>
        <v>0.78890448547365266</v>
      </c>
      <c r="BP100" s="4">
        <f t="shared" si="252"/>
        <v>0.13043740548021707</v>
      </c>
      <c r="BQ100" s="4">
        <f t="shared" si="253"/>
        <v>-0.63592463803681665</v>
      </c>
      <c r="BR100" s="4">
        <f t="shared" si="254"/>
        <v>0.69710065646913899</v>
      </c>
      <c r="BS100" s="4">
        <f t="shared" si="255"/>
        <v>0.31082020480179645</v>
      </c>
      <c r="BT100" s="4">
        <f t="shared" si="256"/>
        <v>0.67353953214341333</v>
      </c>
      <c r="BU100" s="4">
        <f t="shared" si="257"/>
        <v>0.32978408349572647</v>
      </c>
      <c r="BV100" t="s">
        <v>277</v>
      </c>
      <c r="BW100" s="1">
        <f t="shared" si="231"/>
        <v>45369</v>
      </c>
      <c r="BX100">
        <f>group_stock_price_index[[#This Row],[VNINDEX]]</f>
        <v>1243.56</v>
      </c>
      <c r="BY100" s="5">
        <f t="shared" si="258"/>
        <v>0.2176091635190065</v>
      </c>
      <c r="BZ100" s="5">
        <f t="shared" si="259"/>
        <v>0.13161942830396423</v>
      </c>
      <c r="CA100" s="5">
        <f t="shared" si="260"/>
        <v>0.63592814047854662</v>
      </c>
      <c r="CB100" s="5">
        <f t="shared" si="261"/>
        <v>0.39538402036303733</v>
      </c>
      <c r="CC100" s="5">
        <f t="shared" si="262"/>
        <v>0</v>
      </c>
      <c r="CD100" s="5">
        <f t="shared" ref="CD100:CE100" si="374">IF(AVERAGE(BS100:BS104)&lt;0,0,AVERAGE(BS100:BS104))</f>
        <v>0</v>
      </c>
      <c r="CE100" s="5">
        <f t="shared" si="374"/>
        <v>0.35771669593385907</v>
      </c>
      <c r="CF100" s="5">
        <f t="shared" ref="CF100:CG100" si="375">IF(AVERAGE(BE100:BE104)&lt;0,0,AVERAGE(BE100:BE104))</f>
        <v>0.62686157651969832</v>
      </c>
      <c r="CG100" s="5">
        <f t="shared" si="375"/>
        <v>0.28486835097234942</v>
      </c>
      <c r="CH100" s="5">
        <f t="shared" si="265"/>
        <v>0.40399566486290367</v>
      </c>
      <c r="CI100" s="5">
        <f t="shared" si="266"/>
        <v>4.4189086613603414E-2</v>
      </c>
      <c r="CJ100" s="5">
        <f t="shared" si="267"/>
        <v>0.80260583282042908</v>
      </c>
      <c r="CK100" s="5">
        <f t="shared" si="268"/>
        <v>0</v>
      </c>
      <c r="CL100" s="5">
        <f t="shared" si="269"/>
        <v>0.51775033850170038</v>
      </c>
      <c r="CM100" s="5">
        <f t="shared" si="270"/>
        <v>0.28619369292943536</v>
      </c>
      <c r="CN100" s="5">
        <f t="shared" si="271"/>
        <v>0</v>
      </c>
      <c r="CO100" s="5">
        <f t="shared" si="272"/>
        <v>0.6533682267727875</v>
      </c>
      <c r="CP100" s="5">
        <f t="shared" si="273"/>
        <v>0</v>
      </c>
      <c r="CQ100" s="5">
        <f t="shared" si="274"/>
        <v>0.56951822371821004</v>
      </c>
      <c r="CR100" s="5">
        <f t="shared" ref="CR100:CS100" si="376">IF(AVERAGE(BH100:BH104)&lt;0,0,AVERAGE(BH100:BH104))</f>
        <v>0.46477658492848145</v>
      </c>
      <c r="CS100" s="5">
        <f t="shared" si="376"/>
        <v>0.46048365707158273</v>
      </c>
      <c r="CT100" s="5">
        <f t="shared" si="276"/>
        <v>0</v>
      </c>
      <c r="CU100" s="5">
        <f t="shared" si="277"/>
        <v>0</v>
      </c>
    </row>
    <row r="101" spans="1:99" x14ac:dyDescent="0.25">
      <c r="A101" s="1">
        <f>eod_group_score_df_positive[[#This Row],[date]]</f>
        <v>45366</v>
      </c>
      <c r="B101" s="1" t="s">
        <v>277</v>
      </c>
      <c r="C101" s="2">
        <f>AVERAGE(eod_group_score_df_positive!C101:C105)</f>
        <v>0.58721266346168421</v>
      </c>
      <c r="D101" s="2">
        <f>AVERAGE(eod_group_score_df_positive!D101:D105)</f>
        <v>0.19395887912707505</v>
      </c>
      <c r="E101" s="2">
        <f>AVERAGE(eod_group_score_df_positive!E101:E105)</f>
        <v>0.4223882655813635</v>
      </c>
      <c r="F101" s="2">
        <f>AVERAGE(eod_group_score_df_positive!F101:F105)</f>
        <v>0.77603716354643237</v>
      </c>
      <c r="G101" s="2">
        <f>AVERAGE(eod_group_score_df_positive!G101:G105)</f>
        <v>1.4264377008406259</v>
      </c>
      <c r="H101" s="2">
        <f>AVERAGE(eod_group_score_df_positive!H101:H105)</f>
        <v>0.90632852701233202</v>
      </c>
      <c r="I101" s="2">
        <f>AVERAGE(eod_group_score_df_positive!I101:I105)</f>
        <v>1.9005178928482569</v>
      </c>
      <c r="J101" s="2">
        <f>AVERAGE(eod_group_score_df_positive!J101:J105)</f>
        <v>0.82501172275206169</v>
      </c>
      <c r="K101" s="2">
        <f>AVERAGE(eod_group_score_df_positive!K101:K105)</f>
        <v>2.5539530669673876</v>
      </c>
      <c r="L101" s="2">
        <f>AVERAGE(eod_group_score_df_positive!L101:L105)</f>
        <v>0.18768407891912614</v>
      </c>
      <c r="M101" s="2">
        <f>AVERAGE(eod_group_score_df_positive!M101:M105)</f>
        <v>0.45701034298211124</v>
      </c>
      <c r="N101" s="2">
        <f>AVERAGE(eod_group_score_df_positive!N101:N105)</f>
        <v>0.81140391575980664</v>
      </c>
      <c r="O101" s="2">
        <f>AVERAGE(eod_group_score_df_positive!O101:O105)</f>
        <v>1.0987190104383446</v>
      </c>
      <c r="P101" s="2">
        <f>AVERAGE(eod_group_score_df_positive!P101:P105)</f>
        <v>0.51445910900855185</v>
      </c>
      <c r="Q101" s="2">
        <f>AVERAGE(eod_group_score_df_positive!Q101:Q105)</f>
        <v>0.28458393419783351</v>
      </c>
      <c r="R101" s="2">
        <f>AVERAGE(eod_group_score_df_positive!R101:R105)</f>
        <v>0.61720983085680314</v>
      </c>
      <c r="S101" s="2">
        <f>AVERAGE(eod_group_score_df_positive!S101:S105)</f>
        <v>1.2680166043269046</v>
      </c>
      <c r="T101" s="2">
        <f>AVERAGE(eod_group_score_df_positive!T101:T105)</f>
        <v>0.22959949549834965</v>
      </c>
      <c r="U101" s="2">
        <f>AVERAGE(eod_group_score_df_positive!U101:U105)</f>
        <v>7.8880205473706805E-2</v>
      </c>
      <c r="V101" s="2">
        <f>AVERAGE(eod_group_score_df_positive!V101:V105)</f>
        <v>1.0820646432023164</v>
      </c>
      <c r="W101" s="2">
        <f>AVERAGE(eod_group_score_df_positive!W101:W105)</f>
        <v>0.21231520771827408</v>
      </c>
      <c r="X101" s="2">
        <f>AVERAGE(eod_group_score_df_positive!X101:X105)</f>
        <v>0.46999387933891618</v>
      </c>
      <c r="Y101" s="2">
        <f>AVERAGE(eod_group_score_df_positive!Y101:Y105)</f>
        <v>2.7087330435700319E-2</v>
      </c>
      <c r="Z101" s="1" t="s">
        <v>277</v>
      </c>
      <c r="AA101" s="2">
        <f>ABS(AVERAGE(eod_group_score_df_negative!C101:C105))</f>
        <v>0.22653924219229951</v>
      </c>
      <c r="AB101" s="2">
        <f>ABS(AVERAGE(eod_group_score_df_negative!D101:D105))</f>
        <v>9.4056948432844706E-2</v>
      </c>
      <c r="AC101" s="2">
        <f>ABS(AVERAGE(eod_group_score_df_negative!E101:E105))</f>
        <v>0.21294075643388105</v>
      </c>
      <c r="AD101" s="2">
        <f>ABS(AVERAGE(eod_group_score_df_negative!F101:F105))</f>
        <v>0.29803879494602414</v>
      </c>
      <c r="AE101" s="2">
        <f>ABS(AVERAGE(eod_group_score_df_negative!G101:G105))</f>
        <v>0.263270619763803</v>
      </c>
      <c r="AF101" s="2">
        <f>ABS(AVERAGE(eod_group_score_df_negative!H101:H105))</f>
        <v>0.21374371780314266</v>
      </c>
      <c r="AG101" s="2">
        <f>ABS(AVERAGE(eod_group_score_df_negative!I101:I105))</f>
        <v>0.19255281067730054</v>
      </c>
      <c r="AH101" s="2">
        <f>ABS(AVERAGE(eod_group_score_df_negative!J101:J105))</f>
        <v>0.23833059978524579</v>
      </c>
      <c r="AI101" s="2">
        <f>ABS(AVERAGE(eod_group_score_df_negative!K101:K105))</f>
        <v>9.0533442278550688E-2</v>
      </c>
      <c r="AJ101" s="2">
        <f>ABS(AVERAGE(eod_group_score_df_negative!L101:L105))</f>
        <v>5.0548878758376062E-2</v>
      </c>
      <c r="AK101" s="2">
        <f>ABS(AVERAGE(eod_group_score_df_negative!M101:M105))</f>
        <v>8.7899074848558634E-2</v>
      </c>
      <c r="AL101" s="2">
        <f>ABS(AVERAGE(eod_group_score_df_negative!N101:N105))</f>
        <v>0.14135345560402252</v>
      </c>
      <c r="AM101" s="2">
        <f>ABS(AVERAGE(eod_group_score_df_negative!O101:O105))</f>
        <v>5.9338640683702946E-2</v>
      </c>
      <c r="AN101" s="2">
        <f>ABS(AVERAGE(eod_group_score_df_negative!P101:P105))</f>
        <v>9.0088904537629896E-2</v>
      </c>
      <c r="AO101" s="2">
        <f>ABS(AVERAGE(eod_group_score_df_negative!Q101:Q105))</f>
        <v>0.20478756184556685</v>
      </c>
      <c r="AP101" s="2">
        <f>ABS(AVERAGE(eod_group_score_df_negative!R101:R105))</f>
        <v>0.32099100987454782</v>
      </c>
      <c r="AQ101" s="2">
        <f>ABS(AVERAGE(eod_group_score_df_negative!S101:S105))</f>
        <v>0.34317630978267916</v>
      </c>
      <c r="AR101" s="2">
        <f>ABS(AVERAGE(eod_group_score_df_negative!T101:T105))</f>
        <v>0.28436535265690183</v>
      </c>
      <c r="AS101" s="2">
        <f>ABS(AVERAGE(eod_group_score_df_negative!U101:U105))</f>
        <v>0.13418204883319848</v>
      </c>
      <c r="AT101" s="2">
        <f>ABS(AVERAGE(eod_group_score_df_negative!V101:V105))</f>
        <v>0.14852977471566792</v>
      </c>
      <c r="AU101" s="2">
        <f>ABS(AVERAGE(eod_group_score_df_negative!W101:W105))</f>
        <v>0.19593688246001761</v>
      </c>
      <c r="AV101" s="2">
        <f>ABS(AVERAGE(eod_group_score_df_negative!X101:X105))</f>
        <v>0.13243076039231363</v>
      </c>
      <c r="AW101" s="2">
        <f>ABS(AVERAGE(eod_group_score_df_negative!Y101:Y105))</f>
        <v>5.9309726959556677E-2</v>
      </c>
      <c r="AX101" t="s">
        <v>277</v>
      </c>
      <c r="AY101" s="4">
        <f t="shared" si="235"/>
        <v>0.44322282843629623</v>
      </c>
      <c r="AZ101" s="4">
        <f t="shared" si="236"/>
        <v>0.34686264133677314</v>
      </c>
      <c r="BA101" s="4">
        <f t="shared" si="237"/>
        <v>0.32966778140107822</v>
      </c>
      <c r="BB101" s="4">
        <f t="shared" si="238"/>
        <v>0.44503218307885184</v>
      </c>
      <c r="BC101" s="4">
        <f t="shared" si="239"/>
        <v>0.68838335403399331</v>
      </c>
      <c r="BD101" s="4">
        <f t="shared" si="240"/>
        <v>0.61833940838636581</v>
      </c>
      <c r="BE101" s="4">
        <f t="shared" si="241"/>
        <v>0.81600926299052823</v>
      </c>
      <c r="BF101" s="4">
        <f t="shared" si="242"/>
        <v>0.55173306895835705</v>
      </c>
      <c r="BG101" s="4">
        <f t="shared" si="243"/>
        <v>0.93153041850505336</v>
      </c>
      <c r="BH101" s="4">
        <f t="shared" si="244"/>
        <v>0.57563488065488855</v>
      </c>
      <c r="BI101" s="4">
        <f t="shared" si="245"/>
        <v>0.67738096655223079</v>
      </c>
      <c r="BJ101" s="4">
        <f t="shared" si="246"/>
        <v>0.70327502079216375</v>
      </c>
      <c r="BK101" s="4">
        <f t="shared" si="247"/>
        <v>0.89752040301929803</v>
      </c>
      <c r="BL101" s="4">
        <f t="shared" si="248"/>
        <v>0.70196278039461968</v>
      </c>
      <c r="BM101" s="4">
        <f t="shared" si="249"/>
        <v>0.16305888879394367</v>
      </c>
      <c r="BN101" s="4">
        <f t="shared" si="250"/>
        <v>0.31573071364053074</v>
      </c>
      <c r="BO101" s="4">
        <f t="shared" si="251"/>
        <v>0.5740096585860005</v>
      </c>
      <c r="BP101" s="4">
        <f t="shared" si="252"/>
        <v>-0.10655564744382919</v>
      </c>
      <c r="BQ101" s="4">
        <f t="shared" si="253"/>
        <v>-0.25955720565986407</v>
      </c>
      <c r="BR101" s="4">
        <f t="shared" si="254"/>
        <v>0.75860482941737661</v>
      </c>
      <c r="BS101" s="4">
        <f t="shared" si="255"/>
        <v>4.0118166329788381E-2</v>
      </c>
      <c r="BT101" s="4">
        <f t="shared" si="256"/>
        <v>0.56034082387002859</v>
      </c>
      <c r="BU101" s="4">
        <f t="shared" si="257"/>
        <v>-0.37295710635655632</v>
      </c>
      <c r="BV101" t="s">
        <v>277</v>
      </c>
      <c r="BW101" s="1">
        <f t="shared" si="231"/>
        <v>45366</v>
      </c>
      <c r="BX101">
        <f>group_stock_price_index[[#This Row],[VNINDEX]]</f>
        <v>1263.78</v>
      </c>
      <c r="BY101" s="5">
        <f t="shared" si="258"/>
        <v>0.19446840611440827</v>
      </c>
      <c r="BZ101" s="5">
        <f t="shared" si="259"/>
        <v>0</v>
      </c>
      <c r="CA101" s="5">
        <f t="shared" si="260"/>
        <v>0.64609959264298777</v>
      </c>
      <c r="CB101" s="5">
        <f t="shared" si="261"/>
        <v>0.17922721270791497</v>
      </c>
      <c r="CC101" s="5">
        <f t="shared" si="262"/>
        <v>0</v>
      </c>
      <c r="CD101" s="5">
        <f t="shared" ref="CD101:CE101" si="377">IF(AVERAGE(BS101:BS105)&lt;0,0,AVERAGE(BS101:BS105))</f>
        <v>0</v>
      </c>
      <c r="CE101" s="5">
        <f t="shared" si="377"/>
        <v>0.21855179490159302</v>
      </c>
      <c r="CF101" s="5">
        <f t="shared" ref="CF101:CG101" si="378">IF(AVERAGE(BE101:BE105)&lt;0,0,AVERAGE(BE101:BE105))</f>
        <v>0.46934025664708584</v>
      </c>
      <c r="CG101" s="5">
        <f t="shared" si="378"/>
        <v>0.16116338223679039</v>
      </c>
      <c r="CH101" s="5">
        <f t="shared" si="265"/>
        <v>0.41479518135931059</v>
      </c>
      <c r="CI101" s="5">
        <f t="shared" si="266"/>
        <v>8.3371312384513938E-2</v>
      </c>
      <c r="CJ101" s="5">
        <f t="shared" si="267"/>
        <v>0.61298828849737075</v>
      </c>
      <c r="CK101" s="5">
        <f t="shared" si="268"/>
        <v>0</v>
      </c>
      <c r="CL101" s="5">
        <f t="shared" si="269"/>
        <v>0.45103218993410954</v>
      </c>
      <c r="CM101" s="5">
        <f t="shared" si="270"/>
        <v>0.13030277772880153</v>
      </c>
      <c r="CN101" s="5">
        <f t="shared" si="271"/>
        <v>0</v>
      </c>
      <c r="CO101" s="5">
        <f t="shared" si="272"/>
        <v>0.55007090679670989</v>
      </c>
      <c r="CP101" s="5">
        <f t="shared" si="273"/>
        <v>0</v>
      </c>
      <c r="CQ101" s="5">
        <f t="shared" si="274"/>
        <v>0.42709076921712563</v>
      </c>
      <c r="CR101" s="5">
        <f t="shared" ref="CR101:CS101" si="379">IF(AVERAGE(BH101:BH105)&lt;0,0,AVERAGE(BH101:BH105))</f>
        <v>0.27938408044313645</v>
      </c>
      <c r="CS101" s="5">
        <f t="shared" si="379"/>
        <v>0.42129168713661985</v>
      </c>
      <c r="CT101" s="5">
        <f t="shared" si="276"/>
        <v>0</v>
      </c>
      <c r="CU101" s="5">
        <f t="shared" si="277"/>
        <v>0</v>
      </c>
    </row>
    <row r="102" spans="1:99" x14ac:dyDescent="0.25">
      <c r="A102" s="1">
        <f>eod_group_score_df_positive[[#This Row],[date]]</f>
        <v>45365</v>
      </c>
      <c r="B102" s="1" t="s">
        <v>277</v>
      </c>
      <c r="C102" s="2">
        <f>AVERAGE(eod_group_score_df_positive!C102:C106)</f>
        <v>0.50990747532252689</v>
      </c>
      <c r="D102" s="2">
        <f>AVERAGE(eod_group_score_df_positive!D102:D106)</f>
        <v>6.9228168285219424E-2</v>
      </c>
      <c r="E102" s="2">
        <f>AVERAGE(eod_group_score_df_positive!E102:E106)</f>
        <v>0.3519877372935879</v>
      </c>
      <c r="F102" s="2">
        <f>AVERAGE(eod_group_score_df_positive!F102:F106)</f>
        <v>0.77669566593072037</v>
      </c>
      <c r="G102" s="2">
        <f>AVERAGE(eod_group_score_df_positive!G102:G106)</f>
        <v>1.3146297714066315</v>
      </c>
      <c r="H102" s="2">
        <f>AVERAGE(eod_group_score_df_positive!H102:H106)</f>
        <v>0.79124163944130521</v>
      </c>
      <c r="I102" s="2">
        <f>AVERAGE(eod_group_score_df_positive!I102:I106)</f>
        <v>1.7607936459440918</v>
      </c>
      <c r="J102" s="2">
        <f>AVERAGE(eod_group_score_df_positive!J102:J106)</f>
        <v>0.81239762036863206</v>
      </c>
      <c r="K102" s="2">
        <f>AVERAGE(eod_group_score_df_positive!K102:K106)</f>
        <v>2.1782190544196878</v>
      </c>
      <c r="L102" s="2">
        <f>AVERAGE(eod_group_score_df_positive!L102:L106)</f>
        <v>0.15845656728181495</v>
      </c>
      <c r="M102" s="2">
        <f>AVERAGE(eod_group_score_df_positive!M102:M106)</f>
        <v>0.4518306443614481</v>
      </c>
      <c r="N102" s="2">
        <f>AVERAGE(eod_group_score_df_positive!N102:N106)</f>
        <v>0.6920333932027164</v>
      </c>
      <c r="O102" s="2">
        <f>AVERAGE(eod_group_score_df_positive!O102:O106)</f>
        <v>0.76815462104580234</v>
      </c>
      <c r="P102" s="2">
        <f>AVERAGE(eod_group_score_df_positive!P102:P106)</f>
        <v>0.49286646602278755</v>
      </c>
      <c r="Q102" s="2">
        <f>AVERAGE(eod_group_score_df_positive!Q102:Q106)</f>
        <v>0.26624855893185156</v>
      </c>
      <c r="R102" s="2">
        <f>AVERAGE(eod_group_score_df_positive!R102:R106)</f>
        <v>0.51768049768288882</v>
      </c>
      <c r="S102" s="2">
        <f>AVERAGE(eod_group_score_df_positive!S102:S106)</f>
        <v>1.3186276375804693</v>
      </c>
      <c r="T102" s="2">
        <f>AVERAGE(eod_group_score_df_positive!T102:T106)</f>
        <v>0.23119833725424646</v>
      </c>
      <c r="U102" s="2">
        <f>AVERAGE(eod_group_score_df_positive!U102:U106)</f>
        <v>7.4777048369411347E-2</v>
      </c>
      <c r="V102" s="2">
        <f>AVERAGE(eod_group_score_df_positive!V102:V106)</f>
        <v>1.0856552564056228</v>
      </c>
      <c r="W102" s="2">
        <f>AVERAGE(eod_group_score_df_positive!W102:W106)</f>
        <v>0.13810083649303234</v>
      </c>
      <c r="X102" s="2">
        <f>AVERAGE(eod_group_score_df_positive!X102:X106)</f>
        <v>0.46691188062501326</v>
      </c>
      <c r="Y102" s="2">
        <f>AVERAGE(eod_group_score_df_positive!Y102:Y106)</f>
        <v>4.886647058410673E-2</v>
      </c>
      <c r="Z102" s="1" t="s">
        <v>277</v>
      </c>
      <c r="AA102" s="2">
        <f>ABS(AVERAGE(eod_group_score_df_negative!C102:C106))</f>
        <v>0.24091580434044108</v>
      </c>
      <c r="AB102" s="2">
        <f>ABS(AVERAGE(eod_group_score_df_negative!D102:D106))</f>
        <v>9.047994754688958E-2</v>
      </c>
      <c r="AC102" s="2">
        <f>ABS(AVERAGE(eod_group_score_df_negative!E102:E106))</f>
        <v>0.34114758885947011</v>
      </c>
      <c r="AD102" s="2">
        <f>ABS(AVERAGE(eod_group_score_df_negative!F102:F106))</f>
        <v>0.34300803539195163</v>
      </c>
      <c r="AE102" s="2">
        <f>ABS(AVERAGE(eod_group_score_df_negative!G102:G106))</f>
        <v>0.4717270622169531</v>
      </c>
      <c r="AF102" s="2">
        <f>ABS(AVERAGE(eod_group_score_df_negative!H102:H106))</f>
        <v>0.30977768461603866</v>
      </c>
      <c r="AG102" s="2">
        <f>ABS(AVERAGE(eod_group_score_df_negative!I102:I106))</f>
        <v>0.24277189495872684</v>
      </c>
      <c r="AH102" s="2">
        <f>ABS(AVERAGE(eod_group_score_df_negative!J102:J106))</f>
        <v>0.43256201319203297</v>
      </c>
      <c r="AI102" s="2">
        <f>ABS(AVERAGE(eod_group_score_df_negative!K102:K106))</f>
        <v>0.17786166203221149</v>
      </c>
      <c r="AJ102" s="2">
        <f>ABS(AVERAGE(eod_group_score_df_negative!L102:L106))</f>
        <v>5.1425755500780525E-2</v>
      </c>
      <c r="AK102" s="2">
        <f>ABS(AVERAGE(eod_group_score_df_negative!M102:M106))</f>
        <v>0.14513383768705251</v>
      </c>
      <c r="AL102" s="2">
        <f>ABS(AVERAGE(eod_group_score_df_negative!N102:N106))</f>
        <v>0.2976014212320382</v>
      </c>
      <c r="AM102" s="2">
        <f>ABS(AVERAGE(eod_group_score_df_negative!O102:O106))</f>
        <v>0.12849028046647062</v>
      </c>
      <c r="AN102" s="2">
        <f>ABS(AVERAGE(eod_group_score_df_negative!P102:P106))</f>
        <v>0.41647412145932139</v>
      </c>
      <c r="AO102" s="2">
        <f>ABS(AVERAGE(eod_group_score_df_negative!Q102:Q106))</f>
        <v>0.70285680210190149</v>
      </c>
      <c r="AP102" s="2">
        <f>ABS(AVERAGE(eod_group_score_df_negative!R102:R106))</f>
        <v>0.59389107260496288</v>
      </c>
      <c r="AQ102" s="2">
        <f>ABS(AVERAGE(eod_group_score_df_negative!S102:S106))</f>
        <v>0.55132302999323746</v>
      </c>
      <c r="AR102" s="2">
        <f>ABS(AVERAGE(eod_group_score_df_negative!T102:T106))</f>
        <v>0.39974949260333403</v>
      </c>
      <c r="AS102" s="2">
        <f>ABS(AVERAGE(eod_group_score_df_negative!U102:U106))</f>
        <v>0.49101417371848849</v>
      </c>
      <c r="AT102" s="2">
        <f>ABS(AVERAGE(eod_group_score_df_negative!V102:V106))</f>
        <v>0.20238203567549767</v>
      </c>
      <c r="AU102" s="2">
        <f>ABS(AVERAGE(eod_group_score_df_negative!W102:W106))</f>
        <v>0.26041524630020207</v>
      </c>
      <c r="AV102" s="2">
        <f>ABS(AVERAGE(eod_group_score_df_negative!X102:X106))</f>
        <v>0.2169208533057993</v>
      </c>
      <c r="AW102" s="2">
        <f>ABS(AVERAGE(eod_group_score_df_negative!Y102:Y106))</f>
        <v>0.13692709105840445</v>
      </c>
      <c r="AX102" t="s">
        <v>277</v>
      </c>
      <c r="AY102" s="4">
        <f t="shared" si="235"/>
        <v>0.35826229456128705</v>
      </c>
      <c r="AZ102" s="4">
        <f t="shared" si="236"/>
        <v>-0.13306637017752312</v>
      </c>
      <c r="BA102" s="4">
        <f t="shared" si="237"/>
        <v>1.563929585623814E-2</v>
      </c>
      <c r="BB102" s="4">
        <f t="shared" si="238"/>
        <v>0.38732356607061913</v>
      </c>
      <c r="BC102" s="4">
        <f t="shared" si="239"/>
        <v>0.47185573079476467</v>
      </c>
      <c r="BD102" s="4">
        <f t="shared" si="240"/>
        <v>0.43728928666849692</v>
      </c>
      <c r="BE102" s="4">
        <f t="shared" si="241"/>
        <v>0.75766014138041893</v>
      </c>
      <c r="BF102" s="4">
        <f t="shared" si="242"/>
        <v>0.30509873327398151</v>
      </c>
      <c r="BG102" s="4">
        <f t="shared" si="243"/>
        <v>0.8490190418433039</v>
      </c>
      <c r="BH102" s="4">
        <f t="shared" si="244"/>
        <v>0.50995629532793596</v>
      </c>
      <c r="BI102" s="4">
        <f t="shared" si="245"/>
        <v>0.51376056012906623</v>
      </c>
      <c r="BJ102" s="4">
        <f t="shared" si="246"/>
        <v>0.39856315301110762</v>
      </c>
      <c r="BK102" s="4">
        <f t="shared" si="247"/>
        <v>0.71339762206920465</v>
      </c>
      <c r="BL102" s="4">
        <f t="shared" si="248"/>
        <v>8.4008506400215149E-2</v>
      </c>
      <c r="BM102" s="4">
        <f t="shared" si="249"/>
        <v>-0.45052711575583088</v>
      </c>
      <c r="BN102" s="4">
        <f t="shared" si="250"/>
        <v>-6.8561104798981712E-2</v>
      </c>
      <c r="BO102" s="4">
        <f t="shared" si="251"/>
        <v>0.41033414458084222</v>
      </c>
      <c r="BP102" s="4">
        <f t="shared" si="252"/>
        <v>-0.267139607068834</v>
      </c>
      <c r="BQ102" s="4">
        <f t="shared" si="253"/>
        <v>-0.73567264584463932</v>
      </c>
      <c r="BR102" s="4">
        <f t="shared" si="254"/>
        <v>0.68575127922188805</v>
      </c>
      <c r="BS102" s="4">
        <f t="shared" si="255"/>
        <v>-0.3069246514465796</v>
      </c>
      <c r="BT102" s="4">
        <f t="shared" si="256"/>
        <v>0.36557335575647809</v>
      </c>
      <c r="BU102" s="4">
        <f t="shared" si="257"/>
        <v>-0.47397024792353559</v>
      </c>
      <c r="BV102" t="s">
        <v>277</v>
      </c>
      <c r="BW102" s="1">
        <f t="shared" si="231"/>
        <v>45365</v>
      </c>
      <c r="BX102">
        <f>group_stock_price_index[[#This Row],[VNINDEX]]</f>
        <v>1264.26</v>
      </c>
      <c r="BY102" s="5">
        <f t="shared" si="258"/>
        <v>0.12787511720146125</v>
      </c>
      <c r="BZ102" s="5">
        <f t="shared" si="259"/>
        <v>0</v>
      </c>
      <c r="CA102" s="5">
        <f t="shared" si="260"/>
        <v>0.66338598250484326</v>
      </c>
      <c r="CB102" s="5">
        <f t="shared" si="261"/>
        <v>5.3730587845717534E-2</v>
      </c>
      <c r="CC102" s="5">
        <f t="shared" si="262"/>
        <v>0</v>
      </c>
      <c r="CD102" s="5">
        <f t="shared" ref="CD102:CE102" si="380">IF(AVERAGE(BS102:BS106)&lt;0,0,AVERAGE(BS102:BS106))</f>
        <v>0</v>
      </c>
      <c r="CE102" s="5">
        <f t="shared" si="380"/>
        <v>0.1608585478580748</v>
      </c>
      <c r="CF102" s="5">
        <f t="shared" ref="CF102:CG102" si="381">IF(AVERAGE(BE102:BE106)&lt;0,0,AVERAGE(BE102:BE106))</f>
        <v>0.3766112289659192</v>
      </c>
      <c r="CG102" s="5">
        <f t="shared" si="381"/>
        <v>8.3141872694278751E-2</v>
      </c>
      <c r="CH102" s="5">
        <f t="shared" si="265"/>
        <v>0.29196221073381368</v>
      </c>
      <c r="CI102" s="5">
        <f t="shared" si="266"/>
        <v>7.5314547985732935E-2</v>
      </c>
      <c r="CJ102" s="5">
        <f t="shared" si="267"/>
        <v>0.53882208447721691</v>
      </c>
      <c r="CK102" s="5">
        <f t="shared" si="268"/>
        <v>0</v>
      </c>
      <c r="CL102" s="5">
        <f t="shared" si="269"/>
        <v>0.36318978662300677</v>
      </c>
      <c r="CM102" s="5">
        <f t="shared" si="270"/>
        <v>6.3293423580090907E-2</v>
      </c>
      <c r="CN102" s="5">
        <f t="shared" si="271"/>
        <v>0</v>
      </c>
      <c r="CO102" s="5">
        <f t="shared" si="272"/>
        <v>0.4730794117934366</v>
      </c>
      <c r="CP102" s="5">
        <f t="shared" si="273"/>
        <v>0</v>
      </c>
      <c r="CQ102" s="5">
        <f t="shared" si="274"/>
        <v>0.3257337539425964</v>
      </c>
      <c r="CR102" s="5">
        <f t="shared" ref="CR102:CS102" si="382">IF(AVERAGE(BH102:BH106)&lt;0,0,AVERAGE(BH102:BH106))</f>
        <v>0.3084891098637248</v>
      </c>
      <c r="CS102" s="5">
        <f t="shared" si="382"/>
        <v>0.37000694505249804</v>
      </c>
      <c r="CT102" s="5">
        <f t="shared" si="276"/>
        <v>0</v>
      </c>
      <c r="CU102" s="5">
        <f t="shared" si="277"/>
        <v>0</v>
      </c>
    </row>
    <row r="103" spans="1:99" x14ac:dyDescent="0.25">
      <c r="A103" s="1">
        <f>eod_group_score_df_positive[[#This Row],[date]]</f>
        <v>45364</v>
      </c>
      <c r="B103" s="1" t="s">
        <v>277</v>
      </c>
      <c r="C103" s="2">
        <f>AVERAGE(eod_group_score_df_positive!C103:C107)</f>
        <v>0.51142443614455169</v>
      </c>
      <c r="D103" s="2">
        <f>AVERAGE(eod_group_score_df_positive!D103:D107)</f>
        <v>5.8677412354550672E-2</v>
      </c>
      <c r="E103" s="2">
        <f>AVERAGE(eod_group_score_df_positive!E103:E107)</f>
        <v>0.37898539487793231</v>
      </c>
      <c r="F103" s="2">
        <f>AVERAGE(eod_group_score_df_positive!F103:F107)</f>
        <v>0.83379475626739574</v>
      </c>
      <c r="G103" s="2">
        <f>AVERAGE(eod_group_score_df_positive!G103:G107)</f>
        <v>3.312302154873231</v>
      </c>
      <c r="H103" s="2">
        <f>AVERAGE(eod_group_score_df_positive!H103:H107)</f>
        <v>0.79097786991680086</v>
      </c>
      <c r="I103" s="2">
        <f>AVERAGE(eod_group_score_df_positive!I103:I107)</f>
        <v>1.6894670296057597</v>
      </c>
      <c r="J103" s="2">
        <f>AVERAGE(eod_group_score_df_positive!J103:J107)</f>
        <v>0.82178721361506368</v>
      </c>
      <c r="K103" s="2">
        <f>AVERAGE(eod_group_score_df_positive!K103:K107)</f>
        <v>2.283129037978155</v>
      </c>
      <c r="L103" s="2">
        <f>AVERAGE(eod_group_score_df_positive!L103:L107)</f>
        <v>0.13742437976000349</v>
      </c>
      <c r="M103" s="2">
        <f>AVERAGE(eod_group_score_df_positive!M103:M107)</f>
        <v>0.37170837017492142</v>
      </c>
      <c r="N103" s="2">
        <f>AVERAGE(eod_group_score_df_positive!N103:N107)</f>
        <v>0.84112102525204158</v>
      </c>
      <c r="O103" s="2">
        <f>AVERAGE(eod_group_score_df_positive!O103:O107)</f>
        <v>0.39080508419634163</v>
      </c>
      <c r="P103" s="2">
        <f>AVERAGE(eod_group_score_df_positive!P103:P107)</f>
        <v>0.34617591473820403</v>
      </c>
      <c r="Q103" s="2">
        <f>AVERAGE(eod_group_score_df_positive!Q103:Q107)</f>
        <v>0.27886209838527176</v>
      </c>
      <c r="R103" s="2">
        <f>AVERAGE(eod_group_score_df_positive!R103:R107)</f>
        <v>0.60721574867495887</v>
      </c>
      <c r="S103" s="2">
        <f>AVERAGE(eod_group_score_df_positive!S103:S107)</f>
        <v>1.392630461118431</v>
      </c>
      <c r="T103" s="2">
        <f>AVERAGE(eod_group_score_df_positive!T103:T107)</f>
        <v>0.33568575490017527</v>
      </c>
      <c r="U103" s="2">
        <f>AVERAGE(eod_group_score_df_positive!U103:U107)</f>
        <v>0.24722203826154326</v>
      </c>
      <c r="V103" s="2">
        <f>AVERAGE(eod_group_score_df_positive!V103:V107)</f>
        <v>0.55179873064232188</v>
      </c>
      <c r="W103" s="2">
        <f>AVERAGE(eod_group_score_df_positive!W103:W107)</f>
        <v>0.17976066935487331</v>
      </c>
      <c r="X103" s="2">
        <f>AVERAGE(eod_group_score_df_positive!X103:X107)</f>
        <v>0.46029912616533925</v>
      </c>
      <c r="Y103" s="2">
        <f>AVERAGE(eod_group_score_df_positive!Y103:Y107)</f>
        <v>9.3591375929995752E-2</v>
      </c>
      <c r="Z103" s="1" t="s">
        <v>277</v>
      </c>
      <c r="AA103" s="2">
        <f>ABS(AVERAGE(eod_group_score_df_negative!C103:C107))</f>
        <v>0.18060992449270857</v>
      </c>
      <c r="AB103" s="2">
        <f>ABS(AVERAGE(eod_group_score_df_negative!D103:D107))</f>
        <v>8.7661774137613793E-2</v>
      </c>
      <c r="AC103" s="2">
        <f>ABS(AVERAGE(eod_group_score_df_negative!E103:E107))</f>
        <v>0.33249568325136841</v>
      </c>
      <c r="AD103" s="2">
        <f>ABS(AVERAGE(eod_group_score_df_negative!F103:F107))</f>
        <v>0.23276260578209085</v>
      </c>
      <c r="AE103" s="2">
        <f>ABS(AVERAGE(eod_group_score_df_negative!G103:G107))</f>
        <v>0.41218250421756586</v>
      </c>
      <c r="AF103" s="2">
        <f>ABS(AVERAGE(eod_group_score_df_negative!H103:H107))</f>
        <v>0.21802434038946772</v>
      </c>
      <c r="AG103" s="2">
        <f>ABS(AVERAGE(eod_group_score_df_negative!I103:I107))</f>
        <v>0.2377164810215398</v>
      </c>
      <c r="AH103" s="2">
        <f>ABS(AVERAGE(eod_group_score_df_negative!J103:J107))</f>
        <v>0.43193333153325153</v>
      </c>
      <c r="AI103" s="2">
        <f>ABS(AVERAGE(eod_group_score_df_negative!K103:K107))</f>
        <v>0.17313679561380613</v>
      </c>
      <c r="AJ103" s="2">
        <f>ABS(AVERAGE(eod_group_score_df_negative!L103:L107))</f>
        <v>5.7434680527349638E-2</v>
      </c>
      <c r="AK103" s="2">
        <f>ABS(AVERAGE(eod_group_score_df_negative!M103:M107))</f>
        <v>0.14172197192391733</v>
      </c>
      <c r="AL103" s="2">
        <f>ABS(AVERAGE(eod_group_score_df_negative!N103:N107))</f>
        <v>0.26348179337527411</v>
      </c>
      <c r="AM103" s="2">
        <f>ABS(AVERAGE(eod_group_score_df_negative!O103:O107))</f>
        <v>0.13385407010933936</v>
      </c>
      <c r="AN103" s="2">
        <f>ABS(AVERAGE(eod_group_score_df_negative!P103:P107))</f>
        <v>0.60154672519782115</v>
      </c>
      <c r="AO103" s="2">
        <f>ABS(AVERAGE(eod_group_score_df_negative!Q103:Q107))</f>
        <v>0.65536923435404992</v>
      </c>
      <c r="AP103" s="2">
        <f>ABS(AVERAGE(eod_group_score_df_negative!R103:R107))</f>
        <v>0.44870566644111304</v>
      </c>
      <c r="AQ103" s="2">
        <f>ABS(AVERAGE(eod_group_score_df_negative!S103:S107))</f>
        <v>0.51343871790197093</v>
      </c>
      <c r="AR103" s="2">
        <f>ABS(AVERAGE(eod_group_score_df_negative!T103:T107))</f>
        <v>0.37835328552213665</v>
      </c>
      <c r="AS103" s="2">
        <f>ABS(AVERAGE(eod_group_score_df_negative!U103:U107))</f>
        <v>0.43141830149191396</v>
      </c>
      <c r="AT103" s="2">
        <f>ABS(AVERAGE(eod_group_score_df_negative!V103:V107))</f>
        <v>0.18662275210400109</v>
      </c>
      <c r="AU103" s="2">
        <f>ABS(AVERAGE(eod_group_score_df_negative!W103:W107))</f>
        <v>0.24766443545496841</v>
      </c>
      <c r="AV103" s="2">
        <f>ABS(AVERAGE(eod_group_score_df_negative!X103:X107))</f>
        <v>0.20088198237828112</v>
      </c>
      <c r="AW103" s="2">
        <f>ABS(AVERAGE(eod_group_score_df_negative!Y103:Y107))</f>
        <v>0.10371655661481546</v>
      </c>
      <c r="AX103" t="s">
        <v>277</v>
      </c>
      <c r="AY103" s="4">
        <f t="shared" si="235"/>
        <v>0.47803191643145054</v>
      </c>
      <c r="AZ103" s="4">
        <f t="shared" si="236"/>
        <v>-0.19806288717215911</v>
      </c>
      <c r="BA103" s="4">
        <f t="shared" si="237"/>
        <v>6.5342161661979037E-2</v>
      </c>
      <c r="BB103" s="4">
        <f t="shared" si="238"/>
        <v>0.56352538726127888</v>
      </c>
      <c r="BC103" s="4">
        <f t="shared" si="239"/>
        <v>0.7786633363026465</v>
      </c>
      <c r="BD103" s="4">
        <f t="shared" si="240"/>
        <v>0.56784169913108618</v>
      </c>
      <c r="BE103" s="4">
        <f t="shared" si="241"/>
        <v>0.75330166565802248</v>
      </c>
      <c r="BF103" s="4">
        <f t="shared" si="242"/>
        <v>0.31095756035145167</v>
      </c>
      <c r="BG103" s="4">
        <f t="shared" si="243"/>
        <v>0.85902438307288875</v>
      </c>
      <c r="BH103" s="4">
        <f t="shared" si="244"/>
        <v>0.41050028217674517</v>
      </c>
      <c r="BI103" s="4">
        <f t="shared" si="245"/>
        <v>0.44794080013044918</v>
      </c>
      <c r="BJ103" s="4">
        <f t="shared" si="246"/>
        <v>0.52293840114820356</v>
      </c>
      <c r="BK103" s="4">
        <f t="shared" si="247"/>
        <v>0.48974846236514052</v>
      </c>
      <c r="BL103" s="4">
        <f t="shared" si="248"/>
        <v>-0.26945732822933893</v>
      </c>
      <c r="BM103" s="4">
        <f t="shared" si="249"/>
        <v>-0.40301274724408631</v>
      </c>
      <c r="BN103" s="4">
        <f t="shared" si="250"/>
        <v>0.15011541575413703</v>
      </c>
      <c r="BO103" s="4">
        <f t="shared" si="251"/>
        <v>0.46125909431488132</v>
      </c>
      <c r="BP103" s="4">
        <f t="shared" si="252"/>
        <v>-5.9755178927928164E-2</v>
      </c>
      <c r="BQ103" s="4">
        <f t="shared" si="253"/>
        <v>-0.27141956120275318</v>
      </c>
      <c r="BR103" s="4">
        <f t="shared" si="254"/>
        <v>0.49453596228019442</v>
      </c>
      <c r="BS103" s="4">
        <f t="shared" si="255"/>
        <v>-0.15886705141080795</v>
      </c>
      <c r="BT103" s="4">
        <f t="shared" si="256"/>
        <v>0.39235413782235057</v>
      </c>
      <c r="BU103" s="4">
        <f t="shared" si="257"/>
        <v>-5.1316642743292396E-2</v>
      </c>
      <c r="BV103" t="s">
        <v>277</v>
      </c>
      <c r="BW103" s="1">
        <f t="shared" si="231"/>
        <v>45364</v>
      </c>
      <c r="BX103">
        <f>group_stock_price_index[[#This Row],[VNINDEX]]</f>
        <v>1270.51</v>
      </c>
      <c r="BY103" s="5">
        <f t="shared" si="258"/>
        <v>0.11879427385367362</v>
      </c>
      <c r="BZ103" s="5">
        <f t="shared" si="259"/>
        <v>0</v>
      </c>
      <c r="CA103" s="5">
        <f t="shared" si="260"/>
        <v>0.75491569376216316</v>
      </c>
      <c r="CB103" s="5">
        <f t="shared" si="261"/>
        <v>9.6171282552454981E-2</v>
      </c>
      <c r="CC103" s="5">
        <f t="shared" si="262"/>
        <v>0</v>
      </c>
      <c r="CD103" s="5">
        <f t="shared" ref="CD103:CE103" si="383">IF(AVERAGE(BS103:BS107)&lt;0,0,AVERAGE(BS103:BS107))</f>
        <v>0</v>
      </c>
      <c r="CE103" s="5">
        <f t="shared" si="383"/>
        <v>0.23454495694322514</v>
      </c>
      <c r="CF103" s="5">
        <f t="shared" ref="CF103:CG103" si="384">IF(AVERAGE(BE103:BE107)&lt;0,0,AVERAGE(BE103:BE107))</f>
        <v>0.36281196952558048</v>
      </c>
      <c r="CG103" s="5">
        <f t="shared" si="384"/>
        <v>0.19002473530123762</v>
      </c>
      <c r="CH103" s="5">
        <f t="shared" si="265"/>
        <v>0.30796487602597511</v>
      </c>
      <c r="CI103" s="5">
        <f t="shared" si="266"/>
        <v>0.2256408558810592</v>
      </c>
      <c r="CJ103" s="5">
        <f t="shared" si="267"/>
        <v>0.52782836726192495</v>
      </c>
      <c r="CK103" s="5">
        <f t="shared" si="268"/>
        <v>0</v>
      </c>
      <c r="CL103" s="5">
        <f t="shared" si="269"/>
        <v>0.39727801017799813</v>
      </c>
      <c r="CM103" s="5">
        <f t="shared" si="270"/>
        <v>2.5714832691747447E-2</v>
      </c>
      <c r="CN103" s="5">
        <f t="shared" si="271"/>
        <v>0</v>
      </c>
      <c r="CO103" s="5">
        <f t="shared" si="272"/>
        <v>0.49992706904614004</v>
      </c>
      <c r="CP103" s="5">
        <f t="shared" si="273"/>
        <v>4.4399748260220306E-2</v>
      </c>
      <c r="CQ103" s="5">
        <f t="shared" si="274"/>
        <v>0.32287041392423993</v>
      </c>
      <c r="CR103" s="5">
        <f t="shared" ref="CR103:CS103" si="385">IF(AVERAGE(BH103:BH107)&lt;0,0,AVERAGE(BH103:BH107))</f>
        <v>0.34881771332032346</v>
      </c>
      <c r="CS103" s="5">
        <f t="shared" si="385"/>
        <v>0.39282841510579181</v>
      </c>
      <c r="CT103" s="5">
        <f t="shared" si="276"/>
        <v>4.4628562284414273E-2</v>
      </c>
      <c r="CU103" s="5">
        <f t="shared" si="277"/>
        <v>0</v>
      </c>
    </row>
    <row r="104" spans="1:99" x14ac:dyDescent="0.25">
      <c r="A104" s="1">
        <f>eod_group_score_df_positive[[#This Row],[date]]</f>
        <v>45363</v>
      </c>
      <c r="B104" s="1" t="s">
        <v>277</v>
      </c>
      <c r="C104" s="2">
        <f>AVERAGE(eod_group_score_df_positive!C104:C108)</f>
        <v>0.22432214490527613</v>
      </c>
      <c r="D104" s="2">
        <f>AVERAGE(eod_group_score_df_positive!D104:D108)</f>
        <v>3.1885966888649434E-2</v>
      </c>
      <c r="E104" s="2">
        <f>AVERAGE(eod_group_score_df_positive!E104:E108)</f>
        <v>0.14335619310320799</v>
      </c>
      <c r="F104" s="2">
        <f>AVERAGE(eod_group_score_df_positive!F104:F108)</f>
        <v>0.38163550278579689</v>
      </c>
      <c r="G104" s="2">
        <f>AVERAGE(eod_group_score_df_positive!G104:G108)</f>
        <v>2.1212172040982842</v>
      </c>
      <c r="H104" s="2">
        <f>AVERAGE(eod_group_score_df_positive!H104:H108)</f>
        <v>0.61227314921210652</v>
      </c>
      <c r="I104" s="2">
        <f>AVERAGE(eod_group_score_df_positive!I104:I108)</f>
        <v>0.26726256040268043</v>
      </c>
      <c r="J104" s="2">
        <f>AVERAGE(eod_group_score_df_positive!J104:J108)</f>
        <v>0.27291437252574668</v>
      </c>
      <c r="K104" s="2">
        <f>AVERAGE(eod_group_score_df_positive!K104:K108)</f>
        <v>0.55794184263582658</v>
      </c>
      <c r="L104" s="2">
        <f>AVERAGE(eod_group_score_df_positive!L104:L108)</f>
        <v>0.11937540941652078</v>
      </c>
      <c r="M104" s="2">
        <f>AVERAGE(eod_group_score_df_positive!M104:M108)</f>
        <v>0.23549290828278249</v>
      </c>
      <c r="N104" s="2">
        <f>AVERAGE(eod_group_score_df_positive!N104:N108)</f>
        <v>0.62424661502292045</v>
      </c>
      <c r="O104" s="2">
        <f>AVERAGE(eod_group_score_df_positive!O104:O108)</f>
        <v>0.25522006134775554</v>
      </c>
      <c r="P104" s="2">
        <f>AVERAGE(eod_group_score_df_positive!P104:P108)</f>
        <v>0.10037011765398518</v>
      </c>
      <c r="Q104" s="2">
        <f>AVERAGE(eod_group_score_df_positive!Q104:Q108)</f>
        <v>7.6537629721126016E-2</v>
      </c>
      <c r="R104" s="2">
        <f>AVERAGE(eod_group_score_df_positive!R104:R108)</f>
        <v>9.6861515427663678E-2</v>
      </c>
      <c r="S104" s="2">
        <f>AVERAGE(eod_group_score_df_positive!S104:S108)</f>
        <v>0.32453792500121287</v>
      </c>
      <c r="T104" s="2">
        <f>AVERAGE(eod_group_score_df_positive!T104:T108)</f>
        <v>0.25286518344644382</v>
      </c>
      <c r="U104" s="2">
        <f>AVERAGE(eod_group_score_df_positive!U104:U108)</f>
        <v>0.22376625994582913</v>
      </c>
      <c r="V104" s="2">
        <f>AVERAGE(eod_group_score_df_positive!V104:V108)</f>
        <v>0.40820990089105286</v>
      </c>
      <c r="W104" s="2">
        <f>AVERAGE(eod_group_score_df_positive!W104:W108)</f>
        <v>6.4403170435446508E-2</v>
      </c>
      <c r="X104" s="2">
        <f>AVERAGE(eod_group_score_df_positive!X104:X108)</f>
        <v>0.17917366274458307</v>
      </c>
      <c r="Y104" s="2">
        <f>AVERAGE(eod_group_score_df_positive!Y104:Y108)</f>
        <v>0.1229761827009274</v>
      </c>
      <c r="Z104" s="1" t="s">
        <v>277</v>
      </c>
      <c r="AA104" s="2">
        <f>ABS(AVERAGE(eod_group_score_df_negative!C104:C108))</f>
        <v>0.44983309245743797</v>
      </c>
      <c r="AB104" s="2">
        <f>ABS(AVERAGE(eod_group_score_df_negative!D104:D108))</f>
        <v>8.8586802457287936E-2</v>
      </c>
      <c r="AC104" s="2">
        <f>ABS(AVERAGE(eod_group_score_df_negative!E104:E108))</f>
        <v>0.43424539101535109</v>
      </c>
      <c r="AD104" s="2">
        <f>ABS(AVERAGE(eod_group_score_df_negative!F104:F108))</f>
        <v>0.42543761613182729</v>
      </c>
      <c r="AE104" s="2">
        <f>ABS(AVERAGE(eod_group_score_df_negative!G104:G108))</f>
        <v>0.49170031574563566</v>
      </c>
      <c r="AF104" s="2">
        <f>ABS(AVERAGE(eod_group_score_df_negative!H104:H108))</f>
        <v>0.23815298211036112</v>
      </c>
      <c r="AG104" s="2">
        <f>ABS(AVERAGE(eod_group_score_df_negative!I104:I108))</f>
        <v>0.2675606047516505</v>
      </c>
      <c r="AH104" s="2">
        <f>ABS(AVERAGE(eod_group_score_df_negative!J104:J108))</f>
        <v>0.45323967781242913</v>
      </c>
      <c r="AI104" s="2">
        <f>ABS(AVERAGE(eod_group_score_df_negative!K104:K108))</f>
        <v>0.24203705697551031</v>
      </c>
      <c r="AJ104" s="2">
        <f>ABS(AVERAGE(eod_group_score_df_negative!L104:L108))</f>
        <v>7.0745744680409173E-2</v>
      </c>
      <c r="AK104" s="2">
        <f>ABS(AVERAGE(eod_group_score_df_negative!M104:M108))</f>
        <v>0.17703881427338947</v>
      </c>
      <c r="AL104" s="2">
        <f>ABS(AVERAGE(eod_group_score_df_negative!N104:N108))</f>
        <v>0.30466181109699092</v>
      </c>
      <c r="AM104" s="2">
        <f>ABS(AVERAGE(eod_group_score_df_negative!O104:O108))</f>
        <v>0.15634426314604499</v>
      </c>
      <c r="AN104" s="2">
        <f>ABS(AVERAGE(eod_group_score_df_negative!P104:P108))</f>
        <v>0.68300683390519046</v>
      </c>
      <c r="AO104" s="2">
        <f>ABS(AVERAGE(eod_group_score_df_negative!Q104:Q108))</f>
        <v>0.71521938294096987</v>
      </c>
      <c r="AP104" s="2">
        <f>ABS(AVERAGE(eod_group_score_df_negative!R104:R108))</f>
        <v>0.70313578756934603</v>
      </c>
      <c r="AQ104" s="2">
        <f>ABS(AVERAGE(eod_group_score_df_negative!S104:S108))</f>
        <v>0.5497410757670792</v>
      </c>
      <c r="AR104" s="2">
        <f>ABS(AVERAGE(eod_group_score_df_negative!T104:T108))</f>
        <v>0.45062530976117204</v>
      </c>
      <c r="AS104" s="2">
        <f>ABS(AVERAGE(eod_group_score_df_negative!U104:U108))</f>
        <v>0.46085312975798065</v>
      </c>
      <c r="AT104" s="2">
        <f>ABS(AVERAGE(eod_group_score_df_negative!V104:V108))</f>
        <v>0.26562707983640488</v>
      </c>
      <c r="AU104" s="2">
        <f>ABS(AVERAGE(eod_group_score_df_negative!W104:W108))</f>
        <v>0.28796706339882622</v>
      </c>
      <c r="AV104" s="2">
        <f>ABS(AVERAGE(eod_group_score_df_negative!X104:X108))</f>
        <v>0.27057318186526574</v>
      </c>
      <c r="AW104" s="2">
        <f>ABS(AVERAGE(eod_group_score_df_negative!Y104:Y108))</f>
        <v>0.2241186229788327</v>
      </c>
      <c r="AX104" t="s">
        <v>277</v>
      </c>
      <c r="AY104" s="4">
        <f t="shared" si="235"/>
        <v>-0.33450893066463078</v>
      </c>
      <c r="AZ104" s="4">
        <f t="shared" si="236"/>
        <v>-0.47065271161669853</v>
      </c>
      <c r="BA104" s="4">
        <f t="shared" si="237"/>
        <v>-0.5036156511863632</v>
      </c>
      <c r="BB104" s="4">
        <f t="shared" si="238"/>
        <v>-5.4272794272684943E-2</v>
      </c>
      <c r="BC104" s="4">
        <f t="shared" si="239"/>
        <v>0.6236388542604997</v>
      </c>
      <c r="BD104" s="4">
        <f t="shared" si="240"/>
        <v>0.43992082712694203</v>
      </c>
      <c r="BE104" s="4">
        <f t="shared" si="241"/>
        <v>-5.5727643899655579E-4</v>
      </c>
      <c r="BF104" s="4">
        <f t="shared" si="242"/>
        <v>-0.24832927008078176</v>
      </c>
      <c r="BG104" s="4">
        <f t="shared" si="243"/>
        <v>0.39489139752785479</v>
      </c>
      <c r="BH104" s="4">
        <f t="shared" si="244"/>
        <v>0.25578250335740449</v>
      </c>
      <c r="BI104" s="4">
        <f t="shared" si="245"/>
        <v>0.14169599769732541</v>
      </c>
      <c r="BJ104" s="4">
        <f t="shared" si="246"/>
        <v>0.34404339000438217</v>
      </c>
      <c r="BK104" s="4">
        <f t="shared" si="247"/>
        <v>0.24024385088120032</v>
      </c>
      <c r="BL104" s="4">
        <f t="shared" si="248"/>
        <v>-0.74375013854003258</v>
      </c>
      <c r="BM104" s="4">
        <f t="shared" si="249"/>
        <v>-0.8066638413121564</v>
      </c>
      <c r="BN104" s="4">
        <f t="shared" si="250"/>
        <v>-0.75784539506622384</v>
      </c>
      <c r="BO104" s="4">
        <f t="shared" si="251"/>
        <v>-0.25758728114018986</v>
      </c>
      <c r="BP104" s="4">
        <f t="shared" si="252"/>
        <v>-0.28111272039089913</v>
      </c>
      <c r="BQ104" s="4">
        <f t="shared" si="253"/>
        <v>-0.34630463784369819</v>
      </c>
      <c r="BR104" s="4">
        <f t="shared" si="254"/>
        <v>0.21159839120245238</v>
      </c>
      <c r="BS104" s="4">
        <f t="shared" si="255"/>
        <v>-0.63445737323126616</v>
      </c>
      <c r="BT104" s="4">
        <f t="shared" si="256"/>
        <v>-0.20322436992297499</v>
      </c>
      <c r="BU104" s="4">
        <f t="shared" si="257"/>
        <v>-0.29139715899759761</v>
      </c>
      <c r="BV104" t="s">
        <v>277</v>
      </c>
      <c r="BW104" s="1">
        <f t="shared" si="231"/>
        <v>45363</v>
      </c>
      <c r="BX104">
        <f>group_stock_price_index[[#This Row],[VNINDEX]]</f>
        <v>1245</v>
      </c>
      <c r="BY104" s="5">
        <f t="shared" si="258"/>
        <v>8.5624989203377938E-2</v>
      </c>
      <c r="BZ104" s="5">
        <f t="shared" si="259"/>
        <v>0</v>
      </c>
      <c r="CA104" s="5">
        <f t="shared" si="260"/>
        <v>0.74251253622915481</v>
      </c>
      <c r="CB104" s="5">
        <f t="shared" si="261"/>
        <v>8.0737176549636941E-2</v>
      </c>
      <c r="CC104" s="5">
        <f t="shared" si="262"/>
        <v>0</v>
      </c>
      <c r="CD104" s="5">
        <f t="shared" ref="CD104:CE104" si="386">IF(AVERAGE(BS104:BS108)&lt;0,0,AVERAGE(BS104:BS108))</f>
        <v>0</v>
      </c>
      <c r="CE104" s="5">
        <f t="shared" si="386"/>
        <v>0.29523149439962043</v>
      </c>
      <c r="CF104" s="5">
        <f t="shared" ref="CF104:CG104" si="387">IF(AVERAGE(BE104:BE108)&lt;0,0,AVERAGE(BE104:BE108))</f>
        <v>0.34521971168639742</v>
      </c>
      <c r="CG104" s="5">
        <f t="shared" si="387"/>
        <v>0.21452546886842477</v>
      </c>
      <c r="CH104" s="5">
        <f t="shared" si="265"/>
        <v>0.24963078838580946</v>
      </c>
      <c r="CI104" s="5">
        <f t="shared" si="266"/>
        <v>0.46573672337301775</v>
      </c>
      <c r="CJ104" s="5">
        <f t="shared" si="267"/>
        <v>0.48942132409364214</v>
      </c>
      <c r="CK104" s="5">
        <f t="shared" si="268"/>
        <v>1.3225431857823221E-2</v>
      </c>
      <c r="CL104" s="5">
        <f t="shared" si="269"/>
        <v>0.41349031228405453</v>
      </c>
      <c r="CM104" s="5">
        <f t="shared" si="270"/>
        <v>0</v>
      </c>
      <c r="CN104" s="5">
        <f t="shared" si="271"/>
        <v>0</v>
      </c>
      <c r="CO104" s="5">
        <f t="shared" si="272"/>
        <v>0.54282759482467546</v>
      </c>
      <c r="CP104" s="5">
        <f t="shared" si="273"/>
        <v>0.1060910463815268</v>
      </c>
      <c r="CQ104" s="5">
        <f t="shared" si="274"/>
        <v>0.32602715176723818</v>
      </c>
      <c r="CR104" s="5">
        <f t="shared" ref="CR104:CS104" si="388">IF(AVERAGE(BH104:BH108)&lt;0,0,AVERAGE(BH104:BH108))</f>
        <v>0.41344103157595846</v>
      </c>
      <c r="CS104" s="5">
        <f t="shared" si="388"/>
        <v>0.38320339326270914</v>
      </c>
      <c r="CT104" s="5">
        <f t="shared" si="276"/>
        <v>0.15772610178416802</v>
      </c>
      <c r="CU104" s="5">
        <f t="shared" si="277"/>
        <v>0</v>
      </c>
    </row>
    <row r="105" spans="1:99" x14ac:dyDescent="0.25">
      <c r="A105" s="1">
        <f>eod_group_score_df_positive[[#This Row],[date]]</f>
        <v>45362</v>
      </c>
      <c r="B105" s="1" t="s">
        <v>277</v>
      </c>
      <c r="C105" s="2">
        <f>AVERAGE(eod_group_score_df_positive!C105:C109)</f>
        <v>0.4761824095147934</v>
      </c>
      <c r="D105" s="2">
        <f>AVERAGE(eod_group_score_df_positive!D105:D109)</f>
        <v>3.326626368851545E-2</v>
      </c>
      <c r="E105" s="2">
        <f>AVERAGE(eod_group_score_df_positive!E105:E109)</f>
        <v>0.15296349728684394</v>
      </c>
      <c r="F105" s="2">
        <f>AVERAGE(eod_group_score_df_positive!F105:F109)</f>
        <v>8.5501835467784462E-2</v>
      </c>
      <c r="G105" s="2">
        <f>AVERAGE(eod_group_score_df_positive!G105:G109)</f>
        <v>2.3917296762367566</v>
      </c>
      <c r="H105" s="2">
        <f>AVERAGE(eod_group_score_df_positive!H105:H109)</f>
        <v>0.38482709728337022</v>
      </c>
      <c r="I105" s="2">
        <f>AVERAGE(eod_group_score_df_positive!I105:I109)</f>
        <v>0.27425557344768636</v>
      </c>
      <c r="J105" s="2">
        <f>AVERAGE(eod_group_score_df_positive!J105:J109)</f>
        <v>0.32594865209686424</v>
      </c>
      <c r="K105" s="2">
        <f>AVERAGE(eod_group_score_df_positive!K105:K109)</f>
        <v>0.26234850239852825</v>
      </c>
      <c r="L105" s="2">
        <f>AVERAGE(eod_group_score_df_positive!L105:L109)</f>
        <v>3.8850088405460594E-2</v>
      </c>
      <c r="M105" s="2">
        <f>AVERAGE(eod_group_score_df_positive!M105:M109)</f>
        <v>0.32253028788043131</v>
      </c>
      <c r="N105" s="2">
        <f>AVERAGE(eod_group_score_df_positive!N105:N109)</f>
        <v>0.37389497618457546</v>
      </c>
      <c r="O105" s="2">
        <f>AVERAGE(eod_group_score_df_positive!O105:O109)</f>
        <v>0.35569696418394559</v>
      </c>
      <c r="P105" s="2">
        <f>AVERAGE(eod_group_score_df_positive!P105:P109)</f>
        <v>3.1950953344679749</v>
      </c>
      <c r="Q105" s="2">
        <f>AVERAGE(eod_group_score_df_positive!Q105:Q109)</f>
        <v>0.1045702670533718</v>
      </c>
      <c r="R105" s="2">
        <f>AVERAGE(eod_group_score_df_positive!R105:R109)</f>
        <v>0.11219358781217455</v>
      </c>
      <c r="S105" s="2">
        <f>AVERAGE(eod_group_score_df_positive!S105:S109)</f>
        <v>0.28368631920625892</v>
      </c>
      <c r="T105" s="2">
        <f>AVERAGE(eod_group_score_df_positive!T105:T109)</f>
        <v>0.37963502591432929</v>
      </c>
      <c r="U105" s="2">
        <f>AVERAGE(eod_group_score_df_positive!U105:U109)</f>
        <v>0.24389980357405944</v>
      </c>
      <c r="V105" s="2">
        <f>AVERAGE(eod_group_score_df_positive!V105:V109)</f>
        <v>0.2547409289185209</v>
      </c>
      <c r="W105" s="2">
        <f>AVERAGE(eod_group_score_df_positive!W105:W109)</f>
        <v>9.8979838969532122E-2</v>
      </c>
      <c r="X105" s="2">
        <f>AVERAGE(eod_group_score_df_positive!X105:X109)</f>
        <v>0.24335812263056694</v>
      </c>
      <c r="Y105" s="2">
        <f>AVERAGE(eod_group_score_df_positive!Y105:Y109)</f>
        <v>0.11710571381299288</v>
      </c>
      <c r="Z105" s="1" t="s">
        <v>277</v>
      </c>
      <c r="AA105" s="2">
        <f>ABS(AVERAGE(eod_group_score_df_negative!C105:C109))</f>
        <v>0.45084316494872656</v>
      </c>
      <c r="AB105" s="2">
        <f>ABS(AVERAGE(eod_group_score_df_negative!D105:D109))</f>
        <v>9.15058864799905E-2</v>
      </c>
      <c r="AC105" s="2">
        <f>ABS(AVERAGE(eod_group_score_df_negative!E105:E109))</f>
        <v>0.43648139308201139</v>
      </c>
      <c r="AD105" s="2">
        <f>ABS(AVERAGE(eod_group_score_df_negative!F105:F109))</f>
        <v>0.4662910345326553</v>
      </c>
      <c r="AE105" s="2">
        <f>ABS(AVERAGE(eod_group_score_df_negative!G105:G109))</f>
        <v>0.47612617841180571</v>
      </c>
      <c r="AF105" s="2">
        <f>ABS(AVERAGE(eod_group_score_df_negative!H105:H109))</f>
        <v>0.2609807095883302</v>
      </c>
      <c r="AG105" s="2">
        <f>ABS(AVERAGE(eod_group_score_df_negative!I105:I109))</f>
        <v>0.26334892769735568</v>
      </c>
      <c r="AH105" s="2">
        <f>ABS(AVERAGE(eod_group_score_df_negative!J105:J109))</f>
        <v>0.40953088667835225</v>
      </c>
      <c r="AI105" s="2">
        <f>ABS(AVERAGE(eod_group_score_df_negative!K105:K109))</f>
        <v>0.24683065575579369</v>
      </c>
      <c r="AJ105" s="2">
        <f>ABS(AVERAGE(eod_group_score_df_negative!L105:L109))</f>
        <v>8.1606628984929333E-2</v>
      </c>
      <c r="AK105" s="2">
        <f>ABS(AVERAGE(eod_group_score_df_negative!M105:M109))</f>
        <v>0.16405812083424304</v>
      </c>
      <c r="AL105" s="2">
        <f>ABS(AVERAGE(eod_group_score_df_negative!N105:N109))</f>
        <v>0.30274252270419438</v>
      </c>
      <c r="AM105" s="2">
        <f>ABS(AVERAGE(eod_group_score_df_negative!O105:O109))</f>
        <v>0.14903669647756596</v>
      </c>
      <c r="AN105" s="2">
        <f>ABS(AVERAGE(eod_group_score_df_negative!P105:P109))</f>
        <v>0.69166269693258708</v>
      </c>
      <c r="AO105" s="2">
        <f>ABS(AVERAGE(eod_group_score_df_negative!Q105:Q109))</f>
        <v>0.71360736169677552</v>
      </c>
      <c r="AP105" s="2">
        <f>ABS(AVERAGE(eod_group_score_df_negative!R105:R109))</f>
        <v>0.6484062832608527</v>
      </c>
      <c r="AQ105" s="2">
        <f>ABS(AVERAGE(eod_group_score_df_negative!S105:S109))</f>
        <v>0.51755115481041825</v>
      </c>
      <c r="AR105" s="2">
        <f>ABS(AVERAGE(eod_group_score_df_negative!T105:T109))</f>
        <v>0.41426176242940987</v>
      </c>
      <c r="AS105" s="2">
        <f>ABS(AVERAGE(eod_group_score_df_negative!U105:U109))</f>
        <v>0.45524921958747155</v>
      </c>
      <c r="AT105" s="2">
        <f>ABS(AVERAGE(eod_group_score_df_negative!V105:V109))</f>
        <v>0.26251876431674531</v>
      </c>
      <c r="AU105" s="2">
        <f>ABS(AVERAGE(eod_group_score_df_negative!W105:W109))</f>
        <v>0.24926616497101337</v>
      </c>
      <c r="AV105" s="2">
        <f>ABS(AVERAGE(eod_group_score_df_negative!X105:X109))</f>
        <v>0.25445180340021423</v>
      </c>
      <c r="AW105" s="2">
        <f>ABS(AVERAGE(eod_group_score_df_negative!Y105:Y109))</f>
        <v>0.23923427292710003</v>
      </c>
      <c r="AX105" t="s">
        <v>277</v>
      </c>
      <c r="AY105" s="4">
        <f t="shared" si="235"/>
        <v>2.7333921807638314E-2</v>
      </c>
      <c r="AZ105" s="4">
        <f t="shared" si="236"/>
        <v>-0.46676780605946033</v>
      </c>
      <c r="BA105" s="4">
        <f t="shared" si="237"/>
        <v>-0.4809913537765188</v>
      </c>
      <c r="BB105" s="4">
        <f t="shared" si="238"/>
        <v>-0.69009445349405729</v>
      </c>
      <c r="BC105" s="4">
        <f t="shared" si="239"/>
        <v>0.6679566878230343</v>
      </c>
      <c r="BD105" s="4">
        <f t="shared" si="240"/>
        <v>0.19176972835765674</v>
      </c>
      <c r="BE105" s="4">
        <f t="shared" si="241"/>
        <v>2.0287489645456184E-2</v>
      </c>
      <c r="BF105" s="4">
        <f t="shared" si="242"/>
        <v>-0.11364318131905654</v>
      </c>
      <c r="BG105" s="4">
        <f t="shared" si="243"/>
        <v>3.0476201537753076E-2</v>
      </c>
      <c r="BH105" s="4">
        <f t="shared" si="244"/>
        <v>-0.35495355930129197</v>
      </c>
      <c r="BI105" s="4">
        <f t="shared" si="245"/>
        <v>0.32568011117402751</v>
      </c>
      <c r="BJ105" s="4">
        <f t="shared" si="246"/>
        <v>0.1051559418406954</v>
      </c>
      <c r="BK105" s="4">
        <f t="shared" si="247"/>
        <v>0.40944419564870621</v>
      </c>
      <c r="BL105" s="4">
        <f t="shared" si="248"/>
        <v>0.64409274189710641</v>
      </c>
      <c r="BM105" s="4">
        <f t="shared" si="249"/>
        <v>-0.74438248277916397</v>
      </c>
      <c r="BN105" s="4">
        <f t="shared" si="250"/>
        <v>-0.70498657157568045</v>
      </c>
      <c r="BO105" s="4">
        <f t="shared" si="251"/>
        <v>-0.29187955280195943</v>
      </c>
      <c r="BP105" s="4">
        <f t="shared" si="252"/>
        <v>-4.3616169032904564E-2</v>
      </c>
      <c r="BQ105" s="4">
        <f t="shared" si="253"/>
        <v>-0.30229523179149476</v>
      </c>
      <c r="BR105" s="4">
        <f t="shared" si="254"/>
        <v>-1.5036616036283347E-2</v>
      </c>
      <c r="BS105" s="4">
        <f t="shared" si="255"/>
        <v>-0.43155219098261055</v>
      </c>
      <c r="BT105" s="4">
        <f t="shared" si="256"/>
        <v>-2.228497301791714E-2</v>
      </c>
      <c r="BU105" s="4">
        <f t="shared" si="257"/>
        <v>-0.34273043626503025</v>
      </c>
      <c r="BV105" t="s">
        <v>277</v>
      </c>
      <c r="BW105" s="1">
        <f t="shared" si="231"/>
        <v>45362</v>
      </c>
      <c r="BX105">
        <f>group_stock_price_index[[#This Row],[VNINDEX]]</f>
        <v>1235.49</v>
      </c>
      <c r="BY105" s="5">
        <f t="shared" si="258"/>
        <v>0.30439592004628735</v>
      </c>
      <c r="BZ105" s="5">
        <f t="shared" si="259"/>
        <v>0</v>
      </c>
      <c r="CA105" s="5">
        <f t="shared" si="260"/>
        <v>0.7903545289091034</v>
      </c>
      <c r="CB105" s="5">
        <f t="shared" si="261"/>
        <v>0.23085632076163334</v>
      </c>
      <c r="CC105" s="5">
        <f t="shared" si="262"/>
        <v>0</v>
      </c>
      <c r="CD105" s="5">
        <f t="shared" ref="CD105:CE105" si="389">IF(AVERAGE(BS105:BS109)&lt;0,0,AVERAGE(BS105:BS109))</f>
        <v>0.14753555354950199</v>
      </c>
      <c r="CE105" s="5">
        <f t="shared" si="389"/>
        <v>0.49865564316962152</v>
      </c>
      <c r="CF105" s="5">
        <f t="shared" ref="CF105:CG105" si="390">IF(AVERAGE(BE105:BE109)&lt;0,0,AVERAGE(BE105:BE109))</f>
        <v>0.51914571602514503</v>
      </c>
      <c r="CG105" s="5">
        <f t="shared" si="390"/>
        <v>0.30392213604951424</v>
      </c>
      <c r="CH105" s="5">
        <f t="shared" si="265"/>
        <v>0.23767341335932241</v>
      </c>
      <c r="CI105" s="5">
        <f t="shared" si="266"/>
        <v>0.80269396660896852</v>
      </c>
      <c r="CJ105" s="5">
        <f t="shared" si="267"/>
        <v>0.55569656778418697</v>
      </c>
      <c r="CK105" s="5">
        <f t="shared" si="268"/>
        <v>0.17851559182613577</v>
      </c>
      <c r="CL105" s="5">
        <f t="shared" si="269"/>
        <v>0.45059806901961608</v>
      </c>
      <c r="CM105" s="5">
        <f t="shared" si="270"/>
        <v>4.4971620809797844E-2</v>
      </c>
      <c r="CN105" s="5">
        <f t="shared" si="271"/>
        <v>0</v>
      </c>
      <c r="CO105" s="5">
        <f t="shared" si="272"/>
        <v>0.64638853005632702</v>
      </c>
      <c r="CP105" s="5">
        <f t="shared" si="273"/>
        <v>0.27698878006726285</v>
      </c>
      <c r="CQ105" s="5">
        <f t="shared" si="274"/>
        <v>0.3994332275313322</v>
      </c>
      <c r="CR105" s="5">
        <f t="shared" ref="CR105:CS105" si="391">IF(AVERAGE(BH105:BH109)&lt;0,0,AVERAGE(BH105:BH109))</f>
        <v>0.53489808002417272</v>
      </c>
      <c r="CS105" s="5">
        <f t="shared" si="391"/>
        <v>0.44151216373671609</v>
      </c>
      <c r="CT105" s="5">
        <f t="shared" si="276"/>
        <v>0.39989604174827359</v>
      </c>
      <c r="CU105" s="5">
        <f t="shared" si="277"/>
        <v>0</v>
      </c>
    </row>
    <row r="106" spans="1:99" x14ac:dyDescent="0.25">
      <c r="A106" s="1">
        <f>eod_group_score_df_positive[[#This Row],[date]]</f>
        <v>45359</v>
      </c>
      <c r="B106" s="1" t="s">
        <v>277</v>
      </c>
      <c r="C106" s="2">
        <f>AVERAGE(eod_group_score_df_positive!C106:C110)</f>
        <v>0.45196792760431126</v>
      </c>
      <c r="D106" s="2">
        <f>AVERAGE(eod_group_score_df_positive!D106:D110)</f>
        <v>4.5692158969880187E-2</v>
      </c>
      <c r="E106" s="2">
        <f>AVERAGE(eod_group_score_df_positive!E106:E110)</f>
        <v>0.21826345463956948</v>
      </c>
      <c r="F106" s="2">
        <f>AVERAGE(eod_group_score_df_positive!F106:F110)</f>
        <v>0.38774957389469505</v>
      </c>
      <c r="G106" s="2">
        <f>AVERAGE(eod_group_score_df_positive!G106:G110)</f>
        <v>2.406753823160714</v>
      </c>
      <c r="H106" s="2">
        <f>AVERAGE(eod_group_score_df_positive!H106:H110)</f>
        <v>0.40312732527939621</v>
      </c>
      <c r="I106" s="2">
        <f>AVERAGE(eod_group_score_df_positive!I106:I110)</f>
        <v>0.27918172290838478</v>
      </c>
      <c r="J106" s="2">
        <f>AVERAGE(eod_group_score_df_positive!J106:J110)</f>
        <v>0.33883057568967861</v>
      </c>
      <c r="K106" s="2">
        <f>AVERAGE(eod_group_score_df_positive!K106:K110)</f>
        <v>0.61270316457678886</v>
      </c>
      <c r="L106" s="2">
        <f>AVERAGE(eod_group_score_df_positive!L106:L110)</f>
        <v>0.28402258741673159</v>
      </c>
      <c r="M106" s="2">
        <f>AVERAGE(eod_group_score_df_positive!M106:M110)</f>
        <v>0.31176039563203861</v>
      </c>
      <c r="N106" s="2">
        <f>AVERAGE(eod_group_score_df_positive!N106:N110)</f>
        <v>0.34282969882918668</v>
      </c>
      <c r="O106" s="2">
        <f>AVERAGE(eod_group_score_df_positive!O106:O110)</f>
        <v>0.34403771224253588</v>
      </c>
      <c r="P106" s="2">
        <f>AVERAGE(eod_group_score_df_positive!P106:P110)</f>
        <v>3.3452633690399383</v>
      </c>
      <c r="Q106" s="2">
        <f>AVERAGE(eod_group_score_df_positive!Q106:Q110)</f>
        <v>0.10754380034453512</v>
      </c>
      <c r="R106" s="2">
        <f>AVERAGE(eod_group_score_df_positive!R106:R110)</f>
        <v>0.14122030369477384</v>
      </c>
      <c r="S106" s="2">
        <f>AVERAGE(eod_group_score_df_positive!S106:S110)</f>
        <v>0.28899605354913793</v>
      </c>
      <c r="T106" s="2">
        <f>AVERAGE(eod_group_score_df_positive!T106:T110)</f>
        <v>0.37411135676783147</v>
      </c>
      <c r="U106" s="2">
        <f>AVERAGE(eod_group_score_df_positive!U106:U110)</f>
        <v>0.2356534309188755</v>
      </c>
      <c r="V106" s="2">
        <f>AVERAGE(eod_group_score_df_positive!V106:V110)</f>
        <v>0.32472448817768956</v>
      </c>
      <c r="W106" s="2">
        <f>AVERAGE(eod_group_score_df_positive!W106:W110)</f>
        <v>0.1872645239399667</v>
      </c>
      <c r="X106" s="2">
        <f>AVERAGE(eod_group_score_df_positive!X106:X110)</f>
        <v>0.33208874867111793</v>
      </c>
      <c r="Y106" s="2">
        <f>AVERAGE(eod_group_score_df_positive!Y106:Y110)</f>
        <v>0.16862494657358762</v>
      </c>
      <c r="Z106" s="1" t="s">
        <v>277</v>
      </c>
      <c r="AA106" s="2">
        <f>ABS(AVERAGE(eod_group_score_df_negative!C106:C110))</f>
        <v>0.36220064493432991</v>
      </c>
      <c r="AB106" s="2">
        <f>ABS(AVERAGE(eod_group_score_df_negative!D106:D110))</f>
        <v>9.8594448928918908E-3</v>
      </c>
      <c r="AC106" s="2">
        <f>ABS(AVERAGE(eod_group_score_df_negative!E106:E110))</f>
        <v>0.33818888135261471</v>
      </c>
      <c r="AD106" s="2">
        <f>ABS(AVERAGE(eod_group_score_df_negative!F106:F110))</f>
        <v>0.31090748877590091</v>
      </c>
      <c r="AE106" s="2">
        <f>ABS(AVERAGE(eod_group_score_df_negative!G106:G110))</f>
        <v>0.30536367844865553</v>
      </c>
      <c r="AF106" s="2">
        <f>ABS(AVERAGE(eod_group_score_df_negative!H106:H110))</f>
        <v>0.28064497629262186</v>
      </c>
      <c r="AG106" s="2">
        <f>ABS(AVERAGE(eod_group_score_df_negative!I106:I110))</f>
        <v>0.13369779353711433</v>
      </c>
      <c r="AH106" s="2">
        <f>ABS(AVERAGE(eod_group_score_df_negative!J106:J110))</f>
        <v>0.24454258458024353</v>
      </c>
      <c r="AI106" s="2">
        <f>ABS(AVERAGE(eod_group_score_df_negative!K106:K110))</f>
        <v>0.17246169830870842</v>
      </c>
      <c r="AJ106" s="2">
        <f>ABS(AVERAGE(eod_group_score_df_negative!L106:L110))</f>
        <v>4.6013647257774778E-2</v>
      </c>
      <c r="AK106" s="2">
        <f>ABS(AVERAGE(eod_group_score_df_negative!M106:M110))</f>
        <v>0.12704294526614887</v>
      </c>
      <c r="AL106" s="2">
        <f>ABS(AVERAGE(eod_group_score_df_negative!N106:N110))</f>
        <v>0.2867295670884164</v>
      </c>
      <c r="AM106" s="2">
        <f>ABS(AVERAGE(eod_group_score_df_negative!O106:O110))</f>
        <v>0.11086926170634466</v>
      </c>
      <c r="AN106" s="2">
        <f>ABS(AVERAGE(eod_group_score_df_negative!P106:P110))</f>
        <v>0.68110207553377389</v>
      </c>
      <c r="AO106" s="2">
        <f>ABS(AVERAGE(eod_group_score_df_negative!Q106:Q110))</f>
        <v>0.60685543886962823</v>
      </c>
      <c r="AP106" s="2">
        <f>ABS(AVERAGE(eod_group_score_df_negative!R106:R110))</f>
        <v>0.56677330152531979</v>
      </c>
      <c r="AQ106" s="2">
        <f>ABS(AVERAGE(eod_group_score_df_negative!S106:S110))</f>
        <v>0.32164938127851389</v>
      </c>
      <c r="AR106" s="2">
        <f>ABS(AVERAGE(eod_group_score_df_negative!T106:T110))</f>
        <v>0.26636250259074656</v>
      </c>
      <c r="AS106" s="2">
        <f>ABS(AVERAGE(eod_group_score_df_negative!U106:U110))</f>
        <v>0.41512123322934957</v>
      </c>
      <c r="AT106" s="2">
        <f>ABS(AVERAGE(eod_group_score_df_negative!V106:V110))</f>
        <v>0.19407941691788116</v>
      </c>
      <c r="AU106" s="2">
        <f>ABS(AVERAGE(eod_group_score_df_negative!W106:W110))</f>
        <v>0.12668082901137656</v>
      </c>
      <c r="AV106" s="2">
        <f>ABS(AVERAGE(eod_group_score_df_negative!X106:X110))</f>
        <v>0.19011485793284597</v>
      </c>
      <c r="AW106" s="2">
        <f>ABS(AVERAGE(eod_group_score_df_negative!Y106:Y110))</f>
        <v>0.27123844821151061</v>
      </c>
      <c r="AX106" t="s">
        <v>277</v>
      </c>
      <c r="AY106" s="4">
        <f t="shared" si="235"/>
        <v>0.11025638387156109</v>
      </c>
      <c r="AZ106" s="4">
        <f t="shared" si="236"/>
        <v>0.64503473500972297</v>
      </c>
      <c r="BA106" s="4">
        <f t="shared" si="237"/>
        <v>-0.21551787809320955</v>
      </c>
      <c r="BB106" s="4">
        <f t="shared" si="238"/>
        <v>0.10998541233529874</v>
      </c>
      <c r="BC106" s="4">
        <f t="shared" si="239"/>
        <v>0.77481530334327131</v>
      </c>
      <c r="BD106" s="4">
        <f t="shared" si="240"/>
        <v>0.17912739183085194</v>
      </c>
      <c r="BE106" s="4">
        <f t="shared" si="241"/>
        <v>0.3523641245846949</v>
      </c>
      <c r="BF106" s="4">
        <f t="shared" si="242"/>
        <v>0.16162552124579879</v>
      </c>
      <c r="BG106" s="4">
        <f t="shared" si="243"/>
        <v>0.56069939840428407</v>
      </c>
      <c r="BH106" s="4">
        <f t="shared" si="244"/>
        <v>0.72116002775783028</v>
      </c>
      <c r="BI106" s="4">
        <f t="shared" si="245"/>
        <v>0.42095725613162194</v>
      </c>
      <c r="BJ106" s="4">
        <f t="shared" si="246"/>
        <v>8.911016766467969E-2</v>
      </c>
      <c r="BK106" s="4">
        <f t="shared" si="247"/>
        <v>0.51256292800293091</v>
      </c>
      <c r="BL106" s="4">
        <f t="shared" si="248"/>
        <v>0.66167895840071467</v>
      </c>
      <c r="BM106" s="4">
        <f t="shared" si="249"/>
        <v>-0.6989252103268393</v>
      </c>
      <c r="BN106" s="4">
        <f t="shared" si="250"/>
        <v>-0.60106898521810015</v>
      </c>
      <c r="BO106" s="4">
        <f t="shared" si="251"/>
        <v>-5.3473465724986569E-2</v>
      </c>
      <c r="BP106" s="4">
        <f t="shared" si="252"/>
        <v>0.16823302403784796</v>
      </c>
      <c r="BQ106" s="4">
        <f t="shared" si="253"/>
        <v>-0.27577564431672036</v>
      </c>
      <c r="BR106" s="4">
        <f t="shared" si="254"/>
        <v>0.25181975304473048</v>
      </c>
      <c r="BS106" s="4">
        <f t="shared" si="255"/>
        <v>0.19297528808454661</v>
      </c>
      <c r="BT106" s="4">
        <f t="shared" si="256"/>
        <v>0.27187458865243747</v>
      </c>
      <c r="BU106" s="4">
        <f t="shared" si="257"/>
        <v>-0.23328493085462665</v>
      </c>
      <c r="BV106" t="s">
        <v>277</v>
      </c>
      <c r="BW106" s="1">
        <f t="shared" si="231"/>
        <v>45359</v>
      </c>
      <c r="BX106">
        <f>group_stock_price_index[[#This Row],[VNINDEX]]</f>
        <v>1247.3499999999999</v>
      </c>
      <c r="BY106" s="5">
        <f t="shared" si="258"/>
        <v>0.3889047196506083</v>
      </c>
      <c r="BZ106" s="5">
        <f t="shared" si="259"/>
        <v>0.14274037439815643</v>
      </c>
      <c r="CA106" s="5">
        <f t="shared" si="260"/>
        <v>0.79878665706770968</v>
      </c>
      <c r="CB106" s="5">
        <f t="shared" si="261"/>
        <v>0.45756730000305429</v>
      </c>
      <c r="CC106" s="5">
        <f t="shared" si="262"/>
        <v>0.20055440767439778</v>
      </c>
      <c r="CD106" s="5">
        <f t="shared" ref="CD106:CE106" si="392">IF(AVERAGE(BS106:BS110)&lt;0,0,AVERAGE(BS106:BS110))</f>
        <v>0.38046579075319281</v>
      </c>
      <c r="CE106" s="5">
        <f t="shared" si="392"/>
        <v>0.66773125089234142</v>
      </c>
      <c r="CF106" s="5">
        <f t="shared" ref="CF106:CG106" si="393">IF(AVERAGE(BE106:BE110)&lt;0,0,AVERAGE(BE106:BE110))</f>
        <v>0.68471952412332082</v>
      </c>
      <c r="CG106" s="5">
        <f t="shared" si="393"/>
        <v>0.39955288786391113</v>
      </c>
      <c r="CH106" s="5">
        <f t="shared" si="265"/>
        <v>0.29927278545752961</v>
      </c>
      <c r="CI106" s="5">
        <f t="shared" si="266"/>
        <v>0.82282943642757744</v>
      </c>
      <c r="CJ106" s="5">
        <f t="shared" si="267"/>
        <v>0.69657957228101652</v>
      </c>
      <c r="CK106" s="5">
        <f t="shared" si="268"/>
        <v>0.34323669766144443</v>
      </c>
      <c r="CL106" s="5">
        <f t="shared" si="269"/>
        <v>0.54764930511828369</v>
      </c>
      <c r="CM106" s="5">
        <f t="shared" si="270"/>
        <v>0.35099914045138203</v>
      </c>
      <c r="CN106" s="5">
        <f t="shared" si="271"/>
        <v>0.16001233379321872</v>
      </c>
      <c r="CO106" s="5">
        <f t="shared" si="272"/>
        <v>0.71028308126594142</v>
      </c>
      <c r="CP106" s="5">
        <f t="shared" si="273"/>
        <v>0.39016503192717006</v>
      </c>
      <c r="CQ106" s="5">
        <f t="shared" si="274"/>
        <v>0.52193266194729926</v>
      </c>
      <c r="CR106" s="5">
        <f t="shared" ref="CR106:CS106" si="394">IF(AVERAGE(BH106:BH110)&lt;0,0,AVERAGE(BH106:BH110))</f>
        <v>0.7839561923572852</v>
      </c>
      <c r="CS106" s="5">
        <f t="shared" si="394"/>
        <v>0.45159318802705262</v>
      </c>
      <c r="CT106" s="5">
        <f t="shared" si="276"/>
        <v>0.66509544908759499</v>
      </c>
      <c r="CU106" s="5">
        <f t="shared" si="277"/>
        <v>8.1245236203380922E-2</v>
      </c>
    </row>
    <row r="107" spans="1:99" x14ac:dyDescent="0.25">
      <c r="A107" s="1">
        <f>eod_group_score_df_positive[[#This Row],[date]]</f>
        <v>45358</v>
      </c>
      <c r="B107" s="1" t="s">
        <v>277</v>
      </c>
      <c r="C107" s="2">
        <f>AVERAGE(eod_group_score_df_positive!C107:C111)</f>
        <v>0.69684473644662792</v>
      </c>
      <c r="D107" s="2">
        <f>AVERAGE(eod_group_score_df_positive!D107:D111)</f>
        <v>3.4196890182166803E-2</v>
      </c>
      <c r="E107" s="2">
        <f>AVERAGE(eod_group_score_df_positive!E107:E111)</f>
        <v>0.27654919367021552</v>
      </c>
      <c r="F107" s="2">
        <f>AVERAGE(eod_group_score_df_positive!F107:F111)</f>
        <v>0.39704408135259789</v>
      </c>
      <c r="G107" s="2">
        <f>AVERAGE(eod_group_score_df_positive!G107:G111)</f>
        <v>2.7224944981707564</v>
      </c>
      <c r="H107" s="2">
        <f>AVERAGE(eod_group_score_df_positive!H107:H111)</f>
        <v>0.56300000177563891</v>
      </c>
      <c r="I107" s="2">
        <f>AVERAGE(eod_group_score_df_positive!I107:I111)</f>
        <v>0.51799203394518278</v>
      </c>
      <c r="J107" s="2">
        <f>AVERAGE(eod_group_score_df_positive!J107:J111)</f>
        <v>0.43196675114391764</v>
      </c>
      <c r="K107" s="2">
        <f>AVERAGE(eod_group_score_df_positive!K107:K111)</f>
        <v>0.71580637253224277</v>
      </c>
      <c r="L107" s="2">
        <f>AVERAGE(eod_group_score_df_positive!L107:L111)</f>
        <v>0.29318921122757685</v>
      </c>
      <c r="M107" s="2">
        <f>AVERAGE(eod_group_score_df_positive!M107:M111)</f>
        <v>0.36224828777726492</v>
      </c>
      <c r="N107" s="2">
        <f>AVERAGE(eod_group_score_df_positive!N107:N111)</f>
        <v>0.35600213537909975</v>
      </c>
      <c r="O107" s="2">
        <f>AVERAGE(eod_group_score_df_positive!O107:O111)</f>
        <v>0.54566087592055168</v>
      </c>
      <c r="P107" s="2">
        <f>AVERAGE(eod_group_score_df_positive!P107:P111)</f>
        <v>3.6087490404343918</v>
      </c>
      <c r="Q107" s="2">
        <f>AVERAGE(eod_group_score_df_positive!Q107:Q111)</f>
        <v>0.12748763216166048</v>
      </c>
      <c r="R107" s="2">
        <f>AVERAGE(eod_group_score_df_positive!R107:R111)</f>
        <v>0.4754747465489208</v>
      </c>
      <c r="S107" s="2">
        <f>AVERAGE(eod_group_score_df_positive!S107:S111)</f>
        <v>0.2833796246920684</v>
      </c>
      <c r="T107" s="2">
        <f>AVERAGE(eod_group_score_df_positive!T107:T111)</f>
        <v>0.35539980008893085</v>
      </c>
      <c r="U107" s="2">
        <f>AVERAGE(eod_group_score_df_positive!U107:U111)</f>
        <v>0.24127557671053559</v>
      </c>
      <c r="V107" s="2">
        <f>AVERAGE(eod_group_score_df_positive!V107:V111)</f>
        <v>0.49516431967089602</v>
      </c>
      <c r="W107" s="2">
        <f>AVERAGE(eod_group_score_df_positive!W107:W111)</f>
        <v>0.17923128548181427</v>
      </c>
      <c r="X107" s="2">
        <f>AVERAGE(eod_group_score_df_positive!X107:X111)</f>
        <v>0.63017040221144682</v>
      </c>
      <c r="Y107" s="2">
        <f>AVERAGE(eod_group_score_df_positive!Y107:Y111)</f>
        <v>0.16809992137439014</v>
      </c>
      <c r="Z107" s="1" t="s">
        <v>277</v>
      </c>
      <c r="AA107" s="2">
        <f>ABS(AVERAGE(eod_group_score_df_negative!C107:C111))</f>
        <v>0.36472429103346549</v>
      </c>
      <c r="AB107" s="2">
        <f>ABS(AVERAGE(eod_group_score_df_negative!D107:D111))</f>
        <v>5.7156450470683545E-3</v>
      </c>
      <c r="AC107" s="2">
        <f>ABS(AVERAGE(eod_group_score_df_negative!E107:E111))</f>
        <v>0.18654847500557703</v>
      </c>
      <c r="AD107" s="2">
        <f>ABS(AVERAGE(eod_group_score_df_negative!F107:F111))</f>
        <v>0.26501019257223912</v>
      </c>
      <c r="AE107" s="2">
        <f>ABS(AVERAGE(eod_group_score_df_negative!G107:G111))</f>
        <v>9.9468133784726312E-2</v>
      </c>
      <c r="AF107" s="2">
        <f>ABS(AVERAGE(eod_group_score_df_negative!H107:H111))</f>
        <v>0.13736617929503891</v>
      </c>
      <c r="AG107" s="2">
        <f>ABS(AVERAGE(eod_group_score_df_negative!I107:I111))</f>
        <v>9.5501333288135509E-2</v>
      </c>
      <c r="AH107" s="2">
        <f>ABS(AVERAGE(eod_group_score_df_negative!J107:J111))</f>
        <v>3.7686619361625137E-2</v>
      </c>
      <c r="AI107" s="2">
        <f>ABS(AVERAGE(eod_group_score_df_negative!K107:K111))</f>
        <v>8.2171599861271011E-2</v>
      </c>
      <c r="AJ107" s="2">
        <f>ABS(AVERAGE(eod_group_score_df_negative!L107:L111))</f>
        <v>4.9401731719620881E-2</v>
      </c>
      <c r="AK107" s="2">
        <f>ABS(AVERAGE(eod_group_score_df_negative!M107:M111))</f>
        <v>8.2810289105974752E-2</v>
      </c>
      <c r="AL107" s="2">
        <f>ABS(AVERAGE(eod_group_score_df_negative!N107:N111))</f>
        <v>0.1255450017784569</v>
      </c>
      <c r="AM107" s="2">
        <f>ABS(AVERAGE(eod_group_score_df_negative!O107:O111))</f>
        <v>4.4997568700117709E-2</v>
      </c>
      <c r="AN107" s="2">
        <f>ABS(AVERAGE(eod_group_score_df_negative!P107:P111))</f>
        <v>0.32312098881262108</v>
      </c>
      <c r="AO107" s="2">
        <f>ABS(AVERAGE(eod_group_score_df_negative!Q107:Q111))</f>
        <v>0.1050273172494031</v>
      </c>
      <c r="AP107" s="2">
        <f>ABS(AVERAGE(eod_group_score_df_negative!R107:R111))</f>
        <v>0.29334941348742422</v>
      </c>
      <c r="AQ107" s="2">
        <f>ABS(AVERAGE(eod_group_score_df_negative!S107:S111))</f>
        <v>6.5924602868916993E-2</v>
      </c>
      <c r="AR107" s="2">
        <f>ABS(AVERAGE(eod_group_score_df_negative!T107:T111))</f>
        <v>0.13881171121258404</v>
      </c>
      <c r="AS107" s="2">
        <f>ABS(AVERAGE(eod_group_score_df_negative!U107:U111))</f>
        <v>6.0604058648503642E-2</v>
      </c>
      <c r="AT107" s="2">
        <f>ABS(AVERAGE(eod_group_score_df_negative!V107:V111))</f>
        <v>9.7337864804194943E-2</v>
      </c>
      <c r="AU107" s="2">
        <f>ABS(AVERAGE(eod_group_score_df_negative!W107:W111))</f>
        <v>7.4597263688281831E-2</v>
      </c>
      <c r="AV107" s="2">
        <f>ABS(AVERAGE(eod_group_score_df_negative!X107:X111))</f>
        <v>9.6667474743033416E-2</v>
      </c>
      <c r="AW107" s="2">
        <f>ABS(AVERAGE(eod_group_score_df_negative!Y107:Y111))</f>
        <v>0.19310046090182686</v>
      </c>
      <c r="AX107" t="s">
        <v>277</v>
      </c>
      <c r="AY107" s="4">
        <f t="shared" si="235"/>
        <v>0.31285807782234903</v>
      </c>
      <c r="AZ107" s="4">
        <f t="shared" si="236"/>
        <v>0.7135914812606664</v>
      </c>
      <c r="BA107" s="4">
        <f t="shared" si="237"/>
        <v>0.19434500484960676</v>
      </c>
      <c r="BB107" s="4">
        <f t="shared" si="238"/>
        <v>0.19943061162890185</v>
      </c>
      <c r="BC107" s="4">
        <f t="shared" si="239"/>
        <v>0.9295042870813639</v>
      </c>
      <c r="BD107" s="4">
        <f t="shared" si="240"/>
        <v>0.6077304044434535</v>
      </c>
      <c r="BE107" s="4">
        <f t="shared" si="241"/>
        <v>0.68866384417872517</v>
      </c>
      <c r="BF107" s="4">
        <f t="shared" si="242"/>
        <v>0.83951304630877599</v>
      </c>
      <c r="BG107" s="4">
        <f t="shared" si="243"/>
        <v>0.79405045576684419</v>
      </c>
      <c r="BH107" s="4">
        <f t="shared" si="244"/>
        <v>0.71159931261092924</v>
      </c>
      <c r="BI107" s="4">
        <f t="shared" si="245"/>
        <v>0.6278679103955348</v>
      </c>
      <c r="BJ107" s="4">
        <f t="shared" si="246"/>
        <v>0.47857647947191501</v>
      </c>
      <c r="BK107" s="4">
        <f t="shared" si="247"/>
        <v>0.84763590833272207</v>
      </c>
      <c r="BL107" s="4">
        <f t="shared" si="248"/>
        <v>0.83564004587684637</v>
      </c>
      <c r="BM107" s="4">
        <f t="shared" si="249"/>
        <v>9.6597293933775183E-2</v>
      </c>
      <c r="BN107" s="4">
        <f t="shared" si="250"/>
        <v>0.23688815014981693</v>
      </c>
      <c r="BO107" s="4">
        <f t="shared" si="251"/>
        <v>0.62253761811452946</v>
      </c>
      <c r="BP107" s="4">
        <f t="shared" si="252"/>
        <v>0.4382497856149854</v>
      </c>
      <c r="BQ107" s="4">
        <f t="shared" si="253"/>
        <v>0.59848859247213249</v>
      </c>
      <c r="BR107" s="4">
        <f t="shared" si="254"/>
        <v>0.67143457913010596</v>
      </c>
      <c r="BS107" s="4">
        <f t="shared" si="255"/>
        <v>0.41222321971125031</v>
      </c>
      <c r="BT107" s="4">
        <f t="shared" si="256"/>
        <v>0.73400540118222979</v>
      </c>
      <c r="BU107" s="4">
        <f t="shared" si="257"/>
        <v>-6.9215152458831905E-2</v>
      </c>
      <c r="BV107" t="s">
        <v>277</v>
      </c>
      <c r="BW107" s="1">
        <f t="shared" si="231"/>
        <v>45358</v>
      </c>
      <c r="BX107">
        <f>group_stock_price_index[[#This Row],[VNINDEX]]</f>
        <v>1268.46</v>
      </c>
      <c r="BY107" s="5">
        <f t="shared" si="258"/>
        <v>0.48834180945616767</v>
      </c>
      <c r="BZ107" s="5">
        <f t="shared" si="259"/>
        <v>0.30974861652640956</v>
      </c>
      <c r="CA107" s="5">
        <f t="shared" si="260"/>
        <v>0.82660479895583894</v>
      </c>
      <c r="CB107" s="5">
        <f t="shared" si="261"/>
        <v>0.64908893698525261</v>
      </c>
      <c r="CC107" s="5">
        <f t="shared" si="262"/>
        <v>0.47937766100263379</v>
      </c>
      <c r="CD107" s="5">
        <f t="shared" ref="CD107:CE107" si="395">IF(AVERAGE(BS107:BS111)&lt;0,0,AVERAGE(BS107:BS111))</f>
        <v>0.46249919799822514</v>
      </c>
      <c r="CE107" s="5">
        <f t="shared" si="395"/>
        <v>0.78173461327696314</v>
      </c>
      <c r="CF107" s="5">
        <f t="shared" ref="CF107:CG107" si="396">IF(AVERAGE(BE107:BE111)&lt;0,0,AVERAGE(BE107:BE111))</f>
        <v>0.79564571887000413</v>
      </c>
      <c r="CG107" s="5">
        <f t="shared" si="396"/>
        <v>0.44454469088098092</v>
      </c>
      <c r="CH107" s="5">
        <f t="shared" si="265"/>
        <v>0.43224383756913431</v>
      </c>
      <c r="CI107" s="5">
        <f t="shared" si="266"/>
        <v>0.85281648317342995</v>
      </c>
      <c r="CJ107" s="5">
        <f t="shared" si="267"/>
        <v>0.75437060946731649</v>
      </c>
      <c r="CK107" s="5">
        <f t="shared" si="268"/>
        <v>0.59435078386313145</v>
      </c>
      <c r="CL107" s="5">
        <f t="shared" si="269"/>
        <v>0.67526444148011344</v>
      </c>
      <c r="CM107" s="5">
        <f t="shared" si="270"/>
        <v>0.49714292286321149</v>
      </c>
      <c r="CN107" s="5">
        <f t="shared" si="271"/>
        <v>0.44383733270445652</v>
      </c>
      <c r="CO107" s="5">
        <f t="shared" si="272"/>
        <v>0.755553746945685</v>
      </c>
      <c r="CP107" s="5">
        <f t="shared" si="273"/>
        <v>0.47634267490377369</v>
      </c>
      <c r="CQ107" s="5">
        <f t="shared" si="274"/>
        <v>0.61768259565897954</v>
      </c>
      <c r="CR107" s="5">
        <f t="shared" ref="CR107:CS107" si="397">IF(AVERAGE(BH107:BH111)&lt;0,0,AVERAGE(BH107:BH111))</f>
        <v>0.79388156560387946</v>
      </c>
      <c r="CS107" s="5">
        <f t="shared" si="397"/>
        <v>0.46781584920949759</v>
      </c>
      <c r="CT107" s="5">
        <f t="shared" si="276"/>
        <v>0.70203076156523081</v>
      </c>
      <c r="CU107" s="5">
        <f t="shared" si="277"/>
        <v>0.30612261550521208</v>
      </c>
    </row>
    <row r="108" spans="1:99" x14ac:dyDescent="0.25">
      <c r="A108" s="1">
        <f>eod_group_score_df_positive[[#This Row],[date]]</f>
        <v>45357</v>
      </c>
      <c r="B108" s="1" t="s">
        <v>277</v>
      </c>
      <c r="C108" s="2">
        <f>AVERAGE(eod_group_score_df_positive!C108:C112)</f>
        <v>0.69657773817507562</v>
      </c>
      <c r="D108" s="2">
        <f>AVERAGE(eod_group_score_df_positive!D108:D112)</f>
        <v>4.8327139220479667E-2</v>
      </c>
      <c r="E108" s="2">
        <f>AVERAGE(eod_group_score_df_positive!E108:E112)</f>
        <v>0.21838621699443697</v>
      </c>
      <c r="F108" s="2">
        <f>AVERAGE(eod_group_score_df_positive!F108:F112)</f>
        <v>0.35929855080028306</v>
      </c>
      <c r="G108" s="2">
        <f>AVERAGE(eod_group_score_df_positive!G108:G112)</f>
        <v>0.74980708493342152</v>
      </c>
      <c r="H108" s="2">
        <f>AVERAGE(eod_group_score_df_positive!H108:H112)</f>
        <v>0.65818325549990442</v>
      </c>
      <c r="I108" s="2">
        <f>AVERAGE(eod_group_score_df_positive!I108:I112)</f>
        <v>0.46618190555587324</v>
      </c>
      <c r="J108" s="2">
        <f>AVERAGE(eod_group_score_df_positive!J108:J112)</f>
        <v>0.19342911591843956</v>
      </c>
      <c r="K108" s="2">
        <f>AVERAGE(eod_group_score_df_positive!K108:K112)</f>
        <v>0.46864251251329481</v>
      </c>
      <c r="L108" s="2">
        <f>AVERAGE(eod_group_score_df_positive!L108:L112)</f>
        <v>0.29897993303360587</v>
      </c>
      <c r="M108" s="2">
        <f>AVERAGE(eod_group_score_df_positive!M108:M112)</f>
        <v>0.22711811530608225</v>
      </c>
      <c r="N108" s="2">
        <f>AVERAGE(eod_group_score_df_positive!N108:N112)</f>
        <v>0.20600267604156999</v>
      </c>
      <c r="O108" s="2">
        <f>AVERAGE(eod_group_score_df_positive!O108:O112)</f>
        <v>0.53103569761096625</v>
      </c>
      <c r="P108" s="2">
        <f>AVERAGE(eod_group_score_df_positive!P108:P112)</f>
        <v>3.7540157225084863</v>
      </c>
      <c r="Q108" s="2">
        <f>AVERAGE(eod_group_score_df_positive!Q108:Q112)</f>
        <v>0.11997383602930452</v>
      </c>
      <c r="R108" s="2">
        <f>AVERAGE(eod_group_score_df_positive!R108:R112)</f>
        <v>0.39894726106620315</v>
      </c>
      <c r="S108" s="2">
        <f>AVERAGE(eod_group_score_df_positive!S108:S112)</f>
        <v>0.21108239137326962</v>
      </c>
      <c r="T108" s="2">
        <f>AVERAGE(eod_group_score_df_positive!T108:T112)</f>
        <v>0.21097829317036396</v>
      </c>
      <c r="U108" s="2">
        <f>AVERAGE(eod_group_score_df_positive!U108:U112)</f>
        <v>0.11246015466428752</v>
      </c>
      <c r="V108" s="2">
        <f>AVERAGE(eod_group_score_df_positive!V108:V112)</f>
        <v>0.39094427598773657</v>
      </c>
      <c r="W108" s="2">
        <f>AVERAGE(eod_group_score_df_positive!W108:W112)</f>
        <v>0.12837636203083033</v>
      </c>
      <c r="X108" s="2">
        <f>AVERAGE(eod_group_score_df_positive!X108:X112)</f>
        <v>0.61765181550957704</v>
      </c>
      <c r="Y108" s="2">
        <f>AVERAGE(eod_group_score_df_positive!Y108:Y112)</f>
        <v>0.13030712114273035</v>
      </c>
      <c r="Z108" s="1" t="s">
        <v>277</v>
      </c>
      <c r="AA108" s="2">
        <f>ABS(AVERAGE(eod_group_score_df_negative!C108:C112))</f>
        <v>0.36512846387563846</v>
      </c>
      <c r="AB108" s="2">
        <f>ABS(AVERAGE(eod_group_score_df_negative!D108:D112))</f>
        <v>2.2356292666260377E-2</v>
      </c>
      <c r="AC108" s="2">
        <f>ABS(AVERAGE(eod_group_score_df_negative!E108:E112))</f>
        <v>0.21905251917175939</v>
      </c>
      <c r="AD108" s="2">
        <f>ABS(AVERAGE(eod_group_score_df_negative!F108:F112))</f>
        <v>0.27660694017351467</v>
      </c>
      <c r="AE108" s="2">
        <f>ABS(AVERAGE(eod_group_score_df_negative!G108:G112))</f>
        <v>0.12376429613253585</v>
      </c>
      <c r="AF108" s="2">
        <f>ABS(AVERAGE(eod_group_score_df_negative!H108:H112))</f>
        <v>0.14014529604081827</v>
      </c>
      <c r="AG108" s="2">
        <f>ABS(AVERAGE(eod_group_score_df_negative!I108:I112))</f>
        <v>9.3681906244861723E-2</v>
      </c>
      <c r="AH108" s="2">
        <f>ABS(AVERAGE(eod_group_score_df_negative!J108:J112))</f>
        <v>7.6447895213603137E-2</v>
      </c>
      <c r="AI108" s="2">
        <f>ABS(AVERAGE(eod_group_score_df_negative!K108:K112))</f>
        <v>9.3619704573110613E-2</v>
      </c>
      <c r="AJ108" s="2">
        <f>ABS(AVERAGE(eod_group_score_df_negative!L108:L112))</f>
        <v>4.594049040201699E-2</v>
      </c>
      <c r="AK108" s="2">
        <f>ABS(AVERAGE(eod_group_score_df_negative!M108:M112))</f>
        <v>9.7379054971554788E-2</v>
      </c>
      <c r="AL108" s="2">
        <f>ABS(AVERAGE(eod_group_score_df_negative!N108:N112))</f>
        <v>0.12861607834954811</v>
      </c>
      <c r="AM108" s="2">
        <f>ABS(AVERAGE(eod_group_score_df_negative!O108:O112))</f>
        <v>9.2153808131449536E-2</v>
      </c>
      <c r="AN108" s="2">
        <f>ABS(AVERAGE(eod_group_score_df_negative!P108:P112))</f>
        <v>0.13409710537639905</v>
      </c>
      <c r="AO108" s="2">
        <f>ABS(AVERAGE(eod_group_score_df_negative!Q108:Q112))</f>
        <v>0.11408827082426534</v>
      </c>
      <c r="AP108" s="2">
        <f>ABS(AVERAGE(eod_group_score_df_negative!R108:R112))</f>
        <v>0.2961204189569403</v>
      </c>
      <c r="AQ108" s="2">
        <f>ABS(AVERAGE(eod_group_score_df_negative!S108:S112))</f>
        <v>9.3930447859172789E-2</v>
      </c>
      <c r="AR108" s="2">
        <f>ABS(AVERAGE(eod_group_score_df_negative!T108:T112))</f>
        <v>0.12693805431348715</v>
      </c>
      <c r="AS108" s="2">
        <f>ABS(AVERAGE(eod_group_score_df_negative!U108:U112))</f>
        <v>4.9118892872600489E-2</v>
      </c>
      <c r="AT108" s="2">
        <f>ABS(AVERAGE(eod_group_score_df_negative!V108:V112))</f>
        <v>0.12675312085234264</v>
      </c>
      <c r="AU108" s="2">
        <f>ABS(AVERAGE(eod_group_score_df_negative!W108:W112))</f>
        <v>9.2764144227184181E-2</v>
      </c>
      <c r="AV108" s="2">
        <f>ABS(AVERAGE(eod_group_score_df_negative!X108:X112))</f>
        <v>0.11080273593037566</v>
      </c>
      <c r="AW108" s="2">
        <f>ABS(AVERAGE(eod_group_score_df_negative!Y108:Y112))</f>
        <v>0.21106466070491076</v>
      </c>
      <c r="AX108" t="s">
        <v>277</v>
      </c>
      <c r="AY108" s="4">
        <f t="shared" si="235"/>
        <v>0.31218549317997202</v>
      </c>
      <c r="AZ108" s="4">
        <f t="shared" si="236"/>
        <v>0.36742481032660962</v>
      </c>
      <c r="BA108" s="4">
        <f t="shared" si="237"/>
        <v>-1.5231897000298248E-3</v>
      </c>
      <c r="BB108" s="4">
        <f t="shared" si="238"/>
        <v>0.13003757916941097</v>
      </c>
      <c r="BC108" s="4">
        <f t="shared" si="239"/>
        <v>0.71664754863760527</v>
      </c>
      <c r="BD108" s="4">
        <f t="shared" si="240"/>
        <v>0.64890320966136839</v>
      </c>
      <c r="BE108" s="4">
        <f t="shared" si="241"/>
        <v>0.66534037646210753</v>
      </c>
      <c r="BF108" s="4">
        <f t="shared" si="242"/>
        <v>0.4334612281873873</v>
      </c>
      <c r="BG108" s="4">
        <f t="shared" si="243"/>
        <v>0.66698916723147461</v>
      </c>
      <c r="BH108" s="4">
        <f t="shared" si="244"/>
        <v>0.73361687345492044</v>
      </c>
      <c r="BI108" s="4">
        <f t="shared" si="245"/>
        <v>0.39981569091503583</v>
      </c>
      <c r="BJ108" s="4">
        <f t="shared" si="246"/>
        <v>0.23126796294737503</v>
      </c>
      <c r="BK108" s="4">
        <f t="shared" si="247"/>
        <v>0.70425109125781826</v>
      </c>
      <c r="BL108" s="4">
        <f t="shared" si="248"/>
        <v>0.93102200923045386</v>
      </c>
      <c r="BM108" s="4">
        <f t="shared" si="249"/>
        <v>2.5145314139726201E-2</v>
      </c>
      <c r="BN108" s="4">
        <f t="shared" si="250"/>
        <v>0.14793788441700967</v>
      </c>
      <c r="BO108" s="4">
        <f t="shared" si="251"/>
        <v>0.38408856430079119</v>
      </c>
      <c r="BP108" s="4">
        <f t="shared" si="252"/>
        <v>0.24870131167860429</v>
      </c>
      <c r="BQ108" s="4">
        <f t="shared" si="253"/>
        <v>0.39201408076889682</v>
      </c>
      <c r="BR108" s="4">
        <f t="shared" si="254"/>
        <v>0.51031965149518543</v>
      </c>
      <c r="BS108" s="4">
        <f t="shared" si="255"/>
        <v>0.16103887255325255</v>
      </c>
      <c r="BT108" s="4">
        <f t="shared" si="256"/>
        <v>0.69578682510432699</v>
      </c>
      <c r="BU108" s="4">
        <f t="shared" si="257"/>
        <v>-0.23656770669528743</v>
      </c>
      <c r="BV108" t="s">
        <v>277</v>
      </c>
      <c r="BW108" s="1">
        <f t="shared" si="231"/>
        <v>45357</v>
      </c>
      <c r="BX108">
        <f>group_stock_price_index[[#This Row],[VNINDEX]]</f>
        <v>1262.73</v>
      </c>
      <c r="BY108" s="5">
        <f t="shared" si="258"/>
        <v>0.39656960054274709</v>
      </c>
      <c r="BZ108" s="5">
        <f t="shared" si="259"/>
        <v>0.2038542105891763</v>
      </c>
      <c r="CA108" s="5">
        <f t="shared" si="260"/>
        <v>0.75535707220597759</v>
      </c>
      <c r="CB108" s="5">
        <f t="shared" si="261"/>
        <v>0.60022133085987139</v>
      </c>
      <c r="CC108" s="5">
        <f t="shared" si="262"/>
        <v>0.44421434055564657</v>
      </c>
      <c r="CD108" s="5">
        <f t="shared" ref="CD108:CE108" si="398">IF(AVERAGE(BS108:BS112)&lt;0,0,AVERAGE(BS108:BS112))</f>
        <v>0.30740555619944332</v>
      </c>
      <c r="CE108" s="5">
        <f t="shared" si="398"/>
        <v>0.55305023270354614</v>
      </c>
      <c r="CF108" s="5">
        <f t="shared" ref="CF108:CG108" si="399">IF(AVERAGE(BE108:BE112)&lt;0,0,AVERAGE(BE108:BE112))</f>
        <v>0.68342169975888767</v>
      </c>
      <c r="CG108" s="5">
        <f t="shared" si="399"/>
        <v>0.22822933594417433</v>
      </c>
      <c r="CH108" s="5">
        <f t="shared" si="265"/>
        <v>0.34039475456427204</v>
      </c>
      <c r="CI108" s="5">
        <f t="shared" si="266"/>
        <v>0.73331693201871462</v>
      </c>
      <c r="CJ108" s="5">
        <f t="shared" si="267"/>
        <v>0.67474819338190228</v>
      </c>
      <c r="CK108" s="5">
        <f t="shared" si="268"/>
        <v>0.65419911484910287</v>
      </c>
      <c r="CL108" s="5">
        <f t="shared" si="269"/>
        <v>0.69350041919372485</v>
      </c>
      <c r="CM108" s="5">
        <f t="shared" si="270"/>
        <v>0.46843255411445395</v>
      </c>
      <c r="CN108" s="5">
        <f t="shared" si="271"/>
        <v>0.40503002881217959</v>
      </c>
      <c r="CO108" s="5">
        <f t="shared" si="272"/>
        <v>0.54696963286083944</v>
      </c>
      <c r="CP108" s="5">
        <f t="shared" si="273"/>
        <v>0.3332340808888079</v>
      </c>
      <c r="CQ108" s="5">
        <f t="shared" si="274"/>
        <v>0.48757470405569581</v>
      </c>
      <c r="CR108" s="5">
        <f t="shared" ref="CR108:CS108" si="400">IF(AVERAGE(BH108:BH112)&lt;0,0,AVERAGE(BH108:BH112))</f>
        <v>0.6321718992027725</v>
      </c>
      <c r="CS108" s="5">
        <f t="shared" si="400"/>
        <v>0.26878669949193879</v>
      </c>
      <c r="CT108" s="5">
        <f t="shared" si="276"/>
        <v>0.60896725416201003</v>
      </c>
      <c r="CU108" s="5">
        <f t="shared" si="277"/>
        <v>0.35372400992820202</v>
      </c>
    </row>
    <row r="109" spans="1:99" x14ac:dyDescent="0.25">
      <c r="A109" s="1">
        <f>eod_group_score_df_positive[[#This Row],[date]]</f>
        <v>45356</v>
      </c>
      <c r="B109" s="1" t="s">
        <v>277</v>
      </c>
      <c r="C109" s="2">
        <f>AVERAGE(eod_group_score_df_positive!C109:C113)</f>
        <v>0.7258585250402606</v>
      </c>
      <c r="D109" s="2">
        <f>AVERAGE(eod_group_score_df_positive!D109:D113)</f>
        <v>0.14354961249867682</v>
      </c>
      <c r="E109" s="2">
        <f>AVERAGE(eod_group_score_df_positive!E109:E113)</f>
        <v>0.22514524254890839</v>
      </c>
      <c r="F109" s="2">
        <f>AVERAGE(eod_group_score_df_positive!F109:F113)</f>
        <v>0.36013557095239562</v>
      </c>
      <c r="G109" s="2">
        <f>AVERAGE(eod_group_score_df_positive!G109:G113)</f>
        <v>0.71698204077383465</v>
      </c>
      <c r="H109" s="2">
        <f>AVERAGE(eod_group_score_df_positive!H109:H113)</f>
        <v>0.63210534391925044</v>
      </c>
      <c r="I109" s="2">
        <f>AVERAGE(eod_group_score_df_positive!I109:I113)</f>
        <v>0.79129941543212579</v>
      </c>
      <c r="J109" s="2">
        <f>AVERAGE(eod_group_score_df_positive!J109:J113)</f>
        <v>0.31992414415840065</v>
      </c>
      <c r="K109" s="2">
        <f>AVERAGE(eod_group_score_df_positive!K109:K113)</f>
        <v>0.47762444752193856</v>
      </c>
      <c r="L109" s="2">
        <f>AVERAGE(eod_group_score_df_positive!L109:L113)</f>
        <v>0.43386950324118911</v>
      </c>
      <c r="M109" s="2">
        <f>AVERAGE(eod_group_score_df_positive!M109:M113)</f>
        <v>0.20095249976565593</v>
      </c>
      <c r="N109" s="2">
        <f>AVERAGE(eod_group_score_df_positive!N109:N113)</f>
        <v>0.22638158207547718</v>
      </c>
      <c r="O109" s="2">
        <f>AVERAGE(eod_group_score_df_positive!O109:O113)</f>
        <v>0.5692025475183029</v>
      </c>
      <c r="P109" s="2">
        <f>AVERAGE(eod_group_score_df_positive!P109:P113)</f>
        <v>3.7561401059252448</v>
      </c>
      <c r="Q109" s="2">
        <f>AVERAGE(eod_group_score_df_positive!Q109:Q113)</f>
        <v>0.31540856804518913</v>
      </c>
      <c r="R109" s="2">
        <f>AVERAGE(eod_group_score_df_positive!R109:R113)</f>
        <v>0.39894726106620315</v>
      </c>
      <c r="S109" s="2">
        <f>AVERAGE(eod_group_score_df_positive!S109:S113)</f>
        <v>0.17916002387169278</v>
      </c>
      <c r="T109" s="2">
        <f>AVERAGE(eod_group_score_df_positive!T109:T113)</f>
        <v>0.25129780781079269</v>
      </c>
      <c r="U109" s="2">
        <f>AVERAGE(eod_group_score_df_positive!U109:U113)</f>
        <v>0.10540168113638701</v>
      </c>
      <c r="V109" s="2">
        <f>AVERAGE(eod_group_score_df_positive!V109:V113)</f>
        <v>0.37240972299567854</v>
      </c>
      <c r="W109" s="2">
        <f>AVERAGE(eod_group_score_df_positive!W109:W113)</f>
        <v>0.13638220385258953</v>
      </c>
      <c r="X109" s="2">
        <f>AVERAGE(eod_group_score_df_positive!X109:X113)</f>
        <v>0.61043087178040234</v>
      </c>
      <c r="Y109" s="2">
        <f>AVERAGE(eod_group_score_df_positive!Y109:Y113)</f>
        <v>0.13888273099871937</v>
      </c>
      <c r="Z109" s="1" t="s">
        <v>277</v>
      </c>
      <c r="AA109" s="2">
        <f>ABS(AVERAGE(eod_group_score_df_negative!C109:C113))</f>
        <v>9.9287454313542522E-2</v>
      </c>
      <c r="AB109" s="2">
        <f>ABS(AVERAGE(eod_group_score_df_negative!D109:D113))</f>
        <v>2.143126434658623E-2</v>
      </c>
      <c r="AC109" s="2">
        <f>ABS(AVERAGE(eod_group_score_df_negative!E109:E113))</f>
        <v>0.13975017164559689</v>
      </c>
      <c r="AD109" s="2">
        <f>ABS(AVERAGE(eod_group_score_df_negative!F109:F113))</f>
        <v>0.12801871729857645</v>
      </c>
      <c r="AE109" s="2">
        <f>ABS(AVERAGE(eod_group_score_df_negative!G109:G113))</f>
        <v>5.2787394058103697E-2</v>
      </c>
      <c r="AF109" s="2">
        <f>ABS(AVERAGE(eod_group_score_df_negative!H109:H113))</f>
        <v>0.1456504855304902</v>
      </c>
      <c r="AG109" s="2">
        <f>ABS(AVERAGE(eod_group_score_df_negative!I109:I113))</f>
        <v>5.5429977461864857E-2</v>
      </c>
      <c r="AH109" s="2">
        <f>ABS(AVERAGE(eod_group_score_df_negative!J109:J113))</f>
        <v>0.21388148547218866</v>
      </c>
      <c r="AI109" s="2">
        <f>ABS(AVERAGE(eod_group_score_df_negative!K109:K113))</f>
        <v>7.573639074024649E-2</v>
      </c>
      <c r="AJ109" s="2">
        <f>ABS(AVERAGE(eod_group_score_df_negative!L109:L113))</f>
        <v>3.1888657476489612E-2</v>
      </c>
      <c r="AK109" s="2">
        <f>ABS(AVERAGE(eod_group_score_df_negative!M109:M113))</f>
        <v>7.9464626169282931E-2</v>
      </c>
      <c r="AL109" s="2">
        <f>ABS(AVERAGE(eod_group_score_df_negative!N109:N113))</f>
        <v>0.12616727316322826</v>
      </c>
      <c r="AM109" s="2">
        <f>ABS(AVERAGE(eod_group_score_df_negative!O109:O113))</f>
        <v>7.8336514986230121E-2</v>
      </c>
      <c r="AN109" s="2">
        <f>ABS(AVERAGE(eod_group_score_df_negative!P109:P113))</f>
        <v>0.1141023374740241</v>
      </c>
      <c r="AO109" s="2">
        <f>ABS(AVERAGE(eod_group_score_df_negative!Q109:Q113))</f>
        <v>5.4785611820870397E-2</v>
      </c>
      <c r="AP109" s="2">
        <f>ABS(AVERAGE(eod_group_score_df_negative!R109:R113))</f>
        <v>0.11482817385280905</v>
      </c>
      <c r="AQ109" s="2">
        <f>ABS(AVERAGE(eod_group_score_df_negative!S109:S113))</f>
        <v>6.0838651395431188E-2</v>
      </c>
      <c r="AR109" s="2">
        <f>ABS(AVERAGE(eod_group_score_df_negative!T109:T113))</f>
        <v>6.8139905882741353E-2</v>
      </c>
      <c r="AS109" s="2">
        <f>ABS(AVERAGE(eod_group_score_df_negative!U109:U113))</f>
        <v>3.7018957909311589E-2</v>
      </c>
      <c r="AT109" s="2">
        <f>ABS(AVERAGE(eod_group_score_df_negative!V109:V113))</f>
        <v>9.9404461653028894E-2</v>
      </c>
      <c r="AU109" s="2">
        <f>ABS(AVERAGE(eod_group_score_df_negative!W109:W113))</f>
        <v>5.8033940543501993E-2</v>
      </c>
      <c r="AV109" s="2">
        <f>ABS(AVERAGE(eod_group_score_df_negative!X109:X113))</f>
        <v>6.2629486633389492E-2</v>
      </c>
      <c r="AW109" s="2">
        <f>ABS(AVERAGE(eod_group_score_df_negative!Y109:Y113))</f>
        <v>9.7771205315478019E-2</v>
      </c>
      <c r="AX109" t="s">
        <v>277</v>
      </c>
      <c r="AY109" s="4">
        <f t="shared" si="235"/>
        <v>0.75934572354991636</v>
      </c>
      <c r="AZ109" s="4">
        <f t="shared" si="236"/>
        <v>0.74019698820382918</v>
      </c>
      <c r="BA109" s="4">
        <f t="shared" si="237"/>
        <v>0.23402615538980762</v>
      </c>
      <c r="BB109" s="4">
        <f t="shared" si="238"/>
        <v>0.47549895440943502</v>
      </c>
      <c r="BC109" s="4">
        <f t="shared" si="239"/>
        <v>0.86284881766024224</v>
      </c>
      <c r="BD109" s="4">
        <f t="shared" si="240"/>
        <v>0.62545961080474988</v>
      </c>
      <c r="BE109" s="4">
        <f t="shared" si="241"/>
        <v>0.86907274525474143</v>
      </c>
      <c r="BF109" s="4">
        <f t="shared" si="242"/>
        <v>0.1986540658246653</v>
      </c>
      <c r="BG109" s="4">
        <f t="shared" si="243"/>
        <v>0.72626761598057921</v>
      </c>
      <c r="BH109" s="4">
        <f t="shared" si="244"/>
        <v>0.86306774559847566</v>
      </c>
      <c r="BI109" s="4">
        <f t="shared" si="245"/>
        <v>0.43323985006736032</v>
      </c>
      <c r="BJ109" s="4">
        <f t="shared" si="246"/>
        <v>0.28425651487194686</v>
      </c>
      <c r="BK109" s="4">
        <f t="shared" si="247"/>
        <v>0.75804852703945802</v>
      </c>
      <c r="BL109" s="4">
        <f t="shared" si="248"/>
        <v>0.94103607763972164</v>
      </c>
      <c r="BM109" s="4">
        <f t="shared" si="249"/>
        <v>0.70401689275237955</v>
      </c>
      <c r="BN109" s="4">
        <f t="shared" si="250"/>
        <v>0.55300247521211388</v>
      </c>
      <c r="BO109" s="4">
        <f t="shared" si="251"/>
        <v>0.49300843991979215</v>
      </c>
      <c r="BP109" s="4">
        <f t="shared" si="252"/>
        <v>0.57337594803778102</v>
      </c>
      <c r="BQ109" s="4">
        <f t="shared" si="253"/>
        <v>0.48014616199786475</v>
      </c>
      <c r="BR109" s="4">
        <f t="shared" si="254"/>
        <v>0.57862877002292246</v>
      </c>
      <c r="BS109" s="4">
        <f t="shared" si="255"/>
        <v>0.402992578381071</v>
      </c>
      <c r="BT109" s="4">
        <f t="shared" si="256"/>
        <v>0.81389637392703063</v>
      </c>
      <c r="BU109" s="4">
        <f t="shared" si="257"/>
        <v>0.17372001633921258</v>
      </c>
      <c r="BV109" t="s">
        <v>277</v>
      </c>
      <c r="BW109" s="1">
        <f t="shared" si="231"/>
        <v>45356</v>
      </c>
      <c r="BX109">
        <f>group_stock_price_index[[#This Row],[VNINDEX]]</f>
        <v>1269.98</v>
      </c>
      <c r="BY109" s="5">
        <f t="shared" si="258"/>
        <v>0.36654715360959755</v>
      </c>
      <c r="BZ109" s="5">
        <f t="shared" si="259"/>
        <v>0.18273897175744719</v>
      </c>
      <c r="CA109" s="5">
        <f t="shared" si="260"/>
        <v>0.71820848848745766</v>
      </c>
      <c r="CB109" s="5">
        <f t="shared" si="261"/>
        <v>0.62956829205455322</v>
      </c>
      <c r="CC109" s="5">
        <f t="shared" si="262"/>
        <v>0.42385055541506605</v>
      </c>
      <c r="CD109" s="5">
        <f t="shared" ref="CD109:CE109" si="401">IF(AVERAGE(BS109:BS113)&lt;0,0,AVERAGE(BS109:BS113))</f>
        <v>0.22777338074986592</v>
      </c>
      <c r="CE109" s="5">
        <f t="shared" si="401"/>
        <v>0.39788366387972152</v>
      </c>
      <c r="CF109" s="5">
        <f t="shared" ref="CF109:CG109" si="402">IF(AVERAGE(BE109:BE113)&lt;0,0,AVERAGE(BE109:BE113))</f>
        <v>0.57500635354084761</v>
      </c>
      <c r="CG109" s="5">
        <f t="shared" si="402"/>
        <v>0.10410995092792871</v>
      </c>
      <c r="CH109" s="5">
        <f t="shared" si="265"/>
        <v>0.3232864883538572</v>
      </c>
      <c r="CI109" s="5">
        <f t="shared" si="266"/>
        <v>0.57104583408441523</v>
      </c>
      <c r="CJ109" s="5">
        <f t="shared" si="267"/>
        <v>0.63077408095220444</v>
      </c>
      <c r="CK109" s="5">
        <f t="shared" si="268"/>
        <v>0.75519588906673385</v>
      </c>
      <c r="CL109" s="5">
        <f t="shared" si="269"/>
        <v>0.68894809194065021</v>
      </c>
      <c r="CM109" s="5">
        <f t="shared" si="270"/>
        <v>0.45132396809816794</v>
      </c>
      <c r="CN109" s="5">
        <f t="shared" si="271"/>
        <v>0.39625916768045555</v>
      </c>
      <c r="CO109" s="5">
        <f t="shared" si="272"/>
        <v>0.42631058484549877</v>
      </c>
      <c r="CP109" s="5">
        <f t="shared" si="273"/>
        <v>0.31932306443119479</v>
      </c>
      <c r="CQ109" s="5">
        <f t="shared" si="274"/>
        <v>0.40174540793803626</v>
      </c>
      <c r="CR109" s="5">
        <f t="shared" ref="CR109:CS109" si="403">IF(AVERAGE(BH109:BH113)&lt;0,0,AVERAGE(BH109:BH113))</f>
        <v>0.45964814731599291</v>
      </c>
      <c r="CS109" s="5">
        <f t="shared" si="403"/>
        <v>0.11257669076779098</v>
      </c>
      <c r="CT109" s="5">
        <f t="shared" si="276"/>
        <v>0.56387300931668327</v>
      </c>
      <c r="CU109" s="5">
        <f t="shared" si="277"/>
        <v>0.41167597232522068</v>
      </c>
    </row>
    <row r="110" spans="1:99" x14ac:dyDescent="0.25">
      <c r="A110" s="1">
        <f>eod_group_score_df_positive[[#This Row],[date]]</f>
        <v>45355</v>
      </c>
      <c r="B110" s="1" t="s">
        <v>277</v>
      </c>
      <c r="C110" s="2">
        <f>AVERAGE(eod_group_score_df_positive!C110:C114)</f>
        <v>0.35384761185131197</v>
      </c>
      <c r="D110" s="2">
        <f>AVERAGE(eod_group_score_df_positive!D110:D114)</f>
        <v>0.2383197542419544</v>
      </c>
      <c r="E110" s="2">
        <f>AVERAGE(eod_group_score_df_positive!E110:E114)</f>
        <v>0.37150621497929892</v>
      </c>
      <c r="F110" s="2">
        <f>AVERAGE(eod_group_score_df_positive!F110:F114)</f>
        <v>0.98585078798522585</v>
      </c>
      <c r="G110" s="2">
        <f>AVERAGE(eod_group_score_df_positive!G110:G114)</f>
        <v>0.48044419773810387</v>
      </c>
      <c r="H110" s="2">
        <f>AVERAGE(eod_group_score_df_positive!H110:H114)</f>
        <v>0.78243713150664151</v>
      </c>
      <c r="I110" s="2">
        <f>AVERAGE(eod_group_score_df_positive!I110:I114)</f>
        <v>0.69048225560237531</v>
      </c>
      <c r="J110" s="2">
        <f>AVERAGE(eod_group_score_df_positive!J110:J114)</f>
        <v>0.48063140518042724</v>
      </c>
      <c r="K110" s="2">
        <f>AVERAGE(eod_group_score_df_positive!K110:K114)</f>
        <v>0.50562086305657838</v>
      </c>
      <c r="L110" s="2">
        <f>AVERAGE(eod_group_score_df_positive!L110:L114)</f>
        <v>0.44078535171245059</v>
      </c>
      <c r="M110" s="2">
        <f>AVERAGE(eod_group_score_df_positive!M110:M114)</f>
        <v>0.16483501092270272</v>
      </c>
      <c r="N110" s="2">
        <f>AVERAGE(eod_group_score_df_positive!N110:N114)</f>
        <v>0.28090860948338214</v>
      </c>
      <c r="O110" s="2">
        <f>AVERAGE(eod_group_score_df_positive!O110:O114)</f>
        <v>0.49796917557338416</v>
      </c>
      <c r="P110" s="2">
        <f>AVERAGE(eod_group_score_df_positive!P110:P114)</f>
        <v>0.68338678502613481</v>
      </c>
      <c r="Q110" s="2">
        <f>AVERAGE(eod_group_score_df_positive!Q110:Q114)</f>
        <v>0.28536603252382797</v>
      </c>
      <c r="R110" s="2">
        <f>AVERAGE(eod_group_score_df_positive!R110:R114)</f>
        <v>0.56108170012731606</v>
      </c>
      <c r="S110" s="2">
        <f>AVERAGE(eod_group_score_df_positive!S110:S114)</f>
        <v>0.67802833271009211</v>
      </c>
      <c r="T110" s="2">
        <f>AVERAGE(eod_group_score_df_positive!T110:T114)</f>
        <v>0.16818353031880928</v>
      </c>
      <c r="U110" s="2">
        <f>AVERAGE(eod_group_score_df_positive!U110:U114)</f>
        <v>0.13859698667526321</v>
      </c>
      <c r="V110" s="2">
        <f>AVERAGE(eod_group_score_df_positive!V110:V114)</f>
        <v>0.39391940784207635</v>
      </c>
      <c r="W110" s="2">
        <f>AVERAGE(eod_group_score_df_positive!W110:W114)</f>
        <v>0.30878126043222032</v>
      </c>
      <c r="X110" s="2">
        <f>AVERAGE(eod_group_score_df_positive!X110:X114)</f>
        <v>0.59205646240762655</v>
      </c>
      <c r="Y110" s="2">
        <f>AVERAGE(eod_group_score_df_positive!Y110:Y114)</f>
        <v>0.55480690031797375</v>
      </c>
      <c r="Z110" s="1" t="s">
        <v>277</v>
      </c>
      <c r="AA110" s="2">
        <f>ABS(AVERAGE(eod_group_score_df_negative!C110:C114))</f>
        <v>0.13425915494873117</v>
      </c>
      <c r="AB110" s="2">
        <f>ABS(AVERAGE(eod_group_score_df_negative!D110:D114))</f>
        <v>1.8044281257082597E-2</v>
      </c>
      <c r="AC110" s="2">
        <f>ABS(AVERAGE(eod_group_score_df_negative!E110:E114))</f>
        <v>0.12305341405194974</v>
      </c>
      <c r="AD110" s="2">
        <f>ABS(AVERAGE(eod_group_score_df_negative!F110:F114))</f>
        <v>8.5701029500587417E-2</v>
      </c>
      <c r="AE110" s="2">
        <f>ABS(AVERAGE(eod_group_score_df_negative!G110:G114))</f>
        <v>8.1440287845010423E-2</v>
      </c>
      <c r="AF110" s="2">
        <f>ABS(AVERAGE(eod_group_score_df_negative!H110:H114))</f>
        <v>0.15068754757804115</v>
      </c>
      <c r="AG110" s="2">
        <f>ABS(AVERAGE(eod_group_score_df_negative!I110:I114))</f>
        <v>5.672962211821999E-2</v>
      </c>
      <c r="AH110" s="2">
        <f>ABS(AVERAGE(eod_group_score_df_negative!J110:J114))</f>
        <v>0.22384302399098971</v>
      </c>
      <c r="AI110" s="2">
        <f>ABS(AVERAGE(eod_group_score_df_negative!K110:K114))</f>
        <v>7.7263938083202477E-2</v>
      </c>
      <c r="AJ110" s="2">
        <f>ABS(AVERAGE(eod_group_score_df_negative!L110:L114))</f>
        <v>2.5571018777207431E-2</v>
      </c>
      <c r="AK110" s="2">
        <f>ABS(AVERAGE(eod_group_score_df_negative!M110:M114))</f>
        <v>7.4735921189083412E-2</v>
      </c>
      <c r="AL110" s="2">
        <f>ABS(AVERAGE(eod_group_score_df_negative!N110:N114))</f>
        <v>0.11665435613488237</v>
      </c>
      <c r="AM110" s="2">
        <f>ABS(AVERAGE(eod_group_score_df_negative!O110:O114))</f>
        <v>7.8078361105195601E-2</v>
      </c>
      <c r="AN110" s="2">
        <f>ABS(AVERAGE(eod_group_score_df_negative!P110:P114))</f>
        <v>9.9967753838427403E-2</v>
      </c>
      <c r="AO110" s="2">
        <f>ABS(AVERAGE(eod_group_score_df_negative!Q110:Q114))</f>
        <v>5.5730504858042471E-2</v>
      </c>
      <c r="AP110" s="2">
        <f>ABS(AVERAGE(eod_group_score_df_negative!R110:R114))</f>
        <v>0.11248070768892875</v>
      </c>
      <c r="AQ110" s="2">
        <f>ABS(AVERAGE(eod_group_score_df_negative!S110:S114))</f>
        <v>5.8288559556553821E-2</v>
      </c>
      <c r="AR110" s="2">
        <f>ABS(AVERAGE(eod_group_score_df_negative!T110:T114))</f>
        <v>5.2781308715042843E-2</v>
      </c>
      <c r="AS110" s="2">
        <f>ABS(AVERAGE(eod_group_score_df_negative!U110:U114))</f>
        <v>4.3610399830297103E-2</v>
      </c>
      <c r="AT110" s="2">
        <f>ABS(AVERAGE(eod_group_score_df_negative!V110:V114))</f>
        <v>9.9262607014930004E-2</v>
      </c>
      <c r="AU110" s="2">
        <f>ABS(AVERAGE(eod_group_score_df_negative!W110:W114))</f>
        <v>4.7552983966593347E-2</v>
      </c>
      <c r="AV110" s="2">
        <f>ABS(AVERAGE(eod_group_score_df_negative!X110:X114))</f>
        <v>5.7451205171786437E-2</v>
      </c>
      <c r="AW110" s="2">
        <f>ABS(AVERAGE(eod_group_score_df_negative!Y110:Y114))</f>
        <v>7.1536582380350849E-2</v>
      </c>
      <c r="AX110" t="s">
        <v>277</v>
      </c>
      <c r="AY110" s="4">
        <f t="shared" si="235"/>
        <v>0.44987791982924297</v>
      </c>
      <c r="AZ110" s="4">
        <f t="shared" si="236"/>
        <v>0.85922923063714707</v>
      </c>
      <c r="BA110" s="4">
        <f t="shared" si="237"/>
        <v>0.50237177954460721</v>
      </c>
      <c r="BB110" s="4">
        <f t="shared" si="238"/>
        <v>0.84004314471386354</v>
      </c>
      <c r="BC110" s="4">
        <f t="shared" si="239"/>
        <v>0.71011732861606569</v>
      </c>
      <c r="BD110" s="4">
        <f t="shared" si="240"/>
        <v>0.67702590885099501</v>
      </c>
      <c r="BE110" s="4">
        <f t="shared" si="241"/>
        <v>0.84815653013633474</v>
      </c>
      <c r="BF110" s="4">
        <f t="shared" si="242"/>
        <v>0.36451057775292828</v>
      </c>
      <c r="BG110" s="4">
        <f t="shared" si="243"/>
        <v>0.73489122402190088</v>
      </c>
      <c r="BH110" s="4">
        <f t="shared" si="244"/>
        <v>0.89033700236427038</v>
      </c>
      <c r="BI110" s="4">
        <f t="shared" si="245"/>
        <v>0.37608523262571014</v>
      </c>
      <c r="BJ110" s="4">
        <f t="shared" si="246"/>
        <v>0.41315280233173141</v>
      </c>
      <c r="BK110" s="4">
        <f t="shared" si="247"/>
        <v>0.72891695169677839</v>
      </c>
      <c r="BL110" s="4">
        <f t="shared" si="248"/>
        <v>0.74477009099015057</v>
      </c>
      <c r="BM110" s="4">
        <f t="shared" si="249"/>
        <v>0.67322737846705205</v>
      </c>
      <c r="BN110" s="4">
        <f t="shared" si="250"/>
        <v>0.66601251381114868</v>
      </c>
      <c r="BO110" s="4">
        <f t="shared" si="251"/>
        <v>0.84167534340514505</v>
      </c>
      <c r="BP110" s="4">
        <f t="shared" si="252"/>
        <v>0.52226509026663137</v>
      </c>
      <c r="BQ110" s="4">
        <f t="shared" si="253"/>
        <v>0.52131029738504842</v>
      </c>
      <c r="BR110" s="4">
        <f t="shared" si="254"/>
        <v>0.59746055604355197</v>
      </c>
      <c r="BS110" s="4">
        <f t="shared" si="255"/>
        <v>0.73309899503584353</v>
      </c>
      <c r="BT110" s="4">
        <f t="shared" si="256"/>
        <v>0.82309306559568174</v>
      </c>
      <c r="BU110" s="4">
        <f t="shared" si="257"/>
        <v>0.77157395468643797</v>
      </c>
      <c r="BV110" t="s">
        <v>277</v>
      </c>
      <c r="BW110" s="1">
        <f t="shared" si="231"/>
        <v>45355</v>
      </c>
      <c r="BX110">
        <f>group_stock_price_index[[#This Row],[VNINDEX]]</f>
        <v>1261.4100000000001</v>
      </c>
      <c r="BY110" s="5">
        <f t="shared" si="258"/>
        <v>0.25556820672498914</v>
      </c>
      <c r="BZ110" s="5">
        <f t="shared" si="259"/>
        <v>0.13036778788085052</v>
      </c>
      <c r="CA110" s="5">
        <f t="shared" si="260"/>
        <v>0.65008208922559307</v>
      </c>
      <c r="CB110" s="5">
        <f t="shared" si="261"/>
        <v>0.62942633843289708</v>
      </c>
      <c r="CC110" s="5">
        <f t="shared" si="262"/>
        <v>0.34954045868511485</v>
      </c>
      <c r="CD110" s="5">
        <f t="shared" ref="CD110:CE110" si="404">IF(AVERAGE(BS110:BS114)&lt;0,0,AVERAGE(BS110:BS114))</f>
        <v>0.10512965345601696</v>
      </c>
      <c r="CE110" s="5">
        <f t="shared" si="404"/>
        <v>0.22137090187113023</v>
      </c>
      <c r="CF110" s="5">
        <f t="shared" ref="CF110:CG110" si="405">IF(AVERAGE(BE110:BE114)&lt;0,0,AVERAGE(BE110:BE114))</f>
        <v>0.38813114704193652</v>
      </c>
      <c r="CG110" s="5">
        <f t="shared" si="405"/>
        <v>2.8465143981050534E-2</v>
      </c>
      <c r="CH110" s="5">
        <f t="shared" si="265"/>
        <v>0.33514403590132436</v>
      </c>
      <c r="CI110" s="5">
        <f t="shared" si="266"/>
        <v>0.43896946558349914</v>
      </c>
      <c r="CJ110" s="5">
        <f t="shared" si="267"/>
        <v>0.58803287757499301</v>
      </c>
      <c r="CK110" s="5">
        <f t="shared" si="268"/>
        <v>0.83740384414740843</v>
      </c>
      <c r="CL110" s="5">
        <f t="shared" si="269"/>
        <v>0.70017366584313667</v>
      </c>
      <c r="CM110" s="5">
        <f t="shared" si="270"/>
        <v>0.44289585368187856</v>
      </c>
      <c r="CN110" s="5">
        <f t="shared" si="271"/>
        <v>0.1977601040150827</v>
      </c>
      <c r="CO110" s="5">
        <f t="shared" si="272"/>
        <v>0.28810529385248262</v>
      </c>
      <c r="CP110" s="5">
        <f t="shared" si="273"/>
        <v>0.23704983915716168</v>
      </c>
      <c r="CQ110" s="5">
        <f t="shared" si="274"/>
        <v>0.30955512431792309</v>
      </c>
      <c r="CR110" s="5">
        <f t="shared" ref="CR110:CS110" si="406">IF(AVERAGE(BH110:BH114)&lt;0,0,AVERAGE(BH110:BH114))</f>
        <v>0.22104846152806717</v>
      </c>
      <c r="CS110" s="5">
        <f t="shared" si="406"/>
        <v>0</v>
      </c>
      <c r="CT110" s="5">
        <f t="shared" si="276"/>
        <v>0.40812925807945061</v>
      </c>
      <c r="CU110" s="5">
        <f t="shared" si="277"/>
        <v>0.42586793120939054</v>
      </c>
    </row>
    <row r="111" spans="1:99" x14ac:dyDescent="0.25">
      <c r="A111" s="1">
        <f>eod_group_score_df_positive[[#This Row],[date]]</f>
        <v>45352</v>
      </c>
      <c r="B111" s="1" t="s">
        <v>277</v>
      </c>
      <c r="C111" s="2">
        <f>AVERAGE(eod_group_score_df_positive!C111:C115)</f>
        <v>0.48661814030307859</v>
      </c>
      <c r="D111" s="2">
        <f>AVERAGE(eod_group_score_df_positive!D111:D115)</f>
        <v>0.22291769610386428</v>
      </c>
      <c r="E111" s="2">
        <f>AVERAGE(eod_group_score_df_positive!E111:E115)</f>
        <v>0.35148229218708638</v>
      </c>
      <c r="F111" s="2">
        <f>AVERAGE(eod_group_score_df_positive!F111:F115)</f>
        <v>0.80082984836238702</v>
      </c>
      <c r="G111" s="2">
        <f>AVERAGE(eod_group_score_df_positive!G111:G115)</f>
        <v>1.4650972696678313</v>
      </c>
      <c r="H111" s="2">
        <f>AVERAGE(eod_group_score_df_positive!H111:H115)</f>
        <v>0.98494979829488405</v>
      </c>
      <c r="I111" s="2">
        <f>AVERAGE(eod_group_score_df_positive!I111:I115)</f>
        <v>0.79525993446260113</v>
      </c>
      <c r="J111" s="2">
        <f>AVERAGE(eod_group_score_df_positive!J111:J115)</f>
        <v>0.47823099597251534</v>
      </c>
      <c r="K111" s="2">
        <f>AVERAGE(eod_group_score_df_positive!K111:K115)</f>
        <v>0.86389881359073628</v>
      </c>
      <c r="L111" s="2">
        <f>AVERAGE(eod_group_score_df_positive!L111:L115)</f>
        <v>0.25097825029647391</v>
      </c>
      <c r="M111" s="2">
        <f>AVERAGE(eod_group_score_df_positive!M111:M115)</f>
        <v>0.17857674434327622</v>
      </c>
      <c r="N111" s="2">
        <f>AVERAGE(eod_group_score_df_positive!N111:N115)</f>
        <v>0.4685415978203345</v>
      </c>
      <c r="O111" s="2">
        <f>AVERAGE(eod_group_score_df_positive!O111:O115)</f>
        <v>0.50520778889732942</v>
      </c>
      <c r="P111" s="2">
        <f>AVERAGE(eod_group_score_df_positive!P111:P115)</f>
        <v>0.61662695478309504</v>
      </c>
      <c r="Q111" s="2">
        <f>AVERAGE(eod_group_score_df_positive!Q111:Q115)</f>
        <v>0.30467902819329878</v>
      </c>
      <c r="R111" s="2">
        <f>AVERAGE(eod_group_score_df_positive!R111:R115)</f>
        <v>0.66691708678345618</v>
      </c>
      <c r="S111" s="2">
        <f>AVERAGE(eod_group_score_df_positive!S111:S115)</f>
        <v>0.75127758554960133</v>
      </c>
      <c r="T111" s="2">
        <f>AVERAGE(eod_group_score_df_positive!T111:T115)</f>
        <v>0.20367383500600394</v>
      </c>
      <c r="U111" s="2">
        <f>AVERAGE(eod_group_score_df_positive!U111:U115)</f>
        <v>3.871435693289822</v>
      </c>
      <c r="V111" s="2">
        <f>AVERAGE(eod_group_score_df_positive!V111:V115)</f>
        <v>0.6371000779481214</v>
      </c>
      <c r="W111" s="2">
        <f>AVERAGE(eod_group_score_df_positive!W111:W115)</f>
        <v>0.23797570928568984</v>
      </c>
      <c r="X111" s="2">
        <f>AVERAGE(eod_group_score_df_positive!X111:X115)</f>
        <v>0.56461041910721499</v>
      </c>
      <c r="Y111" s="2">
        <f>AVERAGE(eod_group_score_df_positive!Y111:Y115)</f>
        <v>0.59939155022967894</v>
      </c>
      <c r="Z111" s="1" t="s">
        <v>277</v>
      </c>
      <c r="AA111" s="2">
        <f>ABS(AVERAGE(eod_group_score_df_negative!C111:C115))</f>
        <v>0.11883846825781827</v>
      </c>
      <c r="AB111" s="2">
        <f>ABS(AVERAGE(eod_group_score_df_negative!D111:D115))</f>
        <v>2.0746642003337135E-2</v>
      </c>
      <c r="AC111" s="2">
        <f>ABS(AVERAGE(eod_group_score_df_negative!E111:E115))</f>
        <v>8.2574180014627796E-2</v>
      </c>
      <c r="AD111" s="2">
        <f>ABS(AVERAGE(eod_group_score_df_negative!F111:F115))</f>
        <v>6.9304303819651775E-2</v>
      </c>
      <c r="AE111" s="2">
        <f>ABS(AVERAGE(eod_group_score_df_negative!G111:G115))</f>
        <v>6.5905046936775097E-2</v>
      </c>
      <c r="AF111" s="2">
        <f>ABS(AVERAGE(eod_group_score_df_negative!H111:H115))</f>
        <v>9.907852257071123E-2</v>
      </c>
      <c r="AG111" s="2">
        <f>ABS(AVERAGE(eod_group_score_df_negative!I111:I115))</f>
        <v>3.8785140077953598E-2</v>
      </c>
      <c r="AH111" s="2">
        <f>ABS(AVERAGE(eod_group_score_df_negative!J111:J115))</f>
        <v>0.21156610394019132</v>
      </c>
      <c r="AI111" s="2">
        <f>ABS(AVERAGE(eod_group_score_df_negative!K111:K115))</f>
        <v>7.0220260215646646E-2</v>
      </c>
      <c r="AJ111" s="2">
        <f>ABS(AVERAGE(eod_group_score_df_negative!L111:L115))</f>
        <v>3.2486972027198489E-2</v>
      </c>
      <c r="AK111" s="2">
        <f>ABS(AVERAGE(eod_group_score_df_negative!M111:M115))</f>
        <v>5.9197364085144422E-2</v>
      </c>
      <c r="AL111" s="2">
        <f>ABS(AVERAGE(eod_group_score_df_negative!N111:N115))</f>
        <v>6.5723890291490755E-2</v>
      </c>
      <c r="AM111" s="2">
        <f>ABS(AVERAGE(eod_group_score_df_negative!O111:O115))</f>
        <v>7.585272742995984E-2</v>
      </c>
      <c r="AN111" s="2">
        <f>ABS(AVERAGE(eod_group_score_df_negative!P111:P115))</f>
        <v>6.4121691878924608E-2</v>
      </c>
      <c r="AO111" s="2">
        <f>ABS(AVERAGE(eod_group_score_df_negative!Q111:Q115))</f>
        <v>4.9557765679797985E-2</v>
      </c>
      <c r="AP111" s="2">
        <f>ABS(AVERAGE(eod_group_score_df_negative!R111:R115))</f>
        <v>7.6975273103615113E-2</v>
      </c>
      <c r="AQ111" s="2">
        <f>ABS(AVERAGE(eod_group_score_df_negative!S111:S115))</f>
        <v>3.7823708576019723E-2</v>
      </c>
      <c r="AR111" s="2">
        <f>ABS(AVERAGE(eod_group_score_df_negative!T111:T115))</f>
        <v>5.1058364215424722E-2</v>
      </c>
      <c r="AS111" s="2">
        <f>ABS(AVERAGE(eod_group_score_df_negative!U111:U115))</f>
        <v>3.9510753598327689E-2</v>
      </c>
      <c r="AT111" s="2">
        <f>ABS(AVERAGE(eod_group_score_df_negative!V111:V115))</f>
        <v>9.9189457733072778E-2</v>
      </c>
      <c r="AU111" s="2">
        <f>ABS(AVERAGE(eod_group_score_df_negative!W111:W115))</f>
        <v>5.8910856151547931E-2</v>
      </c>
      <c r="AV111" s="2">
        <f>ABS(AVERAGE(eod_group_score_df_negative!X111:X115))</f>
        <v>4.8466355050900821E-2</v>
      </c>
      <c r="AW111" s="2">
        <f>ABS(AVERAGE(eod_group_score_df_negative!Y111:Y115))</f>
        <v>3.45156225358293E-2</v>
      </c>
      <c r="AX111" t="s">
        <v>277</v>
      </c>
      <c r="AY111" s="4">
        <f t="shared" si="235"/>
        <v>0.60744183289935794</v>
      </c>
      <c r="AZ111" s="4">
        <f t="shared" si="236"/>
        <v>0.82971129739790195</v>
      </c>
      <c r="BA111" s="4">
        <f t="shared" si="237"/>
        <v>0.61952333254805592</v>
      </c>
      <c r="BB111" s="4">
        <f t="shared" si="238"/>
        <v>0.8407043243944462</v>
      </c>
      <c r="BC111" s="4">
        <f t="shared" si="239"/>
        <v>0.91390601278391725</v>
      </c>
      <c r="BD111" s="4">
        <f t="shared" si="240"/>
        <v>0.81720307364000022</v>
      </c>
      <c r="BE111" s="4">
        <f t="shared" si="241"/>
        <v>0.90699509831811198</v>
      </c>
      <c r="BF111" s="4">
        <f t="shared" si="242"/>
        <v>0.38658453633114764</v>
      </c>
      <c r="BG111" s="4">
        <f t="shared" si="243"/>
        <v>0.84965458433578378</v>
      </c>
      <c r="BH111" s="4">
        <f t="shared" si="244"/>
        <v>0.77078689399080136</v>
      </c>
      <c r="BI111" s="4">
        <f t="shared" si="245"/>
        <v>0.50207056204384715</v>
      </c>
      <c r="BJ111" s="4">
        <f t="shared" si="246"/>
        <v>0.75396542822270285</v>
      </c>
      <c r="BK111" s="4">
        <f t="shared" si="247"/>
        <v>0.73891625640164849</v>
      </c>
      <c r="BL111" s="4">
        <f t="shared" si="248"/>
        <v>0.81161419212997732</v>
      </c>
      <c r="BM111" s="4">
        <f t="shared" si="249"/>
        <v>0.72019978422934938</v>
      </c>
      <c r="BN111" s="4">
        <f t="shared" si="250"/>
        <v>0.79304728142307979</v>
      </c>
      <c r="BO111" s="4">
        <f t="shared" si="251"/>
        <v>0.90413471918600519</v>
      </c>
      <c r="BP111" s="4">
        <f t="shared" si="252"/>
        <v>0.59912123892086611</v>
      </c>
      <c r="BQ111" s="4">
        <f t="shared" si="253"/>
        <v>0.97979478669171471</v>
      </c>
      <c r="BR111" s="4">
        <f t="shared" si="254"/>
        <v>0.73056942160313199</v>
      </c>
      <c r="BS111" s="4">
        <f t="shared" si="255"/>
        <v>0.60314232430970827</v>
      </c>
      <c r="BT111" s="4">
        <f t="shared" si="256"/>
        <v>0.84189140057554657</v>
      </c>
      <c r="BU111" s="4">
        <f t="shared" si="257"/>
        <v>0.89110196565452926</v>
      </c>
      <c r="BV111" t="s">
        <v>277</v>
      </c>
      <c r="BW111" s="1">
        <f t="shared" si="231"/>
        <v>45352</v>
      </c>
      <c r="BX111">
        <f>group_stock_price_index[[#This Row],[VNINDEX]]</f>
        <v>1258.28</v>
      </c>
      <c r="BY111" s="5">
        <f t="shared" si="258"/>
        <v>0.21517739670111821</v>
      </c>
      <c r="BZ111" s="5">
        <f t="shared" si="259"/>
        <v>0</v>
      </c>
      <c r="CA111" s="5">
        <f t="shared" si="260"/>
        <v>0.61773233095482938</v>
      </c>
      <c r="CB111" s="5">
        <f t="shared" si="261"/>
        <v>0.49293192265651709</v>
      </c>
      <c r="CC111" s="5">
        <f t="shared" si="262"/>
        <v>0.192827989579754</v>
      </c>
      <c r="CD111" s="5">
        <f t="shared" ref="CD111:CE111" si="407">IF(AVERAGE(BS111:BS115)&lt;0,0,AVERAGE(BS111:BS115))</f>
        <v>0</v>
      </c>
      <c r="CE111" s="5">
        <f t="shared" si="407"/>
        <v>5.3624943070941414E-2</v>
      </c>
      <c r="CF111" s="5">
        <f t="shared" ref="CF111:CG111" si="408">IF(AVERAGE(BE111:BE115)&lt;0,0,AVERAGE(BE111:BE115))</f>
        <v>0.206975095896269</v>
      </c>
      <c r="CG111" s="5">
        <f t="shared" si="408"/>
        <v>0</v>
      </c>
      <c r="CH111" s="5">
        <f t="shared" si="265"/>
        <v>0.31183854160341129</v>
      </c>
      <c r="CI111" s="5">
        <f t="shared" si="266"/>
        <v>0.39408205799268958</v>
      </c>
      <c r="CJ111" s="5">
        <f t="shared" si="267"/>
        <v>0.55132071664756199</v>
      </c>
      <c r="CK111" s="5">
        <f t="shared" si="268"/>
        <v>0.90640024163948019</v>
      </c>
      <c r="CL111" s="5">
        <f t="shared" si="269"/>
        <v>0.6813401303756953</v>
      </c>
      <c r="CM111" s="5">
        <f t="shared" si="270"/>
        <v>0.32812510241892423</v>
      </c>
      <c r="CN111" s="5">
        <f t="shared" si="271"/>
        <v>0</v>
      </c>
      <c r="CO111" s="5">
        <f t="shared" si="272"/>
        <v>0.13768679142213222</v>
      </c>
      <c r="CP111" s="5">
        <f t="shared" si="273"/>
        <v>0.14699529198107167</v>
      </c>
      <c r="CQ111" s="5">
        <f t="shared" si="274"/>
        <v>0.20572174079317646</v>
      </c>
      <c r="CR111" s="5">
        <f t="shared" ref="CR111:CS111" si="409">IF(AVERAGE(BH111:BH115)&lt;0,0,AVERAGE(BH111:BH115))</f>
        <v>0</v>
      </c>
      <c r="CS111" s="5">
        <f t="shared" si="409"/>
        <v>0</v>
      </c>
      <c r="CT111" s="5">
        <f t="shared" si="276"/>
        <v>0.10797998293541504</v>
      </c>
      <c r="CU111" s="5">
        <f t="shared" si="277"/>
        <v>0.28510755798885118</v>
      </c>
    </row>
    <row r="112" spans="1:99" x14ac:dyDescent="0.25">
      <c r="A112" s="1">
        <f>eod_group_score_df_positive[[#This Row],[date]]</f>
        <v>45351</v>
      </c>
      <c r="B112" s="1" t="s">
        <v>277</v>
      </c>
      <c r="C112" s="2">
        <f>AVERAGE(eod_group_score_df_positive!C112:C116)</f>
        <v>0.25603308902009347</v>
      </c>
      <c r="D112" s="2">
        <f>AVERAGE(eod_group_score_df_positive!D112:D116)</f>
        <v>0.21787500792385223</v>
      </c>
      <c r="E112" s="2">
        <f>AVERAGE(eod_group_score_df_positive!E112:E116)</f>
        <v>0.28372313839981117</v>
      </c>
      <c r="F112" s="2">
        <f>AVERAGE(eod_group_score_df_positive!F112:F116)</f>
        <v>0.76569154070879919</v>
      </c>
      <c r="G112" s="2">
        <f>AVERAGE(eod_group_score_df_positive!G112:G116)</f>
        <v>1.1647518995305419</v>
      </c>
      <c r="H112" s="2">
        <f>AVERAGE(eod_group_score_df_positive!H112:H116)</f>
        <v>0.9204058459240112</v>
      </c>
      <c r="I112" s="2">
        <f>AVERAGE(eod_group_score_df_positive!I112:I116)</f>
        <v>0.57143039378115934</v>
      </c>
      <c r="J112" s="2">
        <f>AVERAGE(eod_group_score_df_positive!J112:J116)</f>
        <v>0.36844907031293178</v>
      </c>
      <c r="K112" s="2">
        <f>AVERAGE(eod_group_score_df_positive!K112:K116)</f>
        <v>0.77372952429013908</v>
      </c>
      <c r="L112" s="2">
        <f>AVERAGE(eod_group_score_df_positive!L112:L116)</f>
        <v>0.23307926181402677</v>
      </c>
      <c r="M112" s="2">
        <f>AVERAGE(eod_group_score_df_positive!M112:M116)</f>
        <v>0.12084946988031424</v>
      </c>
      <c r="N112" s="2">
        <f>AVERAGE(eod_group_score_df_positive!N112:N116)</f>
        <v>0.42555757724242743</v>
      </c>
      <c r="O112" s="2">
        <f>AVERAGE(eod_group_score_df_positive!O112:O116)</f>
        <v>0.21149672457396479</v>
      </c>
      <c r="P112" s="2">
        <f>AVERAGE(eod_group_score_df_positive!P112:P116)</f>
        <v>0.39080071169004749</v>
      </c>
      <c r="Q112" s="2">
        <f>AVERAGE(eod_group_score_df_positive!Q112:Q116)</f>
        <v>0.30389222387328363</v>
      </c>
      <c r="R112" s="2">
        <f>AVERAGE(eod_group_score_df_positive!R112:R116)</f>
        <v>0.36121409610230437</v>
      </c>
      <c r="S112" s="2">
        <f>AVERAGE(eod_group_score_df_positive!S112:S116)</f>
        <v>0.67698036678909645</v>
      </c>
      <c r="T112" s="2">
        <f>AVERAGE(eod_group_score_df_positive!T112:T116)</f>
        <v>0.1894636920294025</v>
      </c>
      <c r="U112" s="2">
        <f>AVERAGE(eod_group_score_df_positive!U112:U116)</f>
        <v>3.8661397991444515</v>
      </c>
      <c r="V112" s="2">
        <f>AVERAGE(eod_group_score_df_positive!V112:V116)</f>
        <v>0.45844217600427173</v>
      </c>
      <c r="W112" s="2">
        <f>AVERAGE(eod_group_score_df_positive!W112:W116)</f>
        <v>0.2337782627741451</v>
      </c>
      <c r="X112" s="2">
        <f>AVERAGE(eod_group_score_df_positive!X112:X116)</f>
        <v>0.24007849953413082</v>
      </c>
      <c r="Y112" s="2">
        <f>AVERAGE(eod_group_score_df_positive!Y112:Y116)</f>
        <v>0.568497502368562</v>
      </c>
      <c r="Z112" s="1" t="s">
        <v>277</v>
      </c>
      <c r="AA112" s="2">
        <f>ABS(AVERAGE(eod_group_score_df_negative!C112:C116))</f>
        <v>0.34357810176859699</v>
      </c>
      <c r="AB112" s="2">
        <f>ABS(AVERAGE(eod_group_score_df_negative!D112:D116))</f>
        <v>0.13120703280672966</v>
      </c>
      <c r="AC112" s="2">
        <f>ABS(AVERAGE(eod_group_score_df_negative!E112:E116))</f>
        <v>0.5697425580516523</v>
      </c>
      <c r="AD112" s="2">
        <f>ABS(AVERAGE(eod_group_score_df_negative!F112:F116))</f>
        <v>0.6846483354162809</v>
      </c>
      <c r="AE112" s="2">
        <f>ABS(AVERAGE(eod_group_score_df_negative!G112:G116))</f>
        <v>0.31592861626624752</v>
      </c>
      <c r="AF112" s="2">
        <f>ABS(AVERAGE(eod_group_score_df_negative!H112:H116))</f>
        <v>0.16311910499318816</v>
      </c>
      <c r="AG112" s="2">
        <f>ABS(AVERAGE(eod_group_score_df_negative!I112:I116))</f>
        <v>0.4421540360539401</v>
      </c>
      <c r="AH112" s="2">
        <f>ABS(AVERAGE(eod_group_score_df_negative!J112:J116))</f>
        <v>0.60379380578827213</v>
      </c>
      <c r="AI112" s="2">
        <f>ABS(AVERAGE(eod_group_score_df_negative!K112:K116))</f>
        <v>0.33481443145835543</v>
      </c>
      <c r="AJ112" s="2">
        <f>ABS(AVERAGE(eod_group_score_df_negative!L112:L116))</f>
        <v>0.28312473291010981</v>
      </c>
      <c r="AK112" s="2">
        <f>ABS(AVERAGE(eod_group_score_df_negative!M112:M116))</f>
        <v>0.26114906652320646</v>
      </c>
      <c r="AL112" s="2">
        <f>ABS(AVERAGE(eod_group_score_df_negative!N112:N116))</f>
        <v>0.40941663689681407</v>
      </c>
      <c r="AM112" s="2">
        <f>ABS(AVERAGE(eod_group_score_df_negative!O112:O116))</f>
        <v>0.31414685300132539</v>
      </c>
      <c r="AN112" s="2">
        <f>ABS(AVERAGE(eod_group_score_df_negative!P112:P116))</f>
        <v>0.2404687551778551</v>
      </c>
      <c r="AO112" s="2">
        <f>ABS(AVERAGE(eod_group_score_df_negative!Q112:Q116))</f>
        <v>0.36950780074207762</v>
      </c>
      <c r="AP112" s="2">
        <f>ABS(AVERAGE(eod_group_score_df_negative!R112:R116))</f>
        <v>0.31963366918200392</v>
      </c>
      <c r="AQ112" s="2">
        <f>ABS(AVERAGE(eod_group_score_df_negative!S112:S116))</f>
        <v>0.30543230106431907</v>
      </c>
      <c r="AR112" s="2">
        <f>ABS(AVERAGE(eod_group_score_df_negative!T112:T116))</f>
        <v>0.33485318988016105</v>
      </c>
      <c r="AS112" s="2">
        <f>ABS(AVERAGE(eod_group_score_df_negative!U112:U116))</f>
        <v>0.2083484527419614</v>
      </c>
      <c r="AT112" s="2">
        <f>ABS(AVERAGE(eod_group_score_df_negative!V112:V116))</f>
        <v>0.43967589023579484</v>
      </c>
      <c r="AU112" s="2">
        <f>ABS(AVERAGE(eod_group_score_df_negative!W112:W116))</f>
        <v>0.50050182560955025</v>
      </c>
      <c r="AV112" s="2">
        <f>ABS(AVERAGE(eod_group_score_df_negative!X112:X116))</f>
        <v>0.57294286059205801</v>
      </c>
      <c r="AW112" s="2">
        <f>ABS(AVERAGE(eod_group_score_df_negative!Y112:Y116))</f>
        <v>0.40429764011596631</v>
      </c>
      <c r="AX112" t="s">
        <v>277</v>
      </c>
      <c r="AY112" s="4">
        <f t="shared" si="235"/>
        <v>-0.14600296674475396</v>
      </c>
      <c r="AZ112" s="4">
        <f t="shared" si="236"/>
        <v>0.24827394424456245</v>
      </c>
      <c r="BA112" s="4">
        <f t="shared" si="237"/>
        <v>-0.33512702483655948</v>
      </c>
      <c r="BB112" s="4">
        <f t="shared" si="238"/>
        <v>5.5878767885113964E-2</v>
      </c>
      <c r="BC112" s="4">
        <f t="shared" si="239"/>
        <v>0.57326565333205748</v>
      </c>
      <c r="BD112" s="4">
        <f t="shared" si="240"/>
        <v>0.6989102930115112</v>
      </c>
      <c r="BE112" s="4">
        <f t="shared" si="241"/>
        <v>0.12754374862314261</v>
      </c>
      <c r="BF112" s="4">
        <f t="shared" si="242"/>
        <v>-0.24206372837525689</v>
      </c>
      <c r="BG112" s="4">
        <f t="shared" si="243"/>
        <v>0.3959383753397725</v>
      </c>
      <c r="BH112" s="4">
        <f t="shared" si="244"/>
        <v>-9.6949019394605276E-2</v>
      </c>
      <c r="BI112" s="4">
        <f t="shared" si="245"/>
        <v>-0.36727783819225945</v>
      </c>
      <c r="BJ112" s="4">
        <f t="shared" si="246"/>
        <v>1.933106444760422E-2</v>
      </c>
      <c r="BK112" s="4">
        <f t="shared" si="247"/>
        <v>-0.19528466209150552</v>
      </c>
      <c r="BL112" s="4">
        <f t="shared" si="248"/>
        <v>0.23814229010326957</v>
      </c>
      <c r="BM112" s="4">
        <f t="shared" si="249"/>
        <v>-9.7439225527609516E-2</v>
      </c>
      <c r="BN112" s="4">
        <f t="shared" si="250"/>
        <v>6.1071547914881237E-2</v>
      </c>
      <c r="BO112" s="4">
        <f t="shared" si="251"/>
        <v>0.37819958748762345</v>
      </c>
      <c r="BP112" s="4">
        <f t="shared" si="252"/>
        <v>-0.27729318445984341</v>
      </c>
      <c r="BQ112" s="4">
        <f t="shared" si="253"/>
        <v>0.89773024740198981</v>
      </c>
      <c r="BR112" s="4">
        <f t="shared" si="254"/>
        <v>2.0895121113687371E-2</v>
      </c>
      <c r="BS112" s="4">
        <f t="shared" si="255"/>
        <v>-0.3632449892826588</v>
      </c>
      <c r="BT112" s="4">
        <f t="shared" si="256"/>
        <v>-0.40941650168485533</v>
      </c>
      <c r="BU112" s="4">
        <f t="shared" si="257"/>
        <v>0.16879181965611759</v>
      </c>
      <c r="BV112" t="s">
        <v>277</v>
      </c>
      <c r="BW112" s="1">
        <f t="shared" si="231"/>
        <v>45351</v>
      </c>
      <c r="BX112">
        <f>group_stock_price_index[[#This Row],[VNINDEX]]</f>
        <v>1252.73</v>
      </c>
      <c r="BY112" s="5">
        <f t="shared" si="258"/>
        <v>0.11828227817510091</v>
      </c>
      <c r="BZ112" s="5">
        <f t="shared" si="259"/>
        <v>0</v>
      </c>
      <c r="CA112" s="5">
        <f t="shared" si="260"/>
        <v>0.40183255893299091</v>
      </c>
      <c r="CB112" s="5">
        <f t="shared" si="261"/>
        <v>0.34969223843997399</v>
      </c>
      <c r="CC112" s="5">
        <f t="shared" si="262"/>
        <v>0</v>
      </c>
      <c r="CD112" s="5">
        <f t="shared" ref="CD112:CE112" si="410">IF(AVERAGE(BS112:BS116)&lt;0,0,AVERAGE(BS112:BS116))</f>
        <v>0</v>
      </c>
      <c r="CE112" s="5">
        <f t="shared" si="410"/>
        <v>0</v>
      </c>
      <c r="CF112" s="5">
        <f t="shared" ref="CF112:CG112" si="411">IF(AVERAGE(BE112:BE116)&lt;0,0,AVERAGE(BE112:BE116))</f>
        <v>0</v>
      </c>
      <c r="CG112" s="5">
        <f t="shared" si="411"/>
        <v>0</v>
      </c>
      <c r="CH112" s="5">
        <f t="shared" si="265"/>
        <v>0.19711939392409053</v>
      </c>
      <c r="CI112" s="5">
        <f t="shared" si="266"/>
        <v>0.33499863171409799</v>
      </c>
      <c r="CJ112" s="5">
        <f t="shared" si="267"/>
        <v>0.36620137089436383</v>
      </c>
      <c r="CK112" s="5">
        <f t="shared" si="268"/>
        <v>0.58185381521303969</v>
      </c>
      <c r="CL112" s="5">
        <f t="shared" si="269"/>
        <v>0.60058896222636504</v>
      </c>
      <c r="CM112" s="5">
        <f t="shared" si="270"/>
        <v>0.20765183404714388</v>
      </c>
      <c r="CN112" s="5">
        <f t="shared" si="271"/>
        <v>0</v>
      </c>
      <c r="CO112" s="5">
        <f t="shared" si="272"/>
        <v>2.6963791198261644E-2</v>
      </c>
      <c r="CP112" s="5">
        <f t="shared" si="273"/>
        <v>7.823609238439444E-2</v>
      </c>
      <c r="CQ112" s="5">
        <f t="shared" si="274"/>
        <v>0</v>
      </c>
      <c r="CR112" s="5">
        <f t="shared" ref="CR112:CS112" si="412">IF(AVERAGE(BH112:BH116)&lt;0,0,AVERAGE(BH112:BH116))</f>
        <v>0</v>
      </c>
      <c r="CS112" s="5">
        <f t="shared" si="412"/>
        <v>0</v>
      </c>
      <c r="CT112" s="5">
        <f t="shared" si="276"/>
        <v>0</v>
      </c>
      <c r="CU112" s="5">
        <f t="shared" si="277"/>
        <v>0.11961402598987847</v>
      </c>
    </row>
    <row r="113" spans="1:99" x14ac:dyDescent="0.25">
      <c r="A113" s="1">
        <f>eod_group_score_df_positive[[#This Row],[date]]</f>
        <v>45350</v>
      </c>
      <c r="B113" s="1" t="s">
        <v>277</v>
      </c>
      <c r="C113" s="2">
        <f>AVERAGE(eod_group_score_df_positive!C113:C117)</f>
        <v>0.51205337743568502</v>
      </c>
      <c r="D113" s="2">
        <f>AVERAGE(eod_group_score_df_positive!D113:D117)</f>
        <v>0.20549568029063886</v>
      </c>
      <c r="E113" s="2">
        <f>AVERAGE(eod_group_score_df_positive!E113:E117)</f>
        <v>0.44913647683254798</v>
      </c>
      <c r="F113" s="2">
        <f>AVERAGE(eod_group_score_df_positive!F113:F117)</f>
        <v>0.77648097202310473</v>
      </c>
      <c r="G113" s="2">
        <f>AVERAGE(eod_group_score_df_positive!G113:G117)</f>
        <v>1.1167337804132713</v>
      </c>
      <c r="H113" s="2">
        <f>AVERAGE(eod_group_score_df_positive!H113:H117)</f>
        <v>0.84115636110726921</v>
      </c>
      <c r="I113" s="2">
        <f>AVERAGE(eod_group_score_df_positive!I113:I117)</f>
        <v>0.5853209704311706</v>
      </c>
      <c r="J113" s="2">
        <f>AVERAGE(eod_group_score_df_positive!J113:J117)</f>
        <v>0.38911090780175228</v>
      </c>
      <c r="K113" s="2">
        <f>AVERAGE(eod_group_score_df_positive!K113:K117)</f>
        <v>0.84317317555323612</v>
      </c>
      <c r="L113" s="2">
        <f>AVERAGE(eod_group_score_df_positive!L113:L117)</f>
        <v>0.22418155812310805</v>
      </c>
      <c r="M113" s="2">
        <f>AVERAGE(eod_group_score_df_positive!M113:M117)</f>
        <v>0.12520103816605516</v>
      </c>
      <c r="N113" s="2">
        <f>AVERAGE(eod_group_score_df_positive!N113:N117)</f>
        <v>0.55848270316906579</v>
      </c>
      <c r="O113" s="2">
        <f>AVERAGE(eod_group_score_df_positive!O113:O117)</f>
        <v>0.32098912468936136</v>
      </c>
      <c r="P113" s="2">
        <f>AVERAGE(eod_group_score_df_positive!P113:P117)</f>
        <v>0.34804261904214845</v>
      </c>
      <c r="Q113" s="2">
        <f>AVERAGE(eod_group_score_df_positive!Q113:Q117)</f>
        <v>0.34735047124329888</v>
      </c>
      <c r="R113" s="2">
        <f>AVERAGE(eod_group_score_df_positive!R113:R117)</f>
        <v>0.36922872424029712</v>
      </c>
      <c r="S113" s="2">
        <f>AVERAGE(eod_group_score_df_positive!S113:S117)</f>
        <v>0.99428409237079296</v>
      </c>
      <c r="T113" s="2">
        <f>AVERAGE(eod_group_score_df_positive!T113:T117)</f>
        <v>0.48955678010146852</v>
      </c>
      <c r="U113" s="2">
        <f>AVERAGE(eod_group_score_df_positive!U113:U117)</f>
        <v>3.8371182842526395</v>
      </c>
      <c r="V113" s="2">
        <f>AVERAGE(eod_group_score_df_positive!V113:V117)</f>
        <v>0.48230366860134966</v>
      </c>
      <c r="W113" s="2">
        <f>AVERAGE(eod_group_score_df_positive!W113:W117)</f>
        <v>0.31408553518110327</v>
      </c>
      <c r="X113" s="2">
        <f>AVERAGE(eod_group_score_df_positive!X113:X117)</f>
        <v>0.51087236634872202</v>
      </c>
      <c r="Y113" s="2">
        <f>AVERAGE(eod_group_score_df_positive!Y113:Y117)</f>
        <v>0.58997217894557141</v>
      </c>
      <c r="Z113" s="1" t="s">
        <v>277</v>
      </c>
      <c r="AA113" s="2">
        <f>ABS(AVERAGE(eod_group_score_df_negative!C113:C117))</f>
        <v>0.36922217672408281</v>
      </c>
      <c r="AB113" s="2">
        <f>ABS(AVERAGE(eod_group_score_df_negative!D113:D117))</f>
        <v>0.15440630310336584</v>
      </c>
      <c r="AC113" s="2">
        <f>ABS(AVERAGE(eod_group_score_df_negative!E113:E117))</f>
        <v>0.55688024823926119</v>
      </c>
      <c r="AD113" s="2">
        <f>ABS(AVERAGE(eod_group_score_df_negative!F113:F117))</f>
        <v>0.71032601679412433</v>
      </c>
      <c r="AE113" s="2">
        <f>ABS(AVERAGE(eod_group_score_df_negative!G113:G117))</f>
        <v>0.34218633583256119</v>
      </c>
      <c r="AF113" s="2">
        <f>ABS(AVERAGE(eod_group_score_df_negative!H113:H117))</f>
        <v>0.19338623329995513</v>
      </c>
      <c r="AG113" s="2">
        <f>ABS(AVERAGE(eod_group_score_df_negative!I113:I117))</f>
        <v>0.45685817040156557</v>
      </c>
      <c r="AH113" s="2">
        <f>ABS(AVERAGE(eod_group_score_df_negative!J113:J117))</f>
        <v>0.56827129317536396</v>
      </c>
      <c r="AI113" s="2">
        <f>ABS(AVERAGE(eod_group_score_df_negative!K113:K117))</f>
        <v>0.32213998204366195</v>
      </c>
      <c r="AJ113" s="2">
        <f>ABS(AVERAGE(eod_group_score_df_negative!L113:L117))</f>
        <v>0.29058777263504593</v>
      </c>
      <c r="AK113" s="2">
        <f>ABS(AVERAGE(eod_group_score_df_negative!M113:M117))</f>
        <v>0.27947895243629051</v>
      </c>
      <c r="AL113" s="2">
        <f>ABS(AVERAGE(eod_group_score_df_negative!N113:N117))</f>
        <v>0.4164142532632103</v>
      </c>
      <c r="AM113" s="2">
        <f>ABS(AVERAGE(eod_group_score_df_negative!O113:O117))</f>
        <v>0.26212076903617099</v>
      </c>
      <c r="AN113" s="2">
        <f>ABS(AVERAGE(eod_group_score_df_negative!P113:P117))</f>
        <v>0.2736471661972002</v>
      </c>
      <c r="AO113" s="2">
        <f>ABS(AVERAGE(eod_group_score_df_negative!Q113:Q117))</f>
        <v>0.36059542501217823</v>
      </c>
      <c r="AP113" s="2">
        <f>ABS(AVERAGE(eod_group_score_df_negative!R113:R117))</f>
        <v>0.33667325978292384</v>
      </c>
      <c r="AQ113" s="2">
        <f>ABS(AVERAGE(eod_group_score_df_negative!S113:S117))</f>
        <v>0.3047346078633133</v>
      </c>
      <c r="AR113" s="2">
        <f>ABS(AVERAGE(eod_group_score_df_negative!T113:T117))</f>
        <v>0.34080126693143259</v>
      </c>
      <c r="AS113" s="2">
        <f>ABS(AVERAGE(eod_group_score_df_negative!U113:U117))</f>
        <v>0.20834552923890653</v>
      </c>
      <c r="AT113" s="2">
        <f>ABS(AVERAGE(eod_group_score_df_negative!V113:V117))</f>
        <v>0.40988211916989803</v>
      </c>
      <c r="AU113" s="2">
        <f>ABS(AVERAGE(eod_group_score_df_negative!W113:W117))</f>
        <v>0.50933718015198448</v>
      </c>
      <c r="AV113" s="2">
        <f>ABS(AVERAGE(eod_group_score_df_negative!X113:X117))</f>
        <v>0.59977528974732464</v>
      </c>
      <c r="AW113" s="2">
        <f>ABS(AVERAGE(eod_group_score_df_negative!Y113:Y117))</f>
        <v>0.5303783743530206</v>
      </c>
      <c r="AX113" t="s">
        <v>277</v>
      </c>
      <c r="AY113" s="4">
        <f t="shared" si="235"/>
        <v>0.16207325851422416</v>
      </c>
      <c r="AZ113" s="4">
        <f t="shared" si="236"/>
        <v>0.14195358609997613</v>
      </c>
      <c r="BA113" s="4">
        <f t="shared" si="237"/>
        <v>-0.10709938385867541</v>
      </c>
      <c r="BB113" s="4">
        <f t="shared" si="238"/>
        <v>4.4494649087981071E-2</v>
      </c>
      <c r="BC113" s="4">
        <f t="shared" si="239"/>
        <v>0.53090463004500554</v>
      </c>
      <c r="BD113" s="4">
        <f t="shared" si="240"/>
        <v>0.62614157339599485</v>
      </c>
      <c r="BE113" s="4">
        <f t="shared" si="241"/>
        <v>0.12326364537190693</v>
      </c>
      <c r="BF113" s="4">
        <f t="shared" si="242"/>
        <v>-0.18713569689384066</v>
      </c>
      <c r="BG113" s="4">
        <f t="shared" si="243"/>
        <v>0.44711860508298545</v>
      </c>
      <c r="BH113" s="4">
        <f t="shared" si="244"/>
        <v>-0.12900188597897738</v>
      </c>
      <c r="BI113" s="4">
        <f t="shared" si="245"/>
        <v>-0.38123435270570333</v>
      </c>
      <c r="BJ113" s="4">
        <f t="shared" si="246"/>
        <v>0.14572663189530091</v>
      </c>
      <c r="BK113" s="4">
        <f t="shared" si="247"/>
        <v>0.10095585118111457</v>
      </c>
      <c r="BL113" s="4">
        <f t="shared" si="248"/>
        <v>0.11966651955895695</v>
      </c>
      <c r="BM113" s="4">
        <f t="shared" si="249"/>
        <v>-1.8708991518893745E-2</v>
      </c>
      <c r="BN113" s="4">
        <f t="shared" si="250"/>
        <v>4.6118958714107192E-2</v>
      </c>
      <c r="BO113" s="4">
        <f t="shared" si="251"/>
        <v>0.53082337027420046</v>
      </c>
      <c r="BP113" s="4">
        <f t="shared" si="252"/>
        <v>0.17914622939053884</v>
      </c>
      <c r="BQ113" s="4">
        <f t="shared" si="253"/>
        <v>0.89699795185705133</v>
      </c>
      <c r="BR113" s="4">
        <f t="shared" si="254"/>
        <v>8.1173170906887582E-2</v>
      </c>
      <c r="BS113" s="4">
        <f t="shared" si="255"/>
        <v>-0.2371220046946346</v>
      </c>
      <c r="BT113" s="4">
        <f t="shared" si="256"/>
        <v>-8.0046019014795883E-2</v>
      </c>
      <c r="BU113" s="4">
        <f t="shared" si="257"/>
        <v>5.3192105289805731E-2</v>
      </c>
      <c r="BV113" t="s">
        <v>277</v>
      </c>
      <c r="BW113" s="1">
        <f t="shared" si="231"/>
        <v>45350</v>
      </c>
      <c r="BX113">
        <f>group_stock_price_index[[#This Row],[VNINDEX]]</f>
        <v>1254.55</v>
      </c>
      <c r="BY113" s="5">
        <f t="shared" si="258"/>
        <v>0.25928155683024479</v>
      </c>
      <c r="BZ113" s="5">
        <f t="shared" si="259"/>
        <v>0.12133240301330828</v>
      </c>
      <c r="CA113" s="5">
        <f t="shared" si="260"/>
        <v>0.37503783138082991</v>
      </c>
      <c r="CB113" s="5">
        <f t="shared" si="261"/>
        <v>0.40766661970038509</v>
      </c>
      <c r="CC113" s="5">
        <f t="shared" si="262"/>
        <v>0</v>
      </c>
      <c r="CD113" s="5">
        <f t="shared" ref="CD113:CE113" si="413">IF(AVERAGE(BS113:BS117)&lt;0,0,AVERAGE(BS113:BS117))</f>
        <v>0</v>
      </c>
      <c r="CE113" s="5">
        <f t="shared" si="413"/>
        <v>0.11358743800410168</v>
      </c>
      <c r="CF113" s="5">
        <f t="shared" ref="CF113:CG113" si="414">IF(AVERAGE(BE113:BE117)&lt;0,0,AVERAGE(BE113:BE117))</f>
        <v>9.9558122938931251E-2</v>
      </c>
      <c r="CG113" s="5">
        <f t="shared" si="414"/>
        <v>5.175230029526405E-2</v>
      </c>
      <c r="CH113" s="5">
        <f t="shared" si="265"/>
        <v>0.36555910727138907</v>
      </c>
      <c r="CI113" s="5">
        <f t="shared" si="266"/>
        <v>0.44481367738717187</v>
      </c>
      <c r="CJ113" s="5">
        <f t="shared" si="267"/>
        <v>0.43889093931739487</v>
      </c>
      <c r="CK113" s="5">
        <f t="shared" si="268"/>
        <v>0.39667610882681503</v>
      </c>
      <c r="CL113" s="5">
        <f t="shared" si="269"/>
        <v>0.57589592081342711</v>
      </c>
      <c r="CM113" s="5">
        <f t="shared" si="270"/>
        <v>0.36692733889226148</v>
      </c>
      <c r="CN113" s="5">
        <f t="shared" si="271"/>
        <v>0</v>
      </c>
      <c r="CO113" s="5">
        <f t="shared" si="272"/>
        <v>0.22907021320230375</v>
      </c>
      <c r="CP113" s="5">
        <f t="shared" si="273"/>
        <v>0.27724984400615826</v>
      </c>
      <c r="CQ113" s="5">
        <f t="shared" si="274"/>
        <v>0.10552264954264698</v>
      </c>
      <c r="CR113" s="5">
        <f t="shared" ref="CR113:CS113" si="415">IF(AVERAGE(BH113:BH117)&lt;0,0,AVERAGE(BH113:BH117))</f>
        <v>0</v>
      </c>
      <c r="CS113" s="5">
        <f t="shared" si="415"/>
        <v>1.4302040635196799E-4</v>
      </c>
      <c r="CT113" s="5">
        <f t="shared" si="276"/>
        <v>0</v>
      </c>
      <c r="CU113" s="5">
        <f t="shared" si="277"/>
        <v>0.2064701920980716</v>
      </c>
    </row>
    <row r="114" spans="1:99" x14ac:dyDescent="0.25">
      <c r="A114" s="1">
        <f>eod_group_score_df_positive[[#This Row],[date]]</f>
        <v>45349</v>
      </c>
      <c r="B114" s="1" t="s">
        <v>277</v>
      </c>
      <c r="C114" s="2">
        <f>AVERAGE(eod_group_score_df_positive!C114:C118)</f>
        <v>0.57504016496280486</v>
      </c>
      <c r="D114" s="2">
        <f>AVERAGE(eod_group_score_df_positive!D114:D118)</f>
        <v>0.15544572774727686</v>
      </c>
      <c r="E114" s="2">
        <f>AVERAGE(eod_group_score_df_positive!E114:E118)</f>
        <v>0.52228314950920174</v>
      </c>
      <c r="F114" s="2">
        <f>AVERAGE(eod_group_score_df_positive!F114:F118)</f>
        <v>1.7010410651685877</v>
      </c>
      <c r="G114" s="2">
        <f>AVERAGE(eod_group_score_df_positive!G114:G118)</f>
        <v>1.1030492625321147</v>
      </c>
      <c r="H114" s="2">
        <f>AVERAGE(eod_group_score_df_positive!H114:H118)</f>
        <v>0.87743564301971699</v>
      </c>
      <c r="I114" s="2">
        <f>AVERAGE(eod_group_score_df_positive!I114:I118)</f>
        <v>0.41535307819867534</v>
      </c>
      <c r="J114" s="2">
        <f>AVERAGE(eod_group_score_df_positive!J114:J118)</f>
        <v>0.31020497303511718</v>
      </c>
      <c r="K114" s="2">
        <f>AVERAGE(eod_group_score_df_positive!K114:K118)</f>
        <v>0.84279866868171549</v>
      </c>
      <c r="L114" s="2">
        <f>AVERAGE(eod_group_score_df_positive!L114:L118)</f>
        <v>0.15318560932181396</v>
      </c>
      <c r="M114" s="2">
        <f>AVERAGE(eod_group_score_df_positive!M114:M118)</f>
        <v>0.14518064438218467</v>
      </c>
      <c r="N114" s="2">
        <f>AVERAGE(eod_group_score_df_positive!N114:N118)</f>
        <v>0.77243346397438961</v>
      </c>
      <c r="O114" s="2">
        <f>AVERAGE(eod_group_score_df_positive!O114:O118)</f>
        <v>0.30086601082706355</v>
      </c>
      <c r="P114" s="2">
        <f>AVERAGE(eod_group_score_df_positive!P114:P118)</f>
        <v>0.38102297077826064</v>
      </c>
      <c r="Q114" s="2">
        <f>AVERAGE(eod_group_score_df_positive!Q114:Q118)</f>
        <v>0.1991636401414677</v>
      </c>
      <c r="R114" s="2">
        <f>AVERAGE(eod_group_score_df_positive!R114:R118)</f>
        <v>0.38951214492293695</v>
      </c>
      <c r="S114" s="2">
        <f>AVERAGE(eod_group_score_df_positive!S114:S118)</f>
        <v>1.0338547837176557</v>
      </c>
      <c r="T114" s="2">
        <f>AVERAGE(eod_group_score_df_positive!T114:T118)</f>
        <v>0.459133169226147</v>
      </c>
      <c r="U114" s="2">
        <f>AVERAGE(eod_group_score_df_positive!U114:U118)</f>
        <v>3.8202681881237899</v>
      </c>
      <c r="V114" s="2">
        <f>AVERAGE(eod_group_score_df_positive!V114:V118)</f>
        <v>0.49090746923828255</v>
      </c>
      <c r="W114" s="2">
        <f>AVERAGE(eod_group_score_df_positive!W114:W118)</f>
        <v>0.32906111026442192</v>
      </c>
      <c r="X114" s="2">
        <f>AVERAGE(eod_group_score_df_positive!X114:X118)</f>
        <v>0.55588263100952495</v>
      </c>
      <c r="Y114" s="2">
        <f>AVERAGE(eod_group_score_df_positive!Y114:Y118)</f>
        <v>0.86594401033011636</v>
      </c>
      <c r="Z114" s="1" t="s">
        <v>277</v>
      </c>
      <c r="AA114" s="2">
        <f>ABS(AVERAGE(eod_group_score_df_negative!C114:C118))</f>
        <v>0.37981838910698007</v>
      </c>
      <c r="AB114" s="2">
        <f>ABS(AVERAGE(eod_group_score_df_negative!D114:D118))</f>
        <v>0.16790164002635125</v>
      </c>
      <c r="AC114" s="2">
        <f>ABS(AVERAGE(eod_group_score_df_negative!E114:E118))</f>
        <v>0.55218535439084027</v>
      </c>
      <c r="AD114" s="2">
        <f>ABS(AVERAGE(eod_group_score_df_negative!F114:F118))</f>
        <v>0.67246312769885586</v>
      </c>
      <c r="AE114" s="2">
        <f>ABS(AVERAGE(eod_group_score_df_negative!G114:G118))</f>
        <v>0.34621768427930349</v>
      </c>
      <c r="AF114" s="2">
        <f>ABS(AVERAGE(eod_group_score_df_negative!H114:H118))</f>
        <v>0.16614448978932911</v>
      </c>
      <c r="AG114" s="2">
        <f>ABS(AVERAGE(eod_group_score_df_negative!I114:I118))</f>
        <v>0.47339098718297307</v>
      </c>
      <c r="AH114" s="2">
        <f>ABS(AVERAGE(eod_group_score_df_negative!J114:J118))</f>
        <v>0.44599594911514578</v>
      </c>
      <c r="AI114" s="2">
        <f>ABS(AVERAGE(eod_group_score_df_negative!K114:K118))</f>
        <v>0.2716004661188075</v>
      </c>
      <c r="AJ114" s="2">
        <f>ABS(AVERAGE(eod_group_score_df_negative!L114:L118))</f>
        <v>0.30403756300799906</v>
      </c>
      <c r="AK114" s="2">
        <f>ABS(AVERAGE(eod_group_score_df_negative!M114:M118))</f>
        <v>0.2786142505436271</v>
      </c>
      <c r="AL114" s="2">
        <f>ABS(AVERAGE(eod_group_score_df_negative!N114:N118))</f>
        <v>0.37741100519624665</v>
      </c>
      <c r="AM114" s="2">
        <f>ABS(AVERAGE(eod_group_score_df_negative!O114:O118))</f>
        <v>0.26306986023164047</v>
      </c>
      <c r="AN114" s="2">
        <f>ABS(AVERAGE(eod_group_score_df_negative!P114:P118))</f>
        <v>0.21402128133097958</v>
      </c>
      <c r="AO114" s="2">
        <f>ABS(AVERAGE(eod_group_score_df_negative!Q114:Q118))</f>
        <v>0.36066095914007346</v>
      </c>
      <c r="AP114" s="2">
        <f>ABS(AVERAGE(eod_group_score_df_negative!R114:R118))</f>
        <v>0.26986656484222998</v>
      </c>
      <c r="AQ114" s="2">
        <f>ABS(AVERAGE(eod_group_score_df_negative!S114:S118))</f>
        <v>0.35173216780412325</v>
      </c>
      <c r="AR114" s="2">
        <f>ABS(AVERAGE(eod_group_score_df_negative!T114:T118))</f>
        <v>0.33110656999953175</v>
      </c>
      <c r="AS114" s="2">
        <f>ABS(AVERAGE(eod_group_score_df_negative!U114:U118))</f>
        <v>0.21980858335790607</v>
      </c>
      <c r="AT114" s="2">
        <f>ABS(AVERAGE(eod_group_score_df_negative!V114:V118))</f>
        <v>0.38753471874010492</v>
      </c>
      <c r="AU114" s="2">
        <f>ABS(AVERAGE(eod_group_score_df_negative!W114:W118))</f>
        <v>0.50424344133386212</v>
      </c>
      <c r="AV114" s="2">
        <f>ABS(AVERAGE(eod_group_score_df_negative!X114:X118))</f>
        <v>0.63785342540247325</v>
      </c>
      <c r="AW114" s="2">
        <f>ABS(AVERAGE(eod_group_score_df_negative!Y114:Y118))</f>
        <v>0.5254885538428794</v>
      </c>
      <c r="AX114" t="s">
        <v>277</v>
      </c>
      <c r="AY114" s="4">
        <f t="shared" si="235"/>
        <v>0.20445098912687459</v>
      </c>
      <c r="AZ114" s="4">
        <f t="shared" si="236"/>
        <v>-3.8521767982334816E-2</v>
      </c>
      <c r="BA114" s="4">
        <f t="shared" si="237"/>
        <v>-2.7829763993175487E-2</v>
      </c>
      <c r="BB114" s="4">
        <f t="shared" si="238"/>
        <v>0.4333583823279879</v>
      </c>
      <c r="BC114" s="4">
        <f t="shared" si="239"/>
        <v>0.52221682135091974</v>
      </c>
      <c r="BD114" s="4">
        <f t="shared" si="240"/>
        <v>0.68158748031718186</v>
      </c>
      <c r="BE114" s="4">
        <f t="shared" si="241"/>
        <v>-6.5303287239813892E-2</v>
      </c>
      <c r="BF114" s="4">
        <f t="shared" si="242"/>
        <v>-0.17956996890972565</v>
      </c>
      <c r="BG114" s="4">
        <f t="shared" si="243"/>
        <v>0.51256159909452215</v>
      </c>
      <c r="BH114" s="4">
        <f t="shared" si="244"/>
        <v>-0.32993068334115327</v>
      </c>
      <c r="BI114" s="4">
        <f t="shared" si="245"/>
        <v>-0.3148542083896525</v>
      </c>
      <c r="BJ114" s="4">
        <f t="shared" si="246"/>
        <v>0.34354425260928212</v>
      </c>
      <c r="BK114" s="4">
        <f t="shared" si="247"/>
        <v>6.7022072074377062E-2</v>
      </c>
      <c r="BL114" s="4">
        <f t="shared" si="248"/>
        <v>0.28065423513514137</v>
      </c>
      <c r="BM114" s="4">
        <f t="shared" si="249"/>
        <v>-0.28847842557448461</v>
      </c>
      <c r="BN114" s="4">
        <f t="shared" si="250"/>
        <v>0.18145199156235708</v>
      </c>
      <c r="BO114" s="4">
        <f t="shared" si="251"/>
        <v>0.49229867181151121</v>
      </c>
      <c r="BP114" s="4">
        <f t="shared" si="252"/>
        <v>0.16200982166761554</v>
      </c>
      <c r="BQ114" s="4">
        <f t="shared" si="253"/>
        <v>0.8911859374012383</v>
      </c>
      <c r="BR114" s="4">
        <f t="shared" si="254"/>
        <v>0.11767735192235659</v>
      </c>
      <c r="BS114" s="4">
        <f t="shared" si="255"/>
        <v>-0.21022605808817349</v>
      </c>
      <c r="BT114" s="4">
        <f t="shared" si="256"/>
        <v>-6.8667436115925989E-2</v>
      </c>
      <c r="BU114" s="4">
        <f t="shared" si="257"/>
        <v>0.24467981076006237</v>
      </c>
      <c r="BV114" t="s">
        <v>277</v>
      </c>
      <c r="BW114" s="1">
        <f t="shared" si="231"/>
        <v>45349</v>
      </c>
      <c r="BX114">
        <f>group_stock_price_index[[#This Row],[VNINDEX]]</f>
        <v>1237.46</v>
      </c>
      <c r="BY114" s="5">
        <f t="shared" si="258"/>
        <v>0.34183270803707033</v>
      </c>
      <c r="BZ114" s="5">
        <f t="shared" si="259"/>
        <v>0.29984586495639498</v>
      </c>
      <c r="CA114" s="5">
        <f t="shared" si="260"/>
        <v>0.39778105023246146</v>
      </c>
      <c r="CB114" s="5">
        <f t="shared" si="261"/>
        <v>0.43778264603173989</v>
      </c>
      <c r="CC114" s="5">
        <f t="shared" si="262"/>
        <v>0</v>
      </c>
      <c r="CD114" s="5">
        <f t="shared" ref="CD114:CE114" si="416">IF(AVERAGE(BS114:BS118)&lt;0,0,AVERAGE(BS114:BS118))</f>
        <v>0.1583099394502657</v>
      </c>
      <c r="CE114" s="5">
        <f t="shared" si="416"/>
        <v>0.27087470638373878</v>
      </c>
      <c r="CF114" s="5">
        <f t="shared" ref="CF114:CG114" si="417">IF(AVERAGE(BE114:BE118)&lt;0,0,AVERAGE(BE114:BE118))</f>
        <v>0.21274829848337803</v>
      </c>
      <c r="CG114" s="5">
        <f t="shared" si="417"/>
        <v>0.25488351498453443</v>
      </c>
      <c r="CH114" s="5">
        <f t="shared" si="265"/>
        <v>0.49877950790644682</v>
      </c>
      <c r="CI114" s="5">
        <f t="shared" si="266"/>
        <v>0.58862119885750208</v>
      </c>
      <c r="CJ114" s="5">
        <f t="shared" si="267"/>
        <v>0.51894741997909311</v>
      </c>
      <c r="CK114" s="5">
        <f t="shared" si="268"/>
        <v>0.3345534746934623</v>
      </c>
      <c r="CL114" s="5">
        <f t="shared" si="269"/>
        <v>0.58481171901942974</v>
      </c>
      <c r="CM114" s="5">
        <f t="shared" si="270"/>
        <v>0.5267338400763224</v>
      </c>
      <c r="CN114" s="5">
        <f t="shared" si="271"/>
        <v>7.3079892957718703E-2</v>
      </c>
      <c r="CO114" s="5">
        <f t="shared" si="272"/>
        <v>0.33105724389393371</v>
      </c>
      <c r="CP114" s="5">
        <f t="shared" si="273"/>
        <v>0.35395806695743187</v>
      </c>
      <c r="CQ114" s="5">
        <f t="shared" si="274"/>
        <v>0.19455985264004322</v>
      </c>
      <c r="CR114" s="5">
        <f t="shared" ref="CR114:CS114" si="418">IF(AVERAGE(BH114:BH118)&lt;0,0,AVERAGE(BH114:BH118))</f>
        <v>0</v>
      </c>
      <c r="CS114" s="5">
        <f t="shared" si="418"/>
        <v>0.25610185486724946</v>
      </c>
      <c r="CT114" s="5">
        <f t="shared" si="276"/>
        <v>0</v>
      </c>
      <c r="CU114" s="5">
        <f t="shared" si="277"/>
        <v>0.38693267975170731</v>
      </c>
    </row>
    <row r="115" spans="1:99" x14ac:dyDescent="0.25">
      <c r="A115" s="1">
        <f>eod_group_score_df_positive[[#This Row],[date]]</f>
        <v>45348</v>
      </c>
      <c r="B115" s="1" t="s">
        <v>277</v>
      </c>
      <c r="C115" s="2">
        <f>AVERAGE(eod_group_score_df_positive!C115:C119)</f>
        <v>0.59643733352695372</v>
      </c>
      <c r="D115" s="2">
        <f>AVERAGE(eod_group_score_df_positive!D115:D119)</f>
        <v>5.2833906584876592E-2</v>
      </c>
      <c r="E115" s="2">
        <f>AVERAGE(eod_group_score_df_positive!E115:E119)</f>
        <v>0.42840637444899077</v>
      </c>
      <c r="F115" s="2">
        <f>AVERAGE(eod_group_score_df_positive!F115:F119)</f>
        <v>1.1774643174192139</v>
      </c>
      <c r="G115" s="2">
        <f>AVERAGE(eod_group_score_df_positive!G115:G119)</f>
        <v>1.1362110260722353</v>
      </c>
      <c r="H115" s="2">
        <f>AVERAGE(eod_group_score_df_positive!H115:H119)</f>
        <v>0.61127235188076323</v>
      </c>
      <c r="I115" s="2">
        <f>AVERAGE(eod_group_score_df_positive!I115:I119)</f>
        <v>0.44956406113414438</v>
      </c>
      <c r="J115" s="2">
        <f>AVERAGE(eod_group_score_df_positive!J115:J119)</f>
        <v>0.11214449700417577</v>
      </c>
      <c r="K115" s="2">
        <f>AVERAGE(eod_group_score_df_positive!K115:K119)</f>
        <v>0.91951803945949762</v>
      </c>
      <c r="L115" s="2">
        <f>AVERAGE(eod_group_score_df_positive!L115:L119)</f>
        <v>0.16003515615402716</v>
      </c>
      <c r="M115" s="2">
        <f>AVERAGE(eod_group_score_df_positive!M115:M119)</f>
        <v>0.10839772751469548</v>
      </c>
      <c r="N115" s="2">
        <f>AVERAGE(eod_group_score_df_positive!N115:N119)</f>
        <v>0.7044182155943749</v>
      </c>
      <c r="O115" s="2">
        <f>AVERAGE(eod_group_score_df_positive!O115:O119)</f>
        <v>0.28336163748022514</v>
      </c>
      <c r="P115" s="2">
        <f>AVERAGE(eod_group_score_df_positive!P115:P119)</f>
        <v>0.69055383375230162</v>
      </c>
      <c r="Q115" s="2">
        <f>AVERAGE(eod_group_score_df_positive!Q115:Q119)</f>
        <v>0.17048824985781177</v>
      </c>
      <c r="R115" s="2">
        <f>AVERAGE(eod_group_score_df_positive!R115:R119)</f>
        <v>0.21690011032993101</v>
      </c>
      <c r="S115" s="2">
        <f>AVERAGE(eod_group_score_df_positive!S115:S119)</f>
        <v>0.4846754462819437</v>
      </c>
      <c r="T115" s="2">
        <f>AVERAGE(eod_group_score_df_positive!T115:T119)</f>
        <v>0.42201677825648354</v>
      </c>
      <c r="U115" s="2">
        <f>AVERAGE(eod_group_score_df_positive!U115:U119)</f>
        <v>3.7639125044522408</v>
      </c>
      <c r="V115" s="2">
        <f>AVERAGE(eod_group_score_df_positive!V115:V119)</f>
        <v>0.47110072006695097</v>
      </c>
      <c r="W115" s="2">
        <f>AVERAGE(eod_group_score_df_positive!W115:W119)</f>
        <v>0.19509587636004463</v>
      </c>
      <c r="X115" s="2">
        <f>AVERAGE(eod_group_score_df_positive!X115:X119)</f>
        <v>0.6239578783631291</v>
      </c>
      <c r="Y115" s="2">
        <f>AVERAGE(eod_group_score_df_positive!Y115:Y119)</f>
        <v>0.60464453406551333</v>
      </c>
      <c r="Z115" s="1" t="s">
        <v>277</v>
      </c>
      <c r="AA115" s="2">
        <f>ABS(AVERAGE(eod_group_score_df_negative!C115:C119))</f>
        <v>0.35945003749610505</v>
      </c>
      <c r="AB115" s="2">
        <f>ABS(AVERAGE(eod_group_score_df_negative!D115:D119))</f>
        <v>0.24193001788294097</v>
      </c>
      <c r="AC115" s="2">
        <f>ABS(AVERAGE(eod_group_score_df_negative!E115:E119))</f>
        <v>0.58054180280998602</v>
      </c>
      <c r="AD115" s="2">
        <f>ABS(AVERAGE(eod_group_score_df_negative!F115:F119))</f>
        <v>0.68239065879084937</v>
      </c>
      <c r="AE115" s="2">
        <f>ABS(AVERAGE(eod_group_score_df_negative!G115:G119))</f>
        <v>0.33141247405549357</v>
      </c>
      <c r="AF115" s="2">
        <f>ABS(AVERAGE(eod_group_score_df_negative!H115:H119))</f>
        <v>0.16109290447724253</v>
      </c>
      <c r="AG115" s="2">
        <f>ABS(AVERAGE(eod_group_score_df_negative!I115:I119))</f>
        <v>0.50454328079052679</v>
      </c>
      <c r="AH115" s="2">
        <f>ABS(AVERAGE(eod_group_score_df_negative!J115:J119))</f>
        <v>0.46486853717654747</v>
      </c>
      <c r="AI115" s="2">
        <f>ABS(AVERAGE(eod_group_score_df_negative!K115:K119))</f>
        <v>0.26593933051095175</v>
      </c>
      <c r="AJ115" s="2">
        <f>ABS(AVERAGE(eod_group_score_df_negative!L115:L119))</f>
        <v>0.39258355594933159</v>
      </c>
      <c r="AK115" s="2">
        <f>ABS(AVERAGE(eod_group_score_df_negative!M115:M119))</f>
        <v>0.28400256968659648</v>
      </c>
      <c r="AL115" s="2">
        <f>ABS(AVERAGE(eod_group_score_df_negative!N115:N119))</f>
        <v>0.38212266686216456</v>
      </c>
      <c r="AM115" s="2">
        <f>ABS(AVERAGE(eod_group_score_df_negative!O115:O119))</f>
        <v>0.29680737960989989</v>
      </c>
      <c r="AN115" s="2">
        <f>ABS(AVERAGE(eod_group_score_df_negative!P115:P119))</f>
        <v>0.21787058334928894</v>
      </c>
      <c r="AO115" s="2">
        <f>ABS(AVERAGE(eod_group_score_df_negative!Q115:Q119))</f>
        <v>0.36896112492246969</v>
      </c>
      <c r="AP115" s="2">
        <f>ABS(AVERAGE(eod_group_score_df_negative!R115:R119))</f>
        <v>0.27468597152583463</v>
      </c>
      <c r="AQ115" s="2">
        <f>ABS(AVERAGE(eod_group_score_df_negative!S115:S119))</f>
        <v>0.35154622616353537</v>
      </c>
      <c r="AR115" s="2">
        <f>ABS(AVERAGE(eod_group_score_df_negative!T115:T119))</f>
        <v>0.36533357276001927</v>
      </c>
      <c r="AS115" s="2">
        <f>ABS(AVERAGE(eod_group_score_df_negative!U115:U119))</f>
        <v>0.26965987326781515</v>
      </c>
      <c r="AT115" s="2">
        <f>ABS(AVERAGE(eod_group_score_df_negative!V115:V119))</f>
        <v>0.40268857680272863</v>
      </c>
      <c r="AU115" s="2">
        <f>ABS(AVERAGE(eod_group_score_df_negative!W115:W119))</f>
        <v>0.50657302720446973</v>
      </c>
      <c r="AV115" s="2">
        <f>ABS(AVERAGE(eod_group_score_df_negative!X115:X119))</f>
        <v>0.64378116954399867</v>
      </c>
      <c r="AW115" s="2">
        <f>ABS(AVERAGE(eod_group_score_df_negative!Y115:Y119))</f>
        <v>0.52789028404814364</v>
      </c>
      <c r="AX115" t="s">
        <v>277</v>
      </c>
      <c r="AY115" s="4">
        <f t="shared" si="235"/>
        <v>0.2479238697098885</v>
      </c>
      <c r="AZ115" s="4">
        <f t="shared" si="236"/>
        <v>-0.64151714508303048</v>
      </c>
      <c r="BA115" s="4">
        <f t="shared" si="237"/>
        <v>-0.15078616701038466</v>
      </c>
      <c r="BB115" s="4">
        <f t="shared" si="238"/>
        <v>0.26618938839909195</v>
      </c>
      <c r="BC115" s="4">
        <f t="shared" si="239"/>
        <v>0.54836853726224688</v>
      </c>
      <c r="BD115" s="4">
        <f t="shared" si="240"/>
        <v>0.58285823151378791</v>
      </c>
      <c r="BE115" s="4">
        <f t="shared" si="241"/>
        <v>-5.7623725592002774E-2</v>
      </c>
      <c r="BF115" s="4">
        <f t="shared" si="242"/>
        <v>-0.61129301987638784</v>
      </c>
      <c r="BG115" s="4">
        <f t="shared" si="243"/>
        <v>0.55133041938474603</v>
      </c>
      <c r="BH115" s="4">
        <f t="shared" si="244"/>
        <v>-0.42081166399557213</v>
      </c>
      <c r="BI115" s="4">
        <f t="shared" si="245"/>
        <v>-0.44751454936289181</v>
      </c>
      <c r="BJ115" s="4">
        <f t="shared" si="246"/>
        <v>0.2966253308421663</v>
      </c>
      <c r="BK115" s="4">
        <f t="shared" si="247"/>
        <v>-2.3175560454973512E-2</v>
      </c>
      <c r="BL115" s="4">
        <f t="shared" si="248"/>
        <v>0.52033305303610278</v>
      </c>
      <c r="BM115" s="4">
        <f t="shared" si="249"/>
        <v>-0.36791751801639627</v>
      </c>
      <c r="BN115" s="4">
        <f t="shared" si="250"/>
        <v>-0.11754983171565533</v>
      </c>
      <c r="BO115" s="4">
        <f t="shared" si="251"/>
        <v>0.15920326452324546</v>
      </c>
      <c r="BP115" s="4">
        <f t="shared" si="252"/>
        <v>7.1992354386181262E-2</v>
      </c>
      <c r="BQ115" s="4">
        <f t="shared" si="253"/>
        <v>0.86629228484540644</v>
      </c>
      <c r="BR115" s="4">
        <f t="shared" si="254"/>
        <v>7.8293638419818734E-2</v>
      </c>
      <c r="BS115" s="4">
        <f t="shared" si="255"/>
        <v>-0.44390901358476198</v>
      </c>
      <c r="BT115" s="4">
        <f t="shared" si="256"/>
        <v>-1.5636728405262295E-2</v>
      </c>
      <c r="BU115" s="4">
        <f t="shared" si="257"/>
        <v>6.7772088583740939E-2</v>
      </c>
      <c r="BV115" t="s">
        <v>277</v>
      </c>
      <c r="BW115" s="1">
        <f t="shared" si="231"/>
        <v>45348</v>
      </c>
      <c r="BX115">
        <f>group_stock_price_index[[#This Row],[VNINDEX]]</f>
        <v>1224.17</v>
      </c>
      <c r="BY115" s="5">
        <f t="shared" si="258"/>
        <v>0.40110892928460212</v>
      </c>
      <c r="BZ115" s="5">
        <f t="shared" si="259"/>
        <v>0.46452647462962365</v>
      </c>
      <c r="CA115" s="5">
        <f t="shared" si="260"/>
        <v>0.44113280308609737</v>
      </c>
      <c r="CB115" s="5">
        <f t="shared" si="261"/>
        <v>0.4971294047551672</v>
      </c>
      <c r="CC115" s="5">
        <f t="shared" si="262"/>
        <v>0</v>
      </c>
      <c r="CD115" s="5">
        <f t="shared" ref="CD115:CE115" si="419">IF(AVERAGE(BS115:BS119)&lt;0,0,AVERAGE(BS115:BS119))</f>
        <v>0.36789499941509235</v>
      </c>
      <c r="CE115" s="5">
        <f t="shared" si="419"/>
        <v>0.45341234939062119</v>
      </c>
      <c r="CF115" s="5">
        <f t="shared" ref="CF115:CG115" si="420">IF(AVERAGE(BE115:BE119)&lt;0,0,AVERAGE(BE115:BE119))</f>
        <v>0.36163033570614916</v>
      </c>
      <c r="CG115" s="5">
        <f t="shared" si="420"/>
        <v>0.46591411221203333</v>
      </c>
      <c r="CH115" s="5">
        <f t="shared" si="265"/>
        <v>0.56974838033867825</v>
      </c>
      <c r="CI115" s="5">
        <f t="shared" si="266"/>
        <v>0.70131146187506577</v>
      </c>
      <c r="CJ115" s="5">
        <f t="shared" si="267"/>
        <v>0.58624755411518392</v>
      </c>
      <c r="CK115" s="5">
        <f t="shared" si="268"/>
        <v>0.28461252165498802</v>
      </c>
      <c r="CL115" s="5">
        <f t="shared" si="269"/>
        <v>0.5940157013161006</v>
      </c>
      <c r="CM115" s="5">
        <f t="shared" si="270"/>
        <v>0.51837742155502398</v>
      </c>
      <c r="CN115" s="5">
        <f t="shared" si="271"/>
        <v>0.29987007239867064</v>
      </c>
      <c r="CO115" s="5">
        <f t="shared" si="272"/>
        <v>0.46887898037012532</v>
      </c>
      <c r="CP115" s="5">
        <f t="shared" si="273"/>
        <v>0.44371593472312776</v>
      </c>
      <c r="CQ115" s="5">
        <f t="shared" si="274"/>
        <v>0.30025329669968498</v>
      </c>
      <c r="CR115" s="5">
        <f t="shared" ref="CR115:CS115" si="421">IF(AVERAGE(BH115:BH119)&lt;0,0,AVERAGE(BH115:BH119))</f>
        <v>0</v>
      </c>
      <c r="CS115" s="5">
        <f t="shared" si="421"/>
        <v>0.50816820208891689</v>
      </c>
      <c r="CT115" s="5">
        <f t="shared" si="276"/>
        <v>0.12191020917929349</v>
      </c>
      <c r="CU115" s="5">
        <f t="shared" si="277"/>
        <v>0.5049666049921937</v>
      </c>
    </row>
    <row r="116" spans="1:99" x14ac:dyDescent="0.25">
      <c r="A116" s="1">
        <f>eod_group_score_df_positive[[#This Row],[date]]</f>
        <v>45345</v>
      </c>
      <c r="B116" s="1" t="s">
        <v>277</v>
      </c>
      <c r="C116" s="2">
        <f>AVERAGE(eod_group_score_df_positive!C116:C120)</f>
        <v>0.50584297188294269</v>
      </c>
      <c r="D116" s="2">
        <f>AVERAGE(eod_group_score_df_positive!D116:D120)</f>
        <v>0.10893815191607015</v>
      </c>
      <c r="E116" s="2">
        <f>AVERAGE(eod_group_score_df_positive!E116:E120)</f>
        <v>0.73282474034168765</v>
      </c>
      <c r="F116" s="2">
        <f>AVERAGE(eod_group_score_df_positive!F116:F120)</f>
        <v>1.1153203155297238</v>
      </c>
      <c r="G116" s="2">
        <f>AVERAGE(eod_group_score_df_positive!G116:G120)</f>
        <v>0.24192329712912736</v>
      </c>
      <c r="H116" s="2">
        <f>AVERAGE(eod_group_score_df_positive!H116:H120)</f>
        <v>0.39781165652860501</v>
      </c>
      <c r="I116" s="2">
        <f>AVERAGE(eod_group_score_df_positive!I116:I120)</f>
        <v>0.39121337212184282</v>
      </c>
      <c r="J116" s="2">
        <f>AVERAGE(eod_group_score_df_positive!J116:J120)</f>
        <v>1.034748541268967</v>
      </c>
      <c r="K116" s="2">
        <f>AVERAGE(eod_group_score_df_positive!K116:K120)</f>
        <v>0.25270537828626616</v>
      </c>
      <c r="L116" s="2">
        <f>AVERAGE(eod_group_score_df_positive!L116:L120)</f>
        <v>0.10534600545182722</v>
      </c>
      <c r="M116" s="2">
        <f>AVERAGE(eod_group_score_df_positive!M116:M120)</f>
        <v>0.56780734886941775</v>
      </c>
      <c r="N116" s="2">
        <f>AVERAGE(eod_group_score_df_positive!N116:N120)</f>
        <v>0.56826883634216074</v>
      </c>
      <c r="O116" s="2">
        <f>AVERAGE(eod_group_score_df_positive!O116:O120)</f>
        <v>0.43789868441999574</v>
      </c>
      <c r="P116" s="2">
        <f>AVERAGE(eod_group_score_df_positive!P116:P120)</f>
        <v>0.77232828247991692</v>
      </c>
      <c r="Q116" s="2">
        <f>AVERAGE(eod_group_score_df_positive!Q116:Q120)</f>
        <v>0.18345412845691916</v>
      </c>
      <c r="R116" s="2">
        <f>AVERAGE(eod_group_score_df_positive!R116:R120)</f>
        <v>7.9816298436305902E-2</v>
      </c>
      <c r="S116" s="2">
        <f>AVERAGE(eod_group_score_df_positive!S116:S120)</f>
        <v>0.5183463678725837</v>
      </c>
      <c r="T116" s="2">
        <f>AVERAGE(eod_group_score_df_positive!T116:T120)</f>
        <v>0.6082158104246298</v>
      </c>
      <c r="U116" s="2">
        <f>AVERAGE(eod_group_score_df_positive!U116:U120)</f>
        <v>5.9177238701607668E-2</v>
      </c>
      <c r="V116" s="2">
        <f>AVERAGE(eod_group_score_df_positive!V116:V120)</f>
        <v>0.17115180249876927</v>
      </c>
      <c r="W116" s="2">
        <f>AVERAGE(eod_group_score_df_positive!W116:W120)</f>
        <v>0.41096466656627778</v>
      </c>
      <c r="X116" s="2">
        <f>AVERAGE(eod_group_score_df_positive!X116:X120)</f>
        <v>0.70923112081982054</v>
      </c>
      <c r="Y116" s="2">
        <f>AVERAGE(eod_group_score_df_positive!Y116:Y120)</f>
        <v>0.59831394597521681</v>
      </c>
      <c r="Z116" s="1" t="s">
        <v>277</v>
      </c>
      <c r="AA116" s="2">
        <f>ABS(AVERAGE(eod_group_score_df_negative!C116:C120))</f>
        <v>0.39506206647626702</v>
      </c>
      <c r="AB116" s="2">
        <f>ABS(AVERAGE(eod_group_score_df_negative!D116:D120))</f>
        <v>0.29338797748933632</v>
      </c>
      <c r="AC116" s="2">
        <f>ABS(AVERAGE(eod_group_score_df_negative!E116:E120))</f>
        <v>0.59545563856032768</v>
      </c>
      <c r="AD116" s="2">
        <f>ABS(AVERAGE(eod_group_score_df_negative!F116:F120))</f>
        <v>0.68599779190014398</v>
      </c>
      <c r="AE116" s="2">
        <f>ABS(AVERAGE(eod_group_score_df_negative!G116:G120))</f>
        <v>0.33794540690494695</v>
      </c>
      <c r="AF116" s="2">
        <f>ABS(AVERAGE(eod_group_score_df_negative!H116:H120))</f>
        <v>0.16508400348733798</v>
      </c>
      <c r="AG116" s="2">
        <f>ABS(AVERAGE(eod_group_score_df_negative!I116:I120))</f>
        <v>0.5324982965524051</v>
      </c>
      <c r="AH116" s="2">
        <f>ABS(AVERAGE(eod_group_score_df_negative!J116:J120))</f>
        <v>0.46699251839142775</v>
      </c>
      <c r="AI116" s="2">
        <f>ABS(AVERAGE(eod_group_score_df_negative!K116:K120))</f>
        <v>0.29424171331211185</v>
      </c>
      <c r="AJ116" s="2">
        <f>ABS(AVERAGE(eod_group_score_df_negative!L116:L120))</f>
        <v>0.39826675056475885</v>
      </c>
      <c r="AK116" s="2">
        <f>ABS(AVERAGE(eod_group_score_df_negative!M116:M120))</f>
        <v>0.28891749748593215</v>
      </c>
      <c r="AL116" s="2">
        <f>ABS(AVERAGE(eod_group_score_df_negative!N116:N120))</f>
        <v>0.39459702041477174</v>
      </c>
      <c r="AM116" s="2">
        <f>ABS(AVERAGE(eod_group_score_df_negative!O116:O120))</f>
        <v>0.30098298379473032</v>
      </c>
      <c r="AN116" s="2">
        <f>ABS(AVERAGE(eod_group_score_df_negative!P116:P120))</f>
        <v>0.24644203765840361</v>
      </c>
      <c r="AO116" s="2">
        <f>ABS(AVERAGE(eod_group_score_df_negative!Q116:Q120))</f>
        <v>0.36636157905776556</v>
      </c>
      <c r="AP116" s="2">
        <f>ABS(AVERAGE(eod_group_score_df_negative!R116:R120))</f>
        <v>0.2756172830080223</v>
      </c>
      <c r="AQ116" s="2">
        <f>ABS(AVERAGE(eod_group_score_df_negative!S116:S120))</f>
        <v>0.35433740936395342</v>
      </c>
      <c r="AR116" s="2">
        <f>ABS(AVERAGE(eod_group_score_df_negative!T116:T120))</f>
        <v>0.36080128664323879</v>
      </c>
      <c r="AS116" s="2">
        <f>ABS(AVERAGE(eod_group_score_df_negative!U116:U120))</f>
        <v>0.27228973464855233</v>
      </c>
      <c r="AT116" s="2">
        <f>ABS(AVERAGE(eod_group_score_df_negative!V116:V120))</f>
        <v>0.39993321672569143</v>
      </c>
      <c r="AU116" s="2">
        <f>ABS(AVERAGE(eod_group_score_df_negative!W116:W120))</f>
        <v>0.51276467532984504</v>
      </c>
      <c r="AV116" s="2">
        <f>ABS(AVERAGE(eod_group_score_df_negative!X116:X120))</f>
        <v>0.64681721368034018</v>
      </c>
      <c r="AW116" s="2">
        <f>ABS(AVERAGE(eod_group_score_df_negative!Y116:Y120))</f>
        <v>0.52672300101220215</v>
      </c>
      <c r="AX116" t="s">
        <v>277</v>
      </c>
      <c r="AY116" s="4">
        <f t="shared" si="235"/>
        <v>0.12296624026927133</v>
      </c>
      <c r="AZ116" s="4">
        <f t="shared" si="236"/>
        <v>-0.45845847955702657</v>
      </c>
      <c r="BA116" s="4">
        <f t="shared" si="237"/>
        <v>0.10341875402459243</v>
      </c>
      <c r="BB116" s="4">
        <f t="shared" si="238"/>
        <v>0.23833798253554442</v>
      </c>
      <c r="BC116" s="4">
        <f t="shared" si="239"/>
        <v>-0.1655928473252751</v>
      </c>
      <c r="BD116" s="4">
        <f t="shared" si="240"/>
        <v>0.41344723289334911</v>
      </c>
      <c r="BE116" s="4">
        <f t="shared" si="241"/>
        <v>-0.1529534910318289</v>
      </c>
      <c r="BF116" s="4">
        <f t="shared" si="242"/>
        <v>0.37806519254786314</v>
      </c>
      <c r="BG116" s="4">
        <f t="shared" si="243"/>
        <v>-7.5942144430207012E-2</v>
      </c>
      <c r="BH116" s="4">
        <f t="shared" si="244"/>
        <v>-0.58163885170391627</v>
      </c>
      <c r="BI116" s="4">
        <f t="shared" si="245"/>
        <v>0.32553024762842991</v>
      </c>
      <c r="BJ116" s="4">
        <f t="shared" si="246"/>
        <v>0.18036968982609902</v>
      </c>
      <c r="BK116" s="4">
        <f t="shared" si="247"/>
        <v>0.18530125528229563</v>
      </c>
      <c r="BL116" s="4">
        <f t="shared" si="248"/>
        <v>0.51619706073701943</v>
      </c>
      <c r="BM116" s="4">
        <f t="shared" si="249"/>
        <v>-0.33267047139783873</v>
      </c>
      <c r="BN116" s="4">
        <f t="shared" si="250"/>
        <v>-0.55087924943970112</v>
      </c>
      <c r="BO116" s="4">
        <f t="shared" si="251"/>
        <v>0.18793629810328921</v>
      </c>
      <c r="BP116" s="4">
        <f t="shared" si="252"/>
        <v>0.25532524093747999</v>
      </c>
      <c r="BQ116" s="4">
        <f t="shared" si="253"/>
        <v>-0.64293734544048742</v>
      </c>
      <c r="BR116" s="4">
        <f t="shared" si="254"/>
        <v>-0.40060832717624012</v>
      </c>
      <c r="BS116" s="4">
        <f t="shared" si="255"/>
        <v>-0.11020545104110713</v>
      </c>
      <c r="BT116" s="4">
        <f t="shared" si="256"/>
        <v>4.6026314513697715E-2</v>
      </c>
      <c r="BU116" s="4">
        <f t="shared" si="257"/>
        <v>6.363430565966581E-2</v>
      </c>
      <c r="BV116" t="s">
        <v>277</v>
      </c>
      <c r="BW116" s="1">
        <f t="shared" si="231"/>
        <v>45345</v>
      </c>
      <c r="BX116">
        <f>group_stock_price_index[[#This Row],[VNINDEX]]</f>
        <v>1212</v>
      </c>
      <c r="BY116" s="5">
        <f t="shared" si="258"/>
        <v>0.47914659623309436</v>
      </c>
      <c r="BZ116" s="5">
        <f t="shared" si="259"/>
        <v>0.65670524793798801</v>
      </c>
      <c r="CA116" s="5">
        <f t="shared" si="260"/>
        <v>0.47343466849579252</v>
      </c>
      <c r="CB116" s="5">
        <f t="shared" si="261"/>
        <v>0.62972264505767694</v>
      </c>
      <c r="CC116" s="5">
        <f t="shared" si="262"/>
        <v>0</v>
      </c>
      <c r="CD116" s="5">
        <f t="shared" ref="CD116:CE116" si="422">IF(AVERAGE(BS116:BS120)&lt;0,0,AVERAGE(BS116:BS120))</f>
        <v>0.62638668039285217</v>
      </c>
      <c r="CE116" s="5">
        <f t="shared" si="422"/>
        <v>0.62116031225330326</v>
      </c>
      <c r="CF116" s="5">
        <f t="shared" ref="CF116:CG116" si="423">IF(AVERAGE(BE116:BE120)&lt;0,0,AVERAGE(BE116:BE120))</f>
        <v>0.53061331965385838</v>
      </c>
      <c r="CG116" s="5">
        <f t="shared" si="423"/>
        <v>0.77534335284493883</v>
      </c>
      <c r="CH116" s="5">
        <f t="shared" si="265"/>
        <v>0.63853255671399833</v>
      </c>
      <c r="CI116" s="5">
        <f t="shared" si="266"/>
        <v>0.74819983821977532</v>
      </c>
      <c r="CJ116" s="5">
        <f t="shared" si="267"/>
        <v>0.63702936991515358</v>
      </c>
      <c r="CK116" s="5">
        <f t="shared" si="268"/>
        <v>0.28880222888950824</v>
      </c>
      <c r="CL116" s="5">
        <f t="shared" si="269"/>
        <v>0.58973986678287904</v>
      </c>
      <c r="CM116" s="5">
        <f t="shared" si="270"/>
        <v>0.49236683605910603</v>
      </c>
      <c r="CN116" s="5">
        <f t="shared" si="271"/>
        <v>0.54159158779059058</v>
      </c>
      <c r="CO116" s="5">
        <f t="shared" si="272"/>
        <v>0.64306739545139469</v>
      </c>
      <c r="CP116" s="5">
        <f t="shared" si="273"/>
        <v>0.56363657946268797</v>
      </c>
      <c r="CQ116" s="5">
        <f t="shared" si="274"/>
        <v>0.42809124172382856</v>
      </c>
      <c r="CR116" s="5">
        <f t="shared" ref="CR116:CS116" si="424">IF(AVERAGE(BH116:BH120)&lt;0,0,AVERAGE(BH116:BH120))</f>
        <v>0.12289150635453967</v>
      </c>
      <c r="CS116" s="5">
        <f t="shared" si="424"/>
        <v>0.79020739843607712</v>
      </c>
      <c r="CT116" s="5">
        <f t="shared" si="276"/>
        <v>0.40161236866968719</v>
      </c>
      <c r="CU116" s="5">
        <f t="shared" si="277"/>
        <v>0.63934870923443576</v>
      </c>
    </row>
    <row r="117" spans="1:99" x14ac:dyDescent="0.25">
      <c r="A117" s="1">
        <f>eod_group_score_df_positive[[#This Row],[date]]</f>
        <v>45344</v>
      </c>
      <c r="B117" s="1" t="s">
        <v>277</v>
      </c>
      <c r="C117" s="2">
        <f>AVERAGE(eod_group_score_df_positive!C117:C121)</f>
        <v>0.4876022612413774</v>
      </c>
      <c r="D117" s="2">
        <f>AVERAGE(eod_group_score_df_positive!D117:D121)</f>
        <v>0.60623878060008918</v>
      </c>
      <c r="E117" s="2">
        <f>AVERAGE(eod_group_score_df_positive!E117:E121)</f>
        <v>0.93964285400123571</v>
      </c>
      <c r="F117" s="2">
        <f>AVERAGE(eod_group_score_df_positive!F117:F121)</f>
        <v>1.1482765709930447</v>
      </c>
      <c r="G117" s="2">
        <f>AVERAGE(eod_group_score_df_positive!G117:G121)</f>
        <v>0.23963016628867914</v>
      </c>
      <c r="H117" s="2">
        <f>AVERAGE(eod_group_score_df_positive!H117:H121)</f>
        <v>0.34495914986924026</v>
      </c>
      <c r="I117" s="2">
        <f>AVERAGE(eod_group_score_df_positive!I117:I121)</f>
        <v>0.5736377256243459</v>
      </c>
      <c r="J117" s="2">
        <f>AVERAGE(eod_group_score_df_positive!J117:J121)</f>
        <v>1.1110238099885037</v>
      </c>
      <c r="K117" s="2">
        <f>AVERAGE(eod_group_score_df_positive!K117:K121)</f>
        <v>0.2425905632138714</v>
      </c>
      <c r="L117" s="2">
        <f>AVERAGE(eod_group_score_df_positive!L117:L121)</f>
        <v>0.29606124015695201</v>
      </c>
      <c r="M117" s="2">
        <f>AVERAGE(eod_group_score_df_positive!M117:M121)</f>
        <v>0.66962129182944397</v>
      </c>
      <c r="N117" s="2">
        <f>AVERAGE(eod_group_score_df_positive!N117:N121)</f>
        <v>0.69144887649417197</v>
      </c>
      <c r="O117" s="2">
        <f>AVERAGE(eod_group_score_df_positive!O117:O121)</f>
        <v>0.54083477946299308</v>
      </c>
      <c r="P117" s="2">
        <f>AVERAGE(eod_group_score_df_positive!P117:P121)</f>
        <v>0.8052555203551981</v>
      </c>
      <c r="Q117" s="2">
        <f>AVERAGE(eod_group_score_df_positive!Q117:Q121)</f>
        <v>0.17236966066567377</v>
      </c>
      <c r="R117" s="2">
        <f>AVERAGE(eod_group_score_df_positive!R117:R121)</f>
        <v>0.33440653657216135</v>
      </c>
      <c r="S117" s="2">
        <f>AVERAGE(eod_group_score_df_positive!S117:S121)</f>
        <v>0.52314434015160627</v>
      </c>
      <c r="T117" s="2">
        <f>AVERAGE(eod_group_score_df_positive!T117:T121)</f>
        <v>0.67247511931972281</v>
      </c>
      <c r="U117" s="2">
        <f>AVERAGE(eod_group_score_df_positive!U117:U121)</f>
        <v>9.5662962612749952E-2</v>
      </c>
      <c r="V117" s="2">
        <f>AVERAGE(eod_group_score_df_positive!V117:V121)</f>
        <v>0.28744387576201202</v>
      </c>
      <c r="W117" s="2">
        <f>AVERAGE(eod_group_score_df_positive!W117:W121)</f>
        <v>0.47228037985900356</v>
      </c>
      <c r="X117" s="2">
        <f>AVERAGE(eod_group_score_df_positive!X117:X121)</f>
        <v>0.7474287095709341</v>
      </c>
      <c r="Y117" s="2">
        <f>AVERAGE(eod_group_score_df_positive!Y117:Y121)</f>
        <v>0.63207570427075033</v>
      </c>
      <c r="Z117" s="1" t="s">
        <v>277</v>
      </c>
      <c r="AA117" s="2">
        <f>ABS(AVERAGE(eod_group_score_df_negative!C117:C121))</f>
        <v>0.13793246256612213</v>
      </c>
      <c r="AB117" s="2">
        <f>ABS(AVERAGE(eod_group_score_df_negative!D117:D121))</f>
        <v>0.18152395304805322</v>
      </c>
      <c r="AC117" s="2">
        <f>ABS(AVERAGE(eod_group_score_df_negative!E117:E121))</f>
        <v>0.11084860696097984</v>
      </c>
      <c r="AD117" s="2">
        <f>ABS(AVERAGE(eod_group_score_df_negative!F117:F121))</f>
        <v>9.1591341329767775E-2</v>
      </c>
      <c r="AE117" s="2">
        <f>ABS(AVERAGE(eod_group_score_df_negative!G117:G121))</f>
        <v>9.3353222344336156E-2</v>
      </c>
      <c r="AF117" s="2">
        <f>ABS(AVERAGE(eod_group_score_df_negative!H117:H121))</f>
        <v>9.296046147909745E-2</v>
      </c>
      <c r="AG117" s="2">
        <f>ABS(AVERAGE(eod_group_score_df_negative!I117:I121))</f>
        <v>0.12150906078330385</v>
      </c>
      <c r="AH117" s="2">
        <f>ABS(AVERAGE(eod_group_score_df_negative!J117:J121))</f>
        <v>8.4464221357460581E-2</v>
      </c>
      <c r="AI117" s="2">
        <f>ABS(AVERAGE(eod_group_score_df_negative!K117:K121))</f>
        <v>3.3176702446303205E-2</v>
      </c>
      <c r="AJ117" s="2">
        <f>ABS(AVERAGE(eod_group_score_df_negative!L117:L121))</f>
        <v>0.15039868075346791</v>
      </c>
      <c r="AK117" s="2">
        <f>ABS(AVERAGE(eod_group_score_df_negative!M117:M121))</f>
        <v>6.6716648344254906E-2</v>
      </c>
      <c r="AL117" s="2">
        <f>ABS(AVERAGE(eod_group_score_df_negative!N117:N121))</f>
        <v>5.1433605644293376E-2</v>
      </c>
      <c r="AM117" s="2">
        <f>ABS(AVERAGE(eod_group_score_df_negative!O117:O121))</f>
        <v>5.504517076650832E-2</v>
      </c>
      <c r="AN117" s="2">
        <f>ABS(AVERAGE(eod_group_score_df_negative!P117:P121))</f>
        <v>9.5872083905500935E-2</v>
      </c>
      <c r="AO117" s="2">
        <f>ABS(AVERAGE(eod_group_score_df_negative!Q117:Q121))</f>
        <v>5.1478232070617448E-2</v>
      </c>
      <c r="AP117" s="2">
        <f>ABS(AVERAGE(eod_group_score_df_negative!R117:R121))</f>
        <v>0.28896955815978409</v>
      </c>
      <c r="AQ117" s="2">
        <f>ABS(AVERAGE(eod_group_score_df_negative!S117:S121))</f>
        <v>0.10410016597334237</v>
      </c>
      <c r="AR117" s="2">
        <f>ABS(AVERAGE(eod_group_score_df_negative!T117:T121))</f>
        <v>0.1104852739186338</v>
      </c>
      <c r="AS117" s="2">
        <f>ABS(AVERAGE(eod_group_score_df_negative!U117:U121))</f>
        <v>0.10120646805662689</v>
      </c>
      <c r="AT117" s="2">
        <f>ABS(AVERAGE(eod_group_score_df_negative!V117:V121))</f>
        <v>6.0745583299432547E-2</v>
      </c>
      <c r="AU117" s="2">
        <f>ABS(AVERAGE(eod_group_score_df_negative!W117:W121))</f>
        <v>8.1052150595377917E-2</v>
      </c>
      <c r="AV117" s="2">
        <f>ABS(AVERAGE(eod_group_score_df_negative!X117:X121))</f>
        <v>0.1390635753131296</v>
      </c>
      <c r="AW117" s="2">
        <f>ABS(AVERAGE(eod_group_score_df_negative!Y117:Y121))</f>
        <v>0.15650453155704258</v>
      </c>
      <c r="AX117" t="s">
        <v>277</v>
      </c>
      <c r="AY117" s="4">
        <f t="shared" si="235"/>
        <v>0.55899342653096551</v>
      </c>
      <c r="AZ117" s="4">
        <f t="shared" si="236"/>
        <v>0.53914054246406717</v>
      </c>
      <c r="BA117" s="4">
        <f t="shared" si="237"/>
        <v>0.7889585759041845</v>
      </c>
      <c r="BB117" s="4">
        <f t="shared" si="238"/>
        <v>0.85225629211070186</v>
      </c>
      <c r="BC117" s="4">
        <f t="shared" si="239"/>
        <v>0.43929201557125253</v>
      </c>
      <c r="BD117" s="4">
        <f t="shared" si="240"/>
        <v>0.57544508594682142</v>
      </c>
      <c r="BE117" s="4">
        <f t="shared" si="241"/>
        <v>0.65040747318639491</v>
      </c>
      <c r="BF117" s="4">
        <f t="shared" si="242"/>
        <v>0.85869499460841126</v>
      </c>
      <c r="BG117" s="4">
        <f t="shared" si="243"/>
        <v>0.75938621745492774</v>
      </c>
      <c r="BH117" s="4">
        <f t="shared" si="244"/>
        <v>0.3262612220744236</v>
      </c>
      <c r="BI117" s="4">
        <f t="shared" si="245"/>
        <v>0.81878796486157757</v>
      </c>
      <c r="BJ117" s="4">
        <f t="shared" si="246"/>
        <v>0.86152963118409709</v>
      </c>
      <c r="BK117" s="4">
        <f t="shared" si="247"/>
        <v>0.81524744792870507</v>
      </c>
      <c r="BL117" s="4">
        <f t="shared" si="248"/>
        <v>0.78721751846863885</v>
      </c>
      <c r="BM117" s="4">
        <f t="shared" si="249"/>
        <v>0.54006060596458261</v>
      </c>
      <c r="BN117" s="4">
        <f t="shared" si="250"/>
        <v>7.2888548015167906E-2</v>
      </c>
      <c r="BO117" s="4">
        <f t="shared" si="251"/>
        <v>0.66807149378967901</v>
      </c>
      <c r="BP117" s="4">
        <f t="shared" si="252"/>
        <v>0.7177755736489756</v>
      </c>
      <c r="BQ117" s="4">
        <f t="shared" si="253"/>
        <v>-2.8158284529134034E-2</v>
      </c>
      <c r="BR117" s="4">
        <f t="shared" si="254"/>
        <v>0.65107741364041205</v>
      </c>
      <c r="BS117" s="4">
        <f t="shared" si="255"/>
        <v>0.7070399944538952</v>
      </c>
      <c r="BT117" s="4">
        <f t="shared" si="256"/>
        <v>0.68626105904279477</v>
      </c>
      <c r="BU117" s="4">
        <f t="shared" si="257"/>
        <v>0.603072650197083</v>
      </c>
      <c r="BV117" t="s">
        <v>277</v>
      </c>
      <c r="BW117" s="1">
        <f t="shared" si="231"/>
        <v>45344</v>
      </c>
      <c r="BX117">
        <f>group_stock_price_index[[#This Row],[VNINDEX]]</f>
        <v>1227.31</v>
      </c>
      <c r="BY117" s="5">
        <f t="shared" si="258"/>
        <v>0.60106127962828682</v>
      </c>
      <c r="BZ117" s="5">
        <f t="shared" si="259"/>
        <v>0.73186784092205959</v>
      </c>
      <c r="CA117" s="5">
        <f t="shared" si="260"/>
        <v>0.63767066614027867</v>
      </c>
      <c r="CB117" s="5">
        <f t="shared" si="261"/>
        <v>0.7301256882855055</v>
      </c>
      <c r="CC117" s="5">
        <f t="shared" si="262"/>
        <v>4.6167103872964445E-2</v>
      </c>
      <c r="CD117" s="5">
        <f t="shared" ref="CD117:CE117" si="425">IF(AVERAGE(BS117:BS121)&lt;0,0,AVERAGE(BS117:BS121))</f>
        <v>0.76054704785476801</v>
      </c>
      <c r="CE117" s="5">
        <f t="shared" si="425"/>
        <v>0.68133592698517698</v>
      </c>
      <c r="CF117" s="5">
        <f t="shared" ref="CF117:CG117" si="426">IF(AVERAGE(BE117:BE121)&lt;0,0,AVERAGE(BE117:BE121))</f>
        <v>0.72065879911856445</v>
      </c>
      <c r="CG117" s="5">
        <f t="shared" si="426"/>
        <v>0.84619727254739474</v>
      </c>
      <c r="CH117" s="5">
        <f t="shared" si="265"/>
        <v>0.70849460935432229</v>
      </c>
      <c r="CI117" s="5">
        <f t="shared" si="266"/>
        <v>0.78551900265310448</v>
      </c>
      <c r="CJ117" s="5">
        <f t="shared" si="267"/>
        <v>0.84147611608012995</v>
      </c>
      <c r="CK117" s="5">
        <f t="shared" si="268"/>
        <v>0.59283780834561495</v>
      </c>
      <c r="CL117" s="5">
        <f t="shared" si="269"/>
        <v>0.62671609088639213</v>
      </c>
      <c r="CM117" s="5">
        <f t="shared" si="270"/>
        <v>0.41346026299236199</v>
      </c>
      <c r="CN117" s="5">
        <f t="shared" si="271"/>
        <v>0.79320169520561667</v>
      </c>
      <c r="CO117" s="5">
        <f t="shared" si="272"/>
        <v>0.74806927147853264</v>
      </c>
      <c r="CP117" s="5">
        <f t="shared" si="273"/>
        <v>0.53277519251786176</v>
      </c>
      <c r="CQ117" s="5">
        <f t="shared" si="274"/>
        <v>0.61703011513389217</v>
      </c>
      <c r="CR117" s="5">
        <f t="shared" ref="CR117:CS117" si="427">IF(AVERAGE(BH117:BH121)&lt;0,0,AVERAGE(BH117:BH121))</f>
        <v>0.35292282107270567</v>
      </c>
      <c r="CS117" s="5">
        <f t="shared" si="427"/>
        <v>0.89959134561072995</v>
      </c>
      <c r="CT117" s="5">
        <f t="shared" si="276"/>
        <v>0.6743071870204338</v>
      </c>
      <c r="CU117" s="5">
        <f t="shared" si="277"/>
        <v>0.73671207560615959</v>
      </c>
    </row>
    <row r="118" spans="1:99" x14ac:dyDescent="0.25">
      <c r="A118" s="1">
        <f>eod_group_score_df_positive[[#This Row],[date]]</f>
        <v>45343</v>
      </c>
      <c r="B118" s="1" t="s">
        <v>277</v>
      </c>
      <c r="C118" s="2">
        <f>AVERAGE(eod_group_score_df_positive!C118:C122)</f>
        <v>0.3784456067109605</v>
      </c>
      <c r="D118" s="2">
        <f>AVERAGE(eod_group_score_df_positive!D118:D122)</f>
        <v>0.60195791877097782</v>
      </c>
      <c r="E118" s="2">
        <f>AVERAGE(eod_group_score_df_positive!E118:E122)</f>
        <v>0.80634407411096787</v>
      </c>
      <c r="F118" s="2">
        <f>AVERAGE(eod_group_score_df_positive!F118:F122)</f>
        <v>1.123174981326146</v>
      </c>
      <c r="G118" s="2">
        <f>AVERAGE(eod_group_score_df_positive!G118:G122)</f>
        <v>0.25887567714838616</v>
      </c>
      <c r="H118" s="2">
        <f>AVERAGE(eod_group_score_df_positive!H118:H122)</f>
        <v>0.36601016954817656</v>
      </c>
      <c r="I118" s="2">
        <f>AVERAGE(eod_group_score_df_positive!I118:I122)</f>
        <v>0.6417630514753293</v>
      </c>
      <c r="J118" s="2">
        <f>AVERAGE(eod_group_score_df_positive!J118:J122)</f>
        <v>1.1191705779392449</v>
      </c>
      <c r="K118" s="2">
        <f>AVERAGE(eod_group_score_df_positive!K118:K122)</f>
        <v>0.40489172075207858</v>
      </c>
      <c r="L118" s="2">
        <f>AVERAGE(eod_group_score_df_positive!L118:L122)</f>
        <v>0.28928928497382411</v>
      </c>
      <c r="M118" s="2">
        <f>AVERAGE(eod_group_score_df_positive!M118:M122)</f>
        <v>0.66022157791002034</v>
      </c>
      <c r="N118" s="2">
        <f>AVERAGE(eod_group_score_df_positive!N118:N122)</f>
        <v>0.57302271022421347</v>
      </c>
      <c r="O118" s="2">
        <f>AVERAGE(eod_group_score_df_positive!O118:O122)</f>
        <v>0.40942081896813781</v>
      </c>
      <c r="P118" s="2">
        <f>AVERAGE(eod_group_score_df_positive!P118:P122)</f>
        <v>0.78439031160631012</v>
      </c>
      <c r="Q118" s="2">
        <f>AVERAGE(eod_group_score_df_positive!Q118:Q122)</f>
        <v>0.43877650697762738</v>
      </c>
      <c r="R118" s="2">
        <f>AVERAGE(eod_group_score_df_positive!R118:R122)</f>
        <v>0.31394985902777434</v>
      </c>
      <c r="S118" s="2">
        <f>AVERAGE(eod_group_score_df_positive!S118:S122)</f>
        <v>0.4054973126531024</v>
      </c>
      <c r="T118" s="2">
        <f>AVERAGE(eod_group_score_df_positive!T118:T122)</f>
        <v>0.37015095973540302</v>
      </c>
      <c r="U118" s="2">
        <f>AVERAGE(eod_group_score_df_positive!U118:U122)</f>
        <v>0.3840532663188741</v>
      </c>
      <c r="V118" s="2">
        <f>AVERAGE(eod_group_score_df_positive!V118:V122)</f>
        <v>0.29084817458857143</v>
      </c>
      <c r="W118" s="2">
        <f>AVERAGE(eod_group_score_df_positive!W118:W122)</f>
        <v>0.6372315845549581</v>
      </c>
      <c r="X118" s="2">
        <f>AVERAGE(eod_group_score_df_positive!X118:X122)</f>
        <v>0.57955779225718307</v>
      </c>
      <c r="Y118" s="2">
        <f>AVERAGE(eod_group_score_df_positive!Y118:Y122)</f>
        <v>0.59870327787890931</v>
      </c>
      <c r="Z118" s="1" t="s">
        <v>277</v>
      </c>
      <c r="AA118" s="2">
        <f>ABS(AVERAGE(eod_group_score_df_negative!C118:C122))</f>
        <v>0.1021724200270033</v>
      </c>
      <c r="AB118" s="2">
        <f>ABS(AVERAGE(eod_group_score_df_negative!D118:D122))</f>
        <v>0.15817410716099436</v>
      </c>
      <c r="AC118" s="2">
        <f>ABS(AVERAGE(eod_group_score_df_negative!E118:E122))</f>
        <v>9.6885899873631262E-2</v>
      </c>
      <c r="AD118" s="2">
        <f>ABS(AVERAGE(eod_group_score_df_negative!F118:F122))</f>
        <v>9.5331595346544895E-2</v>
      </c>
      <c r="AE118" s="2">
        <f>ABS(AVERAGE(eod_group_score_df_negative!G118:G122))</f>
        <v>5.5939372088055203E-2</v>
      </c>
      <c r="AF118" s="2">
        <f>ABS(AVERAGE(eod_group_score_df_negative!H118:H122))</f>
        <v>7.2136313282628678E-2</v>
      </c>
      <c r="AG118" s="2">
        <f>ABS(AVERAGE(eod_group_score_df_negative!I118:I122))</f>
        <v>0.11807300569970543</v>
      </c>
      <c r="AH118" s="2">
        <f>ABS(AVERAGE(eod_group_score_df_negative!J118:J122))</f>
        <v>0.10495641817258065</v>
      </c>
      <c r="AI118" s="2">
        <f>ABS(AVERAGE(eod_group_score_df_negative!K118:K122))</f>
        <v>3.3444860112534017E-2</v>
      </c>
      <c r="AJ118" s="2">
        <f>ABS(AVERAGE(eod_group_score_df_negative!L118:L122))</f>
        <v>0.18148043291708885</v>
      </c>
      <c r="AK118" s="2">
        <f>ABS(AVERAGE(eod_group_score_df_negative!M118:M122))</f>
        <v>3.5275683850783834E-2</v>
      </c>
      <c r="AL118" s="2">
        <f>ABS(AVERAGE(eod_group_score_df_negative!N118:N122))</f>
        <v>5.9512507657347703E-2</v>
      </c>
      <c r="AM118" s="2">
        <f>ABS(AVERAGE(eod_group_score_df_negative!O118:O122))</f>
        <v>9.8895159939226887E-2</v>
      </c>
      <c r="AN118" s="2">
        <f>ABS(AVERAGE(eod_group_score_df_negative!P118:P122))</f>
        <v>6.8808743234822153E-2</v>
      </c>
      <c r="AO118" s="2">
        <f>ABS(AVERAGE(eod_group_score_df_negative!Q118:Q122))</f>
        <v>4.4882258029814527E-2</v>
      </c>
      <c r="AP118" s="2">
        <f>ABS(AVERAGE(eod_group_score_df_negative!R118:R122))</f>
        <v>0.26878907459504675</v>
      </c>
      <c r="AQ118" s="2">
        <f>ABS(AVERAGE(eod_group_score_df_negative!S118:S122))</f>
        <v>7.6834634660456785E-2</v>
      </c>
      <c r="AR118" s="2">
        <f>ABS(AVERAGE(eod_group_score_df_negative!T118:T122))</f>
        <v>0.10358546760793567</v>
      </c>
      <c r="AS118" s="2">
        <f>ABS(AVERAGE(eod_group_score_df_negative!U118:U122))</f>
        <v>0.10013350964189019</v>
      </c>
      <c r="AT118" s="2">
        <f>ABS(AVERAGE(eod_group_score_df_negative!V118:V122))</f>
        <v>9.0252390967981169E-2</v>
      </c>
      <c r="AU118" s="2">
        <f>ABS(AVERAGE(eod_group_score_df_negative!W118:W122))</f>
        <v>5.2095842580109998E-2</v>
      </c>
      <c r="AV118" s="2">
        <f>ABS(AVERAGE(eod_group_score_df_negative!X118:X122))</f>
        <v>9.9721484570722912E-2</v>
      </c>
      <c r="AW118" s="2">
        <f>ABS(AVERAGE(eod_group_score_df_negative!Y118:Y122))</f>
        <v>1.3622865623253993E-2</v>
      </c>
      <c r="AX118" t="s">
        <v>277</v>
      </c>
      <c r="AY118" s="4">
        <f t="shared" si="235"/>
        <v>0.57482901454835189</v>
      </c>
      <c r="AZ118" s="4">
        <f t="shared" si="236"/>
        <v>0.58382464686430646</v>
      </c>
      <c r="BA118" s="4">
        <f t="shared" si="237"/>
        <v>0.78546792585675806</v>
      </c>
      <c r="BB118" s="4">
        <f t="shared" si="238"/>
        <v>0.84352715500828601</v>
      </c>
      <c r="BC118" s="4">
        <f t="shared" si="239"/>
        <v>0.64462072430316353</v>
      </c>
      <c r="BD118" s="4">
        <f t="shared" si="240"/>
        <v>0.6707205644260078</v>
      </c>
      <c r="BE118" s="4">
        <f t="shared" si="241"/>
        <v>0.68921452309414077</v>
      </c>
      <c r="BF118" s="4">
        <f t="shared" si="242"/>
        <v>0.82852037655251132</v>
      </c>
      <c r="BG118" s="4">
        <f t="shared" si="243"/>
        <v>0.84740100839147625</v>
      </c>
      <c r="BH118" s="4">
        <f t="shared" si="244"/>
        <v>0.22900549453292746</v>
      </c>
      <c r="BI118" s="4">
        <f t="shared" si="245"/>
        <v>0.89855981959878406</v>
      </c>
      <c r="BJ118" s="4">
        <f t="shared" si="246"/>
        <v>0.81182863507058944</v>
      </c>
      <c r="BK118" s="4">
        <f t="shared" si="247"/>
        <v>0.61089100463926405</v>
      </c>
      <c r="BL118" s="4">
        <f t="shared" si="248"/>
        <v>0.83870412691060825</v>
      </c>
      <c r="BM118" s="4">
        <f t="shared" si="249"/>
        <v>0.81440527381273053</v>
      </c>
      <c r="BN118" s="4">
        <f t="shared" si="250"/>
        <v>7.7497455253192321E-2</v>
      </c>
      <c r="BO118" s="4">
        <f t="shared" si="251"/>
        <v>0.68140350193097465</v>
      </c>
      <c r="BP118" s="4">
        <f t="shared" si="252"/>
        <v>0.5626873441469068</v>
      </c>
      <c r="BQ118" s="4">
        <f t="shared" si="253"/>
        <v>0.58638478119028825</v>
      </c>
      <c r="BR118" s="4">
        <f t="shared" si="254"/>
        <v>0.52635918639386881</v>
      </c>
      <c r="BS118" s="4">
        <f t="shared" si="255"/>
        <v>0.84885022551147593</v>
      </c>
      <c r="BT118" s="4">
        <f t="shared" si="256"/>
        <v>0.70639032288338988</v>
      </c>
      <c r="BU118" s="4">
        <f t="shared" si="257"/>
        <v>0.95550454355798431</v>
      </c>
      <c r="BV118" t="s">
        <v>277</v>
      </c>
      <c r="BW118" s="1">
        <f t="shared" si="231"/>
        <v>45343</v>
      </c>
      <c r="BX118">
        <f>group_stock_price_index[[#This Row],[VNINDEX]]</f>
        <v>1230.04</v>
      </c>
      <c r="BY118" s="5">
        <f t="shared" si="258"/>
        <v>0.60910923332240863</v>
      </c>
      <c r="BZ118" s="5">
        <f t="shared" si="259"/>
        <v>0.56566024468800225</v>
      </c>
      <c r="CA118" s="5">
        <f t="shared" si="260"/>
        <v>0.65638691959193862</v>
      </c>
      <c r="CB118" s="5">
        <f t="shared" si="261"/>
        <v>0.73374314033097643</v>
      </c>
      <c r="CC118" s="5">
        <f t="shared" si="262"/>
        <v>0</v>
      </c>
      <c r="CD118" s="5">
        <f t="shared" ref="CD118:CE118" si="428">IF(AVERAGE(BS118:BS122)&lt;0,0,AVERAGE(BS118:BS122))</f>
        <v>0.73224737329604284</v>
      </c>
      <c r="CE118" s="5">
        <f t="shared" si="428"/>
        <v>0.59094800314289619</v>
      </c>
      <c r="CF118" s="5">
        <f t="shared" ref="CF118:CG118" si="429">IF(AVERAGE(BE118:BE122)&lt;0,0,AVERAGE(BE118:BE122))</f>
        <v>0.69729684750541621</v>
      </c>
      <c r="CG118" s="5">
        <f t="shared" si="429"/>
        <v>0.81354454419762878</v>
      </c>
      <c r="CH118" s="5">
        <f t="shared" si="265"/>
        <v>0.51722732047555497</v>
      </c>
      <c r="CI118" s="5">
        <f t="shared" si="266"/>
        <v>0.76595385378918146</v>
      </c>
      <c r="CJ118" s="5">
        <f t="shared" si="267"/>
        <v>0.84361448353576718</v>
      </c>
      <c r="CK118" s="5">
        <f t="shared" si="268"/>
        <v>0.75675174613927132</v>
      </c>
      <c r="CL118" s="5">
        <f t="shared" si="269"/>
        <v>0.54984514408337071</v>
      </c>
      <c r="CM118" s="5">
        <f t="shared" si="270"/>
        <v>0.12861197110956607</v>
      </c>
      <c r="CN118" s="5">
        <f t="shared" si="271"/>
        <v>0.85418447416882304</v>
      </c>
      <c r="CO118" s="5">
        <f t="shared" si="272"/>
        <v>0.69476727666416738</v>
      </c>
      <c r="CP118" s="5">
        <f t="shared" si="273"/>
        <v>0.39382550113899212</v>
      </c>
      <c r="CQ118" s="5">
        <f t="shared" si="274"/>
        <v>0.57743932694755529</v>
      </c>
      <c r="CR118" s="5">
        <f t="shared" ref="CR118:CS118" si="430">IF(AVERAGE(BH118:BH122)&lt;0,0,AVERAGE(BH118:BH122))</f>
        <v>0.22305521039929083</v>
      </c>
      <c r="CS118" s="5">
        <f t="shared" si="430"/>
        <v>0.88757028472865207</v>
      </c>
      <c r="CT118" s="5">
        <f t="shared" si="276"/>
        <v>0.53381079408110288</v>
      </c>
      <c r="CU118" s="5">
        <f t="shared" si="277"/>
        <v>0.59979323037778542</v>
      </c>
    </row>
    <row r="119" spans="1:99" x14ac:dyDescent="0.25">
      <c r="A119" s="1">
        <f>eod_group_score_df_positive[[#This Row],[date]]</f>
        <v>45342</v>
      </c>
      <c r="B119" s="1" t="s">
        <v>277</v>
      </c>
      <c r="C119" s="2">
        <f>AVERAGE(eod_group_score_df_positive!C119:C123)</f>
        <v>0.29691453038592702</v>
      </c>
      <c r="D119" s="2">
        <f>AVERAGE(eod_group_score_df_positive!D119:D123)</f>
        <v>0.55628473236790532</v>
      </c>
      <c r="E119" s="2">
        <f>AVERAGE(eod_group_score_df_positive!E119:E123)</f>
        <v>0.75395826909852981</v>
      </c>
      <c r="F119" s="2">
        <f>AVERAGE(eod_group_score_df_positive!F119:F123)</f>
        <v>0.19921373338799983</v>
      </c>
      <c r="G119" s="2">
        <f>AVERAGE(eod_group_score_df_positive!G119:G123)</f>
        <v>0.36307666585114512</v>
      </c>
      <c r="H119" s="2">
        <f>AVERAGE(eod_group_score_df_positive!H119:H123)</f>
        <v>0.3721615720076149</v>
      </c>
      <c r="I119" s="2">
        <f>AVERAGE(eod_group_score_df_positive!I119:I123)</f>
        <v>0.53427946654799086</v>
      </c>
      <c r="J119" s="2">
        <f>AVERAGE(eod_group_score_df_positive!J119:J123)</f>
        <v>1.0726453460034713</v>
      </c>
      <c r="K119" s="2">
        <f>AVERAGE(eod_group_score_df_positive!K119:K123)</f>
        <v>0.40386739681179062</v>
      </c>
      <c r="L119" s="2">
        <f>AVERAGE(eod_group_score_df_positive!L119:L123)</f>
        <v>0.24847168323119972</v>
      </c>
      <c r="M119" s="2">
        <f>AVERAGE(eod_group_score_df_positive!M119:M123)</f>
        <v>0.67849264870939208</v>
      </c>
      <c r="N119" s="2">
        <f>AVERAGE(eod_group_score_df_positive!N119:N123)</f>
        <v>0.38300783530858118</v>
      </c>
      <c r="O119" s="2">
        <f>AVERAGE(eod_group_score_df_positive!O119:O123)</f>
        <v>0.60356610644235253</v>
      </c>
      <c r="P119" s="2">
        <f>AVERAGE(eod_group_score_df_positive!P119:P123)</f>
        <v>0.83452227494864428</v>
      </c>
      <c r="Q119" s="2">
        <f>AVERAGE(eod_group_score_df_positive!Q119:Q123)</f>
        <v>0.58702733653919925</v>
      </c>
      <c r="R119" s="2">
        <f>AVERAGE(eod_group_score_df_positive!R119:R123)</f>
        <v>0.3022434332388072</v>
      </c>
      <c r="S119" s="2">
        <f>AVERAGE(eod_group_score_df_positive!S119:S123)</f>
        <v>0.36110159572286027</v>
      </c>
      <c r="T119" s="2">
        <f>AVERAGE(eod_group_score_df_positive!T119:T123)</f>
        <v>0.432255388747323</v>
      </c>
      <c r="U119" s="2">
        <f>AVERAGE(eod_group_score_df_positive!U119:U123)</f>
        <v>0.37634437169140306</v>
      </c>
      <c r="V119" s="2">
        <f>AVERAGE(eod_group_score_df_positive!V119:V123)</f>
        <v>0.33845954272138856</v>
      </c>
      <c r="W119" s="2">
        <f>AVERAGE(eod_group_score_df_positive!W119:W123)</f>
        <v>0.61961589476817303</v>
      </c>
      <c r="X119" s="2">
        <f>AVERAGE(eod_group_score_df_positive!X119:X123)</f>
        <v>0.61058711931759879</v>
      </c>
      <c r="Y119" s="2">
        <f>AVERAGE(eod_group_score_df_positive!Y119:Y123)</f>
        <v>0.32521057218649685</v>
      </c>
      <c r="Z119" s="1" t="s">
        <v>277</v>
      </c>
      <c r="AA119" s="2">
        <f>ABS(AVERAGE(eod_group_score_df_negative!C119:C123))</f>
        <v>9.8752021925922584E-2</v>
      </c>
      <c r="AB119" s="2">
        <f>ABS(AVERAGE(eod_group_score_df_negative!D119:D123))</f>
        <v>0.14496099804564275</v>
      </c>
      <c r="AC119" s="2">
        <f>ABS(AVERAGE(eod_group_score_df_negative!E119:E123))</f>
        <v>8.5838441690492012E-2</v>
      </c>
      <c r="AD119" s="2">
        <f>ABS(AVERAGE(eod_group_score_df_negative!F119:F123))</f>
        <v>8.7100045970614715E-2</v>
      </c>
      <c r="AE119" s="2">
        <f>ABS(AVERAGE(eod_group_score_df_negative!G119:G123))</f>
        <v>5.4498680063656692E-2</v>
      </c>
      <c r="AF119" s="2">
        <f>ABS(AVERAGE(eod_group_score_df_negative!H119:H123))</f>
        <v>5.8678876781786071E-2</v>
      </c>
      <c r="AG119" s="2">
        <f>ABS(AVERAGE(eod_group_score_df_negative!I119:I123))</f>
        <v>0.10210582483073249</v>
      </c>
      <c r="AH119" s="2">
        <f>ABS(AVERAGE(eod_group_score_df_negative!J119:J123))</f>
        <v>7.1154033870323402E-2</v>
      </c>
      <c r="AI119" s="2">
        <f>ABS(AVERAGE(eod_group_score_df_negative!K119:K123))</f>
        <v>3.296742850854837E-2</v>
      </c>
      <c r="AJ119" s="2">
        <f>ABS(AVERAGE(eod_group_score_df_negative!L119:L123))</f>
        <v>0.17076543371587422</v>
      </c>
      <c r="AK119" s="2">
        <f>ABS(AVERAGE(eod_group_score_df_negative!M119:M123))</f>
        <v>1.9014918499579366E-2</v>
      </c>
      <c r="AL119" s="2">
        <f>ABS(AVERAGE(eod_group_score_df_negative!N119:N123))</f>
        <v>6.8017132684801251E-2</v>
      </c>
      <c r="AM119" s="2">
        <f>ABS(AVERAGE(eod_group_score_df_negative!O119:O123))</f>
        <v>8.3815633113309224E-2</v>
      </c>
      <c r="AN119" s="2">
        <f>ABS(AVERAGE(eod_group_score_df_negative!P119:P123))</f>
        <v>7.0547692275029356E-2</v>
      </c>
      <c r="AO119" s="2">
        <f>ABS(AVERAGE(eod_group_score_df_negative!Q119:Q123))</f>
        <v>4.9153745068183492E-2</v>
      </c>
      <c r="AP119" s="2">
        <f>ABS(AVERAGE(eod_group_score_df_negative!R119:R123))</f>
        <v>0.2624578935116389</v>
      </c>
      <c r="AQ119" s="2">
        <f>ABS(AVERAGE(eod_group_score_df_negative!S119:S123))</f>
        <v>4.2582074306393457E-2</v>
      </c>
      <c r="AR119" s="2">
        <f>ABS(AVERAGE(eod_group_score_df_negative!T119:T123))</f>
        <v>0.10444142529148823</v>
      </c>
      <c r="AS119" s="2">
        <f>ABS(AVERAGE(eod_group_score_df_negative!U119:U123))</f>
        <v>8.219804483229487E-2</v>
      </c>
      <c r="AT119" s="2">
        <f>ABS(AVERAGE(eod_group_score_df_negative!V119:V123))</f>
        <v>7.2755302478779774E-2</v>
      </c>
      <c r="AU119" s="2">
        <f>ABS(AVERAGE(eod_group_score_df_negative!W119:W123))</f>
        <v>5.4722844342216415E-2</v>
      </c>
      <c r="AV119" s="2">
        <f>ABS(AVERAGE(eod_group_score_df_negative!X119:X123))</f>
        <v>5.1647413284259112E-2</v>
      </c>
      <c r="AW119" s="2">
        <f>ABS(AVERAGE(eod_group_score_df_negative!Y119:Y123))</f>
        <v>2.9271453025192906E-2</v>
      </c>
      <c r="AX119" t="s">
        <v>277</v>
      </c>
      <c r="AY119" s="4">
        <f t="shared" si="235"/>
        <v>0.50083209536453344</v>
      </c>
      <c r="AZ119" s="4">
        <f t="shared" si="236"/>
        <v>0.58656148120815099</v>
      </c>
      <c r="BA119" s="4">
        <f t="shared" si="237"/>
        <v>0.79557328437296815</v>
      </c>
      <c r="BB119" s="4">
        <f t="shared" si="238"/>
        <v>0.39157628972149522</v>
      </c>
      <c r="BC119" s="4">
        <f t="shared" si="239"/>
        <v>0.73897558561909871</v>
      </c>
      <c r="BD119" s="4">
        <f t="shared" si="240"/>
        <v>0.72760739180053691</v>
      </c>
      <c r="BE119" s="4">
        <f t="shared" si="241"/>
        <v>0.67910689887404185</v>
      </c>
      <c r="BF119" s="4">
        <f t="shared" si="242"/>
        <v>0.87558301722776866</v>
      </c>
      <c r="BG119" s="4">
        <f t="shared" si="243"/>
        <v>0.84906226977497612</v>
      </c>
      <c r="BH119" s="4">
        <f t="shared" si="244"/>
        <v>0.18535155017091542</v>
      </c>
      <c r="BI119" s="4">
        <f t="shared" si="245"/>
        <v>0.94547752771868476</v>
      </c>
      <c r="BJ119" s="4">
        <f t="shared" si="246"/>
        <v>0.69838861477043901</v>
      </c>
      <c r="BK119" s="4">
        <f t="shared" si="247"/>
        <v>0.7561307544553354</v>
      </c>
      <c r="BL119" s="4">
        <f t="shared" si="248"/>
        <v>0.84410555022295952</v>
      </c>
      <c r="BM119" s="4">
        <f t="shared" si="249"/>
        <v>0.84547247163027528</v>
      </c>
      <c r="BN119" s="4">
        <f t="shared" si="250"/>
        <v>7.0454128301969454E-2</v>
      </c>
      <c r="BO119" s="4">
        <f t="shared" si="251"/>
        <v>0.78903246542864791</v>
      </c>
      <c r="BP119" s="4">
        <f t="shared" si="252"/>
        <v>0.61079916049609517</v>
      </c>
      <c r="BQ119" s="4">
        <f t="shared" si="253"/>
        <v>0.6414811722088668</v>
      </c>
      <c r="BR119" s="4">
        <f t="shared" si="254"/>
        <v>0.64614457222056543</v>
      </c>
      <c r="BS119" s="4">
        <f t="shared" si="255"/>
        <v>0.83769924173596</v>
      </c>
      <c r="BT119" s="4">
        <f t="shared" si="256"/>
        <v>0.84402077891848604</v>
      </c>
      <c r="BU119" s="4">
        <f t="shared" si="257"/>
        <v>0.83484943696249436</v>
      </c>
      <c r="BV119" t="s">
        <v>277</v>
      </c>
      <c r="BW119" s="1">
        <f t="shared" si="231"/>
        <v>45342</v>
      </c>
      <c r="BX119">
        <f>group_stock_price_index[[#This Row],[VNINDEX]]</f>
        <v>1230.06</v>
      </c>
      <c r="BY119" s="5">
        <f t="shared" si="258"/>
        <v>0.60285486152793377</v>
      </c>
      <c r="BZ119" s="5">
        <f t="shared" si="259"/>
        <v>0.45068016970822333</v>
      </c>
      <c r="CA119" s="5">
        <f t="shared" si="260"/>
        <v>0.65427299834337949</v>
      </c>
      <c r="CB119" s="5">
        <f t="shared" si="261"/>
        <v>0.62830754839405478</v>
      </c>
      <c r="CC119" s="5">
        <f t="shared" si="262"/>
        <v>0</v>
      </c>
      <c r="CD119" s="5">
        <f t="shared" ref="CD119:CE119" si="431">IF(AVERAGE(BS119:BS123)&lt;0,0,AVERAGE(BS119:BS123))</f>
        <v>0.60594330124323315</v>
      </c>
      <c r="CE119" s="5">
        <f t="shared" si="431"/>
        <v>0.48937681331171579</v>
      </c>
      <c r="CF119" s="5">
        <f t="shared" ref="CF119:CG119" si="432">IF(AVERAGE(BE119:BE123)&lt;0,0,AVERAGE(BE119:BE123))</f>
        <v>0.66597755353962318</v>
      </c>
      <c r="CG119" s="5">
        <f t="shared" si="432"/>
        <v>0.80427000035339946</v>
      </c>
      <c r="CH119" s="5">
        <f t="shared" si="265"/>
        <v>0.47141153163649285</v>
      </c>
      <c r="CI119" s="5">
        <f t="shared" si="266"/>
        <v>0.70161009992769341</v>
      </c>
      <c r="CJ119" s="5">
        <f t="shared" si="267"/>
        <v>0.71802602858914999</v>
      </c>
      <c r="CK119" s="5">
        <f t="shared" si="268"/>
        <v>0.74849843112740311</v>
      </c>
      <c r="CL119" s="5">
        <f t="shared" si="269"/>
        <v>0.57344978488693199</v>
      </c>
      <c r="CM119" s="5">
        <f t="shared" si="270"/>
        <v>0.11186780142302297</v>
      </c>
      <c r="CN119" s="5">
        <f t="shared" si="271"/>
        <v>0.85237233879894736</v>
      </c>
      <c r="CO119" s="5">
        <f t="shared" si="272"/>
        <v>0.71612216731670664</v>
      </c>
      <c r="CP119" s="5">
        <f t="shared" si="273"/>
        <v>0.32688779220520814</v>
      </c>
      <c r="CQ119" s="5">
        <f t="shared" si="274"/>
        <v>0.59575707490977337</v>
      </c>
      <c r="CR119" s="5">
        <f t="shared" ref="CR119:CS119" si="433">IF(AVERAGE(BH119:BH123)&lt;0,0,AVERAGE(BH119:BH123))</f>
        <v>0.2147286386075388</v>
      </c>
      <c r="CS119" s="5">
        <f t="shared" si="433"/>
        <v>0.86103055466206724</v>
      </c>
      <c r="CT119" s="5">
        <f t="shared" si="276"/>
        <v>0.56110293668536448</v>
      </c>
      <c r="CU119" s="5">
        <f t="shared" si="277"/>
        <v>0.46970420558403109</v>
      </c>
    </row>
    <row r="120" spans="1:99" x14ac:dyDescent="0.25">
      <c r="A120" s="1">
        <f>eod_group_score_df_positive[[#This Row],[date]]</f>
        <v>45341</v>
      </c>
      <c r="B120" s="1" t="s">
        <v>277</v>
      </c>
      <c r="C120" s="2">
        <f>AVERAGE(eod_group_score_df_positive!C120:C124)</f>
        <v>0.43010705295411089</v>
      </c>
      <c r="D120" s="2">
        <f>AVERAGE(eod_group_score_df_positive!D120:D124)</f>
        <v>0.56253663530221498</v>
      </c>
      <c r="E120" s="2">
        <f>AVERAGE(eod_group_score_df_positive!E120:E124)</f>
        <v>0.68600202698100432</v>
      </c>
      <c r="F120" s="2">
        <f>AVERAGE(eod_group_score_df_positive!F120:F124)</f>
        <v>0.11589733926243455</v>
      </c>
      <c r="G120" s="2">
        <f>AVERAGE(eod_group_score_df_positive!G120:G124)</f>
        <v>0.31498922940172586</v>
      </c>
      <c r="H120" s="2">
        <f>AVERAGE(eod_group_score_df_positive!H120:H124)</f>
        <v>0.25511847961398759</v>
      </c>
      <c r="I120" s="2">
        <f>AVERAGE(eod_group_score_df_positive!I120:I124)</f>
        <v>0.5560242746462315</v>
      </c>
      <c r="J120" s="2">
        <f>AVERAGE(eod_group_score_df_positive!J120:J124)</f>
        <v>1.2567427066111505</v>
      </c>
      <c r="K120" s="2">
        <f>AVERAGE(eod_group_score_df_positive!K120:K124)</f>
        <v>0.31430668700464709</v>
      </c>
      <c r="L120" s="2">
        <f>AVERAGE(eod_group_score_df_positive!L120:L124)</f>
        <v>0.23916208364365293</v>
      </c>
      <c r="M120" s="2">
        <f>AVERAGE(eod_group_score_df_positive!M120:M124)</f>
        <v>0.8084788259987542</v>
      </c>
      <c r="N120" s="2">
        <f>AVERAGE(eod_group_score_df_positive!N120:N124)</f>
        <v>0.32834252398732022</v>
      </c>
      <c r="O120" s="2">
        <f>AVERAGE(eod_group_score_df_positive!O120:O124)</f>
        <v>0.63761507662966321</v>
      </c>
      <c r="P120" s="2">
        <f>AVERAGE(eod_group_score_df_positive!P120:P124)</f>
        <v>0.49517037818247411</v>
      </c>
      <c r="Q120" s="2">
        <f>AVERAGE(eod_group_score_df_positive!Q120:Q124)</f>
        <v>0.58316159554816427</v>
      </c>
      <c r="R120" s="2">
        <f>AVERAGE(eod_group_score_df_positive!R120:R124)</f>
        <v>0.30668199481675235</v>
      </c>
      <c r="S120" s="2">
        <f>AVERAGE(eod_group_score_df_positive!S120:S124)</f>
        <v>0.42936054397693624</v>
      </c>
      <c r="T120" s="2">
        <f>AVERAGE(eod_group_score_df_positive!T120:T124)</f>
        <v>0.43176496127975356</v>
      </c>
      <c r="U120" s="2">
        <f>AVERAGE(eod_group_score_df_positive!U120:U124)</f>
        <v>0.43912430799970803</v>
      </c>
      <c r="V120" s="2">
        <f>AVERAGE(eod_group_score_df_positive!V120:V124)</f>
        <v>0.35753434668874129</v>
      </c>
      <c r="W120" s="2">
        <f>AVERAGE(eod_group_score_df_positive!W120:W124)</f>
        <v>0.64867048419620776</v>
      </c>
      <c r="X120" s="2">
        <f>AVERAGE(eod_group_score_df_positive!X120:X124)</f>
        <v>0.47682558455851759</v>
      </c>
      <c r="Y120" s="2">
        <f>AVERAGE(eod_group_score_df_positive!Y120:Y124)</f>
        <v>0.18507712800639903</v>
      </c>
      <c r="Z120" s="1" t="s">
        <v>277</v>
      </c>
      <c r="AA120" s="2">
        <f>ABS(AVERAGE(eod_group_score_df_negative!C120:C124))</f>
        <v>9.5018212317816389E-2</v>
      </c>
      <c r="AB120" s="2">
        <f>ABS(AVERAGE(eod_group_score_df_negative!D120:D124))</f>
        <v>7.7803339226152887E-2</v>
      </c>
      <c r="AC120" s="2">
        <f>ABS(AVERAGE(eod_group_score_df_negative!E120:E124))</f>
        <v>7.1966161495938041E-2</v>
      </c>
      <c r="AD120" s="2">
        <f>ABS(AVERAGE(eod_group_score_df_negative!F120:F124))</f>
        <v>8.812276439419145E-2</v>
      </c>
      <c r="AE120" s="2">
        <f>ABS(AVERAGE(eod_group_score_df_negative!G120:G124))</f>
        <v>5.3445541263841698E-2</v>
      </c>
      <c r="AF120" s="2">
        <f>ABS(AVERAGE(eod_group_score_df_negative!H120:H124))</f>
        <v>7.1646683413247134E-2</v>
      </c>
      <c r="AG120" s="2">
        <f>ABS(AVERAGE(eod_group_score_df_negative!I120:I124))</f>
        <v>6.6173469590673412E-2</v>
      </c>
      <c r="AH120" s="2">
        <f>ABS(AVERAGE(eod_group_score_df_negative!J120:J124))</f>
        <v>4.1643676674913303E-2</v>
      </c>
      <c r="AI120" s="2">
        <f>ABS(AVERAGE(eod_group_score_df_negative!K120:K124))</f>
        <v>3.3909366639096175E-2</v>
      </c>
      <c r="AJ120" s="2">
        <f>ABS(AVERAGE(eod_group_score_df_negative!L120:L124))</f>
        <v>8.9475057512650613E-2</v>
      </c>
      <c r="AK120" s="2">
        <f>ABS(AVERAGE(eod_group_score_df_negative!M120:M124))</f>
        <v>1.537247525016211E-2</v>
      </c>
      <c r="AL120" s="2">
        <f>ABS(AVERAGE(eod_group_score_df_negative!N120:N124))</f>
        <v>7.1941870858443141E-2</v>
      </c>
      <c r="AM120" s="2">
        <f>ABS(AVERAGE(eod_group_score_df_negative!O120:O124))</f>
        <v>5.253172651926493E-2</v>
      </c>
      <c r="AN120" s="2">
        <f>ABS(AVERAGE(eod_group_score_df_negative!P120:P124))</f>
        <v>6.9198725084090265E-2</v>
      </c>
      <c r="AO120" s="2">
        <f>ABS(AVERAGE(eod_group_score_df_negative!Q120:Q124))</f>
        <v>5.047207103769806E-2</v>
      </c>
      <c r="AP120" s="2">
        <f>ABS(AVERAGE(eod_group_score_df_negative!R120:R124))</f>
        <v>0.26726968131000367</v>
      </c>
      <c r="AQ120" s="2">
        <f>ABS(AVERAGE(eod_group_score_df_negative!S120:S124))</f>
        <v>4.1902477361060605E-2</v>
      </c>
      <c r="AR120" s="2">
        <f>ABS(AVERAGE(eod_group_score_df_negative!T120:T124))</f>
        <v>8.4825255804514527E-2</v>
      </c>
      <c r="AS120" s="2">
        <f>ABS(AVERAGE(eod_group_score_df_negative!U120:U124))</f>
        <v>2.6236872310960925E-2</v>
      </c>
      <c r="AT120" s="2">
        <f>ABS(AVERAGE(eod_group_score_df_negative!V120:V124))</f>
        <v>5.8812448021043531E-2</v>
      </c>
      <c r="AU120" s="2">
        <f>ABS(AVERAGE(eod_group_score_df_negative!W120:W124))</f>
        <v>5.3145206796620902E-2</v>
      </c>
      <c r="AV120" s="2">
        <f>ABS(AVERAGE(eod_group_score_df_negative!X120:X124))</f>
        <v>4.6266705991794381E-2</v>
      </c>
      <c r="AW120" s="2">
        <f>ABS(AVERAGE(eod_group_score_df_negative!Y120:Y124))</f>
        <v>2.7694014228808204E-2</v>
      </c>
      <c r="AX120" t="s">
        <v>277</v>
      </c>
      <c r="AY120" s="4">
        <f t="shared" si="235"/>
        <v>0.63811220445234984</v>
      </c>
      <c r="AZ120" s="4">
        <f t="shared" si="236"/>
        <v>0.75699365236893823</v>
      </c>
      <c r="BA120" s="4">
        <f t="shared" si="237"/>
        <v>0.8101076995314368</v>
      </c>
      <c r="BB120" s="4">
        <f t="shared" si="238"/>
        <v>0.13613646091950243</v>
      </c>
      <c r="BC120" s="4">
        <f t="shared" si="239"/>
        <v>0.70987786431072308</v>
      </c>
      <c r="BD120" s="4">
        <f t="shared" si="240"/>
        <v>0.5614790588476799</v>
      </c>
      <c r="BE120" s="4">
        <f t="shared" si="241"/>
        <v>0.78729119414654292</v>
      </c>
      <c r="BF120" s="4">
        <f t="shared" si="242"/>
        <v>0.93585318328813949</v>
      </c>
      <c r="BG120" s="4">
        <f t="shared" si="243"/>
        <v>0.80523949838459463</v>
      </c>
      <c r="BH120" s="4">
        <f t="shared" si="244"/>
        <v>0.45547811669834809</v>
      </c>
      <c r="BI120" s="4">
        <f t="shared" si="245"/>
        <v>0.96268143237290937</v>
      </c>
      <c r="BJ120" s="4">
        <f t="shared" si="246"/>
        <v>0.64054621271876644</v>
      </c>
      <c r="BK120" s="4">
        <f t="shared" si="247"/>
        <v>0.84776651495137323</v>
      </c>
      <c r="BL120" s="4">
        <f t="shared" si="248"/>
        <v>0.75477493475965096</v>
      </c>
      <c r="BM120" s="4">
        <f t="shared" si="249"/>
        <v>0.84069005894320281</v>
      </c>
      <c r="BN120" s="4">
        <f t="shared" si="250"/>
        <v>6.866834813118404E-2</v>
      </c>
      <c r="BO120" s="4">
        <f t="shared" si="251"/>
        <v>0.82216946603579344</v>
      </c>
      <c r="BP120" s="4">
        <f t="shared" si="252"/>
        <v>0.6715955780839824</v>
      </c>
      <c r="BQ120" s="4">
        <f t="shared" si="253"/>
        <v>0.88724082101800772</v>
      </c>
      <c r="BR120" s="4">
        <f t="shared" si="254"/>
        <v>0.71748336354053677</v>
      </c>
      <c r="BS120" s="4">
        <f t="shared" si="255"/>
        <v>0.84854939130403684</v>
      </c>
      <c r="BT120" s="4">
        <f t="shared" si="256"/>
        <v>0.82310308590814785</v>
      </c>
      <c r="BU120" s="4">
        <f t="shared" si="257"/>
        <v>0.73968260979495104</v>
      </c>
      <c r="BV120" t="s">
        <v>277</v>
      </c>
      <c r="BW120" s="1">
        <f t="shared" si="231"/>
        <v>45341</v>
      </c>
      <c r="BX120">
        <f>group_stock_price_index[[#This Row],[VNINDEX]]</f>
        <v>1224.97</v>
      </c>
      <c r="BY120" s="5">
        <f t="shared" si="258"/>
        <v>0.53665874826049487</v>
      </c>
      <c r="BZ120" s="5">
        <f t="shared" si="259"/>
        <v>0.23195545755572017</v>
      </c>
      <c r="CA120" s="5">
        <f t="shared" si="260"/>
        <v>0.52679631912611813</v>
      </c>
      <c r="CB120" s="5">
        <f t="shared" si="261"/>
        <v>0.34827495966389393</v>
      </c>
      <c r="CC120" s="5">
        <f t="shared" si="262"/>
        <v>0</v>
      </c>
      <c r="CD120" s="5">
        <f t="shared" ref="CD120:CE120" si="434">IF(AVERAGE(BS120:BS124)&lt;0,0,AVERAGE(BS120:BS124))</f>
        <v>0.36577172009329284</v>
      </c>
      <c r="CE120" s="5">
        <f t="shared" si="434"/>
        <v>0.27492451020920533</v>
      </c>
      <c r="CF120" s="5">
        <f t="shared" ref="CF120:CG120" si="435">IF(AVERAGE(BE120:BE124)&lt;0,0,AVERAGE(BE120:BE124))</f>
        <v>0.47589311656252847</v>
      </c>
      <c r="CG120" s="5">
        <f t="shared" si="435"/>
        <v>0.65784978129484184</v>
      </c>
      <c r="CH120" s="5">
        <f t="shared" si="265"/>
        <v>0.35954542493491093</v>
      </c>
      <c r="CI120" s="5">
        <f t="shared" si="266"/>
        <v>0.59107074248751723</v>
      </c>
      <c r="CJ120" s="5">
        <f t="shared" si="267"/>
        <v>0.45421885086799624</v>
      </c>
      <c r="CK120" s="5">
        <f t="shared" si="268"/>
        <v>0.57674869092007008</v>
      </c>
      <c r="CL120" s="5">
        <f t="shared" si="269"/>
        <v>0.56570250867990324</v>
      </c>
      <c r="CM120" s="5">
        <f t="shared" si="270"/>
        <v>0.12905744382164341</v>
      </c>
      <c r="CN120" s="5">
        <f t="shared" si="271"/>
        <v>0.74183216703070998</v>
      </c>
      <c r="CO120" s="5">
        <f t="shared" si="272"/>
        <v>0.53469222607949207</v>
      </c>
      <c r="CP120" s="5">
        <f t="shared" si="273"/>
        <v>0.15097663273026476</v>
      </c>
      <c r="CQ120" s="5">
        <f t="shared" si="274"/>
        <v>0.46911546177798435</v>
      </c>
      <c r="CR120" s="5">
        <f t="shared" ref="CR120:CS120" si="436">IF(AVERAGE(BH120:BH124)&lt;0,0,AVERAGE(BH120:BH124))</f>
        <v>0.19123331736972943</v>
      </c>
      <c r="CS120" s="5">
        <f t="shared" si="436"/>
        <v>0.79274382638593122</v>
      </c>
      <c r="CT120" s="5">
        <f t="shared" si="276"/>
        <v>0.45602402573800233</v>
      </c>
      <c r="CU120" s="5">
        <f t="shared" si="277"/>
        <v>0.32219996517399763</v>
      </c>
    </row>
    <row r="121" spans="1:99" x14ac:dyDescent="0.25">
      <c r="A121" s="1">
        <f>eod_group_score_df_positive[[#This Row],[date]]</f>
        <v>45338</v>
      </c>
      <c r="B121" s="1" t="s">
        <v>277</v>
      </c>
      <c r="C121" s="2">
        <f>AVERAGE(eod_group_score_df_positive!C121:C125)</f>
        <v>0.38689778420793275</v>
      </c>
      <c r="D121" s="2">
        <f>AVERAGE(eod_group_score_df_positive!D121:D125)</f>
        <v>0.51312471446511299</v>
      </c>
      <c r="E121" s="2">
        <f>AVERAGE(eod_group_score_df_positive!E121:E125)</f>
        <v>0.34100477769698323</v>
      </c>
      <c r="F121" s="2">
        <f>AVERAGE(eod_group_score_df_positive!F121:F125)</f>
        <v>7.9637581794317069E-2</v>
      </c>
      <c r="G121" s="2">
        <f>AVERAGE(eod_group_score_df_positive!G121:G125)</f>
        <v>0.25531053076226762</v>
      </c>
      <c r="H121" s="2">
        <f>AVERAGE(eod_group_score_df_positive!H121:H125)</f>
        <v>0.24498836192021009</v>
      </c>
      <c r="I121" s="2">
        <f>AVERAGE(eod_group_score_df_positive!I121:I125)</f>
        <v>0.54076487216719626</v>
      </c>
      <c r="J121" s="2">
        <f>AVERAGE(eod_group_score_df_positive!J121:J125)</f>
        <v>0.34619837729123459</v>
      </c>
      <c r="K121" s="2">
        <f>AVERAGE(eod_group_score_df_positive!K121:K125)</f>
        <v>0.28606885223635159</v>
      </c>
      <c r="L121" s="2">
        <f>AVERAGE(eod_group_score_df_positive!L121:L125)</f>
        <v>0.28976211361385162</v>
      </c>
      <c r="M121" s="2">
        <f>AVERAGE(eod_group_score_df_positive!M121:M125)</f>
        <v>0.44475023744127534</v>
      </c>
      <c r="N121" s="2">
        <f>AVERAGE(eod_group_score_df_positive!N121:N125)</f>
        <v>0.27776235897150442</v>
      </c>
      <c r="O121" s="2">
        <f>AVERAGE(eod_group_score_df_positive!O121:O125)</f>
        <v>0.44273819096281802</v>
      </c>
      <c r="P121" s="2">
        <f>AVERAGE(eod_group_score_df_positive!P121:P125)</f>
        <v>0.33902942222415799</v>
      </c>
      <c r="Q121" s="2">
        <f>AVERAGE(eod_group_score_df_positive!Q121:Q125)</f>
        <v>1.2361708717684083</v>
      </c>
      <c r="R121" s="2">
        <f>AVERAGE(eod_group_score_df_positive!R121:R125)</f>
        <v>0.30817728067631117</v>
      </c>
      <c r="S121" s="2">
        <f>AVERAGE(eod_group_score_df_positive!S121:S125)</f>
        <v>0.28966375569124386</v>
      </c>
      <c r="T121" s="2">
        <f>AVERAGE(eod_group_score_df_positive!T121:T125)</f>
        <v>0.22836960882841156</v>
      </c>
      <c r="U121" s="2">
        <f>AVERAGE(eod_group_score_df_positive!U121:U125)</f>
        <v>0.41757130004175719</v>
      </c>
      <c r="V121" s="2">
        <f>AVERAGE(eod_group_score_df_positive!V121:V125)</f>
        <v>0.36343124518557851</v>
      </c>
      <c r="W121" s="2">
        <f>AVERAGE(eod_group_score_df_positive!W121:W125)</f>
        <v>0.4269090756369292</v>
      </c>
      <c r="X121" s="2">
        <f>AVERAGE(eod_group_score_df_positive!X121:X125)</f>
        <v>0.33279527764434103</v>
      </c>
      <c r="Y121" s="2">
        <f>AVERAGE(eod_group_score_df_positive!Y121:Y125)</f>
        <v>9.9757126549538971E-2</v>
      </c>
      <c r="Z121" s="1" t="s">
        <v>277</v>
      </c>
      <c r="AA121" s="2">
        <f>ABS(AVERAGE(eod_group_score_df_negative!C121:C125))</f>
        <v>5.9727241187568537E-2</v>
      </c>
      <c r="AB121" s="2">
        <f>ABS(AVERAGE(eod_group_score_df_negative!D121:D125))</f>
        <v>2.5584481595931474E-2</v>
      </c>
      <c r="AC121" s="2">
        <f>ABS(AVERAGE(eod_group_score_df_negative!E121:E125))</f>
        <v>0.12005182801209668</v>
      </c>
      <c r="AD121" s="2">
        <f>ABS(AVERAGE(eod_group_score_df_negative!F121:F125))</f>
        <v>0.10912065199882795</v>
      </c>
      <c r="AE121" s="2">
        <f>ABS(AVERAGE(eod_group_score_df_negative!G121:G125))</f>
        <v>5.3112414131972006E-2</v>
      </c>
      <c r="AF121" s="2">
        <f>ABS(AVERAGE(eod_group_score_df_negative!H121:H125))</f>
        <v>6.1567373510988857E-2</v>
      </c>
      <c r="AG121" s="2">
        <f>ABS(AVERAGE(eod_group_score_df_negative!I121:I125))</f>
        <v>6.0996351065551124E-2</v>
      </c>
      <c r="AH121" s="2">
        <f>ABS(AVERAGE(eod_group_score_df_negative!J121:J125))</f>
        <v>5.3491543014955775E-2</v>
      </c>
      <c r="AI121" s="2">
        <f>ABS(AVERAGE(eod_group_score_df_negative!K121:K125))</f>
        <v>7.8941430682395557E-3</v>
      </c>
      <c r="AJ121" s="2">
        <f>ABS(AVERAGE(eod_group_score_df_negative!L121:L125))</f>
        <v>7.9710426696716435E-2</v>
      </c>
      <c r="AK121" s="2">
        <f>ABS(AVERAGE(eod_group_score_df_negative!M121:M125))</f>
        <v>3.0296083005204078E-2</v>
      </c>
      <c r="AL121" s="2">
        <f>ABS(AVERAGE(eod_group_score_df_negative!N121:N125))</f>
        <v>8.5282991899685273E-2</v>
      </c>
      <c r="AM121" s="2">
        <f>ABS(AVERAGE(eod_group_score_df_negative!O121:O125))</f>
        <v>7.4990205030716198E-2</v>
      </c>
      <c r="AN121" s="2">
        <f>ABS(AVERAGE(eod_group_score_df_negative!P121:P125))</f>
        <v>5.9174523338537212E-2</v>
      </c>
      <c r="AO121" s="2">
        <f>ABS(AVERAGE(eod_group_score_df_negative!Q121:Q125))</f>
        <v>4.7908976989722046E-2</v>
      </c>
      <c r="AP121" s="2">
        <f>ABS(AVERAGE(eod_group_score_df_negative!R121:R125))</f>
        <v>0.34659469057512393</v>
      </c>
      <c r="AQ121" s="2">
        <f>ABS(AVERAGE(eod_group_score_df_negative!S121:S125))</f>
        <v>5.3143423390569752E-2</v>
      </c>
      <c r="AR121" s="2">
        <f>ABS(AVERAGE(eod_group_score_df_negative!T121:T125))</f>
        <v>0.18646383679126458</v>
      </c>
      <c r="AS121" s="2">
        <f>ABS(AVERAGE(eod_group_score_df_negative!U121:U125))</f>
        <v>2.7306475086698766E-2</v>
      </c>
      <c r="AT121" s="2">
        <f>ABS(AVERAGE(eod_group_score_df_negative!V121:V125))</f>
        <v>0.10730838434337811</v>
      </c>
      <c r="AU121" s="2">
        <f>ABS(AVERAGE(eod_group_score_df_negative!W121:W125))</f>
        <v>0.12020109249271453</v>
      </c>
      <c r="AV121" s="2">
        <f>ABS(AVERAGE(eod_group_score_df_negative!X121:X125))</f>
        <v>0.16136790211297308</v>
      </c>
      <c r="AW121" s="2">
        <f>ABS(AVERAGE(eod_group_score_df_negative!Y121:Y125))</f>
        <v>2.8924292858768519E-2</v>
      </c>
      <c r="AX121" t="s">
        <v>277</v>
      </c>
      <c r="AY121" s="4">
        <f t="shared" si="235"/>
        <v>0.7325396572452334</v>
      </c>
      <c r="AZ121" s="4">
        <f t="shared" si="236"/>
        <v>0.90501561219670601</v>
      </c>
      <c r="BA121" s="4">
        <f t="shared" si="237"/>
        <v>0.47923171894495026</v>
      </c>
      <c r="BB121" s="4">
        <f t="shared" si="238"/>
        <v>-0.15619488279817542</v>
      </c>
      <c r="BC121" s="4">
        <f t="shared" si="239"/>
        <v>0.65558714089715586</v>
      </c>
      <c r="BD121" s="4">
        <f t="shared" si="240"/>
        <v>0.5983283534109145</v>
      </c>
      <c r="BE121" s="4">
        <f t="shared" si="241"/>
        <v>0.79727390629170158</v>
      </c>
      <c r="BF121" s="4">
        <f t="shared" si="242"/>
        <v>0.73233479106014221</v>
      </c>
      <c r="BG121" s="4">
        <f t="shared" si="243"/>
        <v>0.94629158639467537</v>
      </c>
      <c r="BH121" s="4">
        <f t="shared" si="244"/>
        <v>0.56851772188691407</v>
      </c>
      <c r="BI121" s="4">
        <f t="shared" si="245"/>
        <v>0.87244998350169367</v>
      </c>
      <c r="BJ121" s="4">
        <f t="shared" si="246"/>
        <v>0.53017995302771903</v>
      </c>
      <c r="BK121" s="4">
        <f t="shared" si="247"/>
        <v>0.71031063541798567</v>
      </c>
      <c r="BL121" s="4">
        <f t="shared" si="248"/>
        <v>0.70279288290366526</v>
      </c>
      <c r="BM121" s="4">
        <f t="shared" si="249"/>
        <v>0.92538006567729225</v>
      </c>
      <c r="BN121" s="4">
        <f t="shared" si="250"/>
        <v>-5.8672960336691504E-2</v>
      </c>
      <c r="BO121" s="4">
        <f t="shared" si="251"/>
        <v>0.68995151424243262</v>
      </c>
      <c r="BP121" s="4">
        <f t="shared" si="252"/>
        <v>0.10101830621334872</v>
      </c>
      <c r="BQ121" s="4">
        <f t="shared" si="253"/>
        <v>0.87724055184004568</v>
      </c>
      <c r="BR121" s="4">
        <f t="shared" si="254"/>
        <v>0.54408603987407744</v>
      </c>
      <c r="BS121" s="4">
        <f t="shared" si="255"/>
        <v>0.56059638626847241</v>
      </c>
      <c r="BT121" s="4">
        <f t="shared" si="256"/>
        <v>0.34690438817306612</v>
      </c>
      <c r="BU121" s="4">
        <f t="shared" si="257"/>
        <v>0.55045113751828556</v>
      </c>
      <c r="BV121" t="s">
        <v>277</v>
      </c>
      <c r="BW121" s="1">
        <f t="shared" si="231"/>
        <v>45338</v>
      </c>
      <c r="BX121">
        <f>group_stock_price_index[[#This Row],[VNINDEX]]</f>
        <v>1209.7</v>
      </c>
      <c r="BY121" s="5">
        <f t="shared" si="258"/>
        <v>0.43729835309878151</v>
      </c>
      <c r="BZ121" s="5">
        <f t="shared" si="259"/>
        <v>2.2570065741859623E-2</v>
      </c>
      <c r="CA121" s="5">
        <f t="shared" si="260"/>
        <v>0.423367540874313</v>
      </c>
      <c r="CB121" s="5">
        <f t="shared" si="261"/>
        <v>6.983353873423645E-2</v>
      </c>
      <c r="CC121" s="5">
        <f t="shared" si="262"/>
        <v>0</v>
      </c>
      <c r="CD121" s="5">
        <f t="shared" ref="CD121:CE121" si="437">IF(AVERAGE(BS121:BS125)&lt;0,0,AVERAGE(BS121:BS125))</f>
        <v>8.3434769622687838E-2</v>
      </c>
      <c r="CE121" s="5">
        <f t="shared" si="437"/>
        <v>0.15653504859681538</v>
      </c>
      <c r="CF121" s="5">
        <f t="shared" ref="CF121:CG121" si="438">IF(AVERAGE(BE121:BE125)&lt;0,0,AVERAGE(BE121:BE125))</f>
        <v>0.3955078989600086</v>
      </c>
      <c r="CG121" s="5">
        <f t="shared" si="438"/>
        <v>0.34255953844186837</v>
      </c>
      <c r="CH121" s="5">
        <f t="shared" si="265"/>
        <v>0.31235854884540631</v>
      </c>
      <c r="CI121" s="5">
        <f t="shared" si="266"/>
        <v>0.57520842046297094</v>
      </c>
      <c r="CJ121" s="5">
        <f t="shared" si="267"/>
        <v>0.43441645507226168</v>
      </c>
      <c r="CK121" s="5">
        <f t="shared" si="268"/>
        <v>0.35530104840877114</v>
      </c>
      <c r="CL121" s="5">
        <f t="shared" si="269"/>
        <v>0.59091942619922466</v>
      </c>
      <c r="CM121" s="5">
        <f t="shared" si="270"/>
        <v>0.25023255867298655</v>
      </c>
      <c r="CN121" s="5">
        <f t="shared" si="271"/>
        <v>0.64457079572663456</v>
      </c>
      <c r="CO121" s="5">
        <f t="shared" si="272"/>
        <v>0.29139288638520205</v>
      </c>
      <c r="CP121" s="5">
        <f t="shared" si="273"/>
        <v>1.5625930812077884E-2</v>
      </c>
      <c r="CQ121" s="5">
        <f t="shared" si="274"/>
        <v>0.33715757366229587</v>
      </c>
      <c r="CR121" s="5">
        <f t="shared" ref="CR121:CS121" si="439">IF(AVERAGE(BH121:BH125)&lt;0,0,AVERAGE(BH121:BH125))</f>
        <v>0.12563453514706971</v>
      </c>
      <c r="CS121" s="5">
        <f t="shared" si="439"/>
        <v>0.75502980295575095</v>
      </c>
      <c r="CT121" s="5">
        <f t="shared" si="276"/>
        <v>0.31801463769025562</v>
      </c>
      <c r="CU121" s="5">
        <f t="shared" si="277"/>
        <v>0.20821614306026098</v>
      </c>
    </row>
    <row r="122" spans="1:99" x14ac:dyDescent="0.25">
      <c r="A122" s="1">
        <f>eod_group_score_df_positive[[#This Row],[date]]</f>
        <v>45337</v>
      </c>
      <c r="B122" s="1" t="s">
        <v>277</v>
      </c>
      <c r="C122" s="2">
        <f>AVERAGE(eod_group_score_df_positive!C122:C126)</f>
        <v>0.40622529656521839</v>
      </c>
      <c r="D122" s="2">
        <f>AVERAGE(eod_group_score_df_positive!D122:D126)</f>
        <v>2.4837580180128622E-2</v>
      </c>
      <c r="E122" s="2">
        <f>AVERAGE(eod_group_score_df_positive!E122:E126)</f>
        <v>0.16713396687791576</v>
      </c>
      <c r="F122" s="2">
        <f>AVERAGE(eod_group_score_df_positive!F122:F126)</f>
        <v>4.8900475672698347E-2</v>
      </c>
      <c r="G122" s="2">
        <f>AVERAGE(eod_group_score_df_positive!G122:G126)</f>
        <v>0.25809521072277036</v>
      </c>
      <c r="H122" s="2">
        <f>AVERAGE(eod_group_score_df_positive!H122:H126)</f>
        <v>0.2628721390753217</v>
      </c>
      <c r="I122" s="2">
        <f>AVERAGE(eod_group_score_df_positive!I122:I126)</f>
        <v>0.35979829897531768</v>
      </c>
      <c r="J122" s="2">
        <f>AVERAGE(eod_group_score_df_positive!J122:J126)</f>
        <v>0.28093715425854787</v>
      </c>
      <c r="K122" s="2">
        <f>AVERAGE(eod_group_score_df_positive!K122:K126)</f>
        <v>0.28191942501941092</v>
      </c>
      <c r="L122" s="2">
        <f>AVERAGE(eod_group_score_df_positive!L122:L126)</f>
        <v>9.9046878908726904E-2</v>
      </c>
      <c r="M122" s="2">
        <f>AVERAGE(eod_group_score_df_positive!M122:M126)</f>
        <v>0.35736843712660576</v>
      </c>
      <c r="N122" s="2">
        <f>AVERAGE(eod_group_score_df_positive!N122:N126)</f>
        <v>0.15454213878141385</v>
      </c>
      <c r="O122" s="2">
        <f>AVERAGE(eod_group_score_df_positive!O122:O126)</f>
        <v>0.34460776269466825</v>
      </c>
      <c r="P122" s="2">
        <f>AVERAGE(eod_group_score_df_positive!P122:P126)</f>
        <v>0.31995045472041922</v>
      </c>
      <c r="Q122" s="2">
        <f>AVERAGE(eod_group_score_df_positive!Q122:Q126)</f>
        <v>1.2482162658956184</v>
      </c>
      <c r="R122" s="2">
        <f>AVERAGE(eod_group_score_df_positive!R122:R126)</f>
        <v>2.8205077076746583E-2</v>
      </c>
      <c r="S122" s="2">
        <f>AVERAGE(eod_group_score_df_positive!S122:S126)</f>
        <v>0.28686805114437897</v>
      </c>
      <c r="T122" s="2">
        <f>AVERAGE(eod_group_score_df_positive!T122:T126)</f>
        <v>0.20192170771162271</v>
      </c>
      <c r="U122" s="2">
        <f>AVERAGE(eod_group_score_df_positive!U122:U126)</f>
        <v>0.38716304727524997</v>
      </c>
      <c r="V122" s="2">
        <f>AVERAGE(eod_group_score_df_positive!V122:V126)</f>
        <v>0.35500688292396465</v>
      </c>
      <c r="W122" s="2">
        <f>AVERAGE(eod_group_score_df_positive!W122:W126)</f>
        <v>0.41452323200796481</v>
      </c>
      <c r="X122" s="2">
        <f>AVERAGE(eod_group_score_df_positive!X122:X126)</f>
        <v>0.29931624999622386</v>
      </c>
      <c r="Y122" s="2">
        <f>AVERAGE(eod_group_score_df_positive!Y122:Y126)</f>
        <v>7.5932790896217961E-2</v>
      </c>
      <c r="Z122" s="1" t="s">
        <v>277</v>
      </c>
      <c r="AA122" s="2">
        <f>ABS(AVERAGE(eod_group_score_df_negative!C122:C126))</f>
        <v>0.10179979675435638</v>
      </c>
      <c r="AB122" s="2">
        <f>ABS(AVERAGE(eod_group_score_df_negative!D122:D126))</f>
        <v>3.4535695466925934E-2</v>
      </c>
      <c r="AC122" s="2">
        <f>ABS(AVERAGE(eod_group_score_df_negative!E122:E126))</f>
        <v>0.18181764309210305</v>
      </c>
      <c r="AD122" s="2">
        <f>ABS(AVERAGE(eod_group_score_df_negative!F122:F126))</f>
        <v>0.17959850117162843</v>
      </c>
      <c r="AE122" s="2">
        <f>ABS(AVERAGE(eod_group_score_df_negative!G122:G126))</f>
        <v>7.8651751487111538E-2</v>
      </c>
      <c r="AF122" s="2">
        <f>ABS(AVERAGE(eod_group_score_df_negative!H122:H126))</f>
        <v>0.17852533954415475</v>
      </c>
      <c r="AG122" s="2">
        <f>ABS(AVERAGE(eod_group_score_df_negative!I122:I126))</f>
        <v>0.10942292563639344</v>
      </c>
      <c r="AH122" s="2">
        <f>ABS(AVERAGE(eod_group_score_df_negative!J122:J126))</f>
        <v>5.0467775566193182E-2</v>
      </c>
      <c r="AI122" s="2">
        <f>ABS(AVERAGE(eod_group_score_df_negative!K122:K126))</f>
        <v>3.6619550440536087E-2</v>
      </c>
      <c r="AJ122" s="2">
        <f>ABS(AVERAGE(eod_group_score_df_negative!L122:L126))</f>
        <v>0.19359158727899889</v>
      </c>
      <c r="AK122" s="2">
        <f>ABS(AVERAGE(eod_group_score_df_negative!M122:M126))</f>
        <v>4.9036248793164774E-2</v>
      </c>
      <c r="AL122" s="2">
        <f>ABS(AVERAGE(eod_group_score_df_negative!N122:N126))</f>
        <v>0.18691456026734338</v>
      </c>
      <c r="AM122" s="2">
        <f>ABS(AVERAGE(eod_group_score_df_negative!O122:O126))</f>
        <v>0.10040989654292831</v>
      </c>
      <c r="AN122" s="2">
        <f>ABS(AVERAGE(eod_group_score_df_negative!P122:P126))</f>
        <v>5.8825456961267508E-2</v>
      </c>
      <c r="AO122" s="2">
        <f>ABS(AVERAGE(eod_group_score_df_negative!Q122:Q126))</f>
        <v>0.10488239792601603</v>
      </c>
      <c r="AP122" s="2">
        <f>ABS(AVERAGE(eod_group_score_df_negative!R122:R126))</f>
        <v>0.1090062391936633</v>
      </c>
      <c r="AQ122" s="2">
        <f>ABS(AVERAGE(eod_group_score_df_negative!S122:S126))</f>
        <v>5.3394157809501061E-2</v>
      </c>
      <c r="AR122" s="2">
        <f>ABS(AVERAGE(eod_group_score_df_negative!T122:T126))</f>
        <v>0.19283167546786448</v>
      </c>
      <c r="AS122" s="2">
        <f>ABS(AVERAGE(eod_group_score_df_negative!U122:U126))</f>
        <v>4.5080541568555822E-2</v>
      </c>
      <c r="AT122" s="2">
        <f>ABS(AVERAGE(eod_group_score_df_negative!V122:V126))</f>
        <v>0.13360525443585106</v>
      </c>
      <c r="AU122" s="2">
        <f>ABS(AVERAGE(eod_group_score_df_negative!W122:W126))</f>
        <v>0.11503564560061594</v>
      </c>
      <c r="AV122" s="2">
        <f>ABS(AVERAGE(eod_group_score_df_negative!X122:X126))</f>
        <v>0.18567289519291028</v>
      </c>
      <c r="AW122" s="2">
        <f>ABS(AVERAGE(eod_group_score_df_negative!Y122:Y126))</f>
        <v>8.9411955169702656E-2</v>
      </c>
      <c r="AX122" t="s">
        <v>277</v>
      </c>
      <c r="AY122" s="4">
        <f t="shared" si="235"/>
        <v>0.59923319500157479</v>
      </c>
      <c r="AZ122" s="4">
        <f t="shared" si="236"/>
        <v>-0.16334142223258699</v>
      </c>
      <c r="BA122" s="4">
        <f t="shared" si="237"/>
        <v>-4.20794052661023E-2</v>
      </c>
      <c r="BB122" s="4">
        <f t="shared" si="238"/>
        <v>-0.57198516730327797</v>
      </c>
      <c r="BC122" s="4">
        <f t="shared" si="239"/>
        <v>0.53287328282955193</v>
      </c>
      <c r="BD122" s="4">
        <f t="shared" si="240"/>
        <v>0.19109035193171398</v>
      </c>
      <c r="BE122" s="4">
        <f t="shared" si="241"/>
        <v>0.53359771512065401</v>
      </c>
      <c r="BF122" s="4">
        <f t="shared" si="242"/>
        <v>0.69543135285958246</v>
      </c>
      <c r="BG122" s="4">
        <f t="shared" si="243"/>
        <v>0.77007805473311308</v>
      </c>
      <c r="BH122" s="4">
        <f t="shared" si="244"/>
        <v>-0.3230768312926508</v>
      </c>
      <c r="BI122" s="4">
        <f t="shared" si="245"/>
        <v>0.75868266045118804</v>
      </c>
      <c r="BJ122" s="4">
        <f t="shared" si="246"/>
        <v>-9.4806813209738827E-2</v>
      </c>
      <c r="BK122" s="4">
        <f t="shared" si="247"/>
        <v>0.54873747385687854</v>
      </c>
      <c r="BL122" s="4">
        <f t="shared" si="248"/>
        <v>0.68939177414902308</v>
      </c>
      <c r="BM122" s="4">
        <f t="shared" si="249"/>
        <v>0.84497450078061465</v>
      </c>
      <c r="BN122" s="4">
        <f t="shared" si="250"/>
        <v>-0.58888118205700624</v>
      </c>
      <c r="BO122" s="4">
        <f t="shared" si="251"/>
        <v>0.68615875401703363</v>
      </c>
      <c r="BP122" s="4">
        <f t="shared" si="252"/>
        <v>2.3027116754627437E-2</v>
      </c>
      <c r="BQ122" s="4">
        <f t="shared" si="253"/>
        <v>0.79141140443914826</v>
      </c>
      <c r="BR122" s="4">
        <f t="shared" si="254"/>
        <v>0.45312347270872777</v>
      </c>
      <c r="BS122" s="4">
        <f t="shared" si="255"/>
        <v>0.56554162166026933</v>
      </c>
      <c r="BT122" s="4">
        <f t="shared" si="256"/>
        <v>0.23432143983139125</v>
      </c>
      <c r="BU122" s="4">
        <f t="shared" si="257"/>
        <v>-8.1521575944788371E-2</v>
      </c>
      <c r="BV122" t="s">
        <v>277</v>
      </c>
      <c r="BW122" s="1">
        <f t="shared" si="231"/>
        <v>45337</v>
      </c>
      <c r="BX122">
        <f>group_stock_price_index[[#This Row],[VNINDEX]]</f>
        <v>1202.5</v>
      </c>
      <c r="BY122" s="5">
        <f t="shared" si="258"/>
        <v>0.31579722383346687</v>
      </c>
      <c r="BZ122" s="5">
        <f t="shared" si="259"/>
        <v>0</v>
      </c>
      <c r="CA122" s="5">
        <f t="shared" si="260"/>
        <v>0.28014439348841952</v>
      </c>
      <c r="CB122" s="5">
        <f t="shared" si="261"/>
        <v>0</v>
      </c>
      <c r="CC122" s="5">
        <f t="shared" si="262"/>
        <v>0</v>
      </c>
      <c r="CD122" s="5">
        <f t="shared" ref="CD122:CE122" si="440">IF(AVERAGE(BS122:BS126)&lt;0,0,AVERAGE(BS122:BS126))</f>
        <v>0</v>
      </c>
      <c r="CE122" s="5">
        <f t="shared" si="440"/>
        <v>0.1611781307985245</v>
      </c>
      <c r="CF122" s="5">
        <f t="shared" ref="CF122:CG122" si="441">IF(AVERAGE(BE122:BE126)&lt;0,0,AVERAGE(BE122:BE126))</f>
        <v>0.32394603150351997</v>
      </c>
      <c r="CG122" s="5">
        <f t="shared" si="441"/>
        <v>7.7649726681638345E-2</v>
      </c>
      <c r="CH122" s="5">
        <f t="shared" si="265"/>
        <v>0.30601657225350054</v>
      </c>
      <c r="CI122" s="5">
        <f t="shared" si="266"/>
        <v>0.57218579682719939</v>
      </c>
      <c r="CJ122" s="5">
        <f t="shared" si="267"/>
        <v>0.38358547935869886</v>
      </c>
      <c r="CK122" s="5">
        <f t="shared" si="268"/>
        <v>0.11226044912765398</v>
      </c>
      <c r="CL122" s="5">
        <f t="shared" si="269"/>
        <v>0.60601199374063008</v>
      </c>
      <c r="CM122" s="5">
        <f t="shared" si="270"/>
        <v>0.43751027395769732</v>
      </c>
      <c r="CN122" s="5">
        <f t="shared" si="271"/>
        <v>0.36843609807628991</v>
      </c>
      <c r="CO122" s="5">
        <f t="shared" si="272"/>
        <v>0.20470182942663859</v>
      </c>
      <c r="CP122" s="5">
        <f t="shared" si="273"/>
        <v>1.1732088423263712E-2</v>
      </c>
      <c r="CQ122" s="5">
        <f t="shared" si="274"/>
        <v>0.23355949444800728</v>
      </c>
      <c r="CR122" s="5">
        <f t="shared" ref="CR122:CS122" si="442">IF(AVERAGE(BH122:BH126)&lt;0,0,AVERAGE(BH122:BH126))</f>
        <v>0</v>
      </c>
      <c r="CS122" s="5">
        <f t="shared" si="442"/>
        <v>0.73631513238985224</v>
      </c>
      <c r="CT122" s="5">
        <f t="shared" si="276"/>
        <v>0.16083172939262963</v>
      </c>
      <c r="CU122" s="5">
        <f t="shared" si="277"/>
        <v>0.12375199913892768</v>
      </c>
    </row>
    <row r="123" spans="1:99" x14ac:dyDescent="0.25">
      <c r="A123" s="1">
        <f>eod_group_score_df_positive[[#This Row],[date]]</f>
        <v>45329</v>
      </c>
      <c r="B123" s="1" t="s">
        <v>277</v>
      </c>
      <c r="C123" s="2">
        <f>AVERAGE(eod_group_score_df_positive!C123:C127)</f>
        <v>0.40102565072464691</v>
      </c>
      <c r="D123" s="2">
        <f>AVERAGE(eod_group_score_df_positive!D123:D127)</f>
        <v>0.1494140799855504</v>
      </c>
      <c r="E123" s="2">
        <f>AVERAGE(eod_group_score_df_positive!E123:E127)</f>
        <v>0.26403754924394673</v>
      </c>
      <c r="F123" s="2">
        <f>AVERAGE(eod_group_score_df_positive!F123:F127)</f>
        <v>0.9959445504335559</v>
      </c>
      <c r="G123" s="2">
        <f>AVERAGE(eod_group_score_df_positive!G123:G127)</f>
        <v>0.29133847915371247</v>
      </c>
      <c r="H123" s="2">
        <f>AVERAGE(eod_group_score_df_positive!H123:H127)</f>
        <v>1.7687275636054351</v>
      </c>
      <c r="I123" s="2">
        <f>AVERAGE(eod_group_score_df_positive!I123:I127)</f>
        <v>0.29491455580989151</v>
      </c>
      <c r="J123" s="2">
        <f>AVERAGE(eod_group_score_df_positive!J123:J127)</f>
        <v>0.25192539496776406</v>
      </c>
      <c r="K123" s="2">
        <f>AVERAGE(eod_group_score_df_positive!K123:K127)</f>
        <v>5.6468149486228948E-2</v>
      </c>
      <c r="L123" s="2">
        <f>AVERAGE(eod_group_score_df_positive!L123:L127)</f>
        <v>0.22282448276633252</v>
      </c>
      <c r="M123" s="2">
        <f>AVERAGE(eod_group_score_df_positive!M123:M127)</f>
        <v>0.35751963206526244</v>
      </c>
      <c r="N123" s="2">
        <f>AVERAGE(eod_group_score_df_positive!N123:N127)</f>
        <v>0.57645871235435953</v>
      </c>
      <c r="O123" s="2">
        <f>AVERAGE(eod_group_score_df_positive!O123:O127)</f>
        <v>0.36495498582395125</v>
      </c>
      <c r="P123" s="2">
        <f>AVERAGE(eod_group_score_df_positive!P123:P127)</f>
        <v>0.25956621062596613</v>
      </c>
      <c r="Q123" s="2">
        <f>AVERAGE(eod_group_score_df_positive!Q123:Q127)</f>
        <v>0.95056581315352595</v>
      </c>
      <c r="R123" s="2">
        <f>AVERAGE(eod_group_score_df_positive!R123:R127)</f>
        <v>3.3050074838116304E-2</v>
      </c>
      <c r="S123" s="2">
        <f>AVERAGE(eod_group_score_df_positive!S123:S127)</f>
        <v>8.6127328370044193E-2</v>
      </c>
      <c r="T123" s="2">
        <f>AVERAGE(eod_group_score_df_positive!T123:T127)</f>
        <v>0.31054561189346241</v>
      </c>
      <c r="U123" s="2">
        <f>AVERAGE(eod_group_score_df_positive!U123:U127)</f>
        <v>0.15312717822219596</v>
      </c>
      <c r="V123" s="2">
        <f>AVERAGE(eod_group_score_df_positive!V123:V127)</f>
        <v>0.59815977614737714</v>
      </c>
      <c r="W123" s="2">
        <f>AVERAGE(eod_group_score_df_positive!W123:W127)</f>
        <v>0.18561486205649785</v>
      </c>
      <c r="X123" s="2">
        <f>AVERAGE(eod_group_score_df_positive!X123:X127)</f>
        <v>0.29733873107433123</v>
      </c>
      <c r="Y123" s="2">
        <f>AVERAGE(eod_group_score_df_positive!Y123:Y127)</f>
        <v>0.29440064230196317</v>
      </c>
      <c r="Z123" s="1" t="s">
        <v>277</v>
      </c>
      <c r="AA123" s="2">
        <f>ABS(AVERAGE(eod_group_score_df_negative!C123:C127))</f>
        <v>0.11858666071581211</v>
      </c>
      <c r="AB123" s="2">
        <f>ABS(AVERAGE(eod_group_score_df_negative!D123:D127))</f>
        <v>2.429440288555337E-2</v>
      </c>
      <c r="AC123" s="2">
        <f>ABS(AVERAGE(eod_group_score_df_negative!E123:E127))</f>
        <v>0.17218354231765448</v>
      </c>
      <c r="AD123" s="2">
        <f>ABS(AVERAGE(eod_group_score_df_negative!F123:F127))</f>
        <v>0.1359351873673354</v>
      </c>
      <c r="AE123" s="2">
        <f>ABS(AVERAGE(eod_group_score_df_negative!G123:G127))</f>
        <v>6.5245811182973901E-2</v>
      </c>
      <c r="AF123" s="2">
        <f>ABS(AVERAGE(eod_group_score_df_negative!H123:H127))</f>
        <v>0.20889225518415752</v>
      </c>
      <c r="AG123" s="2">
        <f>ABS(AVERAGE(eod_group_score_df_negative!I123:I127))</f>
        <v>8.9936131785219475E-2</v>
      </c>
      <c r="AH123" s="2">
        <f>ABS(AVERAGE(eod_group_score_df_negative!J123:J127))</f>
        <v>3.0795729661161432E-2</v>
      </c>
      <c r="AI123" s="2">
        <f>ABS(AVERAGE(eod_group_score_df_negative!K123:K127))</f>
        <v>3.6143675625431561E-2</v>
      </c>
      <c r="AJ123" s="2">
        <f>ABS(AVERAGE(eod_group_score_df_negative!L123:L127))</f>
        <v>0.15249911168147662</v>
      </c>
      <c r="AK123" s="2">
        <f>ABS(AVERAGE(eod_group_score_df_negative!M123:M127))</f>
        <v>4.7404195795902763E-2</v>
      </c>
      <c r="AL123" s="2">
        <f>ABS(AVERAGE(eod_group_score_df_negative!N123:N127))</f>
        <v>0.15196817116071012</v>
      </c>
      <c r="AM123" s="2">
        <f>ABS(AVERAGE(eod_group_score_df_negative!O123:O127))</f>
        <v>5.9988048507920312E-2</v>
      </c>
      <c r="AN123" s="2">
        <f>ABS(AVERAGE(eod_group_score_df_negative!P123:P127))</f>
        <v>8.264699443236076E-2</v>
      </c>
      <c r="AO123" s="2">
        <f>ABS(AVERAGE(eod_group_score_df_negative!Q123:Q127))</f>
        <v>0.10249166379841801</v>
      </c>
      <c r="AP123" s="2">
        <f>ABS(AVERAGE(eod_group_score_df_negative!R123:R127))</f>
        <v>0.11385123695503303</v>
      </c>
      <c r="AQ123" s="2">
        <f>ABS(AVERAGE(eod_group_score_df_negative!S123:S127))</f>
        <v>6.3110970762415258E-2</v>
      </c>
      <c r="AR123" s="2">
        <f>ABS(AVERAGE(eod_group_score_df_negative!T123:T127))</f>
        <v>0.19522949476864995</v>
      </c>
      <c r="AS123" s="2">
        <f>ABS(AVERAGE(eod_group_score_df_negative!U123:U127))</f>
        <v>4.5080541568555822E-2</v>
      </c>
      <c r="AT123" s="2">
        <f>ABS(AVERAGE(eod_group_score_df_negative!V123:V127))</f>
        <v>0.14124569724188571</v>
      </c>
      <c r="AU123" s="2">
        <f>ABS(AVERAGE(eod_group_score_df_negative!W123:W127))</f>
        <v>0.1193392302655055</v>
      </c>
      <c r="AV123" s="2">
        <f>ABS(AVERAGE(eod_group_score_df_negative!X123:X127))</f>
        <v>0.19883182121378787</v>
      </c>
      <c r="AW123" s="2">
        <f>ABS(AVERAGE(eod_group_score_df_negative!Y123:Y127))</f>
        <v>0.15676753882902364</v>
      </c>
      <c r="AX123" t="s">
        <v>277</v>
      </c>
      <c r="AY123" s="4">
        <f t="shared" si="235"/>
        <v>0.54355715557597728</v>
      </c>
      <c r="AZ123" s="4">
        <f t="shared" si="236"/>
        <v>0.72028535988561415</v>
      </c>
      <c r="BA123" s="4">
        <f t="shared" si="237"/>
        <v>0.21056755095786339</v>
      </c>
      <c r="BB123" s="4">
        <f t="shared" si="238"/>
        <v>0.75980630657557058</v>
      </c>
      <c r="BC123" s="4">
        <f t="shared" si="239"/>
        <v>0.63405111806036718</v>
      </c>
      <c r="BD123" s="4">
        <f t="shared" si="240"/>
        <v>0.788743768443815</v>
      </c>
      <c r="BE123" s="4">
        <f t="shared" si="241"/>
        <v>0.53261805326517497</v>
      </c>
      <c r="BF123" s="4">
        <f t="shared" si="242"/>
        <v>0.78214765733136382</v>
      </c>
      <c r="BG123" s="4">
        <f t="shared" si="243"/>
        <v>0.21945873365839097</v>
      </c>
      <c r="BH123" s="4">
        <f t="shared" si="244"/>
        <v>0.18737263557416728</v>
      </c>
      <c r="BI123" s="4">
        <f t="shared" si="245"/>
        <v>0.76586116926585968</v>
      </c>
      <c r="BJ123" s="4">
        <f t="shared" si="246"/>
        <v>0.5827496908752785</v>
      </c>
      <c r="BK123" s="4">
        <f t="shared" si="247"/>
        <v>0.71766545790196001</v>
      </c>
      <c r="BL123" s="4">
        <f t="shared" si="248"/>
        <v>0.51698535760316799</v>
      </c>
      <c r="BM123" s="4">
        <f t="shared" si="249"/>
        <v>0.80534459696335214</v>
      </c>
      <c r="BN123" s="4">
        <f t="shared" si="250"/>
        <v>-0.55003703595712106</v>
      </c>
      <c r="BO123" s="4">
        <f t="shared" si="251"/>
        <v>0.15422554224636603</v>
      </c>
      <c r="BP123" s="4">
        <f t="shared" si="252"/>
        <v>0.22799879947798704</v>
      </c>
      <c r="BQ123" s="4">
        <f t="shared" si="253"/>
        <v>0.54511820613094764</v>
      </c>
      <c r="BR123" s="4">
        <f t="shared" si="254"/>
        <v>0.61794792620495953</v>
      </c>
      <c r="BS123" s="4">
        <f t="shared" si="255"/>
        <v>0.21732986524742687</v>
      </c>
      <c r="BT123" s="4">
        <f t="shared" si="256"/>
        <v>0.19853437372748758</v>
      </c>
      <c r="BU123" s="4">
        <f t="shared" si="257"/>
        <v>0.30505941958921251</v>
      </c>
      <c r="BV123" t="s">
        <v>277</v>
      </c>
      <c r="BW123" s="1">
        <f t="shared" si="231"/>
        <v>45329</v>
      </c>
      <c r="BX123">
        <f>group_stock_price_index[[#This Row],[VNINDEX]]</f>
        <v>1198.53</v>
      </c>
      <c r="BY123" s="5">
        <f t="shared" si="258"/>
        <v>0.22424890941819267</v>
      </c>
      <c r="BZ123" s="5">
        <f t="shared" si="259"/>
        <v>0</v>
      </c>
      <c r="CA123" s="5">
        <f t="shared" si="260"/>
        <v>0.16366393645573402</v>
      </c>
      <c r="CB123" s="5">
        <f t="shared" si="261"/>
        <v>0</v>
      </c>
      <c r="CC123" s="5">
        <f t="shared" si="262"/>
        <v>0</v>
      </c>
      <c r="CD123" s="5">
        <f t="shared" ref="CD123:CE123" si="443">IF(AVERAGE(BS123:BS127)&lt;0,0,AVERAGE(BS123:BS127))</f>
        <v>0</v>
      </c>
      <c r="CE123" s="5">
        <f t="shared" si="443"/>
        <v>0.19056479634676188</v>
      </c>
      <c r="CF123" s="5">
        <f t="shared" ref="CF123:CG123" si="444">IF(AVERAGE(BE123:BE127)&lt;0,0,AVERAGE(BE123:BE127))</f>
        <v>0.31360328381752806</v>
      </c>
      <c r="CG123" s="5">
        <f t="shared" si="444"/>
        <v>0</v>
      </c>
      <c r="CH123" s="5">
        <f t="shared" si="265"/>
        <v>0.46073736692751188</v>
      </c>
      <c r="CI123" s="5">
        <f t="shared" si="266"/>
        <v>0.57465813337515659</v>
      </c>
      <c r="CJ123" s="5">
        <f t="shared" si="267"/>
        <v>0.37325143742949757</v>
      </c>
      <c r="CK123" s="5">
        <f t="shared" si="268"/>
        <v>0</v>
      </c>
      <c r="CL123" s="5">
        <f t="shared" si="269"/>
        <v>0.72170441749329883</v>
      </c>
      <c r="CM123" s="5">
        <f t="shared" si="270"/>
        <v>0.72169500180734047</v>
      </c>
      <c r="CN123" s="5">
        <f t="shared" si="271"/>
        <v>0.13263482129192167</v>
      </c>
      <c r="CO123" s="5">
        <f t="shared" si="272"/>
        <v>0.19522724495339447</v>
      </c>
      <c r="CP123" s="5">
        <f t="shared" si="273"/>
        <v>2.1499509055019777E-2</v>
      </c>
      <c r="CQ123" s="5">
        <f t="shared" si="274"/>
        <v>0.13379848507509223</v>
      </c>
      <c r="CR123" s="5">
        <f t="shared" ref="CR123:CS123" si="445">IF(AVERAGE(BH123:BH127)&lt;0,0,AVERAGE(BH123:BH127))</f>
        <v>4.5473770610844594E-2</v>
      </c>
      <c r="CS123" s="5">
        <f t="shared" si="445"/>
        <v>0.75324768951116194</v>
      </c>
      <c r="CT123" s="5">
        <f t="shared" si="276"/>
        <v>0.23683349041125981</v>
      </c>
      <c r="CU123" s="5">
        <f t="shared" si="277"/>
        <v>0.15301194473754215</v>
      </c>
    </row>
    <row r="124" spans="1:99" x14ac:dyDescent="0.25">
      <c r="A124" s="1">
        <f>eod_group_score_df_positive[[#This Row],[date]]</f>
        <v>45328</v>
      </c>
      <c r="B124" s="1" t="s">
        <v>277</v>
      </c>
      <c r="C124" s="2">
        <f>AVERAGE(eod_group_score_df_positive!C124:C128)</f>
        <v>0.39029152727402294</v>
      </c>
      <c r="D124" s="2">
        <f>AVERAGE(eod_group_score_df_positive!D124:D128)</f>
        <v>0.14725373689647708</v>
      </c>
      <c r="E124" s="2">
        <f>AVERAGE(eod_group_score_df_positive!E124:E128)</f>
        <v>0.22459992762516673</v>
      </c>
      <c r="F124" s="2">
        <f>AVERAGE(eod_group_score_df_positive!F124:F128)</f>
        <v>0.99456085696328367</v>
      </c>
      <c r="G124" s="2">
        <f>AVERAGE(eod_group_score_df_positive!G124:G128)</f>
        <v>0.19758023898824892</v>
      </c>
      <c r="H124" s="2">
        <f>AVERAGE(eod_group_score_df_positive!H124:H128)</f>
        <v>1.7783314506823491</v>
      </c>
      <c r="I124" s="2">
        <f>AVERAGE(eod_group_score_df_positive!I124:I128)</f>
        <v>0.19128627310856355</v>
      </c>
      <c r="J124" s="2">
        <f>AVERAGE(eod_group_score_df_positive!J124:J128)</f>
        <v>0.25146350799181177</v>
      </c>
      <c r="K124" s="2">
        <f>AVERAGE(eod_group_score_df_positive!K124:K128)</f>
        <v>0.1093934436082817</v>
      </c>
      <c r="L124" s="2">
        <f>AVERAGE(eod_group_score_df_positive!L124:L128)</f>
        <v>0.20572235139241396</v>
      </c>
      <c r="M124" s="2">
        <f>AVERAGE(eod_group_score_df_positive!M124:M128)</f>
        <v>0.32278774528578646</v>
      </c>
      <c r="N124" s="2">
        <f>AVERAGE(eod_group_score_df_positive!N124:N128)</f>
        <v>0.52316839468366083</v>
      </c>
      <c r="O124" s="2">
        <f>AVERAGE(eod_group_score_df_positive!O124:O128)</f>
        <v>0.14336238089441417</v>
      </c>
      <c r="P124" s="2">
        <f>AVERAGE(eod_group_score_df_positive!P124:P128)</f>
        <v>0.39123818251926884</v>
      </c>
      <c r="Q124" s="2">
        <f>AVERAGE(eod_group_score_df_positive!Q124:Q128)</f>
        <v>0.75407704206853154</v>
      </c>
      <c r="R124" s="2">
        <f>AVERAGE(eod_group_score_df_positive!R124:R128)</f>
        <v>2.4821847011726083E-2</v>
      </c>
      <c r="S124" s="2">
        <f>AVERAGE(eod_group_score_df_positive!S124:S128)</f>
        <v>0.11474647431018255</v>
      </c>
      <c r="T124" s="2">
        <f>AVERAGE(eod_group_score_df_positive!T124:T128)</f>
        <v>0.24329407283523019</v>
      </c>
      <c r="U124" s="2">
        <f>AVERAGE(eod_group_score_df_positive!U124:U128)</f>
        <v>0.15303686940059441</v>
      </c>
      <c r="V124" s="2">
        <f>AVERAGE(eod_group_score_df_positive!V124:V128)</f>
        <v>0.54313129062753995</v>
      </c>
      <c r="W124" s="2">
        <f>AVERAGE(eod_group_score_df_positive!W124:W128)</f>
        <v>0.18009155927701831</v>
      </c>
      <c r="X124" s="2">
        <f>AVERAGE(eod_group_score_df_positive!X124:X128)</f>
        <v>0.23597819643241918</v>
      </c>
      <c r="Y124" s="2">
        <f>AVERAGE(eod_group_score_df_positive!Y124:Y128)</f>
        <v>0.2605003111619601</v>
      </c>
      <c r="Z124" s="1" t="s">
        <v>277</v>
      </c>
      <c r="AA124" s="2">
        <f>ABS(AVERAGE(eod_group_score_df_negative!C124:C128))</f>
        <v>0.27695814944098152</v>
      </c>
      <c r="AB124" s="2">
        <f>ABS(AVERAGE(eod_group_score_df_negative!D124:D128))</f>
        <v>0.13027797507674585</v>
      </c>
      <c r="AC124" s="2">
        <f>ABS(AVERAGE(eod_group_score_df_negative!E124:E128))</f>
        <v>0.41533173719534283</v>
      </c>
      <c r="AD124" s="2">
        <f>ABS(AVERAGE(eod_group_score_df_negative!F124:F128))</f>
        <v>0.351692089514616</v>
      </c>
      <c r="AE124" s="2">
        <f>ABS(AVERAGE(eod_group_score_df_negative!G124:G128))</f>
        <v>0.16113733520233559</v>
      </c>
      <c r="AF124" s="2">
        <f>ABS(AVERAGE(eod_group_score_df_negative!H124:H128))</f>
        <v>0.32760966542031078</v>
      </c>
      <c r="AG124" s="2">
        <f>ABS(AVERAGE(eod_group_score_df_negative!I124:I128))</f>
        <v>0.33373166520258446</v>
      </c>
      <c r="AH124" s="2">
        <f>ABS(AVERAGE(eod_group_score_df_negative!J124:J128))</f>
        <v>0.18835718907052454</v>
      </c>
      <c r="AI124" s="2">
        <f>ABS(AVERAGE(eod_group_score_df_negative!K124:K128))</f>
        <v>0.30339145727520311</v>
      </c>
      <c r="AJ124" s="2">
        <f>ABS(AVERAGE(eod_group_score_df_negative!L124:L128))</f>
        <v>0.17957061301654759</v>
      </c>
      <c r="AK124" s="2">
        <f>ABS(AVERAGE(eod_group_score_df_negative!M124:M128))</f>
        <v>7.9679728372560141E-2</v>
      </c>
      <c r="AL124" s="2">
        <f>ABS(AVERAGE(eod_group_score_df_negative!N124:N128))</f>
        <v>0.39542988101406695</v>
      </c>
      <c r="AM124" s="2">
        <f>ABS(AVERAGE(eod_group_score_df_negative!O124:O128))</f>
        <v>0.19436572549070105</v>
      </c>
      <c r="AN124" s="2">
        <f>ABS(AVERAGE(eod_group_score_df_negative!P124:P128))</f>
        <v>0.21467095132262384</v>
      </c>
      <c r="AO124" s="2">
        <f>ABS(AVERAGE(eod_group_score_df_negative!Q124:Q128))</f>
        <v>0.41252815657386338</v>
      </c>
      <c r="AP124" s="2">
        <f>ABS(AVERAGE(eod_group_score_df_negative!R124:R128))</f>
        <v>0.12912021597567383</v>
      </c>
      <c r="AQ124" s="2">
        <f>ABS(AVERAGE(eod_group_score_df_negative!S124:S128))</f>
        <v>0.47540764106292011</v>
      </c>
      <c r="AR124" s="2">
        <f>ABS(AVERAGE(eod_group_score_df_negative!T124:T128))</f>
        <v>0.42213165300440691</v>
      </c>
      <c r="AS124" s="2">
        <f>ABS(AVERAGE(eod_group_score_df_negative!U124:U128))</f>
        <v>0.23799550765515759</v>
      </c>
      <c r="AT124" s="2">
        <f>ABS(AVERAGE(eod_group_score_df_negative!V124:V128))</f>
        <v>0.52925831545188062</v>
      </c>
      <c r="AU124" s="2">
        <f>ABS(AVERAGE(eod_group_score_df_negative!W124:W128))</f>
        <v>0.38548592164486745</v>
      </c>
      <c r="AV124" s="2">
        <f>ABS(AVERAGE(eod_group_score_df_negative!X124:X128))</f>
        <v>0.37555497879893068</v>
      </c>
      <c r="AW124" s="2">
        <f>ABS(AVERAGE(eod_group_score_df_negative!Y124:Y128))</f>
        <v>0.21428982523286835</v>
      </c>
      <c r="AX124" t="s">
        <v>277</v>
      </c>
      <c r="AY124" s="4">
        <f t="shared" si="235"/>
        <v>0.16985152902733944</v>
      </c>
      <c r="AZ124" s="4">
        <f t="shared" si="236"/>
        <v>6.1166926471339991E-2</v>
      </c>
      <c r="BA124" s="4">
        <f t="shared" si="237"/>
        <v>-0.29805027638954745</v>
      </c>
      <c r="BB124" s="4">
        <f t="shared" si="238"/>
        <v>0.47752450171459748</v>
      </c>
      <c r="BC124" s="4">
        <f t="shared" si="239"/>
        <v>0.10159218953279228</v>
      </c>
      <c r="BD124" s="4">
        <f t="shared" si="240"/>
        <v>0.68887101076539248</v>
      </c>
      <c r="BE124" s="4">
        <f t="shared" si="241"/>
        <v>-0.2713152860114309</v>
      </c>
      <c r="BF124" s="4">
        <f t="shared" si="242"/>
        <v>0.14348192193498138</v>
      </c>
      <c r="BG124" s="4">
        <f t="shared" si="243"/>
        <v>-0.46997361883079269</v>
      </c>
      <c r="BH124" s="4">
        <f t="shared" si="244"/>
        <v>6.7874943981868649E-2</v>
      </c>
      <c r="BI124" s="4">
        <f t="shared" si="245"/>
        <v>0.60404388633800488</v>
      </c>
      <c r="BJ124" s="4">
        <f t="shared" si="246"/>
        <v>0.13905808126252925</v>
      </c>
      <c r="BK124" s="4">
        <f t="shared" si="247"/>
        <v>-0.1510189517307369</v>
      </c>
      <c r="BL124" s="4">
        <f t="shared" si="248"/>
        <v>0.29140876302207858</v>
      </c>
      <c r="BM124" s="4">
        <f t="shared" si="249"/>
        <v>0.29277161278908787</v>
      </c>
      <c r="BN124" s="4">
        <f t="shared" si="250"/>
        <v>-0.67751702776962608</v>
      </c>
      <c r="BO124" s="4">
        <f t="shared" si="251"/>
        <v>-0.61113047822215583</v>
      </c>
      <c r="BP124" s="4">
        <f t="shared" si="252"/>
        <v>-0.26875663687862184</v>
      </c>
      <c r="BQ124" s="4">
        <f t="shared" si="253"/>
        <v>-0.21726752882779851</v>
      </c>
      <c r="BR124" s="4">
        <f t="shared" si="254"/>
        <v>1.2936506561619829E-2</v>
      </c>
      <c r="BS124" s="4">
        <f t="shared" si="255"/>
        <v>-0.36315866401374103</v>
      </c>
      <c r="BT124" s="4">
        <f t="shared" si="256"/>
        <v>-0.22824073659406627</v>
      </c>
      <c r="BU124" s="4">
        <f t="shared" si="257"/>
        <v>9.7328234912327213E-2</v>
      </c>
      <c r="BV124" t="s">
        <v>277</v>
      </c>
      <c r="BW124" s="1">
        <f t="shared" si="231"/>
        <v>45328</v>
      </c>
      <c r="BX124">
        <f>group_stock_price_index[[#This Row],[VNINDEX]]</f>
        <v>1188.48</v>
      </c>
      <c r="BY124" s="5">
        <f t="shared" si="258"/>
        <v>0.2469543574107825</v>
      </c>
      <c r="BZ124" s="5">
        <f t="shared" si="259"/>
        <v>0</v>
      </c>
      <c r="CA124" s="5">
        <f t="shared" si="260"/>
        <v>0</v>
      </c>
      <c r="CB124" s="5">
        <f t="shared" si="261"/>
        <v>0</v>
      </c>
      <c r="CC124" s="5">
        <f t="shared" si="262"/>
        <v>0</v>
      </c>
      <c r="CD124" s="5">
        <f t="shared" ref="CD124:CE124" si="446">IF(AVERAGE(BS124:BS128)&lt;0,0,AVERAGE(BS124:BS128))</f>
        <v>0</v>
      </c>
      <c r="CE124" s="5">
        <f t="shared" si="446"/>
        <v>0.21081698470358723</v>
      </c>
      <c r="CF124" s="5">
        <f t="shared" ref="CF124:CG124" si="447">IF(AVERAGE(BE124:BE128)&lt;0,0,AVERAGE(BE124:BE128))</f>
        <v>0.30031022141518249</v>
      </c>
      <c r="CG124" s="5">
        <f t="shared" si="447"/>
        <v>0</v>
      </c>
      <c r="CH124" s="5">
        <f t="shared" si="265"/>
        <v>0.46536011890282791</v>
      </c>
      <c r="CI124" s="5">
        <f t="shared" si="266"/>
        <v>0.6186468986583844</v>
      </c>
      <c r="CJ124" s="5">
        <f t="shared" si="267"/>
        <v>0.4708186148733377</v>
      </c>
      <c r="CK124" s="5">
        <f t="shared" si="268"/>
        <v>0</v>
      </c>
      <c r="CL124" s="5">
        <f t="shared" si="269"/>
        <v>0.54515875011051762</v>
      </c>
      <c r="CM124" s="5">
        <f t="shared" si="270"/>
        <v>0.72542774066791615</v>
      </c>
      <c r="CN124" s="5">
        <f t="shared" si="271"/>
        <v>0</v>
      </c>
      <c r="CO124" s="5">
        <f t="shared" si="272"/>
        <v>0.15260803531728159</v>
      </c>
      <c r="CP124" s="5">
        <f t="shared" si="273"/>
        <v>0</v>
      </c>
      <c r="CQ124" s="5">
        <f t="shared" si="274"/>
        <v>0</v>
      </c>
      <c r="CR124" s="5">
        <f t="shared" ref="CR124:CS124" si="448">IF(AVERAGE(BH124:BH128)&lt;0,0,AVERAGE(BH124:BH128))</f>
        <v>2.1300419117252355E-2</v>
      </c>
      <c r="CS124" s="5">
        <f t="shared" si="448"/>
        <v>0.76046753595901051</v>
      </c>
      <c r="CT124" s="5">
        <f t="shared" si="276"/>
        <v>3.5548338722465378E-2</v>
      </c>
      <c r="CU124" s="5">
        <f t="shared" si="277"/>
        <v>5.9119220560674826E-2</v>
      </c>
    </row>
    <row r="125" spans="1:99" x14ac:dyDescent="0.25">
      <c r="A125" s="1">
        <f>eod_group_score_df_positive[[#This Row],[date]]</f>
        <v>45327</v>
      </c>
      <c r="B125" s="1" t="s">
        <v>277</v>
      </c>
      <c r="C125" s="2">
        <f>AVERAGE(eod_group_score_df_positive!C125:C129)</f>
        <v>0.37347799753105004</v>
      </c>
      <c r="D125" s="2">
        <f>AVERAGE(eod_group_score_df_positive!D125:D129)</f>
        <v>0.14135855294229374</v>
      </c>
      <c r="E125" s="2">
        <f>AVERAGE(eod_group_score_df_positive!E125:E129)</f>
        <v>0.25264009955194122</v>
      </c>
      <c r="F125" s="2">
        <f>AVERAGE(eod_group_score_df_positive!F125:F129)</f>
        <v>2.3000471270352003</v>
      </c>
      <c r="G125" s="2">
        <f>AVERAGE(eod_group_score_df_positive!G125:G129)</f>
        <v>0.22033246909815643</v>
      </c>
      <c r="H125" s="2">
        <f>AVERAGE(eod_group_score_df_positive!H125:H129)</f>
        <v>1.8206061425360613</v>
      </c>
      <c r="I125" s="2">
        <f>AVERAGE(eod_group_score_df_positive!I125:I129)</f>
        <v>0.75161613404777872</v>
      </c>
      <c r="J125" s="2">
        <f>AVERAGE(eod_group_score_df_positive!J125:J129)</f>
        <v>4.579260076281351E-2</v>
      </c>
      <c r="K125" s="2">
        <f>AVERAGE(eod_group_score_df_positive!K125:K129)</f>
        <v>1.7527903350577998</v>
      </c>
      <c r="L125" s="2">
        <f>AVERAGE(eod_group_score_df_positive!L125:L129)</f>
        <v>0.22192173463680068</v>
      </c>
      <c r="M125" s="2">
        <f>AVERAGE(eod_group_score_df_positive!M125:M129)</f>
        <v>0.61137597632826624</v>
      </c>
      <c r="N125" s="2">
        <f>AVERAGE(eod_group_score_df_positive!N125:N129)</f>
        <v>0.97004683606122055</v>
      </c>
      <c r="O125" s="2">
        <f>AVERAGE(eod_group_score_df_positive!O125:O129)</f>
        <v>8.9809682796958737E-2</v>
      </c>
      <c r="P125" s="2">
        <f>AVERAGE(eod_group_score_df_positive!P125:P129)</f>
        <v>1.0976422256695493</v>
      </c>
      <c r="Q125" s="2">
        <f>AVERAGE(eod_group_score_df_positive!Q125:Q129)</f>
        <v>0.85048005477544886</v>
      </c>
      <c r="R125" s="2">
        <f>AVERAGE(eod_group_score_df_positive!R125:R129)</f>
        <v>3.0272773762616046E-2</v>
      </c>
      <c r="S125" s="2">
        <f>AVERAGE(eod_group_score_df_positive!S125:S129)</f>
        <v>0.12984652891628809</v>
      </c>
      <c r="T125" s="2">
        <f>AVERAGE(eod_group_score_df_positive!T125:T129)</f>
        <v>0.41010509093414288</v>
      </c>
      <c r="U125" s="2">
        <f>AVERAGE(eod_group_score_df_positive!U125:U129)</f>
        <v>0.1521860392956734</v>
      </c>
      <c r="V125" s="2">
        <f>AVERAGE(eod_group_score_df_positive!V125:V129)</f>
        <v>0.59509243512710031</v>
      </c>
      <c r="W125" s="2">
        <f>AVERAGE(eod_group_score_df_positive!W125:W129)</f>
        <v>0.1155754404513238</v>
      </c>
      <c r="X125" s="2">
        <f>AVERAGE(eod_group_score_df_positive!X125:X129)</f>
        <v>0.59957165750349894</v>
      </c>
      <c r="Y125" s="2">
        <f>AVERAGE(eod_group_score_df_positive!Y125:Y129)</f>
        <v>0.30509853208507576</v>
      </c>
      <c r="Z125" s="1" t="s">
        <v>277</v>
      </c>
      <c r="AA125" s="2">
        <f>ABS(AVERAGE(eod_group_score_df_negative!C125:C129))</f>
        <v>0.28099435916525906</v>
      </c>
      <c r="AB125" s="2">
        <f>ABS(AVERAGE(eod_group_score_df_negative!D125:D129))</f>
        <v>0.12361916587941812</v>
      </c>
      <c r="AC125" s="2">
        <f>ABS(AVERAGE(eod_group_score_df_negative!E125:E129))</f>
        <v>0.40943137620086212</v>
      </c>
      <c r="AD125" s="2">
        <f>ABS(AVERAGE(eod_group_score_df_negative!F125:F129))</f>
        <v>0.34063167493706359</v>
      </c>
      <c r="AE125" s="2">
        <f>ABS(AVERAGE(eod_group_score_df_negative!G125:G129))</f>
        <v>0.14912538835587349</v>
      </c>
      <c r="AF125" s="2">
        <f>ABS(AVERAGE(eod_group_score_df_negative!H125:H129))</f>
        <v>0.33706790593268315</v>
      </c>
      <c r="AG125" s="2">
        <f>ABS(AVERAGE(eod_group_score_df_negative!I125:I129))</f>
        <v>0.33346408158616281</v>
      </c>
      <c r="AH125" s="2">
        <f>ABS(AVERAGE(eod_group_score_df_negative!J125:J129))</f>
        <v>0.20903405412314385</v>
      </c>
      <c r="AI125" s="2">
        <f>ABS(AVERAGE(eod_group_score_df_negative!K125:K129))</f>
        <v>0.30178950862927179</v>
      </c>
      <c r="AJ125" s="2">
        <f>ABS(AVERAGE(eod_group_score_df_negative!L125:L129))</f>
        <v>0.17173652423281413</v>
      </c>
      <c r="AK125" s="2">
        <f>ABS(AVERAGE(eod_group_score_df_negative!M125:M129))</f>
        <v>7.7843432941731905E-2</v>
      </c>
      <c r="AL125" s="2">
        <f>ABS(AVERAGE(eod_group_score_df_negative!N125:N129))</f>
        <v>0.41118435361580818</v>
      </c>
      <c r="AM125" s="2">
        <f>ABS(AVERAGE(eod_group_score_df_negative!O125:O129))</f>
        <v>0.19472691455773217</v>
      </c>
      <c r="AN125" s="2">
        <f>ABS(AVERAGE(eod_group_score_df_negative!P125:P129))</f>
        <v>0.21261292528388998</v>
      </c>
      <c r="AO125" s="2">
        <f>ABS(AVERAGE(eod_group_score_df_negative!Q125:Q129))</f>
        <v>0.40541274314768544</v>
      </c>
      <c r="AP125" s="2">
        <f>ABS(AVERAGE(eod_group_score_df_negative!R125:R129))</f>
        <v>0.13457114272656379</v>
      </c>
      <c r="AQ125" s="2">
        <f>ABS(AVERAGE(eod_group_score_df_negative!S125:S129))</f>
        <v>0.47414368314445204</v>
      </c>
      <c r="AR125" s="2">
        <f>ABS(AVERAGE(eod_group_score_df_negative!T125:T129))</f>
        <v>0.41435761309154379</v>
      </c>
      <c r="AS125" s="2">
        <f>ABS(AVERAGE(eod_group_score_df_negative!U125:U129))</f>
        <v>0.23803326931881222</v>
      </c>
      <c r="AT125" s="2">
        <f>ABS(AVERAGE(eod_group_score_df_negative!V125:V129))</f>
        <v>0.5301715419231432</v>
      </c>
      <c r="AU125" s="2">
        <f>ABS(AVERAGE(eod_group_score_df_negative!W125:W129))</f>
        <v>0.41353783696495167</v>
      </c>
      <c r="AV125" s="2">
        <f>ABS(AVERAGE(eod_group_score_df_negative!X125:X129))</f>
        <v>0.37442638286211316</v>
      </c>
      <c r="AW125" s="2">
        <f>ABS(AVERAGE(eod_group_score_df_negative!Y125:Y129))</f>
        <v>0.21654286343954282</v>
      </c>
      <c r="AX125" t="s">
        <v>277</v>
      </c>
      <c r="AY125" s="4">
        <f t="shared" si="235"/>
        <v>0.14131022864378306</v>
      </c>
      <c r="AZ125" s="4">
        <f t="shared" si="236"/>
        <v>6.6946712130205269E-2</v>
      </c>
      <c r="BA125" s="4">
        <f t="shared" si="237"/>
        <v>-0.2368192595378657</v>
      </c>
      <c r="BB125" s="4">
        <f t="shared" si="238"/>
        <v>0.74201203517621794</v>
      </c>
      <c r="BC125" s="4">
        <f t="shared" si="239"/>
        <v>0.19273397305169759</v>
      </c>
      <c r="BD125" s="4">
        <f t="shared" si="240"/>
        <v>0.68756364644428747</v>
      </c>
      <c r="BE125" s="4">
        <f t="shared" si="241"/>
        <v>0.38536510613394331</v>
      </c>
      <c r="BF125" s="4">
        <f t="shared" si="242"/>
        <v>-0.64059803097672752</v>
      </c>
      <c r="BG125" s="4">
        <f t="shared" si="243"/>
        <v>0.7062275194059221</v>
      </c>
      <c r="BH125" s="4">
        <f t="shared" si="244"/>
        <v>0.12748420558504933</v>
      </c>
      <c r="BI125" s="4">
        <f t="shared" si="245"/>
        <v>0.77411131522200893</v>
      </c>
      <c r="BJ125" s="4">
        <f t="shared" si="246"/>
        <v>0.4046118322712437</v>
      </c>
      <c r="BK125" s="4">
        <f t="shared" si="247"/>
        <v>-0.36873018352007703</v>
      </c>
      <c r="BL125" s="4">
        <f t="shared" si="248"/>
        <v>0.67546332463691983</v>
      </c>
      <c r="BM125" s="4">
        <f t="shared" si="249"/>
        <v>0.354383202422826</v>
      </c>
      <c r="BN125" s="4">
        <f t="shared" si="250"/>
        <v>-0.63270984568480426</v>
      </c>
      <c r="BO125" s="4">
        <f t="shared" si="251"/>
        <v>-0.57003763861249435</v>
      </c>
      <c r="BP125" s="4">
        <f t="shared" si="252"/>
        <v>-5.1579315069519701E-3</v>
      </c>
      <c r="BQ125" s="4">
        <f t="shared" si="253"/>
        <v>-0.21999739153848735</v>
      </c>
      <c r="BR125" s="4">
        <f t="shared" si="254"/>
        <v>5.7693922962094753E-2</v>
      </c>
      <c r="BS125" s="4">
        <f t="shared" si="255"/>
        <v>-0.56313536104898854</v>
      </c>
      <c r="BT125" s="4">
        <f t="shared" si="256"/>
        <v>0.23115577784619817</v>
      </c>
      <c r="BU125" s="4">
        <f t="shared" si="257"/>
        <v>0.16976349922626796</v>
      </c>
      <c r="BV125" t="s">
        <v>277</v>
      </c>
      <c r="BW125" s="1">
        <f t="shared" si="231"/>
        <v>45327</v>
      </c>
      <c r="BX125">
        <f>group_stock_price_index[[#This Row],[VNINDEX]]</f>
        <v>1186.06</v>
      </c>
      <c r="BY125" s="5">
        <f t="shared" si="258"/>
        <v>0.36933011516950265</v>
      </c>
      <c r="BZ125" s="5">
        <f t="shared" si="259"/>
        <v>0</v>
      </c>
      <c r="CA125" s="5">
        <f t="shared" si="260"/>
        <v>0</v>
      </c>
      <c r="CB125" s="5">
        <f t="shared" si="261"/>
        <v>0</v>
      </c>
      <c r="CC125" s="5">
        <f t="shared" si="262"/>
        <v>4.3789485029807673E-2</v>
      </c>
      <c r="CD125" s="5">
        <f t="shared" ref="CD125:CE125" si="449">IF(AVERAGE(BS125:BS129)&lt;0,0,AVERAGE(BS125:BS129))</f>
        <v>0</v>
      </c>
      <c r="CE125" s="5">
        <f t="shared" si="449"/>
        <v>0.38892735196123157</v>
      </c>
      <c r="CF125" s="5">
        <f t="shared" ref="CF125:CG125" si="450">IF(AVERAGE(BE125:BE129)&lt;0,0,AVERAGE(BE125:BE129))</f>
        <v>0.49140786417244958</v>
      </c>
      <c r="CG125" s="5">
        <f t="shared" si="450"/>
        <v>0</v>
      </c>
      <c r="CH125" s="5">
        <f t="shared" si="265"/>
        <v>0.60904601503555578</v>
      </c>
      <c r="CI125" s="5">
        <f t="shared" si="266"/>
        <v>0.73578815344710402</v>
      </c>
      <c r="CJ125" s="5">
        <f t="shared" si="267"/>
        <v>0.75389349170869191</v>
      </c>
      <c r="CK125" s="5">
        <f t="shared" si="268"/>
        <v>0</v>
      </c>
      <c r="CL125" s="5">
        <f t="shared" si="269"/>
        <v>0.3853593845199883</v>
      </c>
      <c r="CM125" s="5">
        <f t="shared" si="270"/>
        <v>0.82636312035005322</v>
      </c>
      <c r="CN125" s="5">
        <f t="shared" si="271"/>
        <v>0</v>
      </c>
      <c r="CO125" s="5">
        <f t="shared" si="272"/>
        <v>0.37263428888385974</v>
      </c>
      <c r="CP125" s="5">
        <f t="shared" si="273"/>
        <v>8.3534187329875789E-2</v>
      </c>
      <c r="CQ125" s="5">
        <f t="shared" si="274"/>
        <v>0</v>
      </c>
      <c r="CR125" s="5">
        <f t="shared" ref="CR125:CS125" si="451">IF(AVERAGE(BH125:BH129)&lt;0,0,AVERAGE(BH125:BH129))</f>
        <v>2.4985720541011787E-2</v>
      </c>
      <c r="CS125" s="5">
        <f t="shared" si="451"/>
        <v>0.81421761886337873</v>
      </c>
      <c r="CT125" s="5">
        <f t="shared" si="276"/>
        <v>0.11116327319158467</v>
      </c>
      <c r="CU125" s="5">
        <f t="shared" si="277"/>
        <v>3.8910472121400724E-2</v>
      </c>
    </row>
    <row r="126" spans="1:99" x14ac:dyDescent="0.25">
      <c r="A126" s="1">
        <f>eod_group_score_df_positive[[#This Row],[date]]</f>
        <v>45324</v>
      </c>
      <c r="B126" s="1" t="s">
        <v>277</v>
      </c>
      <c r="C126" s="2">
        <f>AVERAGE(eod_group_score_df_positive!C126:C130)</f>
        <v>0.39047968568078034</v>
      </c>
      <c r="D126" s="2">
        <f>AVERAGE(eod_group_score_df_positive!D126:D130)</f>
        <v>0.16923354513920036</v>
      </c>
      <c r="E126" s="2">
        <f>AVERAGE(eod_group_score_df_positive!E126:E130)</f>
        <v>0.33304508108961439</v>
      </c>
      <c r="F126" s="2">
        <f>AVERAGE(eod_group_score_df_positive!F126:F130)</f>
        <v>2.5958529304356723</v>
      </c>
      <c r="G126" s="2">
        <f>AVERAGE(eod_group_score_df_positive!G126:G130)</f>
        <v>0.17398448922083659</v>
      </c>
      <c r="H126" s="2">
        <f>AVERAGE(eod_group_score_df_positive!H126:H130)</f>
        <v>1.7982831011623801</v>
      </c>
      <c r="I126" s="2">
        <f>AVERAGE(eod_group_score_df_positive!I126:I130)</f>
        <v>0.95094827777975721</v>
      </c>
      <c r="J126" s="2">
        <f>AVERAGE(eod_group_score_df_positive!J126:J130)</f>
        <v>5.2584925216529063E-2</v>
      </c>
      <c r="K126" s="2">
        <f>AVERAGE(eod_group_score_df_positive!K126:K130)</f>
        <v>1.7718733074736392</v>
      </c>
      <c r="L126" s="2">
        <f>AVERAGE(eod_group_score_df_positive!L126:L130)</f>
        <v>0.17088124182156267</v>
      </c>
      <c r="M126" s="2">
        <f>AVERAGE(eod_group_score_df_positive!M126:M130)</f>
        <v>0.54703720997467586</v>
      </c>
      <c r="N126" s="2">
        <f>AVERAGE(eod_group_score_df_positive!N126:N130)</f>
        <v>1.2170539470404407</v>
      </c>
      <c r="O126" s="2">
        <f>AVERAGE(eod_group_score_df_positive!O126:O130)</f>
        <v>0.30716325688619239</v>
      </c>
      <c r="P126" s="2">
        <f>AVERAGE(eod_group_score_df_positive!P126:P130)</f>
        <v>1.0745228668133104</v>
      </c>
      <c r="Q126" s="2">
        <f>AVERAGE(eod_group_score_df_positive!Q126:Q130)</f>
        <v>0.16769953746665914</v>
      </c>
      <c r="R126" s="2">
        <f>AVERAGE(eod_group_score_df_positive!R126:R130)</f>
        <v>2.5854342662643214E-2</v>
      </c>
      <c r="S126" s="2">
        <f>AVERAGE(eod_group_score_df_positive!S126:S130)</f>
        <v>0.12778958914157554</v>
      </c>
      <c r="T126" s="2">
        <f>AVERAGE(eod_group_score_df_positive!T126:T130)</f>
        <v>0.39465724836633242</v>
      </c>
      <c r="U126" s="2">
        <f>AVERAGE(eod_group_score_df_positive!U126:U130)</f>
        <v>0.14108764682624816</v>
      </c>
      <c r="V126" s="2">
        <f>AVERAGE(eod_group_score_df_positive!V126:V130)</f>
        <v>0.57386253883545102</v>
      </c>
      <c r="W126" s="2">
        <f>AVERAGE(eod_group_score_df_positive!W126:W130)</f>
        <v>0.12432036989256842</v>
      </c>
      <c r="X126" s="2">
        <f>AVERAGE(eod_group_score_df_positive!X126:X130)</f>
        <v>0.60621564474814982</v>
      </c>
      <c r="Y126" s="2">
        <f>AVERAGE(eod_group_score_df_positive!Y126:Y130)</f>
        <v>0.31050007246156597</v>
      </c>
      <c r="Z126" s="1" t="s">
        <v>277</v>
      </c>
      <c r="AA126" s="2">
        <f>ABS(AVERAGE(eod_group_score_df_negative!C126:C130))</f>
        <v>0.30368543624638611</v>
      </c>
      <c r="AB126" s="2">
        <f>ABS(AVERAGE(eod_group_score_df_negative!D126:D130))</f>
        <v>0.13321196147093561</v>
      </c>
      <c r="AC126" s="2">
        <f>ABS(AVERAGE(eod_group_score_df_negative!E126:E130))</f>
        <v>0.46429016248990712</v>
      </c>
      <c r="AD126" s="2">
        <f>ABS(AVERAGE(eod_group_score_df_negative!F126:F130))</f>
        <v>0.32051840570719115</v>
      </c>
      <c r="AE126" s="2">
        <f>ABS(AVERAGE(eod_group_score_df_negative!G126:G130))</f>
        <v>0.1964035576873383</v>
      </c>
      <c r="AF126" s="2">
        <f>ABS(AVERAGE(eod_group_score_df_negative!H126:H130))</f>
        <v>0.35047130823475536</v>
      </c>
      <c r="AG126" s="2">
        <f>ABS(AVERAGE(eod_group_score_df_negative!I126:I130))</f>
        <v>0.37030449669355547</v>
      </c>
      <c r="AH126" s="2">
        <f>ABS(AVERAGE(eod_group_score_df_negative!J126:J130))</f>
        <v>0.20531975882048631</v>
      </c>
      <c r="AI126" s="2">
        <f>ABS(AVERAGE(eod_group_score_df_negative!K126:K130))</f>
        <v>0.32237037777704103</v>
      </c>
      <c r="AJ126" s="2">
        <f>ABS(AVERAGE(eod_group_score_df_negative!L126:L130))</f>
        <v>0.34844257254114669</v>
      </c>
      <c r="AK126" s="2">
        <f>ABS(AVERAGE(eod_group_score_df_negative!M126:M130))</f>
        <v>6.7999494136684713E-2</v>
      </c>
      <c r="AL126" s="2">
        <f>ABS(AVERAGE(eod_group_score_df_negative!N126:N130))</f>
        <v>0.4073414564460725</v>
      </c>
      <c r="AM126" s="2">
        <f>ABS(AVERAGE(eod_group_score_df_negative!O126:O130))</f>
        <v>0.17396133837168143</v>
      </c>
      <c r="AN126" s="2">
        <f>ABS(AVERAGE(eod_group_score_df_negative!P126:P130))</f>
        <v>0.19885006716687711</v>
      </c>
      <c r="AO126" s="2">
        <f>ABS(AVERAGE(eod_group_score_df_negative!Q126:Q130))</f>
        <v>0.44804311891635218</v>
      </c>
      <c r="AP126" s="2">
        <f>ABS(AVERAGE(eod_group_score_df_negative!R126:R130))</f>
        <v>6.1780195559245979E-2</v>
      </c>
      <c r="AQ126" s="2">
        <f>ABS(AVERAGE(eod_group_score_df_negative!S126:S130))</f>
        <v>0.66389954765620607</v>
      </c>
      <c r="AR126" s="2">
        <f>ABS(AVERAGE(eod_group_score_df_negative!T126:T130))</f>
        <v>0.33514272180140725</v>
      </c>
      <c r="AS126" s="2">
        <f>ABS(AVERAGE(eod_group_score_df_negative!U126:U130))</f>
        <v>0.28513484060850125</v>
      </c>
      <c r="AT126" s="2">
        <f>ABS(AVERAGE(eod_group_score_df_negative!V126:V130))</f>
        <v>0.54467361771377465</v>
      </c>
      <c r="AU126" s="2">
        <f>ABS(AVERAGE(eod_group_score_df_negative!W126:W130))</f>
        <v>0.36098105127610219</v>
      </c>
      <c r="AV126" s="2">
        <f>ABS(AVERAGE(eod_group_score_df_negative!X126:X130))</f>
        <v>0.27869331738822589</v>
      </c>
      <c r="AW126" s="2">
        <f>ABS(AVERAGE(eod_group_score_df_negative!Y126:Y130))</f>
        <v>0.23996832646053706</v>
      </c>
      <c r="AX126" t="s">
        <v>277</v>
      </c>
      <c r="AY126" s="4">
        <f t="shared" si="235"/>
        <v>0.12503401091865993</v>
      </c>
      <c r="AZ126" s="4">
        <f t="shared" si="236"/>
        <v>0.11910107070857551</v>
      </c>
      <c r="BA126" s="4">
        <f t="shared" si="237"/>
        <v>-0.16460464084227214</v>
      </c>
      <c r="BB126" s="4">
        <f t="shared" si="238"/>
        <v>0.78019369362537849</v>
      </c>
      <c r="BC126" s="4">
        <f t="shared" si="239"/>
        <v>-6.0528596032311373E-2</v>
      </c>
      <c r="BD126" s="4">
        <f t="shared" si="240"/>
        <v>0.67379119111794139</v>
      </c>
      <c r="BE126" s="4">
        <f t="shared" si="241"/>
        <v>0.43946456900925879</v>
      </c>
      <c r="BF126" s="4">
        <f t="shared" si="242"/>
        <v>-0.59221426774100849</v>
      </c>
      <c r="BG126" s="4">
        <f t="shared" si="243"/>
        <v>0.69213670782686076</v>
      </c>
      <c r="BH126" s="4">
        <f t="shared" si="244"/>
        <v>-0.34190870090846737</v>
      </c>
      <c r="BI126" s="4">
        <f t="shared" si="245"/>
        <v>0.7788766306721997</v>
      </c>
      <c r="BJ126" s="4">
        <f t="shared" si="246"/>
        <v>0.49847007006819016</v>
      </c>
      <c r="BK126" s="4">
        <f t="shared" si="247"/>
        <v>0.27685535062516853</v>
      </c>
      <c r="BL126" s="4">
        <f t="shared" si="248"/>
        <v>0.68767976472480752</v>
      </c>
      <c r="BM126" s="4">
        <f t="shared" si="249"/>
        <v>-0.45529342257443106</v>
      </c>
      <c r="BN126" s="4">
        <f t="shared" si="250"/>
        <v>-0.4099508438743536</v>
      </c>
      <c r="BO126" s="4">
        <f t="shared" si="251"/>
        <v>-0.67717230614415669</v>
      </c>
      <c r="BP126" s="4">
        <f t="shared" si="252"/>
        <v>8.1549094269277866E-2</v>
      </c>
      <c r="BQ126" s="4">
        <f t="shared" si="253"/>
        <v>-0.33796244456554003</v>
      </c>
      <c r="BR126" s="4">
        <f t="shared" si="254"/>
        <v>2.6095643802634457E-2</v>
      </c>
      <c r="BS126" s="4">
        <f t="shared" si="255"/>
        <v>-0.48765709528239842</v>
      </c>
      <c r="BT126" s="4">
        <f t="shared" si="256"/>
        <v>0.37011979918161181</v>
      </c>
      <c r="BU126" s="4">
        <f t="shared" si="257"/>
        <v>0.12813041791161905</v>
      </c>
      <c r="BV126" t="s">
        <v>277</v>
      </c>
      <c r="BW126" s="1">
        <f t="shared" si="231"/>
        <v>45324</v>
      </c>
      <c r="BX126">
        <f>group_stock_price_index[[#This Row],[VNINDEX]]</f>
        <v>1172.55</v>
      </c>
      <c r="BY126" s="5">
        <f t="shared" si="258"/>
        <v>0.45243661472663443</v>
      </c>
      <c r="BZ126" s="5">
        <f t="shared" si="259"/>
        <v>0</v>
      </c>
      <c r="CA126" s="5">
        <f t="shared" si="260"/>
        <v>0</v>
      </c>
      <c r="CB126" s="5">
        <f t="shared" si="261"/>
        <v>0</v>
      </c>
      <c r="CC126" s="5">
        <f t="shared" si="262"/>
        <v>0.25630830380981601</v>
      </c>
      <c r="CD126" s="5">
        <f t="shared" ref="CD126:CE126" si="452">IF(AVERAGE(BS126:BS130)&lt;0,0,AVERAGE(BS126:BS130))</f>
        <v>0</v>
      </c>
      <c r="CE126" s="5">
        <f t="shared" si="452"/>
        <v>0.34435841415884344</v>
      </c>
      <c r="CF126" s="5">
        <f t="shared" ref="CF126:CG126" si="453">IF(AVERAGE(BE126:BE130)&lt;0,0,AVERAGE(BE126:BE130))</f>
        <v>0.48685701840947376</v>
      </c>
      <c r="CG126" s="5">
        <f t="shared" si="453"/>
        <v>0</v>
      </c>
      <c r="CH126" s="5">
        <f t="shared" si="265"/>
        <v>0.68565698693487687</v>
      </c>
      <c r="CI126" s="5">
        <f t="shared" si="266"/>
        <v>0.68128810683632857</v>
      </c>
      <c r="CJ126" s="5">
        <f t="shared" si="267"/>
        <v>0.56481479343330754</v>
      </c>
      <c r="CK126" s="5">
        <f t="shared" si="268"/>
        <v>0</v>
      </c>
      <c r="CL126" s="5">
        <f t="shared" si="269"/>
        <v>0.22399804516527144</v>
      </c>
      <c r="CM126" s="5">
        <f t="shared" si="270"/>
        <v>0.85085458731184027</v>
      </c>
      <c r="CN126" s="5">
        <f t="shared" si="271"/>
        <v>0</v>
      </c>
      <c r="CO126" s="5">
        <f t="shared" si="272"/>
        <v>0.63666449171561079</v>
      </c>
      <c r="CP126" s="5">
        <f t="shared" si="273"/>
        <v>0.12491202089796091</v>
      </c>
      <c r="CQ126" s="5">
        <f t="shared" si="274"/>
        <v>0</v>
      </c>
      <c r="CR126" s="5">
        <f t="shared" ref="CR126:CS126" si="454">IF(AVERAGE(BH126:BH130)&lt;0,0,AVERAGE(BH126:BH130))</f>
        <v>1.4298718935507593E-2</v>
      </c>
      <c r="CS126" s="5">
        <f t="shared" si="454"/>
        <v>0.72843239865581055</v>
      </c>
      <c r="CT126" s="5">
        <f t="shared" si="276"/>
        <v>4.4183824432467177E-2</v>
      </c>
      <c r="CU126" s="5">
        <f t="shared" si="277"/>
        <v>0</v>
      </c>
    </row>
    <row r="127" spans="1:99" x14ac:dyDescent="0.25">
      <c r="A127" s="1">
        <f>eod_group_score_df_positive[[#This Row],[date]]</f>
        <v>45323</v>
      </c>
      <c r="B127" s="1" t="s">
        <v>277</v>
      </c>
      <c r="C127" s="2">
        <f>AVERAGE(eod_group_score_df_positive!C127:C131)</f>
        <v>0.36327960417946614</v>
      </c>
      <c r="D127" s="2">
        <f>AVERAGE(eod_group_score_df_positive!D127:D131)</f>
        <v>0.19300102570324382</v>
      </c>
      <c r="E127" s="2">
        <f>AVERAGE(eod_group_score_df_positive!E127:E131)</f>
        <v>0.36024719859109161</v>
      </c>
      <c r="F127" s="2">
        <f>AVERAGE(eod_group_score_df_positive!F127:F131)</f>
        <v>2.7418185950879583</v>
      </c>
      <c r="G127" s="2">
        <f>AVERAGE(eod_group_score_df_positive!G127:G131)</f>
        <v>0.15280861922721697</v>
      </c>
      <c r="H127" s="2">
        <f>AVERAGE(eod_group_score_df_positive!H127:H131)</f>
        <v>1.7860470482257942</v>
      </c>
      <c r="I127" s="2">
        <f>AVERAGE(eod_group_score_df_positive!I127:I131)</f>
        <v>0.94273014673255118</v>
      </c>
      <c r="J127" s="2">
        <f>AVERAGE(eod_group_score_df_positive!J127:J131)</f>
        <v>5.9045388020916301E-2</v>
      </c>
      <c r="K127" s="2">
        <f>AVERAGE(eod_group_score_df_positive!K127:K131)</f>
        <v>1.773132373007537</v>
      </c>
      <c r="L127" s="2">
        <f>AVERAGE(eod_group_score_df_positive!L127:L131)</f>
        <v>0.32676076150070932</v>
      </c>
      <c r="M127" s="2">
        <f>AVERAGE(eod_group_score_df_positive!M127:M131)</f>
        <v>0.56224646464536643</v>
      </c>
      <c r="N127" s="2">
        <f>AVERAGE(eod_group_score_df_positive!N127:N131)</f>
        <v>1.613796838621355</v>
      </c>
      <c r="O127" s="2">
        <f>AVERAGE(eod_group_score_df_positive!O127:O131)</f>
        <v>0.44774784889641522</v>
      </c>
      <c r="P127" s="2">
        <f>AVERAGE(eod_group_score_df_positive!P127:P131)</f>
        <v>1.0509442504641817</v>
      </c>
      <c r="Q127" s="2">
        <f>AVERAGE(eod_group_score_df_positive!Q127:Q131)</f>
        <v>0.18995699413795961</v>
      </c>
      <c r="R127" s="2">
        <f>AVERAGE(eod_group_score_df_positive!R127:R131)</f>
        <v>0.15164475842147584</v>
      </c>
      <c r="S127" s="2">
        <f>AVERAGE(eod_group_score_df_positive!S127:S131)</f>
        <v>0.18460830324847635</v>
      </c>
      <c r="T127" s="2">
        <f>AVERAGE(eod_group_score_df_positive!T127:T131)</f>
        <v>0.4011997989862679</v>
      </c>
      <c r="U127" s="2">
        <f>AVERAGE(eod_group_score_df_positive!U127:U131)</f>
        <v>0.13468392403532331</v>
      </c>
      <c r="V127" s="2">
        <f>AVERAGE(eod_group_score_df_positive!V127:V131)</f>
        <v>0.47642067526125437</v>
      </c>
      <c r="W127" s="2">
        <f>AVERAGE(eod_group_score_df_positive!W127:W131)</f>
        <v>0.11982310383527248</v>
      </c>
      <c r="X127" s="2">
        <f>AVERAGE(eod_group_score_df_positive!X127:X131)</f>
        <v>0.60032995525328114</v>
      </c>
      <c r="Y127" s="2">
        <f>AVERAGE(eod_group_score_df_positive!Y127:Y131)</f>
        <v>0.38259643738688615</v>
      </c>
      <c r="Z127" s="1" t="s">
        <v>277</v>
      </c>
      <c r="AA127" s="2">
        <f>ABS(AVERAGE(eod_group_score_df_negative!C127:C131))</f>
        <v>0.27322021217226555</v>
      </c>
      <c r="AB127" s="2">
        <f>ABS(AVERAGE(eod_group_score_df_negative!D127:D131))</f>
        <v>0.12426074759994114</v>
      </c>
      <c r="AC127" s="2">
        <f>ABS(AVERAGE(eod_group_score_df_negative!E127:E131))</f>
        <v>0.41252493818956237</v>
      </c>
      <c r="AD127" s="2">
        <f>ABS(AVERAGE(eod_group_score_df_negative!F127:F131))</f>
        <v>0.2240114059545113</v>
      </c>
      <c r="AE127" s="2">
        <f>ABS(AVERAGE(eod_group_score_df_negative!G127:G131))</f>
        <v>0.16873432022582804</v>
      </c>
      <c r="AF127" s="2">
        <f>ABS(AVERAGE(eod_group_score_df_negative!H127:H131))</f>
        <v>0.23259560612201077</v>
      </c>
      <c r="AG127" s="2">
        <f>ABS(AVERAGE(eod_group_score_df_negative!I127:I131))</f>
        <v>0.32960987659077617</v>
      </c>
      <c r="AH127" s="2">
        <f>ABS(AVERAGE(eod_group_score_df_negative!J127:J131))</f>
        <v>0.2098123893053975</v>
      </c>
      <c r="AI127" s="2">
        <f>ABS(AVERAGE(eod_group_score_df_negative!K127:K131))</f>
        <v>0.29055975697998226</v>
      </c>
      <c r="AJ127" s="2">
        <f>ABS(AVERAGE(eod_group_score_df_negative!L127:L131))</f>
        <v>0.22401573627438359</v>
      </c>
      <c r="AK127" s="2">
        <f>ABS(AVERAGE(eod_group_score_df_negative!M127:M131))</f>
        <v>4.7781857336075248E-2</v>
      </c>
      <c r="AL127" s="2">
        <f>ABS(AVERAGE(eod_group_score_df_negative!N127:N131))</f>
        <v>0.30876638333125356</v>
      </c>
      <c r="AM127" s="2">
        <f>ABS(AVERAGE(eod_group_score_df_negative!O127:O131))</f>
        <v>0.14870668768080775</v>
      </c>
      <c r="AN127" s="2">
        <f>ABS(AVERAGE(eod_group_score_df_negative!P127:P131))</f>
        <v>0.18418678007363312</v>
      </c>
      <c r="AO127" s="2">
        <f>ABS(AVERAGE(eod_group_score_df_negative!Q127:Q131))</f>
        <v>0.38051173951236994</v>
      </c>
      <c r="AP127" s="2">
        <f>ABS(AVERAGE(eod_group_score_df_negative!R127:R131))</f>
        <v>5.9085536863538589E-2</v>
      </c>
      <c r="AQ127" s="2">
        <f>ABS(AVERAGE(eod_group_score_df_negative!S127:S131))</f>
        <v>0.6468867971171145</v>
      </c>
      <c r="AR127" s="2">
        <f>ABS(AVERAGE(eod_group_score_df_negative!T127:T131))</f>
        <v>0.34740210698775453</v>
      </c>
      <c r="AS127" s="2">
        <f>ABS(AVERAGE(eod_group_score_df_negative!U127:U131))</f>
        <v>0.319794263965888</v>
      </c>
      <c r="AT127" s="2">
        <f>ABS(AVERAGE(eod_group_score_df_negative!V127:V131))</f>
        <v>0.52203154437357302</v>
      </c>
      <c r="AU127" s="2">
        <f>ABS(AVERAGE(eod_group_score_df_negative!W127:W131))</f>
        <v>0.34792792921674376</v>
      </c>
      <c r="AV127" s="2">
        <f>ABS(AVERAGE(eod_group_score_df_negative!X127:X131))</f>
        <v>0.26892308820705468</v>
      </c>
      <c r="AW127" s="2">
        <f>ABS(AVERAGE(eod_group_score_df_negative!Y127:Y131))</f>
        <v>0.33604422339469747</v>
      </c>
      <c r="AX127" t="s">
        <v>277</v>
      </c>
      <c r="AY127" s="4">
        <f t="shared" si="235"/>
        <v>0.14149162292520365</v>
      </c>
      <c r="AZ127" s="4">
        <f t="shared" si="236"/>
        <v>0.21666738286056411</v>
      </c>
      <c r="BA127" s="4">
        <f t="shared" si="237"/>
        <v>-6.7649617669004333E-2</v>
      </c>
      <c r="BB127" s="4">
        <f t="shared" si="238"/>
        <v>0.84893847194493766</v>
      </c>
      <c r="BC127" s="4">
        <f t="shared" si="239"/>
        <v>-4.9529002333875548E-2</v>
      </c>
      <c r="BD127" s="4">
        <f t="shared" si="240"/>
        <v>0.76955247069505806</v>
      </c>
      <c r="BE127" s="4">
        <f t="shared" si="241"/>
        <v>0.48188397669069383</v>
      </c>
      <c r="BF127" s="4">
        <f t="shared" si="242"/>
        <v>-0.56076860704496068</v>
      </c>
      <c r="BG127" s="4">
        <f t="shared" si="243"/>
        <v>0.71840784508710664</v>
      </c>
      <c r="BH127" s="4">
        <f t="shared" si="244"/>
        <v>0.18654576882160503</v>
      </c>
      <c r="BI127" s="4">
        <f t="shared" si="245"/>
        <v>0.8433454460577362</v>
      </c>
      <c r="BJ127" s="4">
        <f t="shared" si="246"/>
        <v>0.67879716016031788</v>
      </c>
      <c r="BK127" s="4">
        <f t="shared" si="247"/>
        <v>0.50136455149065773</v>
      </c>
      <c r="BL127" s="4">
        <f t="shared" si="248"/>
        <v>0.70175345688880886</v>
      </c>
      <c r="BM127" s="4">
        <f t="shared" si="249"/>
        <v>-0.33403188314122645</v>
      </c>
      <c r="BN127" s="4">
        <f t="shared" si="250"/>
        <v>0.43923073060164486</v>
      </c>
      <c r="BO127" s="4">
        <f t="shared" si="251"/>
        <v>-0.55596057471100446</v>
      </c>
      <c r="BP127" s="4">
        <f t="shared" si="252"/>
        <v>7.1864219913407787E-2</v>
      </c>
      <c r="BQ127" s="4">
        <f t="shared" si="253"/>
        <v>-0.40730302315426264</v>
      </c>
      <c r="BR127" s="4">
        <f t="shared" si="254"/>
        <v>-4.5681574155847254E-2</v>
      </c>
      <c r="BS127" s="4">
        <f t="shared" si="255"/>
        <v>-0.48766290026793996</v>
      </c>
      <c r="BT127" s="4">
        <f t="shared" si="256"/>
        <v>0.38125476757257809</v>
      </c>
      <c r="BU127" s="4">
        <f t="shared" si="257"/>
        <v>6.4778152048283952E-2</v>
      </c>
      <c r="BV127" t="s">
        <v>277</v>
      </c>
      <c r="BW127" s="1">
        <f t="shared" si="231"/>
        <v>45323</v>
      </c>
      <c r="BX127">
        <f>group_stock_price_index[[#This Row],[VNINDEX]]</f>
        <v>1173.02</v>
      </c>
      <c r="BY127" s="5">
        <f t="shared" si="258"/>
        <v>0.5483281961178077</v>
      </c>
      <c r="BZ127" s="5">
        <f t="shared" si="259"/>
        <v>0</v>
      </c>
      <c r="CA127" s="5">
        <f t="shared" si="260"/>
        <v>0</v>
      </c>
      <c r="CB127" s="5">
        <f t="shared" si="261"/>
        <v>0</v>
      </c>
      <c r="CC127" s="5">
        <f t="shared" si="262"/>
        <v>0.43128303635535736</v>
      </c>
      <c r="CD127" s="5">
        <f t="shared" ref="CD127:CE127" si="455">IF(AVERAGE(BS127:BS131)&lt;0,0,AVERAGE(BS127:BS131))</f>
        <v>1.9436804479236756E-2</v>
      </c>
      <c r="CE127" s="5">
        <f t="shared" si="455"/>
        <v>0.30243022121926783</v>
      </c>
      <c r="CF127" s="5">
        <f t="shared" ref="CF127:CG127" si="456">IF(AVERAGE(BE127:BE131)&lt;0,0,AVERAGE(BE127:BE131))</f>
        <v>0.43421518870794201</v>
      </c>
      <c r="CG127" s="5">
        <f t="shared" si="456"/>
        <v>4.5912741672760493E-2</v>
      </c>
      <c r="CH127" s="5">
        <f t="shared" si="265"/>
        <v>0.75300866266472544</v>
      </c>
      <c r="CI127" s="5">
        <f t="shared" si="266"/>
        <v>0.6797274401369372</v>
      </c>
      <c r="CJ127" s="5">
        <f t="shared" si="267"/>
        <v>0.39607356885091777</v>
      </c>
      <c r="CK127" s="5">
        <f t="shared" si="268"/>
        <v>0</v>
      </c>
      <c r="CL127" s="5">
        <f t="shared" si="269"/>
        <v>9.6079995294357581E-2</v>
      </c>
      <c r="CM127" s="5">
        <f t="shared" si="270"/>
        <v>0.84271521871002864</v>
      </c>
      <c r="CN127" s="5">
        <f t="shared" si="271"/>
        <v>0</v>
      </c>
      <c r="CO127" s="5">
        <f t="shared" si="272"/>
        <v>0.76683497447191029</v>
      </c>
      <c r="CP127" s="5">
        <f t="shared" si="273"/>
        <v>0.15779325180816856</v>
      </c>
      <c r="CQ127" s="5">
        <f t="shared" si="274"/>
        <v>4.582664801505533E-2</v>
      </c>
      <c r="CR127" s="5">
        <f t="shared" ref="CR127:CS127" si="457">IF(AVERAGE(BH127:BH131)&lt;0,0,AVERAGE(BH127:BH131))</f>
        <v>0.16656467563889368</v>
      </c>
      <c r="CS127" s="5">
        <f t="shared" si="457"/>
        <v>0.60605815775941829</v>
      </c>
      <c r="CT127" s="5">
        <f t="shared" si="276"/>
        <v>0</v>
      </c>
      <c r="CU127" s="5">
        <f t="shared" si="277"/>
        <v>0</v>
      </c>
    </row>
    <row r="128" spans="1:99" x14ac:dyDescent="0.25">
      <c r="A128" s="1">
        <f>eod_group_score_df_positive[[#This Row],[date]]</f>
        <v>45322</v>
      </c>
      <c r="B128" s="1" t="s">
        <v>277</v>
      </c>
      <c r="C128" s="2">
        <f>AVERAGE(eod_group_score_df_positive!C128:C132)</f>
        <v>1.2485177442085853</v>
      </c>
      <c r="D128" s="2">
        <f>AVERAGE(eod_group_score_df_positive!D128:D132)</f>
        <v>6.8678310847155533E-2</v>
      </c>
      <c r="E128" s="2">
        <f>AVERAGE(eod_group_score_df_positive!E128:E132)</f>
        <v>0.21555779466407504</v>
      </c>
      <c r="F128" s="2">
        <f>AVERAGE(eod_group_score_df_positive!F128:F132)</f>
        <v>1.8237426771454512</v>
      </c>
      <c r="G128" s="2">
        <f>AVERAGE(eod_group_score_df_positive!G128:G132)</f>
        <v>9.621860004708252E-2</v>
      </c>
      <c r="H128" s="2">
        <f>AVERAGE(eod_group_score_df_positive!H128:H132)</f>
        <v>0.23224523127797519</v>
      </c>
      <c r="I128" s="2">
        <f>AVERAGE(eod_group_score_df_positive!I128:I132)</f>
        <v>0.97624302736592505</v>
      </c>
      <c r="J128" s="2">
        <f>AVERAGE(eod_group_score_df_positive!J128:J132)</f>
        <v>7.5909420471847705E-2</v>
      </c>
      <c r="K128" s="2">
        <f>AVERAGE(eod_group_score_df_positive!K128:K132)</f>
        <v>1.7616033136727522</v>
      </c>
      <c r="L128" s="2">
        <f>AVERAGE(eod_group_score_df_positive!L128:L132)</f>
        <v>0.25593530148880966</v>
      </c>
      <c r="M128" s="2">
        <f>AVERAGE(eod_group_score_df_positive!M128:M132)</f>
        <v>0.5524345985406266</v>
      </c>
      <c r="N128" s="2">
        <f>AVERAGE(eod_group_score_df_positive!N128:N132)</f>
        <v>1.3343180989745658</v>
      </c>
      <c r="O128" s="2">
        <f>AVERAGE(eod_group_score_df_positive!O128:O132)</f>
        <v>0.44178429879059056</v>
      </c>
      <c r="P128" s="2">
        <f>AVERAGE(eod_group_score_df_positive!P128:P132)</f>
        <v>1.0247082946937911</v>
      </c>
      <c r="Q128" s="2">
        <f>AVERAGE(eod_group_score_df_positive!Q128:Q132)</f>
        <v>0.17787432211964432</v>
      </c>
      <c r="R128" s="2">
        <f>AVERAGE(eod_group_score_df_positive!R128:R132)</f>
        <v>0.1482226890542504</v>
      </c>
      <c r="S128" s="2">
        <f>AVERAGE(eod_group_score_df_positive!S128:S132)</f>
        <v>0.21181397118227641</v>
      </c>
      <c r="T128" s="2">
        <f>AVERAGE(eod_group_score_df_positive!T128:T132)</f>
        <v>0.32372353812189469</v>
      </c>
      <c r="U128" s="2">
        <f>AVERAGE(eod_group_score_df_positive!U128:U132)</f>
        <v>6.2056728653015925E-2</v>
      </c>
      <c r="V128" s="2">
        <f>AVERAGE(eod_group_score_df_positive!V128:V132)</f>
        <v>0.19521835955708783</v>
      </c>
      <c r="W128" s="2">
        <f>AVERAGE(eod_group_score_df_positive!W128:W132)</f>
        <v>0.17353664023263402</v>
      </c>
      <c r="X128" s="2">
        <f>AVERAGE(eod_group_score_df_positive!X128:X132)</f>
        <v>0.51098637413696868</v>
      </c>
      <c r="Y128" s="2">
        <f>AVERAGE(eod_group_score_df_positive!Y128:Y132)</f>
        <v>0.19106090838418782</v>
      </c>
      <c r="Z128" s="1" t="s">
        <v>277</v>
      </c>
      <c r="AA128" s="2">
        <f>ABS(AVERAGE(eod_group_score_df_negative!C128:C132))</f>
        <v>0.25836717676435672</v>
      </c>
      <c r="AB128" s="2">
        <f>ABS(AVERAGE(eod_group_score_df_negative!D128:D132))</f>
        <v>0.12373574566608443</v>
      </c>
      <c r="AC128" s="2">
        <f>ABS(AVERAGE(eod_group_score_df_negative!E128:E132))</f>
        <v>0.42442700266241246</v>
      </c>
      <c r="AD128" s="2">
        <f>ABS(AVERAGE(eod_group_score_df_negative!F128:F132))</f>
        <v>0.22716925979432356</v>
      </c>
      <c r="AE128" s="2">
        <f>ABS(AVERAGE(eod_group_score_df_negative!G128:G132))</f>
        <v>0.19227866641094277</v>
      </c>
      <c r="AF128" s="2">
        <f>ABS(AVERAGE(eod_group_score_df_negative!H128:H132))</f>
        <v>0.28042866630852187</v>
      </c>
      <c r="AG128" s="2">
        <f>ABS(AVERAGE(eod_group_score_df_negative!I128:I132))</f>
        <v>0.35546409958909148</v>
      </c>
      <c r="AH128" s="2">
        <f>ABS(AVERAGE(eod_group_score_df_negative!J128:J132))</f>
        <v>0.22182506758736498</v>
      </c>
      <c r="AI128" s="2">
        <f>ABS(AVERAGE(eod_group_score_df_negative!K128:K132))</f>
        <v>0.3020162773820651</v>
      </c>
      <c r="AJ128" s="2">
        <f>ABS(AVERAGE(eod_group_score_df_negative!L128:L132))</f>
        <v>0.22401573627438359</v>
      </c>
      <c r="AK128" s="2">
        <f>ABS(AVERAGE(eod_group_score_df_negative!M128:M132))</f>
        <v>6.0713834775889118E-2</v>
      </c>
      <c r="AL128" s="2">
        <f>ABS(AVERAGE(eod_group_score_df_negative!N128:N132))</f>
        <v>0.32748957010195923</v>
      </c>
      <c r="AM128" s="2">
        <f>ABS(AVERAGE(eod_group_score_df_negative!O128:O132))</f>
        <v>0.14547248834879004</v>
      </c>
      <c r="AN128" s="2">
        <f>ABS(AVERAGE(eod_group_score_df_negative!P128:P132))</f>
        <v>0.15519967636417062</v>
      </c>
      <c r="AO128" s="2">
        <f>ABS(AVERAGE(eod_group_score_df_negative!Q128:Q132))</f>
        <v>0.38136431454456943</v>
      </c>
      <c r="AP128" s="2">
        <f>ABS(AVERAGE(eod_group_score_df_negative!R128:R132))</f>
        <v>5.5308392325073175E-2</v>
      </c>
      <c r="AQ128" s="2">
        <f>ABS(AVERAGE(eod_group_score_df_negative!S128:S132))</f>
        <v>0.68845493222779741</v>
      </c>
      <c r="AR128" s="2">
        <f>ABS(AVERAGE(eod_group_score_df_negative!T128:T132))</f>
        <v>0.36569033423722613</v>
      </c>
      <c r="AS128" s="2">
        <f>ABS(AVERAGE(eod_group_score_df_negative!U128:U132))</f>
        <v>0.36610562457085954</v>
      </c>
      <c r="AT128" s="2">
        <f>ABS(AVERAGE(eod_group_score_df_negative!V128:V132))</f>
        <v>0.50706907507129695</v>
      </c>
      <c r="AU128" s="2">
        <f>ABS(AVERAGE(eod_group_score_df_negative!W128:W132))</f>
        <v>0.35490928087702778</v>
      </c>
      <c r="AV128" s="2">
        <f>ABS(AVERAGE(eod_group_score_df_negative!X128:X132))</f>
        <v>0.27527030495536753</v>
      </c>
      <c r="AW128" s="2">
        <f>ABS(AVERAGE(eod_group_score_df_negative!Y128:Y132))</f>
        <v>0.26624370870536895</v>
      </c>
      <c r="AX128" t="s">
        <v>277</v>
      </c>
      <c r="AY128" s="4">
        <f t="shared" si="235"/>
        <v>0.6570843955389265</v>
      </c>
      <c r="AZ128" s="4">
        <f t="shared" si="236"/>
        <v>-0.28614039855835799</v>
      </c>
      <c r="BA128" s="4">
        <f t="shared" si="237"/>
        <v>-0.32636589005063982</v>
      </c>
      <c r="BB128" s="4">
        <f t="shared" si="238"/>
        <v>0.77847000087844886</v>
      </c>
      <c r="BC128" s="4">
        <f t="shared" si="239"/>
        <v>-0.33296698975078998</v>
      </c>
      <c r="BD128" s="4">
        <f t="shared" si="240"/>
        <v>-9.3984568470091234E-2</v>
      </c>
      <c r="BE128" s="4">
        <f t="shared" si="241"/>
        <v>0.46615274125344741</v>
      </c>
      <c r="BF128" s="4">
        <f t="shared" si="242"/>
        <v>-0.49008647962374435</v>
      </c>
      <c r="BG128" s="4">
        <f t="shared" si="243"/>
        <v>0.70729462087759143</v>
      </c>
      <c r="BH128" s="4">
        <f t="shared" si="244"/>
        <v>6.6505878106206145E-2</v>
      </c>
      <c r="BI128" s="4">
        <f t="shared" si="245"/>
        <v>0.8019604015051025</v>
      </c>
      <c r="BJ128" s="4">
        <f t="shared" si="246"/>
        <v>0.60586345075185899</v>
      </c>
      <c r="BK128" s="4">
        <f t="shared" si="247"/>
        <v>0.50456940972139563</v>
      </c>
      <c r="BL128" s="4">
        <f t="shared" si="248"/>
        <v>0.73692918401930763</v>
      </c>
      <c r="BM128" s="4">
        <f t="shared" si="249"/>
        <v>-0.36386969548226611</v>
      </c>
      <c r="BN128" s="4">
        <f t="shared" si="250"/>
        <v>0.4565115858447763</v>
      </c>
      <c r="BO128" s="4">
        <f t="shared" si="251"/>
        <v>-0.52944288005514983</v>
      </c>
      <c r="BP128" s="4">
        <f t="shared" si="252"/>
        <v>-6.0873152975185023E-2</v>
      </c>
      <c r="BQ128" s="4">
        <f t="shared" si="253"/>
        <v>-0.71012524484810091</v>
      </c>
      <c r="BR128" s="4">
        <f t="shared" si="254"/>
        <v>-0.44404997176010258</v>
      </c>
      <c r="BS128" s="4">
        <f t="shared" si="255"/>
        <v>-0.34321892439539853</v>
      </c>
      <c r="BT128" s="4">
        <f t="shared" si="256"/>
        <v>0.29979531551161448</v>
      </c>
      <c r="BU128" s="4">
        <f t="shared" si="257"/>
        <v>-0.16440420129512409</v>
      </c>
      <c r="BV128" t="s">
        <v>277</v>
      </c>
      <c r="BW128" s="1">
        <f t="shared" si="231"/>
        <v>45322</v>
      </c>
      <c r="BX128">
        <f>group_stock_price_index[[#This Row],[VNINDEX]]</f>
        <v>1164.31</v>
      </c>
      <c r="BY128" s="5">
        <f t="shared" si="258"/>
        <v>0.64968407872055278</v>
      </c>
      <c r="BZ128" s="5">
        <f t="shared" si="259"/>
        <v>2.674148517784216E-2</v>
      </c>
      <c r="CA128" s="5">
        <f t="shared" si="260"/>
        <v>0</v>
      </c>
      <c r="CB128" s="5">
        <f t="shared" si="261"/>
        <v>4.1878987501568375E-3</v>
      </c>
      <c r="CC128" s="5">
        <f t="shared" si="262"/>
        <v>0.22111961343036848</v>
      </c>
      <c r="CD128" s="5">
        <f t="shared" ref="CD128:CE128" si="458">IF(AVERAGE(BS128:BS132)&lt;0,0,AVERAGE(BS128:BS132))</f>
        <v>0.15240967121442078</v>
      </c>
      <c r="CE128" s="5">
        <f t="shared" si="458"/>
        <v>0.27113777547738044</v>
      </c>
      <c r="CF128" s="5">
        <f t="shared" ref="CF128:CG128" si="459">IF(AVERAGE(BE128:BE132)&lt;0,0,AVERAGE(BE128:BE132))</f>
        <v>0.38421344762406368</v>
      </c>
      <c r="CG128" s="5">
        <f t="shared" si="459"/>
        <v>0.28708509914226404</v>
      </c>
      <c r="CH128" s="5">
        <f t="shared" si="265"/>
        <v>0.7707577743493994</v>
      </c>
      <c r="CI128" s="5">
        <f t="shared" si="266"/>
        <v>0.69513161943461876</v>
      </c>
      <c r="CJ128" s="5">
        <f t="shared" si="267"/>
        <v>0.18157826301257096</v>
      </c>
      <c r="CK128" s="5">
        <f t="shared" si="268"/>
        <v>0</v>
      </c>
      <c r="CL128" s="5">
        <f t="shared" si="269"/>
        <v>0</v>
      </c>
      <c r="CM128" s="5">
        <f t="shared" si="270"/>
        <v>0.7252819593016584</v>
      </c>
      <c r="CN128" s="5">
        <f t="shared" si="271"/>
        <v>0</v>
      </c>
      <c r="CO128" s="5">
        <f t="shared" si="272"/>
        <v>0.82372257606577148</v>
      </c>
      <c r="CP128" s="5">
        <f t="shared" si="273"/>
        <v>0.20690797459745727</v>
      </c>
      <c r="CQ128" s="5">
        <f t="shared" si="274"/>
        <v>0.11158741234422438</v>
      </c>
      <c r="CR128" s="5">
        <f t="shared" ref="CR128:CS128" si="460">IF(AVERAGE(BH128:BH132)&lt;0,0,AVERAGE(BH128:BH132))</f>
        <v>0.13274153292773791</v>
      </c>
      <c r="CS128" s="5">
        <f t="shared" si="460"/>
        <v>0.50014343259779581</v>
      </c>
      <c r="CT128" s="5">
        <f t="shared" si="276"/>
        <v>0</v>
      </c>
      <c r="CU128" s="5">
        <f t="shared" si="277"/>
        <v>0.12114518563108559</v>
      </c>
    </row>
    <row r="129" spans="1:99" x14ac:dyDescent="0.25">
      <c r="A129" s="1">
        <f>eod_group_score_df_positive[[#This Row],[date]]</f>
        <v>45321</v>
      </c>
      <c r="B129" s="1" t="s">
        <v>277</v>
      </c>
      <c r="C129" s="2">
        <f>AVERAGE(eod_group_score_df_positive!C129:C133)</f>
        <v>1.2503741486028477</v>
      </c>
      <c r="D129" s="2">
        <f>AVERAGE(eod_group_score_df_positive!D129:D133)</f>
        <v>8.4929063573729563E-2</v>
      </c>
      <c r="E129" s="2">
        <f>AVERAGE(eod_group_score_df_positive!E129:E133)</f>
        <v>0.23291696450722271</v>
      </c>
      <c r="F129" s="2">
        <f>AVERAGE(eod_group_score_df_positive!F129:F133)</f>
        <v>1.8355257815363288</v>
      </c>
      <c r="G129" s="2">
        <f>AVERAGE(eod_group_score_df_positive!G129:G133)</f>
        <v>9.7585587297414192E-2</v>
      </c>
      <c r="H129" s="2">
        <f>AVERAGE(eod_group_score_df_positive!H129:H133)</f>
        <v>0.14809577139077834</v>
      </c>
      <c r="I129" s="2">
        <f>AVERAGE(eod_group_score_df_positive!I129:I133)</f>
        <v>1.0726202250010732</v>
      </c>
      <c r="J129" s="2">
        <f>AVERAGE(eod_group_score_df_positive!J129:J133)</f>
        <v>8.5159131335415472E-2</v>
      </c>
      <c r="K129" s="2">
        <f>AVERAGE(eod_group_score_df_positive!K129:K133)</f>
        <v>1.7053257363712582</v>
      </c>
      <c r="L129" s="2">
        <f>AVERAGE(eod_group_score_df_positive!L129:L133)</f>
        <v>0.25522232314326709</v>
      </c>
      <c r="M129" s="2">
        <f>AVERAGE(eod_group_score_df_positive!M129:M133)</f>
        <v>0.54535578277062002</v>
      </c>
      <c r="N129" s="2">
        <f>AVERAGE(eod_group_score_df_positive!N129:N133)</f>
        <v>1.3339390509981501</v>
      </c>
      <c r="O129" s="2">
        <f>AVERAGE(eod_group_score_df_positive!O129:O133)</f>
        <v>0.49295925711016275</v>
      </c>
      <c r="P129" s="2">
        <f>AVERAGE(eod_group_score_df_positive!P129:P133)</f>
        <v>0.85047797375319456</v>
      </c>
      <c r="Q129" s="2">
        <f>AVERAGE(eod_group_score_df_positive!Q129:Q133)</f>
        <v>0.18386247529125394</v>
      </c>
      <c r="R129" s="2">
        <f>AVERAGE(eod_group_score_df_positive!R129:R133)</f>
        <v>0.14787392198696797</v>
      </c>
      <c r="S129" s="2">
        <f>AVERAGE(eod_group_score_df_positive!S129:S133)</f>
        <v>0.20467671190384235</v>
      </c>
      <c r="T129" s="2">
        <f>AVERAGE(eod_group_score_df_positive!T129:T133)</f>
        <v>0.36275332948233119</v>
      </c>
      <c r="U129" s="2">
        <f>AVERAGE(eod_group_score_df_positive!U129:U133)</f>
        <v>6.2056728653015925E-2</v>
      </c>
      <c r="V129" s="2">
        <f>AVERAGE(eod_group_score_df_positive!V129:V133)</f>
        <v>0.22293599254872362</v>
      </c>
      <c r="W129" s="2">
        <f>AVERAGE(eod_group_score_df_positive!W129:W133)</f>
        <v>0.20819886075903518</v>
      </c>
      <c r="X129" s="2">
        <f>AVERAGE(eod_group_score_df_positive!X129:X133)</f>
        <v>0.52411957477972382</v>
      </c>
      <c r="Y129" s="2">
        <f>AVERAGE(eod_group_score_df_positive!Y129:Y133)</f>
        <v>0.18963808084878497</v>
      </c>
      <c r="Z129" s="1" t="s">
        <v>277</v>
      </c>
      <c r="AA129" s="2">
        <f>ABS(AVERAGE(eod_group_score_df_negative!C129:C133))</f>
        <v>0.15317624967746918</v>
      </c>
      <c r="AB129" s="2">
        <f>ABS(AVERAGE(eod_group_score_df_negative!D129:D133))</f>
        <v>3.3090126037718104E-2</v>
      </c>
      <c r="AC129" s="2">
        <f>ABS(AVERAGE(eod_group_score_df_negative!E129:E133))</f>
        <v>0.20104476212311165</v>
      </c>
      <c r="AD129" s="2">
        <f>ABS(AVERAGE(eod_group_score_df_negative!F129:F133))</f>
        <v>1.6481568897705041E-2</v>
      </c>
      <c r="AE129" s="2">
        <f>ABS(AVERAGE(eod_group_score_df_negative!G129:G133))</f>
        <v>0.13439055330557406</v>
      </c>
      <c r="AF129" s="2">
        <f>ABS(AVERAGE(eod_group_score_df_negative!H129:H133))</f>
        <v>0.18475076860585801</v>
      </c>
      <c r="AG129" s="2">
        <f>ABS(AVERAGE(eod_group_score_df_negative!I129:I133))</f>
        <v>0.2011447278867487</v>
      </c>
      <c r="AH129" s="2">
        <f>ABS(AVERAGE(eod_group_score_df_negative!J129:J133))</f>
        <v>7.9241569454015198E-2</v>
      </c>
      <c r="AI129" s="2">
        <f>ABS(AVERAGE(eod_group_score_df_negative!K129:K133))</f>
        <v>4.7861336183404275E-2</v>
      </c>
      <c r="AJ129" s="2">
        <f>ABS(AVERAGE(eod_group_score_df_negative!L129:L133))</f>
        <v>0.21466993905461532</v>
      </c>
      <c r="AK129" s="2">
        <f>ABS(AVERAGE(eod_group_score_df_negative!M129:M133))</f>
        <v>3.704216933787767E-2</v>
      </c>
      <c r="AL129" s="2">
        <f>ABS(AVERAGE(eod_group_score_df_negative!N129:N133))</f>
        <v>0.10234410732877741</v>
      </c>
      <c r="AM129" s="2">
        <f>ABS(AVERAGE(eod_group_score_df_negative!O129:O133))</f>
        <v>1.2870245928415926E-2</v>
      </c>
      <c r="AN129" s="2">
        <f>ABS(AVERAGE(eod_group_score_df_negative!P129:P133))</f>
        <v>5.5676371617111031E-2</v>
      </c>
      <c r="AO129" s="2">
        <f>ABS(AVERAGE(eod_group_score_df_negative!Q129:Q133))</f>
        <v>9.6236569506747013E-2</v>
      </c>
      <c r="AP129" s="2">
        <f>ABS(AVERAGE(eod_group_score_df_negative!R129:R133))</f>
        <v>6.8653824992500917E-2</v>
      </c>
      <c r="AQ129" s="2">
        <f>ABS(AVERAGE(eod_group_score_df_negative!S129:S133))</f>
        <v>0.29098788586074315</v>
      </c>
      <c r="AR129" s="2">
        <f>ABS(AVERAGE(eod_group_score_df_negative!T129:T133))</f>
        <v>0.18262201285872731</v>
      </c>
      <c r="AS129" s="2">
        <f>ABS(AVERAGE(eod_group_score_df_negative!U129:U133))</f>
        <v>0.51701981526821261</v>
      </c>
      <c r="AT129" s="2">
        <f>ABS(AVERAGE(eod_group_score_df_negative!V129:V133))</f>
        <v>0.16143772545513096</v>
      </c>
      <c r="AU129" s="2">
        <f>ABS(AVERAGE(eod_group_score_df_negative!W129:W133))</f>
        <v>0.11373332812903185</v>
      </c>
      <c r="AV129" s="2">
        <f>ABS(AVERAGE(eod_group_score_df_negative!X129:X133))</f>
        <v>0.10647186490464737</v>
      </c>
      <c r="AW129" s="2">
        <f>ABS(AVERAGE(eod_group_score_df_negative!Y129:Y133))</f>
        <v>0.19105253962211155</v>
      </c>
      <c r="AX129" t="s">
        <v>277</v>
      </c>
      <c r="AY129" s="4">
        <f t="shared" si="235"/>
        <v>0.78173031782093971</v>
      </c>
      <c r="AZ129" s="4">
        <f t="shared" si="236"/>
        <v>0.43924159881693653</v>
      </c>
      <c r="BA129" s="4">
        <f t="shared" si="237"/>
        <v>7.3444731247603909E-2</v>
      </c>
      <c r="BB129" s="4">
        <f t="shared" si="238"/>
        <v>0.9822014001252829</v>
      </c>
      <c r="BC129" s="4">
        <f t="shared" si="239"/>
        <v>-0.15865841164738195</v>
      </c>
      <c r="BD129" s="4">
        <f t="shared" si="240"/>
        <v>-0.1101258171872542</v>
      </c>
      <c r="BE129" s="4">
        <f t="shared" si="241"/>
        <v>0.68417292777490468</v>
      </c>
      <c r="BF129" s="4">
        <f t="shared" si="242"/>
        <v>3.5994748519835473E-2</v>
      </c>
      <c r="BG129" s="4">
        <f t="shared" si="243"/>
        <v>0.94540076534597861</v>
      </c>
      <c r="BH129" s="4">
        <f t="shared" si="244"/>
        <v>8.6301451100665796E-2</v>
      </c>
      <c r="BI129" s="4">
        <f t="shared" si="245"/>
        <v>0.87279430085984622</v>
      </c>
      <c r="BJ129" s="4">
        <f t="shared" si="246"/>
        <v>0.85748756192616749</v>
      </c>
      <c r="BK129" s="4">
        <f t="shared" si="247"/>
        <v>0.94911231610215385</v>
      </c>
      <c r="BL129" s="4">
        <f t="shared" si="248"/>
        <v>0.87711503696567605</v>
      </c>
      <c r="BM129" s="4">
        <f t="shared" si="249"/>
        <v>0.31283900253105146</v>
      </c>
      <c r="BN129" s="4">
        <f t="shared" si="250"/>
        <v>0.36586579826177512</v>
      </c>
      <c r="BO129" s="4">
        <f t="shared" si="251"/>
        <v>-0.17413221429603501</v>
      </c>
      <c r="BP129" s="4">
        <f t="shared" si="252"/>
        <v>0.33028870694883028</v>
      </c>
      <c r="BQ129" s="4">
        <f t="shared" si="253"/>
        <v>-0.78567003169288285</v>
      </c>
      <c r="BR129" s="4">
        <f t="shared" si="254"/>
        <v>0.15999602525627402</v>
      </c>
      <c r="BS129" s="4">
        <f t="shared" si="255"/>
        <v>0.2934330144378578</v>
      </c>
      <c r="BT129" s="4">
        <f t="shared" si="256"/>
        <v>0.66231109969415525</v>
      </c>
      <c r="BU129" s="4">
        <f t="shared" si="257"/>
        <v>-3.7155072840432931E-3</v>
      </c>
      <c r="BV129" t="s">
        <v>277</v>
      </c>
      <c r="BW129" s="1">
        <f t="shared" si="231"/>
        <v>45321</v>
      </c>
      <c r="BX129">
        <f>group_stock_price_index[[#This Row],[VNINDEX]]</f>
        <v>1179.6500000000001</v>
      </c>
      <c r="BY129" s="5">
        <f t="shared" si="258"/>
        <v>0.4854021352242695</v>
      </c>
      <c r="BZ129" s="5">
        <f t="shared" si="259"/>
        <v>0.14411181670647574</v>
      </c>
      <c r="CA129" s="5">
        <f t="shared" si="260"/>
        <v>0.14312695239146778</v>
      </c>
      <c r="CB129" s="5">
        <f t="shared" si="261"/>
        <v>0.21649297164699358</v>
      </c>
      <c r="CC129" s="5">
        <f t="shared" si="262"/>
        <v>3.5979614899522748E-2</v>
      </c>
      <c r="CD129" s="5">
        <f t="shared" ref="CD129:CE129" si="461">IF(AVERAGE(BS129:BS133)&lt;0,0,AVERAGE(BS129:BS133))</f>
        <v>0.23220953136464167</v>
      </c>
      <c r="CE129" s="5">
        <f t="shared" si="461"/>
        <v>0.2743481607905619</v>
      </c>
      <c r="CF129" s="5">
        <f t="shared" ref="CF129:CG129" si="462">IF(AVERAGE(BE129:BE133)&lt;0,0,AVERAGE(BE129:BE133))</f>
        <v>0.344469508922436</v>
      </c>
      <c r="CG129" s="5">
        <f t="shared" si="462"/>
        <v>0.52893199793558421</v>
      </c>
      <c r="CH129" s="5">
        <f t="shared" si="265"/>
        <v>0.7987690875907012</v>
      </c>
      <c r="CI129" s="5">
        <f t="shared" si="266"/>
        <v>0.7033009025335768</v>
      </c>
      <c r="CJ129" s="5">
        <f t="shared" si="267"/>
        <v>0</v>
      </c>
      <c r="CK129" s="5">
        <f t="shared" si="268"/>
        <v>0</v>
      </c>
      <c r="CL129" s="5">
        <f t="shared" si="269"/>
        <v>2.3645109438958679E-2</v>
      </c>
      <c r="CM129" s="5">
        <f t="shared" si="270"/>
        <v>0.66313960469663069</v>
      </c>
      <c r="CN129" s="5">
        <f t="shared" si="271"/>
        <v>0.11535206843918591</v>
      </c>
      <c r="CO129" s="5">
        <f t="shared" si="272"/>
        <v>0.86703697405573177</v>
      </c>
      <c r="CP129" s="5">
        <f t="shared" si="273"/>
        <v>0.26029142848347225</v>
      </c>
      <c r="CQ129" s="5">
        <f t="shared" si="274"/>
        <v>0.26203857379448675</v>
      </c>
      <c r="CR129" s="5">
        <f t="shared" ref="CR129:CS129" si="463">IF(AVERAGE(BH129:BH133)&lt;0,0,AVERAGE(BH129:BH133))</f>
        <v>4.8142238707615179E-2</v>
      </c>
      <c r="CS129" s="5">
        <f t="shared" si="463"/>
        <v>0.48859450891015432</v>
      </c>
      <c r="CT129" s="5">
        <f t="shared" si="276"/>
        <v>0</v>
      </c>
      <c r="CU129" s="5">
        <f t="shared" si="277"/>
        <v>0.34205698648088401</v>
      </c>
    </row>
    <row r="130" spans="1:99" x14ac:dyDescent="0.25">
      <c r="A130" s="1">
        <f>eod_group_score_df_positive[[#This Row],[date]]</f>
        <v>45320</v>
      </c>
      <c r="B130" s="1" t="s">
        <v>277</v>
      </c>
      <c r="C130" s="2">
        <f>AVERAGE(eod_group_score_df_positive!C130:C134)</f>
        <v>1.1078254728205867</v>
      </c>
      <c r="D130" s="2">
        <f>AVERAGE(eod_group_score_df_positive!D130:D134)</f>
        <v>8.429333405441311E-2</v>
      </c>
      <c r="E130" s="2">
        <f>AVERAGE(eod_group_score_df_positive!E130:E134)</f>
        <v>0.20387123672771898</v>
      </c>
      <c r="F130" s="2">
        <f>AVERAGE(eod_group_score_df_positive!F130:F134)</f>
        <v>0.53417825938045493</v>
      </c>
      <c r="G130" s="2">
        <f>AVERAGE(eod_group_score_df_positive!G130:G134)</f>
        <v>6.130762805283687E-2</v>
      </c>
      <c r="H130" s="2">
        <f>AVERAGE(eod_group_score_df_positive!H130:H134)</f>
        <v>0.12613695778213357</v>
      </c>
      <c r="I130" s="2">
        <f>AVERAGE(eod_group_score_df_positive!I130:I134)</f>
        <v>0.51733696573511356</v>
      </c>
      <c r="J130" s="2">
        <f>AVERAGE(eod_group_score_df_positive!J130:J134)</f>
        <v>0.2473829969331296</v>
      </c>
      <c r="K130" s="2">
        <f>AVERAGE(eod_group_score_df_positive!K130:K134)</f>
        <v>4.6966003888290905E-2</v>
      </c>
      <c r="L130" s="2">
        <f>AVERAGE(eod_group_score_df_positive!L130:L134)</f>
        <v>0.26248586461258017</v>
      </c>
      <c r="M130" s="2">
        <f>AVERAGE(eod_group_score_df_positive!M130:M134)</f>
        <v>0.10240660335461398</v>
      </c>
      <c r="N130" s="2">
        <f>AVERAGE(eod_group_score_df_positive!N130:N134)</f>
        <v>0.91189273505035717</v>
      </c>
      <c r="O130" s="2">
        <f>AVERAGE(eod_group_score_df_positive!O130:O134)</f>
        <v>0.52797482945156493</v>
      </c>
      <c r="P130" s="2">
        <f>AVERAGE(eod_group_score_df_positive!P130:P134)</f>
        <v>0.13604980845209111</v>
      </c>
      <c r="Q130" s="2">
        <f>AVERAGE(eod_group_score_df_positive!Q130:Q134)</f>
        <v>7.2761750540783682E-2</v>
      </c>
      <c r="R130" s="2">
        <f>AVERAGE(eod_group_score_df_positive!R130:R134)</f>
        <v>0.1343610225049246</v>
      </c>
      <c r="S130" s="2">
        <f>AVERAGE(eod_group_score_df_positive!S130:S134)</f>
        <v>0.1446754997128134</v>
      </c>
      <c r="T130" s="2">
        <f>AVERAGE(eod_group_score_df_positive!T130:T134)</f>
        <v>0.31758462135672882</v>
      </c>
      <c r="U130" s="2">
        <f>AVERAGE(eod_group_score_df_positive!U130:U134)</f>
        <v>0</v>
      </c>
      <c r="V130" s="2">
        <f>AVERAGE(eod_group_score_df_positive!V130:V134)</f>
        <v>0.24339580852316428</v>
      </c>
      <c r="W130" s="2">
        <f>AVERAGE(eod_group_score_df_positive!W130:W134)</f>
        <v>0.18673379916548941</v>
      </c>
      <c r="X130" s="2">
        <f>AVERAGE(eod_group_score_df_positive!X130:X134)</f>
        <v>0.15218076778478268</v>
      </c>
      <c r="Y130" s="2">
        <f>AVERAGE(eod_group_score_df_positive!Y130:Y134)</f>
        <v>0.13673464693002776</v>
      </c>
      <c r="Z130" s="1" t="s">
        <v>277</v>
      </c>
      <c r="AA130" s="2">
        <f>ABS(AVERAGE(eod_group_score_df_negative!C130:C134))</f>
        <v>0.31534393795392468</v>
      </c>
      <c r="AB130" s="2">
        <f>ABS(AVERAGE(eod_group_score_df_negative!D130:D134))</f>
        <v>0.14600075862808543</v>
      </c>
      <c r="AC130" s="2">
        <f>ABS(AVERAGE(eod_group_score_df_negative!E130:E134))</f>
        <v>0.23113721600930984</v>
      </c>
      <c r="AD130" s="2">
        <f>ABS(AVERAGE(eod_group_score_df_negative!F130:F134))</f>
        <v>3.8830091391978037E-2</v>
      </c>
      <c r="AE130" s="2">
        <f>ABS(AVERAGE(eod_group_score_df_negative!G130:G134))</f>
        <v>0.14007048107223413</v>
      </c>
      <c r="AF130" s="2">
        <f>ABS(AVERAGE(eod_group_score_df_negative!H130:H134))</f>
        <v>0.16029156901925834</v>
      </c>
      <c r="AG130" s="2">
        <f>ABS(AVERAGE(eod_group_score_df_negative!I130:I134))</f>
        <v>0.24199495263761159</v>
      </c>
      <c r="AH130" s="2">
        <f>ABS(AVERAGE(eod_group_score_df_negative!J130:J134))</f>
        <v>5.8564704401395849E-2</v>
      </c>
      <c r="AI130" s="2">
        <f>ABS(AVERAGE(eod_group_score_df_negative!K130:K134))</f>
        <v>7.649325833729595E-2</v>
      </c>
      <c r="AJ130" s="2">
        <f>ABS(AVERAGE(eod_group_score_df_negative!L130:L134))</f>
        <v>0.22629223830764639</v>
      </c>
      <c r="AK130" s="2">
        <f>ABS(AVERAGE(eod_group_score_df_negative!M130:M134))</f>
        <v>4.9849907161258436E-2</v>
      </c>
      <c r="AL130" s="2">
        <f>ABS(AVERAGE(eod_group_score_df_negative!N130:N134))</f>
        <v>0.10831169036025805</v>
      </c>
      <c r="AM130" s="2">
        <f>ABS(AVERAGE(eod_group_score_df_negative!O130:O134))</f>
        <v>1.3143540468432866E-2</v>
      </c>
      <c r="AN130" s="2">
        <f>ABS(AVERAGE(eod_group_score_df_negative!P130:P134))</f>
        <v>5.7896574411877753E-2</v>
      </c>
      <c r="AO130" s="2">
        <f>ABS(AVERAGE(eod_group_score_df_negative!Q130:Q134))</f>
        <v>0.1676471115501405</v>
      </c>
      <c r="AP130" s="2">
        <f>ABS(AVERAGE(eod_group_score_df_negative!R130:R134))</f>
        <v>5.3571703759641563E-2</v>
      </c>
      <c r="AQ130" s="2">
        <f>ABS(AVERAGE(eod_group_score_df_negative!S130:S134))</f>
        <v>0.3361952922679613</v>
      </c>
      <c r="AR130" s="2">
        <f>ABS(AVERAGE(eod_group_score_df_negative!T130:T134))</f>
        <v>0.21096055040012959</v>
      </c>
      <c r="AS130" s="2">
        <f>ABS(AVERAGE(eod_group_score_df_negative!U130:U134))</f>
        <v>0.58637586920935358</v>
      </c>
      <c r="AT130" s="2">
        <f>ABS(AVERAGE(eod_group_score_df_negative!V130:V134))</f>
        <v>0.17092234788979474</v>
      </c>
      <c r="AU130" s="2">
        <f>ABS(AVERAGE(eod_group_score_df_negative!W130:W134))</f>
        <v>0.10326125683093368</v>
      </c>
      <c r="AV130" s="2">
        <f>ABS(AVERAGE(eod_group_score_df_negative!X130:X134))</f>
        <v>0.14967204226558387</v>
      </c>
      <c r="AW130" s="2">
        <f>ABS(AVERAGE(eod_group_score_df_negative!Y130:Y134))</f>
        <v>0.18811668892979277</v>
      </c>
      <c r="AX130" t="s">
        <v>277</v>
      </c>
      <c r="AY130" s="4">
        <f t="shared" si="235"/>
        <v>0.55684272642944244</v>
      </c>
      <c r="AZ130" s="4">
        <f t="shared" si="236"/>
        <v>-0.2679505316653823</v>
      </c>
      <c r="BA130" s="4">
        <f t="shared" si="237"/>
        <v>-6.2679194185851092E-2</v>
      </c>
      <c r="BB130" s="4">
        <f t="shared" si="238"/>
        <v>0.86446936998515345</v>
      </c>
      <c r="BC130" s="4">
        <f t="shared" si="239"/>
        <v>-0.39111924012793059</v>
      </c>
      <c r="BD130" s="4">
        <f t="shared" si="240"/>
        <v>-0.11924305032929698</v>
      </c>
      <c r="BE130" s="4">
        <f t="shared" si="241"/>
        <v>0.36261087731906422</v>
      </c>
      <c r="BF130" s="4">
        <f t="shared" si="242"/>
        <v>0.61715872257944648</v>
      </c>
      <c r="BG130" s="4">
        <f t="shared" si="243"/>
        <v>-0.23916597197100001</v>
      </c>
      <c r="BH130" s="4">
        <f t="shared" si="244"/>
        <v>7.4049197557528354E-2</v>
      </c>
      <c r="BI130" s="4">
        <f t="shared" si="245"/>
        <v>0.34518521418416864</v>
      </c>
      <c r="BJ130" s="4">
        <f t="shared" si="246"/>
        <v>0.78766669176784954</v>
      </c>
      <c r="BK130" s="4">
        <f t="shared" si="247"/>
        <v>0.95142083063867844</v>
      </c>
      <c r="BL130" s="4">
        <f t="shared" si="248"/>
        <v>0.40296309158304267</v>
      </c>
      <c r="BM130" s="4">
        <f t="shared" si="249"/>
        <v>-0.39468329155632609</v>
      </c>
      <c r="BN130" s="4">
        <f t="shared" si="250"/>
        <v>0.42988424821523741</v>
      </c>
      <c r="BO130" s="4">
        <f t="shared" si="251"/>
        <v>-0.39827703355874627</v>
      </c>
      <c r="BP130" s="4">
        <f t="shared" si="252"/>
        <v>0.20173123633347365</v>
      </c>
      <c r="BQ130" s="4">
        <f t="shared" si="253"/>
        <v>-1</v>
      </c>
      <c r="BR130" s="4">
        <f t="shared" si="254"/>
        <v>0.17492224154698599</v>
      </c>
      <c r="BS130" s="4">
        <f t="shared" si="255"/>
        <v>0.287841260078535</v>
      </c>
      <c r="BT130" s="4">
        <f t="shared" si="256"/>
        <v>8.3110888342573692E-3</v>
      </c>
      <c r="BU130" s="4">
        <f t="shared" si="257"/>
        <v>-0.15817094260599665</v>
      </c>
      <c r="BV130" t="s">
        <v>277</v>
      </c>
      <c r="BW130" s="1">
        <f t="shared" ref="BW130:BW193" si="464">A130</f>
        <v>45320</v>
      </c>
      <c r="BX130">
        <f>group_stock_price_index[[#This Row],[VNINDEX]]</f>
        <v>1175.69</v>
      </c>
      <c r="BY130" s="5">
        <f t="shared" si="258"/>
        <v>0.31970907004238852</v>
      </c>
      <c r="BZ130" s="5">
        <f t="shared" si="259"/>
        <v>0.18220238943767039</v>
      </c>
      <c r="CA130" s="5">
        <f t="shared" si="260"/>
        <v>0.25824237738666833</v>
      </c>
      <c r="CB130" s="5">
        <f t="shared" si="261"/>
        <v>0.34394798370028346</v>
      </c>
      <c r="CC130" s="5">
        <f t="shared" si="262"/>
        <v>0</v>
      </c>
      <c r="CD130" s="5">
        <f t="shared" ref="CD130:CE130" si="465">IF(AVERAGE(BS130:BS134)&lt;0,0,AVERAGE(BS130:BS134))</f>
        <v>0.23641300565724457</v>
      </c>
      <c r="CE130" s="5">
        <f t="shared" si="465"/>
        <v>0.1693430667128705</v>
      </c>
      <c r="CF130" s="5">
        <f t="shared" ref="CF130:CG130" si="466">IF(AVERAGE(BE130:BE134)&lt;0,0,AVERAGE(BE130:BE134))</f>
        <v>0.27848899242780478</v>
      </c>
      <c r="CG130" s="5">
        <f t="shared" si="466"/>
        <v>0.6732191984347764</v>
      </c>
      <c r="CH130" s="5">
        <f t="shared" si="265"/>
        <v>0.78161484572322204</v>
      </c>
      <c r="CI130" s="5">
        <f t="shared" si="266"/>
        <v>0.6855112795667635</v>
      </c>
      <c r="CJ130" s="5">
        <f t="shared" si="267"/>
        <v>0</v>
      </c>
      <c r="CK130" s="5">
        <f t="shared" si="268"/>
        <v>0</v>
      </c>
      <c r="CL130" s="5">
        <f t="shared" si="269"/>
        <v>0.12682741793164748</v>
      </c>
      <c r="CM130" s="5">
        <f t="shared" si="270"/>
        <v>0.57007078184761995</v>
      </c>
      <c r="CN130" s="5">
        <f t="shared" si="271"/>
        <v>0.13665955200032473</v>
      </c>
      <c r="CO130" s="5">
        <f t="shared" si="272"/>
        <v>0.81637100067326984</v>
      </c>
      <c r="CP130" s="5">
        <f t="shared" si="273"/>
        <v>0.2147549866788529</v>
      </c>
      <c r="CQ130" s="5">
        <f t="shared" si="274"/>
        <v>0.32111405307803798</v>
      </c>
      <c r="CR130" s="5">
        <f t="shared" ref="CR130:CS130" si="467">IF(AVERAGE(BH130:BH134)&lt;0,0,AVERAGE(BH130:BH134))</f>
        <v>3.9986171799313228E-2</v>
      </c>
      <c r="CS130" s="5">
        <f t="shared" si="467"/>
        <v>0.44768214795253086</v>
      </c>
      <c r="CT130" s="5">
        <f t="shared" si="276"/>
        <v>0</v>
      </c>
      <c r="CU130" s="5">
        <f t="shared" si="277"/>
        <v>0.49879331541482691</v>
      </c>
    </row>
    <row r="131" spans="1:99" x14ac:dyDescent="0.25">
      <c r="A131" s="1">
        <f>eod_group_score_df_positive[[#This Row],[date]]</f>
        <v>45317</v>
      </c>
      <c r="B131" s="1" t="s">
        <v>277</v>
      </c>
      <c r="C131" s="2">
        <f>AVERAGE(eod_group_score_df_positive!C131:C135)</f>
        <v>1.1716933454526774</v>
      </c>
      <c r="D131" s="2">
        <f>AVERAGE(eod_group_score_df_positive!D131:D135)</f>
        <v>5.1671432584921628E-2</v>
      </c>
      <c r="E131" s="2">
        <f>AVERAGE(eod_group_score_df_positive!E131:E135)</f>
        <v>0.24582583403145461</v>
      </c>
      <c r="F131" s="2">
        <f>AVERAGE(eod_group_score_df_positive!F131:F135)</f>
        <v>0.24449990174800451</v>
      </c>
      <c r="G131" s="2">
        <f>AVERAGE(eod_group_score_df_positive!G131:G135)</f>
        <v>0.27031676005822663</v>
      </c>
      <c r="H131" s="2">
        <f>AVERAGE(eod_group_score_df_positive!H131:H135)</f>
        <v>0.15984879352724998</v>
      </c>
      <c r="I131" s="2">
        <f>AVERAGE(eod_group_score_df_positive!I131:I135)</f>
        <v>0.26219724709512848</v>
      </c>
      <c r="J131" s="2">
        <f>AVERAGE(eod_group_score_df_positive!J131:J135)</f>
        <v>0.24149001748404783</v>
      </c>
      <c r="K131" s="2">
        <f>AVERAGE(eod_group_score_df_positive!K131:K135)</f>
        <v>3.9508938518603029E-2</v>
      </c>
      <c r="L131" s="2">
        <f>AVERAGE(eod_group_score_df_positive!L131:L135)</f>
        <v>0.26721744598604508</v>
      </c>
      <c r="M131" s="2">
        <f>AVERAGE(eod_group_score_df_positive!M131:M135)</f>
        <v>7.2954600450027357E-2</v>
      </c>
      <c r="N131" s="2">
        <f>AVERAGE(eod_group_score_df_positive!N131:N135)</f>
        <v>0.9989596988999867</v>
      </c>
      <c r="O131" s="2">
        <f>AVERAGE(eod_group_score_df_positive!O131:O135)</f>
        <v>0.35698468868160405</v>
      </c>
      <c r="P131" s="2">
        <f>AVERAGE(eod_group_score_df_positive!P131:P135)</f>
        <v>0.64829970885067889</v>
      </c>
      <c r="Q131" s="2">
        <f>AVERAGE(eod_group_score_df_positive!Q131:Q135)</f>
        <v>8.5125382630743762E-2</v>
      </c>
      <c r="R131" s="2">
        <f>AVERAGE(eod_group_score_df_positive!R131:R135)</f>
        <v>0.13634271896877567</v>
      </c>
      <c r="S131" s="2">
        <f>AVERAGE(eod_group_score_df_positive!S131:S135)</f>
        <v>0.55903315637850093</v>
      </c>
      <c r="T131" s="2">
        <f>AVERAGE(eod_group_score_df_positive!T131:T135)</f>
        <v>0.31313209971162365</v>
      </c>
      <c r="U131" s="2">
        <f>AVERAGE(eod_group_score_df_positive!U131:U135)</f>
        <v>6.8176945202121704E-4</v>
      </c>
      <c r="V131" s="2">
        <f>AVERAGE(eod_group_score_df_positive!V131:V135)</f>
        <v>0.25231834366529865</v>
      </c>
      <c r="W131" s="2">
        <f>AVERAGE(eod_group_score_df_positive!W131:W135)</f>
        <v>0.18982757457363678</v>
      </c>
      <c r="X131" s="2">
        <f>AVERAGE(eod_group_score_df_positive!X131:X135)</f>
        <v>0.1736799249067888</v>
      </c>
      <c r="Y131" s="2">
        <f>AVERAGE(eod_group_score_df_positive!Y131:Y135)</f>
        <v>0.15340569808160823</v>
      </c>
      <c r="Z131" s="1" t="s">
        <v>277</v>
      </c>
      <c r="AA131" s="2">
        <f>ABS(AVERAGE(eod_group_score_df_negative!C131:C135))</f>
        <v>0.28882301165658342</v>
      </c>
      <c r="AB131" s="2">
        <f>ABS(AVERAGE(eod_group_score_df_negative!D131:D135))</f>
        <v>0.13609588274526288</v>
      </c>
      <c r="AC131" s="2">
        <f>ABS(AVERAGE(eod_group_score_df_negative!E131:E135))</f>
        <v>0.12296404554302084</v>
      </c>
      <c r="AD131" s="2">
        <f>ABS(AVERAGE(eod_group_score_df_negative!F131:F135))</f>
        <v>3.661575725577678E-2</v>
      </c>
      <c r="AE131" s="2">
        <f>ABS(AVERAGE(eod_group_score_df_negative!G131:G135))</f>
        <v>8.8706730945707274E-2</v>
      </c>
      <c r="AF131" s="2">
        <f>ABS(AVERAGE(eod_group_score_df_negative!H131:H135))</f>
        <v>0.14927642009844747</v>
      </c>
      <c r="AG131" s="2">
        <f>ABS(AVERAGE(eod_group_score_df_negative!I131:I135))</f>
        <v>0.18361960955887552</v>
      </c>
      <c r="AH131" s="2">
        <f>ABS(AVERAGE(eod_group_score_df_negative!J131:J135))</f>
        <v>5.5314706284474283E-2</v>
      </c>
      <c r="AI131" s="2">
        <f>ABS(AVERAGE(eod_group_score_df_negative!K131:K135))</f>
        <v>5.3625229959223211E-2</v>
      </c>
      <c r="AJ131" s="2">
        <f>ABS(AVERAGE(eod_group_score_df_negative!L131:L135))</f>
        <v>0.10929865520498545</v>
      </c>
      <c r="AK131" s="2">
        <f>ABS(AVERAGE(eod_group_score_df_negative!M131:M135))</f>
        <v>5.2074124888795092E-2</v>
      </c>
      <c r="AL131" s="2">
        <f>ABS(AVERAGE(eod_group_score_df_negative!N131:N135))</f>
        <v>8.9689182494718203E-2</v>
      </c>
      <c r="AM131" s="2">
        <f>ABS(AVERAGE(eod_group_score_df_negative!O131:O135))</f>
        <v>1.3387517389248493E-2</v>
      </c>
      <c r="AN131" s="2">
        <f>ABS(AVERAGE(eod_group_score_df_negative!P131:P135))</f>
        <v>0.12354243001048171</v>
      </c>
      <c r="AO131" s="2">
        <f>ABS(AVERAGE(eod_group_score_df_negative!Q131:Q135))</f>
        <v>0.12991348585349016</v>
      </c>
      <c r="AP131" s="2">
        <f>ABS(AVERAGE(eod_group_score_df_negative!R131:R135))</f>
        <v>4.9800492419652183E-2</v>
      </c>
      <c r="AQ131" s="2">
        <f>ABS(AVERAGE(eod_group_score_df_negative!S131:S135))</f>
        <v>0.13264492548234061</v>
      </c>
      <c r="AR131" s="2">
        <f>ABS(AVERAGE(eod_group_score_df_negative!T131:T135))</f>
        <v>0.18950569567966427</v>
      </c>
      <c r="AS131" s="2">
        <f>ABS(AVERAGE(eod_group_score_df_negative!U131:U135))</f>
        <v>0.53819710710498003</v>
      </c>
      <c r="AT131" s="2">
        <f>ABS(AVERAGE(eod_group_score_df_negative!V131:V135))</f>
        <v>0.11231763058224231</v>
      </c>
      <c r="AU131" s="2">
        <f>ABS(AVERAGE(eod_group_score_df_negative!W131:W135))</f>
        <v>9.2068419496459428E-2</v>
      </c>
      <c r="AV131" s="2">
        <f>ABS(AVERAGE(eod_group_score_df_negative!X131:X135))</f>
        <v>0.125644663781732</v>
      </c>
      <c r="AW131" s="2">
        <f>ABS(AVERAGE(eod_group_score_df_negative!Y131:Y135))</f>
        <v>0.16366084274467851</v>
      </c>
      <c r="AX131" t="s">
        <v>277</v>
      </c>
      <c r="AY131" s="4">
        <f t="shared" ref="AY131:AY194" si="468">(C131-AA131)/(C131+AA131)</f>
        <v>0.6044919178745265</v>
      </c>
      <c r="AZ131" s="4">
        <f t="shared" ref="AZ131:AZ194" si="469">(D131-AB131)/(D131+AB131)</f>
        <v>-0.44962271528398218</v>
      </c>
      <c r="BA131" s="4">
        <f t="shared" ref="BA131:BA194" si="470">(E131-AC131)/(E131+AC131)</f>
        <v>0.33314848181353734</v>
      </c>
      <c r="BB131" s="4">
        <f t="shared" ref="BB131:BB194" si="471">(F131-AD131)/(F131+AD131)</f>
        <v>0.73949685061632042</v>
      </c>
      <c r="BC131" s="4">
        <f t="shared" ref="BC131:BC194" si="472">(G131-AE131)/(G131+AE131)</f>
        <v>0.5058444187166834</v>
      </c>
      <c r="BD131" s="4">
        <f t="shared" ref="BD131:BD194" si="473">(H131-AF131)/(H131+AF131)</f>
        <v>3.4200941763372357E-2</v>
      </c>
      <c r="BE131" s="4">
        <f t="shared" ref="BE131:BE194" si="474">(I131-AG131)/(I131+AG131)</f>
        <v>0.1762554205015999</v>
      </c>
      <c r="BF131" s="4">
        <f t="shared" ref="BF131:BF194" si="475">(J131-AH131)/(J131+AH131)</f>
        <v>0.62726532393322543</v>
      </c>
      <c r="BG131" s="4">
        <f t="shared" ref="BG131:BG194" si="476">(K131-AI131)/(K131+AI131)</f>
        <v>-0.1515694150850882</v>
      </c>
      <c r="BH131" s="4">
        <f t="shared" ref="BH131:BH194" si="477">(L131-AJ131)/(L131+AJ131)</f>
        <v>0.41942108260846306</v>
      </c>
      <c r="BI131" s="4">
        <f t="shared" ref="BI131:BI194" si="478">(M131-AK131)/(M131+AK131)</f>
        <v>0.16700542619023809</v>
      </c>
      <c r="BJ131" s="4">
        <f t="shared" ref="BJ131:BJ194" si="479">(N131-AL131)/(N131+AL131)</f>
        <v>0.8352284487174334</v>
      </c>
      <c r="BK131" s="4">
        <f t="shared" ref="BK131:BK194" si="480">(O131-AM131)/(O131+AM131)</f>
        <v>0.92770776440666591</v>
      </c>
      <c r="BL131" s="4">
        <f t="shared" ref="BL131:BL194" si="481">(P131-AN131)/(P131+AN131)</f>
        <v>0.67987643122785091</v>
      </c>
      <c r="BM131" s="4">
        <f t="shared" ref="BM131:BM194" si="482">(Q131-AO131)/(Q131+AO131)</f>
        <v>-0.20827910571911395</v>
      </c>
      <c r="BN131" s="4">
        <f t="shared" ref="BN131:BN194" si="483">(R131-AP131)/(R131+AP131)</f>
        <v>0.46492281885335335</v>
      </c>
      <c r="BO131" s="4">
        <f t="shared" ref="BO131:BO194" si="484">(S131-AQ131)/(S131+AQ131)</f>
        <v>0.61645473823463615</v>
      </c>
      <c r="BP131" s="4">
        <f t="shared" ref="BP131:BP194" si="485">(T131-AR131)/(T131+AR131)</f>
        <v>0.24595524882031614</v>
      </c>
      <c r="BQ131" s="4">
        <f t="shared" ref="BQ131:BQ194" si="486">(U131-AS131)/(U131+AS131)</f>
        <v>-0.99746967460896885</v>
      </c>
      <c r="BR131" s="4">
        <f t="shared" ref="BR131:BR194" si="487">(V131-AT131)/(V131+AT131)</f>
        <v>0.38394651918796646</v>
      </c>
      <c r="BS131" s="4">
        <f t="shared" ref="BS131:BS194" si="488">(W131-AU131)/(W131+AU131)</f>
        <v>0.34679157254312942</v>
      </c>
      <c r="BT131" s="4">
        <f t="shared" ref="BT131:BT194" si="489">(X131-AV131)/(X131+AV131)</f>
        <v>0.16047883448373368</v>
      </c>
      <c r="BU131" s="4">
        <f t="shared" ref="BU131:BU194" si="490">(Y131-AW131)/(Y131+AW131)</f>
        <v>-3.2343824852489995E-2</v>
      </c>
      <c r="BV131" t="s">
        <v>277</v>
      </c>
      <c r="BW131" s="1">
        <f t="shared" si="464"/>
        <v>45317</v>
      </c>
      <c r="BX131">
        <f>group_stock_price_index[[#This Row],[VNINDEX]]</f>
        <v>1175.67</v>
      </c>
      <c r="BY131" s="5">
        <f t="shared" ref="BY131:BY194" si="491">IF(AVERAGE(AY131:AY135)&lt;0,0,AVERAGE(AY131:AY135))</f>
        <v>0.37267048503136768</v>
      </c>
      <c r="BZ131" s="5">
        <f t="shared" ref="BZ131:BZ194" si="492">IF(AVERAGE(BA131:BA135)&lt;0,0,AVERAGE(BA131:BA135))</f>
        <v>0.29759023895027903</v>
      </c>
      <c r="CA131" s="5">
        <f t="shared" ref="CA131:CA194" si="493">IF(AVERAGE(BC131:BC135)&lt;0,0,AVERAGE(BC131:BC135))</f>
        <v>0.46213348151122996</v>
      </c>
      <c r="CB131" s="5">
        <f t="shared" ref="CB131:CB194" si="494">IF(AVERAGE(BO131:BO135)&lt;0,0,AVERAGE(BO131:BO135))</f>
        <v>0.58429580987054086</v>
      </c>
      <c r="CC131" s="5">
        <f t="shared" ref="CC131:CC194" si="495">IF(AVERAGE(BN131:BN135)&lt;0,0,AVERAGE(BN131:BN135))</f>
        <v>0</v>
      </c>
      <c r="CD131" s="5">
        <f t="shared" ref="CD131:CE131" si="496">IF(AVERAGE(BS131:BS135)&lt;0,0,AVERAGE(BS131:BS135))</f>
        <v>0.29384773455034779</v>
      </c>
      <c r="CE131" s="5">
        <f t="shared" si="496"/>
        <v>0.28315802602848028</v>
      </c>
      <c r="CF131" s="5">
        <f t="shared" ref="CF131:CG131" si="497">IF(AVERAGE(BE131:BE135)&lt;0,0,AVERAGE(BE131:BE135))</f>
        <v>0.33550770546577136</v>
      </c>
      <c r="CG131" s="5">
        <f t="shared" si="497"/>
        <v>0.66720721866687049</v>
      </c>
      <c r="CH131" s="5">
        <f t="shared" ref="CH131:CH194" si="498">IF(AVERAGE(BJ131:BJ135)&lt;0,0,AVERAGE(BJ131:BJ135))</f>
        <v>0.79419256028848173</v>
      </c>
      <c r="CI131" s="5">
        <f t="shared" ref="CI131:CI194" si="499">IF(AVERAGE(BL131:BL135)&lt;0,0,AVERAGE(BL131:BL135))</f>
        <v>0.762948643596012</v>
      </c>
      <c r="CJ131" s="5">
        <f t="shared" ref="CJ131:CJ194" si="500">IF(AVERAGE(BG131:BG135)&lt;0,0,AVERAGE(BG131:BG135))</f>
        <v>3.7313830917457881E-3</v>
      </c>
      <c r="CK131" s="5">
        <f t="shared" ref="CK131:CK194" si="501">IF(AVERAGE(BQ131:BQ135)&lt;0,0,AVERAGE(BQ131:BQ135))</f>
        <v>0</v>
      </c>
      <c r="CL131" s="5">
        <f t="shared" ref="CL131:CL194" si="502">IF(AVERAGE(BD131:BD135)&lt;0,0,AVERAGE(BD131:BD135))</f>
        <v>0.24592970321707891</v>
      </c>
      <c r="CM131" s="5">
        <f t="shared" ref="CM131:CM194" si="503">IF(AVERAGE(BB131:BB135)&lt;0,0,AVERAGE(BB131:BB135))</f>
        <v>0.5455523145283967</v>
      </c>
      <c r="CN131" s="5">
        <f t="shared" ref="CN131:CN194" si="504">IF(AVERAGE(BM131:BM135)&lt;0,0,AVERAGE(BM131:BM135))</f>
        <v>0.36217372254213898</v>
      </c>
      <c r="CO131" s="5">
        <f t="shared" ref="CO131:CO194" si="505">IF(AVERAGE(BK131:BK135)&lt;0,0,AVERAGE(BK131:BK135))</f>
        <v>0.76922292919737723</v>
      </c>
      <c r="CP131" s="5">
        <f t="shared" ref="CP131:CP194" si="506">IF(AVERAGE(BP131:BP135)&lt;0,0,AVERAGE(BP131:BP135))</f>
        <v>0.22998949274350128</v>
      </c>
      <c r="CQ131" s="5">
        <f t="shared" ref="CQ131:CQ194" si="507">IF(AVERAGE(BR131:BR135)&lt;0,0,AVERAGE(BR131:BR135))</f>
        <v>0.3245883261201904</v>
      </c>
      <c r="CR131" s="5">
        <f t="shared" ref="CR131:CS131" si="508">IF(AVERAGE(BH131:BH135)&lt;0,0,AVERAGE(BH131:BH135))</f>
        <v>3.546035487334899E-2</v>
      </c>
      <c r="CS131" s="5">
        <f t="shared" si="508"/>
        <v>0.53221992013530905</v>
      </c>
      <c r="CT131" s="5">
        <f t="shared" ref="CT131:CT194" si="509">IF(AVERAGE(AZ131:AZ135)&lt;0,0,AVERAGE(AZ131:AZ135))</f>
        <v>0</v>
      </c>
      <c r="CU131" s="5">
        <f t="shared" ref="CU131:CU194" si="510">IF(AVERAGE(BU131:BU135)&lt;0,0,AVERAGE(BU131:BU135))</f>
        <v>0.69865530619007576</v>
      </c>
    </row>
    <row r="132" spans="1:99" x14ac:dyDescent="0.25">
      <c r="A132" s="1">
        <f>eod_group_score_df_positive[[#This Row],[date]]</f>
        <v>45316</v>
      </c>
      <c r="B132" s="1" t="s">
        <v>277</v>
      </c>
      <c r="C132" s="2">
        <f>AVERAGE(eod_group_score_df_positive!C132:C136)</f>
        <v>1.1984938462810388</v>
      </c>
      <c r="D132" s="2">
        <f>AVERAGE(eod_group_score_df_positive!D132:D136)</f>
        <v>2.7319216062328129E-2</v>
      </c>
      <c r="E132" s="2">
        <f>AVERAGE(eod_group_score_df_positive!E132:E136)</f>
        <v>0.19679190218252715</v>
      </c>
      <c r="F132" s="2">
        <f>AVERAGE(eod_group_score_df_positive!F132:F136)</f>
        <v>0.11817456129391643</v>
      </c>
      <c r="G132" s="2">
        <f>AVERAGE(eod_group_score_df_positive!G132:G136)</f>
        <v>0.27731959362614245</v>
      </c>
      <c r="H132" s="2">
        <f>AVERAGE(eod_group_score_df_positive!H132:H136)</f>
        <v>0.201608700538078</v>
      </c>
      <c r="I132" s="2">
        <f>AVERAGE(eod_group_score_df_positive!I132:I136)</f>
        <v>0.31469025665351202</v>
      </c>
      <c r="J132" s="2">
        <f>AVERAGE(eod_group_score_df_positive!J132:J136)</f>
        <v>0.25462062624524651</v>
      </c>
      <c r="K132" s="2">
        <f>AVERAGE(eod_group_score_df_positive!K132:K136)</f>
        <v>3.8874795497789397E-2</v>
      </c>
      <c r="L132" s="2">
        <f>AVERAGE(eod_group_score_df_positive!L132:L136)</f>
        <v>0.13868714074191768</v>
      </c>
      <c r="M132" s="2">
        <f>AVERAGE(eod_group_score_df_positive!M132:M136)</f>
        <v>0.10370692711301235</v>
      </c>
      <c r="N132" s="2">
        <f>AVERAGE(eod_group_score_df_positive!N132:N136)</f>
        <v>0.74332359526453284</v>
      </c>
      <c r="O132" s="2">
        <f>AVERAGE(eod_group_score_df_positive!O132:O136)</f>
        <v>0.21764850499716429</v>
      </c>
      <c r="P132" s="2">
        <f>AVERAGE(eod_group_score_df_positive!P132:P136)</f>
        <v>0.97133715462052417</v>
      </c>
      <c r="Q132" s="2">
        <f>AVERAGE(eod_group_score_df_positive!Q132:Q136)</f>
        <v>0.2859352102161673</v>
      </c>
      <c r="R132" s="2">
        <f>AVERAGE(eod_group_score_df_positive!R132:R136)</f>
        <v>1.0376783694119079E-2</v>
      </c>
      <c r="S132" s="2">
        <f>AVERAGE(eod_group_score_df_positive!S132:S136)</f>
        <v>0.54313060625653076</v>
      </c>
      <c r="T132" s="2">
        <f>AVERAGE(eod_group_score_df_positive!T132:T136)</f>
        <v>0.28336463708991777</v>
      </c>
      <c r="U132" s="2">
        <f>AVERAGE(eod_group_score_df_positive!U132:U136)</f>
        <v>7.6607419421933652E-4</v>
      </c>
      <c r="V132" s="2">
        <f>AVERAGE(eod_group_score_df_positive!V132:V136)</f>
        <v>0.26457198912473884</v>
      </c>
      <c r="W132" s="2">
        <f>AVERAGE(eod_group_score_df_positive!W132:W136)</f>
        <v>0.15007617633397521</v>
      </c>
      <c r="X132" s="2">
        <f>AVERAGE(eod_group_score_df_positive!X132:X136)</f>
        <v>0.18095947424317249</v>
      </c>
      <c r="Y132" s="2">
        <f>AVERAGE(eod_group_score_df_positive!Y132:Y136)</f>
        <v>0.15152976140302912</v>
      </c>
      <c r="Z132" s="1" t="s">
        <v>277</v>
      </c>
      <c r="AA132" s="2">
        <f>ABS(AVERAGE(eod_group_score_df_negative!C132:C136))</f>
        <v>0.25574980679428588</v>
      </c>
      <c r="AB132" s="2">
        <f>ABS(AVERAGE(eod_group_score_df_negative!D132:D136))</f>
        <v>0.16169518851696757</v>
      </c>
      <c r="AC132" s="2">
        <f>ABS(AVERAGE(eod_group_score_df_negative!E132:E136))</f>
        <v>0.15583142443416526</v>
      </c>
      <c r="AD132" s="2">
        <f>ABS(AVERAGE(eod_group_score_df_negative!F132:F136))</f>
        <v>6.9140650825090896E-2</v>
      </c>
      <c r="AE132" s="2">
        <f>ABS(AVERAGE(eod_group_score_df_negative!G132:G136))</f>
        <v>0.12975268124753828</v>
      </c>
      <c r="AF132" s="2">
        <f>ABS(AVERAGE(eod_group_score_df_negative!H132:H136))</f>
        <v>0.18241050243547657</v>
      </c>
      <c r="AG132" s="2">
        <f>ABS(AVERAGE(eod_group_score_df_negative!I132:I136))</f>
        <v>0.1962222748217726</v>
      </c>
      <c r="AH132" s="2">
        <f>ABS(AVERAGE(eod_group_score_df_negative!J132:J136))</f>
        <v>5.4930989789558259E-2</v>
      </c>
      <c r="AI132" s="2">
        <f>ABS(AVERAGE(eod_group_score_df_negative!K132:K136))</f>
        <v>8.1493406325347739E-2</v>
      </c>
      <c r="AJ132" s="2">
        <f>ABS(AVERAGE(eod_group_score_df_negative!L132:L136))</f>
        <v>0.13393531624984592</v>
      </c>
      <c r="AK132" s="2">
        <f>ABS(AVERAGE(eod_group_score_df_negative!M132:M136))</f>
        <v>5.4169692730009565E-2</v>
      </c>
      <c r="AL132" s="2">
        <f>ABS(AVERAGE(eod_group_score_df_negative!N132:N136))</f>
        <v>9.7757740365250201E-2</v>
      </c>
      <c r="AM132" s="2">
        <f>ABS(AVERAGE(eod_group_score_df_negative!O132:O136))</f>
        <v>2.6105771021996949E-2</v>
      </c>
      <c r="AN132" s="2">
        <f>ABS(AVERAGE(eod_group_score_df_negative!P132:P136))</f>
        <v>0.12080491812335585</v>
      </c>
      <c r="AO132" s="2">
        <f>ABS(AVERAGE(eod_group_score_df_negative!Q132:Q136))</f>
        <v>0.12891729801831461</v>
      </c>
      <c r="AP132" s="2">
        <f>ABS(AVERAGE(eod_group_score_df_negative!R132:R136))</f>
        <v>4.3054832847055718E-2</v>
      </c>
      <c r="AQ132" s="2">
        <f>ABS(AVERAGE(eod_group_score_df_negative!S132:S136))</f>
        <v>0.17799706741658611</v>
      </c>
      <c r="AR132" s="2">
        <f>ABS(AVERAGE(eod_group_score_df_negative!T132:T136))</f>
        <v>0.14681070751774594</v>
      </c>
      <c r="AS132" s="2">
        <f>ABS(AVERAGE(eod_group_score_df_negative!U132:U136))</f>
        <v>0.53317696539237436</v>
      </c>
      <c r="AT132" s="2">
        <f>ABS(AVERAGE(eod_group_score_df_negative!V132:V136))</f>
        <v>0.14781582449518077</v>
      </c>
      <c r="AU132" s="2">
        <f>ABS(AVERAGE(eod_group_score_df_negative!W132:W136))</f>
        <v>0.10489493069145031</v>
      </c>
      <c r="AV132" s="2">
        <f>ABS(AVERAGE(eod_group_score_df_negative!X132:X136))</f>
        <v>0.11453460904237719</v>
      </c>
      <c r="AW132" s="2">
        <f>ABS(AVERAGE(eod_group_score_df_negative!Y132:Y136))</f>
        <v>2.7492202742404057E-3</v>
      </c>
      <c r="AX132" t="s">
        <v>277</v>
      </c>
      <c r="AY132" s="4">
        <f t="shared" si="468"/>
        <v>0.64827103593892887</v>
      </c>
      <c r="AZ132" s="4">
        <f t="shared" si="469"/>
        <v>-0.71092979793646249</v>
      </c>
      <c r="BA132" s="4">
        <f t="shared" si="470"/>
        <v>0.11615929706456045</v>
      </c>
      <c r="BB132" s="4">
        <f t="shared" si="471"/>
        <v>0.26177217490308652</v>
      </c>
      <c r="BC132" s="4">
        <f t="shared" si="472"/>
        <v>0.36250789230093333</v>
      </c>
      <c r="BD132" s="4">
        <f t="shared" si="473"/>
        <v>4.9992807531355425E-2</v>
      </c>
      <c r="BE132" s="4">
        <f t="shared" si="474"/>
        <v>0.23187527127130236</v>
      </c>
      <c r="BF132" s="4">
        <f t="shared" si="475"/>
        <v>0.64509318030255713</v>
      </c>
      <c r="BG132" s="4">
        <f t="shared" si="476"/>
        <v>-0.35406868410462711</v>
      </c>
      <c r="BH132" s="4">
        <f t="shared" si="477"/>
        <v>1.743005526582618E-2</v>
      </c>
      <c r="BI132" s="4">
        <f t="shared" si="478"/>
        <v>0.3137718202496233</v>
      </c>
      <c r="BJ132" s="4">
        <f t="shared" si="479"/>
        <v>0.76754271858368761</v>
      </c>
      <c r="BK132" s="4">
        <f t="shared" si="480"/>
        <v>0.78580255945996358</v>
      </c>
      <c r="BL132" s="4">
        <f t="shared" si="481"/>
        <v>0.77877435337721679</v>
      </c>
      <c r="BM132" s="4">
        <f t="shared" si="482"/>
        <v>0.37849093130974493</v>
      </c>
      <c r="BN132" s="4">
        <f t="shared" si="483"/>
        <v>-0.6115863840232999</v>
      </c>
      <c r="BO132" s="4">
        <f t="shared" si="484"/>
        <v>0.50633688342607919</v>
      </c>
      <c r="BP132" s="4">
        <f t="shared" si="485"/>
        <v>0.3174378338598513</v>
      </c>
      <c r="BQ132" s="4">
        <f t="shared" si="486"/>
        <v>-0.99713050217936172</v>
      </c>
      <c r="BR132" s="4">
        <f t="shared" si="487"/>
        <v>0.28312224748999804</v>
      </c>
      <c r="BS132" s="4">
        <f t="shared" si="488"/>
        <v>0.17720143340798009</v>
      </c>
      <c r="BT132" s="4">
        <f t="shared" si="489"/>
        <v>0.22479253886314146</v>
      </c>
      <c r="BU132" s="4">
        <f t="shared" si="490"/>
        <v>0.96436040419308189</v>
      </c>
      <c r="BV132" t="s">
        <v>277</v>
      </c>
      <c r="BW132" s="1">
        <f t="shared" si="464"/>
        <v>45316</v>
      </c>
      <c r="BX132">
        <f>group_stock_price_index[[#This Row],[VNINDEX]]</f>
        <v>1170.3699999999999</v>
      </c>
      <c r="BY132" s="5">
        <f t="shared" si="491"/>
        <v>0.38472716626956827</v>
      </c>
      <c r="BZ132" s="5">
        <f t="shared" si="492"/>
        <v>0.27650481723416176</v>
      </c>
      <c r="CA132" s="5">
        <f t="shared" si="493"/>
        <v>0.36510637556572345</v>
      </c>
      <c r="CB132" s="5">
        <f t="shared" si="494"/>
        <v>0.59618865209904082</v>
      </c>
      <c r="CC132" s="5">
        <f t="shared" si="495"/>
        <v>0</v>
      </c>
      <c r="CD132" s="5">
        <f t="shared" ref="CD132:CE132" si="511">IF(AVERAGE(BS132:BS136)&lt;0,0,AVERAGE(BS132:BS136))</f>
        <v>0.25340181670836026</v>
      </c>
      <c r="CE132" s="5">
        <f t="shared" si="511"/>
        <v>0.29249297690204556</v>
      </c>
      <c r="CF132" s="5">
        <f t="shared" ref="CF132:CG132" si="512">IF(AVERAGE(BE132:BE136)&lt;0,0,AVERAGE(BE132:BE136))</f>
        <v>0.36219664931566303</v>
      </c>
      <c r="CG132" s="5">
        <f t="shared" si="512"/>
        <v>0.57672723858580732</v>
      </c>
      <c r="CH132" s="5">
        <f t="shared" si="498"/>
        <v>0.73950691230811971</v>
      </c>
      <c r="CI132" s="5">
        <f t="shared" si="499"/>
        <v>0.7854260775520745</v>
      </c>
      <c r="CJ132" s="5">
        <f t="shared" si="500"/>
        <v>0.14718558332495113</v>
      </c>
      <c r="CK132" s="5">
        <f t="shared" si="501"/>
        <v>0</v>
      </c>
      <c r="CL132" s="5">
        <f t="shared" si="502"/>
        <v>0.22936438222876965</v>
      </c>
      <c r="CM132" s="5">
        <f t="shared" si="503"/>
        <v>0.44028173127764847</v>
      </c>
      <c r="CN132" s="5">
        <f t="shared" si="504"/>
        <v>0.51043325488574898</v>
      </c>
      <c r="CO132" s="5">
        <f t="shared" si="505"/>
        <v>0.70454475704642672</v>
      </c>
      <c r="CP132" s="5">
        <f t="shared" si="506"/>
        <v>0.19329837958124629</v>
      </c>
      <c r="CQ132" s="5">
        <f t="shared" si="507"/>
        <v>0.2355835068585137</v>
      </c>
      <c r="CR132" s="5">
        <f t="shared" ref="CR132:CS132" si="513">IF(AVERAGE(BH132:BH136)&lt;0,0,AVERAGE(BH132:BH136))</f>
        <v>0</v>
      </c>
      <c r="CS132" s="5">
        <f t="shared" si="513"/>
        <v>0.65616798366381046</v>
      </c>
      <c r="CT132" s="5">
        <f t="shared" si="509"/>
        <v>0</v>
      </c>
      <c r="CU132" s="5">
        <f t="shared" si="510"/>
        <v>0.85282761534572504</v>
      </c>
    </row>
    <row r="133" spans="1:99" x14ac:dyDescent="0.25">
      <c r="A133" s="1">
        <f>eod_group_score_df_positive[[#This Row],[date]]</f>
        <v>45315</v>
      </c>
      <c r="B133" s="1" t="s">
        <v>277</v>
      </c>
      <c r="C133" s="2">
        <f>AVERAGE(eod_group_score_df_positive!C133:C137)</f>
        <v>0.18707227704705781</v>
      </c>
      <c r="D133" s="2">
        <f>AVERAGE(eod_group_score_df_positive!D133:D137)</f>
        <v>4.0525832201811232E-2</v>
      </c>
      <c r="E133" s="2">
        <f>AVERAGE(eod_group_score_df_positive!E133:E137)</f>
        <v>0.26730314715104403</v>
      </c>
      <c r="F133" s="2">
        <f>AVERAGE(eod_group_score_df_positive!F133:F137)</f>
        <v>0.24024838293097925</v>
      </c>
      <c r="G133" s="2">
        <f>AVERAGE(eod_group_score_df_positive!G133:G137)</f>
        <v>0.2799583467430154</v>
      </c>
      <c r="H133" s="2">
        <f>AVERAGE(eod_group_score_df_positive!H133:H137)</f>
        <v>0.22409642760509776</v>
      </c>
      <c r="I133" s="2">
        <f>AVERAGE(eod_group_score_df_positive!I133:I137)</f>
        <v>0.27743924638252521</v>
      </c>
      <c r="J133" s="2">
        <f>AVERAGE(eod_group_score_df_positive!J133:J137)</f>
        <v>0.25387592072343312</v>
      </c>
      <c r="K133" s="2">
        <f>AVERAGE(eod_group_score_df_positive!K133:K137)</f>
        <v>4.149594203039466E-2</v>
      </c>
      <c r="L133" s="2">
        <f>AVERAGE(eod_group_score_df_positive!L133:L137)</f>
        <v>8.6114811352550918E-2</v>
      </c>
      <c r="M133" s="2">
        <f>AVERAGE(eod_group_score_df_positive!M133:M137)</f>
        <v>0.31771354065069335</v>
      </c>
      <c r="N133" s="2">
        <f>AVERAGE(eod_group_score_df_positive!N133:N137)</f>
        <v>0.60143404523741073</v>
      </c>
      <c r="O133" s="2">
        <f>AVERAGE(eod_group_score_df_positive!O133:O137)</f>
        <v>0.19928539476049961</v>
      </c>
      <c r="P133" s="2">
        <f>AVERAGE(eod_group_score_df_positive!P133:P137)</f>
        <v>0.98230838529129705</v>
      </c>
      <c r="Q133" s="2">
        <f>AVERAGE(eod_group_score_df_positive!Q133:Q137)</f>
        <v>0.32246347175356027</v>
      </c>
      <c r="R133" s="2">
        <f>AVERAGE(eod_group_score_df_positive!R133:R137)</f>
        <v>1.4918075167660329E-2</v>
      </c>
      <c r="S133" s="2">
        <f>AVERAGE(eod_group_score_df_positive!S133:S137)</f>
        <v>0.56153050625569478</v>
      </c>
      <c r="T133" s="2">
        <f>AVERAGE(eod_group_score_df_positive!T133:T137)</f>
        <v>0.24479198227970672</v>
      </c>
      <c r="U133" s="2">
        <f>AVERAGE(eod_group_score_df_positive!U133:U137)</f>
        <v>3.8805795454116318E-2</v>
      </c>
      <c r="V133" s="2">
        <f>AVERAGE(eod_group_score_df_positive!V133:V137)</f>
        <v>0.27067803942354007</v>
      </c>
      <c r="W133" s="2">
        <f>AVERAGE(eod_group_score_df_positive!W133:W137)</f>
        <v>0.10516330533496734</v>
      </c>
      <c r="X133" s="2">
        <f>AVERAGE(eod_group_score_df_positive!X133:X137)</f>
        <v>0.20154149825496606</v>
      </c>
      <c r="Y133" s="2">
        <f>AVERAGE(eod_group_score_df_positive!Y133:Y137)</f>
        <v>0.21713971583352859</v>
      </c>
      <c r="Z133" s="1" t="s">
        <v>277</v>
      </c>
      <c r="AA133" s="2">
        <f>ABS(AVERAGE(eod_group_score_df_negative!C133:C137))</f>
        <v>0.26064328011664467</v>
      </c>
      <c r="AB133" s="2">
        <f>ABS(AVERAGE(eod_group_score_df_negative!D133:D137))</f>
        <v>0.16052042029585342</v>
      </c>
      <c r="AC133" s="2">
        <f>ABS(AVERAGE(eod_group_score_df_negative!E133:E137))</f>
        <v>0.15682404892445184</v>
      </c>
      <c r="AD133" s="2">
        <f>ABS(AVERAGE(eod_group_score_df_negative!F133:F137))</f>
        <v>8.7119406084733161E-2</v>
      </c>
      <c r="AE133" s="2">
        <f>ABS(AVERAGE(eod_group_score_df_negative!G133:G137))</f>
        <v>0.12082376162719248</v>
      </c>
      <c r="AF133" s="2">
        <f>ABS(AVERAGE(eod_group_score_df_negative!H133:H137))</f>
        <v>0.13065473525138233</v>
      </c>
      <c r="AG133" s="2">
        <f>ABS(AVERAGE(eod_group_score_df_negative!I133:I137))</f>
        <v>0.16035783785174468</v>
      </c>
      <c r="AH133" s="2">
        <f>ABS(AVERAGE(eod_group_score_df_negative!J133:J137))</f>
        <v>4.1474937498599651E-2</v>
      </c>
      <c r="AI133" s="2">
        <f>ABS(AVERAGE(eod_group_score_df_negative!K133:K137))</f>
        <v>7.727864707885379E-2</v>
      </c>
      <c r="AJ133" s="2">
        <f>ABS(AVERAGE(eod_group_score_df_negative!L133:L137))</f>
        <v>0.18152637746320957</v>
      </c>
      <c r="AK133" s="2">
        <f>ABS(AVERAGE(eod_group_score_df_negative!M133:M137))</f>
        <v>4.6591774935948321E-2</v>
      </c>
      <c r="AL133" s="2">
        <f>ABS(AVERAGE(eod_group_score_df_negative!N133:N137))</f>
        <v>8.7525402384011547E-2</v>
      </c>
      <c r="AM133" s="2">
        <f>ABS(AVERAGE(eod_group_score_df_negative!O133:O137))</f>
        <v>3.2288135222069685E-2</v>
      </c>
      <c r="AN133" s="2">
        <f>ABS(AVERAGE(eod_group_score_df_negative!P133:P137))</f>
        <v>0.12278990220885988</v>
      </c>
      <c r="AO133" s="2">
        <f>ABS(AVERAGE(eod_group_score_df_negative!Q133:Q137))</f>
        <v>0.11084078843055858</v>
      </c>
      <c r="AP133" s="2">
        <f>ABS(AVERAGE(eod_group_score_df_negative!R133:R137))</f>
        <v>4.1290475508455451E-2</v>
      </c>
      <c r="AQ133" s="2">
        <f>ABS(AVERAGE(eod_group_score_df_negative!S133:S137))</f>
        <v>0.17149857274322367</v>
      </c>
      <c r="AR133" s="2">
        <f>ABS(AVERAGE(eod_group_score_df_negative!T133:T137))</f>
        <v>0.16115002090216904</v>
      </c>
      <c r="AS133" s="2">
        <f>ABS(AVERAGE(eod_group_score_df_negative!U133:U137))</f>
        <v>0.48878462674116896</v>
      </c>
      <c r="AT133" s="2">
        <f>ABS(AVERAGE(eod_group_score_df_negative!V133:V137))</f>
        <v>0.14313763404332697</v>
      </c>
      <c r="AU133" s="2">
        <f>ABS(AVERAGE(eod_group_score_df_negative!W133:W137))</f>
        <v>9.4051053427723769E-2</v>
      </c>
      <c r="AV133" s="2">
        <f>ABS(AVERAGE(eod_group_score_df_negative!X133:X137))</f>
        <v>0.1047881300030418</v>
      </c>
      <c r="AW133" s="2">
        <f>ABS(AVERAGE(eod_group_score_df_negative!Y133:Y137))</f>
        <v>6.697800124409771E-3</v>
      </c>
      <c r="AX133" t="s">
        <v>277</v>
      </c>
      <c r="AY133" s="4">
        <f t="shared" si="468"/>
        <v>-0.16432532194249036</v>
      </c>
      <c r="AZ133" s="4">
        <f t="shared" si="469"/>
        <v>-0.59685065801182258</v>
      </c>
      <c r="BA133" s="4">
        <f t="shared" si="470"/>
        <v>0.26048576759252806</v>
      </c>
      <c r="BB133" s="4">
        <f t="shared" si="471"/>
        <v>0.46775822785331056</v>
      </c>
      <c r="BC133" s="4">
        <f t="shared" si="472"/>
        <v>0.39706010271503467</v>
      </c>
      <c r="BD133" s="4">
        <f t="shared" si="473"/>
        <v>0.26340066541661677</v>
      </c>
      <c r="BE133" s="4">
        <f t="shared" si="474"/>
        <v>0.2674330477453089</v>
      </c>
      <c r="BF133" s="4">
        <f t="shared" si="475"/>
        <v>0.71914801434285669</v>
      </c>
      <c r="BG133" s="4">
        <f t="shared" si="476"/>
        <v>-0.3012656605828905</v>
      </c>
      <c r="BH133" s="4">
        <f t="shared" si="477"/>
        <v>-0.35649059299440755</v>
      </c>
      <c r="BI133" s="4">
        <f t="shared" si="478"/>
        <v>0.7442157830668954</v>
      </c>
      <c r="BJ133" s="4">
        <f t="shared" si="479"/>
        <v>0.74592001695836807</v>
      </c>
      <c r="BK133" s="4">
        <f t="shared" si="480"/>
        <v>0.72114139967119695</v>
      </c>
      <c r="BL133" s="4">
        <f t="shared" si="481"/>
        <v>0.77777559951409758</v>
      </c>
      <c r="BM133" s="4">
        <f t="shared" si="482"/>
        <v>0.48839280563057325</v>
      </c>
      <c r="BN133" s="4">
        <f t="shared" si="483"/>
        <v>-0.46918840680945217</v>
      </c>
      <c r="BO133" s="4">
        <f t="shared" si="484"/>
        <v>0.53208248442903394</v>
      </c>
      <c r="BP133" s="4">
        <f t="shared" si="485"/>
        <v>0.20604411645488985</v>
      </c>
      <c r="BQ133" s="4">
        <f t="shared" si="486"/>
        <v>-0.85289423832734956</v>
      </c>
      <c r="BR133" s="4">
        <f t="shared" si="487"/>
        <v>0.30820583549120906</v>
      </c>
      <c r="BS133" s="4">
        <f t="shared" si="488"/>
        <v>5.5780376355706138E-2</v>
      </c>
      <c r="BT133" s="4">
        <f t="shared" si="489"/>
        <v>0.31584724207752179</v>
      </c>
      <c r="BU133" s="4">
        <f t="shared" si="490"/>
        <v>0.940154802953868</v>
      </c>
      <c r="BV133" t="s">
        <v>277</v>
      </c>
      <c r="BW133" s="1">
        <f t="shared" si="464"/>
        <v>45315</v>
      </c>
      <c r="BX133">
        <f>group_stock_price_index[[#This Row],[VNINDEX]]</f>
        <v>1172.97</v>
      </c>
      <c r="BY133" s="5">
        <f t="shared" si="491"/>
        <v>0.31526355261476008</v>
      </c>
      <c r="BZ133" s="5">
        <f t="shared" si="492"/>
        <v>0.23906135818092306</v>
      </c>
      <c r="CA133" s="5">
        <f t="shared" si="493"/>
        <v>0.28513346731225186</v>
      </c>
      <c r="CB133" s="5">
        <f t="shared" si="494"/>
        <v>0.62655292978909161</v>
      </c>
      <c r="CC133" s="5">
        <f t="shared" si="495"/>
        <v>0</v>
      </c>
      <c r="CD133" s="5">
        <f t="shared" ref="CD133:CE133" si="514">IF(AVERAGE(BS133:BS137)&lt;0,0,AVERAGE(BS133:BS137))</f>
        <v>0.13056482216829349</v>
      </c>
      <c r="CE133" s="5">
        <f t="shared" si="514"/>
        <v>0.20170109221184701</v>
      </c>
      <c r="CF133" s="5">
        <f t="shared" ref="CF133:CG133" si="515">IF(AVERAGE(BE133:BE137)&lt;0,0,AVERAGE(BE133:BE137))</f>
        <v>0.29702011595515959</v>
      </c>
      <c r="CG133" s="5">
        <f t="shared" si="515"/>
        <v>0.35962224931124254</v>
      </c>
      <c r="CH133" s="5">
        <f t="shared" si="498"/>
        <v>0.50568690092956403</v>
      </c>
      <c r="CI133" s="5">
        <f t="shared" si="499"/>
        <v>0.70311937091756083</v>
      </c>
      <c r="CJ133" s="5">
        <f t="shared" si="500"/>
        <v>0.20032375212266262</v>
      </c>
      <c r="CK133" s="5">
        <f t="shared" si="501"/>
        <v>0</v>
      </c>
      <c r="CL133" s="5">
        <f t="shared" si="502"/>
        <v>0.10467744663012275</v>
      </c>
      <c r="CM133" s="5">
        <f t="shared" si="503"/>
        <v>0.34719548542734874</v>
      </c>
      <c r="CN133" s="5">
        <f t="shared" si="504"/>
        <v>0.50304984587583035</v>
      </c>
      <c r="CO133" s="5">
        <f t="shared" si="505"/>
        <v>0.67375083136178415</v>
      </c>
      <c r="CP133" s="5">
        <f t="shared" si="506"/>
        <v>0.14871730782345366</v>
      </c>
      <c r="CQ133" s="5">
        <f t="shared" si="507"/>
        <v>0.14072422268697141</v>
      </c>
      <c r="CR133" s="5">
        <f t="shared" ref="CR133:CS133" si="516">IF(AVERAGE(BH133:BH137)&lt;0,0,AVERAGE(BH133:BH137))</f>
        <v>0</v>
      </c>
      <c r="CS133" s="5">
        <f t="shared" si="516"/>
        <v>0.66574738717122217</v>
      </c>
      <c r="CT133" s="5">
        <f t="shared" si="509"/>
        <v>0</v>
      </c>
      <c r="CU133" s="5">
        <f t="shared" si="510"/>
        <v>0.72314539712127013</v>
      </c>
    </row>
    <row r="134" spans="1:99" x14ac:dyDescent="0.25">
      <c r="A134" s="1">
        <f>eod_group_score_df_positive[[#This Row],[date]]</f>
        <v>45314</v>
      </c>
      <c r="B134" s="1" t="s">
        <v>277</v>
      </c>
      <c r="C134" s="2">
        <f>AVERAGE(eod_group_score_df_positive!C134:C138)</f>
        <v>0.20663036367652338</v>
      </c>
      <c r="D134" s="2">
        <f>AVERAGE(eod_group_score_df_positive!D134:D138)</f>
        <v>2.6106730106099117E-2</v>
      </c>
      <c r="E134" s="2">
        <f>AVERAGE(eod_group_score_df_positive!E134:E138)</f>
        <v>0.27221792331045813</v>
      </c>
      <c r="F134" s="2">
        <f>AVERAGE(eod_group_score_df_positive!F134:F138)</f>
        <v>0.25213264618515074</v>
      </c>
      <c r="G134" s="2">
        <f>AVERAGE(eod_group_score_df_positive!G134:G138)</f>
        <v>0.2780623900655802</v>
      </c>
      <c r="H134" s="2">
        <f>AVERAGE(eod_group_score_df_positive!H134:H138)</f>
        <v>0.29092454906453191</v>
      </c>
      <c r="I134" s="2">
        <f>AVERAGE(eod_group_score_df_positive!I134:I138)</f>
        <v>0.18349620807541575</v>
      </c>
      <c r="J134" s="2">
        <f>AVERAGE(eod_group_score_df_positive!J134:J138)</f>
        <v>0.24734150161835147</v>
      </c>
      <c r="K134" s="2">
        <f>AVERAGE(eod_group_score_df_positive!K134:K138)</f>
        <v>8.8925846612670459E-2</v>
      </c>
      <c r="L134" s="2">
        <f>AVERAGE(eod_group_score_df_positive!L134:L138)</f>
        <v>0.16999031023367661</v>
      </c>
      <c r="M134" s="2">
        <f>AVERAGE(eod_group_score_df_positive!M134:M138)</f>
        <v>0.30825144537075011</v>
      </c>
      <c r="N134" s="2">
        <f>AVERAGE(eod_group_score_df_positive!N134:N138)</f>
        <v>0.60018612315261177</v>
      </c>
      <c r="O134" s="2">
        <f>AVERAGE(eod_group_score_df_positive!O134:O138)</f>
        <v>0.19324711725514843</v>
      </c>
      <c r="P134" s="2">
        <f>AVERAGE(eod_group_score_df_positive!P134:P138)</f>
        <v>1.0034639323408494</v>
      </c>
      <c r="Q134" s="2">
        <f>AVERAGE(eod_group_score_df_positive!Q134:Q138)</f>
        <v>0.32000741711713504</v>
      </c>
      <c r="R134" s="2">
        <f>AVERAGE(eod_group_score_df_positive!R134:R138)</f>
        <v>1.4918075167660329E-2</v>
      </c>
      <c r="S134" s="2">
        <f>AVERAGE(eod_group_score_df_positive!S134:S138)</f>
        <v>0.56503021516288887</v>
      </c>
      <c r="T134" s="2">
        <f>AVERAGE(eod_group_score_df_positive!T134:T138)</f>
        <v>0.19495715637180994</v>
      </c>
      <c r="U134" s="2">
        <f>AVERAGE(eod_group_score_df_positive!U134:U138)</f>
        <v>3.8898233752746522E-2</v>
      </c>
      <c r="V134" s="2">
        <f>AVERAGE(eod_group_score_df_positive!V134:V138)</f>
        <v>0.28861777726701843</v>
      </c>
      <c r="W134" s="2">
        <f>AVERAGE(eod_group_score_df_positive!W134:W138)</f>
        <v>0.13767330275481496</v>
      </c>
      <c r="X134" s="2">
        <f>AVERAGE(eod_group_score_df_positive!X134:X138)</f>
        <v>0.1682932025466905</v>
      </c>
      <c r="Y134" s="2">
        <f>AVERAGE(eod_group_score_df_positive!Y134:Y138)</f>
        <v>0.21334437233220024</v>
      </c>
      <c r="Z134" s="1" t="s">
        <v>277</v>
      </c>
      <c r="AA134" s="2">
        <f>ABS(AVERAGE(eod_group_score_df_negative!C134:C138))</f>
        <v>0.22689098753176498</v>
      </c>
      <c r="AB134" s="2">
        <f>ABS(AVERAGE(eod_group_score_df_negative!D134:D138))</f>
        <v>0.14773254277287037</v>
      </c>
      <c r="AC134" s="2">
        <f>ABS(AVERAGE(eod_group_score_df_negative!E134:E138))</f>
        <v>0.15854153759543216</v>
      </c>
      <c r="AD134" s="2">
        <f>ABS(AVERAGE(eod_group_score_df_negative!F134:F138))</f>
        <v>8.0308182008964751E-2</v>
      </c>
      <c r="AE134" s="2">
        <f>ABS(AVERAGE(eod_group_score_df_negative!G134:G138))</f>
        <v>0.1144264484964527</v>
      </c>
      <c r="AF134" s="2">
        <f>ABS(AVERAGE(eod_group_score_df_negative!H134:H138))</f>
        <v>0.1229714577502691</v>
      </c>
      <c r="AG134" s="2">
        <f>ABS(AVERAGE(eod_group_score_df_negative!I134:I138))</f>
        <v>8.7492828510969081E-2</v>
      </c>
      <c r="AH134" s="2">
        <f>ABS(AVERAGE(eod_group_score_df_negative!J134:J138))</f>
        <v>3.4139292404841669E-2</v>
      </c>
      <c r="AI134" s="2">
        <f>ABS(AVERAGE(eod_group_score_df_negative!K134:K138))</f>
        <v>6.4473585855931562E-2</v>
      </c>
      <c r="AJ134" s="2">
        <f>ABS(AVERAGE(eod_group_score_df_negative!L134:L138))</f>
        <v>0.15518783785217025</v>
      </c>
      <c r="AK134" s="2">
        <f>ABS(AVERAGE(eod_group_score_df_negative!M134:M138))</f>
        <v>6.1303093455948622E-2</v>
      </c>
      <c r="AL134" s="2">
        <f>ABS(AVERAGE(eod_group_score_df_negative!N134:N138))</f>
        <v>7.7333302883774213E-2</v>
      </c>
      <c r="AM134" s="2">
        <f>ABS(AVERAGE(eod_group_score_df_negative!O134:O138))</f>
        <v>3.4667869537493221E-2</v>
      </c>
      <c r="AN134" s="2">
        <f>ABS(AVERAGE(eod_group_score_df_negative!P134:P138))</f>
        <v>0.11887416699571147</v>
      </c>
      <c r="AO134" s="2">
        <f>ABS(AVERAGE(eod_group_score_df_negative!Q134:Q138))</f>
        <v>0.13090526894991067</v>
      </c>
      <c r="AP134" s="2">
        <f>ABS(AVERAGE(eod_group_score_df_negative!R134:R138))</f>
        <v>7.1631733117156246E-2</v>
      </c>
      <c r="AQ134" s="2">
        <f>ABS(AVERAGE(eod_group_score_df_negative!S134:S138))</f>
        <v>0.20732118814543057</v>
      </c>
      <c r="AR134" s="2">
        <f>ABS(AVERAGE(eod_group_score_df_negative!T134:T138))</f>
        <v>0.15867245988488901</v>
      </c>
      <c r="AS134" s="2">
        <f>ABS(AVERAGE(eod_group_score_df_negative!U134:U138))</f>
        <v>0.13402664499637823</v>
      </c>
      <c r="AT134" s="2">
        <f>ABS(AVERAGE(eod_group_score_df_negative!V134:V138))</f>
        <v>0.10800589741166086</v>
      </c>
      <c r="AU134" s="2">
        <f>ABS(AVERAGE(eod_group_score_df_negative!W134:W138))</f>
        <v>7.1803303181070741E-2</v>
      </c>
      <c r="AV134" s="2">
        <f>ABS(AVERAGE(eod_group_score_df_negative!X134:X138))</f>
        <v>0.12766270898528212</v>
      </c>
      <c r="AW134" s="2">
        <f>ABS(AVERAGE(eod_group_score_df_negative!Y134:Y138))</f>
        <v>2.6372965937560555E-2</v>
      </c>
      <c r="AX134" t="s">
        <v>277</v>
      </c>
      <c r="AY134" s="4">
        <f t="shared" si="468"/>
        <v>-4.6735008088464931E-2</v>
      </c>
      <c r="AZ134" s="4">
        <f t="shared" si="469"/>
        <v>-0.6996451989962571</v>
      </c>
      <c r="BA134" s="4">
        <f t="shared" si="470"/>
        <v>0.26389759490357728</v>
      </c>
      <c r="BB134" s="4">
        <f t="shared" si="471"/>
        <v>0.51685728588022883</v>
      </c>
      <c r="BC134" s="4">
        <f t="shared" si="472"/>
        <v>0.41691871332862079</v>
      </c>
      <c r="BD134" s="4">
        <f t="shared" si="473"/>
        <v>0.40578572527618978</v>
      </c>
      <c r="BE134" s="4">
        <f t="shared" si="474"/>
        <v>0.35427034530174834</v>
      </c>
      <c r="BF134" s="4">
        <f t="shared" si="475"/>
        <v>0.75743075101579616</v>
      </c>
      <c r="BG134" s="4">
        <f t="shared" si="476"/>
        <v>0.15940255034348849</v>
      </c>
      <c r="BH134" s="4">
        <f t="shared" si="477"/>
        <v>4.5521116559156118E-2</v>
      </c>
      <c r="BI134" s="4">
        <f t="shared" si="478"/>
        <v>0.66823249607172874</v>
      </c>
      <c r="BJ134" s="4">
        <f t="shared" si="479"/>
        <v>0.77171635258877136</v>
      </c>
      <c r="BK134" s="4">
        <f t="shared" si="480"/>
        <v>0.69578244918984411</v>
      </c>
      <c r="BL134" s="4">
        <f t="shared" si="481"/>
        <v>0.78816692213160966</v>
      </c>
      <c r="BM134" s="4">
        <f t="shared" si="482"/>
        <v>0.4193764203367456</v>
      </c>
      <c r="BN134" s="4">
        <f t="shared" si="483"/>
        <v>-0.65527190727983597</v>
      </c>
      <c r="BO134" s="4">
        <f t="shared" si="484"/>
        <v>0.46314284597041433</v>
      </c>
      <c r="BP134" s="4">
        <f t="shared" si="485"/>
        <v>0.10260649792573352</v>
      </c>
      <c r="BQ134" s="4">
        <f t="shared" si="486"/>
        <v>-0.55011408382504468</v>
      </c>
      <c r="BR134" s="4">
        <f t="shared" si="487"/>
        <v>0.45537342167403011</v>
      </c>
      <c r="BS134" s="4">
        <f t="shared" si="488"/>
        <v>0.31445038590087232</v>
      </c>
      <c r="BT134" s="4">
        <f t="shared" si="489"/>
        <v>0.1372856293056981</v>
      </c>
      <c r="BU134" s="4">
        <f t="shared" si="490"/>
        <v>0.77996613738567133</v>
      </c>
      <c r="BV134" t="s">
        <v>277</v>
      </c>
      <c r="BW134" s="1">
        <f t="shared" si="464"/>
        <v>45314</v>
      </c>
      <c r="BX134">
        <f>group_stock_price_index[[#This Row],[VNINDEX]]</f>
        <v>1177.5</v>
      </c>
      <c r="BY134" s="5">
        <f t="shared" si="491"/>
        <v>0.39718148078166521</v>
      </c>
      <c r="BZ134" s="5">
        <f t="shared" si="492"/>
        <v>0.14262537572481651</v>
      </c>
      <c r="CA134" s="5">
        <f t="shared" si="493"/>
        <v>0.20926407317922319</v>
      </c>
      <c r="CB134" s="5">
        <f t="shared" si="494"/>
        <v>0.65817302888102369</v>
      </c>
      <c r="CC134" s="5">
        <f t="shared" si="495"/>
        <v>0</v>
      </c>
      <c r="CD134" s="5">
        <f t="shared" ref="CD134:CE134" si="517">IF(AVERAGE(BS134:BS138)&lt;0,0,AVERAGE(BS134:BS138))</f>
        <v>6.8280719089679087E-2</v>
      </c>
      <c r="CE134" s="5">
        <f t="shared" si="517"/>
        <v>0.10606628006523955</v>
      </c>
      <c r="CF134" s="5">
        <f t="shared" ref="CF134:CG134" si="518">IF(AVERAGE(BE134:BE138)&lt;0,0,AVERAGE(BE134:BE138))</f>
        <v>0.22111321308894322</v>
      </c>
      <c r="CG134" s="5">
        <f t="shared" si="518"/>
        <v>0.17087465259993198</v>
      </c>
      <c r="CH134" s="5">
        <f t="shared" si="498"/>
        <v>0.2615916015944576</v>
      </c>
      <c r="CI134" s="5">
        <f t="shared" si="499"/>
        <v>0.61239341058762387</v>
      </c>
      <c r="CJ134" s="5">
        <f t="shared" si="500"/>
        <v>0.24419460367282647</v>
      </c>
      <c r="CK134" s="5">
        <f t="shared" si="501"/>
        <v>0</v>
      </c>
      <c r="CL134" s="5">
        <f t="shared" si="502"/>
        <v>0</v>
      </c>
      <c r="CM134" s="5">
        <f t="shared" si="503"/>
        <v>0.16981355028561268</v>
      </c>
      <c r="CN134" s="5">
        <f t="shared" si="504"/>
        <v>0.45155873001743263</v>
      </c>
      <c r="CO134" s="5">
        <f t="shared" si="505"/>
        <v>0.66599622286250548</v>
      </c>
      <c r="CP134" s="5">
        <f t="shared" si="506"/>
        <v>0.15725675677505221</v>
      </c>
      <c r="CQ134" s="5">
        <f t="shared" si="507"/>
        <v>4.9250684237369488E-2</v>
      </c>
      <c r="CR134" s="5">
        <f t="shared" ref="CR134:CS134" si="519">IF(AVERAGE(BH134:BH138)&lt;0,0,AVERAGE(BH134:BH138))</f>
        <v>0</v>
      </c>
      <c r="CS134" s="5">
        <f t="shared" si="519"/>
        <v>0.51093721253811608</v>
      </c>
      <c r="CT134" s="5">
        <f t="shared" si="509"/>
        <v>0</v>
      </c>
      <c r="CU134" s="5">
        <f t="shared" si="510"/>
        <v>0.58899137129723322</v>
      </c>
    </row>
    <row r="135" spans="1:99" x14ac:dyDescent="0.25">
      <c r="A135" s="1">
        <f>eod_group_score_df_positive[[#This Row],[date]]</f>
        <v>45313</v>
      </c>
      <c r="B135" s="1" t="s">
        <v>277</v>
      </c>
      <c r="C135" s="2">
        <f>AVERAGE(eod_group_score_df_positive!C135:C139)</f>
        <v>0.46823132925651911</v>
      </c>
      <c r="D135" s="2">
        <f>AVERAGE(eod_group_score_df_positive!D135:D139)</f>
        <v>2.7030905391001902E-2</v>
      </c>
      <c r="E135" s="2">
        <f>AVERAGE(eod_group_score_df_positive!E135:E139)</f>
        <v>0.37186075665918827</v>
      </c>
      <c r="F135" s="2">
        <f>AVERAGE(eod_group_score_df_positive!F135:F139)</f>
        <v>0.39148277114550051</v>
      </c>
      <c r="G135" s="2">
        <f>AVERAGE(eod_group_score_df_positive!G135:G139)</f>
        <v>0.4745420529504224</v>
      </c>
      <c r="H135" s="2">
        <f>AVERAGE(eod_group_score_df_positive!H135:H139)</f>
        <v>0.29948457616948826</v>
      </c>
      <c r="I135" s="2">
        <f>AVERAGE(eod_group_score_df_positive!I135:I139)</f>
        <v>0.21814985682199542</v>
      </c>
      <c r="J135" s="2">
        <f>AVERAGE(eod_group_score_df_positive!J135:J139)</f>
        <v>0.13362892944001192</v>
      </c>
      <c r="K135" s="2">
        <f>AVERAGE(eod_group_score_df_positive!K135:K139)</f>
        <v>0.17888073258212273</v>
      </c>
      <c r="L135" s="2">
        <f>AVERAGE(eod_group_score_df_positive!L135:L139)</f>
        <v>0.15320592535075517</v>
      </c>
      <c r="M135" s="2">
        <f>AVERAGE(eod_group_score_df_positive!M135:M139)</f>
        <v>0.37422861769470062</v>
      </c>
      <c r="N135" s="2">
        <f>AVERAGE(eod_group_score_df_positive!N135:N139)</f>
        <v>0.61333494275283074</v>
      </c>
      <c r="O135" s="2">
        <f>AVERAGE(eod_group_score_df_positive!O135:O139)</f>
        <v>0.20905750655193955</v>
      </c>
      <c r="P135" s="2">
        <f>AVERAGE(eod_group_score_df_positive!P135:P139)</f>
        <v>1.0471604173307749</v>
      </c>
      <c r="Q135" s="2">
        <f>AVERAGE(eod_group_score_df_positive!Q135:Q139)</f>
        <v>0.36876337792356029</v>
      </c>
      <c r="R135" s="2">
        <f>AVERAGE(eod_group_score_df_positive!R135:R139)</f>
        <v>2.2185940164309463E-2</v>
      </c>
      <c r="S135" s="2">
        <f>AVERAGE(eod_group_score_df_positive!S135:S139)</f>
        <v>1.5090800561855668</v>
      </c>
      <c r="T135" s="2">
        <f>AVERAGE(eod_group_score_df_positive!T135:T139)</f>
        <v>0.20752248928618613</v>
      </c>
      <c r="U135" s="2">
        <f>AVERAGE(eod_group_score_df_positive!U135:U139)</f>
        <v>4.1290180939859811E-2</v>
      </c>
      <c r="V135" s="2">
        <f>AVERAGE(eod_group_score_df_positive!V135:V139)</f>
        <v>0.14283646284891241</v>
      </c>
      <c r="W135" s="2">
        <f>AVERAGE(eod_group_score_df_positive!W135:W139)</f>
        <v>0.20020830187091945</v>
      </c>
      <c r="X135" s="2">
        <f>AVERAGE(eod_group_score_df_positive!X135:X139)</f>
        <v>0.30943245799316182</v>
      </c>
      <c r="Y135" s="2">
        <f>AVERAGE(eod_group_score_df_positive!Y135:Y139)</f>
        <v>0.30401305224067221</v>
      </c>
      <c r="Z135" s="1" t="s">
        <v>277</v>
      </c>
      <c r="AA135" s="2">
        <f>ABS(AVERAGE(eod_group_score_df_negative!C135:C139))</f>
        <v>4.584259307834837E-2</v>
      </c>
      <c r="AB135" s="2">
        <f>ABS(AVERAGE(eod_group_score_df_negative!D135:D139))</f>
        <v>3.5534175627633675E-2</v>
      </c>
      <c r="AC135" s="2">
        <f>ABS(AVERAGE(eod_group_score_df_negative!E135:E139))</f>
        <v>0.11928441464720978</v>
      </c>
      <c r="AD135" s="2">
        <f>ABS(AVERAGE(eod_group_score_df_negative!F135:F139))</f>
        <v>5.8012530349832156E-2</v>
      </c>
      <c r="AE135" s="2">
        <f>ABS(AVERAGE(eod_group_score_df_negative!G135:G139))</f>
        <v>0.1083130472334308</v>
      </c>
      <c r="AF135" s="2">
        <f>ABS(AVERAGE(eod_group_score_df_negative!H135:H139))</f>
        <v>0.10624730973746255</v>
      </c>
      <c r="AG135" s="2">
        <f>ABS(AVERAGE(eod_group_score_df_negative!I135:I139))</f>
        <v>4.6642603760106163E-2</v>
      </c>
      <c r="AH135" s="2">
        <f>ABS(AVERAGE(eod_group_score_df_negative!J135:J139))</f>
        <v>3.4765032474876473E-2</v>
      </c>
      <c r="AI135" s="2">
        <f>ABS(AVERAGE(eod_group_score_df_negative!K135:K139))</f>
        <v>3.584166370203988E-2</v>
      </c>
      <c r="AJ135" s="2">
        <f>ABS(AVERAGE(eod_group_score_df_negative!L135:L139))</f>
        <v>0.13822073363553569</v>
      </c>
      <c r="AK135" s="2">
        <f>ABS(AVERAGE(eod_group_score_df_negative!M135:M139))</f>
        <v>4.9137076690452988E-2</v>
      </c>
      <c r="AL135" s="2">
        <f>ABS(AVERAGE(eod_group_score_df_negative!N135:N139))</f>
        <v>4.9530905663042857E-2</v>
      </c>
      <c r="AM135" s="2">
        <f>ABS(AVERAGE(eod_group_score_df_negative!O135:O139))</f>
        <v>3.4644639401613914E-2</v>
      </c>
      <c r="AN135" s="2">
        <f>ABS(AVERAGE(eod_group_score_df_negative!P135:P139))</f>
        <v>0.12275324237967675</v>
      </c>
      <c r="AO135" s="2">
        <f>ABS(AVERAGE(eod_group_score_df_negative!Q135:Q139))</f>
        <v>5.6842283044140227E-2</v>
      </c>
      <c r="AP135" s="2">
        <f>ABS(AVERAGE(eod_group_score_df_negative!R135:R139))</f>
        <v>7.1631733117156246E-2</v>
      </c>
      <c r="AQ135" s="2">
        <f>ABS(AVERAGE(eod_group_score_df_negative!S135:S139))</f>
        <v>0.16445670230920068</v>
      </c>
      <c r="AR135" s="2">
        <f>ABS(AVERAGE(eod_group_score_df_negative!T135:T139))</f>
        <v>0.1172632961554074</v>
      </c>
      <c r="AS135" s="2">
        <f>ABS(AVERAGE(eod_group_score_df_negative!U135:U139))</f>
        <v>6.4551686237707379E-2</v>
      </c>
      <c r="AT135" s="2">
        <f>ABS(AVERAGE(eod_group_score_df_negative!V135:V139))</f>
        <v>9.6763015063802901E-2</v>
      </c>
      <c r="AU135" s="2">
        <f>ABS(AVERAGE(eod_group_score_df_negative!W135:W139))</f>
        <v>5.402205657623118E-2</v>
      </c>
      <c r="AV135" s="2">
        <f>ABS(AVERAGE(eod_group_score_df_negative!X135:X139))</f>
        <v>8.2903318375574422E-2</v>
      </c>
      <c r="AW135" s="2">
        <f>ABS(AVERAGE(eod_group_score_df_negative!Y135:Y139))</f>
        <v>2.6231487014325278E-2</v>
      </c>
      <c r="AX135" t="s">
        <v>277</v>
      </c>
      <c r="AY135" s="4">
        <f t="shared" si="468"/>
        <v>0.82164980137433807</v>
      </c>
      <c r="AZ135" s="4">
        <f t="shared" si="469"/>
        <v>-0.13591080037279896</v>
      </c>
      <c r="BA135" s="4">
        <f t="shared" si="470"/>
        <v>0.51426005337719216</v>
      </c>
      <c r="BB135" s="4">
        <f t="shared" si="471"/>
        <v>0.74187703338903732</v>
      </c>
      <c r="BC135" s="4">
        <f t="shared" si="472"/>
        <v>0.62833628049487755</v>
      </c>
      <c r="BD135" s="4">
        <f t="shared" si="473"/>
        <v>0.4762683760978601</v>
      </c>
      <c r="BE135" s="4">
        <f t="shared" si="474"/>
        <v>0.64770444250889714</v>
      </c>
      <c r="BF135" s="4">
        <f t="shared" si="475"/>
        <v>0.58709882373991751</v>
      </c>
      <c r="BG135" s="4">
        <f t="shared" si="476"/>
        <v>0.66615812488784631</v>
      </c>
      <c r="BH135" s="4">
        <f t="shared" si="477"/>
        <v>5.1420112927707151E-2</v>
      </c>
      <c r="BI135" s="4">
        <f t="shared" si="478"/>
        <v>0.76787407509805972</v>
      </c>
      <c r="BJ135" s="4">
        <f t="shared" si="479"/>
        <v>0.85055526459414821</v>
      </c>
      <c r="BK135" s="4">
        <f t="shared" si="480"/>
        <v>0.7156804732592158</v>
      </c>
      <c r="BL135" s="4">
        <f t="shared" si="481"/>
        <v>0.79014991172928506</v>
      </c>
      <c r="BM135" s="4">
        <f t="shared" si="482"/>
        <v>0.73288756115274489</v>
      </c>
      <c r="BN135" s="4">
        <f t="shared" si="483"/>
        <v>-0.52704134757747312</v>
      </c>
      <c r="BO135" s="4">
        <f t="shared" si="484"/>
        <v>0.8034620972925407</v>
      </c>
      <c r="BP135" s="4">
        <f t="shared" si="485"/>
        <v>0.27790376665671568</v>
      </c>
      <c r="BQ135" s="4">
        <f t="shared" si="486"/>
        <v>-0.21977602926092143</v>
      </c>
      <c r="BR135" s="4">
        <f t="shared" si="487"/>
        <v>0.19229360675774845</v>
      </c>
      <c r="BS135" s="4">
        <f t="shared" si="488"/>
        <v>0.57501490454405124</v>
      </c>
      <c r="BT135" s="4">
        <f t="shared" si="489"/>
        <v>0.5773858854123064</v>
      </c>
      <c r="BU135" s="4">
        <f t="shared" si="490"/>
        <v>0.84113901127024726</v>
      </c>
      <c r="BV135" t="s">
        <v>277</v>
      </c>
      <c r="BW135" s="1">
        <f t="shared" si="464"/>
        <v>45313</v>
      </c>
      <c r="BX135">
        <f>group_stock_price_index[[#This Row],[VNINDEX]]</f>
        <v>1182.8599999999999</v>
      </c>
      <c r="BY135" s="5">
        <f t="shared" si="491"/>
        <v>0.4689736274000616</v>
      </c>
      <c r="BZ135" s="5">
        <f t="shared" si="492"/>
        <v>1.3212474030678767E-2</v>
      </c>
      <c r="CA135" s="5">
        <f t="shared" si="493"/>
        <v>0.11223137577252977</v>
      </c>
      <c r="CB135" s="5">
        <f t="shared" si="494"/>
        <v>0.69971223598797216</v>
      </c>
      <c r="CC135" s="5">
        <f t="shared" si="495"/>
        <v>0</v>
      </c>
      <c r="CD135" s="5">
        <f t="shared" ref="CD135:CE135" si="520">IF(AVERAGE(BS135:BS139)&lt;0,0,AVERAGE(BS135:BS139))</f>
        <v>0</v>
      </c>
      <c r="CE135" s="5">
        <f t="shared" si="520"/>
        <v>3.9127766266338952E-2</v>
      </c>
      <c r="CF135" s="5">
        <f t="shared" ref="CF135:CG135" si="521">IF(AVERAGE(BE135:BE139)&lt;0,0,AVERAGE(BE135:BE139))</f>
        <v>0.1486179709508883</v>
      </c>
      <c r="CG135" s="5">
        <f t="shared" si="521"/>
        <v>0</v>
      </c>
      <c r="CH135" s="5">
        <f t="shared" si="498"/>
        <v>1.4252974943973406E-2</v>
      </c>
      <c r="CI135" s="5">
        <f t="shared" si="499"/>
        <v>0.44388141026405359</v>
      </c>
      <c r="CJ135" s="5">
        <f t="shared" si="500"/>
        <v>0.16370685426589029</v>
      </c>
      <c r="CK135" s="5">
        <f t="shared" si="501"/>
        <v>0</v>
      </c>
      <c r="CL135" s="5">
        <f t="shared" si="502"/>
        <v>0</v>
      </c>
      <c r="CM135" s="5">
        <f t="shared" si="503"/>
        <v>0</v>
      </c>
      <c r="CN135" s="5">
        <f t="shared" si="504"/>
        <v>0.52105065784401527</v>
      </c>
      <c r="CO135" s="5">
        <f t="shared" si="505"/>
        <v>0.65271709171088732</v>
      </c>
      <c r="CP135" s="5">
        <f t="shared" si="506"/>
        <v>0.17611032537044363</v>
      </c>
      <c r="CQ135" s="5">
        <f t="shared" si="507"/>
        <v>0</v>
      </c>
      <c r="CR135" s="5">
        <f t="shared" ref="CR135:CS135" si="522">IF(AVERAGE(BH135:BH139)&lt;0,0,AVERAGE(BH135:BH139))</f>
        <v>0</v>
      </c>
      <c r="CS135" s="5">
        <f t="shared" si="522"/>
        <v>0.40446139855916163</v>
      </c>
      <c r="CT135" s="5">
        <f t="shared" si="509"/>
        <v>1.7348168123233598E-2</v>
      </c>
      <c r="CU135" s="5">
        <f t="shared" si="510"/>
        <v>0.43310579819354722</v>
      </c>
    </row>
    <row r="136" spans="1:99" x14ac:dyDescent="0.25">
      <c r="A136" s="1">
        <f>eod_group_score_df_positive[[#This Row],[date]]</f>
        <v>45310</v>
      </c>
      <c r="B136" s="1" t="s">
        <v>277</v>
      </c>
      <c r="C136" s="2">
        <f>AVERAGE(eod_group_score_df_positive!C136:C140)</f>
        <v>0.40520648158302264</v>
      </c>
      <c r="D136" s="2">
        <f>AVERAGE(eod_group_score_df_positive!D136:D140)</f>
        <v>2.7467328875040296E-2</v>
      </c>
      <c r="E136" s="2">
        <f>AVERAGE(eod_group_score_df_positive!E136:E140)</f>
        <v>0.24510874454855452</v>
      </c>
      <c r="F136" s="2">
        <f>AVERAGE(eod_group_score_df_positive!F136:F140)</f>
        <v>0.36651216497740685</v>
      </c>
      <c r="G136" s="2">
        <f>AVERAGE(eod_group_score_df_positive!G136:G140)</f>
        <v>0.26540557354468819</v>
      </c>
      <c r="H136" s="2">
        <f>AVERAGE(eod_group_score_df_positive!H136:H140)</f>
        <v>0.23970857044761229</v>
      </c>
      <c r="I136" s="2">
        <f>AVERAGE(eod_group_score_df_positive!I136:I140)</f>
        <v>0.21117490347532</v>
      </c>
      <c r="J136" s="2">
        <f>AVERAGE(eod_group_score_df_positive!J136:J140)</f>
        <v>0.11118234569618579</v>
      </c>
      <c r="K136" s="2">
        <f>AVERAGE(eod_group_score_df_positive!K136:K140)</f>
        <v>0.1685831635284043</v>
      </c>
      <c r="L136" s="2">
        <f>AVERAGE(eod_group_score_df_positive!L136:L140)</f>
        <v>0.1486992303467467</v>
      </c>
      <c r="M136" s="2">
        <f>AVERAGE(eod_group_score_df_positive!M136:M140)</f>
        <v>0.39301548599622366</v>
      </c>
      <c r="N136" s="2">
        <f>AVERAGE(eod_group_score_df_positive!N136:N140)</f>
        <v>0.25924331418118951</v>
      </c>
      <c r="O136" s="2">
        <f>AVERAGE(eod_group_score_df_positive!O136:O140)</f>
        <v>0.16633293679165917</v>
      </c>
      <c r="P136" s="2">
        <f>AVERAGE(eod_group_score_df_positive!P136:P140)</f>
        <v>0.55269991949264674</v>
      </c>
      <c r="Q136" s="2">
        <f>AVERAGE(eod_group_score_df_positive!Q136:Q140)</f>
        <v>0.36395237283242532</v>
      </c>
      <c r="R136" s="2">
        <f>AVERAGE(eod_group_score_df_positive!R136:R140)</f>
        <v>1.8491777924308672E-2</v>
      </c>
      <c r="S136" s="2">
        <f>AVERAGE(eod_group_score_df_positive!S136:S140)</f>
        <v>1.1054128801108487</v>
      </c>
      <c r="T136" s="2">
        <f>AVERAGE(eod_group_score_df_positive!T136:T140)</f>
        <v>0.20308712324611916</v>
      </c>
      <c r="U136" s="2">
        <f>AVERAGE(eod_group_score_df_positive!U136:U140)</f>
        <v>4.06084114878386E-2</v>
      </c>
      <c r="V136" s="2">
        <f>AVERAGE(eod_group_score_df_positive!V136:V140)</f>
        <v>0.13500589168203839</v>
      </c>
      <c r="W136" s="2">
        <f>AVERAGE(eod_group_score_df_positive!W136:W140)</f>
        <v>0.1962154503678665</v>
      </c>
      <c r="X136" s="2">
        <f>AVERAGE(eod_group_score_df_positive!X136:X140)</f>
        <v>0.27439765897015927</v>
      </c>
      <c r="Y136" s="2">
        <f>AVERAGE(eod_group_score_df_positive!Y136:Y140)</f>
        <v>0.28580051356926783</v>
      </c>
      <c r="Z136" s="1" t="s">
        <v>277</v>
      </c>
      <c r="AA136" s="2">
        <f>ABS(AVERAGE(eod_group_score_df_negative!C136:C140))</f>
        <v>8.1593719892179783E-2</v>
      </c>
      <c r="AB136" s="2">
        <f>ABS(AVERAGE(eod_group_score_df_negative!D136:D140))</f>
        <v>3.7217509010640061E-2</v>
      </c>
      <c r="AC136" s="2">
        <f>ABS(AVERAGE(eod_group_score_df_negative!E136:E140))</f>
        <v>0.15418176206388842</v>
      </c>
      <c r="AD136" s="2">
        <f>ABS(AVERAGE(eod_group_score_df_negative!F136:F140))</f>
        <v>0.23772308625019467</v>
      </c>
      <c r="AE136" s="2">
        <f>ABS(AVERAGE(eod_group_score_df_negative!G136:G140))</f>
        <v>0.25463608849575897</v>
      </c>
      <c r="AF136" s="2">
        <f>ABS(AVERAGE(eod_group_score_df_negative!H136:H140))</f>
        <v>0.26421204454056568</v>
      </c>
      <c r="AG136" s="2">
        <f>ABS(AVERAGE(eod_group_score_df_negative!I136:I140))</f>
        <v>0.11130334488992663</v>
      </c>
      <c r="AH136" s="2">
        <f>ABS(AVERAGE(eod_group_score_df_negative!J136:J140))</f>
        <v>7.8085877658835082E-2</v>
      </c>
      <c r="AI136" s="2">
        <f>ABS(AVERAGE(eod_group_score_df_negative!K136:K140))</f>
        <v>4.6762040215534997E-2</v>
      </c>
      <c r="AJ136" s="2">
        <f>ABS(AVERAGE(eod_group_score_df_negative!L136:L140))</f>
        <v>9.4859494917833853E-2</v>
      </c>
      <c r="AK136" s="2">
        <f>ABS(AVERAGE(eod_group_score_df_negative!M136:M140))</f>
        <v>4.6907751378521011E-2</v>
      </c>
      <c r="AL136" s="2">
        <f>ABS(AVERAGE(eod_group_score_df_negative!N136:N140))</f>
        <v>7.2736810700192486E-2</v>
      </c>
      <c r="AM136" s="2">
        <f>ABS(AVERAGE(eod_group_score_df_negative!O136:O140))</f>
        <v>4.1023772363539331E-2</v>
      </c>
      <c r="AN136" s="2">
        <f>ABS(AVERAGE(eod_group_score_df_negative!P136:P140))</f>
        <v>6.4061944311035027E-2</v>
      </c>
      <c r="AO136" s="2">
        <f>ABS(AVERAGE(eod_group_score_df_negative!Q136:Q140))</f>
        <v>0.11086558864393647</v>
      </c>
      <c r="AP136" s="2">
        <f>ABS(AVERAGE(eod_group_score_df_negative!R136:R140))</f>
        <v>0.19223714097678363</v>
      </c>
      <c r="AQ136" s="2">
        <f>ABS(AVERAGE(eod_group_score_df_negative!S136:S140))</f>
        <v>0.21375936329827488</v>
      </c>
      <c r="AR136" s="2">
        <f>ABS(AVERAGE(eod_group_score_df_negative!T136:T140))</f>
        <v>0.17919463456291548</v>
      </c>
      <c r="AS136" s="2">
        <f>ABS(AVERAGE(eod_group_score_df_negative!U136:U140))</f>
        <v>0.2305408003377924</v>
      </c>
      <c r="AT136" s="2">
        <f>ABS(AVERAGE(eod_group_score_df_negative!V136:V140))</f>
        <v>0.15257035187595142</v>
      </c>
      <c r="AU136" s="2">
        <f>ABS(AVERAGE(eod_group_score_df_negative!W136:W140))</f>
        <v>0.14665012305690892</v>
      </c>
      <c r="AV136" s="2">
        <f>ABS(AVERAGE(eod_group_score_df_negative!X136:X140))</f>
        <v>0.1802216396912657</v>
      </c>
      <c r="AW136" s="2">
        <f>ABS(AVERAGE(eod_group_score_df_negative!Y136:Y140))</f>
        <v>4.2985911934729538E-2</v>
      </c>
      <c r="AX136" t="s">
        <v>277</v>
      </c>
      <c r="AY136" s="4">
        <f t="shared" si="468"/>
        <v>0.66477532406552975</v>
      </c>
      <c r="AZ136" s="4">
        <f t="shared" si="469"/>
        <v>-0.15073362559602574</v>
      </c>
      <c r="BA136" s="4">
        <f t="shared" si="470"/>
        <v>0.22772137323295075</v>
      </c>
      <c r="BB136" s="4">
        <f t="shared" si="471"/>
        <v>0.21314393436257878</v>
      </c>
      <c r="BC136" s="4">
        <f t="shared" si="472"/>
        <v>2.070888898915103E-2</v>
      </c>
      <c r="BD136" s="4">
        <f t="shared" si="473"/>
        <v>-4.8625663178173899E-2</v>
      </c>
      <c r="BE136" s="4">
        <f t="shared" si="474"/>
        <v>0.30970013975105831</v>
      </c>
      <c r="BF136" s="4">
        <f t="shared" si="475"/>
        <v>0.17486542352790957</v>
      </c>
      <c r="BG136" s="4">
        <f t="shared" si="476"/>
        <v>0.56570158608093846</v>
      </c>
      <c r="BH136" s="4">
        <f t="shared" si="477"/>
        <v>0.22105443100191194</v>
      </c>
      <c r="BI136" s="4">
        <f t="shared" si="478"/>
        <v>0.78674574383274487</v>
      </c>
      <c r="BJ136" s="4">
        <f t="shared" si="479"/>
        <v>0.56180020881562298</v>
      </c>
      <c r="BK136" s="4">
        <f t="shared" si="480"/>
        <v>0.60431690365191304</v>
      </c>
      <c r="BL136" s="4">
        <f t="shared" si="481"/>
        <v>0.79226360100816395</v>
      </c>
      <c r="BM136" s="4">
        <f t="shared" si="482"/>
        <v>0.53301855599893611</v>
      </c>
      <c r="BN136" s="4">
        <f t="shared" si="483"/>
        <v>-0.82449700761775402</v>
      </c>
      <c r="BO136" s="4">
        <f t="shared" si="484"/>
        <v>0.6759189493771357</v>
      </c>
      <c r="BP136" s="4">
        <f t="shared" si="485"/>
        <v>6.2499683009041081E-2</v>
      </c>
      <c r="BQ136" s="4">
        <f t="shared" si="486"/>
        <v>-0.7004718456349206</v>
      </c>
      <c r="BR136" s="4">
        <f t="shared" si="487"/>
        <v>-6.1077577120417288E-2</v>
      </c>
      <c r="BS136" s="4">
        <f t="shared" si="488"/>
        <v>0.14456198333319167</v>
      </c>
      <c r="BT136" s="4">
        <f t="shared" si="489"/>
        <v>0.20715358885156041</v>
      </c>
      <c r="BU136" s="4">
        <f t="shared" si="490"/>
        <v>0.73851772092575685</v>
      </c>
      <c r="BV136" t="s">
        <v>277</v>
      </c>
      <c r="BW136" s="1">
        <f t="shared" si="464"/>
        <v>45310</v>
      </c>
      <c r="BX136">
        <f>group_stock_price_index[[#This Row],[VNINDEX]]</f>
        <v>1181.5</v>
      </c>
      <c r="BY136" s="5">
        <f t="shared" si="491"/>
        <v>0.20961434169096727</v>
      </c>
      <c r="BZ136" s="5">
        <f t="shared" si="492"/>
        <v>0</v>
      </c>
      <c r="CA136" s="5">
        <f t="shared" si="493"/>
        <v>0</v>
      </c>
      <c r="CB136" s="5">
        <f t="shared" si="494"/>
        <v>0.43592039728165599</v>
      </c>
      <c r="CC136" s="5">
        <f t="shared" si="495"/>
        <v>0</v>
      </c>
      <c r="CD136" s="5">
        <f t="shared" ref="CD136:CE136" si="523">IF(AVERAGE(BS136:BS140)&lt;0,0,AVERAGE(BS136:BS140))</f>
        <v>0</v>
      </c>
      <c r="CE136" s="5">
        <f t="shared" si="523"/>
        <v>0</v>
      </c>
      <c r="CF136" s="5">
        <f t="shared" ref="CF136:CG136" si="524">IF(AVERAGE(BE136:BE140)&lt;0,0,AVERAGE(BE136:BE140))</f>
        <v>0.10527835463783133</v>
      </c>
      <c r="CG136" s="5">
        <f t="shared" si="524"/>
        <v>0</v>
      </c>
      <c r="CH136" s="5">
        <f t="shared" si="498"/>
        <v>0</v>
      </c>
      <c r="CI136" s="5">
        <f t="shared" si="499"/>
        <v>0.25600638668885084</v>
      </c>
      <c r="CJ136" s="5">
        <f t="shared" si="500"/>
        <v>0</v>
      </c>
      <c r="CK136" s="5">
        <f t="shared" si="501"/>
        <v>0</v>
      </c>
      <c r="CL136" s="5">
        <f t="shared" si="502"/>
        <v>0</v>
      </c>
      <c r="CM136" s="5">
        <f t="shared" si="503"/>
        <v>0</v>
      </c>
      <c r="CN136" s="5">
        <f t="shared" si="504"/>
        <v>0.51637522000006675</v>
      </c>
      <c r="CO136" s="5">
        <f t="shared" si="505"/>
        <v>0.53722710675180907</v>
      </c>
      <c r="CP136" s="5">
        <f t="shared" si="506"/>
        <v>0.170741087303898</v>
      </c>
      <c r="CQ136" s="5">
        <f t="shared" si="507"/>
        <v>0</v>
      </c>
      <c r="CR136" s="5">
        <f t="shared" ref="CR136:CS136" si="525">IF(AVERAGE(BH136:BH140)&lt;0,0,AVERAGE(BH136:BH140))</f>
        <v>0</v>
      </c>
      <c r="CS136" s="5">
        <f t="shared" si="525"/>
        <v>0.30156817592626761</v>
      </c>
      <c r="CT136" s="5">
        <f t="shared" si="509"/>
        <v>0.15057796195513559</v>
      </c>
      <c r="CU136" s="5">
        <f t="shared" si="510"/>
        <v>0.29277572250917822</v>
      </c>
    </row>
    <row r="137" spans="1:99" x14ac:dyDescent="0.25">
      <c r="A137" s="1">
        <f>eod_group_score_df_positive[[#This Row],[date]]</f>
        <v>45309</v>
      </c>
      <c r="B137" s="1" t="s">
        <v>277</v>
      </c>
      <c r="C137" s="2">
        <f>AVERAGE(eod_group_score_df_positive!C137:C141)</f>
        <v>0.36102259974420303</v>
      </c>
      <c r="D137" s="2">
        <f>AVERAGE(eod_group_score_df_positive!D137:D141)</f>
        <v>2.8591908209719713E-2</v>
      </c>
      <c r="E137" s="2">
        <f>AVERAGE(eod_group_score_df_positive!E137:E141)</f>
        <v>0.23437225502072723</v>
      </c>
      <c r="F137" s="2">
        <f>AVERAGE(eod_group_score_df_positive!F137:F141)</f>
        <v>0.34531214267534499</v>
      </c>
      <c r="G137" s="2">
        <f>AVERAGE(eod_group_score_df_positive!G137:G141)</f>
        <v>0.26333573750941502</v>
      </c>
      <c r="H137" s="2">
        <f>AVERAGE(eod_group_score_df_positive!H137:H141)</f>
        <v>0.1471987291682893</v>
      </c>
      <c r="I137" s="2">
        <f>AVERAGE(eod_group_score_df_positive!I137:I141)</f>
        <v>0.17750131857689516</v>
      </c>
      <c r="J137" s="2">
        <f>AVERAGE(eod_group_score_df_positive!J137:J141)</f>
        <v>8.0728870790879523E-2</v>
      </c>
      <c r="K137" s="2">
        <f>AVERAGE(eod_group_score_df_positive!K137:K141)</f>
        <v>0.16768797253109166</v>
      </c>
      <c r="L137" s="2">
        <f>AVERAGE(eod_group_score_df_positive!L137:L141)</f>
        <v>0.13765659031845415</v>
      </c>
      <c r="M137" s="2">
        <f>AVERAGE(eod_group_score_df_positive!M137:M141)</f>
        <v>0.33506765771914881</v>
      </c>
      <c r="N137" s="2">
        <f>AVERAGE(eod_group_score_df_positive!N137:N141)</f>
        <v>0.11807626851615578</v>
      </c>
      <c r="O137" s="2">
        <f>AVERAGE(eod_group_score_df_positive!O137:O141)</f>
        <v>0.1782025671948112</v>
      </c>
      <c r="P137" s="2">
        <f>AVERAGE(eod_group_score_df_positive!P137:P141)</f>
        <v>0.21723555317230386</v>
      </c>
      <c r="Q137" s="2">
        <f>AVERAGE(eod_group_score_df_positive!Q137:Q141)</f>
        <v>0.2298385876107778</v>
      </c>
      <c r="R137" s="2">
        <f>AVERAGE(eod_group_score_df_positive!R137:R141)</f>
        <v>0.19508431554911279</v>
      </c>
      <c r="S137" s="2">
        <f>AVERAGE(eod_group_score_df_positive!S137:S141)</f>
        <v>1.0957611021247828</v>
      </c>
      <c r="T137" s="2">
        <f>AVERAGE(eod_group_score_df_positive!T137:T141)</f>
        <v>0.2202004626253673</v>
      </c>
      <c r="U137" s="2">
        <f>AVERAGE(eod_group_score_df_positive!U137:U141)</f>
        <v>4.0524106745640477E-2</v>
      </c>
      <c r="V137" s="2">
        <f>AVERAGE(eod_group_score_df_positive!V137:V141)</f>
        <v>0.13341611382616142</v>
      </c>
      <c r="W137" s="2">
        <f>AVERAGE(eod_group_score_df_positive!W137:W141)</f>
        <v>0.19109897002736703</v>
      </c>
      <c r="X137" s="2">
        <f>AVERAGE(eod_group_score_df_positive!X137:X141)</f>
        <v>0.26737767839554583</v>
      </c>
      <c r="Y137" s="2">
        <f>AVERAGE(eod_group_score_df_positive!Y137:Y141)</f>
        <v>0.23145230781293186</v>
      </c>
      <c r="Z137" s="1" t="s">
        <v>277</v>
      </c>
      <c r="AA137" s="2">
        <f>ABS(AVERAGE(eod_group_score_df_negative!C137:C141))</f>
        <v>0.19398993140396192</v>
      </c>
      <c r="AB137" s="2">
        <f>ABS(AVERAGE(eod_group_score_df_negative!D137:D141))</f>
        <v>4.6939223322673695E-2</v>
      </c>
      <c r="AC137" s="2">
        <f>ABS(AVERAGE(eod_group_score_df_negative!E137:E141))</f>
        <v>0.27022814966976771</v>
      </c>
      <c r="AD137" s="2">
        <f>ABS(AVERAGE(eod_group_score_df_negative!F137:F141))</f>
        <v>0.52193484383443711</v>
      </c>
      <c r="AE137" s="2">
        <f>ABS(AVERAGE(eod_group_score_df_negative!G137:G141))</f>
        <v>0.28377392096726906</v>
      </c>
      <c r="AF137" s="2">
        <f>ABS(AVERAGE(eod_group_score_df_negative!H137:H141))</f>
        <v>0.54297088184194631</v>
      </c>
      <c r="AG137" s="2">
        <f>ABS(AVERAGE(eod_group_score_df_negative!I137:I141))</f>
        <v>0.2143370202823284</v>
      </c>
      <c r="AH137" s="2">
        <f>ABS(AVERAGE(eod_group_score_df_negative!J137:J141))</f>
        <v>0.20781099225294342</v>
      </c>
      <c r="AI137" s="2">
        <f>ABS(AVERAGE(eod_group_score_df_negative!K137:K141))</f>
        <v>0.20020122523137179</v>
      </c>
      <c r="AJ137" s="2">
        <f>ABS(AVERAGE(eod_group_score_df_negative!L137:L141))</f>
        <v>0.23598845475511374</v>
      </c>
      <c r="AK137" s="2">
        <f>ABS(AVERAGE(eod_group_score_df_negative!M137:M141))</f>
        <v>0.15707499609054384</v>
      </c>
      <c r="AL137" s="2">
        <f>ABS(AVERAGE(eod_group_score_df_negative!N137:N141))</f>
        <v>0.27653553333142428</v>
      </c>
      <c r="AM137" s="2">
        <f>ABS(AVERAGE(eod_group_score_df_negative!O137:O141))</f>
        <v>4.0205290381140464E-2</v>
      </c>
      <c r="AN137" s="2">
        <f>ABS(AVERAGE(eod_group_score_df_negative!P137:P141))</f>
        <v>0.10053663437807681</v>
      </c>
      <c r="AO137" s="2">
        <f>ABS(AVERAGE(eod_group_score_df_negative!Q137:Q141))</f>
        <v>0.11280163513757784</v>
      </c>
      <c r="AP137" s="2">
        <f>ABS(AVERAGE(eod_group_score_df_negative!R137:R141))</f>
        <v>0.36223171005969684</v>
      </c>
      <c r="AQ137" s="2">
        <f>ABS(AVERAGE(eod_group_score_df_negative!S137:S141))</f>
        <v>0.22589934574651122</v>
      </c>
      <c r="AR137" s="2">
        <f>ABS(AVERAGE(eod_group_score_df_negative!T137:T141))</f>
        <v>0.18216395805773006</v>
      </c>
      <c r="AS137" s="2">
        <f>ABS(AVERAGE(eod_group_score_df_negative!U137:U141))</f>
        <v>0.54684708641091717</v>
      </c>
      <c r="AT137" s="2">
        <f>ABS(AVERAGE(eod_group_score_df_negative!V137:V141))</f>
        <v>0.19648461246905827</v>
      </c>
      <c r="AU137" s="2">
        <f>ABS(AVERAGE(eod_group_score_df_negative!W137:W141))</f>
        <v>0.48774075621146407</v>
      </c>
      <c r="AV137" s="2">
        <f>ABS(AVERAGE(eod_group_score_df_negative!X137:X141))</f>
        <v>0.42635919681014534</v>
      </c>
      <c r="AW137" s="2">
        <f>ABS(AVERAGE(eod_group_score_df_negative!Y137:Y141))</f>
        <v>0.12031246840452114</v>
      </c>
      <c r="AX137" t="s">
        <v>277</v>
      </c>
      <c r="AY137" s="4">
        <f t="shared" si="468"/>
        <v>0.30095296766488761</v>
      </c>
      <c r="AZ137" s="4">
        <f t="shared" si="469"/>
        <v>-0.24291063486961373</v>
      </c>
      <c r="BA137" s="4">
        <f t="shared" si="470"/>
        <v>-7.1057998201633027E-2</v>
      </c>
      <c r="BB137" s="4">
        <f t="shared" si="471"/>
        <v>-0.20365905434841186</v>
      </c>
      <c r="BC137" s="4">
        <f t="shared" si="472"/>
        <v>-3.7356648966424773E-2</v>
      </c>
      <c r="BD137" s="4">
        <f t="shared" si="473"/>
        <v>-0.57344187046187911</v>
      </c>
      <c r="BE137" s="4">
        <f t="shared" si="474"/>
        <v>-9.4007395531214885E-2</v>
      </c>
      <c r="BF137" s="4">
        <f t="shared" si="475"/>
        <v>-0.44043176607026691</v>
      </c>
      <c r="BG137" s="4">
        <f t="shared" si="476"/>
        <v>-8.8377840116069681E-2</v>
      </c>
      <c r="BH137" s="4">
        <f t="shared" si="477"/>
        <v>-0.26316919154460833</v>
      </c>
      <c r="BI137" s="4">
        <f t="shared" si="478"/>
        <v>0.36166883778668207</v>
      </c>
      <c r="BJ137" s="4">
        <f t="shared" si="479"/>
        <v>-0.40155733830909057</v>
      </c>
      <c r="BK137" s="4">
        <f t="shared" si="480"/>
        <v>0.63183293103675076</v>
      </c>
      <c r="BL137" s="4">
        <f t="shared" si="481"/>
        <v>0.3672408202046481</v>
      </c>
      <c r="BM137" s="4">
        <f t="shared" si="482"/>
        <v>0.34157388626015195</v>
      </c>
      <c r="BN137" s="4">
        <f t="shared" si="483"/>
        <v>-0.29991492587709628</v>
      </c>
      <c r="BO137" s="4">
        <f t="shared" si="484"/>
        <v>0.65815827187633325</v>
      </c>
      <c r="BP137" s="4">
        <f t="shared" si="485"/>
        <v>9.453247507088812E-2</v>
      </c>
      <c r="BQ137" s="4">
        <f t="shared" si="486"/>
        <v>-0.86201534151560211</v>
      </c>
      <c r="BR137" s="4">
        <f t="shared" si="487"/>
        <v>-0.19117417336771325</v>
      </c>
      <c r="BS137" s="4">
        <f t="shared" si="488"/>
        <v>-0.43698353929235395</v>
      </c>
      <c r="BT137" s="4">
        <f t="shared" si="489"/>
        <v>-0.2291668845878517</v>
      </c>
      <c r="BU137" s="4">
        <f t="shared" si="490"/>
        <v>0.31594931307080781</v>
      </c>
      <c r="BV137" t="s">
        <v>277</v>
      </c>
      <c r="BW137" s="1">
        <f t="shared" si="464"/>
        <v>45309</v>
      </c>
      <c r="BX137">
        <f>group_stock_price_index[[#This Row],[VNINDEX]]</f>
        <v>1169.06</v>
      </c>
      <c r="BY137" s="5">
        <f t="shared" si="491"/>
        <v>0</v>
      </c>
      <c r="BZ137" s="5">
        <f t="shared" si="492"/>
        <v>0</v>
      </c>
      <c r="CA137" s="5">
        <f t="shared" si="493"/>
        <v>0</v>
      </c>
      <c r="CB137" s="5">
        <f t="shared" si="494"/>
        <v>0.19150922223418637</v>
      </c>
      <c r="CC137" s="5">
        <f t="shared" si="495"/>
        <v>0</v>
      </c>
      <c r="CD137" s="5">
        <f t="shared" ref="CD137:CE137" si="526">IF(AVERAGE(BS137:BS141)&lt;0,0,AVERAGE(BS137:BS141))</f>
        <v>0</v>
      </c>
      <c r="CE137" s="5">
        <f t="shared" si="526"/>
        <v>0</v>
      </c>
      <c r="CF137" s="5">
        <f t="shared" ref="CF137:CG137" si="527">IF(AVERAGE(BE137:BE141)&lt;0,0,AVERAGE(BE137:BE141))</f>
        <v>0.13671298491467149</v>
      </c>
      <c r="CG137" s="5">
        <f t="shared" si="527"/>
        <v>0</v>
      </c>
      <c r="CH137" s="5">
        <f t="shared" si="498"/>
        <v>0</v>
      </c>
      <c r="CI137" s="5">
        <f t="shared" si="499"/>
        <v>0.18110484564035448</v>
      </c>
      <c r="CJ137" s="5">
        <f t="shared" si="500"/>
        <v>0</v>
      </c>
      <c r="CK137" s="5">
        <f t="shared" si="501"/>
        <v>0</v>
      </c>
      <c r="CL137" s="5">
        <f t="shared" si="502"/>
        <v>0</v>
      </c>
      <c r="CM137" s="5">
        <f t="shared" si="503"/>
        <v>0</v>
      </c>
      <c r="CN137" s="5">
        <f t="shared" si="504"/>
        <v>0.58216186825487881</v>
      </c>
      <c r="CO137" s="5">
        <f t="shared" si="505"/>
        <v>0.50373977769991318</v>
      </c>
      <c r="CP137" s="5">
        <f t="shared" si="506"/>
        <v>0.20854133464987087</v>
      </c>
      <c r="CQ137" s="5">
        <f t="shared" si="507"/>
        <v>0</v>
      </c>
      <c r="CR137" s="5">
        <f t="shared" ref="CR137:CS137" si="528">IF(AVERAGE(BH137:BH141)&lt;0,0,AVERAGE(BH137:BH141))</f>
        <v>0</v>
      </c>
      <c r="CS137" s="5">
        <f t="shared" si="528"/>
        <v>0.18127227750557781</v>
      </c>
      <c r="CT137" s="5">
        <f t="shared" si="509"/>
        <v>0.28630082358315795</v>
      </c>
      <c r="CU137" s="5">
        <f t="shared" si="510"/>
        <v>0.17353945025763334</v>
      </c>
    </row>
    <row r="138" spans="1:99" x14ac:dyDescent="0.25">
      <c r="A138" s="1">
        <f>eod_group_score_df_positive[[#This Row],[date]]</f>
        <v>45308</v>
      </c>
      <c r="B138" s="1" t="s">
        <v>277</v>
      </c>
      <c r="C138" s="2">
        <f>AVERAGE(eod_group_score_df_positive!C138:C142)</f>
        <v>0.31622140515263697</v>
      </c>
      <c r="D138" s="2">
        <f>AVERAGE(eod_group_score_df_positive!D138:D142)</f>
        <v>0.11992701582901</v>
      </c>
      <c r="E138" s="2">
        <f>AVERAGE(eod_group_score_df_positive!E138:E142)</f>
        <v>0.17225010824727499</v>
      </c>
      <c r="F138" s="2">
        <f>AVERAGE(eod_group_score_df_positive!F138:F142)</f>
        <v>0.20699837775454427</v>
      </c>
      <c r="G138" s="2">
        <f>AVERAGE(eod_group_score_df_positive!G138:G142)</f>
        <v>0.28469496944110501</v>
      </c>
      <c r="H138" s="2">
        <f>AVERAGE(eod_group_score_df_positive!H138:H142)</f>
        <v>0.24732991854078881</v>
      </c>
      <c r="I138" s="2">
        <f>AVERAGE(eod_group_score_df_positive!I138:I142)</f>
        <v>0.18337082312203851</v>
      </c>
      <c r="J138" s="2">
        <f>AVERAGE(eod_group_score_df_positive!J138:J142)</f>
        <v>0.12866659779832426</v>
      </c>
      <c r="K138" s="2">
        <f>AVERAGE(eod_group_score_df_positive!K138:K142)</f>
        <v>0.17884957529920389</v>
      </c>
      <c r="L138" s="2">
        <f>AVERAGE(eod_group_score_df_positive!L138:L142)</f>
        <v>0.14203162082999321</v>
      </c>
      <c r="M138" s="2">
        <f>AVERAGE(eod_group_score_df_positive!M138:M142)</f>
        <v>0.14695626344627846</v>
      </c>
      <c r="N138" s="2">
        <f>AVERAGE(eod_group_score_df_positive!N138:N142)</f>
        <v>0.10061009599659658</v>
      </c>
      <c r="O138" s="2">
        <f>AVERAGE(eod_group_score_df_positive!O138:O142)</f>
        <v>0.19745424652122084</v>
      </c>
      <c r="P138" s="2">
        <f>AVERAGE(eod_group_score_df_positive!P138:P142)</f>
        <v>0.2016568716513723</v>
      </c>
      <c r="Q138" s="2">
        <f>AVERAGE(eod_group_score_df_positive!Q138:Q142)</f>
        <v>0.20316815152780193</v>
      </c>
      <c r="R138" s="2">
        <f>AVERAGE(eod_group_score_df_positive!R138:R142)</f>
        <v>0.18877649699363552</v>
      </c>
      <c r="S138" s="2">
        <f>AVERAGE(eod_group_score_df_positive!S138:S142)</f>
        <v>1.0814634513968255</v>
      </c>
      <c r="T138" s="2">
        <f>AVERAGE(eod_group_score_df_positive!T138:T142)</f>
        <v>0.24723043726709643</v>
      </c>
      <c r="U138" s="2">
        <f>AVERAGE(eod_group_score_df_positive!U138:U142)</f>
        <v>9.2037307700822881E-3</v>
      </c>
      <c r="V138" s="2">
        <f>AVERAGE(eod_group_score_df_positive!V138:V142)</f>
        <v>0.13469400639950468</v>
      </c>
      <c r="W138" s="2">
        <f>AVERAGE(eod_group_score_df_positive!W138:W142)</f>
        <v>0.29653629152691341</v>
      </c>
      <c r="X138" s="2">
        <f>AVERAGE(eod_group_score_df_positive!X138:X142)</f>
        <v>0.30170261257815673</v>
      </c>
      <c r="Y138" s="2">
        <f>AVERAGE(eod_group_score_df_positive!Y138:Y142)</f>
        <v>0.21925507275272613</v>
      </c>
      <c r="Z138" s="1" t="s">
        <v>277</v>
      </c>
      <c r="AA138" s="2">
        <f>ABS(AVERAGE(eod_group_score_df_negative!C138:C142))</f>
        <v>0.19165696308647329</v>
      </c>
      <c r="AB138" s="2">
        <f>ABS(AVERAGE(eod_group_score_df_negative!D138:D142))</f>
        <v>0.10015973683397376</v>
      </c>
      <c r="AC138" s="2">
        <f>ABS(AVERAGE(eod_group_score_df_negative!E138:E142))</f>
        <v>0.27037821600765699</v>
      </c>
      <c r="AD138" s="2">
        <f>ABS(AVERAGE(eod_group_score_df_negative!F138:F142))</f>
        <v>0.50574637125191291</v>
      </c>
      <c r="AE138" s="2">
        <f>ABS(AVERAGE(eod_group_score_df_negative!G138:G142))</f>
        <v>0.27478482987654479</v>
      </c>
      <c r="AF138" s="2">
        <f>ABS(AVERAGE(eod_group_score_df_negative!H138:H142))</f>
        <v>0.49820406421892749</v>
      </c>
      <c r="AG138" s="2">
        <f>ABS(AVERAGE(eod_group_score_df_negative!I138:I142))</f>
        <v>0.22967372244540279</v>
      </c>
      <c r="AH138" s="2">
        <f>ABS(AVERAGE(eod_group_score_df_negative!J138:J142))</f>
        <v>0.20320065356506106</v>
      </c>
      <c r="AI138" s="2">
        <f>ABS(AVERAGE(eod_group_score_df_negative!K138:K142))</f>
        <v>0.21076331358953651</v>
      </c>
      <c r="AJ138" s="2">
        <f>ABS(AVERAGE(eod_group_score_df_negative!L138:L142))</f>
        <v>0.20388874070671442</v>
      </c>
      <c r="AK138" s="2">
        <f>ABS(AVERAGE(eod_group_score_df_negative!M138:M142))</f>
        <v>0.15599483681814827</v>
      </c>
      <c r="AL138" s="2">
        <f>ABS(AVERAGE(eod_group_score_df_negative!N138:N142))</f>
        <v>0.2823429412487391</v>
      </c>
      <c r="AM138" s="2">
        <f>ABS(AVERAGE(eod_group_score_df_negative!O138:O142))</f>
        <v>3.7279420073418584E-2</v>
      </c>
      <c r="AN138" s="2">
        <f>ABS(AVERAGE(eod_group_score_df_negative!P138:P142))</f>
        <v>0.1029272186755467</v>
      </c>
      <c r="AO138" s="2">
        <f>ABS(AVERAGE(eod_group_score_df_negative!Q138:Q142))</f>
        <v>0.12693503680800677</v>
      </c>
      <c r="AP138" s="2">
        <f>ABS(AVERAGE(eod_group_score_df_negative!R138:R142))</f>
        <v>0.36258461548760107</v>
      </c>
      <c r="AQ138" s="2">
        <f>ABS(AVERAGE(eod_group_score_df_negative!S138:S142))</f>
        <v>0.1982363968030946</v>
      </c>
      <c r="AR138" s="2">
        <f>ABS(AVERAGE(eod_group_score_df_negative!T138:T142))</f>
        <v>0.14873696630631517</v>
      </c>
      <c r="AS138" s="2">
        <f>ABS(AVERAGE(eod_group_score_df_negative!U138:U142))</f>
        <v>0.54716784621859726</v>
      </c>
      <c r="AT138" s="2">
        <f>ABS(AVERAGE(eod_group_score_df_negative!V138:V142))</f>
        <v>0.18192086910685684</v>
      </c>
      <c r="AU138" s="2">
        <f>ABS(AVERAGE(eod_group_score_df_negative!W138:W142))</f>
        <v>0.50021889928475005</v>
      </c>
      <c r="AV138" s="2">
        <f>ABS(AVERAGE(eod_group_score_df_negative!X138:X142))</f>
        <v>0.41863228484309573</v>
      </c>
      <c r="AW138" s="2">
        <f>ABS(AVERAGE(eod_group_score_df_negative!Y138:Y142))</f>
        <v>0.12619588040956692</v>
      </c>
      <c r="AX138" t="s">
        <v>277</v>
      </c>
      <c r="AY138" s="4">
        <f t="shared" si="468"/>
        <v>0.24526431889203532</v>
      </c>
      <c r="AZ138" s="4">
        <f t="shared" si="469"/>
        <v>8.9815851048998085E-2</v>
      </c>
      <c r="BA138" s="4">
        <f t="shared" si="470"/>
        <v>-0.2216941446880048</v>
      </c>
      <c r="BB138" s="4">
        <f t="shared" si="471"/>
        <v>-0.41915144785536979</v>
      </c>
      <c r="BC138" s="4">
        <f t="shared" si="472"/>
        <v>1.7713132049891302E-2</v>
      </c>
      <c r="BD138" s="4">
        <f t="shared" si="473"/>
        <v>-0.33650262963129718</v>
      </c>
      <c r="BE138" s="4">
        <f t="shared" si="474"/>
        <v>-0.11210146658577294</v>
      </c>
      <c r="BF138" s="4">
        <f t="shared" si="475"/>
        <v>-0.22458996921369653</v>
      </c>
      <c r="BG138" s="4">
        <f t="shared" si="476"/>
        <v>-8.1911402832071212E-2</v>
      </c>
      <c r="BH138" s="4">
        <f t="shared" si="477"/>
        <v>-0.17881896168796987</v>
      </c>
      <c r="BI138" s="4">
        <f t="shared" si="478"/>
        <v>-2.9835090098635098E-2</v>
      </c>
      <c r="BJ138" s="4">
        <f t="shared" si="479"/>
        <v>-0.47455647971716403</v>
      </c>
      <c r="BK138" s="4">
        <f t="shared" si="480"/>
        <v>0.68236835717480393</v>
      </c>
      <c r="BL138" s="4">
        <f t="shared" si="481"/>
        <v>0.324145797864413</v>
      </c>
      <c r="BM138" s="4">
        <f t="shared" si="482"/>
        <v>0.23093722633858485</v>
      </c>
      <c r="BN138" s="4">
        <f t="shared" si="483"/>
        <v>-0.31523463399838603</v>
      </c>
      <c r="BO138" s="4">
        <f t="shared" si="484"/>
        <v>0.69018297988869448</v>
      </c>
      <c r="BP138" s="4">
        <f t="shared" si="485"/>
        <v>0.24874136121288268</v>
      </c>
      <c r="BQ138" s="4">
        <f t="shared" si="486"/>
        <v>-0.96691516550900458</v>
      </c>
      <c r="BR138" s="4">
        <f t="shared" si="487"/>
        <v>-0.1491618567568006</v>
      </c>
      <c r="BS138" s="4">
        <f t="shared" si="488"/>
        <v>-0.25564013903736588</v>
      </c>
      <c r="BT138" s="4">
        <f t="shared" si="489"/>
        <v>-0.16232681865551549</v>
      </c>
      <c r="BU138" s="4">
        <f t="shared" si="490"/>
        <v>0.26938467383368297</v>
      </c>
      <c r="BV138" t="s">
        <v>277</v>
      </c>
      <c r="BW138" s="1">
        <f t="shared" si="464"/>
        <v>45308</v>
      </c>
      <c r="BX138">
        <f>group_stock_price_index[[#This Row],[VNINDEX]]</f>
        <v>1162.53</v>
      </c>
      <c r="BY138" s="5">
        <f t="shared" si="491"/>
        <v>0</v>
      </c>
      <c r="BZ138" s="5">
        <f t="shared" si="492"/>
        <v>0</v>
      </c>
      <c r="CA138" s="5">
        <f t="shared" si="493"/>
        <v>0</v>
      </c>
      <c r="CB138" s="5">
        <f t="shared" si="494"/>
        <v>0</v>
      </c>
      <c r="CC138" s="5">
        <f t="shared" si="495"/>
        <v>0</v>
      </c>
      <c r="CD138" s="5">
        <f t="shared" ref="CD138:CE138" si="529">IF(AVERAGE(BS138:BS142)&lt;0,0,AVERAGE(BS138:BS142))</f>
        <v>0</v>
      </c>
      <c r="CE138" s="5">
        <f t="shared" si="529"/>
        <v>0</v>
      </c>
      <c r="CF138" s="5">
        <f t="shared" ref="CF138:CG138" si="530">IF(AVERAGE(BE138:BE142)&lt;0,0,AVERAGE(BE138:BE142))</f>
        <v>0.28510622553839882</v>
      </c>
      <c r="CG138" s="5">
        <f t="shared" si="530"/>
        <v>0</v>
      </c>
      <c r="CH138" s="5">
        <f t="shared" si="498"/>
        <v>0</v>
      </c>
      <c r="CI138" s="5">
        <f t="shared" si="499"/>
        <v>0.23451293108172391</v>
      </c>
      <c r="CJ138" s="5">
        <f t="shared" si="500"/>
        <v>0</v>
      </c>
      <c r="CK138" s="5">
        <f t="shared" si="501"/>
        <v>0</v>
      </c>
      <c r="CL138" s="5">
        <f t="shared" si="502"/>
        <v>0</v>
      </c>
      <c r="CM138" s="5">
        <f t="shared" si="503"/>
        <v>0</v>
      </c>
      <c r="CN138" s="5">
        <f t="shared" si="504"/>
        <v>0.6854225832943357</v>
      </c>
      <c r="CO138" s="5">
        <f t="shared" si="505"/>
        <v>0.47526641472984449</v>
      </c>
      <c r="CP138" s="5">
        <f t="shared" si="506"/>
        <v>0.24491882158129002</v>
      </c>
      <c r="CQ138" s="5">
        <f t="shared" si="507"/>
        <v>0</v>
      </c>
      <c r="CR138" s="5">
        <f t="shared" ref="CR138:CS138" si="531">IF(AVERAGE(BH138:BH142)&lt;0,0,AVERAGE(BH138:BH142))</f>
        <v>0</v>
      </c>
      <c r="CS138" s="5">
        <f t="shared" si="531"/>
        <v>0.24270562112377939</v>
      </c>
      <c r="CT138" s="5">
        <f t="shared" si="509"/>
        <v>0.46618524501735886</v>
      </c>
      <c r="CU138" s="5">
        <f t="shared" si="510"/>
        <v>0.16584752561666063</v>
      </c>
    </row>
    <row r="139" spans="1:99" x14ac:dyDescent="0.25">
      <c r="A139" s="1">
        <f>eod_group_score_df_positive[[#This Row],[date]]</f>
        <v>45307</v>
      </c>
      <c r="B139" s="1" t="s">
        <v>277</v>
      </c>
      <c r="C139" s="2">
        <f>AVERAGE(eod_group_score_df_positive!C139:C143)</f>
        <v>0.34964095110357896</v>
      </c>
      <c r="D139" s="2">
        <f>AVERAGE(eod_group_score_df_positive!D139:D143)</f>
        <v>0.3293287211216202</v>
      </c>
      <c r="E139" s="2">
        <f>AVERAGE(eod_group_score_df_positive!E139:E143)</f>
        <v>0.15250175781415096</v>
      </c>
      <c r="F139" s="2">
        <f>AVERAGE(eod_group_score_df_positive!F139:F143)</f>
        <v>0.18326704104432695</v>
      </c>
      <c r="G139" s="2">
        <f>AVERAGE(eod_group_score_df_positive!G139:G143)</f>
        <v>0.27325980230773389</v>
      </c>
      <c r="H139" s="2">
        <f>AVERAGE(eod_group_score_df_positive!H139:H143)</f>
        <v>0.18404995797782425</v>
      </c>
      <c r="I139" s="2">
        <f>AVERAGE(eod_group_score_df_positive!I139:I143)</f>
        <v>0.24962201222153685</v>
      </c>
      <c r="J139" s="2">
        <f>AVERAGE(eod_group_score_df_positive!J139:J143)</f>
        <v>0.13042762556508269</v>
      </c>
      <c r="K139" s="2">
        <f>AVERAGE(eod_group_score_df_positive!K139:K143)</f>
        <v>0.13139075518805235</v>
      </c>
      <c r="L139" s="2">
        <f>AVERAGE(eod_group_score_df_positive!L139:L143)</f>
        <v>5.7905968126139941E-2</v>
      </c>
      <c r="M139" s="2">
        <f>AVERAGE(eod_group_score_df_positive!M139:M143)</f>
        <v>0.19316023796904544</v>
      </c>
      <c r="N139" s="2">
        <f>AVERAGE(eod_group_score_df_positive!N139:N143)</f>
        <v>0.10453675402934677</v>
      </c>
      <c r="O139" s="2">
        <f>AVERAGE(eod_group_score_df_positive!O139:O143)</f>
        <v>0.17927232040844662</v>
      </c>
      <c r="P139" s="2">
        <f>AVERAGE(eod_group_score_df_positive!P139:P143)</f>
        <v>0.13980737340163615</v>
      </c>
      <c r="Q139" s="2">
        <f>AVERAGE(eod_group_score_df_positive!Q139:Q143)</f>
        <v>0.58527221006979224</v>
      </c>
      <c r="R139" s="2">
        <f>AVERAGE(eod_group_score_df_positive!R139:R143)</f>
        <v>0.18877649699363552</v>
      </c>
      <c r="S139" s="2">
        <f>AVERAGE(eod_group_score_df_positive!S139:S143)</f>
        <v>1.0635513384610169</v>
      </c>
      <c r="T139" s="2">
        <f>AVERAGE(eod_group_score_df_positive!T139:T143)</f>
        <v>0.24939667359248213</v>
      </c>
      <c r="U139" s="2">
        <f>AVERAGE(eod_group_score_df_positive!U139:U143)</f>
        <v>9.1112924714520805E-3</v>
      </c>
      <c r="V139" s="2">
        <f>AVERAGE(eod_group_score_df_positive!V139:V143)</f>
        <v>9.8971680678806323E-2</v>
      </c>
      <c r="W139" s="2">
        <f>AVERAGE(eod_group_score_df_positive!W139:W143)</f>
        <v>0.25955390146499069</v>
      </c>
      <c r="X139" s="2">
        <f>AVERAGE(eod_group_score_df_positive!X139:X143)</f>
        <v>0.30929399500789212</v>
      </c>
      <c r="Y139" s="2">
        <f>AVERAGE(eod_group_score_df_positive!Y139:Y143)</f>
        <v>0.23725950729300091</v>
      </c>
      <c r="Z139" s="1" t="s">
        <v>277</v>
      </c>
      <c r="AA139" s="2">
        <f>ABS(AVERAGE(eod_group_score_df_negative!C139:C143))</f>
        <v>0.18325662046726018</v>
      </c>
      <c r="AB139" s="2">
        <f>ABS(AVERAGE(eod_group_score_df_negative!D139:D143))</f>
        <v>0.10215902879573076</v>
      </c>
      <c r="AC139" s="2">
        <f>ABS(AVERAGE(eod_group_score_df_negative!E139:E143))</f>
        <v>0.34196509608326264</v>
      </c>
      <c r="AD139" s="2">
        <f>ABS(AVERAGE(eod_group_score_df_negative!F139:F143))</f>
        <v>0.65264220077970658</v>
      </c>
      <c r="AE139" s="2">
        <f>ABS(AVERAGE(eod_group_score_df_negative!G139:G143))</f>
        <v>0.3132886700722276</v>
      </c>
      <c r="AF139" s="2">
        <f>ABS(AVERAGE(eod_group_score_df_negative!H139:H143))</f>
        <v>0.57281773848131734</v>
      </c>
      <c r="AG139" s="2">
        <f>ABS(AVERAGE(eod_group_score_df_negative!I139:I143))</f>
        <v>0.2537526368316641</v>
      </c>
      <c r="AH139" s="2">
        <f>ABS(AVERAGE(eod_group_score_df_negative!J139:J143))</f>
        <v>0.20945010607417439</v>
      </c>
      <c r="AI139" s="2">
        <f>ABS(AVERAGE(eod_group_score_df_negative!K139:K143))</f>
        <v>0.21576126083628777</v>
      </c>
      <c r="AJ139" s="2">
        <f>ABS(AVERAGE(eod_group_score_df_negative!L139:L143))</f>
        <v>0.20886211604440752</v>
      </c>
      <c r="AK139" s="2">
        <f>ABS(AVERAGE(eod_group_score_df_negative!M139:M143))</f>
        <v>0.14695448725422949</v>
      </c>
      <c r="AL139" s="2">
        <f>ABS(AVERAGE(eod_group_score_df_negative!N139:N143))</f>
        <v>0.28623788995345273</v>
      </c>
      <c r="AM139" s="2">
        <f>ABS(AVERAGE(eod_group_score_df_negative!O139:O143))</f>
        <v>4.0776499345235126E-2</v>
      </c>
      <c r="AN139" s="2">
        <f>ABS(AVERAGE(eod_group_score_df_negative!P139:P143))</f>
        <v>0.15589133685246687</v>
      </c>
      <c r="AO139" s="2">
        <f>ABS(AVERAGE(eod_group_score_df_negative!Q139:Q143))</f>
        <v>7.7236580072820221E-2</v>
      </c>
      <c r="AP139" s="2">
        <f>ABS(AVERAGE(eod_group_score_df_negative!R139:R143))</f>
        <v>0.37038200542002964</v>
      </c>
      <c r="AQ139" s="2">
        <f>ABS(AVERAGE(eod_group_score_df_negative!S139:S143))</f>
        <v>0.20952334304618922</v>
      </c>
      <c r="AR139" s="2">
        <f>ABS(AVERAGE(eod_group_score_df_negative!T139:T143))</f>
        <v>0.16734995563909702</v>
      </c>
      <c r="AS139" s="2">
        <f>ABS(AVERAGE(eod_group_score_df_negative!U139:U143))</f>
        <v>0.58549746646445011</v>
      </c>
      <c r="AT139" s="2">
        <f>ABS(AVERAGE(eod_group_score_df_negative!V139:V143))</f>
        <v>0.200013479720934</v>
      </c>
      <c r="AU139" s="2">
        <f>ABS(AVERAGE(eod_group_score_df_negative!W139:W143))</f>
        <v>0.49887313561510443</v>
      </c>
      <c r="AV139" s="2">
        <f>ABS(AVERAGE(eod_group_score_df_negative!X139:X143))</f>
        <v>0.46144278382238424</v>
      </c>
      <c r="AW139" s="2">
        <f>ABS(AVERAGE(eod_group_score_df_negative!Y139:Y143))</f>
        <v>0.23700422446854108</v>
      </c>
      <c r="AX139" t="s">
        <v>277</v>
      </c>
      <c r="AY139" s="4">
        <f t="shared" si="468"/>
        <v>0.31222572500351686</v>
      </c>
      <c r="AZ139" s="4">
        <f t="shared" si="469"/>
        <v>0.5264800504056083</v>
      </c>
      <c r="BA139" s="4">
        <f t="shared" si="470"/>
        <v>-0.38316691356711119</v>
      </c>
      <c r="BB139" s="4">
        <f t="shared" si="471"/>
        <v>-0.56151449972147505</v>
      </c>
      <c r="BC139" s="4">
        <f t="shared" si="472"/>
        <v>-6.8244773704846218E-2</v>
      </c>
      <c r="BD139" s="4">
        <f t="shared" si="473"/>
        <v>-0.51365355176640193</v>
      </c>
      <c r="BE139" s="4">
        <f t="shared" si="474"/>
        <v>-8.2058653885263375E-3</v>
      </c>
      <c r="BF139" s="4">
        <f t="shared" si="475"/>
        <v>-0.23250267126345714</v>
      </c>
      <c r="BG139" s="4">
        <f t="shared" si="476"/>
        <v>-0.2430361966911922</v>
      </c>
      <c r="BH139" s="4">
        <f t="shared" si="477"/>
        <v>-0.56587034535120706</v>
      </c>
      <c r="BI139" s="4">
        <f t="shared" si="478"/>
        <v>0.13585342617695628</v>
      </c>
      <c r="BJ139" s="4">
        <f t="shared" si="479"/>
        <v>-0.46497678066364972</v>
      </c>
      <c r="BK139" s="4">
        <f t="shared" si="480"/>
        <v>0.62938679343175286</v>
      </c>
      <c r="BL139" s="4">
        <f t="shared" si="481"/>
        <v>-5.4393079486242155E-2</v>
      </c>
      <c r="BM139" s="4">
        <f t="shared" si="482"/>
        <v>0.76683605946965883</v>
      </c>
      <c r="BN139" s="4">
        <f t="shared" si="483"/>
        <v>-0.32478359470968476</v>
      </c>
      <c r="BO139" s="4">
        <f t="shared" si="484"/>
        <v>0.67083888150515669</v>
      </c>
      <c r="BP139" s="4">
        <f t="shared" si="485"/>
        <v>0.1968743409026906</v>
      </c>
      <c r="BQ139" s="4">
        <f t="shared" si="486"/>
        <v>-0.96935365537582263</v>
      </c>
      <c r="BR139" s="4">
        <f t="shared" si="487"/>
        <v>-0.33794921094757929</v>
      </c>
      <c r="BS139" s="4">
        <f t="shared" si="488"/>
        <v>-0.31554681261295803</v>
      </c>
      <c r="BT139" s="4">
        <f t="shared" si="489"/>
        <v>-0.19740693968880488</v>
      </c>
      <c r="BU139" s="4">
        <f t="shared" si="490"/>
        <v>5.382718672407034E-4</v>
      </c>
      <c r="BV139" t="s">
        <v>277</v>
      </c>
      <c r="BW139" s="1">
        <f t="shared" si="464"/>
        <v>45307</v>
      </c>
      <c r="BX139">
        <f>group_stock_price_index[[#This Row],[VNINDEX]]</f>
        <v>1163.1199999999999</v>
      </c>
      <c r="BY139" s="5">
        <f t="shared" si="491"/>
        <v>0</v>
      </c>
      <c r="BZ139" s="5">
        <f t="shared" si="492"/>
        <v>0</v>
      </c>
      <c r="CA139" s="5">
        <f t="shared" si="493"/>
        <v>0</v>
      </c>
      <c r="CB139" s="5">
        <f t="shared" si="494"/>
        <v>0</v>
      </c>
      <c r="CC139" s="5">
        <f t="shared" si="495"/>
        <v>0</v>
      </c>
      <c r="CD139" s="5">
        <f t="shared" ref="CD139:CE139" si="532">IF(AVERAGE(BS139:BS143)&lt;0,0,AVERAGE(BS139:BS143))</f>
        <v>0</v>
      </c>
      <c r="CE139" s="5">
        <f t="shared" si="532"/>
        <v>0</v>
      </c>
      <c r="CF139" s="5">
        <f t="shared" ref="CF139:CG139" si="533">IF(AVERAGE(BE139:BE143)&lt;0,0,AVERAGE(BE139:BE143))</f>
        <v>0.42737754288989366</v>
      </c>
      <c r="CG139" s="5">
        <f t="shared" si="533"/>
        <v>0</v>
      </c>
      <c r="CH139" s="5">
        <f t="shared" si="498"/>
        <v>0</v>
      </c>
      <c r="CI139" s="5">
        <f t="shared" si="499"/>
        <v>0.29411625119336832</v>
      </c>
      <c r="CJ139" s="5">
        <f t="shared" si="500"/>
        <v>0</v>
      </c>
      <c r="CK139" s="5">
        <f t="shared" si="501"/>
        <v>0</v>
      </c>
      <c r="CL139" s="5">
        <f t="shared" si="502"/>
        <v>0</v>
      </c>
      <c r="CM139" s="5">
        <f t="shared" si="503"/>
        <v>0</v>
      </c>
      <c r="CN139" s="5">
        <f t="shared" si="504"/>
        <v>0.81436034255722889</v>
      </c>
      <c r="CO139" s="5">
        <f t="shared" si="505"/>
        <v>0.45847014165046146</v>
      </c>
      <c r="CP139" s="5">
        <f t="shared" si="506"/>
        <v>0.22223915076886777</v>
      </c>
      <c r="CQ139" s="5">
        <f t="shared" si="507"/>
        <v>0</v>
      </c>
      <c r="CR139" s="5">
        <f t="shared" ref="CR139:CS139" si="534">IF(AVERAGE(BH139:BH143)&lt;0,0,AVERAGE(BH139:BH143))</f>
        <v>0</v>
      </c>
      <c r="CS139" s="5">
        <f t="shared" si="534"/>
        <v>0.37943775137441704</v>
      </c>
      <c r="CT139" s="5">
        <f t="shared" si="509"/>
        <v>0.62569532088471869</v>
      </c>
      <c r="CU139" s="5">
        <f t="shared" si="510"/>
        <v>0.14996208560677374</v>
      </c>
    </row>
    <row r="140" spans="1:99" x14ac:dyDescent="0.25">
      <c r="A140" s="1">
        <f>eod_group_score_df_positive[[#This Row],[date]]</f>
        <v>45306</v>
      </c>
      <c r="B140" s="1" t="s">
        <v>277</v>
      </c>
      <c r="C140" s="2">
        <f>AVERAGE(eod_group_score_df_positive!C140:C144)</f>
        <v>8.8058757516477071E-2</v>
      </c>
      <c r="D140" s="2">
        <f>AVERAGE(eod_group_score_df_positive!D140:D144)</f>
        <v>0.33190366228407148</v>
      </c>
      <c r="E140" s="2">
        <f>AVERAGE(eod_group_score_df_positive!E140:E144)</f>
        <v>4.3773592560948239E-2</v>
      </c>
      <c r="F140" s="2">
        <f>AVERAGE(eod_group_score_df_positive!F140:F144)</f>
        <v>0.12377850137188054</v>
      </c>
      <c r="G140" s="2">
        <f>AVERAGE(eod_group_score_df_positive!G140:G144)</f>
        <v>5.7888729287332352E-2</v>
      </c>
      <c r="H140" s="2">
        <f>AVERAGE(eod_group_score_df_positive!H140:H144)</f>
        <v>0.1734892278235402</v>
      </c>
      <c r="I140" s="2">
        <f>AVERAGE(eod_group_score_df_positive!I140:I144)</f>
        <v>0.67534596069597674</v>
      </c>
      <c r="J140" s="2">
        <f>AVERAGE(eod_group_score_df_positive!J140:J144)</f>
        <v>0.10059375714747298</v>
      </c>
      <c r="K140" s="2">
        <f>AVERAGE(eod_group_score_df_positive!K140:K144)</f>
        <v>8.1756477105441677E-2</v>
      </c>
      <c r="L140" s="2">
        <f>AVERAGE(eod_group_score_df_positive!L140:L144)</f>
        <v>3.1873628532803788E-2</v>
      </c>
      <c r="M140" s="2">
        <f>AVERAGE(eod_group_score_df_positive!M140:M144)</f>
        <v>0.25046639642510427</v>
      </c>
      <c r="N140" s="2">
        <f>AVERAGE(eod_group_score_df_positive!N140:N144)</f>
        <v>9.6890474947300562E-2</v>
      </c>
      <c r="O140" s="2">
        <f>AVERAGE(eod_group_score_df_positive!O140:O144)</f>
        <v>0.10312332635848671</v>
      </c>
      <c r="P140" s="2">
        <f>AVERAGE(eod_group_score_df_positive!P140:P144)</f>
        <v>0.12484316676186169</v>
      </c>
      <c r="Q140" s="2">
        <f>AVERAGE(eod_group_score_df_positive!Q140:Q144)</f>
        <v>0.56343309737501435</v>
      </c>
      <c r="R140" s="2">
        <f>AVERAGE(eod_group_score_df_positive!R140:R144)</f>
        <v>0.18028547705034156</v>
      </c>
      <c r="S140" s="2">
        <f>AVERAGE(eod_group_score_df_positive!S140:S144)</f>
        <v>9.4553111353249911E-2</v>
      </c>
      <c r="T140" s="2">
        <f>AVERAGE(eod_group_score_df_positive!T140:T144)</f>
        <v>0.3074780731943601</v>
      </c>
      <c r="U140" s="2">
        <f>AVERAGE(eod_group_score_df_positive!U140:U144)</f>
        <v>6.7193452843387954E-3</v>
      </c>
      <c r="V140" s="2">
        <f>AVERAGE(eod_group_score_df_positive!V140:V144)</f>
        <v>6.4059844289875018E-2</v>
      </c>
      <c r="W140" s="2">
        <f>AVERAGE(eod_group_score_df_positive!W140:W144)</f>
        <v>0.18091120916511816</v>
      </c>
      <c r="X140" s="2">
        <f>AVERAGE(eod_group_score_df_positive!X140:X144)</f>
        <v>0.14545883903051299</v>
      </c>
      <c r="Y140" s="2">
        <f>AVERAGE(eod_group_score_df_positive!Y140:Y144)</f>
        <v>0.31452583798869627</v>
      </c>
      <c r="Z140" s="1" t="s">
        <v>277</v>
      </c>
      <c r="AA140" s="2">
        <f>ABS(AVERAGE(eod_group_score_df_negative!C140:C144))</f>
        <v>0.24749689316689744</v>
      </c>
      <c r="AB140" s="2">
        <f>ABS(AVERAGE(eod_group_score_df_negative!D140:D144))</f>
        <v>0.10188980732625705</v>
      </c>
      <c r="AC140" s="2">
        <f>ABS(AVERAGE(eod_group_score_df_negative!E140:E144))</f>
        <v>0.43002326757158515</v>
      </c>
      <c r="AD140" s="2">
        <f>ABS(AVERAGE(eod_group_score_df_negative!F140:F144))</f>
        <v>0.66645537894993201</v>
      </c>
      <c r="AE140" s="2">
        <f>ABS(AVERAGE(eod_group_score_df_negative!G140:G144))</f>
        <v>0.3428978710443093</v>
      </c>
      <c r="AF140" s="2">
        <f>ABS(AVERAGE(eod_group_score_df_negative!H140:H144))</f>
        <v>0.57094671702106714</v>
      </c>
      <c r="AG140" s="2">
        <f>ABS(AVERAGE(eod_group_score_df_negative!I140:I144))</f>
        <v>0.26852959307954993</v>
      </c>
      <c r="AH140" s="2">
        <f>ABS(AVERAGE(eod_group_score_df_negative!J140:J144))</f>
        <v>0.41404251327305241</v>
      </c>
      <c r="AI140" s="2">
        <f>ABS(AVERAGE(eod_group_score_df_negative!K140:K144))</f>
        <v>0.22921317630163712</v>
      </c>
      <c r="AJ140" s="2">
        <f>ABS(AVERAGE(eod_group_score_df_negative!L140:L144))</f>
        <v>0.21397069459400223</v>
      </c>
      <c r="AK140" s="2">
        <f>ABS(AVERAGE(eod_group_score_df_negative!M140:M144))</f>
        <v>0.14919022620990477</v>
      </c>
      <c r="AL140" s="2">
        <f>ABS(AVERAGE(eod_group_score_df_negative!N140:N144))</f>
        <v>0.29278584264477925</v>
      </c>
      <c r="AM140" s="2">
        <f>ABS(AVERAGE(eod_group_score_df_negative!O140:O144))</f>
        <v>7.8076038739671463E-2</v>
      </c>
      <c r="AN140" s="2">
        <f>ABS(AVERAGE(eod_group_score_df_negative!P140:P144))</f>
        <v>0.16863794636898349</v>
      </c>
      <c r="AO140" s="2">
        <f>ABS(AVERAGE(eod_group_score_df_negative!Q140:Q144))</f>
        <v>9.5741724405003614E-2</v>
      </c>
      <c r="AP140" s="2">
        <f>ABS(AVERAGE(eod_group_score_df_negative!R140:R144))</f>
        <v>0.37072807222420079</v>
      </c>
      <c r="AQ140" s="2">
        <f>ABS(AVERAGE(eod_group_score_df_negative!S140:S144))</f>
        <v>0.29575667056665284</v>
      </c>
      <c r="AR140" s="2">
        <f>ABS(AVERAGE(eod_group_score_df_negative!T140:T144))</f>
        <v>0.18407096341805596</v>
      </c>
      <c r="AS140" s="2">
        <f>ABS(AVERAGE(eod_group_score_df_negative!U140:U144))</f>
        <v>0.69775547898660251</v>
      </c>
      <c r="AT140" s="2">
        <f>ABS(AVERAGE(eod_group_score_df_negative!V140:V144))</f>
        <v>0.22925687614162604</v>
      </c>
      <c r="AU140" s="2">
        <f>ABS(AVERAGE(eod_group_score_df_negative!W140:W144))</f>
        <v>0.56408489817899876</v>
      </c>
      <c r="AV140" s="2">
        <f>ABS(AVERAGE(eod_group_score_df_negative!X140:X144))</f>
        <v>0.47621569617186665</v>
      </c>
      <c r="AW140" s="2">
        <f>ABS(AVERAGE(eod_group_score_df_negative!Y140:Y144))</f>
        <v>0.23752150837661082</v>
      </c>
      <c r="AX140" t="s">
        <v>277</v>
      </c>
      <c r="AY140" s="4">
        <f t="shared" si="468"/>
        <v>-0.47514662717113321</v>
      </c>
      <c r="AZ140" s="4">
        <f t="shared" si="469"/>
        <v>0.53023816878671115</v>
      </c>
      <c r="BA140" s="4">
        <f t="shared" si="470"/>
        <v>-0.81522210785143812</v>
      </c>
      <c r="BB140" s="4">
        <f t="shared" si="471"/>
        <v>-0.68672944946001724</v>
      </c>
      <c r="BC140" s="4">
        <f t="shared" si="472"/>
        <v>-0.71112442761593941</v>
      </c>
      <c r="BD140" s="4">
        <f t="shared" si="473"/>
        <v>-0.53390421560110413</v>
      </c>
      <c r="BE140" s="4">
        <f t="shared" si="474"/>
        <v>0.43100636094361255</v>
      </c>
      <c r="BF140" s="4">
        <f t="shared" si="475"/>
        <v>-0.60906852886496055</v>
      </c>
      <c r="BG140" s="4">
        <f t="shared" si="476"/>
        <v>-0.4741835660831038</v>
      </c>
      <c r="BH140" s="4">
        <f t="shared" si="477"/>
        <v>-0.74070071557956263</v>
      </c>
      <c r="BI140" s="4">
        <f t="shared" si="478"/>
        <v>0.25340796193359</v>
      </c>
      <c r="BJ140" s="4">
        <f t="shared" si="479"/>
        <v>-0.50271304375891135</v>
      </c>
      <c r="BK140" s="4">
        <f t="shared" si="480"/>
        <v>0.13823054846382488</v>
      </c>
      <c r="BL140" s="4">
        <f t="shared" si="481"/>
        <v>-0.14922520614672877</v>
      </c>
      <c r="BM140" s="4">
        <f t="shared" si="482"/>
        <v>0.70951037193300182</v>
      </c>
      <c r="BN140" s="4">
        <f t="shared" si="483"/>
        <v>-0.3456223452664523</v>
      </c>
      <c r="BO140" s="4">
        <f t="shared" si="484"/>
        <v>-0.51549709623904028</v>
      </c>
      <c r="BP140" s="4">
        <f t="shared" si="485"/>
        <v>0.25105757632398745</v>
      </c>
      <c r="BQ140" s="4">
        <f t="shared" si="486"/>
        <v>-0.98092381713912158</v>
      </c>
      <c r="BR140" s="4">
        <f t="shared" si="487"/>
        <v>-0.56320359646980944</v>
      </c>
      <c r="BS140" s="4">
        <f t="shared" si="488"/>
        <v>-0.5143297867419474</v>
      </c>
      <c r="BT140" s="4">
        <f t="shared" si="489"/>
        <v>-0.53204182962662172</v>
      </c>
      <c r="BU140" s="4">
        <f t="shared" si="490"/>
        <v>0.13948863284840293</v>
      </c>
      <c r="BV140" t="s">
        <v>277</v>
      </c>
      <c r="BW140" s="1">
        <f t="shared" si="464"/>
        <v>45306</v>
      </c>
      <c r="BX140">
        <f>group_stock_price_index[[#This Row],[VNINDEX]]</f>
        <v>1154.1199999999999</v>
      </c>
      <c r="BY140" s="5">
        <f t="shared" si="491"/>
        <v>0</v>
      </c>
      <c r="BZ140" s="5">
        <f t="shared" si="492"/>
        <v>0</v>
      </c>
      <c r="CA140" s="5">
        <f t="shared" si="493"/>
        <v>7.1797529055270731E-2</v>
      </c>
      <c r="CB140" s="5">
        <f t="shared" si="494"/>
        <v>0</v>
      </c>
      <c r="CC140" s="5">
        <f t="shared" si="495"/>
        <v>0</v>
      </c>
      <c r="CD140" s="5">
        <f t="shared" ref="CD140:CE140" si="535">IF(AVERAGE(BS140:BS144)&lt;0,0,AVERAGE(BS140:BS144))</f>
        <v>1.2348383276956864E-3</v>
      </c>
      <c r="CE140" s="5">
        <f t="shared" si="535"/>
        <v>5.2699183997068834E-2</v>
      </c>
      <c r="CF140" s="5">
        <f t="shared" ref="CF140:CG140" si="536">IF(AVERAGE(BE140:BE144)&lt;0,0,AVERAGE(BE140:BE144))</f>
        <v>0.5704249141289699</v>
      </c>
      <c r="CG140" s="5">
        <f t="shared" si="536"/>
        <v>0</v>
      </c>
      <c r="CH140" s="5">
        <f t="shared" si="498"/>
        <v>0</v>
      </c>
      <c r="CI140" s="5">
        <f t="shared" si="499"/>
        <v>0.47539744655110783</v>
      </c>
      <c r="CJ140" s="5">
        <f t="shared" si="500"/>
        <v>4.5826440154350757E-2</v>
      </c>
      <c r="CK140" s="5">
        <f t="shared" si="501"/>
        <v>0</v>
      </c>
      <c r="CL140" s="5">
        <f t="shared" si="502"/>
        <v>3.4927879064864317E-2</v>
      </c>
      <c r="CM140" s="5">
        <f t="shared" si="503"/>
        <v>0</v>
      </c>
      <c r="CN140" s="5">
        <f t="shared" si="504"/>
        <v>0.83373663200213577</v>
      </c>
      <c r="CO140" s="5">
        <f t="shared" si="505"/>
        <v>0.45459278196945319</v>
      </c>
      <c r="CP140" s="5">
        <f t="shared" si="506"/>
        <v>0.25932969411711976</v>
      </c>
      <c r="CQ140" s="5">
        <f t="shared" si="507"/>
        <v>0</v>
      </c>
      <c r="CR140" s="5">
        <f t="shared" ref="CR140:CS140" si="537">IF(AVERAGE(BH140:BH144)&lt;0,0,AVERAGE(BH140:BH144))</f>
        <v>0</v>
      </c>
      <c r="CS140" s="5">
        <f t="shared" si="537"/>
        <v>0.50591219939223286</v>
      </c>
      <c r="CT140" s="5">
        <f t="shared" si="509"/>
        <v>0.63180647055330108</v>
      </c>
      <c r="CU140" s="5">
        <f t="shared" si="510"/>
        <v>0.28140693387852361</v>
      </c>
    </row>
    <row r="141" spans="1:99" x14ac:dyDescent="0.25">
      <c r="A141" s="1">
        <f>eod_group_score_df_positive[[#This Row],[date]]</f>
        <v>45303</v>
      </c>
      <c r="B141" s="1" t="s">
        <v>277</v>
      </c>
      <c r="C141" s="2">
        <f>AVERAGE(eod_group_score_df_positive!C141:C145)</f>
        <v>7.4535893097747136E-2</v>
      </c>
      <c r="D141" s="2">
        <f>AVERAGE(eod_group_score_df_positive!D141:D145)</f>
        <v>0.32980933875063817</v>
      </c>
      <c r="E141" s="2">
        <f>AVERAGE(eod_group_score_df_positive!E141:E145)</f>
        <v>6.8115797268503392E-2</v>
      </c>
      <c r="F141" s="2">
        <f>AVERAGE(eod_group_score_df_positive!F141:F145)</f>
        <v>0.1339996153758537</v>
      </c>
      <c r="G141" s="2">
        <f>AVERAGE(eod_group_score_df_positive!G141:G145)</f>
        <v>0.19606303385126717</v>
      </c>
      <c r="H141" s="2">
        <f>AVERAGE(eod_group_score_df_positive!H141:H145)</f>
        <v>0.22587222439085694</v>
      </c>
      <c r="I141" s="2">
        <f>AVERAGE(eod_group_score_df_positive!I141:I145)</f>
        <v>0.79246846240189028</v>
      </c>
      <c r="J141" s="2">
        <f>AVERAGE(eod_group_score_df_positive!J141:J145)</f>
        <v>9.6271691354192973E-2</v>
      </c>
      <c r="K141" s="2">
        <f>AVERAGE(eod_group_score_df_positive!K141:K145)</f>
        <v>8.4121412560714898E-2</v>
      </c>
      <c r="L141" s="2">
        <f>AVERAGE(eod_group_score_df_positive!L141:L145)</f>
        <v>3.130555503322259E-2</v>
      </c>
      <c r="M141" s="2">
        <f>AVERAGE(eod_group_score_df_positive!M141:M145)</f>
        <v>0.23610283137825996</v>
      </c>
      <c r="N141" s="2">
        <f>AVERAGE(eod_group_score_df_positive!N141:N145)</f>
        <v>0.12809053129476911</v>
      </c>
      <c r="O141" s="2">
        <f>AVERAGE(eod_group_score_df_positive!O141:O145)</f>
        <v>0.1685047197063442</v>
      </c>
      <c r="P141" s="2">
        <f>AVERAGE(eod_group_score_df_positive!P141:P145)</f>
        <v>0.55424059746495291</v>
      </c>
      <c r="Q141" s="2">
        <f>AVERAGE(eod_group_score_df_positive!Q141:Q145)</f>
        <v>0.62674886660852847</v>
      </c>
      <c r="R141" s="2">
        <f>AVERAGE(eod_group_score_df_positive!R141:R145)</f>
        <v>0.18457495896587284</v>
      </c>
      <c r="S141" s="2">
        <f>AVERAGE(eod_group_score_df_positive!S141:S145)</f>
        <v>8.4279048285204564E-2</v>
      </c>
      <c r="T141" s="2">
        <f>AVERAGE(eod_group_score_df_positive!T141:T145)</f>
        <v>0.2943349988748401</v>
      </c>
      <c r="U141" s="2">
        <f>AVERAGE(eod_group_score_df_positive!U141:U145)</f>
        <v>1.7075209232566661E-2</v>
      </c>
      <c r="V141" s="2">
        <f>AVERAGE(eod_group_score_df_positive!V141:V145)</f>
        <v>7.0529161474720797E-2</v>
      </c>
      <c r="W141" s="2">
        <f>AVERAGE(eod_group_score_df_positive!W141:W145)</f>
        <v>0.23795769940729167</v>
      </c>
      <c r="X141" s="2">
        <f>AVERAGE(eod_group_score_df_positive!X141:X145)</f>
        <v>0.22661375668745279</v>
      </c>
      <c r="Y141" s="2">
        <f>AVERAGE(eod_group_score_df_positive!Y141:Y145)</f>
        <v>0.3046702945381643</v>
      </c>
      <c r="Z141" s="1" t="s">
        <v>277</v>
      </c>
      <c r="AA141" s="2">
        <f>ABS(AVERAGE(eod_group_score_df_negative!C141:C145))</f>
        <v>0.27516451669166847</v>
      </c>
      <c r="AB141" s="2">
        <f>ABS(AVERAGE(eod_group_score_df_negative!D141:D145))</f>
        <v>0.10191198938536539</v>
      </c>
      <c r="AC141" s="2">
        <f>ABS(AVERAGE(eod_group_score_df_negative!E141:E145))</f>
        <v>0.40508309734478526</v>
      </c>
      <c r="AD141" s="2">
        <f>ABS(AVERAGE(eod_group_score_df_negative!F141:F145))</f>
        <v>0.49525690509915898</v>
      </c>
      <c r="AE141" s="2">
        <f>ABS(AVERAGE(eod_group_score_df_negative!G141:G145))</f>
        <v>0.20163508792868265</v>
      </c>
      <c r="AF141" s="2">
        <f>ABS(AVERAGE(eod_group_score_df_negative!H141:H145))</f>
        <v>0.41272487233199701</v>
      </c>
      <c r="AG141" s="2">
        <f>ABS(AVERAGE(eod_group_score_df_negative!I141:I145))</f>
        <v>0.28801813066788229</v>
      </c>
      <c r="AH141" s="2">
        <f>ABS(AVERAGE(eod_group_score_df_negative!J141:J145))</f>
        <v>0.42394117188861113</v>
      </c>
      <c r="AI141" s="2">
        <f>ABS(AVERAGE(eod_group_score_df_negative!K141:K145))</f>
        <v>0.25644719036212882</v>
      </c>
      <c r="AJ141" s="2">
        <f>ABS(AVERAGE(eod_group_score_df_negative!L141:L145))</f>
        <v>0.24580218314944161</v>
      </c>
      <c r="AK141" s="2">
        <f>ABS(AVERAGE(eod_group_score_df_negative!M141:M145))</f>
        <v>0.16229344630835679</v>
      </c>
      <c r="AL141" s="2">
        <f>ABS(AVERAGE(eod_group_score_df_negative!N141:N145))</f>
        <v>0.28508008521405526</v>
      </c>
      <c r="AM141" s="2">
        <f>ABS(AVERAGE(eod_group_score_df_negative!O141:O145))</f>
        <v>6.6037746476419773E-2</v>
      </c>
      <c r="AN141" s="2">
        <f>ABS(AVERAGE(eod_group_score_df_negative!P141:P145))</f>
        <v>0.22761557272663885</v>
      </c>
      <c r="AO141" s="2">
        <f>ABS(AVERAGE(eod_group_score_df_negative!Q141:Q145))</f>
        <v>4.6468203271004663E-2</v>
      </c>
      <c r="AP141" s="2">
        <f>ABS(AVERAGE(eod_group_score_df_negative!R141:R145))</f>
        <v>0.24642850212457262</v>
      </c>
      <c r="AQ141" s="2">
        <f>ABS(AVERAGE(eod_group_score_df_negative!S141:S145))</f>
        <v>0.28710630155820238</v>
      </c>
      <c r="AR141" s="2">
        <f>ABS(AVERAGE(eod_group_score_df_negative!T141:T145))</f>
        <v>0.17603620778195689</v>
      </c>
      <c r="AS141" s="2">
        <f>ABS(AVERAGE(eod_group_score_df_negative!U141:U145))</f>
        <v>0.57909044907488294</v>
      </c>
      <c r="AT141" s="2">
        <f>ABS(AVERAGE(eod_group_score_df_negative!V141:V145))</f>
        <v>0.16994342423155875</v>
      </c>
      <c r="AU141" s="2">
        <f>ABS(AVERAGE(eod_group_score_df_negative!W141:W145))</f>
        <v>0.45460930087671853</v>
      </c>
      <c r="AV141" s="2">
        <f>ABS(AVERAGE(eod_group_score_df_negative!X141:X145))</f>
        <v>0.38991717970609308</v>
      </c>
      <c r="AW141" s="2">
        <f>ABS(AVERAGE(eod_group_score_df_negative!Y141:Y145))</f>
        <v>0.22874579076739804</v>
      </c>
      <c r="AX141" t="s">
        <v>277</v>
      </c>
      <c r="AY141" s="4">
        <f t="shared" si="468"/>
        <v>-0.57371572345235999</v>
      </c>
      <c r="AZ141" s="4">
        <f t="shared" si="469"/>
        <v>0.52788068254408582</v>
      </c>
      <c r="BA141" s="4">
        <f t="shared" si="470"/>
        <v>-0.71210500259443954</v>
      </c>
      <c r="BB141" s="4">
        <f t="shared" si="471"/>
        <v>-0.57410178197374839</v>
      </c>
      <c r="BC141" s="4">
        <f t="shared" si="472"/>
        <v>-1.4010762868270609E-2</v>
      </c>
      <c r="BD141" s="4">
        <f t="shared" si="473"/>
        <v>-0.29259864928924445</v>
      </c>
      <c r="BE141" s="4">
        <f t="shared" si="474"/>
        <v>0.46687329113525899</v>
      </c>
      <c r="BF141" s="4">
        <f t="shared" si="475"/>
        <v>-0.62987577525833249</v>
      </c>
      <c r="BG141" s="4">
        <f t="shared" si="476"/>
        <v>-0.50599431751039758</v>
      </c>
      <c r="BH141" s="4">
        <f t="shared" si="477"/>
        <v>-0.77405499219522644</v>
      </c>
      <c r="BI141" s="4">
        <f t="shared" si="478"/>
        <v>0.18526625172929578</v>
      </c>
      <c r="BJ141" s="4">
        <f t="shared" si="479"/>
        <v>-0.3799630168423006</v>
      </c>
      <c r="BK141" s="4">
        <f t="shared" si="480"/>
        <v>0.43688025839243311</v>
      </c>
      <c r="BL141" s="4">
        <f t="shared" si="481"/>
        <v>0.41775589576568212</v>
      </c>
      <c r="BM141" s="4">
        <f t="shared" si="482"/>
        <v>0.8619517972729962</v>
      </c>
      <c r="BN141" s="4">
        <f t="shared" si="483"/>
        <v>-0.14351054862113952</v>
      </c>
      <c r="BO141" s="4">
        <f t="shared" si="484"/>
        <v>-0.54613692586021256</v>
      </c>
      <c r="BP141" s="4">
        <f t="shared" si="485"/>
        <v>0.25150091973890548</v>
      </c>
      <c r="BQ141" s="4">
        <f t="shared" si="486"/>
        <v>-0.94271656210106358</v>
      </c>
      <c r="BR141" s="4">
        <f t="shared" si="487"/>
        <v>-0.41341204222865358</v>
      </c>
      <c r="BS141" s="4">
        <f t="shared" si="488"/>
        <v>-0.31282403201507097</v>
      </c>
      <c r="BT141" s="4">
        <f t="shared" si="489"/>
        <v>-0.26487466139801291</v>
      </c>
      <c r="BU141" s="4">
        <f t="shared" si="490"/>
        <v>0.14233635966803221</v>
      </c>
      <c r="BV141" t="s">
        <v>277</v>
      </c>
      <c r="BW141" s="1">
        <f t="shared" si="464"/>
        <v>45303</v>
      </c>
      <c r="BX141">
        <f>group_stock_price_index[[#This Row],[VNINDEX]]</f>
        <v>1154.7</v>
      </c>
      <c r="BY141" s="5">
        <f t="shared" si="491"/>
        <v>0</v>
      </c>
      <c r="BZ141" s="5">
        <f t="shared" si="492"/>
        <v>0</v>
      </c>
      <c r="CA141" s="5">
        <f t="shared" si="493"/>
        <v>0.26824645312856604</v>
      </c>
      <c r="CB141" s="5">
        <f t="shared" si="494"/>
        <v>0</v>
      </c>
      <c r="CC141" s="5">
        <f t="shared" si="495"/>
        <v>0</v>
      </c>
      <c r="CD141" s="5">
        <f t="shared" ref="CD141:CE141" si="538">IF(AVERAGE(BS141:BS145)&lt;0,0,AVERAGE(BS141:BS145))</f>
        <v>0.26703566013838909</v>
      </c>
      <c r="CE141" s="5">
        <f t="shared" si="538"/>
        <v>0.27606023256373463</v>
      </c>
      <c r="CF141" s="5">
        <f t="shared" ref="CF141:CG141" si="539">IF(AVERAGE(BE141:BE145)&lt;0,0,AVERAGE(BE141:BE145))</f>
        <v>0.50887283834531005</v>
      </c>
      <c r="CG141" s="5">
        <f t="shared" si="539"/>
        <v>0</v>
      </c>
      <c r="CH141" s="5">
        <f t="shared" si="498"/>
        <v>6.1551626862399234E-2</v>
      </c>
      <c r="CI141" s="5">
        <f t="shared" si="499"/>
        <v>0.67973066467548526</v>
      </c>
      <c r="CJ141" s="5">
        <f t="shared" si="500"/>
        <v>0.30151231523250382</v>
      </c>
      <c r="CK141" s="5">
        <f t="shared" si="501"/>
        <v>0.12335069541830693</v>
      </c>
      <c r="CL141" s="5">
        <f t="shared" si="502"/>
        <v>0.32495448460038789</v>
      </c>
      <c r="CM141" s="5">
        <f t="shared" si="503"/>
        <v>0</v>
      </c>
      <c r="CN141" s="5">
        <f t="shared" si="504"/>
        <v>0.85712542628921273</v>
      </c>
      <c r="CO141" s="5">
        <f t="shared" si="505"/>
        <v>0.5722428664734982</v>
      </c>
      <c r="CP141" s="5">
        <f t="shared" si="506"/>
        <v>0.24253905569147277</v>
      </c>
      <c r="CQ141" s="5">
        <f t="shared" si="507"/>
        <v>0.14396854882072771</v>
      </c>
      <c r="CR141" s="5">
        <f t="shared" ref="CR141:CS141" si="540">IF(AVERAGE(BH141:BH145)&lt;0,0,AVERAGE(BH141:BH145))</f>
        <v>0</v>
      </c>
      <c r="CS141" s="5">
        <f t="shared" si="540"/>
        <v>0.55492726177430796</v>
      </c>
      <c r="CT141" s="5">
        <f t="shared" si="509"/>
        <v>0.60509592409460533</v>
      </c>
      <c r="CU141" s="5">
        <f t="shared" si="510"/>
        <v>0.34526796596627041</v>
      </c>
    </row>
    <row r="142" spans="1:99" x14ac:dyDescent="0.25">
      <c r="A142" s="1">
        <f>eod_group_score_df_positive[[#This Row],[date]]</f>
        <v>45302</v>
      </c>
      <c r="B142" s="1" t="s">
        <v>277</v>
      </c>
      <c r="C142" s="2">
        <f>AVERAGE(eod_group_score_df_positive!C142:C146)</f>
        <v>0.11944981809935631</v>
      </c>
      <c r="D142" s="2">
        <f>AVERAGE(eod_group_score_df_positive!D142:D146)</f>
        <v>0.32212801204444175</v>
      </c>
      <c r="E142" s="2">
        <f>AVERAGE(eod_group_score_df_positive!E142:E146)</f>
        <v>0.1045415304256381</v>
      </c>
      <c r="F142" s="2">
        <f>AVERAGE(eod_group_score_df_positive!F142:F146)</f>
        <v>0.13402756975278537</v>
      </c>
      <c r="G142" s="2">
        <f>AVERAGE(eod_group_score_df_positive!G142:G146)</f>
        <v>0.24986759229178426</v>
      </c>
      <c r="H142" s="2">
        <f>AVERAGE(eod_group_score_df_positive!H142:H146)</f>
        <v>0.22922032276187382</v>
      </c>
      <c r="I142" s="2">
        <f>AVERAGE(eod_group_score_df_positive!I142:I146)</f>
        <v>0.77908416482843601</v>
      </c>
      <c r="J142" s="2">
        <f>AVERAGE(eod_group_score_df_positive!J142:J146)</f>
        <v>9.6618650046954968E-2</v>
      </c>
      <c r="K142" s="2">
        <f>AVERAGE(eod_group_score_df_positive!K142:K146)</f>
        <v>0.15460324776793341</v>
      </c>
      <c r="L142" s="2">
        <f>AVERAGE(eod_group_score_df_positive!L142:L146)</f>
        <v>1.6446318301835586E-2</v>
      </c>
      <c r="M142" s="2">
        <f>AVERAGE(eod_group_score_df_positive!M142:M146)</f>
        <v>0.28962707796559223</v>
      </c>
      <c r="N142" s="2">
        <f>AVERAGE(eod_group_score_df_positive!N142:N146)</f>
        <v>0.15088324448445622</v>
      </c>
      <c r="O142" s="2">
        <f>AVERAGE(eod_group_score_df_positive!O142:O146)</f>
        <v>0.18397235884933993</v>
      </c>
      <c r="P142" s="2">
        <f>AVERAGE(eod_group_score_df_positive!P142:P146)</f>
        <v>0.83836027944383207</v>
      </c>
      <c r="Q142" s="2">
        <f>AVERAGE(eod_group_score_df_positive!Q142:Q146)</f>
        <v>0.61066917533889864</v>
      </c>
      <c r="R142" s="2">
        <f>AVERAGE(eod_group_score_df_positive!R142:R146)</f>
        <v>5.4519045731294255E-3</v>
      </c>
      <c r="S142" s="2">
        <f>AVERAGE(eod_group_score_df_positive!S142:S146)</f>
        <v>8.3956891590002788E-2</v>
      </c>
      <c r="T142" s="2">
        <f>AVERAGE(eod_group_score_df_positive!T142:T146)</f>
        <v>0.30849560939653797</v>
      </c>
      <c r="U142" s="2">
        <f>AVERAGE(eod_group_score_df_positive!U142:U146)</f>
        <v>0.5357195136423758</v>
      </c>
      <c r="V142" s="2">
        <f>AVERAGE(eod_group_score_df_positive!V142:V146)</f>
        <v>0.14210672547870845</v>
      </c>
      <c r="W142" s="2">
        <f>AVERAGE(eod_group_score_df_positive!W142:W146)</f>
        <v>0.24436439006850819</v>
      </c>
      <c r="X142" s="2">
        <f>AVERAGE(eod_group_score_df_positive!X142:X146)</f>
        <v>0.29695856458869335</v>
      </c>
      <c r="Y142" s="2">
        <f>AVERAGE(eod_group_score_df_positive!Y142:Y146)</f>
        <v>0.32156289177530395</v>
      </c>
      <c r="Z142" s="1" t="s">
        <v>277</v>
      </c>
      <c r="AA142" s="2">
        <f>ABS(AVERAGE(eod_group_score_df_negative!C142:C146))</f>
        <v>0.16722150381414244</v>
      </c>
      <c r="AB142" s="2">
        <f>ABS(AVERAGE(eod_group_score_df_negative!D142:D146))</f>
        <v>6.6795357857620419E-2</v>
      </c>
      <c r="AC142" s="2">
        <f>ABS(AVERAGE(eod_group_score_df_negative!E142:E146))</f>
        <v>0.26938302163139072</v>
      </c>
      <c r="AD142" s="2">
        <f>ABS(AVERAGE(eod_group_score_df_negative!F142:F146))</f>
        <v>0.27054418600892893</v>
      </c>
      <c r="AE142" s="2">
        <f>ABS(AVERAGE(eod_group_score_df_negative!G142:G146))</f>
        <v>0.12576338139868878</v>
      </c>
      <c r="AF142" s="2">
        <f>ABS(AVERAGE(eod_group_score_df_negative!H142:H146))</f>
        <v>0.12250260653842945</v>
      </c>
      <c r="AG142" s="2">
        <f>ABS(AVERAGE(eod_group_score_df_negative!I142:I146))</f>
        <v>0.16642995996816548</v>
      </c>
      <c r="AH142" s="2">
        <f>ABS(AVERAGE(eod_group_score_df_negative!J142:J146))</f>
        <v>0.31839334191786473</v>
      </c>
      <c r="AI142" s="2">
        <f>ABS(AVERAGE(eod_group_score_df_negative!K142:K146))</f>
        <v>7.4695882028029639E-2</v>
      </c>
      <c r="AJ142" s="2">
        <f>ABS(AVERAGE(eod_group_score_df_negative!L142:L146))</f>
        <v>0.10950983949097784</v>
      </c>
      <c r="AK142" s="2">
        <f>ABS(AVERAGE(eod_group_score_df_negative!M142:M146))</f>
        <v>5.7473721685418103E-2</v>
      </c>
      <c r="AL142" s="2">
        <f>ABS(AVERAGE(eod_group_score_df_negative!N142:N146))</f>
        <v>7.6313479933009465E-2</v>
      </c>
      <c r="AM142" s="2">
        <f>ABS(AVERAGE(eod_group_score_df_negative!O142:O146))</f>
        <v>6.3058918801175867E-2</v>
      </c>
      <c r="AN142" s="2">
        <f>ABS(AVERAGE(eod_group_score_df_negative!P142:P146))</f>
        <v>0.18760790170209216</v>
      </c>
      <c r="AO142" s="2">
        <f>ABS(AVERAGE(eod_group_score_df_negative!Q142:Q146))</f>
        <v>4.6714519772888631E-2</v>
      </c>
      <c r="AP142" s="2">
        <f>ABS(AVERAGE(eod_group_score_df_negative!R142:R146))</f>
        <v>7.4671845058374736E-2</v>
      </c>
      <c r="AQ142" s="2">
        <f>ABS(AVERAGE(eod_group_score_df_negative!S142:S146))</f>
        <v>0.23320097033717335</v>
      </c>
      <c r="AR142" s="2">
        <f>ABS(AVERAGE(eod_group_score_df_negative!T142:T146))</f>
        <v>0.1748807576522666</v>
      </c>
      <c r="AS142" s="2">
        <f>ABS(AVERAGE(eod_group_score_df_negative!U142:U146))</f>
        <v>0.21393371298420263</v>
      </c>
      <c r="AT142" s="2">
        <f>ABS(AVERAGE(eod_group_score_df_negative!V142:V146))</f>
        <v>9.6766651568755552E-2</v>
      </c>
      <c r="AU142" s="2">
        <f>ABS(AVERAGE(eod_group_score_df_negative!W142:W146))</f>
        <v>0.1208597224470525</v>
      </c>
      <c r="AV142" s="2">
        <f>ABS(AVERAGE(eod_group_score_df_negative!X142:X146))</f>
        <v>0.13444004171716467</v>
      </c>
      <c r="AW142" s="2">
        <f>ABS(AVERAGE(eod_group_score_df_negative!Y142:Y146))</f>
        <v>0.18186644205994246</v>
      </c>
      <c r="AX142" t="s">
        <v>277</v>
      </c>
      <c r="AY142" s="4">
        <f t="shared" si="468"/>
        <v>-0.16664270913433374</v>
      </c>
      <c r="AZ142" s="4">
        <f t="shared" si="469"/>
        <v>0.65651147230139095</v>
      </c>
      <c r="BA142" s="4">
        <f t="shared" si="470"/>
        <v>-0.44084158234309245</v>
      </c>
      <c r="BB142" s="4">
        <f t="shared" si="471"/>
        <v>-0.3374348661564735</v>
      </c>
      <c r="BC142" s="4">
        <f t="shared" si="472"/>
        <v>0.33038865159016323</v>
      </c>
      <c r="BD142" s="4">
        <f t="shared" si="473"/>
        <v>0.30341415737592731</v>
      </c>
      <c r="BE142" s="4">
        <f t="shared" si="474"/>
        <v>0.64795880758742175</v>
      </c>
      <c r="BF142" s="4">
        <f t="shared" si="475"/>
        <v>-0.5343814062358696</v>
      </c>
      <c r="BG142" s="4">
        <f t="shared" si="476"/>
        <v>0.34848525509454675</v>
      </c>
      <c r="BH142" s="4">
        <f t="shared" si="477"/>
        <v>-0.73885646259727433</v>
      </c>
      <c r="BI142" s="4">
        <f t="shared" si="478"/>
        <v>0.66883555587768984</v>
      </c>
      <c r="BJ142" s="4">
        <f t="shared" si="479"/>
        <v>0.32821672382224815</v>
      </c>
      <c r="BK142" s="4">
        <f t="shared" si="480"/>
        <v>0.48946611618640756</v>
      </c>
      <c r="BL142" s="4">
        <f t="shared" si="481"/>
        <v>0.63428124741149539</v>
      </c>
      <c r="BM142" s="4">
        <f t="shared" si="482"/>
        <v>0.85787746145743726</v>
      </c>
      <c r="BN142" s="4">
        <f t="shared" si="483"/>
        <v>-0.86391289478579836</v>
      </c>
      <c r="BO142" s="4">
        <f t="shared" si="484"/>
        <v>-0.47056717383672825</v>
      </c>
      <c r="BP142" s="4">
        <f t="shared" si="485"/>
        <v>0.27641990972798391</v>
      </c>
      <c r="BQ142" s="4">
        <f t="shared" si="486"/>
        <v>0.42924620241575107</v>
      </c>
      <c r="BR142" s="4">
        <f t="shared" si="487"/>
        <v>0.18980798308446006</v>
      </c>
      <c r="BS142" s="4">
        <f t="shared" si="488"/>
        <v>0.33816131900708957</v>
      </c>
      <c r="BT142" s="4">
        <f t="shared" si="489"/>
        <v>0.37672472858269829</v>
      </c>
      <c r="BU142" s="4">
        <f t="shared" si="490"/>
        <v>0.2774896898659443</v>
      </c>
      <c r="BV142" t="s">
        <v>277</v>
      </c>
      <c r="BW142" s="1">
        <f t="shared" si="464"/>
        <v>45302</v>
      </c>
      <c r="BX142">
        <f>group_stock_price_index[[#This Row],[VNINDEX]]</f>
        <v>1162.22</v>
      </c>
      <c r="BY142" s="5">
        <f t="shared" si="491"/>
        <v>0.20492323038187638</v>
      </c>
      <c r="BZ142" s="5">
        <f t="shared" si="492"/>
        <v>0</v>
      </c>
      <c r="CA142" s="5">
        <f t="shared" si="493"/>
        <v>0.29067512346090962</v>
      </c>
      <c r="CB142" s="5">
        <f t="shared" si="494"/>
        <v>0</v>
      </c>
      <c r="CC142" s="5">
        <f t="shared" si="495"/>
        <v>0</v>
      </c>
      <c r="CD142" s="5">
        <f t="shared" ref="CD142:CE142" si="541">IF(AVERAGE(BS142:BS146)&lt;0,0,AVERAGE(BS142:BS146))</f>
        <v>0.49160852727524507</v>
      </c>
      <c r="CE142" s="5">
        <f t="shared" si="541"/>
        <v>0.44811483459099877</v>
      </c>
      <c r="CF142" s="5">
        <f t="shared" ref="CF142:CG142" si="542">IF(AVERAGE(BE142:BE146)&lt;0,0,AVERAGE(BE142:BE146))</f>
        <v>0.43896464032158294</v>
      </c>
      <c r="CG142" s="5">
        <f t="shared" si="542"/>
        <v>0</v>
      </c>
      <c r="CH142" s="5">
        <f t="shared" si="498"/>
        <v>0.21392817453191348</v>
      </c>
      <c r="CI142" s="5">
        <f t="shared" si="499"/>
        <v>0.77724140740743908</v>
      </c>
      <c r="CJ142" s="5">
        <f t="shared" si="500"/>
        <v>0.57290577832323453</v>
      </c>
      <c r="CK142" s="5">
        <f t="shared" si="501"/>
        <v>0.43271197498681985</v>
      </c>
      <c r="CL142" s="5">
        <f t="shared" si="502"/>
        <v>0.54884924130819013</v>
      </c>
      <c r="CM142" s="5">
        <f t="shared" si="503"/>
        <v>0</v>
      </c>
      <c r="CN142" s="5">
        <f t="shared" si="504"/>
        <v>0.84489935525128335</v>
      </c>
      <c r="CO142" s="5">
        <f t="shared" si="505"/>
        <v>0.62238174402938395</v>
      </c>
      <c r="CP142" s="5">
        <f t="shared" si="506"/>
        <v>0.19921628260054672</v>
      </c>
      <c r="CQ142" s="5">
        <f t="shared" si="507"/>
        <v>0.30564546502292189</v>
      </c>
      <c r="CR142" s="5">
        <f t="shared" ref="CR142:CS142" si="543">IF(AVERAGE(BH142:BH146)&lt;0,0,AVERAGE(BH142:BH146))</f>
        <v>0</v>
      </c>
      <c r="CS142" s="5">
        <f t="shared" si="543"/>
        <v>0.6347756397581763</v>
      </c>
      <c r="CT142" s="5">
        <f t="shared" si="509"/>
        <v>0.59179122692795039</v>
      </c>
      <c r="CU142" s="5">
        <f t="shared" si="510"/>
        <v>0.39530020951127287</v>
      </c>
    </row>
    <row r="143" spans="1:99" x14ac:dyDescent="0.25">
      <c r="A143" s="1">
        <f>eod_group_score_df_positive[[#This Row],[date]]</f>
        <v>45301</v>
      </c>
      <c r="B143" s="1" t="s">
        <v>277</v>
      </c>
      <c r="C143" s="2">
        <f>AVERAGE(eod_group_score_df_positive!C143:C147)</f>
        <v>0.17039554235759305</v>
      </c>
      <c r="D143" s="2">
        <f>AVERAGE(eod_group_score_df_positive!D143:D147)</f>
        <v>0.23319361236992067</v>
      </c>
      <c r="E143" s="2">
        <f>AVERAGE(eod_group_score_df_positive!E143:E147)</f>
        <v>0.10496178511157279</v>
      </c>
      <c r="F143" s="2">
        <f>AVERAGE(eod_group_score_df_positive!F143:F147)</f>
        <v>0.13383907752630456</v>
      </c>
      <c r="G143" s="2">
        <f>AVERAGE(eod_group_score_df_positive!G143:G147)</f>
        <v>0.2362827772019081</v>
      </c>
      <c r="H143" s="2">
        <f>AVERAGE(eod_group_score_df_positive!H143:H147)</f>
        <v>0.10474786834630331</v>
      </c>
      <c r="I143" s="2">
        <f>AVERAGE(eod_group_score_df_positive!I143:I147)</f>
        <v>0.81741353841379316</v>
      </c>
      <c r="J143" s="2">
        <f>AVERAGE(eod_group_score_df_positive!J143:J147)</f>
        <v>6.5301296900496464E-2</v>
      </c>
      <c r="K143" s="2">
        <f>AVERAGE(eod_group_score_df_positive!K143:K147)</f>
        <v>0.14244672349595877</v>
      </c>
      <c r="L143" s="2">
        <f>AVERAGE(eod_group_score_df_positive!L143:L147)</f>
        <v>1.4424651366965613E-2</v>
      </c>
      <c r="M143" s="2">
        <f>AVERAGE(eod_group_score_df_positive!M143:M147)</f>
        <v>0.2853951979471927</v>
      </c>
      <c r="N143" s="2">
        <f>AVERAGE(eod_group_score_df_positive!N143:N147)</f>
        <v>0.1387189909002082</v>
      </c>
      <c r="O143" s="2">
        <f>AVERAGE(eod_group_score_df_positive!O143:O147)</f>
        <v>0.2825825119801415</v>
      </c>
      <c r="P143" s="2">
        <f>AVERAGE(eod_group_score_df_positive!P143:P147)</f>
        <v>0.89921216203110943</v>
      </c>
      <c r="Q143" s="2">
        <f>AVERAGE(eod_group_score_df_positive!Q143:Q147)</f>
        <v>0.80438435954283793</v>
      </c>
      <c r="R143" s="2">
        <f>AVERAGE(eod_group_score_df_positive!R143:R147)</f>
        <v>1.5737006455392909E-2</v>
      </c>
      <c r="S143" s="2">
        <f>AVERAGE(eod_group_score_df_positive!S143:S147)</f>
        <v>5.1983460146475348E-2</v>
      </c>
      <c r="T143" s="2">
        <f>AVERAGE(eod_group_score_df_positive!T143:T147)</f>
        <v>0.29278394289408016</v>
      </c>
      <c r="U143" s="2">
        <f>AVERAGE(eod_group_score_df_positive!U143:U147)</f>
        <v>0.52900016835803698</v>
      </c>
      <c r="V143" s="2">
        <f>AVERAGE(eod_group_score_df_positive!V143:V147)</f>
        <v>0.17987291931538824</v>
      </c>
      <c r="W143" s="2">
        <f>AVERAGE(eod_group_score_df_positive!W143:W147)</f>
        <v>0.1162949368559987</v>
      </c>
      <c r="X143" s="2">
        <f>AVERAGE(eod_group_score_df_positive!X143:X147)</f>
        <v>0.21360582964645305</v>
      </c>
      <c r="Y143" s="2">
        <f>AVERAGE(eod_group_score_df_positive!Y143:Y147)</f>
        <v>0.32669462940834737</v>
      </c>
      <c r="Z143" s="1" t="s">
        <v>277</v>
      </c>
      <c r="AA143" s="2">
        <f>ABS(AVERAGE(eod_group_score_df_negative!C143:C147))</f>
        <v>0.31138881673050534</v>
      </c>
      <c r="AB143" s="2">
        <f>ABS(AVERAGE(eod_group_score_df_negative!D143:D147))</f>
        <v>1.3916470046096179E-2</v>
      </c>
      <c r="AC143" s="2">
        <f>ABS(AVERAGE(eod_group_score_df_negative!E143:E147))</f>
        <v>0.37266623566691226</v>
      </c>
      <c r="AD143" s="2">
        <f>ABS(AVERAGE(eod_group_score_df_negative!F143:F147))</f>
        <v>0.34528513442757219</v>
      </c>
      <c r="AE143" s="2">
        <f>ABS(AVERAGE(eod_group_score_df_negative!G143:G147))</f>
        <v>0.1666250122635568</v>
      </c>
      <c r="AF143" s="2">
        <f>ABS(AVERAGE(eod_group_score_df_negative!H143:H147))</f>
        <v>0.15284514428825763</v>
      </c>
      <c r="AG143" s="2">
        <f>ABS(AVERAGE(eod_group_score_df_negative!I143:I147))</f>
        <v>0.2048292896423495</v>
      </c>
      <c r="AH143" s="2">
        <f>ABS(AVERAGE(eod_group_score_df_negative!J143:J147))</f>
        <v>0.32126641022210378</v>
      </c>
      <c r="AI143" s="2">
        <f>ABS(AVERAGE(eod_group_score_df_negative!K143:K147))</f>
        <v>0.13113894651767219</v>
      </c>
      <c r="AJ143" s="2">
        <f>ABS(AVERAGE(eod_group_score_df_negative!L143:L147))</f>
        <v>0.1296517848439232</v>
      </c>
      <c r="AK143" s="2">
        <f>ABS(AVERAGE(eod_group_score_df_negative!M143:M147))</f>
        <v>5.9738176032050061E-2</v>
      </c>
      <c r="AL143" s="2">
        <f>ABS(AVERAGE(eod_group_score_df_negative!N143:N147))</f>
        <v>0.21089838063651398</v>
      </c>
      <c r="AM143" s="2">
        <f>ABS(AVERAGE(eod_group_score_df_negative!O143:O147))</f>
        <v>7.1002087286178156E-2</v>
      </c>
      <c r="AN143" s="2">
        <f>ABS(AVERAGE(eod_group_score_df_negative!P143:P147))</f>
        <v>0.20944645674280499</v>
      </c>
      <c r="AO143" s="2">
        <f>ABS(AVERAGE(eod_group_score_df_negative!Q143:Q147))</f>
        <v>5.3339248284959229E-2</v>
      </c>
      <c r="AP143" s="2">
        <f>ABS(AVERAGE(eod_group_score_df_negative!R143:R147))</f>
        <v>0.11012023142487984</v>
      </c>
      <c r="AQ143" s="2">
        <f>ABS(AVERAGE(eod_group_score_df_negative!S143:S147))</f>
        <v>0.38215802805482324</v>
      </c>
      <c r="AR143" s="2">
        <f>ABS(AVERAGE(eod_group_score_df_negative!T143:T147))</f>
        <v>0.22297903102662681</v>
      </c>
      <c r="AS143" s="2">
        <f>ABS(AVERAGE(eod_group_score_df_negative!U143:U147))</f>
        <v>0.41431143005831972</v>
      </c>
      <c r="AT143" s="2">
        <f>ABS(AVERAGE(eod_group_score_df_negative!V143:V147))</f>
        <v>0.14858703846786267</v>
      </c>
      <c r="AU143" s="2">
        <f>ABS(AVERAGE(eod_group_score_df_negative!W143:W147))</f>
        <v>0.19997209059804813</v>
      </c>
      <c r="AV143" s="2">
        <f>ABS(AVERAGE(eod_group_score_df_negative!X143:X147))</f>
        <v>0.19240846934932856</v>
      </c>
      <c r="AW143" s="2">
        <f>ABS(AVERAGE(eod_group_score_df_negative!Y143:Y147))</f>
        <v>0.22239159695805885</v>
      </c>
      <c r="AX143" t="s">
        <v>277</v>
      </c>
      <c r="AY143" s="4">
        <f t="shared" si="468"/>
        <v>-0.29264809393102459</v>
      </c>
      <c r="AZ143" s="4">
        <f t="shared" si="469"/>
        <v>0.88736623038579709</v>
      </c>
      <c r="BA143" s="4">
        <f t="shared" si="470"/>
        <v>-0.56048732258004563</v>
      </c>
      <c r="BB143" s="4">
        <f t="shared" si="471"/>
        <v>-0.44131782870873293</v>
      </c>
      <c r="BC143" s="4">
        <f t="shared" si="472"/>
        <v>0.17288761041519152</v>
      </c>
      <c r="BD143" s="4">
        <f t="shared" si="473"/>
        <v>-0.18671809242818402</v>
      </c>
      <c r="BE143" s="4">
        <f t="shared" si="474"/>
        <v>0.59925512017170146</v>
      </c>
      <c r="BF143" s="4">
        <f t="shared" si="475"/>
        <v>-0.66214820484326642</v>
      </c>
      <c r="BG143" s="4">
        <f t="shared" si="476"/>
        <v>4.1331758997915316E-2</v>
      </c>
      <c r="BH143" s="4">
        <f t="shared" si="477"/>
        <v>-0.79976390662728736</v>
      </c>
      <c r="BI143" s="4">
        <f t="shared" si="478"/>
        <v>0.65382556115455315</v>
      </c>
      <c r="BJ143" s="4">
        <f t="shared" si="479"/>
        <v>-0.20645252671240447</v>
      </c>
      <c r="BK143" s="4">
        <f t="shared" si="480"/>
        <v>0.59838699177788879</v>
      </c>
      <c r="BL143" s="4">
        <f t="shared" si="481"/>
        <v>0.62216239842263499</v>
      </c>
      <c r="BM143" s="4">
        <f t="shared" si="482"/>
        <v>0.87562602265305012</v>
      </c>
      <c r="BN143" s="4">
        <f t="shared" si="483"/>
        <v>-0.74992290121028338</v>
      </c>
      <c r="BO143" s="4">
        <f t="shared" si="484"/>
        <v>-0.76052295595222097</v>
      </c>
      <c r="BP143" s="4">
        <f t="shared" si="485"/>
        <v>0.13534300715077136</v>
      </c>
      <c r="BQ143" s="4">
        <f t="shared" si="486"/>
        <v>0.12158096910104588</v>
      </c>
      <c r="BR143" s="4">
        <f t="shared" si="487"/>
        <v>9.5250212715946844E-2</v>
      </c>
      <c r="BS143" s="4">
        <f t="shared" si="488"/>
        <v>-0.26457754517014143</v>
      </c>
      <c r="BT143" s="4">
        <f t="shared" si="489"/>
        <v>5.220840829880409E-2</v>
      </c>
      <c r="BU143" s="4">
        <f t="shared" si="490"/>
        <v>0.18995747378424843</v>
      </c>
      <c r="BV143" t="s">
        <v>277</v>
      </c>
      <c r="BW143" s="1">
        <f t="shared" si="464"/>
        <v>45301</v>
      </c>
      <c r="BX143">
        <f>group_stock_price_index[[#This Row],[VNINDEX]]</f>
        <v>1161.54</v>
      </c>
      <c r="BY143" s="5">
        <f t="shared" si="491"/>
        <v>0.35162382328189706</v>
      </c>
      <c r="BZ143" s="5">
        <f t="shared" si="492"/>
        <v>8.8674081313885822E-2</v>
      </c>
      <c r="CA143" s="5">
        <f t="shared" si="493"/>
        <v>0.25710334952495656</v>
      </c>
      <c r="CB143" s="5">
        <f t="shared" si="494"/>
        <v>0</v>
      </c>
      <c r="CC143" s="5">
        <f t="shared" si="495"/>
        <v>0</v>
      </c>
      <c r="CD143" s="5">
        <f t="shared" ref="CD143:CE143" si="544">IF(AVERAGE(BS143:BS147)&lt;0,0,AVERAGE(BS143:BS147))</f>
        <v>0.58692657454206931</v>
      </c>
      <c r="CE143" s="5">
        <f t="shared" si="544"/>
        <v>0.48710725213876005</v>
      </c>
      <c r="CF143" s="5">
        <f t="shared" ref="CF143:CG143" si="545">IF(AVERAGE(BE143:BE147)&lt;0,0,AVERAGE(BE143:BE147))</f>
        <v>0.33172306000519247</v>
      </c>
      <c r="CG143" s="5">
        <f t="shared" si="545"/>
        <v>0</v>
      </c>
      <c r="CH143" s="5">
        <f t="shared" si="498"/>
        <v>0.20881721652595173</v>
      </c>
      <c r="CI143" s="5">
        <f t="shared" si="499"/>
        <v>0.82314006447365351</v>
      </c>
      <c r="CJ143" s="5">
        <f t="shared" si="500"/>
        <v>0.66409242941568003</v>
      </c>
      <c r="CK143" s="5">
        <f t="shared" si="501"/>
        <v>0.40429091982011089</v>
      </c>
      <c r="CL143" s="5">
        <f t="shared" si="502"/>
        <v>0.65466514050752411</v>
      </c>
      <c r="CM143" s="5">
        <f t="shared" si="503"/>
        <v>0</v>
      </c>
      <c r="CN143" s="5">
        <f t="shared" si="504"/>
        <v>0.83892075232322905</v>
      </c>
      <c r="CO143" s="5">
        <f t="shared" si="505"/>
        <v>0.6631879749802273</v>
      </c>
      <c r="CP143" s="5">
        <f t="shared" si="506"/>
        <v>0.18304460031770772</v>
      </c>
      <c r="CQ143" s="5">
        <f t="shared" si="507"/>
        <v>0.29404110975396491</v>
      </c>
      <c r="CR143" s="5">
        <f t="shared" ref="CR143:CS143" si="546">IF(AVERAGE(BH143:BH147)&lt;0,0,AVERAGE(BH143:BH147))</f>
        <v>9.6927592955311462E-2</v>
      </c>
      <c r="CS143" s="5">
        <f t="shared" si="546"/>
        <v>0.62819432042666346</v>
      </c>
      <c r="CT143" s="5">
        <f t="shared" si="509"/>
        <v>0.55593325923528858</v>
      </c>
      <c r="CU143" s="5">
        <f t="shared" si="510"/>
        <v>0.42308192793246502</v>
      </c>
    </row>
    <row r="144" spans="1:99" x14ac:dyDescent="0.25">
      <c r="A144" s="1">
        <f>eod_group_score_df_positive[[#This Row],[date]]</f>
        <v>45300</v>
      </c>
      <c r="B144" s="1" t="s">
        <v>277</v>
      </c>
      <c r="C144" s="2">
        <f>AVERAGE(eod_group_score_df_positive!C144:C148)</f>
        <v>0.6898851171631748</v>
      </c>
      <c r="D144" s="2">
        <f>AVERAGE(eod_group_score_df_positive!D144:D148)</f>
        <v>6.2886755021094504E-2</v>
      </c>
      <c r="E144" s="2">
        <f>AVERAGE(eod_group_score_df_positive!E144:E148)</f>
        <v>0.43386440177606433</v>
      </c>
      <c r="F144" s="2">
        <f>AVERAGE(eod_group_score_df_positive!F144:F148)</f>
        <v>0.26585586750709467</v>
      </c>
      <c r="G144" s="2">
        <f>AVERAGE(eod_group_score_df_positive!G144:G148)</f>
        <v>0.32202582222044762</v>
      </c>
      <c r="H144" s="2">
        <f>AVERAGE(eod_group_score_df_positive!H144:H148)</f>
        <v>1.0752962544846383</v>
      </c>
      <c r="I144" s="2">
        <f>AVERAGE(eod_group_score_df_positive!I144:I148)</f>
        <v>0.97749067589935767</v>
      </c>
      <c r="J144" s="2">
        <f>AVERAGE(eod_group_score_df_positive!J144:J148)</f>
        <v>0.14438495643595525</v>
      </c>
      <c r="K144" s="2">
        <f>AVERAGE(eod_group_score_df_positive!K144:K148)</f>
        <v>1.2685887577021584</v>
      </c>
      <c r="L144" s="2">
        <f>AVERAGE(eod_group_score_df_positive!L144:L148)</f>
        <v>0.29964981896905007</v>
      </c>
      <c r="M144" s="2">
        <f>AVERAGE(eod_group_score_df_positive!M144:M148)</f>
        <v>0.34101455034714284</v>
      </c>
      <c r="N144" s="2">
        <f>AVERAGE(eod_group_score_df_positive!N144:N148)</f>
        <v>0.30828298037781343</v>
      </c>
      <c r="O144" s="2">
        <f>AVERAGE(eod_group_score_df_positive!O144:O148)</f>
        <v>0.31197142386690163</v>
      </c>
      <c r="P144" s="2">
        <f>AVERAGE(eod_group_score_df_positive!P144:P148)</f>
        <v>1.5537885103579039</v>
      </c>
      <c r="Q144" s="2">
        <f>AVERAGE(eod_group_score_df_positive!Q144:Q148)</f>
        <v>0.7682914519538897</v>
      </c>
      <c r="R144" s="2">
        <f>AVERAGE(eod_group_score_df_positive!R144:R148)</f>
        <v>4.8666609663435209E-2</v>
      </c>
      <c r="S144" s="2">
        <f>AVERAGE(eod_group_score_df_positive!S144:S148)</f>
        <v>0.3938349678274537</v>
      </c>
      <c r="T144" s="2">
        <f>AVERAGE(eod_group_score_df_positive!T144:T148)</f>
        <v>0.39153441095028862</v>
      </c>
      <c r="U144" s="2">
        <f>AVERAGE(eod_group_score_df_positive!U144:U148)</f>
        <v>0.98329876786058978</v>
      </c>
      <c r="V144" s="2">
        <f>AVERAGE(eod_group_score_df_positive!V144:V148)</f>
        <v>0.2537396555091907</v>
      </c>
      <c r="W144" s="2">
        <f>AVERAGE(eod_group_score_df_positive!W144:W148)</f>
        <v>1.6102200462714393</v>
      </c>
      <c r="X144" s="2">
        <f>AVERAGE(eod_group_score_df_positive!X144:X148)</f>
        <v>0.47362270756366576</v>
      </c>
      <c r="Y144" s="2">
        <f>AVERAGE(eod_group_score_df_positive!Y144:Y148)</f>
        <v>0.46979507134344906</v>
      </c>
      <c r="Z144" s="1" t="s">
        <v>277</v>
      </c>
      <c r="AA144" s="2">
        <f>ABS(AVERAGE(eod_group_score_df_negative!C144:C148))</f>
        <v>0.30165768051231401</v>
      </c>
      <c r="AB144" s="2">
        <f>ABS(AVERAGE(eod_group_score_df_negative!D144:D148))</f>
        <v>1.7890777610641007E-2</v>
      </c>
      <c r="AC144" s="2">
        <f>ABS(AVERAGE(eod_group_score_df_negative!E144:E148))</f>
        <v>0.27619414979978169</v>
      </c>
      <c r="AD144" s="2">
        <f>ABS(AVERAGE(eod_group_score_df_negative!F144:F148))</f>
        <v>0.20841769974963426</v>
      </c>
      <c r="AE144" s="2">
        <f>ABS(AVERAGE(eod_group_score_df_negative!G144:G148))</f>
        <v>8.5383508408639355E-2</v>
      </c>
      <c r="AF144" s="2">
        <f>ABS(AVERAGE(eod_group_score_df_negative!H144:H148))</f>
        <v>6.5936917558594682E-2</v>
      </c>
      <c r="AG144" s="2">
        <f>ABS(AVERAGE(eod_group_score_df_negative!I144:I148))</f>
        <v>0.16776173154209306</v>
      </c>
      <c r="AH144" s="2">
        <f>ABS(AVERAGE(eod_group_score_df_negative!J144:J148))</f>
        <v>0.30471243335544745</v>
      </c>
      <c r="AI144" s="2">
        <f>ABS(AVERAGE(eod_group_score_df_negative!K144:K148))</f>
        <v>0.12585322004273233</v>
      </c>
      <c r="AJ144" s="2">
        <f>ABS(AVERAGE(eod_group_score_df_negative!L144:L148))</f>
        <v>0.12351196175946696</v>
      </c>
      <c r="AK144" s="2">
        <f>ABS(AVERAGE(eod_group_score_df_negative!M144:M148))</f>
        <v>4.4699283416240673E-2</v>
      </c>
      <c r="AL144" s="2">
        <f>ABS(AVERAGE(eod_group_score_df_negative!N144:N148))</f>
        <v>0.19206057431645809</v>
      </c>
      <c r="AM144" s="2">
        <f>ABS(AVERAGE(eod_group_score_df_negative!O144:O148))</f>
        <v>7.5570718779782983E-2</v>
      </c>
      <c r="AN144" s="2">
        <f>ABS(AVERAGE(eod_group_score_df_negative!P144:P148))</f>
        <v>0.12415715904976646</v>
      </c>
      <c r="AO144" s="2">
        <f>ABS(AVERAGE(eod_group_score_df_negative!Q144:Q148))</f>
        <v>5.6180550046737464E-2</v>
      </c>
      <c r="AP144" s="2">
        <f>ABS(AVERAGE(eod_group_score_df_negative!R144:R148))</f>
        <v>4.3367172195681938E-2</v>
      </c>
      <c r="AQ144" s="2">
        <f>ABS(AVERAGE(eod_group_score_df_negative!S144:S148))</f>
        <v>0.37198709505214561</v>
      </c>
      <c r="AR144" s="2">
        <f>ABS(AVERAGE(eod_group_score_df_negative!T144:T148))</f>
        <v>0.17495151404870984</v>
      </c>
      <c r="AS144" s="2">
        <f>ABS(AVERAGE(eod_group_score_df_negative!U144:U148))</f>
        <v>0.36522228504355725</v>
      </c>
      <c r="AT144" s="2">
        <f>ABS(AVERAGE(eod_group_score_df_negative!V144:V148))</f>
        <v>0.11281060309813107</v>
      </c>
      <c r="AU144" s="2">
        <f>ABS(AVERAGE(eod_group_score_df_negative!W144:W148))</f>
        <v>0.21984140563645038</v>
      </c>
      <c r="AV144" s="2">
        <f>ABS(AVERAGE(eod_group_score_df_negative!X144:X148))</f>
        <v>0.10698253220154216</v>
      </c>
      <c r="AW144" s="2">
        <f>ABS(AVERAGE(eod_group_score_df_negative!Y144:Y148))</f>
        <v>9.6987043217981378E-2</v>
      </c>
      <c r="AX144" t="s">
        <v>277</v>
      </c>
      <c r="AY144" s="4">
        <f t="shared" si="468"/>
        <v>0.39153875915492203</v>
      </c>
      <c r="AZ144" s="4">
        <f t="shared" si="469"/>
        <v>0.55703579874852083</v>
      </c>
      <c r="BA144" s="4">
        <f t="shared" si="470"/>
        <v>0.22205246542888915</v>
      </c>
      <c r="BB144" s="4">
        <f t="shared" si="471"/>
        <v>0.12110767228646452</v>
      </c>
      <c r="BC144" s="4">
        <f t="shared" si="472"/>
        <v>0.58084657375520898</v>
      </c>
      <c r="BD144" s="4">
        <f t="shared" si="473"/>
        <v>0.88444619526692692</v>
      </c>
      <c r="BE144" s="4">
        <f t="shared" si="474"/>
        <v>0.70703099080685472</v>
      </c>
      <c r="BF144" s="4">
        <f t="shared" si="475"/>
        <v>-0.35699935150805778</v>
      </c>
      <c r="BG144" s="4">
        <f t="shared" si="476"/>
        <v>0.81949307027279306</v>
      </c>
      <c r="BH144" s="4">
        <f t="shared" si="477"/>
        <v>0.41624235748876814</v>
      </c>
      <c r="BI144" s="4">
        <f t="shared" si="478"/>
        <v>0.7682256662660355</v>
      </c>
      <c r="BJ144" s="4">
        <f t="shared" si="479"/>
        <v>0.23228520677631501</v>
      </c>
      <c r="BK144" s="4">
        <f t="shared" si="480"/>
        <v>0.60999999502671121</v>
      </c>
      <c r="BL144" s="4">
        <f t="shared" si="481"/>
        <v>0.85201289730245544</v>
      </c>
      <c r="BM144" s="4">
        <f t="shared" si="482"/>
        <v>0.86371750669419389</v>
      </c>
      <c r="BN144" s="4">
        <f t="shared" si="483"/>
        <v>5.7581437605872893E-2</v>
      </c>
      <c r="BO144" s="4">
        <f t="shared" si="484"/>
        <v>2.8528654153886602E-2</v>
      </c>
      <c r="BP144" s="4">
        <f t="shared" si="485"/>
        <v>0.38232705764395064</v>
      </c>
      <c r="BQ144" s="4">
        <f t="shared" si="486"/>
        <v>0.45833654690518605</v>
      </c>
      <c r="BR144" s="4">
        <f t="shared" si="487"/>
        <v>0.38447402259790575</v>
      </c>
      <c r="BS144" s="4">
        <f t="shared" si="488"/>
        <v>0.75974423655854872</v>
      </c>
      <c r="BT144" s="4">
        <f t="shared" si="489"/>
        <v>0.63147927412847649</v>
      </c>
      <c r="BU144" s="4">
        <f t="shared" si="490"/>
        <v>0.65776251322599033</v>
      </c>
      <c r="BV144" t="s">
        <v>277</v>
      </c>
      <c r="BW144" s="1">
        <f t="shared" si="464"/>
        <v>45300</v>
      </c>
      <c r="BX144">
        <f>group_stock_price_index[[#This Row],[VNINDEX]]</f>
        <v>1158.5899999999999</v>
      </c>
      <c r="BY144" s="5">
        <f t="shared" si="491"/>
        <v>0.57835680734514427</v>
      </c>
      <c r="BZ144" s="5">
        <f t="shared" si="492"/>
        <v>0.28205965527918203</v>
      </c>
      <c r="CA144" s="5">
        <f t="shared" si="493"/>
        <v>0.2694287646946289</v>
      </c>
      <c r="CB144" s="5">
        <f t="shared" si="494"/>
        <v>0.15876195977171942</v>
      </c>
      <c r="CC144" s="5">
        <f t="shared" si="495"/>
        <v>0</v>
      </c>
      <c r="CD144" s="5">
        <f t="shared" ref="CD144:CE144" si="547">IF(AVERAGE(BS144:BS148)&lt;0,0,AVERAGE(BS144:BS148))</f>
        <v>0.82055578753954017</v>
      </c>
      <c r="CE144" s="5">
        <f t="shared" si="547"/>
        <v>0.62241876736821644</v>
      </c>
      <c r="CF144" s="5">
        <f t="shared" ref="CF144:CG144" si="548">IF(AVERAGE(BE144:BE148)&lt;0,0,AVERAGE(BE144:BE148))</f>
        <v>0.23119115591926351</v>
      </c>
      <c r="CG144" s="5">
        <f t="shared" si="548"/>
        <v>0.12826206972265947</v>
      </c>
      <c r="CH144" s="5">
        <f t="shared" si="498"/>
        <v>0.38266611730259836</v>
      </c>
      <c r="CI144" s="5">
        <f t="shared" si="499"/>
        <v>0.87895134050297474</v>
      </c>
      <c r="CJ144" s="5">
        <f t="shared" si="500"/>
        <v>0.81994211898683766</v>
      </c>
      <c r="CK144" s="5">
        <f t="shared" si="501"/>
        <v>0.48682953717489541</v>
      </c>
      <c r="CL144" s="5">
        <f t="shared" si="502"/>
        <v>0.85740110640819334</v>
      </c>
      <c r="CM144" s="5">
        <f t="shared" si="503"/>
        <v>0</v>
      </c>
      <c r="CN144" s="5">
        <f t="shared" si="504"/>
        <v>0.8262344706491962</v>
      </c>
      <c r="CO144" s="5">
        <f t="shared" si="505"/>
        <v>0.66787161203093848</v>
      </c>
      <c r="CP144" s="5">
        <f t="shared" si="506"/>
        <v>0.21637515273011215</v>
      </c>
      <c r="CQ144" s="5">
        <f t="shared" si="507"/>
        <v>0.26898161891084549</v>
      </c>
      <c r="CR144" s="5">
        <f t="shared" ref="CR144:CS144" si="549">IF(AVERAGE(BH144:BH148)&lt;0,0,AVERAGE(BH144:BH148))</f>
        <v>0.34940069262525542</v>
      </c>
      <c r="CS144" s="5">
        <f t="shared" si="549"/>
        <v>0.61494933061964441</v>
      </c>
      <c r="CT144" s="5">
        <f t="shared" si="509"/>
        <v>0.44966878169422514</v>
      </c>
      <c r="CU144" s="5">
        <f t="shared" si="510"/>
        <v>0.5191077589242068</v>
      </c>
    </row>
    <row r="145" spans="1:99" x14ac:dyDescent="0.25">
      <c r="A145" s="1">
        <f>eod_group_score_df_positive[[#This Row],[date]]</f>
        <v>45299</v>
      </c>
      <c r="B145" s="1" t="s">
        <v>277</v>
      </c>
      <c r="C145" s="2">
        <f>AVERAGE(eod_group_score_df_positive!C145:C149)</f>
        <v>0.7220407432794258</v>
      </c>
      <c r="D145" s="2">
        <f>AVERAGE(eod_group_score_df_positive!D145:D149)</f>
        <v>6.4118706033261724E-2</v>
      </c>
      <c r="E145" s="2">
        <f>AVERAGE(eod_group_score_df_positive!E145:E149)</f>
        <v>0.42668347395485251</v>
      </c>
      <c r="F145" s="2">
        <f>AVERAGE(eod_group_score_df_positive!F145:F149)</f>
        <v>0.2081656128307931</v>
      </c>
      <c r="G145" s="2">
        <f>AVERAGE(eod_group_score_df_positive!G145:G149)</f>
        <v>0.32001490736564853</v>
      </c>
      <c r="H145" s="2">
        <f>AVERAGE(eod_group_score_df_positive!H145:H149)</f>
        <v>1.4957969868340986</v>
      </c>
      <c r="I145" s="2">
        <f>AVERAGE(eod_group_score_df_positive!I145:I149)</f>
        <v>0.50609232184917885</v>
      </c>
      <c r="J145" s="2">
        <f>AVERAGE(eod_group_score_df_positive!J145:J149)</f>
        <v>0.13896622494324912</v>
      </c>
      <c r="K145" s="2">
        <f>AVERAGE(eod_group_score_df_positive!K145:K149)</f>
        <v>1.226674249971611</v>
      </c>
      <c r="L145" s="2">
        <f>AVERAGE(eod_group_score_df_positive!L145:L149)</f>
        <v>0.2978022227724999</v>
      </c>
      <c r="M145" s="2">
        <f>AVERAGE(eod_group_score_df_positive!M145:M149)</f>
        <v>0.22652953256352854</v>
      </c>
      <c r="N145" s="2">
        <f>AVERAGE(eod_group_score_df_positive!N145:N149)</f>
        <v>0.39093123259285034</v>
      </c>
      <c r="O145" s="2">
        <f>AVERAGE(eod_group_score_df_positive!O145:O149)</f>
        <v>0.32711065856795302</v>
      </c>
      <c r="P145" s="2">
        <f>AVERAGE(eod_group_score_df_positive!P145:P149)</f>
        <v>1.7003507616443501</v>
      </c>
      <c r="Q145" s="2">
        <f>AVERAGE(eod_group_score_df_positive!Q145:Q149)</f>
        <v>0.77448436321629333</v>
      </c>
      <c r="R145" s="2">
        <f>AVERAGE(eod_group_score_df_positive!R145:R149)</f>
        <v>8.8235720657683855E-2</v>
      </c>
      <c r="S145" s="2">
        <f>AVERAGE(eod_group_score_df_positive!S145:S149)</f>
        <v>0.41766790731507247</v>
      </c>
      <c r="T145" s="2">
        <f>AVERAGE(eod_group_score_df_positive!T145:T149)</f>
        <v>0.25670066046331602</v>
      </c>
      <c r="U145" s="2">
        <f>AVERAGE(eod_group_score_df_positive!U145:U149)</f>
        <v>0.99535046572665231</v>
      </c>
      <c r="V145" s="2">
        <f>AVERAGE(eod_group_score_df_positive!V145:V149)</f>
        <v>0.25104803844776435</v>
      </c>
      <c r="W145" s="2">
        <f>AVERAGE(eod_group_score_df_positive!W145:W149)</f>
        <v>1.6270639065844654</v>
      </c>
      <c r="X145" s="2">
        <f>AVERAGE(eod_group_score_df_positive!X145:X149)</f>
        <v>0.47281874894118525</v>
      </c>
      <c r="Y145" s="2">
        <f>AVERAGE(eod_group_score_df_positive!Y145:Y149)</f>
        <v>0.3189351196138609</v>
      </c>
      <c r="Z145" s="1" t="s">
        <v>277</v>
      </c>
      <c r="AA145" s="2">
        <f>ABS(AVERAGE(eod_group_score_df_negative!C145:C149))</f>
        <v>0.24053050428290207</v>
      </c>
      <c r="AB145" s="2">
        <f>ABS(AVERAGE(eod_group_score_df_negative!D145:D149))</f>
        <v>2.7696822872444671E-2</v>
      </c>
      <c r="AC145" s="2">
        <f>ABS(AVERAGE(eod_group_score_df_negative!E145:E149))</f>
        <v>0.27522690140243083</v>
      </c>
      <c r="AD145" s="2">
        <f>ABS(AVERAGE(eod_group_score_df_negative!F145:F149))</f>
        <v>0.43585724385033126</v>
      </c>
      <c r="AE145" s="2">
        <f>ABS(AVERAGE(eod_group_score_df_negative!G145:G149))</f>
        <v>0.18350145432974441</v>
      </c>
      <c r="AF145" s="2">
        <f>ABS(AVERAGE(eod_group_score_df_negative!H145:H149))</f>
        <v>6.5391298622463692E-2</v>
      </c>
      <c r="AG145" s="2">
        <f>ABS(AVERAGE(eod_group_score_df_negative!I145:I149))</f>
        <v>0.395032329292059</v>
      </c>
      <c r="AH145" s="2">
        <f>ABS(AVERAGE(eod_group_score_df_negative!J145:J149))</f>
        <v>0.12956310649930097</v>
      </c>
      <c r="AI145" s="2">
        <f>ABS(AVERAGE(eod_group_score_df_negative!K145:K149))</f>
        <v>0.13308975074658308</v>
      </c>
      <c r="AJ145" s="2">
        <f>ABS(AVERAGE(eod_group_score_df_negative!L145:L149))</f>
        <v>0.2015033664290499</v>
      </c>
      <c r="AK145" s="2">
        <f>ABS(AVERAGE(eod_group_score_df_negative!M145:M149))</f>
        <v>7.5815560661871867E-2</v>
      </c>
      <c r="AL145" s="2">
        <f>ABS(AVERAGE(eod_group_score_df_negative!N145:N149))</f>
        <v>0.19531682041363302</v>
      </c>
      <c r="AM145" s="2">
        <f>ABS(AVERAGE(eod_group_score_df_negative!O145:O149))</f>
        <v>5.182274882605746E-2</v>
      </c>
      <c r="AN145" s="2">
        <f>ABS(AVERAGE(eod_group_score_df_negative!P145:P149))</f>
        <v>0.11583556043647243</v>
      </c>
      <c r="AO145" s="2">
        <f>ABS(AVERAGE(eod_group_score_df_negative!Q145:Q149))</f>
        <v>7.3589793171292911E-2</v>
      </c>
      <c r="AP145" s="2">
        <f>ABS(AVERAGE(eod_group_score_df_negative!R145:R149))</f>
        <v>8.2936283189930543E-2</v>
      </c>
      <c r="AQ145" s="2">
        <f>ABS(AVERAGE(eod_group_score_df_negative!S145:S149))</f>
        <v>0.38351407786339997</v>
      </c>
      <c r="AR145" s="2">
        <f>ABS(AVERAGE(eod_group_score_df_negative!T145:T149))</f>
        <v>0.18319257263460859</v>
      </c>
      <c r="AS145" s="2">
        <f>ABS(AVERAGE(eod_group_score_df_negative!U145:U149))</f>
        <v>0.28871894996390701</v>
      </c>
      <c r="AT145" s="2">
        <f>ABS(AVERAGE(eod_group_score_df_negative!V145:V149))</f>
        <v>9.1978767242762882E-2</v>
      </c>
      <c r="AU145" s="2">
        <f>ABS(AVERAGE(eod_group_score_df_negative!W145:W149))</f>
        <v>0.16616575074812184</v>
      </c>
      <c r="AV145" s="2">
        <f>ABS(AVERAGE(eod_group_score_df_negative!X145:X149))</f>
        <v>0.12388703692050988</v>
      </c>
      <c r="AW145" s="2">
        <f>ABS(AVERAGE(eod_group_score_df_negative!Y145:Y149))</f>
        <v>0.11832355406776532</v>
      </c>
      <c r="AX145" t="s">
        <v>277</v>
      </c>
      <c r="AY145" s="4">
        <f t="shared" si="468"/>
        <v>0.50023334918420703</v>
      </c>
      <c r="AZ145" s="4">
        <f t="shared" si="469"/>
        <v>0.39668543649323151</v>
      </c>
      <c r="BA145" s="4">
        <f t="shared" si="470"/>
        <v>0.2157776517768781</v>
      </c>
      <c r="BB145" s="4">
        <f t="shared" si="471"/>
        <v>-0.3535458853012034</v>
      </c>
      <c r="BC145" s="4">
        <f t="shared" si="472"/>
        <v>0.27112019275053717</v>
      </c>
      <c r="BD145" s="4">
        <f t="shared" si="473"/>
        <v>0.91622881207651352</v>
      </c>
      <c r="BE145" s="4">
        <f t="shared" si="474"/>
        <v>0.12324598202531344</v>
      </c>
      <c r="BF145" s="4">
        <f t="shared" si="475"/>
        <v>3.5017099969803012E-2</v>
      </c>
      <c r="BG145" s="4">
        <f t="shared" si="476"/>
        <v>0.80424580930766165</v>
      </c>
      <c r="BH145" s="4">
        <f t="shared" si="477"/>
        <v>0.19286556855380602</v>
      </c>
      <c r="BI145" s="4">
        <f t="shared" si="478"/>
        <v>0.49848327384396596</v>
      </c>
      <c r="BJ145" s="4">
        <f t="shared" si="479"/>
        <v>0.33367174726813809</v>
      </c>
      <c r="BK145" s="4">
        <f t="shared" si="480"/>
        <v>0.72648097098405051</v>
      </c>
      <c r="BL145" s="4">
        <f t="shared" si="481"/>
        <v>0.87244088447515833</v>
      </c>
      <c r="BM145" s="4">
        <f t="shared" si="482"/>
        <v>0.82645434336838597</v>
      </c>
      <c r="BN145" s="4">
        <f t="shared" si="483"/>
        <v>3.0959720915992365E-2</v>
      </c>
      <c r="BO145" s="4">
        <f t="shared" si="484"/>
        <v>4.2629302809478853E-2</v>
      </c>
      <c r="BP145" s="4">
        <f t="shared" si="485"/>
        <v>0.1671043841957528</v>
      </c>
      <c r="BQ145" s="4">
        <f t="shared" si="486"/>
        <v>0.55030632077061514</v>
      </c>
      <c r="BR145" s="4">
        <f t="shared" si="487"/>
        <v>0.46372256793397942</v>
      </c>
      <c r="BS145" s="4">
        <f t="shared" si="488"/>
        <v>0.81467432231151937</v>
      </c>
      <c r="BT145" s="4">
        <f t="shared" si="489"/>
        <v>0.58476341320670722</v>
      </c>
      <c r="BU145" s="4">
        <f t="shared" si="490"/>
        <v>0.45879379328713671</v>
      </c>
      <c r="BV145" t="s">
        <v>277</v>
      </c>
      <c r="BW145" s="1">
        <f t="shared" si="464"/>
        <v>45299</v>
      </c>
      <c r="BX145">
        <f>group_stock_price_index[[#This Row],[VNINDEX]]</f>
        <v>1160.19</v>
      </c>
      <c r="BY145" s="5">
        <f t="shared" si="491"/>
        <v>0.59483943186203614</v>
      </c>
      <c r="BZ145" s="5">
        <f t="shared" si="492"/>
        <v>0.24899356282796076</v>
      </c>
      <c r="CA145" s="5">
        <f t="shared" si="493"/>
        <v>0.16903598391896152</v>
      </c>
      <c r="CB145" s="5">
        <f t="shared" si="494"/>
        <v>0.19821652975977658</v>
      </c>
      <c r="CC145" s="5">
        <f t="shared" si="495"/>
        <v>0</v>
      </c>
      <c r="CD145" s="5">
        <f t="shared" ref="CD145:CE145" si="550">IF(AVERAGE(BS145:BS149)&lt;0,0,AVERAGE(BS145:BS149))</f>
        <v>0.71968546896502583</v>
      </c>
      <c r="CE145" s="5">
        <f t="shared" si="550"/>
        <v>0.60489689229025623</v>
      </c>
      <c r="CF145" s="5">
        <f t="shared" ref="CF145:CG145" si="551">IF(AVERAGE(BE145:BE149)&lt;0,0,AVERAGE(BE145:BE149))</f>
        <v>2.7688066620893438E-2</v>
      </c>
      <c r="CG145" s="5">
        <f t="shared" si="551"/>
        <v>0.1933083119952555</v>
      </c>
      <c r="CH145" s="5">
        <f t="shared" si="498"/>
        <v>0.45660852898774146</v>
      </c>
      <c r="CI145" s="5">
        <f t="shared" si="499"/>
        <v>0.86319103482181381</v>
      </c>
      <c r="CJ145" s="5">
        <f t="shared" si="500"/>
        <v>0.67066894951583012</v>
      </c>
      <c r="CK145" s="5">
        <f t="shared" si="501"/>
        <v>0.30249624230477923</v>
      </c>
      <c r="CL145" s="5">
        <f t="shared" si="502"/>
        <v>0.80162650454665663</v>
      </c>
      <c r="CM145" s="5">
        <f t="shared" si="503"/>
        <v>0</v>
      </c>
      <c r="CN145" s="5">
        <f t="shared" si="504"/>
        <v>0.79401542457745244</v>
      </c>
      <c r="CO145" s="5">
        <f t="shared" si="505"/>
        <v>0.6875179304380088</v>
      </c>
      <c r="CP145" s="5">
        <f t="shared" si="506"/>
        <v>0.19100256238986507</v>
      </c>
      <c r="CQ145" s="5">
        <f t="shared" si="507"/>
        <v>7.2451086432417294E-2</v>
      </c>
      <c r="CR145" s="5">
        <f t="shared" ref="CR145:CS145" si="552">IF(AVERAGE(BH145:BH149)&lt;0,0,AVERAGE(BH145:BH149))</f>
        <v>0.33145809155108003</v>
      </c>
      <c r="CS145" s="5">
        <f t="shared" si="552"/>
        <v>0.54454822578158901</v>
      </c>
      <c r="CT145" s="5">
        <f t="shared" si="509"/>
        <v>0.44640638049251696</v>
      </c>
      <c r="CU145" s="5">
        <f t="shared" si="510"/>
        <v>0.50209802758703392</v>
      </c>
    </row>
    <row r="146" spans="1:99" x14ac:dyDescent="0.25">
      <c r="A146" s="1">
        <f>eod_group_score_df_positive[[#This Row],[date]]</f>
        <v>45296</v>
      </c>
      <c r="B146" s="1" t="s">
        <v>277</v>
      </c>
      <c r="C146" s="2">
        <f>AVERAGE(eod_group_score_df_positive!C146:C150)</f>
        <v>0.72076817884533717</v>
      </c>
      <c r="D146" s="2">
        <f>AVERAGE(eod_group_score_df_positive!D146:D150)</f>
        <v>7.5168444789213237E-2</v>
      </c>
      <c r="E146" s="2">
        <f>AVERAGE(eod_group_score_df_positive!E146:E150)</f>
        <v>0.46076175209296688</v>
      </c>
      <c r="F146" s="2">
        <f>AVERAGE(eod_group_score_df_positive!F146:F150)</f>
        <v>0.22002109720620783</v>
      </c>
      <c r="G146" s="2">
        <f>AVERAGE(eod_group_score_df_positive!G146:G150)</f>
        <v>0.22386066642589855</v>
      </c>
      <c r="H146" s="2">
        <f>AVERAGE(eod_group_score_df_positive!H146:H150)</f>
        <v>1.7056536772044193</v>
      </c>
      <c r="I146" s="2">
        <f>AVERAGE(eod_group_score_df_positive!I146:I150)</f>
        <v>0.4076818536806644</v>
      </c>
      <c r="J146" s="2">
        <f>AVERAGE(eod_group_score_df_positive!J146:J150)</f>
        <v>0.19182924220860784</v>
      </c>
      <c r="K146" s="2">
        <f>AVERAGE(eod_group_score_df_positive!K146:K150)</f>
        <v>1.2374097215840703</v>
      </c>
      <c r="L146" s="2">
        <f>AVERAGE(eod_group_score_df_positive!L146:L150)</f>
        <v>0.32489785208374383</v>
      </c>
      <c r="M146" s="2">
        <f>AVERAGE(eod_group_score_df_positive!M146:M150)</f>
        <v>0.27432431802799895</v>
      </c>
      <c r="N146" s="2">
        <f>AVERAGE(eod_group_score_df_positive!N146:N150)</f>
        <v>0.41197684913188565</v>
      </c>
      <c r="O146" s="2">
        <f>AVERAGE(eod_group_score_df_positive!O146:O150)</f>
        <v>0.31247249235673569</v>
      </c>
      <c r="P146" s="2">
        <f>AVERAGE(eod_group_score_df_positive!P146:P150)</f>
        <v>1.2366019609042744</v>
      </c>
      <c r="Q146" s="2">
        <f>AVERAGE(eod_group_score_df_positive!Q146:Q150)</f>
        <v>0.91904445134221413</v>
      </c>
      <c r="R146" s="2">
        <f>AVERAGE(eod_group_score_df_positive!R146:R150)</f>
        <v>0.11229498224442327</v>
      </c>
      <c r="S146" s="2">
        <f>AVERAGE(eod_group_score_df_positive!S146:S150)</f>
        <v>0.49553805496878756</v>
      </c>
      <c r="T146" s="2">
        <f>AVERAGE(eod_group_score_df_positive!T146:T150)</f>
        <v>0.25837114845721249</v>
      </c>
      <c r="U146" s="2">
        <f>AVERAGE(eod_group_score_df_positive!U146:U150)</f>
        <v>0.98538335586720538</v>
      </c>
      <c r="V146" s="2">
        <f>AVERAGE(eod_group_score_df_positive!V146:V150)</f>
        <v>0.26207974927658872</v>
      </c>
      <c r="W146" s="2">
        <f>AVERAGE(eod_group_score_df_positive!W146:W150)</f>
        <v>1.5797095906030396</v>
      </c>
      <c r="X146" s="2">
        <f>AVERAGE(eod_group_score_df_positive!X146:X150)</f>
        <v>0.51376477075347415</v>
      </c>
      <c r="Y146" s="2">
        <f>AVERAGE(eod_group_score_df_positive!Y146:Y150)</f>
        <v>0.3388871716103935</v>
      </c>
      <c r="Z146" s="1" t="s">
        <v>277</v>
      </c>
      <c r="AA146" s="2">
        <f>ABS(AVERAGE(eod_group_score_df_negative!C146:C150))</f>
        <v>0.18464279230250802</v>
      </c>
      <c r="AB146" s="2">
        <f>ABS(AVERAGE(eod_group_score_df_negative!D146:D150))</f>
        <v>2.7706396431537762E-2</v>
      </c>
      <c r="AC146" s="2">
        <f>ABS(AVERAGE(eod_group_score_df_negative!E146:E150))</f>
        <v>0.2804913230882779</v>
      </c>
      <c r="AD146" s="2">
        <f>ABS(AVERAGE(eod_group_score_df_negative!F146:F150))</f>
        <v>0.43283511603584313</v>
      </c>
      <c r="AE146" s="2">
        <f>ABS(AVERAGE(eod_group_score_df_negative!G146:G150))</f>
        <v>0.18385087717169432</v>
      </c>
      <c r="AF146" s="2">
        <f>ABS(AVERAGE(eod_group_score_df_negative!H146:H150))</f>
        <v>0.16163724512221386</v>
      </c>
      <c r="AG146" s="2">
        <f>ABS(AVERAGE(eod_group_score_df_negative!I146:I150))</f>
        <v>0.32205960874681272</v>
      </c>
      <c r="AH146" s="2">
        <f>ABS(AVERAGE(eod_group_score_df_negative!J146:J150))</f>
        <v>0.10184636724490778</v>
      </c>
      <c r="AI146" s="2">
        <f>ABS(AVERAGE(eod_group_score_df_negative!K146:K150))</f>
        <v>9.9627310246260814E-2</v>
      </c>
      <c r="AJ146" s="2">
        <f>ABS(AVERAGE(eod_group_score_df_negative!L146:L150))</f>
        <v>0.18798859656727851</v>
      </c>
      <c r="AK146" s="2">
        <f>ABS(AVERAGE(eod_group_score_df_negative!M146:M150))</f>
        <v>7.1933692035075894E-2</v>
      </c>
      <c r="AL146" s="2">
        <f>ABS(AVERAGE(eod_group_score_df_negative!N146:N150))</f>
        <v>0.18426161931277271</v>
      </c>
      <c r="AM146" s="2">
        <f>ABS(AVERAGE(eod_group_score_df_negative!O146:O150))</f>
        <v>5.7848895281501667E-2</v>
      </c>
      <c r="AN146" s="2">
        <f>ABS(AVERAGE(eod_group_score_df_negative!P146:P150))</f>
        <v>6.1456847792096446E-2</v>
      </c>
      <c r="AO146" s="2">
        <f>ABS(AVERAGE(eod_group_score_df_negative!Q146:Q150))</f>
        <v>0.10165024927061539</v>
      </c>
      <c r="AP146" s="2">
        <f>ABS(AVERAGE(eod_group_score_df_negative!R146:R150))</f>
        <v>8.4253549768868813E-2</v>
      </c>
      <c r="AQ146" s="2">
        <f>ABS(AVERAGE(eod_group_score_df_negative!S146:S150))</f>
        <v>0.34370163343761539</v>
      </c>
      <c r="AR146" s="2">
        <f>ABS(AVERAGE(eod_group_score_df_negative!T146:T150))</f>
        <v>0.24095126047155951</v>
      </c>
      <c r="AS146" s="2">
        <f>ABS(AVERAGE(eod_group_score_df_negative!U146:U150))</f>
        <v>0.24320538512647527</v>
      </c>
      <c r="AT146" s="2">
        <f>ABS(AVERAGE(eod_group_score_df_negative!V146:V150))</f>
        <v>0.11366922353883349</v>
      </c>
      <c r="AU146" s="2">
        <f>ABS(AVERAGE(eod_group_score_df_negative!W146:W150))</f>
        <v>0.16578700126924453</v>
      </c>
      <c r="AV146" s="2">
        <f>ABS(AVERAGE(eod_group_score_df_negative!X146:X150))</f>
        <v>0.13029352498160146</v>
      </c>
      <c r="AW146" s="2">
        <f>ABS(AVERAGE(eod_group_score_df_negative!Y146:Y150))</f>
        <v>0.14784569904183262</v>
      </c>
      <c r="AX146" t="s">
        <v>277</v>
      </c>
      <c r="AY146" s="4">
        <f t="shared" si="468"/>
        <v>0.59213484663561122</v>
      </c>
      <c r="AZ146" s="4">
        <f t="shared" si="469"/>
        <v>0.46135719671081116</v>
      </c>
      <c r="BA146" s="4">
        <f t="shared" si="470"/>
        <v>0.24319687167653345</v>
      </c>
      <c r="BB146" s="4">
        <f t="shared" si="471"/>
        <v>-0.32597379715942598</v>
      </c>
      <c r="BC146" s="4">
        <f t="shared" si="472"/>
        <v>9.8132588793447273E-2</v>
      </c>
      <c r="BD146" s="4">
        <f t="shared" si="473"/>
        <v>0.82687513424976666</v>
      </c>
      <c r="BE146" s="4">
        <f t="shared" si="474"/>
        <v>0.11733230101662333</v>
      </c>
      <c r="BF146" s="4">
        <f t="shared" si="475"/>
        <v>0.30640227539203585</v>
      </c>
      <c r="BG146" s="4">
        <f t="shared" si="476"/>
        <v>0.85097299794325598</v>
      </c>
      <c r="BH146" s="4">
        <f t="shared" si="477"/>
        <v>0.26693872664516621</v>
      </c>
      <c r="BI146" s="4">
        <f t="shared" si="478"/>
        <v>0.5845081416486374</v>
      </c>
      <c r="BJ146" s="4">
        <f t="shared" si="479"/>
        <v>0.38191972150527054</v>
      </c>
      <c r="BK146" s="4">
        <f t="shared" si="480"/>
        <v>0.68757464617186204</v>
      </c>
      <c r="BL146" s="4">
        <f t="shared" si="481"/>
        <v>0.90530960942545113</v>
      </c>
      <c r="BM146" s="4">
        <f t="shared" si="482"/>
        <v>0.80082144208334938</v>
      </c>
      <c r="BN146" s="4">
        <f t="shared" si="483"/>
        <v>0.14266925419548843</v>
      </c>
      <c r="BO146" s="4">
        <f t="shared" si="484"/>
        <v>0.18092140258462749</v>
      </c>
      <c r="BP146" s="4">
        <f t="shared" si="485"/>
        <v>3.4887054284274882E-2</v>
      </c>
      <c r="BQ146" s="4">
        <f t="shared" si="486"/>
        <v>0.60408983574150099</v>
      </c>
      <c r="BR146" s="4">
        <f t="shared" si="487"/>
        <v>0.39497253878231731</v>
      </c>
      <c r="BS146" s="4">
        <f t="shared" si="488"/>
        <v>0.81004030366920932</v>
      </c>
      <c r="BT146" s="4">
        <f t="shared" si="489"/>
        <v>0.59539834873830777</v>
      </c>
      <c r="BU146" s="4">
        <f t="shared" si="490"/>
        <v>0.39249757739304458</v>
      </c>
      <c r="BV146" t="s">
        <v>277</v>
      </c>
      <c r="BW146" s="1">
        <f t="shared" si="464"/>
        <v>45296</v>
      </c>
      <c r="BX146">
        <f>group_stock_price_index[[#This Row],[VNINDEX]]</f>
        <v>1154.68</v>
      </c>
      <c r="BY146" s="5">
        <f t="shared" si="491"/>
        <v>0.61524488535563404</v>
      </c>
      <c r="BZ146" s="5">
        <f t="shared" si="492"/>
        <v>0.3050971305403774</v>
      </c>
      <c r="CA146" s="5">
        <f t="shared" si="493"/>
        <v>0.26751293104308066</v>
      </c>
      <c r="CB146" s="5">
        <f t="shared" si="494"/>
        <v>0.29304987933443927</v>
      </c>
      <c r="CC146" s="5">
        <f t="shared" si="495"/>
        <v>0</v>
      </c>
      <c r="CD146" s="5">
        <f t="shared" ref="CD146:CE146" si="553">IF(AVERAGE(BS146:BS150)&lt;0,0,AVERAGE(BS146:BS150))</f>
        <v>0.66631245818839235</v>
      </c>
      <c r="CE146" s="5">
        <f t="shared" si="553"/>
        <v>0.63854500406490144</v>
      </c>
      <c r="CF146" s="5">
        <f t="shared" ref="CF146:CG146" si="554">IF(AVERAGE(BE146:BE150)&lt;0,0,AVERAGE(BE146:BE150))</f>
        <v>0.12148385034347023</v>
      </c>
      <c r="CG146" s="5">
        <f t="shared" si="554"/>
        <v>0.24677790170726724</v>
      </c>
      <c r="CH146" s="5">
        <f t="shared" si="498"/>
        <v>0.51135581451475765</v>
      </c>
      <c r="CI146" s="5">
        <f t="shared" si="499"/>
        <v>0.83257416389440164</v>
      </c>
      <c r="CJ146" s="5">
        <f t="shared" si="500"/>
        <v>0.58957132456107542</v>
      </c>
      <c r="CK146" s="5">
        <f t="shared" si="501"/>
        <v>0.17281731444902676</v>
      </c>
      <c r="CL146" s="5">
        <f t="shared" si="502"/>
        <v>0.71038196164040501</v>
      </c>
      <c r="CM146" s="5">
        <f t="shared" si="503"/>
        <v>0</v>
      </c>
      <c r="CN146" s="5">
        <f t="shared" si="504"/>
        <v>0.7919873880791124</v>
      </c>
      <c r="CO146" s="5">
        <f t="shared" si="505"/>
        <v>0.71506283295755924</v>
      </c>
      <c r="CP146" s="5">
        <f t="shared" si="506"/>
        <v>0.20854552541350571</v>
      </c>
      <c r="CQ146" s="5">
        <f t="shared" si="507"/>
        <v>0.12024878575468226</v>
      </c>
      <c r="CR146" s="5">
        <f t="shared" ref="CR146:CS146" si="555">IF(AVERAGE(BH146:BH150)&lt;0,0,AVERAGE(BH146:BH150))</f>
        <v>0.42976645577217765</v>
      </c>
      <c r="CS146" s="5">
        <f t="shared" si="555"/>
        <v>0.59769655179158199</v>
      </c>
      <c r="CT146" s="5">
        <f t="shared" si="509"/>
        <v>0.51749065516889314</v>
      </c>
      <c r="CU146" s="5">
        <f t="shared" si="510"/>
        <v>0.54172382335825964</v>
      </c>
    </row>
    <row r="147" spans="1:99" x14ac:dyDescent="0.25">
      <c r="A147" s="1">
        <f>eod_group_score_df_positive[[#This Row],[date]]</f>
        <v>45295</v>
      </c>
      <c r="B147" s="1" t="s">
        <v>277</v>
      </c>
      <c r="C147" s="2">
        <f>AVERAGE(eod_group_score_df_positive!C147:C151)</f>
        <v>0.78356995734455637</v>
      </c>
      <c r="D147" s="2">
        <f>AVERAGE(eod_group_score_df_positive!D147:D151)</f>
        <v>7.7712781624854788E-2</v>
      </c>
      <c r="E147" s="2">
        <f>AVERAGE(eod_group_score_df_positive!E147:E151)</f>
        <v>0.54553032685209535</v>
      </c>
      <c r="F147" s="2">
        <f>AVERAGE(eod_group_score_df_positive!F147:F151)</f>
        <v>0.28477923196224814</v>
      </c>
      <c r="G147" s="2">
        <f>AVERAGE(eod_group_score_df_positive!G147:G151)</f>
        <v>0.25518965910916647</v>
      </c>
      <c r="H147" s="2">
        <f>AVERAGE(eod_group_score_df_positive!H147:H151)</f>
        <v>1.7547063792809374</v>
      </c>
      <c r="I147" s="2">
        <f>AVERAGE(eod_group_score_df_positive!I147:I151)</f>
        <v>0.40654778667503433</v>
      </c>
      <c r="J147" s="2">
        <f>AVERAGE(eod_group_score_df_positive!J147:J151)</f>
        <v>0.1945351082926276</v>
      </c>
      <c r="K147" s="2">
        <f>AVERAGE(eod_group_score_df_positive!K147:K151)</f>
        <v>1.1671991100777512</v>
      </c>
      <c r="L147" s="2">
        <f>AVERAGE(eod_group_score_df_positive!L147:L151)</f>
        <v>0.42921432164581236</v>
      </c>
      <c r="M147" s="2">
        <f>AVERAGE(eod_group_score_df_positive!M147:M151)</f>
        <v>0.29167905493114549</v>
      </c>
      <c r="N147" s="2">
        <f>AVERAGE(eod_group_score_df_positive!N147:N151)</f>
        <v>0.3936018168456662</v>
      </c>
      <c r="O147" s="2">
        <f>AVERAGE(eod_group_score_df_positive!O147:O151)</f>
        <v>0.2996662217006234</v>
      </c>
      <c r="P147" s="2">
        <f>AVERAGE(eod_group_score_df_positive!P147:P151)</f>
        <v>0.94762005398978888</v>
      </c>
      <c r="Q147" s="2">
        <f>AVERAGE(eod_group_score_df_positive!Q147:Q151)</f>
        <v>1.0701028958287253</v>
      </c>
      <c r="R147" s="2">
        <f>AVERAGE(eod_group_score_df_positive!R147:R151)</f>
        <v>0.11190653258642977</v>
      </c>
      <c r="S147" s="2">
        <f>AVERAGE(eod_group_score_df_positive!S147:S151)</f>
        <v>0.51306207961320671</v>
      </c>
      <c r="T147" s="2">
        <f>AVERAGE(eod_group_score_df_positive!T147:T151)</f>
        <v>0.33495245776289878</v>
      </c>
      <c r="U147" s="2">
        <f>AVERAGE(eod_group_score_df_positive!U147:U151)</f>
        <v>0.46852883595090128</v>
      </c>
      <c r="V147" s="2">
        <f>AVERAGE(eod_group_score_df_positive!V147:V151)</f>
        <v>0.17185751450960834</v>
      </c>
      <c r="W147" s="2">
        <f>AVERAGE(eod_group_score_df_positive!W147:W151)</f>
        <v>1.5742655306534492</v>
      </c>
      <c r="X147" s="2">
        <f>AVERAGE(eod_group_score_df_positive!X147:X151)</f>
        <v>0.4952798658419531</v>
      </c>
      <c r="Y147" s="2">
        <f>AVERAGE(eod_group_score_df_positive!Y147:Y151)</f>
        <v>0.29854031075465809</v>
      </c>
      <c r="Z147" s="1" t="s">
        <v>277</v>
      </c>
      <c r="AA147" s="2">
        <f>ABS(AVERAGE(eod_group_score_df_negative!C147:C151))</f>
        <v>0.21660852655174861</v>
      </c>
      <c r="AB147" s="2">
        <f>ABS(AVERAGE(eod_group_score_df_negative!D147:D151))</f>
        <v>2.750200787554441E-2</v>
      </c>
      <c r="AC147" s="2">
        <f>ABS(AVERAGE(eod_group_score_df_negative!E147:E151))</f>
        <v>0.2792620071118308</v>
      </c>
      <c r="AD147" s="2">
        <f>ABS(AVERAGE(eod_group_score_df_negative!F147:F151))</f>
        <v>0.36204871738773275</v>
      </c>
      <c r="AE147" s="2">
        <f>ABS(AVERAGE(eod_group_score_df_negative!G147:G151))</f>
        <v>0.18383506624420987</v>
      </c>
      <c r="AF147" s="2">
        <f>ABS(AVERAGE(eod_group_score_df_negative!H147:H151))</f>
        <v>0.16039589248028033</v>
      </c>
      <c r="AG147" s="2">
        <f>ABS(AVERAGE(eod_group_score_df_negative!I147:I151))</f>
        <v>0.32481709817271276</v>
      </c>
      <c r="AH147" s="2">
        <f>ABS(AVERAGE(eod_group_score_df_negative!J147:J151))</f>
        <v>8.8943734196410801E-2</v>
      </c>
      <c r="AI147" s="2">
        <f>ABS(AVERAGE(eod_group_score_df_negative!K147:K151))</f>
        <v>0.12651307836305375</v>
      </c>
      <c r="AJ147" s="2">
        <f>ABS(AVERAGE(eod_group_score_df_negative!L147:L151))</f>
        <v>0.1803113377075091</v>
      </c>
      <c r="AK147" s="2">
        <f>ABS(AVERAGE(eod_group_score_df_negative!M147:M151))</f>
        <v>6.4912291272779837E-2</v>
      </c>
      <c r="AL147" s="2">
        <f>ABS(AVERAGE(eod_group_score_df_negative!N147:N151))</f>
        <v>0.21070204225271602</v>
      </c>
      <c r="AM147" s="2">
        <f>ABS(AVERAGE(eod_group_score_df_negative!O147:O151))</f>
        <v>5.4235998093541328E-2</v>
      </c>
      <c r="AN147" s="2">
        <f>ABS(AVERAGE(eod_group_score_df_negative!P147:P151))</f>
        <v>6.9262661534125844E-2</v>
      </c>
      <c r="AO147" s="2">
        <f>ABS(AVERAGE(eod_group_score_df_negative!Q147:Q151))</f>
        <v>0.10069798017649249</v>
      </c>
      <c r="AP147" s="2">
        <f>ABS(AVERAGE(eod_group_score_df_negative!R147:R151))</f>
        <v>9.5745410613902349E-2</v>
      </c>
      <c r="AQ147" s="2">
        <f>ABS(AVERAGE(eod_group_score_df_negative!S147:S151))</f>
        <v>0.38579215881364143</v>
      </c>
      <c r="AR147" s="2">
        <f>ABS(AVERAGE(eod_group_score_df_negative!T147:T151))</f>
        <v>0.2253741473265311</v>
      </c>
      <c r="AS147" s="2">
        <f>ABS(AVERAGE(eod_group_score_df_negative!U147:U151))</f>
        <v>0.25948598554188351</v>
      </c>
      <c r="AT147" s="2">
        <f>ABS(AVERAGE(eod_group_score_df_negative!V147:V151))</f>
        <v>0.13183502651309326</v>
      </c>
      <c r="AU147" s="2">
        <f>ABS(AVERAGE(eod_group_score_df_negative!W147:W151))</f>
        <v>0.16069981600245159</v>
      </c>
      <c r="AV147" s="2">
        <f>ABS(AVERAGE(eod_group_score_df_negative!X147:X151))</f>
        <v>0.13497275280779003</v>
      </c>
      <c r="AW147" s="2">
        <f>ABS(AVERAGE(eod_group_score_df_negative!Y147:Y151))</f>
        <v>0.12300822478723945</v>
      </c>
      <c r="AX147" t="s">
        <v>277</v>
      </c>
      <c r="AY147" s="4">
        <f t="shared" si="468"/>
        <v>0.56686025536576956</v>
      </c>
      <c r="AZ147" s="4">
        <f t="shared" si="469"/>
        <v>0.47722163383808197</v>
      </c>
      <c r="BA147" s="4">
        <f t="shared" si="470"/>
        <v>0.32283074026717407</v>
      </c>
      <c r="BB147" s="4">
        <f t="shared" si="471"/>
        <v>-0.1194591011460394</v>
      </c>
      <c r="BC147" s="4">
        <f t="shared" si="472"/>
        <v>0.16252978191039794</v>
      </c>
      <c r="BD147" s="4">
        <f t="shared" si="473"/>
        <v>0.8324936533725974</v>
      </c>
      <c r="BE147" s="4">
        <f t="shared" si="474"/>
        <v>0.11175090600546944</v>
      </c>
      <c r="BF147" s="4">
        <f t="shared" si="475"/>
        <v>0.37248414438654204</v>
      </c>
      <c r="BG147" s="4">
        <f t="shared" si="476"/>
        <v>0.80441851055677449</v>
      </c>
      <c r="BH147" s="4">
        <f t="shared" si="477"/>
        <v>0.40835521871610425</v>
      </c>
      <c r="BI147" s="4">
        <f t="shared" si="478"/>
        <v>0.63592895922012549</v>
      </c>
      <c r="BJ147" s="4">
        <f t="shared" si="479"/>
        <v>0.30266193379243939</v>
      </c>
      <c r="BK147" s="4">
        <f t="shared" si="480"/>
        <v>0.69349727094062386</v>
      </c>
      <c r="BL147" s="4">
        <f t="shared" si="481"/>
        <v>0.86377453274256799</v>
      </c>
      <c r="BM147" s="4">
        <f t="shared" si="482"/>
        <v>0.82798444681716532</v>
      </c>
      <c r="BN147" s="4">
        <f t="shared" si="483"/>
        <v>7.7827935166183276E-2</v>
      </c>
      <c r="BO147" s="4">
        <f t="shared" si="484"/>
        <v>0.14159127849506487</v>
      </c>
      <c r="BP147" s="4">
        <f t="shared" si="485"/>
        <v>0.19556149831378902</v>
      </c>
      <c r="BQ147" s="4">
        <f t="shared" si="486"/>
        <v>0.2871409265822063</v>
      </c>
      <c r="BR147" s="4">
        <f t="shared" si="487"/>
        <v>0.13178620673967534</v>
      </c>
      <c r="BS147" s="4">
        <f t="shared" si="488"/>
        <v>0.81475155534121058</v>
      </c>
      <c r="BT147" s="4">
        <f t="shared" si="489"/>
        <v>0.57168681632150475</v>
      </c>
      <c r="BU147" s="4">
        <f t="shared" si="490"/>
        <v>0.41639828197190498</v>
      </c>
      <c r="BV147" t="s">
        <v>277</v>
      </c>
      <c r="BW147" s="1">
        <f t="shared" si="464"/>
        <v>45295</v>
      </c>
      <c r="BX147">
        <f>group_stock_price_index[[#This Row],[VNINDEX]]</f>
        <v>1150.72</v>
      </c>
      <c r="BY147" s="5">
        <f t="shared" si="491"/>
        <v>0.61452254525681416</v>
      </c>
      <c r="BZ147" s="5">
        <f t="shared" si="492"/>
        <v>0.33582257098106505</v>
      </c>
      <c r="CA147" s="5">
        <f t="shared" si="493"/>
        <v>0.35246290980683981</v>
      </c>
      <c r="CB147" s="5">
        <f t="shared" si="494"/>
        <v>0.32798795079940157</v>
      </c>
      <c r="CC147" s="5">
        <f t="shared" si="495"/>
        <v>0</v>
      </c>
      <c r="CD147" s="5">
        <f t="shared" ref="CD147:CE147" si="556">IF(AVERAGE(BS147:BS151)&lt;0,0,AVERAGE(BS147:BS151))</f>
        <v>0.57546219005098165</v>
      </c>
      <c r="CE147" s="5">
        <f t="shared" si="556"/>
        <v>0.66260538288730753</v>
      </c>
      <c r="CF147" s="5">
        <f t="shared" ref="CF147:CG147" si="557">IF(AVERAGE(BE147:BE151)&lt;0,0,AVERAGE(BE147:BE151))</f>
        <v>0.21330716215430195</v>
      </c>
      <c r="CG147" s="5">
        <f t="shared" si="557"/>
        <v>0.20702347184011033</v>
      </c>
      <c r="CH147" s="5">
        <f t="shared" si="498"/>
        <v>0.55052477286915347</v>
      </c>
      <c r="CI147" s="5">
        <f t="shared" si="499"/>
        <v>0.7759824518017665</v>
      </c>
      <c r="CJ147" s="5">
        <f t="shared" si="500"/>
        <v>0.47419856794338305</v>
      </c>
      <c r="CK147" s="5">
        <f t="shared" si="501"/>
        <v>3.2584667103582932E-3</v>
      </c>
      <c r="CL147" s="5">
        <f t="shared" si="502"/>
        <v>0.63738889196067594</v>
      </c>
      <c r="CM147" s="5">
        <f t="shared" si="503"/>
        <v>0</v>
      </c>
      <c r="CN147" s="5">
        <f t="shared" si="504"/>
        <v>0.80807667742055145</v>
      </c>
      <c r="CO147" s="5">
        <f t="shared" si="505"/>
        <v>0.74610360303581447</v>
      </c>
      <c r="CP147" s="5">
        <f t="shared" si="506"/>
        <v>0.30873868634550738</v>
      </c>
      <c r="CQ147" s="5">
        <f t="shared" si="507"/>
        <v>0.18509785990157707</v>
      </c>
      <c r="CR147" s="5">
        <f t="shared" ref="CR147:CS147" si="558">IF(AVERAGE(BH147:BH151)&lt;0,0,AVERAGE(BH147:BH151))</f>
        <v>0.52706685546946508</v>
      </c>
      <c r="CS147" s="5">
        <f t="shared" si="558"/>
        <v>0.61210644300763772</v>
      </c>
      <c r="CT147" s="5">
        <f t="shared" si="509"/>
        <v>0.57791442463242193</v>
      </c>
      <c r="CU147" s="5">
        <f t="shared" si="510"/>
        <v>0.64254645836974233</v>
      </c>
    </row>
    <row r="148" spans="1:99" x14ac:dyDescent="0.25">
      <c r="A148" s="1">
        <f>eod_group_score_df_positive[[#This Row],[date]]</f>
        <v>45294</v>
      </c>
      <c r="B148" s="1" t="s">
        <v>277</v>
      </c>
      <c r="C148" s="2">
        <f>AVERAGE(eod_group_score_df_positive!C148:C152)</f>
        <v>0.74632216339321711</v>
      </c>
      <c r="D148" s="2">
        <f>AVERAGE(eod_group_score_df_positive!D148:D152)</f>
        <v>7.5209354581640561E-2</v>
      </c>
      <c r="E148" s="2">
        <f>AVERAGE(eod_group_score_df_positive!E148:E152)</f>
        <v>0.52875542924347008</v>
      </c>
      <c r="F148" s="2">
        <f>AVERAGE(eod_group_score_df_positive!F148:F152)</f>
        <v>0.26791757043859837</v>
      </c>
      <c r="G148" s="2">
        <f>AVERAGE(eod_group_score_df_positive!G148:G152)</f>
        <v>0.26421282924499379</v>
      </c>
      <c r="H148" s="2">
        <f>AVERAGE(eod_group_score_df_positive!H148:H152)</f>
        <v>1.7573371352583724</v>
      </c>
      <c r="I148" s="2">
        <f>AVERAGE(eod_group_score_df_positive!I148:I152)</f>
        <v>0.34689883982892644</v>
      </c>
      <c r="J148" s="2">
        <f>AVERAGE(eod_group_score_df_positive!J148:J152)</f>
        <v>0.17221727031173914</v>
      </c>
      <c r="K148" s="2">
        <f>AVERAGE(eod_group_score_df_positive!K148:K152)</f>
        <v>1.2129338711605662</v>
      </c>
      <c r="L148" s="2">
        <f>AVERAGE(eod_group_score_df_positive!L148:L152)</f>
        <v>0.47420761169407416</v>
      </c>
      <c r="M148" s="2">
        <f>AVERAGE(eod_group_score_df_positive!M148:M152)</f>
        <v>0.28370043222472979</v>
      </c>
      <c r="N148" s="2">
        <f>AVERAGE(eod_group_score_df_positive!N148:N152)</f>
        <v>0.423032760523264</v>
      </c>
      <c r="O148" s="2">
        <f>AVERAGE(eod_group_score_df_positive!O148:O152)</f>
        <v>0.19603795497848236</v>
      </c>
      <c r="P148" s="2">
        <f>AVERAGE(eod_group_score_df_positive!P148:P152)</f>
        <v>0.88718139596916501</v>
      </c>
      <c r="Q148" s="2">
        <f>AVERAGE(eod_group_score_df_positive!Q148:Q152)</f>
        <v>0.88458032623045724</v>
      </c>
      <c r="R148" s="2">
        <f>AVERAGE(eod_group_score_df_positive!R148:R152)</f>
        <v>0.10135368898054234</v>
      </c>
      <c r="S148" s="2">
        <f>AVERAGE(eod_group_score_df_positive!S148:S152)</f>
        <v>0.51989286138374835</v>
      </c>
      <c r="T148" s="2">
        <f>AVERAGE(eod_group_score_df_positive!T148:T152)</f>
        <v>0.39082380792910143</v>
      </c>
      <c r="U148" s="2">
        <f>AVERAGE(eod_group_score_df_positive!U148:U152)</f>
        <v>0.46891196026469517</v>
      </c>
      <c r="V148" s="2">
        <f>AVERAGE(eod_group_score_df_positive!V148:V152)</f>
        <v>0.15351970672223242</v>
      </c>
      <c r="W148" s="2">
        <f>AVERAGE(eod_group_score_df_positive!W148:W152)</f>
        <v>1.5874777270672249</v>
      </c>
      <c r="X148" s="2">
        <f>AVERAGE(eod_group_score_df_positive!X148:X152)</f>
        <v>0.60928168239497227</v>
      </c>
      <c r="Y148" s="2">
        <f>AVERAGE(eod_group_score_df_positive!Y148:Y152)</f>
        <v>0.37124154532183523</v>
      </c>
      <c r="Z148" s="1" t="s">
        <v>277</v>
      </c>
      <c r="AA148" s="2">
        <f>ABS(AVERAGE(eod_group_score_df_negative!C148:C152))</f>
        <v>6.4449528312177359E-2</v>
      </c>
      <c r="AB148" s="2">
        <f>ABS(AVERAGE(eod_group_score_df_negative!D148:D152))</f>
        <v>3.5715310557467149E-2</v>
      </c>
      <c r="AC148" s="2">
        <f>ABS(AVERAGE(eod_group_score_df_negative!E148:E152))</f>
        <v>0.22315040890757123</v>
      </c>
      <c r="AD148" s="2">
        <f>ABS(AVERAGE(eod_group_score_df_negative!F148:F152))</f>
        <v>0.36504769460576741</v>
      </c>
      <c r="AE148" s="2">
        <f>ABS(AVERAGE(eod_group_score_df_negative!G148:G152))</f>
        <v>0.163830404561603</v>
      </c>
      <c r="AF148" s="2">
        <f>ABS(AVERAGE(eod_group_score_df_negative!H148:H152))</f>
        <v>0.16644386091262137</v>
      </c>
      <c r="AG148" s="2">
        <f>ABS(AVERAGE(eod_group_score_df_negative!I148:I152))</f>
        <v>0.28578442081980249</v>
      </c>
      <c r="AH148" s="2">
        <f>ABS(AVERAGE(eod_group_score_df_negative!J148:J152))</f>
        <v>9.594909784094223E-2</v>
      </c>
      <c r="AI148" s="2">
        <f>ABS(AVERAGE(eod_group_score_df_negative!K148:K152))</f>
        <v>0.11953570814650431</v>
      </c>
      <c r="AJ148" s="2">
        <f>ABS(AVERAGE(eod_group_score_df_negative!L148:L152))</f>
        <v>0.17423638614900724</v>
      </c>
      <c r="AK148" s="2">
        <f>ABS(AVERAGE(eod_group_score_df_negative!M148:M152))</f>
        <v>7.3694784253535109E-2</v>
      </c>
      <c r="AL148" s="2">
        <f>ABS(AVERAGE(eod_group_score_df_negative!N148:N152))</f>
        <v>8.578946899342714E-2</v>
      </c>
      <c r="AM148" s="2">
        <f>ABS(AVERAGE(eod_group_score_df_negative!O148:O152))</f>
        <v>4.5714824892785104E-2</v>
      </c>
      <c r="AN148" s="2">
        <f>ABS(AVERAGE(eod_group_score_df_negative!P148:P152))</f>
        <v>4.6095095899711093E-2</v>
      </c>
      <c r="AO148" s="2">
        <f>ABS(AVERAGE(eod_group_score_df_negative!Q148:Q152))</f>
        <v>9.1672797201872991E-2</v>
      </c>
      <c r="AP148" s="2">
        <f>ABS(AVERAGE(eod_group_score_df_negative!R148:R152))</f>
        <v>0.20951524636286284</v>
      </c>
      <c r="AQ148" s="2">
        <f>ABS(AVERAGE(eod_group_score_df_negative!S148:S152))</f>
        <v>0.22273740842589868</v>
      </c>
      <c r="AR148" s="2">
        <f>ABS(AVERAGE(eod_group_score_df_negative!T148:T152))</f>
        <v>0.20952193384761655</v>
      </c>
      <c r="AS148" s="2">
        <f>ABS(AVERAGE(eod_group_score_df_negative!U148:U152))</f>
        <v>0.1423373253100168</v>
      </c>
      <c r="AT148" s="2">
        <f>ABS(AVERAGE(eod_group_score_df_negative!V148:V152))</f>
        <v>0.16303118789987311</v>
      </c>
      <c r="AU148" s="2">
        <f>ABS(AVERAGE(eod_group_score_df_negative!W148:W152))</f>
        <v>8.0418868763914603E-2</v>
      </c>
      <c r="AV148" s="2">
        <f>ABS(AVERAGE(eod_group_score_df_negative!X148:X152))</f>
        <v>9.559299454424601E-2</v>
      </c>
      <c r="AW148" s="2">
        <f>ABS(AVERAGE(eod_group_score_df_negative!Y148:Y152))</f>
        <v>7.333604596306928E-2</v>
      </c>
      <c r="AX148" t="s">
        <v>277</v>
      </c>
      <c r="AY148" s="4">
        <f t="shared" si="468"/>
        <v>0.84101682638521136</v>
      </c>
      <c r="AZ148" s="4">
        <f t="shared" si="469"/>
        <v>0.35604384268048023</v>
      </c>
      <c r="BA148" s="4">
        <f t="shared" si="470"/>
        <v>0.40644054724643536</v>
      </c>
      <c r="BB148" s="4">
        <f t="shared" si="471"/>
        <v>-0.15345253449312263</v>
      </c>
      <c r="BC148" s="4">
        <f t="shared" si="472"/>
        <v>0.23451468626355318</v>
      </c>
      <c r="BD148" s="4">
        <f t="shared" si="473"/>
        <v>0.8269617370751623</v>
      </c>
      <c r="BE148" s="4">
        <f t="shared" si="474"/>
        <v>9.6595599742056698E-2</v>
      </c>
      <c r="BF148" s="4">
        <f t="shared" si="475"/>
        <v>0.28440618037297427</v>
      </c>
      <c r="BG148" s="4">
        <f t="shared" si="476"/>
        <v>0.82058020685370259</v>
      </c>
      <c r="BH148" s="4">
        <f t="shared" si="477"/>
        <v>0.46260159172243237</v>
      </c>
      <c r="BI148" s="4">
        <f t="shared" si="478"/>
        <v>0.58760061211945813</v>
      </c>
      <c r="BJ148" s="4">
        <f t="shared" si="479"/>
        <v>0.66279197717082861</v>
      </c>
      <c r="BK148" s="4">
        <f t="shared" si="480"/>
        <v>0.62180517703144433</v>
      </c>
      <c r="BL148" s="4">
        <f t="shared" si="481"/>
        <v>0.90121877856924026</v>
      </c>
      <c r="BM148" s="4">
        <f t="shared" si="482"/>
        <v>0.8121946142828862</v>
      </c>
      <c r="BN148" s="4">
        <f t="shared" si="483"/>
        <v>-0.34793298745929213</v>
      </c>
      <c r="BO148" s="4">
        <f t="shared" si="484"/>
        <v>0.4001391608155393</v>
      </c>
      <c r="BP148" s="4">
        <f t="shared" si="485"/>
        <v>0.30199576921279325</v>
      </c>
      <c r="BQ148" s="4">
        <f t="shared" si="486"/>
        <v>0.53427405587496868</v>
      </c>
      <c r="BR148" s="4">
        <f t="shared" si="487"/>
        <v>-3.0047241499650105E-2</v>
      </c>
      <c r="BS148" s="4">
        <f t="shared" si="488"/>
        <v>0.90356851981721242</v>
      </c>
      <c r="BT148" s="4">
        <f t="shared" si="489"/>
        <v>0.72876598444608609</v>
      </c>
      <c r="BU148" s="4">
        <f t="shared" si="490"/>
        <v>0.67008662874295721</v>
      </c>
      <c r="BV148" t="s">
        <v>277</v>
      </c>
      <c r="BW148" s="1">
        <f t="shared" si="464"/>
        <v>45294</v>
      </c>
      <c r="BX148">
        <f>group_stock_price_index[[#This Row],[VNINDEX]]</f>
        <v>1144.17</v>
      </c>
      <c r="BY148" s="5">
        <f t="shared" si="491"/>
        <v>0.61665878687711184</v>
      </c>
      <c r="BZ148" s="5">
        <f t="shared" si="492"/>
        <v>0.34093909760437502</v>
      </c>
      <c r="CA148" s="5">
        <f t="shared" si="493"/>
        <v>0.4078143768092265</v>
      </c>
      <c r="CB148" s="5">
        <f t="shared" si="494"/>
        <v>0.44831421041053598</v>
      </c>
      <c r="CC148" s="5">
        <f t="shared" si="495"/>
        <v>0</v>
      </c>
      <c r="CD148" s="5">
        <f t="shared" ref="CD148:CE148" si="559">IF(AVERAGE(BS148:BS152)&lt;0,0,AVERAGE(BS148:BS152))</f>
        <v>0.40626184172890356</v>
      </c>
      <c r="CE148" s="5">
        <f t="shared" si="559"/>
        <v>0.69718935164139206</v>
      </c>
      <c r="CF148" s="5">
        <f t="shared" ref="CF148:CG148" si="560">IF(AVERAGE(BE148:BE152)&lt;0,0,AVERAGE(BE148:BE152))</f>
        <v>0.3204403283804419</v>
      </c>
      <c r="CG148" s="5">
        <f t="shared" si="560"/>
        <v>0.18506146048634492</v>
      </c>
      <c r="CH148" s="5">
        <f t="shared" si="498"/>
        <v>0.6514424745522589</v>
      </c>
      <c r="CI148" s="5">
        <f t="shared" si="499"/>
        <v>0.74095698369251739</v>
      </c>
      <c r="CJ148" s="5">
        <f t="shared" si="500"/>
        <v>0.39832038612429865</v>
      </c>
      <c r="CK148" s="5">
        <f t="shared" si="501"/>
        <v>0</v>
      </c>
      <c r="CL148" s="5">
        <f t="shared" si="502"/>
        <v>0.55899675612564192</v>
      </c>
      <c r="CM148" s="5">
        <f t="shared" si="503"/>
        <v>0</v>
      </c>
      <c r="CN148" s="5">
        <f t="shared" si="504"/>
        <v>0.79996964542102422</v>
      </c>
      <c r="CO148" s="5">
        <f t="shared" si="505"/>
        <v>0.765944018642017</v>
      </c>
      <c r="CP148" s="5">
        <f t="shared" si="506"/>
        <v>0.37704826663206781</v>
      </c>
      <c r="CQ148" s="5">
        <f t="shared" si="507"/>
        <v>0.30919663036072415</v>
      </c>
      <c r="CR148" s="5">
        <f t="shared" ref="CR148:CS148" si="561">IF(AVERAGE(BH148:BH152)&lt;0,0,AVERAGE(BH148:BH152))</f>
        <v>0.60132577292876799</v>
      </c>
      <c r="CS148" s="5">
        <f t="shared" si="561"/>
        <v>0.59988947051515529</v>
      </c>
      <c r="CT148" s="5">
        <f t="shared" si="509"/>
        <v>0.66243723822650258</v>
      </c>
      <c r="CU148" s="5">
        <f t="shared" si="510"/>
        <v>0.72764198846216954</v>
      </c>
    </row>
    <row r="149" spans="1:99" x14ac:dyDescent="0.25">
      <c r="A149" s="1">
        <f>eod_group_score_df_positive[[#This Row],[date]]</f>
        <v>45293</v>
      </c>
      <c r="B149" s="1" t="s">
        <v>277</v>
      </c>
      <c r="C149" s="2">
        <f>AVERAGE(eod_group_score_df_positive!C149:C153)</f>
        <v>0.17247023732910166</v>
      </c>
      <c r="D149" s="2">
        <f>AVERAGE(eod_group_score_df_positive!D149:D153)</f>
        <v>9.0272399880031162E-2</v>
      </c>
      <c r="E149" s="2">
        <f>AVERAGE(eod_group_score_df_positive!E149:E153)</f>
        <v>0.24955496143610678</v>
      </c>
      <c r="F149" s="2">
        <f>AVERAGE(eod_group_score_df_positive!F149:F153)</f>
        <v>0.15454937767898949</v>
      </c>
      <c r="G149" s="2">
        <f>AVERAGE(eod_group_score_df_positive!G149:G153)</f>
        <v>0.2028502868884498</v>
      </c>
      <c r="H149" s="2">
        <f>AVERAGE(eod_group_score_df_positive!H149:H153)</f>
        <v>0.81655942111135782</v>
      </c>
      <c r="I149" s="2">
        <f>AVERAGE(eod_group_score_df_positive!I149:I153)</f>
        <v>0.16518136223500193</v>
      </c>
      <c r="J149" s="2">
        <f>AVERAGE(eod_group_score_df_positive!J149:J153)</f>
        <v>0.11532467653390532</v>
      </c>
      <c r="K149" s="2">
        <f>AVERAGE(eod_group_score_df_positive!K149:K153)</f>
        <v>0.14281492365477552</v>
      </c>
      <c r="L149" s="2">
        <f>AVERAGE(eod_group_score_df_positive!L149:L153)</f>
        <v>0.47553636451807846</v>
      </c>
      <c r="M149" s="2">
        <f>AVERAGE(eod_group_score_df_positive!M149:M153)</f>
        <v>0.1903716101879592</v>
      </c>
      <c r="N149" s="2">
        <f>AVERAGE(eod_group_score_df_positive!N149:N153)</f>
        <v>0.38310647053339075</v>
      </c>
      <c r="O149" s="2">
        <f>AVERAGE(eod_group_score_df_positive!O149:O153)</f>
        <v>0.20401537390263053</v>
      </c>
      <c r="P149" s="2">
        <f>AVERAGE(eod_group_score_df_positive!P149:P153)</f>
        <v>0.40366545994612835</v>
      </c>
      <c r="Q149" s="2">
        <f>AVERAGE(eod_group_score_df_positive!Q149:Q153)</f>
        <v>0.55119887053231431</v>
      </c>
      <c r="R149" s="2">
        <f>AVERAGE(eod_group_score_df_positive!R149:R153)</f>
        <v>6.8538462005353989E-2</v>
      </c>
      <c r="S149" s="2">
        <f>AVERAGE(eod_group_score_df_positive!S149:S153)</f>
        <v>0.24863244837706983</v>
      </c>
      <c r="T149" s="2">
        <f>AVERAGE(eod_group_score_df_positive!T149:T153)</f>
        <v>0.3294177799896415</v>
      </c>
      <c r="U149" s="2">
        <f>AVERAGE(eod_group_score_df_positive!U149:U153)</f>
        <v>5.4263927568902123E-2</v>
      </c>
      <c r="V149" s="2">
        <f>AVERAGE(eod_group_score_df_positive!V149:V153)</f>
        <v>6.8559799637771521E-2</v>
      </c>
      <c r="W149" s="2">
        <f>AVERAGE(eod_group_score_df_positive!W149:W153)</f>
        <v>9.8274659078428833E-2</v>
      </c>
      <c r="X149" s="2">
        <f>AVERAGE(eod_group_score_df_positive!X149:X153)</f>
        <v>0.39740304936679455</v>
      </c>
      <c r="Y149" s="2">
        <f>AVERAGE(eod_group_score_df_positive!Y149:Y153)</f>
        <v>0.28546641628459207</v>
      </c>
      <c r="Z149" s="1" t="s">
        <v>277</v>
      </c>
      <c r="AA149" s="2">
        <f>ABS(AVERAGE(eod_group_score_df_negative!C149:C153))</f>
        <v>6.1554006563545517E-2</v>
      </c>
      <c r="AB149" s="2">
        <f>ABS(AVERAGE(eod_group_score_df_negative!D149:D153))</f>
        <v>2.6909408183688366E-2</v>
      </c>
      <c r="AC149" s="2">
        <f>ABS(AVERAGE(eod_group_score_df_negative!E149:E153))</f>
        <v>0.22276407930842956</v>
      </c>
      <c r="AD149" s="2">
        <f>ABS(AVERAGE(eod_group_score_df_negative!F149:F153))</f>
        <v>0.36179171635629143</v>
      </c>
      <c r="AE149" s="2">
        <f>ABS(AVERAGE(eod_group_score_df_negative!G149:G153))</f>
        <v>0.17318742796630857</v>
      </c>
      <c r="AF149" s="2">
        <f>ABS(AVERAGE(eod_group_score_df_negative!H149:H153))</f>
        <v>0.20059685460647278</v>
      </c>
      <c r="AG149" s="2">
        <f>ABS(AVERAGE(eod_group_score_df_negative!I149:I153))</f>
        <v>0.31394159183588999</v>
      </c>
      <c r="AH149" s="2">
        <f>ABS(AVERAGE(eod_group_score_df_negative!J149:J153))</f>
        <v>0.12289238967828342</v>
      </c>
      <c r="AI149" s="2">
        <f>ABS(AVERAGE(eod_group_score_df_negative!K149:K153))</f>
        <v>0.12335095230999973</v>
      </c>
      <c r="AJ149" s="2">
        <f>ABS(AVERAGE(eod_group_score_df_negative!L149:L153))</f>
        <v>0.24142683536717602</v>
      </c>
      <c r="AK149" s="2">
        <f>ABS(AVERAGE(eod_group_score_df_negative!M149:M153))</f>
        <v>7.8473048254662378E-2</v>
      </c>
      <c r="AL149" s="2">
        <f>ABS(AVERAGE(eod_group_score_df_negative!N149:N153))</f>
        <v>9.517957758302284E-2</v>
      </c>
      <c r="AM149" s="2">
        <f>ABS(AVERAGE(eod_group_score_df_negative!O149:O153))</f>
        <v>3.4846119407548198E-2</v>
      </c>
      <c r="AN149" s="2">
        <f>ABS(AVERAGE(eod_group_score_df_negative!P149:P153))</f>
        <v>5.1627650651624959E-2</v>
      </c>
      <c r="AO149" s="2">
        <f>ABS(AVERAGE(eod_group_score_df_negative!Q149:Q153))</f>
        <v>9.6271655600645809E-2</v>
      </c>
      <c r="AP149" s="2">
        <f>ABS(AVERAGE(eod_group_score_df_negative!R149:R153))</f>
        <v>0.22658347325868705</v>
      </c>
      <c r="AQ149" s="2">
        <f>ABS(AVERAGE(eod_group_score_df_negative!S149:S153))</f>
        <v>0.15703265734622779</v>
      </c>
      <c r="AR149" s="2">
        <f>ABS(AVERAGE(eod_group_score_df_negative!T149:T153))</f>
        <v>0.19535672918246255</v>
      </c>
      <c r="AS149" s="2">
        <f>ABS(AVERAGE(eod_group_score_df_negative!U149:U153))</f>
        <v>0.14796060606532943</v>
      </c>
      <c r="AT149" s="2">
        <f>ABS(AVERAGE(eod_group_score_df_negative!V149:V153))</f>
        <v>0.27268537260824077</v>
      </c>
      <c r="AU149" s="2">
        <f>ABS(AVERAGE(eod_group_score_df_negative!W149:W153))</f>
        <v>5.8289360270741566E-2</v>
      </c>
      <c r="AV149" s="2">
        <f>ABS(AVERAGE(eod_group_score_df_negative!X149:X153))</f>
        <v>0.11741111948443914</v>
      </c>
      <c r="AW149" s="2">
        <f>ABS(AVERAGE(eod_group_score_df_negative!Y149:Y153))</f>
        <v>7.7557556700043065E-2</v>
      </c>
      <c r="AX149" t="s">
        <v>277</v>
      </c>
      <c r="AY149" s="4">
        <f t="shared" si="468"/>
        <v>0.4739518817393818</v>
      </c>
      <c r="AZ149" s="4">
        <f t="shared" si="469"/>
        <v>0.54072379273998006</v>
      </c>
      <c r="BA149" s="4">
        <f t="shared" si="470"/>
        <v>5.6722003172782587E-2</v>
      </c>
      <c r="BB149" s="4">
        <f t="shared" si="471"/>
        <v>-0.40136712160109672</v>
      </c>
      <c r="BC149" s="4">
        <f t="shared" si="472"/>
        <v>7.8882669876872022E-2</v>
      </c>
      <c r="BD149" s="4">
        <f t="shared" si="473"/>
        <v>0.60557318595924314</v>
      </c>
      <c r="BE149" s="4">
        <f t="shared" si="474"/>
        <v>-0.31048445568499566</v>
      </c>
      <c r="BF149" s="4">
        <f t="shared" si="475"/>
        <v>-3.1768140145077832E-2</v>
      </c>
      <c r="BG149" s="4">
        <f t="shared" si="476"/>
        <v>7.312722291775553E-2</v>
      </c>
      <c r="BH149" s="4">
        <f t="shared" si="477"/>
        <v>0.32652935211789141</v>
      </c>
      <c r="BI149" s="4">
        <f t="shared" si="478"/>
        <v>0.41622014207575891</v>
      </c>
      <c r="BJ149" s="4">
        <f t="shared" si="479"/>
        <v>0.60199726520203078</v>
      </c>
      <c r="BK149" s="4">
        <f t="shared" si="480"/>
        <v>0.70823158706206346</v>
      </c>
      <c r="BL149" s="4">
        <f t="shared" si="481"/>
        <v>0.77321136889665154</v>
      </c>
      <c r="BM149" s="4">
        <f t="shared" si="482"/>
        <v>0.70262227633547569</v>
      </c>
      <c r="BN149" s="4">
        <f t="shared" si="483"/>
        <v>-0.53552444724900783</v>
      </c>
      <c r="BO149" s="4">
        <f t="shared" si="484"/>
        <v>0.22580150409417232</v>
      </c>
      <c r="BP149" s="4">
        <f t="shared" si="485"/>
        <v>0.25546410594271551</v>
      </c>
      <c r="BQ149" s="4">
        <f t="shared" si="486"/>
        <v>-0.46332992744539486</v>
      </c>
      <c r="BR149" s="4">
        <f t="shared" si="487"/>
        <v>-0.59817863979423547</v>
      </c>
      <c r="BS149" s="4">
        <f t="shared" si="488"/>
        <v>0.25539264368597814</v>
      </c>
      <c r="BT149" s="4">
        <f t="shared" si="489"/>
        <v>0.54386989873867475</v>
      </c>
      <c r="BU149" s="4">
        <f t="shared" si="490"/>
        <v>0.5727138565401263</v>
      </c>
      <c r="BV149" t="s">
        <v>277</v>
      </c>
      <c r="BW149" s="1">
        <f t="shared" si="464"/>
        <v>45293</v>
      </c>
      <c r="BX149">
        <f>group_stock_price_index[[#This Row],[VNINDEX]]</f>
        <v>1131.72</v>
      </c>
      <c r="BY149" s="5">
        <f t="shared" si="491"/>
        <v>0.62734401087433955</v>
      </c>
      <c r="BZ149" s="5">
        <f t="shared" si="492"/>
        <v>0.38096513014407635</v>
      </c>
      <c r="CA149" s="5">
        <f t="shared" si="493"/>
        <v>0.46657742228621435</v>
      </c>
      <c r="CB149" s="5">
        <f t="shared" si="494"/>
        <v>0.52156581629759136</v>
      </c>
      <c r="CC149" s="5">
        <f t="shared" si="495"/>
        <v>0.14598973556288242</v>
      </c>
      <c r="CD149" s="5">
        <f t="shared" ref="CD149:CE149" si="562">IF(AVERAGE(BS149:BS153)&lt;0,0,AVERAGE(BS149:BS153))</f>
        <v>0.24647995376953391</v>
      </c>
      <c r="CE149" s="5">
        <f t="shared" si="562"/>
        <v>0.6944788461842738</v>
      </c>
      <c r="CF149" s="5">
        <f t="shared" ref="CF149:CG149" si="563">IF(AVERAGE(BE149:BE153)&lt;0,0,AVERAGE(BE149:BE153))</f>
        <v>0.43595420812950092</v>
      </c>
      <c r="CG149" s="5">
        <f t="shared" si="563"/>
        <v>0.22264536195182855</v>
      </c>
      <c r="CH149" s="5">
        <f t="shared" si="498"/>
        <v>0.69385212222472403</v>
      </c>
      <c r="CI149" s="5">
        <f t="shared" si="499"/>
        <v>0.69845702618682515</v>
      </c>
      <c r="CJ149" s="5">
        <f t="shared" si="500"/>
        <v>0.3749542496919564</v>
      </c>
      <c r="CK149" s="5">
        <f t="shared" si="501"/>
        <v>0</v>
      </c>
      <c r="CL149" s="5">
        <f t="shared" si="502"/>
        <v>0.49725313898911699</v>
      </c>
      <c r="CM149" s="5">
        <f t="shared" si="503"/>
        <v>0.16873928759833401</v>
      </c>
      <c r="CN149" s="5">
        <f t="shared" si="504"/>
        <v>0.80763722492862333</v>
      </c>
      <c r="CO149" s="5">
        <f t="shared" si="505"/>
        <v>0.8127689262197576</v>
      </c>
      <c r="CP149" s="5">
        <f t="shared" si="506"/>
        <v>0.45439104120112733</v>
      </c>
      <c r="CQ149" s="5">
        <f t="shared" si="507"/>
        <v>0.48752220643462696</v>
      </c>
      <c r="CR149" s="5">
        <f t="shared" ref="CR149:CS149" si="564">IF(AVERAGE(BH149:BH153)&lt;0,0,AVERAGE(BH149:BH153))</f>
        <v>0.66102714241507698</v>
      </c>
      <c r="CS149" s="5">
        <f t="shared" si="564"/>
        <v>0.62593715559727137</v>
      </c>
      <c r="CT149" s="5">
        <f t="shared" si="509"/>
        <v>0.78771017805012344</v>
      </c>
      <c r="CU149" s="5">
        <f t="shared" si="510"/>
        <v>0.71897906553759794</v>
      </c>
    </row>
    <row r="150" spans="1:99" x14ac:dyDescent="0.25">
      <c r="A150" s="1">
        <f>eod_group_score_df_positive[[#This Row],[date]]</f>
        <v>45289</v>
      </c>
      <c r="B150" s="1" t="s">
        <v>277</v>
      </c>
      <c r="C150" s="2">
        <f>AVERAGE(eod_group_score_df_positive!C150:C154)</f>
        <v>0.27396465126124331</v>
      </c>
      <c r="D150" s="2">
        <f>AVERAGE(eod_group_score_df_positive!D150:D154)</f>
        <v>0.12499561446890781</v>
      </c>
      <c r="E150" s="2">
        <f>AVERAGE(eod_group_score_df_positive!E150:E154)</f>
        <v>0.40192552939914927</v>
      </c>
      <c r="F150" s="2">
        <f>AVERAGE(eod_group_score_df_positive!F150:F154)</f>
        <v>0.18094218494171774</v>
      </c>
      <c r="G150" s="2">
        <f>AVERAGE(eod_group_score_df_positive!G150:G154)</f>
        <v>0.33921144158488947</v>
      </c>
      <c r="H150" s="2">
        <f>AVERAGE(eod_group_score_df_positive!H150:H154)</f>
        <v>0.53713188039025672</v>
      </c>
      <c r="I150" s="2">
        <f>AVERAGE(eod_group_score_df_positive!I150:I154)</f>
        <v>0.43623410754576541</v>
      </c>
      <c r="J150" s="2">
        <f>AVERAGE(eod_group_score_df_positive!J150:J154)</f>
        <v>0.19584714841475764</v>
      </c>
      <c r="K150" s="2">
        <f>AVERAGE(eod_group_score_df_positive!K150:K154)</f>
        <v>0.24170134084116929</v>
      </c>
      <c r="L150" s="2">
        <f>AVERAGE(eod_group_score_df_positive!L150:L154)</f>
        <v>0.84503537472463042</v>
      </c>
      <c r="M150" s="2">
        <f>AVERAGE(eod_group_score_df_positive!M150:M154)</f>
        <v>0.34043677095387281</v>
      </c>
      <c r="N150" s="2">
        <f>AVERAGE(eod_group_score_df_positive!N150:N154)</f>
        <v>0.34843299907331998</v>
      </c>
      <c r="O150" s="2">
        <f>AVERAGE(eod_group_score_df_positive!O150:O154)</f>
        <v>0.25363898443965355</v>
      </c>
      <c r="P150" s="2">
        <f>AVERAGE(eod_group_score_df_positive!P150:P154)</f>
        <v>0.31096639658162323</v>
      </c>
      <c r="Q150" s="2">
        <f>AVERAGE(eod_group_score_df_positive!Q150:Q154)</f>
        <v>0.60154929090952414</v>
      </c>
      <c r="R150" s="2">
        <f>AVERAGE(eod_group_score_df_positive!R150:R154)</f>
        <v>3.3071254355616538E-2</v>
      </c>
      <c r="S150" s="2">
        <f>AVERAGE(eod_group_score_df_positive!S150:S154)</f>
        <v>0.26347776276743906</v>
      </c>
      <c r="T150" s="2">
        <f>AVERAGE(eod_group_score_df_positive!T150:T154)</f>
        <v>0.34596052206644978</v>
      </c>
      <c r="U150" s="2">
        <f>AVERAGE(eod_group_score_df_positive!U150:U154)</f>
        <v>9.3169621860400842E-2</v>
      </c>
      <c r="V150" s="2">
        <f>AVERAGE(eod_group_score_df_positive!V150:V154)</f>
        <v>1.5131408187296431</v>
      </c>
      <c r="W150" s="2">
        <f>AVERAGE(eod_group_score_df_positive!W150:W154)</f>
        <v>0.15847289928059133</v>
      </c>
      <c r="X150" s="2">
        <f>AVERAGE(eod_group_score_df_positive!X150:X154)</f>
        <v>0.62631395593352046</v>
      </c>
      <c r="Y150" s="2">
        <f>AVERAGE(eod_group_score_df_positive!Y150:Y154)</f>
        <v>0.26996344507285758</v>
      </c>
      <c r="Z150" s="1" t="s">
        <v>277</v>
      </c>
      <c r="AA150" s="2">
        <f>ABS(AVERAGE(eod_group_score_df_negative!C150:C154))</f>
        <v>6.800799465409095E-2</v>
      </c>
      <c r="AB150" s="2">
        <f>ABS(AVERAGE(eod_group_score_df_negative!D150:D154))</f>
        <v>1.7684744701452697E-2</v>
      </c>
      <c r="AC150" s="2">
        <f>ABS(AVERAGE(eod_group_score_df_negative!E150:E154))</f>
        <v>0.1353019527315355</v>
      </c>
      <c r="AD150" s="2">
        <f>ABS(AVERAGE(eod_group_score_df_negative!F150:F154))</f>
        <v>0.12377356268156156</v>
      </c>
      <c r="AE150" s="2">
        <f>ABS(AVERAGE(eod_group_score_df_negative!G150:G154))</f>
        <v>4.5489997155293949E-2</v>
      </c>
      <c r="AF150" s="2">
        <f>ABS(AVERAGE(eod_group_score_df_negative!H150:H154))</f>
        <v>0.19866214306396004</v>
      </c>
      <c r="AG150" s="2">
        <f>ABS(AVERAGE(eod_group_score_df_negative!I150:I154))</f>
        <v>0.11172128163438573</v>
      </c>
      <c r="AH150" s="2">
        <f>ABS(AVERAGE(eod_group_score_df_negative!J150:J154))</f>
        <v>0.10490900077065575</v>
      </c>
      <c r="AI150" s="2">
        <f>ABS(AVERAGE(eod_group_score_df_negative!K150:K154))</f>
        <v>0.10389295831967801</v>
      </c>
      <c r="AJ150" s="2">
        <f>ABS(AVERAGE(eod_group_score_df_negative!L150:L154))</f>
        <v>0.15832685214799841</v>
      </c>
      <c r="AK150" s="2">
        <f>ABS(AVERAGE(eod_group_score_df_negative!M150:M154))</f>
        <v>4.5496757364964183E-2</v>
      </c>
      <c r="AL150" s="2">
        <f>ABS(AVERAGE(eod_group_score_df_negative!N150:N154))</f>
        <v>8.5100940237768805E-2</v>
      </c>
      <c r="AM150" s="2">
        <f>ABS(AVERAGE(eod_group_score_df_negative!O150:O154))</f>
        <v>1.8475851262173465E-2</v>
      </c>
      <c r="AN150" s="2">
        <f>ABS(AVERAGE(eod_group_score_df_negative!P150:P154))</f>
        <v>5.07577614798876E-2</v>
      </c>
      <c r="AO150" s="2">
        <f>ABS(AVERAGE(eod_group_score_df_negative!Q150:Q154))</f>
        <v>6.0835338211214382E-2</v>
      </c>
      <c r="AP150" s="2">
        <f>ABS(AVERAGE(eod_group_score_df_negative!R150:R154))</f>
        <v>0.19023844924101393</v>
      </c>
      <c r="AQ150" s="2">
        <f>ABS(AVERAGE(eod_group_score_df_negative!S150:S154))</f>
        <v>8.3935803675898341E-2</v>
      </c>
      <c r="AR150" s="2">
        <f>ABS(AVERAGE(eod_group_score_df_negative!T150:T154))</f>
        <v>0.20545042583042003</v>
      </c>
      <c r="AS150" s="2">
        <f>ABS(AVERAGE(eod_group_score_df_negative!U150:U154))</f>
        <v>0.1134351350627802</v>
      </c>
      <c r="AT150" s="2">
        <f>ABS(AVERAGE(eod_group_score_df_negative!V150:V154))</f>
        <v>0.26419046223400716</v>
      </c>
      <c r="AU150" s="2">
        <f>ABS(AVERAGE(eod_group_score_df_negative!W150:W154))</f>
        <v>4.6297678739664443E-2</v>
      </c>
      <c r="AV150" s="2">
        <f>ABS(AVERAGE(eod_group_score_df_negative!X150:X154))</f>
        <v>8.8246839031936183E-2</v>
      </c>
      <c r="AW150" s="2">
        <f>ABS(AVERAGE(eod_group_score_df_negative!Y150:Y154))</f>
        <v>5.5897783478735127E-2</v>
      </c>
      <c r="AX150" t="s">
        <v>277</v>
      </c>
      <c r="AY150" s="4">
        <f t="shared" si="468"/>
        <v>0.6022606166521961</v>
      </c>
      <c r="AZ150" s="4">
        <f t="shared" si="469"/>
        <v>0.75210680987511258</v>
      </c>
      <c r="BA150" s="4">
        <f t="shared" si="470"/>
        <v>0.49629549033896125</v>
      </c>
      <c r="BB150" s="4">
        <f t="shared" si="471"/>
        <v>0.18761295635706318</v>
      </c>
      <c r="BC150" s="4">
        <f t="shared" si="472"/>
        <v>0.76350492837113293</v>
      </c>
      <c r="BD150" s="4">
        <f t="shared" si="473"/>
        <v>0.46000609754525584</v>
      </c>
      <c r="BE150" s="4">
        <f t="shared" si="474"/>
        <v>0.59222490063819722</v>
      </c>
      <c r="BF150" s="4">
        <f t="shared" si="475"/>
        <v>0.30236504852986185</v>
      </c>
      <c r="BG150" s="4">
        <f t="shared" si="476"/>
        <v>0.39875768453388805</v>
      </c>
      <c r="BH150" s="4">
        <f t="shared" si="477"/>
        <v>0.68440738965929393</v>
      </c>
      <c r="BI150" s="4">
        <f t="shared" si="478"/>
        <v>0.76422490389393039</v>
      </c>
      <c r="BJ150" s="4">
        <f t="shared" si="479"/>
        <v>0.60740817490321852</v>
      </c>
      <c r="BK150" s="4">
        <f t="shared" si="480"/>
        <v>0.86420548358180216</v>
      </c>
      <c r="BL150" s="4">
        <f t="shared" si="481"/>
        <v>0.71935652983809684</v>
      </c>
      <c r="BM150" s="4">
        <f t="shared" si="482"/>
        <v>0.81631416087668496</v>
      </c>
      <c r="BN150" s="4">
        <f t="shared" si="483"/>
        <v>-0.70380817471905377</v>
      </c>
      <c r="BO150" s="4">
        <f t="shared" si="484"/>
        <v>0.51679605068279255</v>
      </c>
      <c r="BP150" s="4">
        <f t="shared" si="485"/>
        <v>0.25481919931395575</v>
      </c>
      <c r="BQ150" s="4">
        <f t="shared" si="486"/>
        <v>-9.8088318508147448E-2</v>
      </c>
      <c r="BR150" s="4">
        <f t="shared" si="487"/>
        <v>0.70271106454530419</v>
      </c>
      <c r="BS150" s="4">
        <f t="shared" si="488"/>
        <v>0.54780926842835098</v>
      </c>
      <c r="BT150" s="4">
        <f t="shared" si="489"/>
        <v>0.75300397207993408</v>
      </c>
      <c r="BU150" s="4">
        <f t="shared" si="490"/>
        <v>0.65692277214326533</v>
      </c>
      <c r="BV150" t="s">
        <v>277</v>
      </c>
      <c r="BW150" s="1">
        <f t="shared" si="464"/>
        <v>45289</v>
      </c>
      <c r="BX150">
        <f>group_stock_price_index[[#This Row],[VNINDEX]]</f>
        <v>1129.93</v>
      </c>
      <c r="BY150" s="5">
        <f t="shared" si="491"/>
        <v>0.71300543874934375</v>
      </c>
      <c r="BZ150" s="5">
        <f t="shared" si="492"/>
        <v>0.47765780563957155</v>
      </c>
      <c r="CA150" s="5">
        <f t="shared" si="493"/>
        <v>0.59710665890279901</v>
      </c>
      <c r="CB150" s="5">
        <f t="shared" si="494"/>
        <v>0.65126161599176824</v>
      </c>
      <c r="CC150" s="5">
        <f t="shared" si="495"/>
        <v>0.44622729930695559</v>
      </c>
      <c r="CD150" s="5">
        <f t="shared" ref="CD150:CE150" si="565">IF(AVERAGE(BS150:BS154)&lt;0,0,AVERAGE(BS150:BS154))</f>
        <v>0.28283979652312852</v>
      </c>
      <c r="CE150" s="5">
        <f t="shared" si="565"/>
        <v>0.74905171786990332</v>
      </c>
      <c r="CF150" s="5">
        <f t="shared" ref="CF150:CG150" si="566">IF(AVERAGE(BE150:BE154)&lt;0,0,AVERAGE(BE150:BE154))</f>
        <v>0.6532521782330647</v>
      </c>
      <c r="CG150" s="5">
        <f t="shared" si="566"/>
        <v>0.35816437585771588</v>
      </c>
      <c r="CH150" s="5">
        <f t="shared" si="498"/>
        <v>0.74993513583844229</v>
      </c>
      <c r="CI150" s="5">
        <f t="shared" si="499"/>
        <v>0.66285357858550276</v>
      </c>
      <c r="CJ150" s="5">
        <f t="shared" si="500"/>
        <v>0.50013568618829918</v>
      </c>
      <c r="CK150" s="5">
        <f t="shared" si="501"/>
        <v>0.18868741837198422</v>
      </c>
      <c r="CL150" s="5">
        <f t="shared" si="502"/>
        <v>0.50344109227676337</v>
      </c>
      <c r="CM150" s="5">
        <f t="shared" si="503"/>
        <v>0.4126455465903861</v>
      </c>
      <c r="CN150" s="5">
        <f t="shared" si="504"/>
        <v>0.85607951726628428</v>
      </c>
      <c r="CO150" s="5">
        <f t="shared" si="505"/>
        <v>0.82244975558535816</v>
      </c>
      <c r="CP150" s="5">
        <f t="shared" si="506"/>
        <v>0.53716325579077373</v>
      </c>
      <c r="CQ150" s="5">
        <f t="shared" si="507"/>
        <v>0.80260148966467693</v>
      </c>
      <c r="CR150" s="5">
        <f t="shared" ref="CR150:CS150" si="567">IF(AVERAGE(BH150:BH154)&lt;0,0,AVERAGE(BH150:BH154))</f>
        <v>0.74489246955349708</v>
      </c>
      <c r="CS150" s="5">
        <f t="shared" si="567"/>
        <v>0.69919343439087434</v>
      </c>
      <c r="CT150" s="5">
        <f t="shared" si="509"/>
        <v>0.87617502667546798</v>
      </c>
      <c r="CU150" s="5">
        <f t="shared" si="510"/>
        <v>0.62466480124760337</v>
      </c>
    </row>
    <row r="151" spans="1:99" x14ac:dyDescent="0.25">
      <c r="A151" s="1">
        <f>eod_group_score_df_positive[[#This Row],[date]]</f>
        <v>45288</v>
      </c>
      <c r="B151" s="1" t="s">
        <v>277</v>
      </c>
      <c r="C151" s="2">
        <f>AVERAGE(eod_group_score_df_positive!C151:C155)</f>
        <v>0.26726195143823112</v>
      </c>
      <c r="D151" s="2">
        <f>AVERAGE(eod_group_score_df_positive!D151:D155)</f>
        <v>0.11813700328597128</v>
      </c>
      <c r="E151" s="2">
        <f>AVERAGE(eod_group_score_df_positive!E151:E155)</f>
        <v>0.35527531337286938</v>
      </c>
      <c r="F151" s="2">
        <f>AVERAGE(eod_group_score_df_positive!F151:F155)</f>
        <v>0.1982744908283656</v>
      </c>
      <c r="G151" s="2">
        <f>AVERAGE(eod_group_score_df_positive!G151:G155)</f>
        <v>0.35480746089343346</v>
      </c>
      <c r="H151" s="2">
        <f>AVERAGE(eod_group_score_df_positive!H151:H155)</f>
        <v>0.3466287390618713</v>
      </c>
      <c r="I151" s="2">
        <f>AVERAGE(eod_group_score_df_positive!I151:I155)</f>
        <v>0.42274794951383921</v>
      </c>
      <c r="J151" s="2">
        <f>AVERAGE(eod_group_score_df_positive!J151:J155)</f>
        <v>0.14747045763592992</v>
      </c>
      <c r="K151" s="2">
        <f>AVERAGE(eod_group_score_df_positive!K151:K155)</f>
        <v>0.22206442296669296</v>
      </c>
      <c r="L151" s="2">
        <f>AVERAGE(eod_group_score_df_positive!L151:L155)</f>
        <v>0.85844846282731679</v>
      </c>
      <c r="M151" s="2">
        <f>AVERAGE(eod_group_score_df_positive!M151:M155)</f>
        <v>0.27184219001315074</v>
      </c>
      <c r="N151" s="2">
        <f>AVERAGE(eod_group_score_df_positive!N151:N155)</f>
        <v>0.35247534288531013</v>
      </c>
      <c r="O151" s="2">
        <f>AVERAGE(eod_group_score_df_positive!O151:O155)</f>
        <v>0.20811350420319394</v>
      </c>
      <c r="P151" s="2">
        <f>AVERAGE(eod_group_score_df_positive!P151:P155)</f>
        <v>0.40784593153554971</v>
      </c>
      <c r="Q151" s="2">
        <f>AVERAGE(eod_group_score_df_positive!Q151:Q155)</f>
        <v>0.43491604370117731</v>
      </c>
      <c r="R151" s="2">
        <f>AVERAGE(eod_group_score_df_positive!R151:R155)</f>
        <v>0.6014037478724068</v>
      </c>
      <c r="S151" s="2">
        <f>AVERAGE(eod_group_score_df_positive!S151:S155)</f>
        <v>0.20008658346093919</v>
      </c>
      <c r="T151" s="2">
        <f>AVERAGE(eod_group_score_df_positive!T151:T155)</f>
        <v>0.34599639942050575</v>
      </c>
      <c r="U151" s="2">
        <f>AVERAGE(eod_group_score_df_positive!U151:U155)</f>
        <v>9.2994004852980677E-2</v>
      </c>
      <c r="V151" s="2">
        <f>AVERAGE(eod_group_score_df_positive!V151:V155)</f>
        <v>1.5097274823662867</v>
      </c>
      <c r="W151" s="2">
        <f>AVERAGE(eod_group_score_df_positive!W151:W155)</f>
        <v>0.13855337831330614</v>
      </c>
      <c r="X151" s="2">
        <f>AVERAGE(eod_group_score_df_positive!X151:X155)</f>
        <v>0.50197995021302888</v>
      </c>
      <c r="Y151" s="2">
        <f>AVERAGE(eod_group_score_df_positive!Y151:Y155)</f>
        <v>0.30498878218417347</v>
      </c>
      <c r="Z151" s="1" t="s">
        <v>277</v>
      </c>
      <c r="AA151" s="2">
        <f>ABS(AVERAGE(eod_group_score_df_negative!C151:C155))</f>
        <v>6.9229149855954644E-2</v>
      </c>
      <c r="AB151" s="2">
        <f>ABS(AVERAGE(eod_group_score_df_negative!D151:D155))</f>
        <v>1.5844973601110333E-2</v>
      </c>
      <c r="AC151" s="2">
        <f>ABS(AVERAGE(eod_group_score_df_negative!E151:E155))</f>
        <v>0.15341482165038753</v>
      </c>
      <c r="AD151" s="2">
        <f>ABS(AVERAGE(eod_group_score_df_negative!F151:F155))</f>
        <v>0.13100929655431973</v>
      </c>
      <c r="AE151" s="2">
        <f>ABS(AVERAGE(eod_group_score_df_negative!G151:G155))</f>
        <v>0.11116081301411365</v>
      </c>
      <c r="AF151" s="2">
        <f>ABS(AVERAGE(eod_group_score_df_negative!H151:H155))</f>
        <v>0.12758484431607248</v>
      </c>
      <c r="AG151" s="2">
        <f>ABS(AVERAGE(eod_group_score_df_negative!I151:I155))</f>
        <v>0.11358146810502093</v>
      </c>
      <c r="AH151" s="2">
        <f>ABS(AVERAGE(eod_group_score_df_negative!J151:J155))</f>
        <v>0.11881059443513053</v>
      </c>
      <c r="AI151" s="2">
        <f>ABS(AVERAGE(eod_group_score_df_negative!K151:K155))</f>
        <v>0.12651546387134505</v>
      </c>
      <c r="AJ151" s="2">
        <f>ABS(AVERAGE(eod_group_score_df_negative!L151:L155))</f>
        <v>0.1207103425128367</v>
      </c>
      <c r="AK151" s="2">
        <f>ABS(AVERAGE(eod_group_score_df_negative!M151:M155))</f>
        <v>5.6359123826871693E-2</v>
      </c>
      <c r="AL151" s="2">
        <f>ABS(AVERAGE(eod_group_score_df_negative!N151:N155))</f>
        <v>9.4328143844362666E-2</v>
      </c>
      <c r="AM151" s="2">
        <f>ABS(AVERAGE(eod_group_score_df_negative!O151:O155))</f>
        <v>1.7755752021940678E-2</v>
      </c>
      <c r="AN151" s="2">
        <f>ABS(AVERAGE(eod_group_score_df_negative!P151:P155))</f>
        <v>9.4937891726900231E-2</v>
      </c>
      <c r="AO151" s="2">
        <f>ABS(AVERAGE(eod_group_score_df_negative!Q151:Q155))</f>
        <v>2.7448775570555601E-2</v>
      </c>
      <c r="AP151" s="2">
        <f>ABS(AVERAGE(eod_group_score_df_negative!R151:R155))</f>
        <v>0.19123630870673416</v>
      </c>
      <c r="AQ151" s="2">
        <f>ABS(AVERAGE(eod_group_score_df_negative!S151:S155))</f>
        <v>9.5110890297042811E-2</v>
      </c>
      <c r="AR151" s="2">
        <f>ABS(AVERAGE(eod_group_score_df_negative!T151:T155))</f>
        <v>0.10456290696817683</v>
      </c>
      <c r="AS151" s="2">
        <f>ABS(AVERAGE(eod_group_score_df_negative!U151:U155))</f>
        <v>0.15292572604572793</v>
      </c>
      <c r="AT151" s="2">
        <f>ABS(AVERAGE(eod_group_score_df_negative!V151:V155))</f>
        <v>0.24656818441235373</v>
      </c>
      <c r="AU151" s="2">
        <f>ABS(AVERAGE(eod_group_score_df_negative!W151:W155))</f>
        <v>6.5834446187858012E-2</v>
      </c>
      <c r="AV151" s="2">
        <f>ABS(AVERAGE(eod_group_score_df_negative!X151:X155))</f>
        <v>8.3180484781229191E-2</v>
      </c>
      <c r="AW151" s="2">
        <f>ABS(AVERAGE(eod_group_score_df_negative!Y151:Y155))</f>
        <v>1.6625741818837733E-2</v>
      </c>
      <c r="AX151" t="s">
        <v>277</v>
      </c>
      <c r="AY151" s="4">
        <f t="shared" si="468"/>
        <v>0.58852314614151224</v>
      </c>
      <c r="AZ151" s="4">
        <f t="shared" si="469"/>
        <v>0.76347604402845493</v>
      </c>
      <c r="BA151" s="4">
        <f t="shared" si="470"/>
        <v>0.39682407387997204</v>
      </c>
      <c r="BB151" s="4">
        <f t="shared" si="471"/>
        <v>0.20427727343852478</v>
      </c>
      <c r="BC151" s="4">
        <f t="shared" si="472"/>
        <v>0.52288248261224279</v>
      </c>
      <c r="BD151" s="4">
        <f t="shared" si="473"/>
        <v>0.46190978585112119</v>
      </c>
      <c r="BE151" s="4">
        <f t="shared" si="474"/>
        <v>0.576448860070782</v>
      </c>
      <c r="BF151" s="4">
        <f t="shared" si="475"/>
        <v>0.10763012605625104</v>
      </c>
      <c r="BG151" s="4">
        <f t="shared" si="476"/>
        <v>0.27410921485479511</v>
      </c>
      <c r="BH151" s="4">
        <f t="shared" si="477"/>
        <v>0.75344072513160365</v>
      </c>
      <c r="BI151" s="4">
        <f t="shared" si="478"/>
        <v>0.65655759772891564</v>
      </c>
      <c r="BJ151" s="4">
        <f t="shared" si="479"/>
        <v>0.57776451327724965</v>
      </c>
      <c r="BK151" s="4">
        <f t="shared" si="480"/>
        <v>0.84277849656313841</v>
      </c>
      <c r="BL151" s="4">
        <f t="shared" si="481"/>
        <v>0.62235104896227622</v>
      </c>
      <c r="BM151" s="4">
        <f t="shared" si="482"/>
        <v>0.88126788879054452</v>
      </c>
      <c r="BN151" s="4">
        <f t="shared" si="483"/>
        <v>0.51746998623292462</v>
      </c>
      <c r="BO151" s="4">
        <f t="shared" si="484"/>
        <v>0.35561175990943888</v>
      </c>
      <c r="BP151" s="4">
        <f t="shared" si="485"/>
        <v>0.53585285894428347</v>
      </c>
      <c r="BQ151" s="4">
        <f t="shared" si="486"/>
        <v>-0.24370440295184129</v>
      </c>
      <c r="BR151" s="4">
        <f t="shared" si="487"/>
        <v>0.71921790951679132</v>
      </c>
      <c r="BS151" s="4">
        <f t="shared" si="488"/>
        <v>0.35578896298215618</v>
      </c>
      <c r="BT151" s="4">
        <f t="shared" si="489"/>
        <v>0.71570024285033762</v>
      </c>
      <c r="BU151" s="4">
        <f t="shared" si="490"/>
        <v>0.89661075245045785</v>
      </c>
      <c r="BV151" t="s">
        <v>277</v>
      </c>
      <c r="BW151" s="1">
        <f t="shared" si="464"/>
        <v>45288</v>
      </c>
      <c r="BX151">
        <f>group_stock_price_index[[#This Row],[VNINDEX]]</f>
        <v>1128.93</v>
      </c>
      <c r="BY151" s="5">
        <f t="shared" si="491"/>
        <v>0.76497763623658543</v>
      </c>
      <c r="BZ151" s="5">
        <f t="shared" si="492"/>
        <v>0.42177901209157947</v>
      </c>
      <c r="CA151" s="5">
        <f t="shared" si="493"/>
        <v>0.5176438404115733</v>
      </c>
      <c r="CB151" s="5">
        <f t="shared" si="494"/>
        <v>0.72406412027002576</v>
      </c>
      <c r="CC151" s="5">
        <f t="shared" si="495"/>
        <v>0.73439587967331366</v>
      </c>
      <c r="CD151" s="5">
        <f t="shared" ref="CD151:CE151" si="568">IF(AVERAGE(BS151:BS155)&lt;0,0,AVERAGE(BS151:BS155))</f>
        <v>0.22782147352040524</v>
      </c>
      <c r="CE151" s="5">
        <f t="shared" si="568"/>
        <v>0.66433167762062939</v>
      </c>
      <c r="CF151" s="5">
        <f t="shared" ref="CF151:CG151" si="569">IF(AVERAGE(BE151:BE155)&lt;0,0,AVERAGE(BE151:BE155))</f>
        <v>0.63996656647449401</v>
      </c>
      <c r="CG151" s="5">
        <f t="shared" si="569"/>
        <v>0.34703393820905271</v>
      </c>
      <c r="CH151" s="5">
        <f t="shared" si="498"/>
        <v>0.74104091457878751</v>
      </c>
      <c r="CI151" s="5">
        <f t="shared" si="499"/>
        <v>0.59199815243386278</v>
      </c>
      <c r="CJ151" s="5">
        <f t="shared" si="500"/>
        <v>0.44872409506650268</v>
      </c>
      <c r="CK151" s="5">
        <f t="shared" si="501"/>
        <v>0.15239013523504791</v>
      </c>
      <c r="CL151" s="5">
        <f t="shared" si="502"/>
        <v>0.47753576608623821</v>
      </c>
      <c r="CM151" s="5">
        <f t="shared" si="503"/>
        <v>0.40807137001672278</v>
      </c>
      <c r="CN151" s="5">
        <f t="shared" si="504"/>
        <v>0.79410115204143139</v>
      </c>
      <c r="CO151" s="5">
        <f t="shared" si="505"/>
        <v>0.76706038583323888</v>
      </c>
      <c r="CP151" s="5">
        <f t="shared" si="506"/>
        <v>0.61820835682400777</v>
      </c>
      <c r="CQ151" s="5">
        <f t="shared" si="507"/>
        <v>0.79413963929763198</v>
      </c>
      <c r="CR151" s="5">
        <f t="shared" ref="CR151:CS151" si="570">IF(AVERAGE(BH151:BH155)&lt;0,0,AVERAGE(BH151:BH155))</f>
        <v>0.64909338228157498</v>
      </c>
      <c r="CS151" s="5">
        <f t="shared" si="570"/>
        <v>0.60486448306089435</v>
      </c>
      <c r="CT151" s="5">
        <f t="shared" si="509"/>
        <v>0.92070321466767946</v>
      </c>
      <c r="CU151" s="5">
        <f t="shared" si="510"/>
        <v>0.50687532507049016</v>
      </c>
    </row>
    <row r="152" spans="1:99" x14ac:dyDescent="0.25">
      <c r="A152" s="1">
        <f>eod_group_score_df_positive[[#This Row],[date]]</f>
        <v>45287</v>
      </c>
      <c r="B152" s="1" t="s">
        <v>277</v>
      </c>
      <c r="C152" s="2">
        <f>AVERAGE(eod_group_score_df_positive!C152:C156)</f>
        <v>0.16696941509098659</v>
      </c>
      <c r="D152" s="2">
        <f>AVERAGE(eod_group_score_df_positive!D152:D156)</f>
        <v>0.30053469235161379</v>
      </c>
      <c r="E152" s="2">
        <f>AVERAGE(eod_group_score_df_positive!E152:E156)</f>
        <v>0.27620626648619456</v>
      </c>
      <c r="F152" s="2">
        <f>AVERAGE(eod_group_score_df_positive!F152:F156)</f>
        <v>0.1646994524152065</v>
      </c>
      <c r="G152" s="2">
        <f>AVERAGE(eod_group_score_df_positive!G152:G156)</f>
        <v>0.29503371999749917</v>
      </c>
      <c r="H152" s="2">
        <f>AVERAGE(eod_group_score_df_positive!H152:H156)</f>
        <v>0.30138788167134101</v>
      </c>
      <c r="I152" s="2">
        <f>AVERAGE(eod_group_score_df_positive!I152:I156)</f>
        <v>0.48982251253889808</v>
      </c>
      <c r="J152" s="2">
        <f>AVERAGE(eod_group_score_df_positive!J152:J156)</f>
        <v>0.16770662421903854</v>
      </c>
      <c r="K152" s="2">
        <f>AVERAGE(eod_group_score_df_positive!K152:K156)</f>
        <v>0.25532054738498655</v>
      </c>
      <c r="L152" s="2">
        <f>AVERAGE(eod_group_score_df_positive!L152:L156)</f>
        <v>0.79887770733522878</v>
      </c>
      <c r="M152" s="2">
        <f>AVERAGE(eod_group_score_df_positive!M152:M156)</f>
        <v>0.20733747561973251</v>
      </c>
      <c r="N152" s="2">
        <f>AVERAGE(eod_group_score_df_positive!N152:N156)</f>
        <v>0.57557840904645974</v>
      </c>
      <c r="O152" s="2">
        <f>AVERAGE(eod_group_score_df_positive!O152:O156)</f>
        <v>0.26630869667853607</v>
      </c>
      <c r="P152" s="2">
        <f>AVERAGE(eod_group_score_df_positive!P152:P156)</f>
        <v>0.48244348831373002</v>
      </c>
      <c r="Q152" s="2">
        <f>AVERAGE(eod_group_score_df_positive!Q152:Q156)</f>
        <v>0.22738187099500523</v>
      </c>
      <c r="R152" s="2">
        <f>AVERAGE(eod_group_score_df_positive!R152:R156)</f>
        <v>0.60248737869747093</v>
      </c>
      <c r="S152" s="2">
        <f>AVERAGE(eod_group_score_df_positive!S152:S156)</f>
        <v>0.33051817332836675</v>
      </c>
      <c r="T152" s="2">
        <f>AVERAGE(eod_group_score_df_positive!T152:T156)</f>
        <v>0.36556617146091769</v>
      </c>
      <c r="U152" s="2">
        <f>AVERAGE(eod_group_score_df_positive!U152:U156)</f>
        <v>0.16910559977769946</v>
      </c>
      <c r="V152" s="2">
        <f>AVERAGE(eod_group_score_df_positive!V152:V156)</f>
        <v>1.5603103290808635</v>
      </c>
      <c r="W152" s="2">
        <f>AVERAGE(eod_group_score_df_positive!W152:W156)</f>
        <v>0.13769311764341458</v>
      </c>
      <c r="X152" s="2">
        <f>AVERAGE(eod_group_score_df_positive!X152:X156)</f>
        <v>0.46714965428300081</v>
      </c>
      <c r="Y152" s="2">
        <f>AVERAGE(eod_group_score_df_positive!Y152:Y156)</f>
        <v>0.32294536030022591</v>
      </c>
      <c r="Z152" s="1" t="s">
        <v>277</v>
      </c>
      <c r="AA152" s="2">
        <f>ABS(AVERAGE(eod_group_score_df_negative!C152:C156))</f>
        <v>4.4713661338594758E-2</v>
      </c>
      <c r="AB152" s="2">
        <f>ABS(AVERAGE(eod_group_score_df_negative!D152:D156))</f>
        <v>1.5844973601110333E-2</v>
      </c>
      <c r="AC152" s="2">
        <f>ABS(AVERAGE(eod_group_score_df_negative!E152:E156))</f>
        <v>0.13346968591567074</v>
      </c>
      <c r="AD152" s="2">
        <f>ABS(AVERAGE(eod_group_score_df_negative!F152:F156))</f>
        <v>0.11860559623350195</v>
      </c>
      <c r="AE152" s="2">
        <f>ABS(AVERAGE(eod_group_score_df_negative!G152:G156))</f>
        <v>0.11493829535462614</v>
      </c>
      <c r="AF152" s="2">
        <f>ABS(AVERAGE(eod_group_score_df_negative!H152:H156))</f>
        <v>0.11705152522839353</v>
      </c>
      <c r="AG152" s="2">
        <f>ABS(AVERAGE(eod_group_score_df_negative!I152:I156))</f>
        <v>0.10483274559620392</v>
      </c>
      <c r="AH152" s="2">
        <f>ABS(AVERAGE(eod_group_score_df_negative!J152:J156))</f>
        <v>9.7930606898058797E-2</v>
      </c>
      <c r="AI152" s="2">
        <f>ABS(AVERAGE(eod_group_score_df_negative!K152:K156))</f>
        <v>0.10301713972108464</v>
      </c>
      <c r="AJ152" s="2">
        <f>ABS(AVERAGE(eod_group_score_df_negative!L152:L156))</f>
        <v>9.8914324148929533E-2</v>
      </c>
      <c r="AK152" s="2">
        <f>ABS(AVERAGE(eod_group_score_df_negative!M152:M156))</f>
        <v>5.5974271932420216E-2</v>
      </c>
      <c r="AL152" s="2">
        <f>ABS(AVERAGE(eod_group_score_df_negative!N152:N156))</f>
        <v>6.1387443171852532E-2</v>
      </c>
      <c r="AM152" s="2">
        <f>ABS(AVERAGE(eod_group_score_df_negative!O152:O156))</f>
        <v>3.0794882715634297E-2</v>
      </c>
      <c r="AN152" s="2">
        <f>ABS(AVERAGE(eod_group_score_df_negative!P152:P156))</f>
        <v>8.895294137652951E-2</v>
      </c>
      <c r="AO152" s="2">
        <f>ABS(AVERAGE(eod_group_score_df_negative!Q152:Q156))</f>
        <v>2.7038629403743047E-2</v>
      </c>
      <c r="AP152" s="2">
        <f>ABS(AVERAGE(eod_group_score_df_negative!R152:R156))</f>
        <v>0.17600052904237937</v>
      </c>
      <c r="AQ152" s="2">
        <f>ABS(AVERAGE(eod_group_score_df_negative!S152:S156))</f>
        <v>4.8685466842876605E-2</v>
      </c>
      <c r="AR152" s="2">
        <f>ABS(AVERAGE(eod_group_score_df_negative!T152:T156))</f>
        <v>0.11008789912271832</v>
      </c>
      <c r="AS152" s="2">
        <f>ABS(AVERAGE(eod_group_score_df_negative!U152:U156))</f>
        <v>0.13664512563031972</v>
      </c>
      <c r="AT152" s="2">
        <f>ABS(AVERAGE(eod_group_score_df_negative!V152:V156))</f>
        <v>0.22058116829744709</v>
      </c>
      <c r="AU152" s="2">
        <f>ABS(AVERAGE(eod_group_score_df_negative!W152:W156))</f>
        <v>0.1465765992469247</v>
      </c>
      <c r="AV152" s="2">
        <f>ABS(AVERAGE(eod_group_score_df_negative!X152:X156))</f>
        <v>6.8386137215565967E-2</v>
      </c>
      <c r="AW152" s="2">
        <f>ABS(AVERAGE(eod_group_score_df_negative!Y152:Y156))</f>
        <v>2.7724687137174776E-2</v>
      </c>
      <c r="AX152" t="s">
        <v>277</v>
      </c>
      <c r="AY152" s="4">
        <f t="shared" si="468"/>
        <v>0.57754146346725799</v>
      </c>
      <c r="AZ152" s="4">
        <f t="shared" si="469"/>
        <v>0.89983570180848482</v>
      </c>
      <c r="BA152" s="4">
        <f t="shared" si="470"/>
        <v>0.34841337338372397</v>
      </c>
      <c r="BB152" s="4">
        <f t="shared" si="471"/>
        <v>0.16270044039652767</v>
      </c>
      <c r="BC152" s="4">
        <f t="shared" si="472"/>
        <v>0.43928711692233169</v>
      </c>
      <c r="BD152" s="4">
        <f t="shared" si="473"/>
        <v>0.44053297419742721</v>
      </c>
      <c r="BE152" s="4">
        <f t="shared" si="474"/>
        <v>0.64741673713616921</v>
      </c>
      <c r="BF152" s="4">
        <f t="shared" si="475"/>
        <v>0.26267408761771538</v>
      </c>
      <c r="BG152" s="4">
        <f t="shared" si="476"/>
        <v>0.4250276014613521</v>
      </c>
      <c r="BH152" s="4">
        <f t="shared" si="477"/>
        <v>0.77964980601261913</v>
      </c>
      <c r="BI152" s="4">
        <f t="shared" si="478"/>
        <v>0.57484409675771353</v>
      </c>
      <c r="BJ152" s="4">
        <f t="shared" si="479"/>
        <v>0.80725044220796716</v>
      </c>
      <c r="BK152" s="4">
        <f t="shared" si="480"/>
        <v>0.79269934897163652</v>
      </c>
      <c r="BL152" s="4">
        <f t="shared" si="481"/>
        <v>0.68864719219632242</v>
      </c>
      <c r="BM152" s="4">
        <f t="shared" si="482"/>
        <v>0.78744928681952953</v>
      </c>
      <c r="BN152" s="4">
        <f t="shared" si="483"/>
        <v>0.54784004403265818</v>
      </c>
      <c r="BO152" s="4">
        <f t="shared" si="484"/>
        <v>0.7432225765507372</v>
      </c>
      <c r="BP152" s="4">
        <f t="shared" si="485"/>
        <v>0.537109399746591</v>
      </c>
      <c r="BQ152" s="4">
        <f t="shared" si="486"/>
        <v>0.10616646650326596</v>
      </c>
      <c r="BR152" s="4">
        <f t="shared" si="487"/>
        <v>0.75228005903541073</v>
      </c>
      <c r="BS152" s="4">
        <f t="shared" si="488"/>
        <v>-3.1250186269179865E-2</v>
      </c>
      <c r="BT152" s="4">
        <f t="shared" si="489"/>
        <v>0.74460666009192777</v>
      </c>
      <c r="BU152" s="4">
        <f t="shared" si="490"/>
        <v>0.84187593243404102</v>
      </c>
      <c r="BV152" t="s">
        <v>277</v>
      </c>
      <c r="BW152" s="1">
        <f t="shared" si="464"/>
        <v>45287</v>
      </c>
      <c r="BX152">
        <f>group_stock_price_index[[#This Row],[VNINDEX]]</f>
        <v>1121.99</v>
      </c>
      <c r="BY152" s="5">
        <f t="shared" si="491"/>
        <v>0.81930841414311306</v>
      </c>
      <c r="BZ152" s="5">
        <f t="shared" si="492"/>
        <v>0.41480944904026318</v>
      </c>
      <c r="CA152" s="5">
        <f t="shared" si="493"/>
        <v>0.52577823782139765</v>
      </c>
      <c r="CB152" s="5">
        <f t="shared" si="494"/>
        <v>0.83554178695400583</v>
      </c>
      <c r="CC152" s="5">
        <f t="shared" si="495"/>
        <v>0.67527289519199762</v>
      </c>
      <c r="CD152" s="5">
        <f t="shared" ref="CD152:CE152" si="571">IF(AVERAGE(BS152:BS156)&lt;0,0,AVERAGE(BS152:BS156))</f>
        <v>0.22138171786963051</v>
      </c>
      <c r="CE152" s="5">
        <f t="shared" si="571"/>
        <v>0.56428672393340285</v>
      </c>
      <c r="CF152" s="5">
        <f t="shared" ref="CF152:CG152" si="572">IF(AVERAGE(BE152:BE156)&lt;0,0,AVERAGE(BE152:BE156))</f>
        <v>0.6294183230029311</v>
      </c>
      <c r="CG152" s="5">
        <f t="shared" si="572"/>
        <v>0.38613868385922334</v>
      </c>
      <c r="CH152" s="5">
        <f t="shared" si="498"/>
        <v>0.71375428305059974</v>
      </c>
      <c r="CI152" s="5">
        <f t="shared" si="499"/>
        <v>0.54242894873827985</v>
      </c>
      <c r="CJ152" s="5">
        <f t="shared" si="500"/>
        <v>0.39043602283049167</v>
      </c>
      <c r="CK152" s="5">
        <f t="shared" si="501"/>
        <v>0.15488775800318175</v>
      </c>
      <c r="CL152" s="5">
        <f t="shared" si="502"/>
        <v>0.37589440055290957</v>
      </c>
      <c r="CM152" s="5">
        <f t="shared" si="503"/>
        <v>0.35094948621864586</v>
      </c>
      <c r="CN152" s="5">
        <f t="shared" si="504"/>
        <v>0.69106074400702489</v>
      </c>
      <c r="CO152" s="5">
        <f t="shared" si="505"/>
        <v>0.71919336613056117</v>
      </c>
      <c r="CP152" s="5">
        <f t="shared" si="506"/>
        <v>0.59318493818826001</v>
      </c>
      <c r="CQ152" s="5">
        <f t="shared" si="507"/>
        <v>0.79108751587340154</v>
      </c>
      <c r="CR152" s="5">
        <f t="shared" ref="CR152:CS152" si="573">IF(AVERAGE(BH152:BH156)&lt;0,0,AVERAGE(BH152:BH156))</f>
        <v>0.45963567909138947</v>
      </c>
      <c r="CS152" s="5">
        <f t="shared" si="573"/>
        <v>0.5530720386518333</v>
      </c>
      <c r="CT152" s="5">
        <f t="shared" si="509"/>
        <v>0.91226892685695271</v>
      </c>
      <c r="CU152" s="5">
        <f t="shared" si="510"/>
        <v>0.33907288995614882</v>
      </c>
    </row>
    <row r="153" spans="1:99" x14ac:dyDescent="0.25">
      <c r="A153" s="1">
        <f>eod_group_score_df_positive[[#This Row],[date]]</f>
        <v>45286</v>
      </c>
      <c r="B153" s="1" t="s">
        <v>277</v>
      </c>
      <c r="C153" s="2">
        <f>AVERAGE(eod_group_score_df_positive!C153:C157)</f>
        <v>0.7675394140147076</v>
      </c>
      <c r="D153" s="2">
        <f>AVERAGE(eod_group_score_df_positive!D153:D157)</f>
        <v>0.30889156389528893</v>
      </c>
      <c r="E153" s="2">
        <f>AVERAGE(eod_group_score_df_positive!E153:E157)</f>
        <v>0.30768894305841421</v>
      </c>
      <c r="F153" s="2">
        <f>AVERAGE(eod_group_score_df_positive!F153:F157)</f>
        <v>0.20135052614514523</v>
      </c>
      <c r="G153" s="2">
        <f>AVERAGE(eod_group_score_df_positive!G153:G157)</f>
        <v>0.2945778127064233</v>
      </c>
      <c r="H153" s="2">
        <f>AVERAGE(eod_group_score_df_positive!H153:H157)</f>
        <v>0.30309557279121935</v>
      </c>
      <c r="I153" s="2">
        <f>AVERAGE(eod_group_score_df_positive!I153:I157)</f>
        <v>0.53019898785652431</v>
      </c>
      <c r="J153" s="2">
        <f>AVERAGE(eod_group_score_df_positive!J153:J157)</f>
        <v>0.2447947280629712</v>
      </c>
      <c r="K153" s="2">
        <f>AVERAGE(eod_group_score_df_positive!K153:K157)</f>
        <v>0.23238597397479185</v>
      </c>
      <c r="L153" s="2">
        <f>AVERAGE(eod_group_score_df_positive!L153:L157)</f>
        <v>0.76088324060151247</v>
      </c>
      <c r="M153" s="2">
        <f>AVERAGE(eod_group_score_df_positive!M153:M157)</f>
        <v>0.24529136438249424</v>
      </c>
      <c r="N153" s="2">
        <f>AVERAGE(eod_group_score_df_positive!N153:N157)</f>
        <v>0.57950359826166642</v>
      </c>
      <c r="O153" s="2">
        <f>AVERAGE(eod_group_score_df_positive!O153:O157)</f>
        <v>0.34980368698860254</v>
      </c>
      <c r="P153" s="2">
        <f>AVERAGE(eod_group_score_df_positive!P153:P157)</f>
        <v>0.49712107866772443</v>
      </c>
      <c r="Q153" s="2">
        <f>AVERAGE(eod_group_score_df_positive!Q153:Q157)</f>
        <v>0.21889594250055205</v>
      </c>
      <c r="R153" s="2">
        <f>AVERAGE(eod_group_score_df_positive!R153:R157)</f>
        <v>0.60682946543162397</v>
      </c>
      <c r="S153" s="2">
        <f>AVERAGE(eod_group_score_df_positive!S153:S157)</f>
        <v>0.32437070159609982</v>
      </c>
      <c r="T153" s="2">
        <f>AVERAGE(eod_group_score_df_positive!T153:T157)</f>
        <v>0.39820184155204502</v>
      </c>
      <c r="U153" s="2">
        <f>AVERAGE(eod_group_score_df_positive!U153:U157)</f>
        <v>0.1699614230398776</v>
      </c>
      <c r="V153" s="2">
        <f>AVERAGE(eod_group_score_df_positive!V153:V157)</f>
        <v>1.7875393908663728</v>
      </c>
      <c r="W153" s="2">
        <f>AVERAGE(eod_group_score_df_positive!W153:W157)</f>
        <v>0.16610278292271857</v>
      </c>
      <c r="X153" s="2">
        <f>AVERAGE(eod_group_score_df_positive!X153:X157)</f>
        <v>0.38765170249384623</v>
      </c>
      <c r="Y153" s="2">
        <f>AVERAGE(eod_group_score_df_positive!Y153:Y157)</f>
        <v>0.19788848470976356</v>
      </c>
      <c r="Z153" s="1" t="s">
        <v>277</v>
      </c>
      <c r="AA153" s="2">
        <f>ABS(AVERAGE(eod_group_score_df_negative!C153:C157))</f>
        <v>4.2766766474777729E-2</v>
      </c>
      <c r="AB153" s="2">
        <f>ABS(AVERAGE(eod_group_score_df_negative!D153:D157))</f>
        <v>2.7410359269858728E-3</v>
      </c>
      <c r="AC153" s="2">
        <f>ABS(AVERAGE(eod_group_score_df_negative!E153:E157))</f>
        <v>7.5349215366569022E-2</v>
      </c>
      <c r="AD153" s="2">
        <f>ABS(AVERAGE(eod_group_score_df_negative!F153:F157))</f>
        <v>3.6867462924804376E-2</v>
      </c>
      <c r="AE153" s="2">
        <f>ABS(AVERAGE(eod_group_score_df_negative!G153:G157))</f>
        <v>9.0912008667542926E-2</v>
      </c>
      <c r="AF153" s="2">
        <f>ABS(AVERAGE(eod_group_score_df_negative!H153:H157))</f>
        <v>9.6175746424532554E-2</v>
      </c>
      <c r="AG153" s="2">
        <f>ABS(AVERAGE(eod_group_score_df_negative!I153:I157))</f>
        <v>0.10319018027872136</v>
      </c>
      <c r="AH153" s="2">
        <f>ABS(AVERAGE(eod_group_score_df_negative!J153:J157))</f>
        <v>8.7733231080787469E-2</v>
      </c>
      <c r="AI153" s="2">
        <f>ABS(AVERAGE(eod_group_score_df_negative!K153:K157))</f>
        <v>4.0407615231700521E-2</v>
      </c>
      <c r="AJ153" s="2">
        <f>ABS(AVERAGE(eod_group_score_df_negative!L153:L157))</f>
        <v>0.10321260231777425</v>
      </c>
      <c r="AK153" s="2">
        <f>ABS(AVERAGE(eod_group_score_df_negative!M153:M157))</f>
        <v>4.028994914404161E-2</v>
      </c>
      <c r="AL153" s="2">
        <f>ABS(AVERAGE(eod_group_score_df_negative!N153:N157))</f>
        <v>3.8686254356649866E-2</v>
      </c>
      <c r="AM153" s="2">
        <f>ABS(AVERAGE(eod_group_score_df_negative!O153:O157))</f>
        <v>2.7154216294553835E-2</v>
      </c>
      <c r="AN153" s="2">
        <f>ABS(AVERAGE(eod_group_score_df_negative!P153:P157))</f>
        <v>9.1634162796508226E-2</v>
      </c>
      <c r="AO153" s="2">
        <f>ABS(AVERAGE(eod_group_score_df_negative!Q153:Q157))</f>
        <v>1.7680222578723918E-2</v>
      </c>
      <c r="AP153" s="2">
        <f>ABS(AVERAGE(eod_group_score_df_negative!R153:R157))</f>
        <v>3.0606062243748438E-2</v>
      </c>
      <c r="AQ153" s="2">
        <f>ABS(AVERAGE(eod_group_score_df_negative!S153:S157))</f>
        <v>4.2897434230182288E-2</v>
      </c>
      <c r="AR153" s="2">
        <f>ABS(AVERAGE(eod_group_score_df_negative!T153:T157))</f>
        <v>7.3403023647566359E-2</v>
      </c>
      <c r="AS153" s="2">
        <f>ABS(AVERAGE(eod_group_score_df_negative!U153:U157))</f>
        <v>5.1176287026623003E-2</v>
      </c>
      <c r="AT153" s="2">
        <f>ABS(AVERAGE(eod_group_score_df_negative!V153:V157))</f>
        <v>0.13291396317319162</v>
      </c>
      <c r="AU153" s="2">
        <f>ABS(AVERAGE(eod_group_score_df_negative!W153:W157))</f>
        <v>0.13462852129044467</v>
      </c>
      <c r="AV153" s="2">
        <f>ABS(AVERAGE(eod_group_score_df_negative!X153:X157))</f>
        <v>6.4363993716462981E-2</v>
      </c>
      <c r="AW153" s="2">
        <f>ABS(AVERAGE(eod_group_score_df_negative!Y153:Y157))</f>
        <v>4.5401273156889931E-2</v>
      </c>
      <c r="AX153" t="s">
        <v>277</v>
      </c>
      <c r="AY153" s="4">
        <f t="shared" si="468"/>
        <v>0.89444294637134958</v>
      </c>
      <c r="AZ153" s="4">
        <f t="shared" si="469"/>
        <v>0.98240854179858528</v>
      </c>
      <c r="BA153" s="4">
        <f t="shared" si="470"/>
        <v>0.60657070994494189</v>
      </c>
      <c r="BB153" s="4">
        <f t="shared" si="471"/>
        <v>0.6904728894006511</v>
      </c>
      <c r="BC153" s="4">
        <f t="shared" si="472"/>
        <v>0.52832991364849247</v>
      </c>
      <c r="BD153" s="4">
        <f t="shared" si="473"/>
        <v>0.51824365139253781</v>
      </c>
      <c r="BE153" s="4">
        <f t="shared" si="474"/>
        <v>0.6741649984873519</v>
      </c>
      <c r="BF153" s="4">
        <f t="shared" si="475"/>
        <v>0.47232568770039224</v>
      </c>
      <c r="BG153" s="4">
        <f t="shared" si="476"/>
        <v>0.70374952469199126</v>
      </c>
      <c r="BH153" s="4">
        <f t="shared" si="477"/>
        <v>0.76110843915397675</v>
      </c>
      <c r="BI153" s="4">
        <f t="shared" si="478"/>
        <v>0.71783903753003842</v>
      </c>
      <c r="BJ153" s="4">
        <f t="shared" si="479"/>
        <v>0.87484021553315405</v>
      </c>
      <c r="BK153" s="4">
        <f t="shared" si="480"/>
        <v>0.85592971492014791</v>
      </c>
      <c r="BL153" s="4">
        <f t="shared" si="481"/>
        <v>0.68871899104077849</v>
      </c>
      <c r="BM153" s="4">
        <f t="shared" si="482"/>
        <v>0.85053251182088163</v>
      </c>
      <c r="BN153" s="4">
        <f t="shared" si="483"/>
        <v>0.90397126951689089</v>
      </c>
      <c r="BO153" s="4">
        <f t="shared" si="484"/>
        <v>0.76639719025081576</v>
      </c>
      <c r="BP153" s="4">
        <f t="shared" si="485"/>
        <v>0.68870964205809115</v>
      </c>
      <c r="BQ153" s="4">
        <f t="shared" si="486"/>
        <v>0.53715459013088951</v>
      </c>
      <c r="BR153" s="4">
        <f t="shared" si="487"/>
        <v>0.86158063886986402</v>
      </c>
      <c r="BS153" s="4">
        <f t="shared" si="488"/>
        <v>0.10465908002036407</v>
      </c>
      <c r="BT153" s="4">
        <f t="shared" si="489"/>
        <v>0.71521345716049478</v>
      </c>
      <c r="BU153" s="4">
        <f t="shared" si="490"/>
        <v>0.62677201412009909</v>
      </c>
      <c r="BV153" t="s">
        <v>277</v>
      </c>
      <c r="BW153" s="1">
        <f t="shared" si="464"/>
        <v>45286</v>
      </c>
      <c r="BX153">
        <f>group_stock_price_index[[#This Row],[VNINDEX]]</f>
        <v>1122.25</v>
      </c>
      <c r="BY153" s="5">
        <f t="shared" si="491"/>
        <v>0.81934157808876651</v>
      </c>
      <c r="BZ153" s="5">
        <f t="shared" si="492"/>
        <v>0.34613426698550415</v>
      </c>
      <c r="CA153" s="5">
        <f t="shared" si="493"/>
        <v>0.51709802896578849</v>
      </c>
      <c r="CB153" s="5">
        <f t="shared" si="494"/>
        <v>0.82862706228540239</v>
      </c>
      <c r="CC153" s="5">
        <f t="shared" si="495"/>
        <v>0.59143633048657096</v>
      </c>
      <c r="CD153" s="5">
        <f t="shared" ref="CD153:CE153" si="574">IF(AVERAGE(BS153:BS157)&lt;0,0,AVERAGE(BS153:BS157))</f>
        <v>0.23874693795874991</v>
      </c>
      <c r="CE153" s="5">
        <f t="shared" si="574"/>
        <v>0.36921964710016797</v>
      </c>
      <c r="CF153" s="5">
        <f t="shared" ref="CF153:CG153" si="575">IF(AVERAGE(BE153:BE157)&lt;0,0,AVERAGE(BE153:BE157))</f>
        <v>0.5611130753008815</v>
      </c>
      <c r="CG153" s="5">
        <f t="shared" si="575"/>
        <v>0.36155241462151888</v>
      </c>
      <c r="CH153" s="5">
        <f t="shared" si="498"/>
        <v>0.52505406696767376</v>
      </c>
      <c r="CI153" s="5">
        <f t="shared" si="499"/>
        <v>0.44024506426014176</v>
      </c>
      <c r="CJ153" s="5">
        <f t="shared" si="500"/>
        <v>0.21907919854987021</v>
      </c>
      <c r="CK153" s="5">
        <f t="shared" si="501"/>
        <v>7.3258195771719326E-3</v>
      </c>
      <c r="CL153" s="5">
        <f t="shared" si="502"/>
        <v>0.34643821140467379</v>
      </c>
      <c r="CM153" s="5">
        <f t="shared" si="503"/>
        <v>0.28222110357120261</v>
      </c>
      <c r="CN153" s="5">
        <f t="shared" si="504"/>
        <v>0.56339764465321507</v>
      </c>
      <c r="CO153" s="5">
        <f t="shared" si="505"/>
        <v>0.65998009102460642</v>
      </c>
      <c r="CP153" s="5">
        <f t="shared" si="506"/>
        <v>0.51139932124247933</v>
      </c>
      <c r="CQ153" s="5">
        <f t="shared" si="507"/>
        <v>0.74977982787874697</v>
      </c>
      <c r="CR153" s="5">
        <f t="shared" ref="CR153:CS153" si="576">IF(AVERAGE(BH153:BH157)&lt;0,0,AVERAGE(BH153:BH157))</f>
        <v>0.1789500209599697</v>
      </c>
      <c r="CS153" s="5">
        <f t="shared" si="576"/>
        <v>0.50215319013023085</v>
      </c>
      <c r="CT153" s="5">
        <f t="shared" si="509"/>
        <v>0.70568297016600956</v>
      </c>
      <c r="CU153" s="5">
        <f t="shared" si="510"/>
        <v>0.14854213784456227</v>
      </c>
    </row>
    <row r="154" spans="1:99" x14ac:dyDescent="0.25">
      <c r="A154" s="1">
        <f>eod_group_score_df_positive[[#This Row],[date]]</f>
        <v>45285</v>
      </c>
      <c r="B154" s="1" t="s">
        <v>277</v>
      </c>
      <c r="C154" s="2">
        <f>AVERAGE(eod_group_score_df_positive!C154:C158)</f>
        <v>0.83242150900649692</v>
      </c>
      <c r="D154" s="2">
        <f>AVERAGE(eod_group_score_df_positive!D154:D158)</f>
        <v>0.32064755850755811</v>
      </c>
      <c r="E154" s="2">
        <f>AVERAGE(eod_group_score_df_positive!E154:E158)</f>
        <v>0.31784148048582139</v>
      </c>
      <c r="F154" s="2">
        <f>AVERAGE(eod_group_score_df_positive!F154:F158)</f>
        <v>0.30321561485118798</v>
      </c>
      <c r="G154" s="2">
        <f>AVERAGE(eod_group_score_df_positive!G154:G158)</f>
        <v>0.53008162043240381</v>
      </c>
      <c r="H154" s="2">
        <f>AVERAGE(eod_group_score_df_positive!H154:H158)</f>
        <v>0.29591715444882216</v>
      </c>
      <c r="I154" s="2">
        <f>AVERAGE(eod_group_score_df_positive!I154:I158)</f>
        <v>0.55984891297108086</v>
      </c>
      <c r="J154" s="2">
        <f>AVERAGE(eod_group_score_df_positive!J154:J158)</f>
        <v>0.2940153666887525</v>
      </c>
      <c r="K154" s="2">
        <f>AVERAGE(eod_group_score_df_positive!K154:K158)</f>
        <v>0.20657410194193329</v>
      </c>
      <c r="L154" s="2">
        <f>AVERAGE(eod_group_score_df_positive!L154:L158)</f>
        <v>0.46719946606160656</v>
      </c>
      <c r="M154" s="2">
        <f>AVERAGE(eod_group_score_df_positive!M154:M158)</f>
        <v>0.31689173729681264</v>
      </c>
      <c r="N154" s="2">
        <f>AVERAGE(eod_group_score_df_positive!N154:N158)</f>
        <v>0.51544664114528294</v>
      </c>
      <c r="O154" s="2">
        <f>AVERAGE(eod_group_score_df_positive!O154:O158)</f>
        <v>0.27731309216854272</v>
      </c>
      <c r="P154" s="2">
        <f>AVERAGE(eod_group_score_df_positive!P154:P158)</f>
        <v>0.34497316168688558</v>
      </c>
      <c r="Q154" s="2">
        <f>AVERAGE(eod_group_score_df_positive!Q154:Q158)</f>
        <v>0.36854552751180414</v>
      </c>
      <c r="R154" s="2">
        <f>AVERAGE(eod_group_score_df_positive!R154:R158)</f>
        <v>0.77499825150939095</v>
      </c>
      <c r="S154" s="2">
        <f>AVERAGE(eod_group_score_df_positive!S154:S158)</f>
        <v>0.60870966717506736</v>
      </c>
      <c r="T154" s="2">
        <f>AVERAGE(eod_group_score_df_positive!T154:T158)</f>
        <v>0.41173151395867924</v>
      </c>
      <c r="U154" s="2">
        <f>AVERAGE(eod_group_score_df_positive!U154:U158)</f>
        <v>0.20886821804963743</v>
      </c>
      <c r="V154" s="2">
        <f>AVERAGE(eod_group_score_df_positive!V154:V158)</f>
        <v>1.9325222367423602</v>
      </c>
      <c r="W154" s="2">
        <f>AVERAGE(eod_group_score_df_positive!W154:W158)</f>
        <v>0.34240208422737872</v>
      </c>
      <c r="X154" s="2">
        <f>AVERAGE(eod_group_score_df_positive!X154:X158)</f>
        <v>0.46595282085248274</v>
      </c>
      <c r="Y154" s="2">
        <f>AVERAGE(eod_group_score_df_positive!Y154:Y158)</f>
        <v>0.14598645768811119</v>
      </c>
      <c r="Z154" s="1" t="s">
        <v>277</v>
      </c>
      <c r="AA154" s="2">
        <f>ABS(AVERAGE(eod_group_score_df_negative!C154:C158))</f>
        <v>4.2771090704596337E-2</v>
      </c>
      <c r="AB154" s="2">
        <f>ABS(AVERAGE(eod_group_score_df_negative!D154:D158))</f>
        <v>2.7410359269858728E-3</v>
      </c>
      <c r="AC154" s="2">
        <f>ABS(AVERAGE(eod_group_score_df_negative!E154:E158))</f>
        <v>9.488997960845677E-2</v>
      </c>
      <c r="AD154" s="2">
        <f>ABS(AVERAGE(eod_group_score_df_negative!F154:F158))</f>
        <v>3.032479837891049E-2</v>
      </c>
      <c r="AE154" s="2">
        <f>ABS(AVERAGE(eod_group_score_df_negative!G154:G158))</f>
        <v>8.2188420030747278E-2</v>
      </c>
      <c r="AF154" s="2">
        <f>ABS(AVERAGE(eod_group_score_df_negative!H154:H158))</f>
        <v>6.5726368158568776E-2</v>
      </c>
      <c r="AG154" s="2">
        <f>ABS(AVERAGE(eod_group_score_df_negative!I154:I158))</f>
        <v>7.0609659508401659E-2</v>
      </c>
      <c r="AH154" s="2">
        <f>ABS(AVERAGE(eod_group_score_df_negative!J154:J158))</f>
        <v>6.3270519742492676E-2</v>
      </c>
      <c r="AI154" s="2">
        <f>ABS(AVERAGE(eod_group_score_df_negative!K154:K158))</f>
        <v>3.6592371068205114E-2</v>
      </c>
      <c r="AJ154" s="2">
        <f>ABS(AVERAGE(eod_group_score_df_negative!L154:L158))</f>
        <v>6.8010160990924093E-2</v>
      </c>
      <c r="AK154" s="2">
        <f>ABS(AVERAGE(eod_group_score_df_negative!M154:M158))</f>
        <v>3.8666707830979447E-2</v>
      </c>
      <c r="AL154" s="2">
        <f>ABS(AVERAGE(eod_group_score_df_negative!N154:N158))</f>
        <v>3.2198135756187199E-2</v>
      </c>
      <c r="AM154" s="2">
        <f>ABS(AVERAGE(eod_group_score_df_negative!O154:O158))</f>
        <v>3.8418948138338051E-2</v>
      </c>
      <c r="AN154" s="2">
        <f>ABS(AVERAGE(eod_group_score_df_negative!P154:P158))</f>
        <v>8.7542423728925248E-2</v>
      </c>
      <c r="AO154" s="2">
        <f>ABS(AVERAGE(eod_group_score_df_negative!Q154:Q158))</f>
        <v>1.0453993430584792E-2</v>
      </c>
      <c r="AP154" s="2">
        <f>ABS(AVERAGE(eod_group_score_df_negative!R154:R158))</f>
        <v>1.3537835347924215E-2</v>
      </c>
      <c r="AQ154" s="2">
        <f>ABS(AVERAGE(eod_group_score_df_negative!S154:S158))</f>
        <v>4.0829893570524814E-2</v>
      </c>
      <c r="AR154" s="2">
        <f>ABS(AVERAGE(eod_group_score_df_negative!T154:T158))</f>
        <v>8.1559450755843269E-2</v>
      </c>
      <c r="AS154" s="2">
        <f>ABS(AVERAGE(eod_group_score_df_negative!U154:U158))</f>
        <v>4.5553006271310384E-2</v>
      </c>
      <c r="AT154" s="2">
        <f>ABS(AVERAGE(eod_group_score_df_negative!V154:V158))</f>
        <v>2.2267225351160356E-2</v>
      </c>
      <c r="AU154" s="2">
        <f>ABS(AVERAGE(eod_group_score_df_negative!W154:W158))</f>
        <v>0.13408556417046164</v>
      </c>
      <c r="AV154" s="2">
        <f>ABS(AVERAGE(eod_group_score_df_negative!X154:X158))</f>
        <v>4.7003676790855729E-2</v>
      </c>
      <c r="AW154" s="2">
        <f>ABS(AVERAGE(eod_group_score_df_negative!Y154:Y158))</f>
        <v>0.11916805780094646</v>
      </c>
      <c r="AX154" t="s">
        <v>277</v>
      </c>
      <c r="AY154" s="4">
        <f t="shared" si="468"/>
        <v>0.90225902111440315</v>
      </c>
      <c r="AZ154" s="4">
        <f t="shared" si="469"/>
        <v>0.98304803586670286</v>
      </c>
      <c r="BA154" s="4">
        <f t="shared" si="470"/>
        <v>0.54018538065025845</v>
      </c>
      <c r="BB154" s="4">
        <f t="shared" si="471"/>
        <v>0.81816417335916392</v>
      </c>
      <c r="BC154" s="4">
        <f t="shared" si="472"/>
        <v>0.73152885295979553</v>
      </c>
      <c r="BD154" s="4">
        <f t="shared" si="473"/>
        <v>0.63651295239747485</v>
      </c>
      <c r="BE154" s="4">
        <f t="shared" si="474"/>
        <v>0.7760053948328236</v>
      </c>
      <c r="BF154" s="4">
        <f t="shared" si="475"/>
        <v>0.64582692938435893</v>
      </c>
      <c r="BG154" s="4">
        <f t="shared" si="476"/>
        <v>0.69903440539946915</v>
      </c>
      <c r="BH154" s="4">
        <f t="shared" si="477"/>
        <v>0.74585598780999163</v>
      </c>
      <c r="BI154" s="4">
        <f t="shared" si="478"/>
        <v>0.7825015360437737</v>
      </c>
      <c r="BJ154" s="4">
        <f t="shared" si="479"/>
        <v>0.88241233327062241</v>
      </c>
      <c r="BK154" s="4">
        <f t="shared" si="480"/>
        <v>0.75663573389006611</v>
      </c>
      <c r="BL154" s="4">
        <f t="shared" si="481"/>
        <v>0.59519413089003992</v>
      </c>
      <c r="BM154" s="4">
        <f t="shared" si="482"/>
        <v>0.94483373802378035</v>
      </c>
      <c r="BN154" s="4">
        <f t="shared" si="483"/>
        <v>0.96566337147135828</v>
      </c>
      <c r="BO154" s="4">
        <f t="shared" si="484"/>
        <v>0.87428050256505685</v>
      </c>
      <c r="BP154" s="4">
        <f t="shared" si="485"/>
        <v>0.66932517889094778</v>
      </c>
      <c r="BQ154" s="4">
        <f t="shared" si="486"/>
        <v>0.64190875668575442</v>
      </c>
      <c r="BR154" s="4">
        <f t="shared" si="487"/>
        <v>0.97721777635601437</v>
      </c>
      <c r="BS154" s="4">
        <f t="shared" si="488"/>
        <v>0.43719185745395128</v>
      </c>
      <c r="BT154" s="4">
        <f t="shared" si="489"/>
        <v>0.81673425716682257</v>
      </c>
      <c r="BU154" s="4">
        <f t="shared" si="490"/>
        <v>0.10114253509015378</v>
      </c>
      <c r="BV154" t="s">
        <v>277</v>
      </c>
      <c r="BW154" s="1">
        <f t="shared" si="464"/>
        <v>45285</v>
      </c>
      <c r="BX154">
        <f>group_stock_price_index[[#This Row],[VNINDEX]]</f>
        <v>1117.6600000000001</v>
      </c>
      <c r="BY154" s="5">
        <f t="shared" si="491"/>
        <v>0.55742141430054715</v>
      </c>
      <c r="BZ154" s="5">
        <f t="shared" si="492"/>
        <v>0.13626461646367424</v>
      </c>
      <c r="CA154" s="5">
        <f t="shared" si="493"/>
        <v>0.42586226397849869</v>
      </c>
      <c r="CB154" s="5">
        <f t="shared" si="494"/>
        <v>0.73655662160347868</v>
      </c>
      <c r="CC154" s="5">
        <f t="shared" si="495"/>
        <v>0.36582070698842029</v>
      </c>
      <c r="CD154" s="5">
        <f t="shared" ref="CD154:CE154" si="577">IF(AVERAGE(BS154:BS158)&lt;0,0,AVERAGE(BS154:BS158))</f>
        <v>0.2123754166377502</v>
      </c>
      <c r="CE154" s="5">
        <f t="shared" si="577"/>
        <v>0.14301930408849869</v>
      </c>
      <c r="CF154" s="5">
        <f t="shared" ref="CF154:CG154" si="578">IF(AVERAGE(BE154:BE158)&lt;0,0,AVERAGE(BE154:BE158))</f>
        <v>0.32224513490763868</v>
      </c>
      <c r="CG154" s="5">
        <f t="shared" si="578"/>
        <v>0.12880516374835818</v>
      </c>
      <c r="CH154" s="5">
        <f t="shared" si="498"/>
        <v>0.25961968140751585</v>
      </c>
      <c r="CI154" s="5">
        <f t="shared" si="499"/>
        <v>0.23764108905709397</v>
      </c>
      <c r="CJ154" s="5">
        <f t="shared" si="500"/>
        <v>0</v>
      </c>
      <c r="CK154" s="5">
        <f t="shared" si="501"/>
        <v>0</v>
      </c>
      <c r="CL154" s="5">
        <f t="shared" si="502"/>
        <v>0.21260881898973455</v>
      </c>
      <c r="CM154" s="5">
        <f t="shared" si="503"/>
        <v>1.8420431060630758E-2</v>
      </c>
      <c r="CN154" s="5">
        <f t="shared" si="504"/>
        <v>0.37555613842911267</v>
      </c>
      <c r="CO154" s="5">
        <f t="shared" si="505"/>
        <v>0.39321784498501505</v>
      </c>
      <c r="CP154" s="5">
        <f t="shared" si="506"/>
        <v>0.32406420969629757</v>
      </c>
      <c r="CQ154" s="5">
        <f t="shared" si="507"/>
        <v>0.51548481573346372</v>
      </c>
      <c r="CR154" s="5">
        <f t="shared" ref="CR154:CS154" si="579">IF(AVERAGE(BH154:BH158)&lt;0,0,AVERAGE(BH154:BH158))</f>
        <v>0</v>
      </c>
      <c r="CS154" s="5">
        <f t="shared" si="579"/>
        <v>0.31030056242189191</v>
      </c>
      <c r="CT154" s="5">
        <f t="shared" si="509"/>
        <v>0.42314159400856505</v>
      </c>
      <c r="CU154" s="5">
        <f t="shared" si="510"/>
        <v>0</v>
      </c>
    </row>
    <row r="155" spans="1:99" x14ac:dyDescent="0.25">
      <c r="A155" s="1">
        <f>eod_group_score_df_positive[[#This Row],[date]]</f>
        <v>45282</v>
      </c>
      <c r="B155" s="1" t="s">
        <v>277</v>
      </c>
      <c r="C155" s="2">
        <f>AVERAGE(eod_group_score_df_positive!C155:C159)</f>
        <v>0.73052544234919092</v>
      </c>
      <c r="D155" s="2">
        <f>AVERAGE(eod_group_score_df_positive!D155:D159)</f>
        <v>0.28771678189154948</v>
      </c>
      <c r="E155" s="2">
        <f>AVERAGE(eod_group_score_df_positive!E155:E159)</f>
        <v>0.20074328579801842</v>
      </c>
      <c r="F155" s="2">
        <f>AVERAGE(eod_group_score_df_positive!F155:F159)</f>
        <v>0.23251320632617628</v>
      </c>
      <c r="G155" s="2">
        <f>AVERAGE(eod_group_score_df_positive!G155:G159)</f>
        <v>0.39277880083214745</v>
      </c>
      <c r="H155" s="2">
        <f>AVERAGE(eod_group_score_df_positive!H155:H159)</f>
        <v>0.20449250743963923</v>
      </c>
      <c r="I155" s="2">
        <f>AVERAGE(eod_group_score_df_positive!I155:I159)</f>
        <v>0.23151399960076638</v>
      </c>
      <c r="J155" s="2">
        <f>AVERAGE(eod_group_score_df_positive!J155:J159)</f>
        <v>0.19708095195718281</v>
      </c>
      <c r="K155" s="2">
        <f>AVERAGE(eod_group_score_df_positive!K155:K159)</f>
        <v>0.1100389195003649</v>
      </c>
      <c r="L155" s="2">
        <f>AVERAGE(eod_group_score_df_positive!L155:L159)</f>
        <v>0.10394498898763715</v>
      </c>
      <c r="M155" s="2">
        <f>AVERAGE(eod_group_score_df_positive!M155:M159)</f>
        <v>0.15715861260879616</v>
      </c>
      <c r="N155" s="2">
        <f>AVERAGE(eod_group_score_df_positive!N155:N159)</f>
        <v>0.42566610637012214</v>
      </c>
      <c r="O155" s="2">
        <f>AVERAGE(eod_group_score_df_positive!O155:O159)</f>
        <v>0.22817536933449784</v>
      </c>
      <c r="P155" s="2">
        <f>AVERAGE(eod_group_score_df_positive!P155:P159)</f>
        <v>0.26788772461603383</v>
      </c>
      <c r="Q155" s="2">
        <f>AVERAGE(eod_group_score_df_positive!Q155:Q159)</f>
        <v>0.28472711769193304</v>
      </c>
      <c r="R155" s="2">
        <f>AVERAGE(eod_group_score_df_positive!R155:R159)</f>
        <v>0.77055028136070869</v>
      </c>
      <c r="S155" s="2">
        <f>AVERAGE(eod_group_score_df_positive!S155:S159)</f>
        <v>0.57102481077774736</v>
      </c>
      <c r="T155" s="2">
        <f>AVERAGE(eod_group_score_df_positive!T155:T159)</f>
        <v>0.40163333855654459</v>
      </c>
      <c r="U155" s="2">
        <f>AVERAGE(eod_group_score_df_positive!U155:U159)</f>
        <v>0.15791082589207622</v>
      </c>
      <c r="V155" s="2">
        <f>AVERAGE(eod_group_score_df_positive!V155:V159)</f>
        <v>0.48564003827581625</v>
      </c>
      <c r="W155" s="2">
        <f>AVERAGE(eod_group_score_df_positive!W155:W159)</f>
        <v>0.27552847313024142</v>
      </c>
      <c r="X155" s="2">
        <f>AVERAGE(eod_group_score_df_positive!X155:X159)</f>
        <v>0.23919614372548717</v>
      </c>
      <c r="Y155" s="2">
        <f>AVERAGE(eod_group_score_df_positive!Y155:Y159)</f>
        <v>0.20164947424843499</v>
      </c>
      <c r="Z155" s="1" t="s">
        <v>277</v>
      </c>
      <c r="AA155" s="2">
        <f>ABS(AVERAGE(eod_group_score_df_negative!C155:C159))</f>
        <v>5.4090815520624336E-2</v>
      </c>
      <c r="AB155" s="2">
        <f>ABS(AVERAGE(eod_group_score_df_negative!D155:D159))</f>
        <v>3.6792021427852089E-3</v>
      </c>
      <c r="AC155" s="2">
        <f>ABS(AVERAGE(eod_group_score_df_negative!E155:E159))</f>
        <v>0.12918199093149108</v>
      </c>
      <c r="AD155" s="2">
        <f>ABS(AVERAGE(eod_group_score_df_negative!F155:F159))</f>
        <v>0.16673948938821584</v>
      </c>
      <c r="AE155" s="2">
        <f>ABS(AVERAGE(eod_group_score_df_negative!G155:G159))</f>
        <v>0.18221964083004469</v>
      </c>
      <c r="AF155" s="2">
        <f>ABS(AVERAGE(eod_group_score_df_negative!H155:H159))</f>
        <v>0.10290420566161043</v>
      </c>
      <c r="AG155" s="2">
        <f>ABS(AVERAGE(eod_group_score_df_negative!I155:I159))</f>
        <v>7.1952350900741438E-2</v>
      </c>
      <c r="AH155" s="2">
        <f>ABS(AVERAGE(eod_group_score_df_negative!J155:J159))</f>
        <v>0.11907998330723006</v>
      </c>
      <c r="AI155" s="2">
        <f>ABS(AVERAGE(eod_group_score_df_negative!K155:K159))</f>
        <v>8.2724408216256859E-2</v>
      </c>
      <c r="AJ155" s="2">
        <f>ABS(AVERAGE(eod_group_score_df_negative!L155:L159))</f>
        <v>6.8518854104509225E-2</v>
      </c>
      <c r="AK155" s="2">
        <f>ABS(AVERAGE(eod_group_score_df_negative!M155:M159))</f>
        <v>8.6011782579279744E-2</v>
      </c>
      <c r="AL155" s="2">
        <f>ABS(AVERAGE(eod_group_score_df_negative!N155:N159))</f>
        <v>0.11903414410133881</v>
      </c>
      <c r="AM155" s="2">
        <f>ABS(AVERAGE(eod_group_score_df_negative!O155:O159))</f>
        <v>5.9333376031628804E-2</v>
      </c>
      <c r="AN155" s="2">
        <f>ABS(AVERAGE(eod_group_score_df_negative!P155:P159))</f>
        <v>0.12459893190606723</v>
      </c>
      <c r="AO155" s="2">
        <f>ABS(AVERAGE(eod_group_score_df_negative!Q155:Q159))</f>
        <v>9.3290535290791343E-2</v>
      </c>
      <c r="AP155" s="2">
        <f>ABS(AVERAGE(eod_group_score_df_negative!R155:R159))</f>
        <v>0.1166516488407691</v>
      </c>
      <c r="AQ155" s="2">
        <f>ABS(AVERAGE(eod_group_score_df_negative!S155:S159))</f>
        <v>3.6187235420068589E-2</v>
      </c>
      <c r="AR155" s="2">
        <f>ABS(AVERAGE(eod_group_score_df_negative!T155:T159))</f>
        <v>8.2249218910272176E-2</v>
      </c>
      <c r="AS155" s="2">
        <f>ABS(AVERAGE(eod_group_score_df_negative!U155:U159))</f>
        <v>0.28047142799834374</v>
      </c>
      <c r="AT155" s="2">
        <f>ABS(AVERAGE(eod_group_score_df_negative!V155:V159))</f>
        <v>9.932684691827165E-2</v>
      </c>
      <c r="AU155" s="2">
        <f>ABS(AVERAGE(eod_group_score_df_negative!W155:W159))</f>
        <v>0.15744811423930019</v>
      </c>
      <c r="AV155" s="2">
        <f>ABS(AVERAGE(eod_group_score_df_negative!X155:X159))</f>
        <v>0.12065862571827055</v>
      </c>
      <c r="AW155" s="2">
        <f>ABS(AVERAGE(eod_group_score_df_negative!Y155:Y159))</f>
        <v>0.17597996534185914</v>
      </c>
      <c r="AX155" t="s">
        <v>277</v>
      </c>
      <c r="AY155" s="4">
        <f t="shared" si="468"/>
        <v>0.86212160408840477</v>
      </c>
      <c r="AZ155" s="4">
        <f t="shared" si="469"/>
        <v>0.97474774983616996</v>
      </c>
      <c r="BA155" s="4">
        <f t="shared" si="470"/>
        <v>0.21690152259900095</v>
      </c>
      <c r="BB155" s="4">
        <f t="shared" si="471"/>
        <v>0.16474207348874625</v>
      </c>
      <c r="BC155" s="4">
        <f t="shared" si="472"/>
        <v>0.3661908359150039</v>
      </c>
      <c r="BD155" s="4">
        <f t="shared" si="473"/>
        <v>0.33047946659263028</v>
      </c>
      <c r="BE155" s="4">
        <f t="shared" si="474"/>
        <v>0.52579684184534359</v>
      </c>
      <c r="BF155" s="4">
        <f t="shared" si="475"/>
        <v>0.24671286028654582</v>
      </c>
      <c r="BG155" s="4">
        <f t="shared" si="476"/>
        <v>0.14169972892490559</v>
      </c>
      <c r="BH155" s="4">
        <f t="shared" si="477"/>
        <v>0.20541195329968359</v>
      </c>
      <c r="BI155" s="4">
        <f t="shared" si="478"/>
        <v>0.29258014724403081</v>
      </c>
      <c r="BJ155" s="4">
        <f t="shared" si="479"/>
        <v>0.56293706860494452</v>
      </c>
      <c r="BK155" s="4">
        <f t="shared" si="480"/>
        <v>0.58725863482120522</v>
      </c>
      <c r="BL155" s="4">
        <f t="shared" si="481"/>
        <v>0.36507939907989695</v>
      </c>
      <c r="BM155" s="4">
        <f t="shared" si="482"/>
        <v>0.50642233475242082</v>
      </c>
      <c r="BN155" s="4">
        <f t="shared" si="483"/>
        <v>0.73703472711273688</v>
      </c>
      <c r="BO155" s="4">
        <f t="shared" si="484"/>
        <v>0.88080857207408025</v>
      </c>
      <c r="BP155" s="4">
        <f t="shared" si="485"/>
        <v>0.66004470448012564</v>
      </c>
      <c r="BQ155" s="4">
        <f t="shared" si="486"/>
        <v>-0.27957473419282919</v>
      </c>
      <c r="BR155" s="4">
        <f t="shared" si="487"/>
        <v>0.66040181271007947</v>
      </c>
      <c r="BS155" s="4">
        <f t="shared" si="488"/>
        <v>0.2727176534147347</v>
      </c>
      <c r="BT155" s="4">
        <f t="shared" si="489"/>
        <v>0.32940377083356415</v>
      </c>
      <c r="BU155" s="4">
        <f t="shared" si="490"/>
        <v>6.7975391257698983E-2</v>
      </c>
      <c r="BV155" t="s">
        <v>277</v>
      </c>
      <c r="BW155" s="1">
        <f t="shared" si="464"/>
        <v>45282</v>
      </c>
      <c r="BX155">
        <f>group_stock_price_index[[#This Row],[VNINDEX]]</f>
        <v>1103.06</v>
      </c>
      <c r="BY155" s="5">
        <f t="shared" si="491"/>
        <v>0.27628876338169228</v>
      </c>
      <c r="BZ155" s="5">
        <f t="shared" si="492"/>
        <v>0</v>
      </c>
      <c r="CA155" s="5">
        <f t="shared" si="493"/>
        <v>0.18535588302558098</v>
      </c>
      <c r="CB155" s="5">
        <f t="shared" si="494"/>
        <v>0.49801925100379202</v>
      </c>
      <c r="CC155" s="5">
        <f t="shared" si="495"/>
        <v>0</v>
      </c>
      <c r="CD155" s="5">
        <f t="shared" ref="CD155:CE155" si="580">IF(AVERAGE(BS155:BS159)&lt;0,0,AVERAGE(BS155:BS159))</f>
        <v>9.0450550696391727E-2</v>
      </c>
      <c r="CE155" s="5">
        <f t="shared" si="580"/>
        <v>0</v>
      </c>
      <c r="CF155" s="5">
        <f t="shared" ref="CF155:CG155" si="581">IF(AVERAGE(BE155:BE159)&lt;0,0,AVERAGE(BE155:BE159))</f>
        <v>7.9611687452706553E-2</v>
      </c>
      <c r="CG155" s="5">
        <f t="shared" si="581"/>
        <v>0</v>
      </c>
      <c r="CH155" s="5">
        <f t="shared" si="498"/>
        <v>0</v>
      </c>
      <c r="CI155" s="5">
        <f t="shared" si="499"/>
        <v>6.5284382332964172E-2</v>
      </c>
      <c r="CJ155" s="5">
        <f t="shared" si="500"/>
        <v>0</v>
      </c>
      <c r="CK155" s="5">
        <f t="shared" si="501"/>
        <v>0</v>
      </c>
      <c r="CL155" s="5">
        <f t="shared" si="502"/>
        <v>0.10062690624190589</v>
      </c>
      <c r="CM155" s="5">
        <f t="shared" si="503"/>
        <v>0</v>
      </c>
      <c r="CN155" s="5">
        <f t="shared" si="504"/>
        <v>6.9177889624907341E-2</v>
      </c>
      <c r="CO155" s="5">
        <f t="shared" si="505"/>
        <v>0.20575361301744458</v>
      </c>
      <c r="CP155" s="5">
        <f t="shared" si="506"/>
        <v>0.11039668129426258</v>
      </c>
      <c r="CQ155" s="5">
        <f t="shared" si="507"/>
        <v>0.2364473727349557</v>
      </c>
      <c r="CR155" s="5">
        <f t="shared" ref="CR155:CS155" si="582">IF(AVERAGE(BH155:BH159)&lt;0,0,AVERAGE(BH155:BH159))</f>
        <v>0</v>
      </c>
      <c r="CS155" s="5">
        <f t="shared" si="582"/>
        <v>4.8673929375001992E-2</v>
      </c>
      <c r="CT155" s="5">
        <f t="shared" si="509"/>
        <v>6.2347793420358032E-2</v>
      </c>
      <c r="CU155" s="5">
        <f t="shared" si="510"/>
        <v>0</v>
      </c>
    </row>
    <row r="156" spans="1:99" x14ac:dyDescent="0.25">
      <c r="A156" s="1">
        <f>eod_group_score_df_positive[[#This Row],[date]]</f>
        <v>45281</v>
      </c>
      <c r="B156" s="1" t="s">
        <v>277</v>
      </c>
      <c r="C156" s="2">
        <f>AVERAGE(eod_group_score_df_positive!C156:C160)</f>
        <v>0.74630974655508098</v>
      </c>
      <c r="D156" s="2">
        <f>AVERAGE(eod_group_score_df_positive!D156:D160)</f>
        <v>0.28518298454162549</v>
      </c>
      <c r="E156" s="2">
        <f>AVERAGE(eod_group_score_df_positive!E156:E160)</f>
        <v>0.21084931288399389</v>
      </c>
      <c r="F156" s="2">
        <f>AVERAGE(eod_group_score_df_positive!F156:F160)</f>
        <v>0.19802489751483857</v>
      </c>
      <c r="G156" s="2">
        <f>AVERAGE(eod_group_score_df_positive!G156:G160)</f>
        <v>0.42196615283183891</v>
      </c>
      <c r="H156" s="2">
        <f>AVERAGE(eod_group_score_df_positive!H156:H160)</f>
        <v>0.12877404042532414</v>
      </c>
      <c r="I156" s="2">
        <f>AVERAGE(eod_group_score_df_positive!I156:I160)</f>
        <v>0.2493231623010696</v>
      </c>
      <c r="J156" s="2">
        <f>AVERAGE(eod_group_score_df_positive!J156:J160)</f>
        <v>0.20319045036432079</v>
      </c>
      <c r="K156" s="2">
        <f>AVERAGE(eod_group_score_df_positive!K156:K160)</f>
        <v>0.10589189278883</v>
      </c>
      <c r="L156" s="2">
        <f>AVERAGE(eod_group_score_df_positive!L156:L160)</f>
        <v>6.3647645814930653E-2</v>
      </c>
      <c r="M156" s="2">
        <f>AVERAGE(eod_group_score_df_positive!M156:M160)</f>
        <v>0.15516320131756198</v>
      </c>
      <c r="N156" s="2">
        <f>AVERAGE(eod_group_score_df_positive!N156:N160)</f>
        <v>0.37900252706616966</v>
      </c>
      <c r="O156" s="2">
        <f>AVERAGE(eod_group_score_df_positive!O156:O160)</f>
        <v>0.23642538508644625</v>
      </c>
      <c r="P156" s="2">
        <f>AVERAGE(eod_group_score_df_positive!P156:P160)</f>
        <v>0.18356782092309989</v>
      </c>
      <c r="Q156" s="2">
        <f>AVERAGE(eod_group_score_df_positive!Q156:Q160)</f>
        <v>0.23963247095420992</v>
      </c>
      <c r="R156" s="2">
        <f>AVERAGE(eod_group_score_df_positive!R156:R160)</f>
        <v>0.1831974881190806</v>
      </c>
      <c r="S156" s="2">
        <f>AVERAGE(eod_group_score_df_positive!S156:S160)</f>
        <v>0.61297895026920313</v>
      </c>
      <c r="T156" s="2">
        <f>AVERAGE(eod_group_score_df_positive!T156:T160)</f>
        <v>0.40275149879418526</v>
      </c>
      <c r="U156" s="2">
        <f>AVERAGE(eod_group_score_df_positive!U156:U160)</f>
        <v>0.15950281010278483</v>
      </c>
      <c r="V156" s="2">
        <f>AVERAGE(eod_group_score_df_positive!V156:V160)</f>
        <v>0.48358227857856662</v>
      </c>
      <c r="W156" s="2">
        <f>AVERAGE(eod_group_score_df_positive!W156:W160)</f>
        <v>0.28770992070348705</v>
      </c>
      <c r="X156" s="2">
        <f>AVERAGE(eod_group_score_df_positive!X156:X160)</f>
        <v>0.24828270712447797</v>
      </c>
      <c r="Y156" s="2">
        <f>AVERAGE(eod_group_score_df_positive!Y156:Y160)</f>
        <v>0.28890053709338781</v>
      </c>
      <c r="Z156" s="1" t="s">
        <v>277</v>
      </c>
      <c r="AA156" s="2">
        <f>ABS(AVERAGE(eod_group_score_df_negative!C156:C160))</f>
        <v>5.6097478394462177E-2</v>
      </c>
      <c r="AB156" s="2">
        <f>ABS(AVERAGE(eod_group_score_df_negative!D156:D160))</f>
        <v>4.6173805787529762E-2</v>
      </c>
      <c r="AC156" s="2">
        <f>ABS(AVERAGE(eod_group_score_df_negative!E156:E160))</f>
        <v>9.8773283764068978E-2</v>
      </c>
      <c r="AD156" s="2">
        <f>ABS(AVERAGE(eod_group_score_df_negative!F156:F160))</f>
        <v>0.23308825520083037</v>
      </c>
      <c r="AE156" s="2">
        <f>ABS(AVERAGE(eod_group_score_df_negative!G156:G160))</f>
        <v>0.11778626516128479</v>
      </c>
      <c r="AF156" s="2">
        <f>ABS(AVERAGE(eod_group_score_df_negative!H156:H160))</f>
        <v>0.14127658554833461</v>
      </c>
      <c r="AG156" s="2">
        <f>ABS(AVERAGE(eod_group_score_df_negative!I156:I160))</f>
        <v>7.7935368550884176E-2</v>
      </c>
      <c r="AH156" s="2">
        <f>ABS(AVERAGE(eod_group_score_df_negative!J156:J160))</f>
        <v>0.10865369557861319</v>
      </c>
      <c r="AI156" s="2">
        <f>ABS(AVERAGE(eod_group_score_df_negative!K156:K160))</f>
        <v>0.10962708370633796</v>
      </c>
      <c r="AJ156" s="2">
        <f>ABS(AVERAGE(eod_group_score_df_negative!L156:L160))</f>
        <v>9.4257139634006351E-2</v>
      </c>
      <c r="AK156" s="2">
        <f>ABS(AVERAGE(eod_group_score_df_negative!M156:M160))</f>
        <v>6.6879893582729194E-2</v>
      </c>
      <c r="AL156" s="2">
        <f>ABS(AVERAGE(eod_group_score_df_negative!N156:N160))</f>
        <v>0.14690364375858142</v>
      </c>
      <c r="AM156" s="2">
        <f>ABS(AVERAGE(eod_group_score_df_negative!O156:O160))</f>
        <v>5.847169126063001E-2</v>
      </c>
      <c r="AN156" s="2">
        <f>ABS(AVERAGE(eod_group_score_df_negative!P156:P160))</f>
        <v>8.3536070080358224E-2</v>
      </c>
      <c r="AO156" s="2">
        <f>ABS(AVERAGE(eod_group_score_df_negative!Q156:Q160))</f>
        <v>0.11120342937453009</v>
      </c>
      <c r="AP156" s="2">
        <f>ABS(AVERAGE(eod_group_score_df_negative!R156:R160))</f>
        <v>0.11667030069276425</v>
      </c>
      <c r="AQ156" s="2">
        <f>ABS(AVERAGE(eod_group_score_df_negative!S156:S160))</f>
        <v>2.7877213205822416E-2</v>
      </c>
      <c r="AR156" s="2">
        <f>ABS(AVERAGE(eod_group_score_df_negative!T156:T160))</f>
        <v>0.16822927388882636</v>
      </c>
      <c r="AS156" s="2">
        <f>ABS(AVERAGE(eod_group_score_df_negative!U156:U160))</f>
        <v>0.25544565418862397</v>
      </c>
      <c r="AT156" s="2">
        <f>ABS(AVERAGE(eod_group_score_df_negative!V156:V160))</f>
        <v>8.4016781253133194E-2</v>
      </c>
      <c r="AU156" s="2">
        <f>ABS(AVERAGE(eod_group_score_df_negative!W156:W160))</f>
        <v>0.14703177506173287</v>
      </c>
      <c r="AV156" s="2">
        <f>ABS(AVERAGE(eod_group_score_df_negative!X156:X160))</f>
        <v>0.1602532318571574</v>
      </c>
      <c r="AW156" s="2">
        <f>ABS(AVERAGE(eod_group_score_df_negative!Y156:Y160))</f>
        <v>0.25743252993098087</v>
      </c>
      <c r="AX156" t="s">
        <v>277</v>
      </c>
      <c r="AY156" s="4">
        <f t="shared" si="468"/>
        <v>0.86017703567414983</v>
      </c>
      <c r="AZ156" s="4">
        <f t="shared" si="469"/>
        <v>0.72130460497482041</v>
      </c>
      <c r="BA156" s="4">
        <f t="shared" si="470"/>
        <v>0.36197625862339045</v>
      </c>
      <c r="BB156" s="4">
        <f t="shared" si="471"/>
        <v>-8.1332145551859469E-2</v>
      </c>
      <c r="BC156" s="4">
        <f t="shared" si="472"/>
        <v>0.56355446966136491</v>
      </c>
      <c r="BD156" s="4">
        <f t="shared" si="473"/>
        <v>-4.6297041815522355E-2</v>
      </c>
      <c r="BE156" s="4">
        <f t="shared" si="474"/>
        <v>0.52370764271296677</v>
      </c>
      <c r="BF156" s="4">
        <f t="shared" si="475"/>
        <v>0.30315385430710434</v>
      </c>
      <c r="BG156" s="4">
        <f t="shared" si="476"/>
        <v>-1.7331146325259682E-2</v>
      </c>
      <c r="BH156" s="4">
        <f t="shared" si="477"/>
        <v>-0.19384779081932352</v>
      </c>
      <c r="BI156" s="4">
        <f t="shared" si="478"/>
        <v>0.3975953756836102</v>
      </c>
      <c r="BJ156" s="4">
        <f t="shared" si="479"/>
        <v>0.44133135563631004</v>
      </c>
      <c r="BK156" s="4">
        <f t="shared" si="480"/>
        <v>0.60344339804974989</v>
      </c>
      <c r="BL156" s="4">
        <f t="shared" si="481"/>
        <v>0.37450503048436157</v>
      </c>
      <c r="BM156" s="4">
        <f t="shared" si="482"/>
        <v>0.36606584861851177</v>
      </c>
      <c r="BN156" s="4">
        <f t="shared" si="483"/>
        <v>0.22185506382634354</v>
      </c>
      <c r="BO156" s="4">
        <f t="shared" si="484"/>
        <v>0.91300009332933951</v>
      </c>
      <c r="BP156" s="4">
        <f t="shared" si="485"/>
        <v>0.41073576576554421</v>
      </c>
      <c r="BQ156" s="4">
        <f t="shared" si="486"/>
        <v>-0.23121628911117184</v>
      </c>
      <c r="BR156" s="4">
        <f t="shared" si="487"/>
        <v>0.70395729239563865</v>
      </c>
      <c r="BS156" s="4">
        <f t="shared" si="488"/>
        <v>0.32359018472828222</v>
      </c>
      <c r="BT156" s="4">
        <f t="shared" si="489"/>
        <v>0.21547547441420498</v>
      </c>
      <c r="BU156" s="4">
        <f t="shared" si="490"/>
        <v>5.7598576878751036E-2</v>
      </c>
      <c r="BV156" t="s">
        <v>277</v>
      </c>
      <c r="BW156" s="1">
        <f t="shared" si="464"/>
        <v>45281</v>
      </c>
      <c r="BX156">
        <f>group_stock_price_index[[#This Row],[VNINDEX]]</f>
        <v>1102.43</v>
      </c>
      <c r="BY156" s="5">
        <f t="shared" si="491"/>
        <v>0</v>
      </c>
      <c r="BZ156" s="5">
        <f t="shared" si="492"/>
        <v>0</v>
      </c>
      <c r="CA156" s="5">
        <f t="shared" si="493"/>
        <v>9.2248572590732686E-2</v>
      </c>
      <c r="CB156" s="5">
        <f t="shared" si="494"/>
        <v>0.24095154865449503</v>
      </c>
      <c r="CC156" s="5">
        <f t="shared" si="495"/>
        <v>0</v>
      </c>
      <c r="CD156" s="5">
        <f t="shared" ref="CD156:CE156" si="583">IF(AVERAGE(BS156:BS160)&lt;0,0,AVERAGE(BS156:BS160))</f>
        <v>5.0607734677943546E-3</v>
      </c>
      <c r="CE156" s="5">
        <f t="shared" si="583"/>
        <v>0</v>
      </c>
      <c r="CF156" s="5">
        <f t="shared" ref="CF156:CG156" si="584">IF(AVERAGE(BE156:BE160)&lt;0,0,AVERAGE(BE156:BE160))</f>
        <v>0</v>
      </c>
      <c r="CG156" s="5">
        <f t="shared" si="584"/>
        <v>0</v>
      </c>
      <c r="CH156" s="5">
        <f t="shared" si="498"/>
        <v>0</v>
      </c>
      <c r="CI156" s="5">
        <f t="shared" si="499"/>
        <v>0</v>
      </c>
      <c r="CJ156" s="5">
        <f t="shared" si="500"/>
        <v>0</v>
      </c>
      <c r="CK156" s="5">
        <f t="shared" si="501"/>
        <v>0</v>
      </c>
      <c r="CL156" s="5">
        <f t="shared" si="502"/>
        <v>4.1880754788301104E-2</v>
      </c>
      <c r="CM156" s="5">
        <f t="shared" si="503"/>
        <v>0</v>
      </c>
      <c r="CN156" s="5">
        <f t="shared" si="504"/>
        <v>0</v>
      </c>
      <c r="CO156" s="5">
        <f t="shared" si="505"/>
        <v>5.1354043391413473E-2</v>
      </c>
      <c r="CP156" s="5">
        <f t="shared" si="506"/>
        <v>0</v>
      </c>
      <c r="CQ156" s="5">
        <f t="shared" si="507"/>
        <v>3.0556165256116562E-2</v>
      </c>
      <c r="CR156" s="5">
        <f t="shared" ref="CR156:CS156" si="585">IF(AVERAGE(BH156:BH160)&lt;0,0,AVERAGE(BH156:BH160))</f>
        <v>0</v>
      </c>
      <c r="CS156" s="5">
        <f t="shared" si="585"/>
        <v>0</v>
      </c>
      <c r="CT156" s="5">
        <f t="shared" si="509"/>
        <v>0</v>
      </c>
      <c r="CU156" s="5">
        <f t="shared" si="510"/>
        <v>0</v>
      </c>
    </row>
    <row r="157" spans="1:99" x14ac:dyDescent="0.25">
      <c r="A157" s="1">
        <f>eod_group_score_df_positive[[#This Row],[date]]</f>
        <v>45280</v>
      </c>
      <c r="B157" s="1" t="s">
        <v>277</v>
      </c>
      <c r="C157" s="2">
        <f>AVERAGE(eod_group_score_df_positive!C157:C161)</f>
        <v>0.74199171363487071</v>
      </c>
      <c r="D157" s="2">
        <f>AVERAGE(eod_group_score_df_positive!D157:D161)</f>
        <v>9.8264604087956953E-2</v>
      </c>
      <c r="E157" s="2">
        <f>AVERAGE(eod_group_score_df_positive!E157:E161)</f>
        <v>0.16724070017813553</v>
      </c>
      <c r="F157" s="2">
        <f>AVERAGE(eod_group_score_df_positive!F157:F161)</f>
        <v>0.16875710127652704</v>
      </c>
      <c r="G157" s="2">
        <f>AVERAGE(eod_group_score_df_positive!G157:G161)</f>
        <v>0.39444721570830665</v>
      </c>
      <c r="H157" s="2">
        <f>AVERAGE(eod_group_score_df_positive!H157:H161)</f>
        <v>0.25328332340076409</v>
      </c>
      <c r="I157" s="2">
        <f>AVERAGE(eod_group_score_df_positive!I157:I161)</f>
        <v>0.17652462062569685</v>
      </c>
      <c r="J157" s="2">
        <f>AVERAGE(eod_group_score_df_positive!J157:J161)</f>
        <v>0.2095165824502831</v>
      </c>
      <c r="K157" s="2">
        <f>AVERAGE(eod_group_score_df_positive!K157:K161)</f>
        <v>7.3063353064662967E-2</v>
      </c>
      <c r="L157" s="2">
        <f>AVERAGE(eod_group_score_df_positive!L157:L161)</f>
        <v>2.2639849375824406E-2</v>
      </c>
      <c r="M157" s="2">
        <f>AVERAGE(eod_group_score_df_positive!M157:M161)</f>
        <v>0.15361546607343396</v>
      </c>
      <c r="N157" s="2">
        <f>AVERAGE(eod_group_score_df_positive!N157:N161)</f>
        <v>0.14394059254432451</v>
      </c>
      <c r="O157" s="2">
        <f>AVERAGE(eod_group_score_df_positive!O157:O161)</f>
        <v>0.15830145666265116</v>
      </c>
      <c r="P157" s="2">
        <f>AVERAGE(eod_group_score_df_positive!P157:P161)</f>
        <v>0.13439373404065566</v>
      </c>
      <c r="Q157" s="2">
        <f>AVERAGE(eod_group_score_df_positive!Q157:Q161)</f>
        <v>0.20647894937444189</v>
      </c>
      <c r="R157" s="2">
        <f>AVERAGE(eod_group_score_df_positive!R157:R161)</f>
        <v>0.1821427257367618</v>
      </c>
      <c r="S157" s="2">
        <f>AVERAGE(eod_group_score_df_positive!S157:S161)</f>
        <v>0.43192899954706065</v>
      </c>
      <c r="T157" s="2">
        <f>AVERAGE(eod_group_score_df_positive!T157:T161)</f>
        <v>0.26241242558837957</v>
      </c>
      <c r="U157" s="2">
        <f>AVERAGE(eod_group_score_df_positive!U157:U161)</f>
        <v>8.1601430684560897E-2</v>
      </c>
      <c r="V157" s="2">
        <f>AVERAGE(eod_group_score_df_positive!V157:V161)</f>
        <v>0.43351569745637641</v>
      </c>
      <c r="W157" s="2">
        <f>AVERAGE(eod_group_score_df_positive!W157:W161)</f>
        <v>0.28789903812361861</v>
      </c>
      <c r="X157" s="2">
        <f>AVERAGE(eod_group_score_df_positive!X157:X161)</f>
        <v>0.2212749221793982</v>
      </c>
      <c r="Y157" s="2">
        <f>AVERAGE(eod_group_score_df_positive!Y157:Y161)</f>
        <v>0.29189977605972406</v>
      </c>
      <c r="Z157" s="1" t="s">
        <v>277</v>
      </c>
      <c r="AA157" s="2">
        <f>ABS(AVERAGE(eod_group_score_df_negative!C157:C161))</f>
        <v>0.19860318826863485</v>
      </c>
      <c r="AB157" s="2">
        <f>ABS(AVERAGE(eod_group_score_df_negative!D157:D161))</f>
        <v>0.12843728364297177</v>
      </c>
      <c r="AC157" s="2">
        <f>ABS(AVERAGE(eod_group_score_df_negative!E157:E161))</f>
        <v>0.16556420773173622</v>
      </c>
      <c r="AD157" s="2">
        <f>ABS(AVERAGE(eod_group_score_df_negative!F157:F161))</f>
        <v>0.24331870449480547</v>
      </c>
      <c r="AE157" s="2">
        <f>ABS(AVERAGE(eod_group_score_df_negative!G157:G161))</f>
        <v>0.17070953087501389</v>
      </c>
      <c r="AF157" s="2">
        <f>ABS(AVERAGE(eod_group_score_df_negative!H157:H161))</f>
        <v>0.13841654302528392</v>
      </c>
      <c r="AG157" s="2">
        <f>ABS(AVERAGE(eod_group_score_df_negative!I157:I161))</f>
        <v>9.3826715587314702E-2</v>
      </c>
      <c r="AH157" s="2">
        <f>ABS(AVERAGE(eod_group_score_df_negative!J157:J161))</f>
        <v>0.15813933644165465</v>
      </c>
      <c r="AI157" s="2">
        <f>ABS(AVERAGE(eod_group_score_df_negative!K157:K161))</f>
        <v>0.18409174199132952</v>
      </c>
      <c r="AJ157" s="2">
        <f>ABS(AVERAGE(eod_group_score_df_negative!L157:L161))</f>
        <v>9.7713976504815669E-2</v>
      </c>
      <c r="AK157" s="2">
        <f>ABS(AVERAGE(eod_group_score_df_negative!M157:M161))</f>
        <v>7.9091192580005631E-2</v>
      </c>
      <c r="AL157" s="2">
        <f>ABS(AVERAGE(eod_group_score_df_negative!N157:N161))</f>
        <v>0.18935190852443806</v>
      </c>
      <c r="AM157" s="2">
        <f>ABS(AVERAGE(eod_group_score_df_negative!O157:O161))</f>
        <v>5.3242000513224585E-2</v>
      </c>
      <c r="AN157" s="2">
        <f>ABS(AVERAGE(eod_group_score_df_negative!P157:P161))</f>
        <v>9.3831731107093308E-2</v>
      </c>
      <c r="AO157" s="2">
        <f>ABS(AVERAGE(eod_group_score_df_negative!Q157:Q161))</f>
        <v>0.15288555833074255</v>
      </c>
      <c r="AP157" s="2">
        <f>ABS(AVERAGE(eod_group_score_df_negative!R157:R161))</f>
        <v>0.14061731589072213</v>
      </c>
      <c r="AQ157" s="2">
        <f>ABS(AVERAGE(eod_group_score_df_negative!S157:S161))</f>
        <v>7.3650568141412534E-2</v>
      </c>
      <c r="AR157" s="2">
        <f>ABS(AVERAGE(eod_group_score_df_negative!T157:T161))</f>
        <v>0.20278305690242099</v>
      </c>
      <c r="AS157" s="2">
        <f>ABS(AVERAGE(eod_group_score_df_negative!U157:U161))</f>
        <v>0.36145506433123509</v>
      </c>
      <c r="AT157" s="2">
        <f>ABS(AVERAGE(eod_group_score_df_negative!V157:V161))</f>
        <v>0.12740042475997068</v>
      </c>
      <c r="AU157" s="2">
        <f>ABS(AVERAGE(eod_group_score_df_negative!W157:W161))</f>
        <v>0.25758335543448674</v>
      </c>
      <c r="AV157" s="2">
        <f>ABS(AVERAGE(eod_group_score_df_negative!X157:X161))</f>
        <v>0.35400958175092861</v>
      </c>
      <c r="AW157" s="2">
        <f>ABS(AVERAGE(eod_group_score_df_negative!Y157:Y161))</f>
        <v>0.36462855913431386</v>
      </c>
      <c r="AX157" t="s">
        <v>277</v>
      </c>
      <c r="AY157" s="4">
        <f t="shared" si="468"/>
        <v>0.57770728319552533</v>
      </c>
      <c r="AZ157" s="4">
        <f t="shared" si="469"/>
        <v>-0.13309408164623054</v>
      </c>
      <c r="BA157" s="4">
        <f t="shared" si="470"/>
        <v>5.0374631099290336E-3</v>
      </c>
      <c r="BB157" s="4">
        <f t="shared" si="471"/>
        <v>-0.18094147284068859</v>
      </c>
      <c r="BC157" s="4">
        <f t="shared" si="472"/>
        <v>0.39588607264428605</v>
      </c>
      <c r="BD157" s="4">
        <f t="shared" si="473"/>
        <v>0.29325202845624848</v>
      </c>
      <c r="BE157" s="4">
        <f t="shared" si="474"/>
        <v>0.3058904986259211</v>
      </c>
      <c r="BF157" s="4">
        <f t="shared" si="475"/>
        <v>0.1397427414291931</v>
      </c>
      <c r="BG157" s="4">
        <f t="shared" si="476"/>
        <v>-0.43175651994175512</v>
      </c>
      <c r="BH157" s="4">
        <f t="shared" si="477"/>
        <v>-0.62377848464448005</v>
      </c>
      <c r="BI157" s="4">
        <f t="shared" si="478"/>
        <v>0.3202498541497012</v>
      </c>
      <c r="BJ157" s="4">
        <f t="shared" si="479"/>
        <v>-0.13625063820666222</v>
      </c>
      <c r="BK157" s="4">
        <f t="shared" si="480"/>
        <v>0.49663297344186297</v>
      </c>
      <c r="BL157" s="4">
        <f t="shared" si="481"/>
        <v>0.17772776980563171</v>
      </c>
      <c r="BM157" s="4">
        <f t="shared" si="482"/>
        <v>0.14913379005048072</v>
      </c>
      <c r="BN157" s="4">
        <f t="shared" si="483"/>
        <v>0.12865722050552511</v>
      </c>
      <c r="BO157" s="4">
        <f t="shared" si="484"/>
        <v>0.70864895320771992</v>
      </c>
      <c r="BP157" s="4">
        <f t="shared" si="485"/>
        <v>0.12818131501768781</v>
      </c>
      <c r="BQ157" s="4">
        <f t="shared" si="486"/>
        <v>-0.63164322562678332</v>
      </c>
      <c r="BR157" s="4">
        <f t="shared" si="487"/>
        <v>0.54574161906213858</v>
      </c>
      <c r="BS157" s="4">
        <f t="shared" si="488"/>
        <v>5.5575914176417163E-2</v>
      </c>
      <c r="BT157" s="4">
        <f t="shared" si="489"/>
        <v>-0.23072872407424694</v>
      </c>
      <c r="BU157" s="4">
        <f t="shared" si="490"/>
        <v>-0.11077782812389157</v>
      </c>
      <c r="BV157" t="s">
        <v>277</v>
      </c>
      <c r="BW157" s="1">
        <f t="shared" si="464"/>
        <v>45280</v>
      </c>
      <c r="BX157">
        <f>group_stock_price_index[[#This Row],[VNINDEX]]</f>
        <v>1100.76</v>
      </c>
      <c r="BY157" s="5">
        <f t="shared" si="491"/>
        <v>0</v>
      </c>
      <c r="BZ157" s="5">
        <f t="shared" si="492"/>
        <v>0</v>
      </c>
      <c r="CA157" s="5">
        <f t="shared" si="493"/>
        <v>0</v>
      </c>
      <c r="CB157" s="5">
        <f t="shared" si="494"/>
        <v>0</v>
      </c>
      <c r="CC157" s="5">
        <f t="shared" si="495"/>
        <v>0</v>
      </c>
      <c r="CD157" s="5">
        <f t="shared" ref="CD157:CE157" si="586">IF(AVERAGE(BS157:BS161)&lt;0,0,AVERAGE(BS157:BS161))</f>
        <v>0</v>
      </c>
      <c r="CE157" s="5">
        <f t="shared" si="586"/>
        <v>0</v>
      </c>
      <c r="CF157" s="5">
        <f t="shared" ref="CF157:CG157" si="587">IF(AVERAGE(BE157:BE161)&lt;0,0,AVERAGE(BE157:BE161))</f>
        <v>0</v>
      </c>
      <c r="CG157" s="5">
        <f t="shared" si="587"/>
        <v>0</v>
      </c>
      <c r="CH157" s="5">
        <f t="shared" si="498"/>
        <v>0</v>
      </c>
      <c r="CI157" s="5">
        <f t="shared" si="499"/>
        <v>0</v>
      </c>
      <c r="CJ157" s="5">
        <f t="shared" si="500"/>
        <v>0</v>
      </c>
      <c r="CK157" s="5">
        <f t="shared" si="501"/>
        <v>0</v>
      </c>
      <c r="CL157" s="5">
        <f t="shared" si="502"/>
        <v>7.4042898901434839E-2</v>
      </c>
      <c r="CM157" s="5">
        <f t="shared" si="503"/>
        <v>0</v>
      </c>
      <c r="CN157" s="5">
        <f t="shared" si="504"/>
        <v>0</v>
      </c>
      <c r="CO157" s="5">
        <f t="shared" si="505"/>
        <v>0</v>
      </c>
      <c r="CP157" s="5">
        <f t="shared" si="506"/>
        <v>0</v>
      </c>
      <c r="CQ157" s="5">
        <f t="shared" si="507"/>
        <v>0</v>
      </c>
      <c r="CR157" s="5">
        <f t="shared" ref="CR157:CS157" si="588">IF(AVERAGE(BH157:BH161)&lt;0,0,AVERAGE(BH157:BH161))</f>
        <v>0</v>
      </c>
      <c r="CS157" s="5">
        <f t="shared" si="588"/>
        <v>0</v>
      </c>
      <c r="CT157" s="5">
        <f t="shared" si="509"/>
        <v>0</v>
      </c>
      <c r="CU157" s="5">
        <f t="shared" si="510"/>
        <v>0</v>
      </c>
    </row>
    <row r="158" spans="1:99" x14ac:dyDescent="0.25">
      <c r="A158" s="1">
        <f>eod_group_score_df_positive[[#This Row],[date]]</f>
        <v>45279</v>
      </c>
      <c r="B158" s="1" t="s">
        <v>277</v>
      </c>
      <c r="C158" s="2">
        <f>AVERAGE(eod_group_score_df_positive!C158:C162)</f>
        <v>0.12819720669330251</v>
      </c>
      <c r="D158" s="2">
        <f>AVERAGE(eod_group_score_df_positive!D158:D162)</f>
        <v>7.6363423765449079E-2</v>
      </c>
      <c r="E158" s="2">
        <f>AVERAGE(eod_group_score_df_positive!E158:E162)</f>
        <v>0.13346398535142831</v>
      </c>
      <c r="F158" s="2">
        <f>AVERAGE(eod_group_score_df_positive!F158:F162)</f>
        <v>0.12910065836758225</v>
      </c>
      <c r="G158" s="2">
        <f>AVERAGE(eod_group_score_df_positive!G158:G162)</f>
        <v>0.36796245140820732</v>
      </c>
      <c r="H158" s="2">
        <f>AVERAGE(eod_group_score_df_positive!H158:H162)</f>
        <v>0.24728617102615344</v>
      </c>
      <c r="I158" s="2">
        <f>AVERAGE(eod_group_score_df_positive!I158:I162)</f>
        <v>0.13315509800611447</v>
      </c>
      <c r="J158" s="2">
        <f>AVERAGE(eod_group_score_df_positive!J158:J162)</f>
        <v>0.12152301251506199</v>
      </c>
      <c r="K158" s="2">
        <f>AVERAGE(eod_group_score_df_positive!K158:K162)</f>
        <v>4.5885274859412788E-2</v>
      </c>
      <c r="L158" s="2">
        <f>AVERAGE(eod_group_score_df_positive!L158:L162)</f>
        <v>2.5022935390874728E-2</v>
      </c>
      <c r="M158" s="2">
        <f>AVERAGE(eod_group_score_df_positive!M158:M162)</f>
        <v>0.10337703681388419</v>
      </c>
      <c r="N158" s="2">
        <f>AVERAGE(eod_group_score_df_positive!N158:N162)</f>
        <v>0.10998013812876897</v>
      </c>
      <c r="O158" s="2">
        <f>AVERAGE(eod_group_score_df_positive!O158:O162)</f>
        <v>6.2225646733992182E-2</v>
      </c>
      <c r="P158" s="2">
        <f>AVERAGE(eod_group_score_df_positive!P158:P162)</f>
        <v>9.5332405323325681E-2</v>
      </c>
      <c r="Q158" s="2">
        <f>AVERAGE(eod_group_score_df_positive!Q158:Q162)</f>
        <v>0.19446413677829691</v>
      </c>
      <c r="R158" s="2">
        <f>AVERAGE(eod_group_score_df_positive!R158:R162)</f>
        <v>0.17771547529832848</v>
      </c>
      <c r="S158" s="2">
        <f>AVERAGE(eod_group_score_df_positive!S158:S162)</f>
        <v>0.44313795791215327</v>
      </c>
      <c r="T158" s="2">
        <f>AVERAGE(eod_group_score_df_positive!T158:T162)</f>
        <v>0.17131321014493817</v>
      </c>
      <c r="U158" s="2">
        <f>AVERAGE(eod_group_score_df_positive!U158:U162)</f>
        <v>8.0362483108588845E-2</v>
      </c>
      <c r="V158" s="2">
        <f>AVERAGE(eod_group_score_df_positive!V158:V162)</f>
        <v>0.17497155197356845</v>
      </c>
      <c r="W158" s="2">
        <f>AVERAGE(eod_group_score_df_positive!W158:W162)</f>
        <v>0.29622023072486736</v>
      </c>
      <c r="X158" s="2">
        <f>AVERAGE(eod_group_score_df_positive!X158:X162)</f>
        <v>0.1857005832274852</v>
      </c>
      <c r="Y158" s="2">
        <f>AVERAGE(eod_group_score_df_positive!Y158:Y162)</f>
        <v>0.25821145276808022</v>
      </c>
      <c r="Z158" s="1" t="s">
        <v>277</v>
      </c>
      <c r="AA158" s="2">
        <f>ABS(AVERAGE(eod_group_score_df_negative!C158:C162))</f>
        <v>0.31020215163127746</v>
      </c>
      <c r="AB158" s="2">
        <f>ABS(AVERAGE(eod_group_score_df_negative!D158:D162))</f>
        <v>0.19171872867161763</v>
      </c>
      <c r="AC158" s="2">
        <f>ABS(AVERAGE(eod_group_score_df_negative!E158:E162))</f>
        <v>0.34556906004860838</v>
      </c>
      <c r="AD158" s="2">
        <f>ABS(AVERAGE(eod_group_score_df_negative!F158:F162))</f>
        <v>0.56598009004859018</v>
      </c>
      <c r="AE158" s="2">
        <f>ABS(AVERAGE(eod_group_score_df_negative!G158:G162))</f>
        <v>0.31843791749919059</v>
      </c>
      <c r="AF158" s="2">
        <f>ABS(AVERAGE(eod_group_score_df_negative!H158:H162))</f>
        <v>0.3351826435085527</v>
      </c>
      <c r="AG158" s="2">
        <f>ABS(AVERAGE(eod_group_score_df_negative!I158:I162))</f>
        <v>0.42185981667856154</v>
      </c>
      <c r="AH158" s="2">
        <f>ABS(AVERAGE(eod_group_score_df_negative!J158:J162))</f>
        <v>0.66608018699760885</v>
      </c>
      <c r="AI158" s="2">
        <f>ABS(AVERAGE(eod_group_score_df_negative!K158:K162))</f>
        <v>0.37667619629524818</v>
      </c>
      <c r="AJ158" s="2">
        <f>ABS(AVERAGE(eod_group_score_df_negative!L158:L162))</f>
        <v>0.11221484055195234</v>
      </c>
      <c r="AK158" s="2">
        <f>ABS(AVERAGE(eod_group_score_df_negative!M158:M162))</f>
        <v>0.16917851616835647</v>
      </c>
      <c r="AL158" s="2">
        <f>ABS(AVERAGE(eod_group_score_df_negative!N158:N162))</f>
        <v>0.29165033999931395</v>
      </c>
      <c r="AM158" s="2">
        <f>ABS(AVERAGE(eod_group_score_df_negative!O158:O162))</f>
        <v>0.17613268975394608</v>
      </c>
      <c r="AN158" s="2">
        <f>ABS(AVERAGE(eod_group_score_df_negative!P158:P162))</f>
        <v>0.18684172574601093</v>
      </c>
      <c r="AO158" s="2">
        <f>ABS(AVERAGE(eod_group_score_df_negative!Q158:Q162))</f>
        <v>0.23230818022512317</v>
      </c>
      <c r="AP158" s="2">
        <f>ABS(AVERAGE(eod_group_score_df_negative!R158:R162))</f>
        <v>0.28037717530504158</v>
      </c>
      <c r="AQ158" s="2">
        <f>ABS(AVERAGE(eod_group_score_df_negative!S158:S162))</f>
        <v>0.23545728555480833</v>
      </c>
      <c r="AR158" s="2">
        <f>ABS(AVERAGE(eod_group_score_df_negative!T158:T162))</f>
        <v>0.28428637959494946</v>
      </c>
      <c r="AS158" s="2">
        <f>ABS(AVERAGE(eod_group_score_df_negative!U158:U162))</f>
        <v>0.7680605643821895</v>
      </c>
      <c r="AT158" s="2">
        <f>ABS(AVERAGE(eod_group_score_df_negative!V158:V162))</f>
        <v>0.33211477659744404</v>
      </c>
      <c r="AU158" s="2">
        <f>ABS(AVERAGE(eod_group_score_df_negative!W158:W162))</f>
        <v>0.31278425543176003</v>
      </c>
      <c r="AV158" s="2">
        <f>ABS(AVERAGE(eod_group_score_df_negative!X158:X162))</f>
        <v>0.45002982013375242</v>
      </c>
      <c r="AW158" s="2">
        <f>ABS(AVERAGE(eod_group_score_df_negative!Y158:Y162))</f>
        <v>0.39294964936968557</v>
      </c>
      <c r="AX158" t="s">
        <v>277</v>
      </c>
      <c r="AY158" s="4">
        <f t="shared" si="468"/>
        <v>-0.41515787256974729</v>
      </c>
      <c r="AZ158" s="4">
        <f t="shared" si="469"/>
        <v>-0.43029833898863762</v>
      </c>
      <c r="BA158" s="4">
        <f t="shared" si="470"/>
        <v>-0.44277754266420766</v>
      </c>
      <c r="BB158" s="4">
        <f t="shared" si="471"/>
        <v>-0.62853047315220834</v>
      </c>
      <c r="BC158" s="4">
        <f t="shared" si="472"/>
        <v>7.2151088712043038E-2</v>
      </c>
      <c r="BD158" s="4">
        <f t="shared" si="473"/>
        <v>-0.1509033106821584</v>
      </c>
      <c r="BE158" s="4">
        <f t="shared" si="474"/>
        <v>-0.52017470347886174</v>
      </c>
      <c r="BF158" s="4">
        <f t="shared" si="475"/>
        <v>-0.69141056666541134</v>
      </c>
      <c r="BG158" s="4">
        <f t="shared" si="476"/>
        <v>-0.78282319618951535</v>
      </c>
      <c r="BH158" s="4">
        <f t="shared" si="477"/>
        <v>-0.63533458307719548</v>
      </c>
      <c r="BI158" s="4">
        <f t="shared" si="478"/>
        <v>-0.24142410101165621</v>
      </c>
      <c r="BJ158" s="4">
        <f t="shared" si="479"/>
        <v>-0.45233171226763569</v>
      </c>
      <c r="BK158" s="4">
        <f t="shared" si="480"/>
        <v>-0.47788151527780942</v>
      </c>
      <c r="BL158" s="4">
        <f t="shared" si="481"/>
        <v>-0.32430088497446041</v>
      </c>
      <c r="BM158" s="4">
        <f t="shared" si="482"/>
        <v>-8.8675019299630412E-2</v>
      </c>
      <c r="BN158" s="4">
        <f t="shared" si="483"/>
        <v>-0.22410684797386235</v>
      </c>
      <c r="BO158" s="4">
        <f t="shared" si="484"/>
        <v>0.30604498684119674</v>
      </c>
      <c r="BP158" s="4">
        <f t="shared" si="485"/>
        <v>-0.24796591567281764</v>
      </c>
      <c r="BQ158" s="4">
        <f t="shared" si="486"/>
        <v>-0.81056034876407024</v>
      </c>
      <c r="BR158" s="4">
        <f t="shared" si="487"/>
        <v>-0.30989442185655219</v>
      </c>
      <c r="BS158" s="4">
        <f t="shared" si="488"/>
        <v>-2.7198526584634439E-2</v>
      </c>
      <c r="BT158" s="4">
        <f t="shared" si="489"/>
        <v>-0.41578825789785112</v>
      </c>
      <c r="BU158" s="4">
        <f t="shared" si="490"/>
        <v>-0.20691990992591394</v>
      </c>
      <c r="BV158" t="s">
        <v>277</v>
      </c>
      <c r="BW158" s="1">
        <f t="shared" si="464"/>
        <v>45279</v>
      </c>
      <c r="BX158">
        <f>group_stock_price_index[[#This Row],[VNINDEX]]</f>
        <v>1096.3</v>
      </c>
      <c r="BY158" s="5">
        <f t="shared" si="491"/>
        <v>0</v>
      </c>
      <c r="BZ158" s="5">
        <f t="shared" si="492"/>
        <v>0</v>
      </c>
      <c r="CA158" s="5">
        <f t="shared" si="493"/>
        <v>0</v>
      </c>
      <c r="CB158" s="5">
        <f t="shared" si="494"/>
        <v>0</v>
      </c>
      <c r="CC158" s="5">
        <f t="shared" si="495"/>
        <v>0</v>
      </c>
      <c r="CD158" s="5">
        <f t="shared" ref="CD158:CE158" si="589">IF(AVERAGE(BS158:BS162)&lt;0,0,AVERAGE(BS158:BS162))</f>
        <v>0</v>
      </c>
      <c r="CE158" s="5">
        <f t="shared" si="589"/>
        <v>0</v>
      </c>
      <c r="CF158" s="5">
        <f t="shared" ref="CF158:CG158" si="590">IF(AVERAGE(BE158:BE162)&lt;0,0,AVERAGE(BE158:BE162))</f>
        <v>0</v>
      </c>
      <c r="CG158" s="5">
        <f t="shared" si="590"/>
        <v>0</v>
      </c>
      <c r="CH158" s="5">
        <f t="shared" si="498"/>
        <v>0</v>
      </c>
      <c r="CI158" s="5">
        <f t="shared" si="499"/>
        <v>0</v>
      </c>
      <c r="CJ158" s="5">
        <f t="shared" si="500"/>
        <v>0</v>
      </c>
      <c r="CK158" s="5">
        <f t="shared" si="501"/>
        <v>0</v>
      </c>
      <c r="CL158" s="5">
        <f t="shared" si="502"/>
        <v>0</v>
      </c>
      <c r="CM158" s="5">
        <f t="shared" si="503"/>
        <v>0</v>
      </c>
      <c r="CN158" s="5">
        <f t="shared" si="504"/>
        <v>0</v>
      </c>
      <c r="CO158" s="5">
        <f t="shared" si="505"/>
        <v>0</v>
      </c>
      <c r="CP158" s="5">
        <f t="shared" si="506"/>
        <v>0</v>
      </c>
      <c r="CQ158" s="5">
        <f t="shared" si="507"/>
        <v>0</v>
      </c>
      <c r="CR158" s="5">
        <f t="shared" ref="CR158:CS158" si="591">IF(AVERAGE(BH158:BH162)&lt;0,0,AVERAGE(BH158:BH162))</f>
        <v>0</v>
      </c>
      <c r="CS158" s="5">
        <f t="shared" si="591"/>
        <v>0</v>
      </c>
      <c r="CT158" s="5">
        <f t="shared" si="509"/>
        <v>0</v>
      </c>
      <c r="CU158" s="5">
        <f t="shared" si="510"/>
        <v>0</v>
      </c>
    </row>
    <row r="159" spans="1:99" x14ac:dyDescent="0.25">
      <c r="A159" s="1">
        <f>eod_group_score_df_positive[[#This Row],[date]]</f>
        <v>45278</v>
      </c>
      <c r="B159" s="1" t="s">
        <v>277</v>
      </c>
      <c r="C159" s="2">
        <f>AVERAGE(eod_group_score_df_positive!C159:C163)</f>
        <v>0.10122204723341577</v>
      </c>
      <c r="D159" s="2">
        <f>AVERAGE(eod_group_score_df_positive!D159:D163)</f>
        <v>1.889129082874718E-2</v>
      </c>
      <c r="E159" s="2">
        <f>AVERAGE(eod_group_score_df_positive!E159:E163)</f>
        <v>0.11557822237322628</v>
      </c>
      <c r="F159" s="2">
        <f>AVERAGE(eod_group_score_df_positive!F159:F163)</f>
        <v>2.1501554040278408E-2</v>
      </c>
      <c r="G159" s="2">
        <f>AVERAGE(eod_group_score_df_positive!G159:G163)</f>
        <v>0.11619504536222802</v>
      </c>
      <c r="H159" s="2">
        <f>AVERAGE(eod_group_score_df_positive!H159:H163)</f>
        <v>0.38708287200674218</v>
      </c>
      <c r="I159" s="2">
        <f>AVERAGE(eod_group_score_df_positive!I159:I163)</f>
        <v>0.18483660321903791</v>
      </c>
      <c r="J159" s="2">
        <f>AVERAGE(eod_group_score_df_positive!J159:J163)</f>
        <v>5.5781948618253731E-2</v>
      </c>
      <c r="K159" s="2">
        <f>AVERAGE(eod_group_score_df_positive!K159:K163)</f>
        <v>0.14916716751916673</v>
      </c>
      <c r="L159" s="2">
        <f>AVERAGE(eod_group_score_df_positive!L159:L163)</f>
        <v>2.7559918110819988E-2</v>
      </c>
      <c r="M159" s="2">
        <f>AVERAGE(eod_group_score_df_positive!M159:M163)</f>
        <v>5.6260545571323615E-2</v>
      </c>
      <c r="N159" s="2">
        <f>AVERAGE(eod_group_score_df_positive!N159:N163)</f>
        <v>8.4515348235671167E-2</v>
      </c>
      <c r="O159" s="2">
        <f>AVERAGE(eod_group_score_df_positive!O159:O163)</f>
        <v>0.11996623337875174</v>
      </c>
      <c r="P159" s="2">
        <f>AVERAGE(eod_group_score_df_positive!P159:P163)</f>
        <v>0.11194832846451161</v>
      </c>
      <c r="Q159" s="2">
        <f>AVERAGE(eod_group_score_df_positive!Q159:Q163)</f>
        <v>6.1794205616870747E-2</v>
      </c>
      <c r="R159" s="2">
        <f>AVERAGE(eod_group_score_df_positive!R159:R163)</f>
        <v>1.4903119699287797E-2</v>
      </c>
      <c r="S159" s="2">
        <f>AVERAGE(eod_group_score_df_positive!S159:S163)</f>
        <v>0.1231192410355099</v>
      </c>
      <c r="T159" s="2">
        <f>AVERAGE(eod_group_score_df_positive!T159:T163)</f>
        <v>0.12535439160166714</v>
      </c>
      <c r="U159" s="2">
        <f>AVERAGE(eod_group_score_df_positive!U159:U163)</f>
        <v>3.7102949612841454E-3</v>
      </c>
      <c r="V159" s="2">
        <f>AVERAGE(eod_group_score_df_positive!V159:V163)</f>
        <v>0.13712872486602823</v>
      </c>
      <c r="W159" s="2">
        <f>AVERAGE(eod_group_score_df_positive!W159:W163)</f>
        <v>0.22365014758470969</v>
      </c>
      <c r="X159" s="2">
        <f>AVERAGE(eod_group_score_df_positive!X159:X163)</f>
        <v>6.7363562533087576E-2</v>
      </c>
      <c r="Y159" s="2">
        <f>AVERAGE(eod_group_score_df_positive!Y159:Y163)</f>
        <v>0.25688776274506087</v>
      </c>
      <c r="Z159" s="1" t="s">
        <v>277</v>
      </c>
      <c r="AA159" s="2">
        <f>ABS(AVERAGE(eod_group_score_df_negative!C159:C163))</f>
        <v>0.30644170690095573</v>
      </c>
      <c r="AB159" s="2">
        <f>ABS(AVERAGE(eod_group_score_df_negative!D159:D163))</f>
        <v>0.19209143026500106</v>
      </c>
      <c r="AC159" s="2">
        <f>ABS(AVERAGE(eod_group_score_df_negative!E159:E163))</f>
        <v>0.32720587276258339</v>
      </c>
      <c r="AD159" s="2">
        <f>ABS(AVERAGE(eod_group_score_df_negative!F159:F163))</f>
        <v>0.5814068923018445</v>
      </c>
      <c r="AE159" s="2">
        <f>ABS(AVERAGE(eod_group_score_df_negative!G159:G163))</f>
        <v>0.32310822759106128</v>
      </c>
      <c r="AF159" s="2">
        <f>ABS(AVERAGE(eod_group_score_df_negative!H159:H163))</f>
        <v>0.33199878068827082</v>
      </c>
      <c r="AG159" s="2">
        <f>ABS(AVERAGE(eod_group_score_df_negative!I159:I163))</f>
        <v>0.47196535925251715</v>
      </c>
      <c r="AH159" s="2">
        <f>ABS(AVERAGE(eod_group_score_df_negative!J159:J163))</f>
        <v>0.66483917401429182</v>
      </c>
      <c r="AI159" s="2">
        <f>ABS(AVERAGE(eod_group_score_df_negative!K159:K163))</f>
        <v>0.38804240516061539</v>
      </c>
      <c r="AJ159" s="2">
        <f>ABS(AVERAGE(eod_group_score_df_negative!L159:L163))</f>
        <v>8.0393633845814674E-2</v>
      </c>
      <c r="AK159" s="2">
        <f>ABS(AVERAGE(eod_group_score_df_negative!M159:M163))</f>
        <v>0.18094138033000498</v>
      </c>
      <c r="AL159" s="2">
        <f>ABS(AVERAGE(eod_group_score_df_negative!N159:N163))</f>
        <v>0.29419550783502663</v>
      </c>
      <c r="AM159" s="2">
        <f>ABS(AVERAGE(eod_group_score_df_negative!O159:O163))</f>
        <v>0.17287912096522323</v>
      </c>
      <c r="AN159" s="2">
        <f>ABS(AVERAGE(eod_group_score_df_negative!P159:P163))</f>
        <v>0.19333313019265466</v>
      </c>
      <c r="AO159" s="2">
        <f>ABS(AVERAGE(eod_group_score_df_negative!Q159:Q163))</f>
        <v>0.2374930148282049</v>
      </c>
      <c r="AP159" s="2">
        <f>ABS(AVERAGE(eod_group_score_df_negative!R159:R163))</f>
        <v>0.28037717530504158</v>
      </c>
      <c r="AQ159" s="2">
        <f>ABS(AVERAGE(eod_group_score_df_negative!S159:S163))</f>
        <v>0.23814950351277817</v>
      </c>
      <c r="AR159" s="2">
        <f>ABS(AVERAGE(eod_group_score_df_negative!T159:T163))</f>
        <v>0.2918069766765426</v>
      </c>
      <c r="AS159" s="2">
        <f>ABS(AVERAGE(eod_group_score_df_negative!U159:U163))</f>
        <v>0.76993471525353463</v>
      </c>
      <c r="AT159" s="2">
        <f>ABS(AVERAGE(eod_group_score_df_negative!V159:V163))</f>
        <v>0.33407926306088859</v>
      </c>
      <c r="AU159" s="2">
        <f>ABS(AVERAGE(eod_group_score_df_negative!W159:W163))</f>
        <v>0.31684990850990302</v>
      </c>
      <c r="AV159" s="2">
        <f>ABS(AVERAGE(eod_group_score_df_negative!X159:X163))</f>
        <v>0.46635323898060321</v>
      </c>
      <c r="AW159" s="2">
        <f>ABS(AVERAGE(eod_group_score_df_negative!Y159:Y163))</f>
        <v>0.31723012307997844</v>
      </c>
      <c r="AX159" t="s">
        <v>277</v>
      </c>
      <c r="AY159" s="4">
        <f t="shared" si="468"/>
        <v>-0.50340423347987118</v>
      </c>
      <c r="AZ159" s="4">
        <f t="shared" si="469"/>
        <v>-0.82092096707433193</v>
      </c>
      <c r="BA159" s="4">
        <f t="shared" si="470"/>
        <v>-0.47794772376466499</v>
      </c>
      <c r="BB159" s="4">
        <f t="shared" si="471"/>
        <v>-0.92867390008970852</v>
      </c>
      <c r="BC159" s="4">
        <f t="shared" si="472"/>
        <v>-0.47100305180479302</v>
      </c>
      <c r="BD159" s="4">
        <f t="shared" si="473"/>
        <v>7.6603388658331412E-2</v>
      </c>
      <c r="BE159" s="4">
        <f t="shared" si="474"/>
        <v>-0.43716184244183687</v>
      </c>
      <c r="BF159" s="4">
        <f t="shared" si="475"/>
        <v>-0.84518369815618721</v>
      </c>
      <c r="BG159" s="4">
        <f t="shared" si="476"/>
        <v>-0.44465930949416743</v>
      </c>
      <c r="BH159" s="4">
        <f t="shared" si="477"/>
        <v>-0.48941155503820921</v>
      </c>
      <c r="BI159" s="4">
        <f t="shared" si="478"/>
        <v>-0.52563162919067596</v>
      </c>
      <c r="BJ159" s="4">
        <f t="shared" si="479"/>
        <v>-0.55366820422019369</v>
      </c>
      <c r="BK159" s="4">
        <f t="shared" si="480"/>
        <v>-0.18068542594778617</v>
      </c>
      <c r="BL159" s="4">
        <f t="shared" si="481"/>
        <v>-0.26658940273060899</v>
      </c>
      <c r="BM159" s="4">
        <f t="shared" si="482"/>
        <v>-0.58705750599724627</v>
      </c>
      <c r="BN159" s="4">
        <f t="shared" si="483"/>
        <v>-0.89905781082297209</v>
      </c>
      <c r="BO159" s="4">
        <f t="shared" si="484"/>
        <v>-0.31840635043337673</v>
      </c>
      <c r="BP159" s="4">
        <f t="shared" si="485"/>
        <v>-0.39901246311922706</v>
      </c>
      <c r="BQ159" s="4">
        <f t="shared" si="486"/>
        <v>-0.99040827533999365</v>
      </c>
      <c r="BR159" s="4">
        <f t="shared" si="487"/>
        <v>-0.41796943863652603</v>
      </c>
      <c r="BS159" s="4">
        <f t="shared" si="488"/>
        <v>-0.17243247225284103</v>
      </c>
      <c r="BT159" s="4">
        <f t="shared" si="489"/>
        <v>-0.74756813972490399</v>
      </c>
      <c r="BU159" s="4">
        <f t="shared" si="490"/>
        <v>-0.10510447736391673</v>
      </c>
      <c r="BV159" t="s">
        <v>277</v>
      </c>
      <c r="BW159" s="1">
        <f t="shared" si="464"/>
        <v>45278</v>
      </c>
      <c r="BX159">
        <f>group_stock_price_index[[#This Row],[VNINDEX]]</f>
        <v>1091.8800000000001</v>
      </c>
      <c r="BY159" s="5">
        <f t="shared" si="491"/>
        <v>0</v>
      </c>
      <c r="BZ159" s="5">
        <f t="shared" si="492"/>
        <v>0</v>
      </c>
      <c r="CA159" s="5">
        <f t="shared" si="493"/>
        <v>0</v>
      </c>
      <c r="CB159" s="5">
        <f t="shared" si="494"/>
        <v>0</v>
      </c>
      <c r="CC159" s="5">
        <f t="shared" si="495"/>
        <v>0</v>
      </c>
      <c r="CD159" s="5">
        <f t="shared" ref="CD159:CE159" si="592">IF(AVERAGE(BS159:BS163)&lt;0,0,AVERAGE(BS159:BS163))</f>
        <v>9.8546789095298293E-2</v>
      </c>
      <c r="CE159" s="5">
        <f t="shared" si="592"/>
        <v>0</v>
      </c>
      <c r="CF159" s="5">
        <f t="shared" ref="CF159:CG159" si="593">IF(AVERAGE(BE159:BE163)&lt;0,0,AVERAGE(BE159:BE163))</f>
        <v>0</v>
      </c>
      <c r="CG159" s="5">
        <f t="shared" si="593"/>
        <v>0</v>
      </c>
      <c r="CH159" s="5">
        <f t="shared" si="498"/>
        <v>0</v>
      </c>
      <c r="CI159" s="5">
        <f t="shared" si="499"/>
        <v>4.4476718714925867E-2</v>
      </c>
      <c r="CJ159" s="5">
        <f t="shared" si="500"/>
        <v>0</v>
      </c>
      <c r="CK159" s="5">
        <f t="shared" si="501"/>
        <v>0</v>
      </c>
      <c r="CL159" s="5">
        <f t="shared" si="502"/>
        <v>0.19444622774781134</v>
      </c>
      <c r="CM159" s="5">
        <f t="shared" si="503"/>
        <v>0</v>
      </c>
      <c r="CN159" s="5">
        <f t="shared" si="504"/>
        <v>0</v>
      </c>
      <c r="CO159" s="5">
        <f t="shared" si="505"/>
        <v>8.1398623849358226E-2</v>
      </c>
      <c r="CP159" s="5">
        <f t="shared" si="506"/>
        <v>0</v>
      </c>
      <c r="CQ159" s="5">
        <f t="shared" si="507"/>
        <v>0</v>
      </c>
      <c r="CR159" s="5">
        <f t="shared" ref="CR159:CS159" si="594">IF(AVERAGE(BH159:BH163)&lt;0,0,AVERAGE(BH159:BH163))</f>
        <v>0</v>
      </c>
      <c r="CS159" s="5">
        <f t="shared" si="594"/>
        <v>0</v>
      </c>
      <c r="CT159" s="5">
        <f t="shared" si="509"/>
        <v>0</v>
      </c>
      <c r="CU159" s="5">
        <f t="shared" si="510"/>
        <v>0</v>
      </c>
    </row>
    <row r="160" spans="1:99" x14ac:dyDescent="0.25">
      <c r="A160" s="1">
        <f>eod_group_score_df_positive[[#This Row],[date]]</f>
        <v>45275</v>
      </c>
      <c r="B160" s="1" t="s">
        <v>277</v>
      </c>
      <c r="C160" s="2">
        <f>AVERAGE(eod_group_score_df_positive!C160:C164)</f>
        <v>8.2654717490544566E-2</v>
      </c>
      <c r="D160" s="2">
        <f>AVERAGE(eod_group_score_df_positive!D160:D164)</f>
        <v>3.8913640950136566E-2</v>
      </c>
      <c r="E160" s="2">
        <f>AVERAGE(eod_group_score_df_positive!E160:E164)</f>
        <v>0.10738521880206545</v>
      </c>
      <c r="F160" s="2">
        <f>AVERAGE(eod_group_score_df_positive!F160:F164)</f>
        <v>3.062239703698421E-2</v>
      </c>
      <c r="G160" s="2">
        <f>AVERAGE(eod_group_score_df_positive!G160:G164)</f>
        <v>0.18269254988661174</v>
      </c>
      <c r="H160" s="2">
        <f>AVERAGE(eod_group_score_df_positive!H160:H164)</f>
        <v>0.32318335043385255</v>
      </c>
      <c r="I160" s="2">
        <f>AVERAGE(eod_group_score_df_positive!I160:I164)</f>
        <v>0.21422385387154957</v>
      </c>
      <c r="J160" s="2">
        <f>AVERAGE(eod_group_score_df_positive!J160:J164)</f>
        <v>7.8206473035230234E-2</v>
      </c>
      <c r="K160" s="2">
        <f>AVERAGE(eod_group_score_df_positive!K160:K164)</f>
        <v>0.15368909937186587</v>
      </c>
      <c r="L160" s="2">
        <f>AVERAGE(eod_group_score_df_positive!L160:L164)</f>
        <v>3.8994244491273013E-2</v>
      </c>
      <c r="M160" s="2">
        <f>AVERAGE(eod_group_score_df_positive!M160:M164)</f>
        <v>5.9793268460889483E-2</v>
      </c>
      <c r="N160" s="2">
        <f>AVERAGE(eod_group_score_df_positive!N160:N164)</f>
        <v>9.0128221930468905E-2</v>
      </c>
      <c r="O160" s="2">
        <f>AVERAGE(eod_group_score_df_positive!O160:O164)</f>
        <v>0.11701959443047136</v>
      </c>
      <c r="P160" s="2">
        <f>AVERAGE(eod_group_score_df_positive!P160:P164)</f>
        <v>0.12841714235858781</v>
      </c>
      <c r="Q160" s="2">
        <f>AVERAGE(eod_group_score_df_positive!Q160:Q164)</f>
        <v>6.6146182542163312E-2</v>
      </c>
      <c r="R160" s="2">
        <f>AVERAGE(eod_group_score_df_positive!R160:R164)</f>
        <v>1.4989341086723118E-2</v>
      </c>
      <c r="S160" s="2">
        <f>AVERAGE(eod_group_score_df_positive!S160:S164)</f>
        <v>0.12204074072169743</v>
      </c>
      <c r="T160" s="2">
        <f>AVERAGE(eod_group_score_df_positive!T160:T164)</f>
        <v>6.1047805815313369E-2</v>
      </c>
      <c r="U160" s="2">
        <f>AVERAGE(eod_group_score_df_positive!U160:U164)</f>
        <v>5.6923060845674667E-2</v>
      </c>
      <c r="V160" s="2">
        <f>AVERAGE(eod_group_score_df_positive!V160:V164)</f>
        <v>0.12782848731506918</v>
      </c>
      <c r="W160" s="2">
        <f>AVERAGE(eod_group_score_df_positive!W160:W164)</f>
        <v>0.21630185211043101</v>
      </c>
      <c r="X160" s="2">
        <f>AVERAGE(eod_group_score_df_positive!X160:X164)</f>
        <v>5.4132792183820375E-2</v>
      </c>
      <c r="Y160" s="2">
        <f>AVERAGE(eod_group_score_df_positive!Y160:Y164)</f>
        <v>0.19675564059775708</v>
      </c>
      <c r="Z160" s="1" t="s">
        <v>277</v>
      </c>
      <c r="AA160" s="2">
        <f>ABS(AVERAGE(eod_group_score_df_negative!C160:C164))</f>
        <v>0.30182788289640955</v>
      </c>
      <c r="AB160" s="2">
        <f>ABS(AVERAGE(eod_group_score_df_negative!D160:D164))</f>
        <v>0.21493130676818448</v>
      </c>
      <c r="AC160" s="2">
        <f>ABS(AVERAGE(eod_group_score_df_negative!E160:E164))</f>
        <v>0.3256220239808757</v>
      </c>
      <c r="AD160" s="2">
        <f>ABS(AVERAGE(eod_group_score_df_negative!F160:F164))</f>
        <v>0.44674065838448868</v>
      </c>
      <c r="AE160" s="2">
        <f>ABS(AVERAGE(eod_group_score_df_negative!G160:G164))</f>
        <v>0.22299596608384381</v>
      </c>
      <c r="AF160" s="2">
        <f>ABS(AVERAGE(eod_group_score_df_negative!H160:H164))</f>
        <v>0.30027216492317449</v>
      </c>
      <c r="AG160" s="2">
        <f>ABS(AVERAGE(eod_group_score_df_negative!I160:I164))</f>
        <v>0.59381420364686721</v>
      </c>
      <c r="AH160" s="2">
        <f>ABS(AVERAGE(eod_group_score_df_negative!J160:J164))</f>
        <v>0.59822189996652886</v>
      </c>
      <c r="AI160" s="2">
        <f>ABS(AVERAGE(eod_group_score_df_negative!K160:K164))</f>
        <v>0.36872211030384061</v>
      </c>
      <c r="AJ160" s="2">
        <f>ABS(AVERAGE(eod_group_score_df_negative!L160:L164))</f>
        <v>8.2095722614058564E-2</v>
      </c>
      <c r="AK160" s="2">
        <f>ABS(AVERAGE(eod_group_score_df_negative!M160:M164))</f>
        <v>0.14648241221180647</v>
      </c>
      <c r="AL160" s="2">
        <f>ABS(AVERAGE(eod_group_score_df_negative!N160:N164))</f>
        <v>0.21087232569158446</v>
      </c>
      <c r="AM160" s="2">
        <f>ABS(AVERAGE(eod_group_score_df_negative!O160:O164))</f>
        <v>0.17005319587366213</v>
      </c>
      <c r="AN160" s="2">
        <f>ABS(AVERAGE(eod_group_score_df_negative!P160:P164))</f>
        <v>0.22169352097480166</v>
      </c>
      <c r="AO160" s="2">
        <f>ABS(AVERAGE(eod_group_score_df_negative!Q160:Q164))</f>
        <v>0.18378256998740974</v>
      </c>
      <c r="AP160" s="2">
        <f>ABS(AVERAGE(eod_group_score_df_negative!R160:R164))</f>
        <v>0.21420857117090925</v>
      </c>
      <c r="AQ160" s="2">
        <f>ABS(AVERAGE(eod_group_score_df_negative!S160:S164))</f>
        <v>0.28785641062981515</v>
      </c>
      <c r="AR160" s="2">
        <f>ABS(AVERAGE(eod_group_score_df_negative!T160:T164))</f>
        <v>0.26834147910638106</v>
      </c>
      <c r="AS160" s="2">
        <f>ABS(AVERAGE(eod_group_score_df_negative!U160:U164))</f>
        <v>0.53391088533278352</v>
      </c>
      <c r="AT160" s="2">
        <f>ABS(AVERAGE(eod_group_score_df_negative!V160:V164))</f>
        <v>0.27736794101848034</v>
      </c>
      <c r="AU160" s="2">
        <f>ABS(AVERAGE(eod_group_score_df_negative!W160:W164))</f>
        <v>0.29518984746644072</v>
      </c>
      <c r="AV160" s="2">
        <f>ABS(AVERAGE(eod_group_score_df_negative!X160:X164))</f>
        <v>0.40801714755180463</v>
      </c>
      <c r="AW160" s="2">
        <f>ABS(AVERAGE(eod_group_score_df_negative!Y160:Y164))</f>
        <v>0.31604358319741971</v>
      </c>
      <c r="AX160" t="s">
        <v>277</v>
      </c>
      <c r="AY160" s="4">
        <f t="shared" si="468"/>
        <v>-0.57004703251924249</v>
      </c>
      <c r="AZ160" s="4">
        <f t="shared" si="469"/>
        <v>-0.69340622060899093</v>
      </c>
      <c r="BA160" s="4">
        <f t="shared" si="470"/>
        <v>-0.50400266696741725</v>
      </c>
      <c r="BB160" s="4">
        <f t="shared" si="471"/>
        <v>-0.87170185589688287</v>
      </c>
      <c r="BC160" s="4">
        <f t="shared" si="472"/>
        <v>-9.9345716259237646E-2</v>
      </c>
      <c r="BD160" s="4">
        <f t="shared" si="473"/>
        <v>3.6748709324606381E-2</v>
      </c>
      <c r="BE160" s="4">
        <f t="shared" si="474"/>
        <v>-0.46976791036437793</v>
      </c>
      <c r="BF160" s="4">
        <f t="shared" si="475"/>
        <v>-0.76876643217026375</v>
      </c>
      <c r="BG160" s="4">
        <f t="shared" si="476"/>
        <v>-0.41161637987335542</v>
      </c>
      <c r="BH160" s="4">
        <f t="shared" si="477"/>
        <v>-0.35594590661085251</v>
      </c>
      <c r="BI160" s="4">
        <f t="shared" si="478"/>
        <v>-0.42025867260847566</v>
      </c>
      <c r="BJ160" s="4">
        <f t="shared" si="479"/>
        <v>-0.40114247204867548</v>
      </c>
      <c r="BK160" s="4">
        <f t="shared" si="480"/>
        <v>-0.18473921330894996</v>
      </c>
      <c r="BL160" s="4">
        <f t="shared" si="481"/>
        <v>-0.26641970206829241</v>
      </c>
      <c r="BM160" s="4">
        <f t="shared" si="482"/>
        <v>-0.4706796887297991</v>
      </c>
      <c r="BN160" s="4">
        <f t="shared" si="483"/>
        <v>-0.86920176594039666</v>
      </c>
      <c r="BO160" s="4">
        <f t="shared" si="484"/>
        <v>-0.40452993967240419</v>
      </c>
      <c r="BP160" s="4">
        <f t="shared" si="485"/>
        <v>-0.62932731202943504</v>
      </c>
      <c r="BQ160" s="4">
        <f t="shared" si="486"/>
        <v>-0.8073128288790592</v>
      </c>
      <c r="BR160" s="4">
        <f t="shared" si="487"/>
        <v>-0.36905422468411614</v>
      </c>
      <c r="BS160" s="4">
        <f t="shared" si="488"/>
        <v>-0.15423123272825212</v>
      </c>
      <c r="BT160" s="4">
        <f t="shared" si="489"/>
        <v>-0.7657349378221826</v>
      </c>
      <c r="BU160" s="4">
        <f t="shared" si="490"/>
        <v>-0.23262114501036926</v>
      </c>
      <c r="BV160" t="s">
        <v>277</v>
      </c>
      <c r="BW160" s="1">
        <f t="shared" si="464"/>
        <v>45275</v>
      </c>
      <c r="BX160">
        <f>group_stock_price_index[[#This Row],[VNINDEX]]</f>
        <v>1102.3</v>
      </c>
      <c r="BY160" s="5">
        <f t="shared" si="491"/>
        <v>2.4389291785918754E-2</v>
      </c>
      <c r="BZ160" s="5">
        <f t="shared" si="492"/>
        <v>4.0667324599622814E-2</v>
      </c>
      <c r="CA160" s="5">
        <f t="shared" si="493"/>
        <v>0</v>
      </c>
      <c r="CB160" s="5">
        <f t="shared" si="494"/>
        <v>2.8094829831544675E-2</v>
      </c>
      <c r="CC160" s="5">
        <f t="shared" si="495"/>
        <v>0</v>
      </c>
      <c r="CD160" s="5">
        <f t="shared" ref="CD160:CE160" si="595">IF(AVERAGE(BS160:BS164)&lt;0,0,AVERAGE(BS160:BS164))</f>
        <v>0.21731269706049822</v>
      </c>
      <c r="CE160" s="5">
        <f t="shared" si="595"/>
        <v>0</v>
      </c>
      <c r="CF160" s="5">
        <f t="shared" ref="CF160:CG160" si="596">IF(AVERAGE(BE160:BE164)&lt;0,0,AVERAGE(BE160:BE164))</f>
        <v>0</v>
      </c>
      <c r="CG160" s="5">
        <f t="shared" si="596"/>
        <v>0</v>
      </c>
      <c r="CH160" s="5">
        <f t="shared" si="498"/>
        <v>0.22787823839134463</v>
      </c>
      <c r="CI160" s="5">
        <f t="shared" si="499"/>
        <v>0.22679487000626594</v>
      </c>
      <c r="CJ160" s="5">
        <f t="shared" si="500"/>
        <v>0.17133558185164877</v>
      </c>
      <c r="CK160" s="5">
        <f t="shared" si="501"/>
        <v>0</v>
      </c>
      <c r="CL160" s="5">
        <f t="shared" si="502"/>
        <v>0.32185850305132957</v>
      </c>
      <c r="CM160" s="5">
        <f t="shared" si="503"/>
        <v>0</v>
      </c>
      <c r="CN160" s="5">
        <f t="shared" si="504"/>
        <v>0.1168429145973022</v>
      </c>
      <c r="CO160" s="5">
        <f t="shared" si="505"/>
        <v>0.27862481918645504</v>
      </c>
      <c r="CP160" s="5">
        <f t="shared" si="506"/>
        <v>0</v>
      </c>
      <c r="CQ160" s="5">
        <f t="shared" si="507"/>
        <v>8.7133282009868918E-2</v>
      </c>
      <c r="CR160" s="5">
        <f t="shared" ref="CR160:CS160" si="597">IF(AVERAGE(BH160:BH164)&lt;0,0,AVERAGE(BH160:BH164))</f>
        <v>0</v>
      </c>
      <c r="CS160" s="5">
        <f t="shared" si="597"/>
        <v>0</v>
      </c>
      <c r="CT160" s="5">
        <f t="shared" si="509"/>
        <v>0</v>
      </c>
      <c r="CU160" s="5">
        <f t="shared" si="510"/>
        <v>0.14046915704892324</v>
      </c>
    </row>
    <row r="161" spans="1:99" x14ac:dyDescent="0.25">
      <c r="A161" s="1">
        <f>eod_group_score_df_positive[[#This Row],[date]]</f>
        <v>45274</v>
      </c>
      <c r="B161" s="1" t="s">
        <v>277</v>
      </c>
      <c r="C161" s="2">
        <f>AVERAGE(eod_group_score_df_positive!C161:C165)</f>
        <v>8.6692801468677971E-2</v>
      </c>
      <c r="D161" s="2">
        <f>AVERAGE(eod_group_score_df_positive!D161:D165)</f>
        <v>4.4526706034794146E-2</v>
      </c>
      <c r="E161" s="2">
        <f>AVERAGE(eod_group_score_df_positive!E161:E165)</f>
        <v>0.10480355871497371</v>
      </c>
      <c r="F161" s="2">
        <f>AVERAGE(eod_group_score_df_positive!F161:F165)</f>
        <v>9.666286137302732E-2</v>
      </c>
      <c r="G161" s="2">
        <f>AVERAGE(eod_group_score_df_positive!G161:G165)</f>
        <v>9.8131899158460739E-2</v>
      </c>
      <c r="H161" s="2">
        <f>AVERAGE(eod_group_score_df_positive!H161:H165)</f>
        <v>0.33522478414711576</v>
      </c>
      <c r="I161" s="2">
        <f>AVERAGE(eod_group_score_df_positive!I161:I165)</f>
        <v>0.22810894451003602</v>
      </c>
      <c r="J161" s="2">
        <f>AVERAGE(eod_group_score_df_positive!J161:J165)</f>
        <v>0.10424539028474063</v>
      </c>
      <c r="K161" s="2">
        <f>AVERAGE(eod_group_score_df_positive!K161:K165)</f>
        <v>0.18126647230354823</v>
      </c>
      <c r="L161" s="2">
        <f>AVERAGE(eod_group_score_df_positive!L161:L165)</f>
        <v>3.886110593542353E-2</v>
      </c>
      <c r="M161" s="2">
        <f>AVERAGE(eod_group_score_df_positive!M161:M165)</f>
        <v>5.6768826568881811E-2</v>
      </c>
      <c r="N161" s="2">
        <f>AVERAGE(eod_group_score_df_positive!N161:N165)</f>
        <v>8.4466000333354468E-2</v>
      </c>
      <c r="O161" s="2">
        <f>AVERAGE(eod_group_score_df_positive!O161:O165)</f>
        <v>0.14340614323637713</v>
      </c>
      <c r="P161" s="2">
        <f>AVERAGE(eod_group_score_df_positive!P161:P165)</f>
        <v>0.16582803201753019</v>
      </c>
      <c r="Q161" s="2">
        <f>AVERAGE(eod_group_score_df_positive!Q161:Q165)</f>
        <v>8.1798122124708064E-2</v>
      </c>
      <c r="R161" s="2">
        <f>AVERAGE(eod_group_score_df_positive!R161:R165)</f>
        <v>6.6607168317983868E-3</v>
      </c>
      <c r="S161" s="2">
        <f>AVERAGE(eod_group_score_df_positive!S161:S165)</f>
        <v>0.18627509846696508</v>
      </c>
      <c r="T161" s="2">
        <f>AVERAGE(eod_group_score_df_positive!T161:T165)</f>
        <v>8.4274192607239964E-2</v>
      </c>
      <c r="U161" s="2">
        <f>AVERAGE(eod_group_score_df_positive!U161:U165)</f>
        <v>5.5199688557482932E-2</v>
      </c>
      <c r="V161" s="2">
        <f>AVERAGE(eod_group_score_df_positive!V161:V165)</f>
        <v>0.13419487324163187</v>
      </c>
      <c r="W161" s="2">
        <f>AVERAGE(eod_group_score_df_positive!W161:W165)</f>
        <v>0.19505344072894176</v>
      </c>
      <c r="X161" s="2">
        <f>AVERAGE(eod_group_score_df_positive!X161:X165)</f>
        <v>3.8583501312425314E-2</v>
      </c>
      <c r="Y161" s="2">
        <f>AVERAGE(eod_group_score_df_positive!Y161:Y165)</f>
        <v>5.4071813392819523E-2</v>
      </c>
      <c r="Z161" s="1" t="s">
        <v>277</v>
      </c>
      <c r="AA161" s="2">
        <f>ABS(AVERAGE(eod_group_score_df_negative!C161:C165))</f>
        <v>0.29457612554671375</v>
      </c>
      <c r="AB161" s="2">
        <f>ABS(AVERAGE(eod_group_score_df_negative!D161:D165))</f>
        <v>0.17093200279145113</v>
      </c>
      <c r="AC161" s="2">
        <f>ABS(AVERAGE(eod_group_score_df_negative!E161:E165))</f>
        <v>0.34575245746408345</v>
      </c>
      <c r="AD161" s="2">
        <f>ABS(AVERAGE(eod_group_score_df_negative!F161:F165))</f>
        <v>0.37565917406171667</v>
      </c>
      <c r="AE161" s="2">
        <f>ABS(AVERAGE(eod_group_score_df_negative!G161:G165))</f>
        <v>0.26588936312024281</v>
      </c>
      <c r="AF161" s="2">
        <f>ABS(AVERAGE(eod_group_score_df_negative!H161:H165))</f>
        <v>0.26633765611480775</v>
      </c>
      <c r="AG161" s="2">
        <f>ABS(AVERAGE(eod_group_score_df_negative!I161:I165))</f>
        <v>0.59514620754374248</v>
      </c>
      <c r="AH161" s="2">
        <f>ABS(AVERAGE(eod_group_score_df_negative!J161:J165))</f>
        <v>0.5631165699292231</v>
      </c>
      <c r="AI161" s="2">
        <f>ABS(AVERAGE(eod_group_score_df_negative!K161:K165))</f>
        <v>0.3284246002289255</v>
      </c>
      <c r="AJ161" s="2">
        <f>ABS(AVERAGE(eod_group_score_df_negative!L161:L165))</f>
        <v>0.18769656996769352</v>
      </c>
      <c r="AK161" s="2">
        <f>ABS(AVERAGE(eod_group_score_df_negative!M161:M165))</f>
        <v>0.16740382319889816</v>
      </c>
      <c r="AL161" s="2">
        <f>ABS(AVERAGE(eod_group_score_df_negative!N161:N165))</f>
        <v>0.17585036369072987</v>
      </c>
      <c r="AM161" s="2">
        <f>ABS(AVERAGE(eod_group_score_df_negative!O161:O165))</f>
        <v>0.16920810311220214</v>
      </c>
      <c r="AN161" s="2">
        <f>ABS(AVERAGE(eod_group_score_df_negative!P161:P165))</f>
        <v>0.2237477018773589</v>
      </c>
      <c r="AO161" s="2">
        <f>ABS(AVERAGE(eod_group_score_df_negative!Q161:Q165))</f>
        <v>0.17789229827280284</v>
      </c>
      <c r="AP161" s="2">
        <f>ABS(AVERAGE(eod_group_score_df_negative!R161:R165))</f>
        <v>0.23018483873911449</v>
      </c>
      <c r="AQ161" s="2">
        <f>ABS(AVERAGE(eod_group_score_df_negative!S161:S165))</f>
        <v>0.38340278631490232</v>
      </c>
      <c r="AR161" s="2">
        <f>ABS(AVERAGE(eod_group_score_df_negative!T161:T165))</f>
        <v>0.17154106170960579</v>
      </c>
      <c r="AS161" s="2">
        <f>ABS(AVERAGE(eod_group_score_df_negative!U161:U165))</f>
        <v>0.58366673401205116</v>
      </c>
      <c r="AT161" s="2">
        <f>ABS(AVERAGE(eod_group_score_df_negative!V161:V165))</f>
        <v>0.32071037829322457</v>
      </c>
      <c r="AU161" s="2">
        <f>ABS(AVERAGE(eod_group_score_df_negative!W161:W165))</f>
        <v>0.29617673712337489</v>
      </c>
      <c r="AV161" s="2">
        <f>ABS(AVERAGE(eod_group_score_df_negative!X161:X165))</f>
        <v>0.38015548741067118</v>
      </c>
      <c r="AW161" s="2">
        <f>ABS(AVERAGE(eod_group_score_df_negative!Y161:Y165))</f>
        <v>0.29707486110867998</v>
      </c>
      <c r="AX161" t="s">
        <v>277</v>
      </c>
      <c r="AY161" s="4">
        <f t="shared" si="468"/>
        <v>-0.54524066701518425</v>
      </c>
      <c r="AZ161" s="4">
        <f t="shared" si="469"/>
        <v>-0.58667991396251895</v>
      </c>
      <c r="BA161" s="4">
        <f t="shared" si="470"/>
        <v>-0.53478122607812062</v>
      </c>
      <c r="BB161" s="4">
        <f t="shared" si="471"/>
        <v>-0.59069086715780694</v>
      </c>
      <c r="BC161" s="4">
        <f t="shared" si="472"/>
        <v>-0.46084523445595565</v>
      </c>
      <c r="BD161" s="4">
        <f t="shared" si="473"/>
        <v>0.11451367875014634</v>
      </c>
      <c r="BE161" s="4">
        <f t="shared" si="474"/>
        <v>-0.44583658191273606</v>
      </c>
      <c r="BF161" s="4">
        <f t="shared" si="475"/>
        <v>-0.6875896544917891</v>
      </c>
      <c r="BG161" s="4">
        <f t="shared" si="476"/>
        <v>-0.28872023830866972</v>
      </c>
      <c r="BH161" s="4">
        <f t="shared" si="477"/>
        <v>-0.65694293269461579</v>
      </c>
      <c r="BI161" s="4">
        <f t="shared" si="478"/>
        <v>-0.49352584601477006</v>
      </c>
      <c r="BJ161" s="4">
        <f t="shared" si="479"/>
        <v>-0.35105116691365812</v>
      </c>
      <c r="BK161" s="4">
        <f t="shared" si="480"/>
        <v>-8.2536097369838468E-2</v>
      </c>
      <c r="BL161" s="4">
        <f t="shared" si="481"/>
        <v>-0.14867371045101066</v>
      </c>
      <c r="BM161" s="4">
        <f t="shared" si="482"/>
        <v>-0.3700335807574357</v>
      </c>
      <c r="BN161" s="4">
        <f t="shared" si="483"/>
        <v>-0.94375476613236142</v>
      </c>
      <c r="BO161" s="4">
        <f t="shared" si="484"/>
        <v>-0.34603359743097356</v>
      </c>
      <c r="BP161" s="4">
        <f t="shared" si="485"/>
        <v>-0.34113238999531853</v>
      </c>
      <c r="BQ161" s="4">
        <f t="shared" si="486"/>
        <v>-0.82719489831546122</v>
      </c>
      <c r="BR161" s="4">
        <f t="shared" si="487"/>
        <v>-0.41000956665654414</v>
      </c>
      <c r="BS161" s="4">
        <f t="shared" si="488"/>
        <v>-0.20585725583177591</v>
      </c>
      <c r="BT161" s="4">
        <f t="shared" si="489"/>
        <v>-0.81571574488402943</v>
      </c>
      <c r="BU161" s="4">
        <f t="shared" si="490"/>
        <v>-0.69202719365301224</v>
      </c>
      <c r="BV161" t="s">
        <v>277</v>
      </c>
      <c r="BW161" s="1">
        <f t="shared" si="464"/>
        <v>45274</v>
      </c>
      <c r="BX161">
        <f>group_stock_price_index[[#This Row],[VNINDEX]]</f>
        <v>1110.1300000000001</v>
      </c>
      <c r="BY161" s="5">
        <f t="shared" si="491"/>
        <v>0.30611411520820686</v>
      </c>
      <c r="BZ161" s="5">
        <f t="shared" si="492"/>
        <v>0.30394917972919777</v>
      </c>
      <c r="CA161" s="5">
        <f t="shared" si="493"/>
        <v>5.7628722328963544E-2</v>
      </c>
      <c r="CB161" s="5">
        <f t="shared" si="494"/>
        <v>0.26264476633294703</v>
      </c>
      <c r="CC161" s="5">
        <f t="shared" si="495"/>
        <v>0</v>
      </c>
      <c r="CD161" s="5">
        <f t="shared" ref="CD161:CE161" si="598">IF(AVERAGE(BS161:BS165)&lt;0,0,AVERAGE(BS161:BS165))</f>
        <v>0.4166248490570742</v>
      </c>
      <c r="CE161" s="5">
        <f t="shared" si="598"/>
        <v>0.13842663447249556</v>
      </c>
      <c r="CF161" s="5">
        <f t="shared" ref="CF161:CG161" si="599">IF(AVERAGE(BE161:BE165)&lt;0,0,AVERAGE(BE161:BE165))</f>
        <v>0.10205809848331238</v>
      </c>
      <c r="CG161" s="5">
        <f t="shared" si="599"/>
        <v>0</v>
      </c>
      <c r="CH161" s="5">
        <f t="shared" si="498"/>
        <v>0.49527604150137422</v>
      </c>
      <c r="CI161" s="5">
        <f t="shared" si="499"/>
        <v>0.45241106212715704</v>
      </c>
      <c r="CJ161" s="5">
        <f t="shared" si="500"/>
        <v>0.42840153049143448</v>
      </c>
      <c r="CK161" s="5">
        <f t="shared" si="501"/>
        <v>0.26992300436553351</v>
      </c>
      <c r="CL161" s="5">
        <f t="shared" si="502"/>
        <v>0.46390673126959781</v>
      </c>
      <c r="CM161" s="5">
        <f t="shared" si="503"/>
        <v>0</v>
      </c>
      <c r="CN161" s="5">
        <f t="shared" si="504"/>
        <v>0.37484028936559682</v>
      </c>
      <c r="CO161" s="5">
        <f t="shared" si="505"/>
        <v>0.4858791865059322</v>
      </c>
      <c r="CP161" s="5">
        <f t="shared" si="506"/>
        <v>0.191170817831226</v>
      </c>
      <c r="CQ161" s="5">
        <f t="shared" si="507"/>
        <v>0.32169764501493736</v>
      </c>
      <c r="CR161" s="5">
        <f t="shared" ref="CR161:CS161" si="600">IF(AVERAGE(BH161:BH165)&lt;0,0,AVERAGE(BH161:BH165))</f>
        <v>0.17751546604229421</v>
      </c>
      <c r="CS161" s="5">
        <f t="shared" si="600"/>
        <v>4.915910583733183E-2</v>
      </c>
      <c r="CT161" s="5">
        <f t="shared" si="509"/>
        <v>0</v>
      </c>
      <c r="CU161" s="5">
        <f t="shared" si="510"/>
        <v>0.3449861744702965</v>
      </c>
    </row>
    <row r="162" spans="1:99" x14ac:dyDescent="0.25">
      <c r="A162" s="1">
        <f>eod_group_score_df_positive[[#This Row],[date]]</f>
        <v>45273</v>
      </c>
      <c r="B162" s="1" t="s">
        <v>277</v>
      </c>
      <c r="C162" s="2">
        <f>AVERAGE(eod_group_score_df_positive!C162:C166)</f>
        <v>9.5906994486741712E-2</v>
      </c>
      <c r="D162" s="2">
        <f>AVERAGE(eod_group_score_df_positive!D162:D166)</f>
        <v>7.971318405856527E-2</v>
      </c>
      <c r="E162" s="2">
        <f>AVERAGE(eod_group_score_df_positive!E162:E166)</f>
        <v>0.2402383086078666</v>
      </c>
      <c r="F162" s="2">
        <f>AVERAGE(eod_group_score_df_positive!F162:F166)</f>
        <v>0.10105513573630029</v>
      </c>
      <c r="G162" s="2">
        <f>AVERAGE(eod_group_score_df_positive!G162:G166)</f>
        <v>0.11555459824001375</v>
      </c>
      <c r="H162" s="2">
        <f>AVERAGE(eod_group_score_df_positive!H162:H166)</f>
        <v>0.22797881968188408</v>
      </c>
      <c r="I162" s="2">
        <f>AVERAGE(eod_group_score_df_positive!I162:I166)</f>
        <v>0.28049221074620345</v>
      </c>
      <c r="J162" s="2">
        <f>AVERAGE(eod_group_score_df_positive!J162:J166)</f>
        <v>7.5609662630811453E-2</v>
      </c>
      <c r="K162" s="2">
        <f>AVERAGE(eod_group_score_df_positive!K162:K166)</f>
        <v>0.22293502999411974</v>
      </c>
      <c r="L162" s="2">
        <f>AVERAGE(eod_group_score_df_positive!L162:L166)</f>
        <v>7.3161453417638536E-2</v>
      </c>
      <c r="M162" s="2">
        <f>AVERAGE(eod_group_score_df_positive!M162:M166)</f>
        <v>5.9672483437806179E-2</v>
      </c>
      <c r="N162" s="2">
        <f>AVERAGE(eod_group_score_df_positive!N162:N166)</f>
        <v>0.20792138954989731</v>
      </c>
      <c r="O162" s="2">
        <f>AVERAGE(eod_group_score_df_positive!O162:O166)</f>
        <v>0.23990217501811628</v>
      </c>
      <c r="P162" s="2">
        <f>AVERAGE(eod_group_score_df_positive!P162:P166)</f>
        <v>0.45443194075500343</v>
      </c>
      <c r="Q162" s="2">
        <f>AVERAGE(eod_group_score_df_positive!Q162:Q166)</f>
        <v>0.17828059304469779</v>
      </c>
      <c r="R162" s="2">
        <f>AVERAGE(eod_group_score_df_positive!R162:R166)</f>
        <v>1.2675726105443281E-2</v>
      </c>
      <c r="S162" s="2">
        <f>AVERAGE(eod_group_score_df_positive!S162:S166)</f>
        <v>0.38489424726886196</v>
      </c>
      <c r="T162" s="2">
        <f>AVERAGE(eod_group_score_df_positive!T162:T166)</f>
        <v>0.11314816593370169</v>
      </c>
      <c r="U162" s="2">
        <f>AVERAGE(eod_group_score_df_positive!U162:U166)</f>
        <v>8.672620847427201E-2</v>
      </c>
      <c r="V162" s="2">
        <f>AVERAGE(eod_group_score_df_positive!V162:V166)</f>
        <v>0.22170904761009719</v>
      </c>
      <c r="W162" s="2">
        <f>AVERAGE(eod_group_score_df_positive!W162:W166)</f>
        <v>0.21449869919772166</v>
      </c>
      <c r="X162" s="2">
        <f>AVERAGE(eod_group_score_df_positive!X162:X166)</f>
        <v>8.7231085368180875E-2</v>
      </c>
      <c r="Y162" s="2">
        <f>AVERAGE(eod_group_score_df_positive!Y162:Y166)</f>
        <v>0.3463781440432398</v>
      </c>
      <c r="Z162" s="1" t="s">
        <v>277</v>
      </c>
      <c r="AA162" s="2">
        <f>ABS(AVERAGE(eod_group_score_df_negative!C162:C166))</f>
        <v>0.16285074791188336</v>
      </c>
      <c r="AB162" s="2">
        <f>ABS(AVERAGE(eod_group_score_df_negative!D162:D166))</f>
        <v>0.11819448176185232</v>
      </c>
      <c r="AC162" s="2">
        <f>ABS(AVERAGE(eod_group_score_df_negative!E162:E166))</f>
        <v>0.3113192490479576</v>
      </c>
      <c r="AD162" s="2">
        <f>ABS(AVERAGE(eod_group_score_df_negative!F162:F166))</f>
        <v>0.44797140164492288</v>
      </c>
      <c r="AE162" s="2">
        <f>ABS(AVERAGE(eod_group_score_df_negative!G162:G166))</f>
        <v>0.30895001567332347</v>
      </c>
      <c r="AF162" s="2">
        <f>ABS(AVERAGE(eod_group_score_df_negative!H162:H166))</f>
        <v>0.27683303565640466</v>
      </c>
      <c r="AG162" s="2">
        <f>ABS(AVERAGE(eod_group_score_df_negative!I162:I166))</f>
        <v>0.58037653759622898</v>
      </c>
      <c r="AH162" s="2">
        <f>ABS(AVERAGE(eod_group_score_df_negative!J162:J166))</f>
        <v>1.1809987136422451</v>
      </c>
      <c r="AI162" s="2">
        <f>ABS(AVERAGE(eod_group_score_df_negative!K162:K166))</f>
        <v>0.25321774253970619</v>
      </c>
      <c r="AJ162" s="2">
        <f>ABS(AVERAGE(eod_group_score_df_negative!L162:L166))</f>
        <v>0.19203904210997497</v>
      </c>
      <c r="AK162" s="2">
        <f>ABS(AVERAGE(eod_group_score_df_negative!M162:M166))</f>
        <v>0.18837250176079473</v>
      </c>
      <c r="AL162" s="2">
        <f>ABS(AVERAGE(eod_group_score_df_negative!N162:N166))</f>
        <v>0.14804338786474758</v>
      </c>
      <c r="AM162" s="2">
        <f>ABS(AVERAGE(eod_group_score_df_negative!O162:O166))</f>
        <v>0.2297148341854843</v>
      </c>
      <c r="AN162" s="2">
        <f>ABS(AVERAGE(eod_group_score_df_negative!P162:P166))</f>
        <v>0.26933930429523523</v>
      </c>
      <c r="AO162" s="2">
        <f>ABS(AVERAGE(eod_group_score_df_negative!Q162:Q166))</f>
        <v>0.13612300196374222</v>
      </c>
      <c r="AP162" s="2">
        <f>ABS(AVERAGE(eod_group_score_df_negative!R162:R166))</f>
        <v>0.20888080724729594</v>
      </c>
      <c r="AQ162" s="2">
        <f>ABS(AVERAGE(eod_group_score_df_negative!S162:S166))</f>
        <v>0.34928126003967408</v>
      </c>
      <c r="AR162" s="2">
        <f>ABS(AVERAGE(eod_group_score_df_negative!T162:T166))</f>
        <v>0.16755070934356903</v>
      </c>
      <c r="AS162" s="2">
        <f>ABS(AVERAGE(eod_group_score_df_negative!U162:U166))</f>
        <v>0.4783442859523504</v>
      </c>
      <c r="AT162" s="2">
        <f>ABS(AVERAGE(eod_group_score_df_negative!V162:V166))</f>
        <v>0.30958547556678778</v>
      </c>
      <c r="AU162" s="2">
        <f>ABS(AVERAGE(eod_group_score_df_negative!W162:W166))</f>
        <v>0.10466125205754864</v>
      </c>
      <c r="AV162" s="2">
        <f>ABS(AVERAGE(eod_group_score_df_negative!X162:X166))</f>
        <v>0.22051190745895996</v>
      </c>
      <c r="AW162" s="2">
        <f>ABS(AVERAGE(eod_group_score_df_negative!Y162:Y166))</f>
        <v>0.18576961130035072</v>
      </c>
      <c r="AX162" t="s">
        <v>277</v>
      </c>
      <c r="AY162" s="4">
        <f t="shared" si="468"/>
        <v>-0.25871207873661428</v>
      </c>
      <c r="AZ162" s="4">
        <f t="shared" si="469"/>
        <v>-0.19444066273918453</v>
      </c>
      <c r="BA162" s="4">
        <f t="shared" si="470"/>
        <v>-0.12887311478822305</v>
      </c>
      <c r="BB162" s="4">
        <f t="shared" si="471"/>
        <v>-0.63187522330589474</v>
      </c>
      <c r="BC162" s="4">
        <f t="shared" si="472"/>
        <v>-0.45557907050874008</v>
      </c>
      <c r="BD162" s="4">
        <f t="shared" si="473"/>
        <v>-9.6777077356438035E-2</v>
      </c>
      <c r="BE162" s="4">
        <f t="shared" si="474"/>
        <v>-0.34835081123276984</v>
      </c>
      <c r="BF162" s="4">
        <f t="shared" si="475"/>
        <v>-0.87966073749235985</v>
      </c>
      <c r="BG162" s="4">
        <f t="shared" si="476"/>
        <v>-6.3598731945712167E-2</v>
      </c>
      <c r="BH162" s="4">
        <f t="shared" si="477"/>
        <v>-0.44825553005031443</v>
      </c>
      <c r="BI162" s="4">
        <f t="shared" si="478"/>
        <v>-0.51885757021027035</v>
      </c>
      <c r="BJ162" s="4">
        <f t="shared" si="479"/>
        <v>0.16821327694285032</v>
      </c>
      <c r="BK162" s="4">
        <f t="shared" si="480"/>
        <v>2.1692870217601721E-2</v>
      </c>
      <c r="BL162" s="4">
        <f t="shared" si="481"/>
        <v>0.2557336143506509</v>
      </c>
      <c r="BM162" s="4">
        <f t="shared" si="482"/>
        <v>0.13408749693152799</v>
      </c>
      <c r="BN162" s="4">
        <f t="shared" si="483"/>
        <v>-0.88557569561478633</v>
      </c>
      <c r="BO162" s="4">
        <f t="shared" si="484"/>
        <v>4.8507457514816783E-2</v>
      </c>
      <c r="BP162" s="4">
        <f t="shared" si="485"/>
        <v>-0.19381104878360914</v>
      </c>
      <c r="BQ162" s="4">
        <f t="shared" si="486"/>
        <v>-0.69304287047486646</v>
      </c>
      <c r="BR162" s="4">
        <f t="shared" si="487"/>
        <v>-0.16540059067658358</v>
      </c>
      <c r="BS162" s="4">
        <f t="shared" si="488"/>
        <v>0.34414545655925016</v>
      </c>
      <c r="BT162" s="4">
        <f t="shared" si="489"/>
        <v>-0.43309133009453404</v>
      </c>
      <c r="BU162" s="4">
        <f t="shared" si="490"/>
        <v>0.30181191432291088</v>
      </c>
      <c r="BV162" t="s">
        <v>277</v>
      </c>
      <c r="BW162" s="1">
        <f t="shared" si="464"/>
        <v>45273</v>
      </c>
      <c r="BX162">
        <f>group_stock_price_index[[#This Row],[VNINDEX]]</f>
        <v>1114.2</v>
      </c>
      <c r="BY162" s="5">
        <f t="shared" si="491"/>
        <v>0.58566026561117424</v>
      </c>
      <c r="BZ162" s="5">
        <f t="shared" si="492"/>
        <v>0.57999194045876656</v>
      </c>
      <c r="CA162" s="5">
        <f t="shared" si="493"/>
        <v>0.32459717954314782</v>
      </c>
      <c r="CB162" s="5">
        <f t="shared" si="494"/>
        <v>0.51593150087092077</v>
      </c>
      <c r="CC162" s="5">
        <f t="shared" si="495"/>
        <v>8.8901528022005988E-2</v>
      </c>
      <c r="CD162" s="5">
        <f t="shared" ref="CD162:CE162" si="601">IF(AVERAGE(BS162:BS166)&lt;0,0,AVERAGE(BS162:BS166))</f>
        <v>0.63798101789061334</v>
      </c>
      <c r="CE162" s="5">
        <f t="shared" si="601"/>
        <v>0.47811429792920307</v>
      </c>
      <c r="CF162" s="5">
        <f t="shared" ref="CF162:CG162" si="602">IF(AVERAGE(BE162:BE166)&lt;0,0,AVERAGE(BE162:BE166))</f>
        <v>0.36162144740385471</v>
      </c>
      <c r="CG162" s="5">
        <f t="shared" si="602"/>
        <v>0</v>
      </c>
      <c r="CH162" s="5">
        <f t="shared" si="498"/>
        <v>0.75586685018254041</v>
      </c>
      <c r="CI162" s="5">
        <f t="shared" si="499"/>
        <v>0.65870819223854293</v>
      </c>
      <c r="CJ162" s="5">
        <f t="shared" si="500"/>
        <v>0.66429892836853355</v>
      </c>
      <c r="CK162" s="5">
        <f t="shared" si="501"/>
        <v>0.63276668145283188</v>
      </c>
      <c r="CL162" s="5">
        <f t="shared" si="502"/>
        <v>0.60054612567837062</v>
      </c>
      <c r="CM162" s="5">
        <f t="shared" si="503"/>
        <v>0.21462731172252414</v>
      </c>
      <c r="CN162" s="5">
        <f t="shared" si="504"/>
        <v>0.62419685227597821</v>
      </c>
      <c r="CO162" s="5">
        <f t="shared" si="505"/>
        <v>0.67225291017046962</v>
      </c>
      <c r="CP162" s="5">
        <f t="shared" si="506"/>
        <v>0.41309781048644351</v>
      </c>
      <c r="CQ162" s="5">
        <f t="shared" si="507"/>
        <v>0.58112475543559017</v>
      </c>
      <c r="CR162" s="5">
        <f t="shared" ref="CR162:CS162" si="603">IF(AVERAGE(BH162:BH166)&lt;0,0,AVERAGE(BH162:BH166))</f>
        <v>0.49900132606938835</v>
      </c>
      <c r="CS162" s="5">
        <f t="shared" si="603"/>
        <v>0.32441414314048378</v>
      </c>
      <c r="CT162" s="5">
        <f t="shared" si="509"/>
        <v>0</v>
      </c>
      <c r="CU162" s="5">
        <f t="shared" si="510"/>
        <v>0.66632690592627775</v>
      </c>
    </row>
    <row r="163" spans="1:99" x14ac:dyDescent="0.25">
      <c r="A163" s="1">
        <f>eod_group_score_df_positive[[#This Row],[date]]</f>
        <v>45272</v>
      </c>
      <c r="B163" s="1" t="s">
        <v>277</v>
      </c>
      <c r="C163" s="2">
        <f>AVERAGE(eod_group_score_df_positive!C163:C167)</f>
        <v>0.51000041836707077</v>
      </c>
      <c r="D163" s="2">
        <f>AVERAGE(eod_group_score_df_positive!D163:D167)</f>
        <v>8.1869253480111953E-2</v>
      </c>
      <c r="E163" s="2">
        <f>AVERAGE(eod_group_score_df_positive!E163:E167)</f>
        <v>0.83170943466758263</v>
      </c>
      <c r="F163" s="2">
        <f>AVERAGE(eod_group_score_df_positive!F163:F167)</f>
        <v>0.132086691825856</v>
      </c>
      <c r="G163" s="2">
        <f>AVERAGE(eod_group_score_df_positive!G163:G167)</f>
        <v>0.24688572536539014</v>
      </c>
      <c r="H163" s="2">
        <f>AVERAGE(eod_group_score_df_positive!H163:H167)</f>
        <v>1.0207834343270563</v>
      </c>
      <c r="I163" s="2">
        <f>AVERAGE(eod_group_score_df_positive!I163:I167)</f>
        <v>0.45899669783204311</v>
      </c>
      <c r="J163" s="2">
        <f>AVERAGE(eod_group_score_df_positive!J163:J167)</f>
        <v>0.10391223737004669</v>
      </c>
      <c r="K163" s="2">
        <f>AVERAGE(eod_group_score_df_positive!K163:K167)</f>
        <v>0.88516383529481713</v>
      </c>
      <c r="L163" s="2">
        <f>AVERAGE(eod_group_score_df_positive!L163:L167)</f>
        <v>0.72922287573381117</v>
      </c>
      <c r="M163" s="2">
        <f>AVERAGE(eod_group_score_df_positive!M163:M167)</f>
        <v>0.11786129798665243</v>
      </c>
      <c r="N163" s="2">
        <f>AVERAGE(eod_group_score_df_positive!N163:N167)</f>
        <v>0.6413519004333269</v>
      </c>
      <c r="O163" s="2">
        <f>AVERAGE(eod_group_score_df_positive!O163:O167)</f>
        <v>1.1864622638471596</v>
      </c>
      <c r="P163" s="2">
        <f>AVERAGE(eod_group_score_df_positive!P163:P167)</f>
        <v>0.79104642929005597</v>
      </c>
      <c r="Q163" s="2">
        <f>AVERAGE(eod_group_score_df_positive!Q163:Q167)</f>
        <v>0.32869103465202953</v>
      </c>
      <c r="R163" s="2">
        <f>AVERAGE(eod_group_score_df_positive!R163:R167)</f>
        <v>0.25965028679255286</v>
      </c>
      <c r="S163" s="2">
        <f>AVERAGE(eod_group_score_df_positive!S163:S167)</f>
        <v>0.50512848733382354</v>
      </c>
      <c r="T163" s="2">
        <f>AVERAGE(eod_group_score_df_positive!T163:T167)</f>
        <v>0.26791255728741437</v>
      </c>
      <c r="U163" s="2">
        <f>AVERAGE(eod_group_score_df_positive!U163:U167)</f>
        <v>3.6383946797629023</v>
      </c>
      <c r="V163" s="2">
        <f>AVERAGE(eod_group_score_df_positive!V163:V167)</f>
        <v>0.67528670938589941</v>
      </c>
      <c r="W163" s="2">
        <f>AVERAGE(eod_group_score_df_positive!W163:W167)</f>
        <v>0.26669076429373773</v>
      </c>
      <c r="X163" s="2">
        <f>AVERAGE(eod_group_score_df_positive!X163:X167)</f>
        <v>0.38276358986512499</v>
      </c>
      <c r="Y163" s="2">
        <f>AVERAGE(eod_group_score_df_positive!Y163:Y167)</f>
        <v>0.73064809120671759</v>
      </c>
      <c r="Z163" s="1" t="s">
        <v>277</v>
      </c>
      <c r="AA163" s="2">
        <f>ABS(AVERAGE(eod_group_score_df_negative!C163:C167))</f>
        <v>5.1251784549240766E-2</v>
      </c>
      <c r="AB163" s="2">
        <f>ABS(AVERAGE(eod_group_score_df_negative!D163:D167))</f>
        <v>6.0184199565096366E-2</v>
      </c>
      <c r="AC163" s="2">
        <f>ABS(AVERAGE(eod_group_score_df_negative!E163:E167))</f>
        <v>0.12598037626316047</v>
      </c>
      <c r="AD163" s="2">
        <f>ABS(AVERAGE(eod_group_score_df_negative!F163:F167))</f>
        <v>0.13975156808379222</v>
      </c>
      <c r="AE163" s="2">
        <f>ABS(AVERAGE(eod_group_score_df_negative!G163:G167))</f>
        <v>0.15969757624896461</v>
      </c>
      <c r="AF163" s="2">
        <f>ABS(AVERAGE(eod_group_score_df_negative!H163:H167))</f>
        <v>8.8075296538497702E-2</v>
      </c>
      <c r="AG163" s="2">
        <f>ABS(AVERAGE(eod_group_score_df_negative!I163:I167))</f>
        <v>0.25295863435233923</v>
      </c>
      <c r="AH163" s="2">
        <f>ABS(AVERAGE(eod_group_score_df_negative!J163:J167))</f>
        <v>0.69658728279465898</v>
      </c>
      <c r="AI163" s="2">
        <f>ABS(AVERAGE(eod_group_score_df_negative!K163:K167))</f>
        <v>5.5973268938324841E-2</v>
      </c>
      <c r="AJ163" s="2">
        <f>ABS(AVERAGE(eod_group_score_df_negative!L163:L167))</f>
        <v>0.14368155893458573</v>
      </c>
      <c r="AK163" s="2">
        <f>ABS(AVERAGE(eod_group_score_df_negative!M163:M167))</f>
        <v>9.8519042969616055E-2</v>
      </c>
      <c r="AL163" s="2">
        <f>ABS(AVERAGE(eod_group_score_df_negative!N163:N167))</f>
        <v>4.4243152834021658E-2</v>
      </c>
      <c r="AM163" s="2">
        <f>ABS(AVERAGE(eod_group_score_df_negative!O163:O167))</f>
        <v>0.1079112848516447</v>
      </c>
      <c r="AN163" s="2">
        <f>ABS(AVERAGE(eod_group_score_df_negative!P163:P167))</f>
        <v>0.16876754995257581</v>
      </c>
      <c r="AO163" s="2">
        <f>ABS(AVERAGE(eod_group_score_df_negative!Q163:Q167))</f>
        <v>5.4245235027201633E-2</v>
      </c>
      <c r="AP163" s="2">
        <f>ABS(AVERAGE(eod_group_score_df_negative!R163:R167))</f>
        <v>6.4944287088237587E-2</v>
      </c>
      <c r="AQ163" s="2">
        <f>ABS(AVERAGE(eod_group_score_df_negative!S163:S167))</f>
        <v>0.18715018082318938</v>
      </c>
      <c r="AR163" s="2">
        <f>ABS(AVERAGE(eod_group_score_df_negative!T163:T167))</f>
        <v>8.7508118024326065E-2</v>
      </c>
      <c r="AS163" s="2">
        <f>ABS(AVERAGE(eod_group_score_df_negative!U163:U167))</f>
        <v>7.1738785901395971E-2</v>
      </c>
      <c r="AT163" s="2">
        <f>ABS(AVERAGE(eod_group_score_df_negative!V163:V167))</f>
        <v>0.10514559243331208</v>
      </c>
      <c r="AU163" s="2">
        <f>ABS(AVERAGE(eod_group_score_df_negative!W163:W167))</f>
        <v>5.0588713656437322E-2</v>
      </c>
      <c r="AV163" s="2">
        <f>ABS(AVERAGE(eod_group_score_df_negative!X163:X167))</f>
        <v>0.10426266824631422</v>
      </c>
      <c r="AW163" s="2">
        <f>ABS(AVERAGE(eod_group_score_df_negative!Y163:Y167))</f>
        <v>0.13862399626016994</v>
      </c>
      <c r="AX163" t="s">
        <v>277</v>
      </c>
      <c r="AY163" s="4">
        <f t="shared" si="468"/>
        <v>0.81736629528425053</v>
      </c>
      <c r="AZ163" s="4">
        <f t="shared" si="469"/>
        <v>0.15265418369037706</v>
      </c>
      <c r="BA163" s="4">
        <f t="shared" si="470"/>
        <v>0.73690776528002344</v>
      </c>
      <c r="BB163" s="4">
        <f t="shared" si="471"/>
        <v>-2.8196458660689688E-2</v>
      </c>
      <c r="BC163" s="4">
        <f t="shared" si="472"/>
        <v>0.2144410475546871</v>
      </c>
      <c r="BD163" s="4">
        <f t="shared" si="473"/>
        <v>0.84114243936241051</v>
      </c>
      <c r="BE163" s="4">
        <f t="shared" si="474"/>
        <v>0.28939745819102047</v>
      </c>
      <c r="BF163" s="4">
        <f t="shared" si="475"/>
        <v>-0.74038151241198391</v>
      </c>
      <c r="BG163" s="4">
        <f t="shared" si="476"/>
        <v>0.88105182829034656</v>
      </c>
      <c r="BH163" s="4">
        <f t="shared" si="477"/>
        <v>0.67079658842799161</v>
      </c>
      <c r="BI163" s="4">
        <f t="shared" si="478"/>
        <v>8.9390075510351191E-2</v>
      </c>
      <c r="BJ163" s="4">
        <f t="shared" si="479"/>
        <v>0.87093502899949005</v>
      </c>
      <c r="BK163" s="4">
        <f t="shared" si="480"/>
        <v>0.83326098565576401</v>
      </c>
      <c r="BL163" s="4">
        <f t="shared" si="481"/>
        <v>0.64833279447389047</v>
      </c>
      <c r="BM163" s="4">
        <f t="shared" si="482"/>
        <v>0.71668792265281911</v>
      </c>
      <c r="BN163" s="4">
        <f t="shared" si="483"/>
        <v>0.59984366767579544</v>
      </c>
      <c r="BO163" s="4">
        <f t="shared" si="484"/>
        <v>0.45932125477325098</v>
      </c>
      <c r="BP163" s="4">
        <f t="shared" si="485"/>
        <v>0.50758003626225479</v>
      </c>
      <c r="BQ163" s="4">
        <f t="shared" si="486"/>
        <v>0.96132819125494662</v>
      </c>
      <c r="BR163" s="4">
        <f t="shared" si="487"/>
        <v>0.73054525757528355</v>
      </c>
      <c r="BS163" s="4">
        <f t="shared" si="488"/>
        <v>0.68110944973011034</v>
      </c>
      <c r="BT163" s="4">
        <f t="shared" si="489"/>
        <v>0.57183964310007585</v>
      </c>
      <c r="BU163" s="4">
        <f t="shared" si="490"/>
        <v>0.68105729320234165</v>
      </c>
      <c r="BV163" t="s">
        <v>277</v>
      </c>
      <c r="BW163" s="1">
        <f t="shared" si="464"/>
        <v>45272</v>
      </c>
      <c r="BX163">
        <f>group_stock_price_index[[#This Row],[VNINDEX]]</f>
        <v>1127.6300000000001</v>
      </c>
      <c r="BY163" s="5">
        <f t="shared" si="491"/>
        <v>0.7798421812894365</v>
      </c>
      <c r="BZ163" s="5">
        <f t="shared" si="492"/>
        <v>0.76264292106204068</v>
      </c>
      <c r="CA163" s="5">
        <f t="shared" si="493"/>
        <v>0.59166839723547504</v>
      </c>
      <c r="CB163" s="5">
        <f t="shared" si="494"/>
        <v>0.67160661231235008</v>
      </c>
      <c r="CC163" s="5">
        <f t="shared" si="495"/>
        <v>0.37536805221214892</v>
      </c>
      <c r="CD163" s="5">
        <f t="shared" ref="CD163:CE163" si="604">IF(AVERAGE(BS163:BS167)&lt;0,0,AVERAGE(BS163:BS167))</f>
        <v>0.75744076351656553</v>
      </c>
      <c r="CE163" s="5">
        <f t="shared" si="604"/>
        <v>0.73552893914380346</v>
      </c>
      <c r="CF163" s="5">
        <f t="shared" ref="CF163:CG163" si="605">IF(AVERAGE(BE163:BE167)&lt;0,0,AVERAGE(BE163:BE167))</f>
        <v>0.57789739991343425</v>
      </c>
      <c r="CG163" s="5">
        <f t="shared" si="605"/>
        <v>0</v>
      </c>
      <c r="CH163" s="5">
        <f t="shared" si="498"/>
        <v>0.90374067066941421</v>
      </c>
      <c r="CI163" s="5">
        <f t="shared" si="499"/>
        <v>0.74816889813729459</v>
      </c>
      <c r="CJ163" s="5">
        <f t="shared" si="500"/>
        <v>0.83260943132407728</v>
      </c>
      <c r="CK163" s="5">
        <f t="shared" si="501"/>
        <v>0.95890947980909647</v>
      </c>
      <c r="CL163" s="5">
        <f t="shared" si="502"/>
        <v>0.78197471256031315</v>
      </c>
      <c r="CM163" s="5">
        <f t="shared" si="503"/>
        <v>0.51208427851175209</v>
      </c>
      <c r="CN163" s="5">
        <f t="shared" si="504"/>
        <v>0.72553666393438276</v>
      </c>
      <c r="CO163" s="5">
        <f t="shared" si="505"/>
        <v>0.81602993890423114</v>
      </c>
      <c r="CP163" s="5">
        <f t="shared" si="506"/>
        <v>0.58580491626661868</v>
      </c>
      <c r="CQ163" s="5">
        <f t="shared" si="507"/>
        <v>0.79213296674844247</v>
      </c>
      <c r="CR163" s="5">
        <f t="shared" ref="CR163:CS163" si="606">IF(AVERAGE(BH163:BH167)&lt;0,0,AVERAGE(BH163:BH167))</f>
        <v>0.73788151904695298</v>
      </c>
      <c r="CS163" s="5">
        <f t="shared" si="606"/>
        <v>0.61473914426987719</v>
      </c>
      <c r="CT163" s="5">
        <f t="shared" si="509"/>
        <v>0</v>
      </c>
      <c r="CU163" s="5">
        <f t="shared" si="510"/>
        <v>0.76201977269544074</v>
      </c>
    </row>
    <row r="164" spans="1:99" x14ac:dyDescent="0.25">
      <c r="A164" s="1">
        <f>eod_group_score_df_positive[[#This Row],[date]]</f>
        <v>45271</v>
      </c>
      <c r="B164" s="1" t="s">
        <v>277</v>
      </c>
      <c r="C164" s="2">
        <f>AVERAGE(eod_group_score_df_positive!C164:C168)</f>
        <v>0.48022134845745879</v>
      </c>
      <c r="D164" s="2">
        <f>AVERAGE(eod_group_score_df_positive!D164:D168)</f>
        <v>7.1481771729796487E-2</v>
      </c>
      <c r="E164" s="2">
        <f>AVERAGE(eod_group_score_df_positive!E164:E168)</f>
        <v>0.8375845240862031</v>
      </c>
      <c r="F164" s="2">
        <f>AVERAGE(eod_group_score_df_positive!F164:F168)</f>
        <v>0.25369029851893055</v>
      </c>
      <c r="G164" s="2">
        <f>AVERAGE(eod_group_score_df_positive!G164:G168)</f>
        <v>0.25822466636476965</v>
      </c>
      <c r="H164" s="2">
        <f>AVERAGE(eod_group_score_df_positive!H164:H168)</f>
        <v>0.88099728782814224</v>
      </c>
      <c r="I164" s="2">
        <f>AVERAGE(eod_group_score_df_positive!I164:I168)</f>
        <v>0.34308912826765459</v>
      </c>
      <c r="J164" s="2">
        <f>AVERAGE(eod_group_score_df_positive!J164:J168)</f>
        <v>0.2110293813433865</v>
      </c>
      <c r="K164" s="2">
        <f>AVERAGE(eod_group_score_df_positive!K164:K168)</f>
        <v>0.77556033212360642</v>
      </c>
      <c r="L164" s="2">
        <f>AVERAGE(eod_group_score_df_positive!L164:L168)</f>
        <v>0.73044567476339817</v>
      </c>
      <c r="M164" s="2">
        <f>AVERAGE(eod_group_score_df_positive!M164:M168)</f>
        <v>0.19122848452071922</v>
      </c>
      <c r="N164" s="2">
        <f>AVERAGE(eod_group_score_df_positive!N164:N168)</f>
        <v>0.65407007590419419</v>
      </c>
      <c r="O164" s="2">
        <f>AVERAGE(eod_group_score_df_positive!O164:O168)</f>
        <v>1.1389433004311338</v>
      </c>
      <c r="P164" s="2">
        <f>AVERAGE(eod_group_score_df_positive!P164:P168)</f>
        <v>0.75478017305015022</v>
      </c>
      <c r="Q164" s="2">
        <f>AVERAGE(eod_group_score_df_positive!Q164:Q168)</f>
        <v>0.30050566246487581</v>
      </c>
      <c r="R164" s="2">
        <f>AVERAGE(eod_group_score_df_positive!R164:R168)</f>
        <v>0.25417948008097258</v>
      </c>
      <c r="S164" s="2">
        <f>AVERAGE(eod_group_score_df_positive!S164:S168)</f>
        <v>0.46807355779936016</v>
      </c>
      <c r="T164" s="2">
        <f>AVERAGE(eod_group_score_df_positive!T164:T168)</f>
        <v>0.26604554887770882</v>
      </c>
      <c r="U164" s="2">
        <f>AVERAGE(eod_group_score_df_positive!U164:U168)</f>
        <v>3.6445873923004575</v>
      </c>
      <c r="V164" s="2">
        <f>AVERAGE(eod_group_score_df_positive!V164:V168)</f>
        <v>0.57411578853760048</v>
      </c>
      <c r="W164" s="2">
        <f>AVERAGE(eod_group_score_df_positive!W164:W168)</f>
        <v>0.13403941565981531</v>
      </c>
      <c r="X164" s="2">
        <f>AVERAGE(eod_group_score_df_positive!X164:X168)</f>
        <v>0.40376533636346756</v>
      </c>
      <c r="Y164" s="2">
        <f>AVERAGE(eod_group_score_df_positive!Y164:Y168)</f>
        <v>0.71510474972130045</v>
      </c>
      <c r="Z164" s="1" t="s">
        <v>277</v>
      </c>
      <c r="AA164" s="2">
        <f>ABS(AVERAGE(eod_group_score_df_negative!C164:C168))</f>
        <v>9.195437754246534E-2</v>
      </c>
      <c r="AB164" s="2">
        <f>ABS(AVERAGE(eod_group_score_df_negative!D164:D168))</f>
        <v>0.11179443772951739</v>
      </c>
      <c r="AC164" s="2">
        <f>ABS(AVERAGE(eod_group_score_df_negative!E164:E168))</f>
        <v>0.18755686137378338</v>
      </c>
      <c r="AD164" s="2">
        <f>ABS(AVERAGE(eod_group_score_df_negative!F164:F168))</f>
        <v>0.1423779948438551</v>
      </c>
      <c r="AE164" s="2">
        <f>ABS(AVERAGE(eod_group_score_df_negative!G164:G168))</f>
        <v>0.18313561530339628</v>
      </c>
      <c r="AF164" s="2">
        <f>ABS(AVERAGE(eod_group_score_df_negative!H164:H168))</f>
        <v>0.1472053171751766</v>
      </c>
      <c r="AG164" s="2">
        <f>ABS(AVERAGE(eod_group_score_df_negative!I164:I168))</f>
        <v>0.2334258308371262</v>
      </c>
      <c r="AH164" s="2">
        <f>ABS(AVERAGE(eod_group_score_df_negative!J164:J168))</f>
        <v>0.72346338131415566</v>
      </c>
      <c r="AI164" s="2">
        <f>ABS(AVERAGE(eod_group_score_df_negative!K164:K168))</f>
        <v>0.11611307274733544</v>
      </c>
      <c r="AJ164" s="2">
        <f>ABS(AVERAGE(eod_group_score_df_negative!L164:L168))</f>
        <v>0.14865207307470726</v>
      </c>
      <c r="AK164" s="2">
        <f>ABS(AVERAGE(eod_group_score_df_negative!M164:M168))</f>
        <v>8.8703552955574999E-2</v>
      </c>
      <c r="AL164" s="2">
        <f>ABS(AVERAGE(eod_group_score_df_negative!N164:N168))</f>
        <v>5.2102650756348588E-2</v>
      </c>
      <c r="AM164" s="2">
        <f>ABS(AVERAGE(eod_group_score_df_negative!O164:O168))</f>
        <v>0.12273230088042739</v>
      </c>
      <c r="AN164" s="2">
        <f>ABS(AVERAGE(eod_group_score_df_negative!P164:P168))</f>
        <v>0.16288493566298023</v>
      </c>
      <c r="AO164" s="2">
        <f>ABS(AVERAGE(eod_group_score_df_negative!Q164:Q168))</f>
        <v>8.1294292984533167E-2</v>
      </c>
      <c r="AP164" s="2">
        <f>ABS(AVERAGE(eod_group_score_df_negative!R164:R168))</f>
        <v>0.53033907727577589</v>
      </c>
      <c r="AQ164" s="2">
        <f>ABS(AVERAGE(eod_group_score_df_negative!S164:S168))</f>
        <v>0.20872013947531581</v>
      </c>
      <c r="AR164" s="2">
        <f>ABS(AVERAGE(eod_group_score_df_negative!T164:T168))</f>
        <v>0.1285384326708458</v>
      </c>
      <c r="AS164" s="2">
        <f>ABS(AVERAGE(eod_group_score_df_negative!U164:U168))</f>
        <v>9.4158293650362129E-2</v>
      </c>
      <c r="AT164" s="2">
        <f>ABS(AVERAGE(eod_group_score_df_negative!V164:V168))</f>
        <v>0.12195698432973054</v>
      </c>
      <c r="AU164" s="2">
        <f>ABS(AVERAGE(eod_group_score_df_negative!W164:W168))</f>
        <v>5.4562937219200122E-2</v>
      </c>
      <c r="AV164" s="2">
        <f>ABS(AVERAGE(eod_group_score_df_negative!X164:X168))</f>
        <v>0.12794701888589813</v>
      </c>
      <c r="AW164" s="2">
        <f>ABS(AVERAGE(eod_group_score_df_negative!Y164:Y168))</f>
        <v>0.15478626962363984</v>
      </c>
      <c r="AX164" t="s">
        <v>277</v>
      </c>
      <c r="AY164" s="4">
        <f t="shared" si="468"/>
        <v>0.67857994191638416</v>
      </c>
      <c r="AZ164" s="4">
        <f t="shared" si="469"/>
        <v>-0.21995580396739953</v>
      </c>
      <c r="BA164" s="4">
        <f t="shared" si="470"/>
        <v>0.63408586555185154</v>
      </c>
      <c r="BB164" s="4">
        <f t="shared" si="471"/>
        <v>0.28104320780132985</v>
      </c>
      <c r="BC164" s="4">
        <f t="shared" si="472"/>
        <v>0.17013096597085423</v>
      </c>
      <c r="BD164" s="4">
        <f t="shared" si="473"/>
        <v>0.71366476517592281</v>
      </c>
      <c r="BE164" s="4">
        <f t="shared" si="474"/>
        <v>0.19021760961903719</v>
      </c>
      <c r="BF164" s="4">
        <f t="shared" si="475"/>
        <v>-0.54835523660289465</v>
      </c>
      <c r="BG164" s="4">
        <f t="shared" si="476"/>
        <v>0.73956143109563466</v>
      </c>
      <c r="BH164" s="4">
        <f t="shared" si="477"/>
        <v>0.66180763529362829</v>
      </c>
      <c r="BI164" s="4">
        <f t="shared" si="478"/>
        <v>0.36624936713014294</v>
      </c>
      <c r="BJ164" s="4">
        <f t="shared" si="479"/>
        <v>0.85243652497671629</v>
      </c>
      <c r="BK164" s="4">
        <f t="shared" si="480"/>
        <v>0.80544555073769786</v>
      </c>
      <c r="BL164" s="4">
        <f t="shared" si="481"/>
        <v>0.64500135372609146</v>
      </c>
      <c r="BM164" s="4">
        <f t="shared" si="482"/>
        <v>0.57415242288939872</v>
      </c>
      <c r="BN164" s="4">
        <f t="shared" si="483"/>
        <v>-0.35201155486398994</v>
      </c>
      <c r="BO164" s="4">
        <f t="shared" si="484"/>
        <v>0.38320897397303338</v>
      </c>
      <c r="BP164" s="4">
        <f t="shared" si="485"/>
        <v>0.34848631124662721</v>
      </c>
      <c r="BQ164" s="4">
        <f t="shared" si="486"/>
        <v>0.94963107867743823</v>
      </c>
      <c r="BR164" s="4">
        <f t="shared" si="487"/>
        <v>0.64958553449130485</v>
      </c>
      <c r="BS164" s="4">
        <f t="shared" si="488"/>
        <v>0.42139706757315865</v>
      </c>
      <c r="BT164" s="4">
        <f t="shared" si="489"/>
        <v>0.51873595705372411</v>
      </c>
      <c r="BU164" s="4">
        <f t="shared" si="490"/>
        <v>0.64412491638274516</v>
      </c>
      <c r="BV164" t="s">
        <v>277</v>
      </c>
      <c r="BW164" s="1">
        <f t="shared" si="464"/>
        <v>45271</v>
      </c>
      <c r="BX164">
        <f>group_stock_price_index[[#This Row],[VNINDEX]]</f>
        <v>1125.5</v>
      </c>
      <c r="BY164" s="5">
        <f t="shared" si="491"/>
        <v>0.73423010598609306</v>
      </c>
      <c r="BZ164" s="5">
        <f t="shared" si="492"/>
        <v>0.74758351173385962</v>
      </c>
      <c r="CA164" s="5">
        <f t="shared" si="493"/>
        <v>0.72423241924479165</v>
      </c>
      <c r="CB164" s="5">
        <f t="shared" si="494"/>
        <v>0.74457118774675179</v>
      </c>
      <c r="CC164" s="5">
        <f t="shared" si="495"/>
        <v>0.35335413999408094</v>
      </c>
      <c r="CD164" s="5">
        <f t="shared" ref="CD164:CE164" si="607">IF(AVERAGE(BS164:BS168)&lt;0,0,AVERAGE(BS164:BS168))</f>
        <v>0.81006419881517078</v>
      </c>
      <c r="CE164" s="5">
        <f t="shared" si="607"/>
        <v>0.78442907748028723</v>
      </c>
      <c r="CF164" s="5">
        <f t="shared" ref="CF164:CG164" si="608">IF(AVERAGE(BE164:BE168)&lt;0,0,AVERAGE(BE164:BE168))</f>
        <v>0.62594068245750345</v>
      </c>
      <c r="CG164" s="5">
        <f t="shared" si="608"/>
        <v>9.1982317346846657E-2</v>
      </c>
      <c r="CH164" s="5">
        <f t="shared" si="498"/>
        <v>0.90373723002135864</v>
      </c>
      <c r="CI164" s="5">
        <f t="shared" si="499"/>
        <v>0.74120955127226695</v>
      </c>
      <c r="CJ164" s="5">
        <f t="shared" si="500"/>
        <v>0.78242863763763748</v>
      </c>
      <c r="CK164" s="5">
        <f t="shared" si="501"/>
        <v>0.91451151742025893</v>
      </c>
      <c r="CL164" s="5">
        <f t="shared" si="502"/>
        <v>0.73334228496816978</v>
      </c>
      <c r="CM164" s="5">
        <f t="shared" si="503"/>
        <v>0.69186952334490948</v>
      </c>
      <c r="CN164" s="5">
        <f t="shared" si="504"/>
        <v>0.67833498345628407</v>
      </c>
      <c r="CO164" s="5">
        <f t="shared" si="505"/>
        <v>0.73526304636464368</v>
      </c>
      <c r="CP164" s="5">
        <f t="shared" si="506"/>
        <v>0.61372191536286214</v>
      </c>
      <c r="CQ164" s="5">
        <f t="shared" si="507"/>
        <v>0.79462607691189624</v>
      </c>
      <c r="CR164" s="5">
        <f t="shared" ref="CR164:CS164" si="609">IF(AVERAGE(BH164:BH168)&lt;0,0,AVERAGE(BH164:BH168))</f>
        <v>0.55622225951203608</v>
      </c>
      <c r="CS164" s="5">
        <f t="shared" si="609"/>
        <v>0.7773680437902003</v>
      </c>
      <c r="CT164" s="5">
        <f t="shared" si="509"/>
        <v>0</v>
      </c>
      <c r="CU164" s="5">
        <f t="shared" si="510"/>
        <v>0.73560324289554524</v>
      </c>
    </row>
    <row r="165" spans="1:99" x14ac:dyDescent="0.25">
      <c r="A165" s="1">
        <f>eod_group_score_df_positive[[#This Row],[date]]</f>
        <v>45268</v>
      </c>
      <c r="B165" s="1" t="s">
        <v>277</v>
      </c>
      <c r="C165" s="2">
        <f>AVERAGE(eod_group_score_df_positive!C165:C169)</f>
        <v>0.84767425696635512</v>
      </c>
      <c r="D165" s="2">
        <f>AVERAGE(eod_group_score_df_positive!D165:D169)</f>
        <v>6.0950381640544352E-2</v>
      </c>
      <c r="E165" s="2">
        <f>AVERAGE(eod_group_score_df_positive!E165:E169)</f>
        <v>1.4975828232884192</v>
      </c>
      <c r="F165" s="2">
        <f>AVERAGE(eod_group_score_df_positive!F165:F169)</f>
        <v>0.86325619988013236</v>
      </c>
      <c r="G165" s="2">
        <f>AVERAGE(eod_group_score_df_positive!G165:G169)</f>
        <v>1.8721677214171648</v>
      </c>
      <c r="H165" s="2">
        <f>AVERAGE(eod_group_score_df_positive!H165:H169)</f>
        <v>0.97731461313582657</v>
      </c>
      <c r="I165" s="2">
        <f>AVERAGE(eod_group_score_df_positive!I165:I169)</f>
        <v>0.80870990647548147</v>
      </c>
      <c r="J165" s="2">
        <f>AVERAGE(eod_group_score_df_positive!J165:J169)</f>
        <v>0.47649479160642338</v>
      </c>
      <c r="K165" s="2">
        <f>AVERAGE(eod_group_score_df_positive!K165:K169)</f>
        <v>1.3067065993150169</v>
      </c>
      <c r="L165" s="2">
        <f>AVERAGE(eod_group_score_df_positive!L165:L169)</f>
        <v>0.74337766531795224</v>
      </c>
      <c r="M165" s="2">
        <f>AVERAGE(eod_group_score_df_positive!M165:M169)</f>
        <v>0.67849573384795492</v>
      </c>
      <c r="N165" s="2">
        <f>AVERAGE(eod_group_score_df_positive!N165:N169)</f>
        <v>1.5031483678938524</v>
      </c>
      <c r="O165" s="2">
        <f>AVERAGE(eod_group_score_df_positive!O165:O169)</f>
        <v>1.3316480377405455</v>
      </c>
      <c r="P165" s="2">
        <f>AVERAGE(eod_group_score_df_positive!P165:P169)</f>
        <v>1.1611563262486579</v>
      </c>
      <c r="Q165" s="2">
        <f>AVERAGE(eod_group_score_df_positive!Q165:Q169)</f>
        <v>0.52024196261484223</v>
      </c>
      <c r="R165" s="2">
        <f>AVERAGE(eod_group_score_df_positive!R165:R169)</f>
        <v>1.6160587371194759</v>
      </c>
      <c r="S165" s="2">
        <f>AVERAGE(eod_group_score_df_positive!S165:S169)</f>
        <v>1.0615441948530755</v>
      </c>
      <c r="T165" s="2">
        <f>AVERAGE(eod_group_score_df_positive!T165:T169)</f>
        <v>0.53333459218764145</v>
      </c>
      <c r="U165" s="2">
        <f>AVERAGE(eod_group_score_df_positive!U165:U169)</f>
        <v>4.4620506113479825</v>
      </c>
      <c r="V165" s="2">
        <f>AVERAGE(eod_group_score_df_positive!V165:V169)</f>
        <v>0.98632731369439353</v>
      </c>
      <c r="W165" s="2">
        <f>AVERAGE(eod_group_score_df_positive!W165:W169)</f>
        <v>0.6165478756276459</v>
      </c>
      <c r="X165" s="2">
        <f>AVERAGE(eod_group_score_df_positive!X165:X169)</f>
        <v>1.351601319076827</v>
      </c>
      <c r="Y165" s="2">
        <f>AVERAGE(eod_group_score_df_positive!Y165:Y169)</f>
        <v>0.8434130272555741</v>
      </c>
      <c r="Z165" s="1" t="s">
        <v>277</v>
      </c>
      <c r="AA165" s="2">
        <f>ABS(AVERAGE(eod_group_score_df_negative!C165:C169))</f>
        <v>7.4423885200332177E-2</v>
      </c>
      <c r="AB165" s="2">
        <f>ABS(AVERAGE(eod_group_score_df_negative!D165:D169))</f>
        <v>8.6780059415537542E-2</v>
      </c>
      <c r="AC165" s="2">
        <f>ABS(AVERAGE(eod_group_score_df_negative!E165:E169))</f>
        <v>0.15500751280481626</v>
      </c>
      <c r="AD165" s="2">
        <f>ABS(AVERAGE(eod_group_score_df_negative!F165:F169))</f>
        <v>0.13861799023180063</v>
      </c>
      <c r="AE165" s="2">
        <f>ABS(AVERAGE(eod_group_score_df_negative!G165:G169))</f>
        <v>0.18516407613775038</v>
      </c>
      <c r="AF165" s="2">
        <f>ABS(AVERAGE(eod_group_score_df_negative!H165:H169))</f>
        <v>0.14154090042440831</v>
      </c>
      <c r="AG165" s="2">
        <f>ABS(AVERAGE(eod_group_score_df_negative!I165:I169))</f>
        <v>7.7614148799758531E-2</v>
      </c>
      <c r="AH165" s="2">
        <f>ABS(AVERAGE(eod_group_score_df_negative!J165:J169))</f>
        <v>0.72297926361176879</v>
      </c>
      <c r="AI165" s="2">
        <f>ABS(AVERAGE(eod_group_score_df_negative!K165:K169))</f>
        <v>8.8070878277179965E-2</v>
      </c>
      <c r="AJ165" s="2">
        <f>ABS(AVERAGE(eod_group_score_df_negative!L165:L169))</f>
        <v>0.15216551719853355</v>
      </c>
      <c r="AK165" s="2">
        <f>ABS(AVERAGE(eod_group_score_df_negative!M165:M169))</f>
        <v>7.4326307283285334E-2</v>
      </c>
      <c r="AL165" s="2">
        <f>ABS(AVERAGE(eod_group_score_df_negative!N165:N169))</f>
        <v>4.9813950260793285E-2</v>
      </c>
      <c r="AM165" s="2">
        <f>ABS(AVERAGE(eod_group_score_df_negative!O165:O169))</f>
        <v>0.10677980413615522</v>
      </c>
      <c r="AN165" s="2">
        <f>ABS(AVERAGE(eod_group_score_df_negative!P165:P169))</f>
        <v>8.6284711614141127E-2</v>
      </c>
      <c r="AO165" s="2">
        <f>ABS(AVERAGE(eod_group_score_df_negative!Q165:Q169))</f>
        <v>5.1670210186155495E-2</v>
      </c>
      <c r="AP165" s="2">
        <f>ABS(AVERAGE(eod_group_score_df_negative!R165:R169))</f>
        <v>0.48982371413631681</v>
      </c>
      <c r="AQ165" s="2">
        <f>ABS(AVERAGE(eod_group_score_df_negative!S165:S169))</f>
        <v>0.13914842172333403</v>
      </c>
      <c r="AR165" s="2">
        <f>ABS(AVERAGE(eod_group_score_df_negative!T165:T169))</f>
        <v>0.11916974439520964</v>
      </c>
      <c r="AS165" s="2">
        <f>ABS(AVERAGE(eod_group_score_df_negative!U165:U169))</f>
        <v>9.3634079248441568E-2</v>
      </c>
      <c r="AT165" s="2">
        <f>ABS(AVERAGE(eod_group_score_df_negative!V165:V169))</f>
        <v>0.10730284018569247</v>
      </c>
      <c r="AU165" s="2">
        <f>ABS(AVERAGE(eod_group_score_df_negative!W165:W169))</f>
        <v>5.2765476307176609E-2</v>
      </c>
      <c r="AV165" s="2">
        <f>ABS(AVERAGE(eod_group_score_df_negative!X165:X169))</f>
        <v>0.10930134260276156</v>
      </c>
      <c r="AW165" s="2">
        <f>ABS(AVERAGE(eod_group_score_df_negative!Y165:Y169))</f>
        <v>9.8966880428740217E-2</v>
      </c>
      <c r="AX165" t="s">
        <v>277</v>
      </c>
      <c r="AY165" s="4">
        <f t="shared" si="468"/>
        <v>0.83857708459219826</v>
      </c>
      <c r="AZ165" s="4">
        <f t="shared" si="469"/>
        <v>-0.17484329966352463</v>
      </c>
      <c r="BA165" s="4">
        <f t="shared" si="470"/>
        <v>0.81240660868045755</v>
      </c>
      <c r="BB165" s="4">
        <f t="shared" si="471"/>
        <v>0.7232826404754199</v>
      </c>
      <c r="BC165" s="4">
        <f t="shared" si="472"/>
        <v>0.81999590308397219</v>
      </c>
      <c r="BD165" s="4">
        <f t="shared" si="473"/>
        <v>0.74698985041594768</v>
      </c>
      <c r="BE165" s="4">
        <f t="shared" si="474"/>
        <v>0.82486281775201009</v>
      </c>
      <c r="BF165" s="4">
        <f t="shared" si="475"/>
        <v>-0.20549379199411552</v>
      </c>
      <c r="BG165" s="4">
        <f t="shared" si="476"/>
        <v>0.8737133633255727</v>
      </c>
      <c r="BH165" s="4">
        <f t="shared" si="477"/>
        <v>0.66017156923478137</v>
      </c>
      <c r="BI165" s="4">
        <f t="shared" si="478"/>
        <v>0.80253950277120545</v>
      </c>
      <c r="BJ165" s="4">
        <f t="shared" si="479"/>
        <v>0.93584654350147245</v>
      </c>
      <c r="BK165" s="4">
        <f t="shared" si="480"/>
        <v>0.85153262328843582</v>
      </c>
      <c r="BL165" s="4">
        <f t="shared" si="481"/>
        <v>0.86166125853616293</v>
      </c>
      <c r="BM165" s="4">
        <f t="shared" si="482"/>
        <v>0.81930718511167411</v>
      </c>
      <c r="BN165" s="4">
        <f t="shared" si="483"/>
        <v>0.53480431555500918</v>
      </c>
      <c r="BO165" s="4">
        <f t="shared" si="484"/>
        <v>0.76821974283460759</v>
      </c>
      <c r="BP165" s="4">
        <f t="shared" si="485"/>
        <v>0.63473118042617571</v>
      </c>
      <c r="BQ165" s="4">
        <f t="shared" si="486"/>
        <v>0.95889352068561051</v>
      </c>
      <c r="BR165" s="4">
        <f t="shared" si="487"/>
        <v>0.80376759034122602</v>
      </c>
      <c r="BS165" s="4">
        <f t="shared" si="488"/>
        <v>0.84232952725462762</v>
      </c>
      <c r="BT165" s="4">
        <f t="shared" si="489"/>
        <v>0.85036464718724147</v>
      </c>
      <c r="BU165" s="4">
        <f t="shared" si="490"/>
        <v>0.78996394209649701</v>
      </c>
      <c r="BV165" t="s">
        <v>277</v>
      </c>
      <c r="BW165" s="1">
        <f t="shared" si="464"/>
        <v>45268</v>
      </c>
      <c r="BX165">
        <f>group_stock_price_index[[#This Row],[VNINDEX]]</f>
        <v>1124.44</v>
      </c>
      <c r="BY165" s="5">
        <f t="shared" si="491"/>
        <v>0.74349142417835135</v>
      </c>
      <c r="BZ165" s="5">
        <f t="shared" si="492"/>
        <v>0.779668766083503</v>
      </c>
      <c r="CA165" s="5">
        <f t="shared" si="493"/>
        <v>0.87180890139037825</v>
      </c>
      <c r="CB165" s="5">
        <f t="shared" si="494"/>
        <v>0.85037828462585474</v>
      </c>
      <c r="CC165" s="5">
        <f t="shared" si="495"/>
        <v>0.61940829416760246</v>
      </c>
      <c r="CD165" s="5">
        <f t="shared" ref="CD165:CE165" si="610">IF(AVERAGE(BS165:BS169)&lt;0,0,AVERAGE(BS165:BS169))</f>
        <v>0.91930411344200691</v>
      </c>
      <c r="CE165" s="5">
        <f t="shared" si="610"/>
        <v>0.85864135755205795</v>
      </c>
      <c r="CF165" s="5">
        <f t="shared" ref="CF165:CG165" si="611">IF(AVERAGE(BE165:BE169)&lt;0,0,AVERAGE(BE165:BE169))</f>
        <v>0.7036797123516334</v>
      </c>
      <c r="CG165" s="5">
        <f t="shared" si="611"/>
        <v>0.38199253223142782</v>
      </c>
      <c r="CH165" s="5">
        <f t="shared" si="498"/>
        <v>0.91164231149998221</v>
      </c>
      <c r="CI165" s="5">
        <f t="shared" si="499"/>
        <v>0.75105874027039143</v>
      </c>
      <c r="CJ165" s="5">
        <f t="shared" si="500"/>
        <v>0.79265932363783675</v>
      </c>
      <c r="CK165" s="5">
        <f t="shared" si="501"/>
        <v>0.87967333432020356</v>
      </c>
      <c r="CL165" s="5">
        <f t="shared" si="502"/>
        <v>0.76319596557351266</v>
      </c>
      <c r="CM165" s="5">
        <f t="shared" si="503"/>
        <v>0.81623323212052645</v>
      </c>
      <c r="CN165" s="5">
        <f t="shared" si="504"/>
        <v>0.69925786554976432</v>
      </c>
      <c r="CO165" s="5">
        <f t="shared" si="505"/>
        <v>0.68309791838848266</v>
      </c>
      <c r="CP165" s="5">
        <f t="shared" si="506"/>
        <v>0.69766566928143037</v>
      </c>
      <c r="CQ165" s="5">
        <f t="shared" si="507"/>
        <v>0.83025764696297344</v>
      </c>
      <c r="CR165" s="5">
        <f t="shared" ref="CR165:CS165" si="612">IF(AVERAGE(BH165:BH169)&lt;0,0,AVERAGE(BH165:BH169))</f>
        <v>0.38825245167742134</v>
      </c>
      <c r="CS165" s="5">
        <f t="shared" si="612"/>
        <v>0.87977368929238831</v>
      </c>
      <c r="CT165" s="5">
        <f t="shared" si="509"/>
        <v>0</v>
      </c>
      <c r="CU165" s="5">
        <f t="shared" si="510"/>
        <v>0.74375534184493952</v>
      </c>
    </row>
    <row r="166" spans="1:99" x14ac:dyDescent="0.25">
      <c r="A166" s="1">
        <f>eod_group_score_df_positive[[#This Row],[date]]</f>
        <v>45267</v>
      </c>
      <c r="B166" s="1" t="s">
        <v>277</v>
      </c>
      <c r="C166" s="2">
        <f>AVERAGE(eod_group_score_df_positive!C166:C170)</f>
        <v>0.8822010799247062</v>
      </c>
      <c r="D166" s="2">
        <f>AVERAGE(eod_group_score_df_positive!D166:D170)</f>
        <v>6.3720202461291231E-2</v>
      </c>
      <c r="E166" s="2">
        <f>AVERAGE(eod_group_score_df_positive!E166:E170)</f>
        <v>1.5059721647417528</v>
      </c>
      <c r="F166" s="2">
        <f>AVERAGE(eod_group_score_df_positive!F166:F170)</f>
        <v>0.82267773538644673</v>
      </c>
      <c r="G166" s="2">
        <f>AVERAGE(eod_group_score_df_positive!G166:G170)</f>
        <v>1.9881754946782411</v>
      </c>
      <c r="H166" s="2">
        <f>AVERAGE(eod_group_score_df_positive!H166:H170)</f>
        <v>1.0459613646019079</v>
      </c>
      <c r="I166" s="2">
        <f>AVERAGE(eod_group_score_df_positive!I166:I170)</f>
        <v>0.80210591443110779</v>
      </c>
      <c r="J166" s="2">
        <f>AVERAGE(eod_group_score_df_positive!J166:J170)</f>
        <v>0.46592386104581279</v>
      </c>
      <c r="K166" s="2">
        <f>AVERAGE(eod_group_score_df_positive!K166:K170)</f>
        <v>1.2903785741332112</v>
      </c>
      <c r="L166" s="2">
        <f>AVERAGE(eod_group_score_df_positive!L166:L170)</f>
        <v>0.77621137295783538</v>
      </c>
      <c r="M166" s="2">
        <f>AVERAGE(eod_group_score_df_positive!M166:M170)</f>
        <v>0.80916259985128747</v>
      </c>
      <c r="N166" s="2">
        <f>AVERAGE(eod_group_score_df_positive!N166:N170)</f>
        <v>1.5402083367813881</v>
      </c>
      <c r="O166" s="2">
        <f>AVERAGE(eod_group_score_df_positive!O166:O170)</f>
        <v>1.3057236481747665</v>
      </c>
      <c r="P166" s="2">
        <f>AVERAGE(eod_group_score_df_positive!P166:P170)</f>
        <v>1.2389338409859154</v>
      </c>
      <c r="Q166" s="2">
        <f>AVERAGE(eod_group_score_df_positive!Q166:Q170)</f>
        <v>0.54799466882770054</v>
      </c>
      <c r="R166" s="2">
        <f>AVERAGE(eod_group_score_df_positive!R166:R170)</f>
        <v>1.6349370244889232</v>
      </c>
      <c r="S166" s="2">
        <f>AVERAGE(eod_group_score_df_positive!S166:S170)</f>
        <v>1.0195111256392235</v>
      </c>
      <c r="T166" s="2">
        <f>AVERAGE(eod_group_score_df_positive!T166:T170)</f>
        <v>0.84963360090245632</v>
      </c>
      <c r="U166" s="2">
        <f>AVERAGE(eod_group_score_df_positive!U166:U170)</f>
        <v>4.5009752148887978</v>
      </c>
      <c r="V166" s="2">
        <f>AVERAGE(eod_group_score_df_positive!V166:V170)</f>
        <v>1.0561018850568051</v>
      </c>
      <c r="W166" s="2">
        <f>AVERAGE(eod_group_score_df_positive!W166:W170)</f>
        <v>0.66836110933385018</v>
      </c>
      <c r="X166" s="2">
        <f>AVERAGE(eod_group_score_df_positive!X166:X170)</f>
        <v>1.3813531044658307</v>
      </c>
      <c r="Y166" s="2">
        <f>AVERAGE(eod_group_score_df_positive!Y166:Y170)</f>
        <v>0.88685490695279956</v>
      </c>
      <c r="Z166" s="1" t="s">
        <v>277</v>
      </c>
      <c r="AA166" s="2">
        <f>ABS(AVERAGE(eod_group_score_df_negative!C166:C170))</f>
        <v>7.0247828782809607E-2</v>
      </c>
      <c r="AB166" s="2">
        <f>ABS(AVERAGE(eod_group_score_df_negative!D166:D170))</f>
        <v>8.6780059415537542E-2</v>
      </c>
      <c r="AC166" s="2">
        <f>ABS(AVERAGE(eod_group_score_df_negative!E166:E170))</f>
        <v>0.12613532381790965</v>
      </c>
      <c r="AD166" s="2">
        <f>ABS(AVERAGE(eod_group_score_df_negative!F166:F170))</f>
        <v>0.12900959632480746</v>
      </c>
      <c r="AE166" s="2">
        <f>ABS(AVERAGE(eod_group_score_df_negative!G166:G170))</f>
        <v>0.13368002581457863</v>
      </c>
      <c r="AF166" s="2">
        <f>ABS(AVERAGE(eod_group_score_df_negative!H166:H170))</f>
        <v>0.11769794190543144</v>
      </c>
      <c r="AG166" s="2">
        <f>ABS(AVERAGE(eod_group_score_df_negative!I166:I170))</f>
        <v>6.4108455020949334E-2</v>
      </c>
      <c r="AH166" s="2">
        <f>ABS(AVERAGE(eod_group_score_df_negative!J166:J170))</f>
        <v>0.72333833254874746</v>
      </c>
      <c r="AI166" s="2">
        <f>ABS(AVERAGE(eod_group_score_df_negative!K166:K170))</f>
        <v>7.4547663752363019E-2</v>
      </c>
      <c r="AJ166" s="2">
        <f>ABS(AVERAGE(eod_group_score_df_negative!L166:L170))</f>
        <v>1.9704339056360518E-2</v>
      </c>
      <c r="AK166" s="2">
        <f>ABS(AVERAGE(eod_group_score_df_negative!M166:M170))</f>
        <v>5.0391651418266528E-2</v>
      </c>
      <c r="AL166" s="2">
        <f>ABS(AVERAGE(eod_group_score_df_negative!N166:N170))</f>
        <v>3.7952498300063968E-2</v>
      </c>
      <c r="AM166" s="2">
        <f>ABS(AVERAGE(eod_group_score_df_negative!O166:O170))</f>
        <v>0.10637897088479145</v>
      </c>
      <c r="AN166" s="2">
        <f>ABS(AVERAGE(eod_group_score_df_negative!P166:P170))</f>
        <v>7.7112456145829414E-2</v>
      </c>
      <c r="AO166" s="2">
        <f>ABS(AVERAGE(eod_group_score_df_negative!Q166:Q170))</f>
        <v>3.5988165916553058E-2</v>
      </c>
      <c r="AP166" s="2">
        <f>ABS(AVERAGE(eod_group_score_df_negative!R166:R170))</f>
        <v>0.47813970430210972</v>
      </c>
      <c r="AQ166" s="2">
        <f>ABS(AVERAGE(eod_group_score_df_negative!S166:S170))</f>
        <v>4.225838663470196E-2</v>
      </c>
      <c r="AR166" s="2">
        <f>ABS(AVERAGE(eod_group_score_df_negative!T166:T170))</f>
        <v>0.11121724968611994</v>
      </c>
      <c r="AS166" s="2">
        <f>ABS(AVERAGE(eod_group_score_df_negative!U166:U170))</f>
        <v>2.9394198519792893E-2</v>
      </c>
      <c r="AT166" s="2">
        <f>ABS(AVERAGE(eod_group_score_df_negative!V166:V170))</f>
        <v>6.3168257160864619E-2</v>
      </c>
      <c r="AU166" s="2">
        <f>ABS(AVERAGE(eod_group_score_df_negative!W166:W170))</f>
        <v>3.4835077440745391E-2</v>
      </c>
      <c r="AV166" s="2">
        <f>ABS(AVERAGE(eod_group_score_df_negative!X166:X170))</f>
        <v>8.6046420792223771E-2</v>
      </c>
      <c r="AW166" s="2">
        <f>ABS(AVERAGE(eod_group_score_df_negative!Y166:Y170))</f>
        <v>3.9520826807322149E-2</v>
      </c>
      <c r="AX166" t="s">
        <v>277</v>
      </c>
      <c r="AY166" s="4">
        <f t="shared" si="468"/>
        <v>0.85249008499965262</v>
      </c>
      <c r="AZ166" s="4">
        <f t="shared" si="469"/>
        <v>-0.15322137427985857</v>
      </c>
      <c r="BA166" s="4">
        <f t="shared" si="470"/>
        <v>0.84543257756972323</v>
      </c>
      <c r="BB166" s="4">
        <f t="shared" si="471"/>
        <v>0.72888239230245533</v>
      </c>
      <c r="BC166" s="4">
        <f t="shared" si="472"/>
        <v>0.87399705161496555</v>
      </c>
      <c r="BD166" s="4">
        <f t="shared" si="473"/>
        <v>0.79771065079401038</v>
      </c>
      <c r="BE166" s="4">
        <f t="shared" si="474"/>
        <v>0.8519801626899759</v>
      </c>
      <c r="BF166" s="4">
        <f t="shared" si="475"/>
        <v>-0.21644888140679569</v>
      </c>
      <c r="BG166" s="4">
        <f t="shared" si="476"/>
        <v>0.89076675107682624</v>
      </c>
      <c r="BH166" s="4">
        <f t="shared" si="477"/>
        <v>0.95048636744085524</v>
      </c>
      <c r="BI166" s="4">
        <f t="shared" si="478"/>
        <v>0.88274934050098997</v>
      </c>
      <c r="BJ166" s="4">
        <f t="shared" si="479"/>
        <v>0.9519028764921732</v>
      </c>
      <c r="BK166" s="4">
        <f t="shared" si="480"/>
        <v>0.84933252095284895</v>
      </c>
      <c r="BL166" s="4">
        <f t="shared" si="481"/>
        <v>0.88281194010591868</v>
      </c>
      <c r="BM166" s="4">
        <f t="shared" si="482"/>
        <v>0.87674923379447089</v>
      </c>
      <c r="BN166" s="4">
        <f t="shared" si="483"/>
        <v>0.54744690735800161</v>
      </c>
      <c r="BO166" s="4">
        <f t="shared" si="484"/>
        <v>0.92040007525889533</v>
      </c>
      <c r="BP166" s="4">
        <f t="shared" si="485"/>
        <v>0.76850257328076887</v>
      </c>
      <c r="BQ166" s="4">
        <f t="shared" si="486"/>
        <v>0.98702348712103072</v>
      </c>
      <c r="BR166" s="4">
        <f t="shared" si="487"/>
        <v>0.88712598544671972</v>
      </c>
      <c r="BS166" s="4">
        <f t="shared" si="488"/>
        <v>0.90092358833592034</v>
      </c>
      <c r="BT166" s="4">
        <f t="shared" si="489"/>
        <v>0.88272257239950813</v>
      </c>
      <c r="BU166" s="4">
        <f t="shared" si="490"/>
        <v>0.91467646362689414</v>
      </c>
      <c r="BV166" t="s">
        <v>277</v>
      </c>
      <c r="BW166" s="1">
        <f t="shared" si="464"/>
        <v>45267</v>
      </c>
      <c r="BX166">
        <f>group_stock_price_index[[#This Row],[VNINDEX]]</f>
        <v>1121.49</v>
      </c>
      <c r="BY166" s="5">
        <f t="shared" si="491"/>
        <v>0.62911097310442421</v>
      </c>
      <c r="BZ166" s="5">
        <f t="shared" si="492"/>
        <v>0.60635641278400854</v>
      </c>
      <c r="CA166" s="5">
        <f t="shared" si="493"/>
        <v>0.75335854387801582</v>
      </c>
      <c r="CB166" s="5">
        <f t="shared" si="494"/>
        <v>0.83099971567588793</v>
      </c>
      <c r="CC166" s="5">
        <f t="shared" si="495"/>
        <v>0.58258104751977335</v>
      </c>
      <c r="CD166" s="5">
        <f t="shared" ref="CD166:CE166" si="613">IF(AVERAGE(BS166:BS170)&lt;0,0,AVERAGE(BS166:BS170))</f>
        <v>0.847736745410965</v>
      </c>
      <c r="CE166" s="5">
        <f t="shared" si="613"/>
        <v>0.71934516132302895</v>
      </c>
      <c r="CF166" s="5">
        <f t="shared" ref="CF166:CG166" si="614">IF(AVERAGE(BE166:BE170)&lt;0,0,AVERAGE(BE166:BE170))</f>
        <v>0.56934096328747907</v>
      </c>
      <c r="CG166" s="5">
        <f t="shared" si="614"/>
        <v>0.57890880884018325</v>
      </c>
      <c r="CH166" s="5">
        <f t="shared" si="498"/>
        <v>0.7618692289944462</v>
      </c>
      <c r="CI166" s="5">
        <f t="shared" si="499"/>
        <v>0.65103307532302512</v>
      </c>
      <c r="CJ166" s="5">
        <f t="shared" si="500"/>
        <v>0.67079719181254571</v>
      </c>
      <c r="CK166" s="5">
        <f t="shared" si="501"/>
        <v>0.58290350922162726</v>
      </c>
      <c r="CL166" s="5">
        <f t="shared" si="502"/>
        <v>0.73270546444553342</v>
      </c>
      <c r="CM166" s="5">
        <f t="shared" si="503"/>
        <v>0.70035547210577942</v>
      </c>
      <c r="CN166" s="5">
        <f t="shared" si="504"/>
        <v>0.52619563977913875</v>
      </c>
      <c r="CO166" s="5">
        <f t="shared" si="505"/>
        <v>0.54963984142963407</v>
      </c>
      <c r="CP166" s="5">
        <f t="shared" si="506"/>
        <v>0.68507832432074467</v>
      </c>
      <c r="CQ166" s="5">
        <f t="shared" si="507"/>
        <v>0.73522494821463336</v>
      </c>
      <c r="CR166" s="5">
        <f t="shared" ref="CR166:CS166" si="615">IF(AVERAGE(BH166:BH170)&lt;0,0,AVERAGE(BH166:BH170))</f>
        <v>0.22399300251033133</v>
      </c>
      <c r="CS166" s="5">
        <f t="shared" si="615"/>
        <v>0.84481533666109987</v>
      </c>
      <c r="CT166" s="5">
        <f t="shared" si="509"/>
        <v>0.20249220180401123</v>
      </c>
      <c r="CU166" s="5">
        <f t="shared" si="510"/>
        <v>0.59740902548176611</v>
      </c>
    </row>
    <row r="167" spans="1:99" x14ac:dyDescent="0.25">
      <c r="A167" s="1">
        <f>eod_group_score_df_positive[[#This Row],[date]]</f>
        <v>45266</v>
      </c>
      <c r="B167" s="1" t="s">
        <v>277</v>
      </c>
      <c r="C167" s="2">
        <f>AVERAGE(eod_group_score_df_positive!C167:C171)</f>
        <v>0.88830266935898228</v>
      </c>
      <c r="D167" s="2">
        <f>AVERAGE(eod_group_score_df_positive!D167:D171)</f>
        <v>3.358223353104485E-2</v>
      </c>
      <c r="E167" s="2">
        <f>AVERAGE(eod_group_score_df_positive!E167:E171)</f>
        <v>1.3823224938869636</v>
      </c>
      <c r="F167" s="2">
        <f>AVERAGE(eod_group_score_df_positive!F167:F171)</f>
        <v>0.84600402373591577</v>
      </c>
      <c r="G167" s="2">
        <f>AVERAGE(eod_group_score_df_positive!G167:G171)</f>
        <v>1.9637454145689215</v>
      </c>
      <c r="H167" s="2">
        <f>AVERAGE(eod_group_score_df_positive!H167:H171)</f>
        <v>1.043102296132056</v>
      </c>
      <c r="I167" s="2">
        <f>AVERAGE(eod_group_score_df_positive!I167:I171)</f>
        <v>0.75105620755674485</v>
      </c>
      <c r="J167" s="2">
        <f>AVERAGE(eod_group_score_df_positive!J167:J171)</f>
        <v>0.46492373164146938</v>
      </c>
      <c r="K167" s="2">
        <f>AVERAGE(eod_group_score_df_positive!K167:K171)</f>
        <v>1.2496021242753854</v>
      </c>
      <c r="L167" s="2">
        <f>AVERAGE(eod_group_score_df_positive!L167:L171)</f>
        <v>0.7372124027949245</v>
      </c>
      <c r="M167" s="2">
        <f>AVERAGE(eod_group_score_df_positive!M167:M171)</f>
        <v>0.81848756255239485</v>
      </c>
      <c r="N167" s="2">
        <f>AVERAGE(eod_group_score_df_positive!N167:N171)</f>
        <v>1.4362844621722133</v>
      </c>
      <c r="O167" s="2">
        <f>AVERAGE(eod_group_score_df_positive!O167:O171)</f>
        <v>1.213534360322422</v>
      </c>
      <c r="P167" s="2">
        <f>AVERAGE(eod_group_score_df_positive!P167:P171)</f>
        <v>0.91727918142570408</v>
      </c>
      <c r="Q167" s="2">
        <f>AVERAGE(eod_group_score_df_positive!Q167:Q171)</f>
        <v>0.44401104096188143</v>
      </c>
      <c r="R167" s="2">
        <f>AVERAGE(eod_group_score_df_positive!R167:R171)</f>
        <v>1.6368895958125236</v>
      </c>
      <c r="S167" s="2">
        <f>AVERAGE(eod_group_score_df_positive!S167:S171)</f>
        <v>0.82107904882234917</v>
      </c>
      <c r="T167" s="2">
        <f>AVERAGE(eod_group_score_df_positive!T167:T171)</f>
        <v>0.87473500099899915</v>
      </c>
      <c r="U167" s="2">
        <f>AVERAGE(eod_group_score_df_positive!U167:U171)</f>
        <v>4.4694486949720087</v>
      </c>
      <c r="V167" s="2">
        <f>AVERAGE(eod_group_score_df_positive!V167:V171)</f>
        <v>0.98130347529068163</v>
      </c>
      <c r="W167" s="2">
        <f>AVERAGE(eod_group_score_df_positive!W167:W171)</f>
        <v>0.73218031870786437</v>
      </c>
      <c r="X167" s="2">
        <f>AVERAGE(eod_group_score_df_positive!X167:X171)</f>
        <v>1.3465687885324442</v>
      </c>
      <c r="Y167" s="2">
        <f>AVERAGE(eod_group_score_df_positive!Y167:Y171)</f>
        <v>0.57144821021606007</v>
      </c>
      <c r="Z167" s="1" t="s">
        <v>277</v>
      </c>
      <c r="AA167" s="2">
        <f>ABS(AVERAGE(eod_group_score_df_negative!C167:C171))</f>
        <v>0.14931439238550553</v>
      </c>
      <c r="AB167" s="2">
        <f>ABS(AVERAGE(eod_group_score_df_negative!D167:D171))</f>
        <v>6.798867759500192E-2</v>
      </c>
      <c r="AC167" s="2">
        <f>ABS(AVERAGE(eod_group_score_df_negative!E167:E171))</f>
        <v>0.16703482751854087</v>
      </c>
      <c r="AD167" s="2">
        <f>ABS(AVERAGE(eod_group_score_df_negative!F167:F171))</f>
        <v>6.5928326818187125E-2</v>
      </c>
      <c r="AE167" s="2">
        <f>ABS(AVERAGE(eod_group_score_df_negative!G167:G171))</f>
        <v>0.12559326317219507</v>
      </c>
      <c r="AF167" s="2">
        <f>ABS(AVERAGE(eod_group_score_df_negative!H167:H171))</f>
        <v>0.10926399719818795</v>
      </c>
      <c r="AG167" s="2">
        <f>ABS(AVERAGE(eod_group_score_df_negative!I167:I171))</f>
        <v>0.11569931546760823</v>
      </c>
      <c r="AH167" s="2">
        <f>ABS(AVERAGE(eod_group_score_df_negative!J167:J171))</f>
        <v>0.13446121861135435</v>
      </c>
      <c r="AI167" s="2">
        <f>ABS(AVERAGE(eod_group_score_df_negative!K167:K171))</f>
        <v>0.15606110087882721</v>
      </c>
      <c r="AJ167" s="2">
        <f>ABS(AVERAGE(eod_group_score_df_negative!L167:L171))</f>
        <v>0.10717591456596838</v>
      </c>
      <c r="AK167" s="2">
        <f>ABS(AVERAGE(eod_group_score_df_negative!M167:M171))</f>
        <v>2.8471618925601083E-2</v>
      </c>
      <c r="AL167" s="2">
        <f>ABS(AVERAGE(eod_group_score_df_negative!N167:N171))</f>
        <v>6.9584409022881391E-2</v>
      </c>
      <c r="AM167" s="2">
        <f>ABS(AVERAGE(eod_group_score_df_negative!O167:O171))</f>
        <v>0.18086951085231523</v>
      </c>
      <c r="AN167" s="2">
        <f>ABS(AVERAGE(eod_group_score_df_negative!P167:P171))</f>
        <v>0.15994827041372234</v>
      </c>
      <c r="AO167" s="2">
        <f>ABS(AVERAGE(eod_group_score_df_negative!Q167:Q171))</f>
        <v>9.7206266735263558E-2</v>
      </c>
      <c r="AP167" s="2">
        <f>ABS(AVERAGE(eod_group_score_df_negative!R167:R171))</f>
        <v>0.47965447003288375</v>
      </c>
      <c r="AQ167" s="2">
        <f>ABS(AVERAGE(eod_group_score_df_negative!S167:S171))</f>
        <v>7.780614766332801E-2</v>
      </c>
      <c r="AR167" s="2">
        <f>ABS(AVERAGE(eod_group_score_df_negative!T167:T171))</f>
        <v>0.17302468799779333</v>
      </c>
      <c r="AS167" s="2">
        <f>ABS(AVERAGE(eod_group_score_df_negative!U167:U171))</f>
        <v>0.14376832191631286</v>
      </c>
      <c r="AT167" s="2">
        <f>ABS(AVERAGE(eod_group_score_df_negative!V167:V171))</f>
        <v>5.731047588727857E-2</v>
      </c>
      <c r="AU167" s="2">
        <f>ABS(AVERAGE(eod_group_score_df_negative!W167:W171))</f>
        <v>2.2083259387375386E-2</v>
      </c>
      <c r="AV167" s="2">
        <f>ABS(AVERAGE(eod_group_score_df_negative!X167:X171))</f>
        <v>0.10605467664762554</v>
      </c>
      <c r="AW167" s="2">
        <f>ABS(AVERAGE(eod_group_score_df_negative!Y167:Y171))</f>
        <v>7.0528798468831644E-2</v>
      </c>
      <c r="AX167" t="s">
        <v>277</v>
      </c>
      <c r="AY167" s="4">
        <f t="shared" si="468"/>
        <v>0.71219749965469625</v>
      </c>
      <c r="AZ167" s="4">
        <f t="shared" si="469"/>
        <v>-0.33874308778484419</v>
      </c>
      <c r="BA167" s="4">
        <f t="shared" si="470"/>
        <v>0.78438178822814775</v>
      </c>
      <c r="BB167" s="4">
        <f t="shared" si="471"/>
        <v>0.85540961064024501</v>
      </c>
      <c r="BC167" s="4">
        <f t="shared" si="472"/>
        <v>0.87977701795289609</v>
      </c>
      <c r="BD167" s="4">
        <f t="shared" si="473"/>
        <v>0.81036585705327435</v>
      </c>
      <c r="BE167" s="4">
        <f t="shared" si="474"/>
        <v>0.73302895131512769</v>
      </c>
      <c r="BF167" s="4">
        <f t="shared" si="475"/>
        <v>0.55133602018322991</v>
      </c>
      <c r="BG167" s="4">
        <f t="shared" si="476"/>
        <v>0.77795378283200645</v>
      </c>
      <c r="BH167" s="4">
        <f t="shared" si="477"/>
        <v>0.74614543483750906</v>
      </c>
      <c r="BI167" s="4">
        <f t="shared" si="478"/>
        <v>0.93276743543669627</v>
      </c>
      <c r="BJ167" s="4">
        <f t="shared" si="479"/>
        <v>0.90758237937721953</v>
      </c>
      <c r="BK167" s="4">
        <f t="shared" si="480"/>
        <v>0.74057801388640876</v>
      </c>
      <c r="BL167" s="4">
        <f t="shared" si="481"/>
        <v>0.70303714384440963</v>
      </c>
      <c r="BM167" s="4">
        <f t="shared" si="482"/>
        <v>0.64078655522355044</v>
      </c>
      <c r="BN167" s="4">
        <f t="shared" si="483"/>
        <v>0.54675692533592846</v>
      </c>
      <c r="BO167" s="4">
        <f t="shared" si="484"/>
        <v>0.82688301472196335</v>
      </c>
      <c r="BP167" s="4">
        <f t="shared" si="485"/>
        <v>0.66972448011726671</v>
      </c>
      <c r="BQ167" s="4">
        <f t="shared" si="486"/>
        <v>0.93767112130645591</v>
      </c>
      <c r="BR167" s="4">
        <f t="shared" si="487"/>
        <v>0.88964046588767853</v>
      </c>
      <c r="BS167" s="4">
        <f t="shared" si="488"/>
        <v>0.94144418468901059</v>
      </c>
      <c r="BT167" s="4">
        <f t="shared" si="489"/>
        <v>0.85398187597846786</v>
      </c>
      <c r="BU167" s="4">
        <f t="shared" si="490"/>
        <v>0.78027624816872521</v>
      </c>
      <c r="BV167" t="s">
        <v>277</v>
      </c>
      <c r="BW167" s="1">
        <f t="shared" si="464"/>
        <v>45266</v>
      </c>
      <c r="BX167">
        <f>group_stock_price_index[[#This Row],[VNINDEX]]</f>
        <v>1126.43</v>
      </c>
      <c r="BY167" s="5">
        <f t="shared" si="491"/>
        <v>0.55650365946296465</v>
      </c>
      <c r="BZ167" s="5">
        <f t="shared" si="492"/>
        <v>0.4652499058490428</v>
      </c>
      <c r="CA167" s="5">
        <f t="shared" si="493"/>
        <v>0.68268189312438399</v>
      </c>
      <c r="CB167" s="5">
        <f t="shared" si="494"/>
        <v>0.7955577702147254</v>
      </c>
      <c r="CC167" s="5">
        <f t="shared" si="495"/>
        <v>0.61337625414776231</v>
      </c>
      <c r="CD167" s="5">
        <f t="shared" ref="CD167:CE167" si="616">IF(AVERAGE(BS167:BS171)&lt;0,0,AVERAGE(BS167:BS171))</f>
        <v>0.75602239401562144</v>
      </c>
      <c r="CE167" s="5">
        <f t="shared" si="616"/>
        <v>0.59923951523589802</v>
      </c>
      <c r="CF167" s="5">
        <f t="shared" ref="CF167:CG167" si="617">IF(AVERAGE(BE167:BE171)&lt;0,0,AVERAGE(BE167:BE171))</f>
        <v>0.43676606540244017</v>
      </c>
      <c r="CG167" s="5">
        <f t="shared" si="617"/>
        <v>0.77762092303307206</v>
      </c>
      <c r="CH167" s="5">
        <f t="shared" si="498"/>
        <v>0.66221932341222689</v>
      </c>
      <c r="CI167" s="5">
        <f t="shared" si="499"/>
        <v>0.55297014268649858</v>
      </c>
      <c r="CJ167" s="5">
        <f t="shared" si="500"/>
        <v>0.54358682358324284</v>
      </c>
      <c r="CK167" s="5">
        <f t="shared" si="501"/>
        <v>0.24578558389431898</v>
      </c>
      <c r="CL167" s="5">
        <f t="shared" si="502"/>
        <v>0.70356745367929729</v>
      </c>
      <c r="CM167" s="5">
        <f t="shared" si="503"/>
        <v>0.68248710362291987</v>
      </c>
      <c r="CN167" s="5">
        <f t="shared" si="504"/>
        <v>0.35605469931800998</v>
      </c>
      <c r="CO167" s="5">
        <f t="shared" si="505"/>
        <v>0.41290370602333093</v>
      </c>
      <c r="CP167" s="5">
        <f t="shared" si="506"/>
        <v>0.60057066500377598</v>
      </c>
      <c r="CQ167" s="5">
        <f t="shared" si="507"/>
        <v>0.62108849257232202</v>
      </c>
      <c r="CR167" s="5">
        <f t="shared" ref="CR167:CS167" si="618">IF(AVERAGE(BH167:BH171)&lt;0,0,AVERAGE(BH167:BH171))</f>
        <v>2.1918149945399979E-3</v>
      </c>
      <c r="CS167" s="5">
        <f t="shared" si="618"/>
        <v>0.76520014259099511</v>
      </c>
      <c r="CT167" s="5">
        <f t="shared" si="509"/>
        <v>0.40016355015928662</v>
      </c>
      <c r="CU167" s="5">
        <f t="shared" si="510"/>
        <v>0.42366220841401353</v>
      </c>
    </row>
    <row r="168" spans="1:99" x14ac:dyDescent="0.25">
      <c r="A168" s="1">
        <f>eod_group_score_df_positive[[#This Row],[date]]</f>
        <v>45265</v>
      </c>
      <c r="B168" s="1" t="s">
        <v>277</v>
      </c>
      <c r="C168" s="2">
        <f>AVERAGE(eod_group_score_df_positive!C168:C172)</f>
        <v>0.57781754941128316</v>
      </c>
      <c r="D168" s="2">
        <f>AVERAGE(eod_group_score_df_positive!D168:D172)</f>
        <v>3.7990236457513871E-2</v>
      </c>
      <c r="E168" s="2">
        <f>AVERAGE(eod_group_score_df_positive!E168:E172)</f>
        <v>0.83197222174857011</v>
      </c>
      <c r="F168" s="2">
        <f>AVERAGE(eod_group_score_df_positive!F168:F172)</f>
        <v>0.82315622601041327</v>
      </c>
      <c r="G168" s="2">
        <f>AVERAGE(eod_group_score_df_positive!G168:G172)</f>
        <v>1.9248495387208098</v>
      </c>
      <c r="H168" s="2">
        <f>AVERAGE(eod_group_score_df_positive!H168:H172)</f>
        <v>0.3739750130181908</v>
      </c>
      <c r="I168" s="2">
        <f>AVERAGE(eod_group_score_df_positive!I168:I172)</f>
        <v>0.8719935649651358</v>
      </c>
      <c r="J168" s="2">
        <f>AVERAGE(eod_group_score_df_positive!J168:J172)</f>
        <v>1.7203255725905611</v>
      </c>
      <c r="K168" s="2">
        <f>AVERAGE(eod_group_score_df_positive!K168:K172)</f>
        <v>0.68784966204914599</v>
      </c>
      <c r="L168" s="2">
        <f>AVERAGE(eod_group_score_df_positive!L168:L172)</f>
        <v>9.0210362540451228E-2</v>
      </c>
      <c r="M168" s="2">
        <f>AVERAGE(eod_group_score_df_positive!M168:M172)</f>
        <v>0.80830508980844296</v>
      </c>
      <c r="N168" s="2">
        <f>AVERAGE(eod_group_score_df_positive!N168:N172)</f>
        <v>1.0397589876566831</v>
      </c>
      <c r="O168" s="2">
        <f>AVERAGE(eod_group_score_df_positive!O168:O172)</f>
        <v>0.45569655734848702</v>
      </c>
      <c r="P168" s="2">
        <f>AVERAGE(eod_group_score_df_positive!P168:P172)</f>
        <v>0.66738778715556135</v>
      </c>
      <c r="Q168" s="2">
        <f>AVERAGE(eod_group_score_df_positive!Q168:Q172)</f>
        <v>0.3146657155506799</v>
      </c>
      <c r="R168" s="2">
        <f>AVERAGE(eod_group_score_df_positive!R168:R172)</f>
        <v>1.407878641040289</v>
      </c>
      <c r="S168" s="2">
        <f>AVERAGE(eod_group_score_df_positive!S168:S172)</f>
        <v>0.80909168369988738</v>
      </c>
      <c r="T168" s="2">
        <f>AVERAGE(eod_group_score_df_positive!T168:T172)</f>
        <v>0.85633625904466992</v>
      </c>
      <c r="U168" s="2">
        <f>AVERAGE(eod_group_score_df_positive!U168:U172)</f>
        <v>0.95933478575378239</v>
      </c>
      <c r="V168" s="2">
        <f>AVERAGE(eod_group_score_df_positive!V168:V172)</f>
        <v>0.55293032345243442</v>
      </c>
      <c r="W168" s="2">
        <f>AVERAGE(eod_group_score_df_positive!W168:W172)</f>
        <v>0.69668532392635463</v>
      </c>
      <c r="X168" s="2">
        <f>AVERAGE(eod_group_score_df_positive!X168:X172)</f>
        <v>1.1155164141134761</v>
      </c>
      <c r="Y168" s="2">
        <f>AVERAGE(eod_group_score_df_positive!Y168:Y172)</f>
        <v>0.24246653360432413</v>
      </c>
      <c r="Z168" s="1" t="s">
        <v>277</v>
      </c>
      <c r="AA168" s="2">
        <f>ABS(AVERAGE(eod_group_score_df_negative!C168:C172))</f>
        <v>0.14931439238550553</v>
      </c>
      <c r="AB168" s="2">
        <f>ABS(AVERAGE(eod_group_score_df_negative!D168:D172))</f>
        <v>6.2919739191789961E-2</v>
      </c>
      <c r="AC168" s="2">
        <f>ABS(AVERAGE(eod_group_score_df_negative!E168:E172))</f>
        <v>0.16943227380014281</v>
      </c>
      <c r="AD168" s="2">
        <f>ABS(AVERAGE(eod_group_score_df_negative!F168:F172))</f>
        <v>5.68813306573836E-2</v>
      </c>
      <c r="AE168" s="2">
        <f>ABS(AVERAGE(eod_group_score_df_negative!G168:G172))</f>
        <v>0.12585025968161082</v>
      </c>
      <c r="AF168" s="2">
        <f>ABS(AVERAGE(eod_group_score_df_negative!H168:H172))</f>
        <v>9.4084590332554813E-2</v>
      </c>
      <c r="AG168" s="2">
        <f>ABS(AVERAGE(eod_group_score_df_negative!I168:I172))</f>
        <v>0.2681550458023505</v>
      </c>
      <c r="AH168" s="2">
        <f>ABS(AVERAGE(eod_group_score_df_negative!J168:J172))</f>
        <v>0.1109053155531482</v>
      </c>
      <c r="AI168" s="2">
        <f>ABS(AVERAGE(eod_group_score_df_negative!K168:K172))</f>
        <v>0.15606110087882721</v>
      </c>
      <c r="AJ168" s="2">
        <f>ABS(AVERAGE(eod_group_score_df_negative!L168:L172))</f>
        <v>0.14640689160201406</v>
      </c>
      <c r="AK168" s="2">
        <f>ABS(AVERAGE(eod_group_score_df_negative!M168:M172))</f>
        <v>4.1408866754566606E-2</v>
      </c>
      <c r="AL168" s="2">
        <f>ABS(AVERAGE(eod_group_score_df_negative!N168:N172))</f>
        <v>7.1737170369127232E-2</v>
      </c>
      <c r="AM168" s="2">
        <f>ABS(AVERAGE(eod_group_score_df_negative!O168:O172))</f>
        <v>0.18189698108053459</v>
      </c>
      <c r="AN168" s="2">
        <f>ABS(AVERAGE(eod_group_score_df_negative!P168:P172))</f>
        <v>0.15984849672895834</v>
      </c>
      <c r="AO168" s="2">
        <f>ABS(AVERAGE(eod_group_score_df_negative!Q168:Q172))</f>
        <v>0.11036307865447241</v>
      </c>
      <c r="AP168" s="2">
        <f>ABS(AVERAGE(eod_group_score_df_negative!R168:R172))</f>
        <v>0.48217789144587442</v>
      </c>
      <c r="AQ168" s="2">
        <f>ABS(AVERAGE(eod_group_score_df_negative!S168:S172))</f>
        <v>7.8000152444744036E-2</v>
      </c>
      <c r="AR168" s="2">
        <f>ABS(AVERAGE(eod_group_score_df_negative!T168:T172))</f>
        <v>0.18343357887893513</v>
      </c>
      <c r="AS168" s="2">
        <f>ABS(AVERAGE(eod_group_score_df_negative!U168:U172))</f>
        <v>0.14376832191631286</v>
      </c>
      <c r="AT168" s="2">
        <f>ABS(AVERAGE(eod_group_score_df_negative!V168:V172))</f>
        <v>8.1523944748415858E-2</v>
      </c>
      <c r="AU168" s="2">
        <f>ABS(AVERAGE(eod_group_score_df_negative!W168:W172))</f>
        <v>1.9985577016647459E-2</v>
      </c>
      <c r="AV168" s="2">
        <f>ABS(AVERAGE(eod_group_score_df_negative!X168:X172))</f>
        <v>0.11279569540872772</v>
      </c>
      <c r="AW168" s="2">
        <f>ABS(AVERAGE(eod_group_score_df_negative!Y168:Y172))</f>
        <v>7.0600609891885324E-2</v>
      </c>
      <c r="AX168" t="s">
        <v>277</v>
      </c>
      <c r="AY168" s="4">
        <f t="shared" si="468"/>
        <v>0.58930591876753391</v>
      </c>
      <c r="AZ168" s="4">
        <f t="shared" si="469"/>
        <v>-0.24704696016293287</v>
      </c>
      <c r="BA168" s="4">
        <f t="shared" si="470"/>
        <v>0.66161071863911791</v>
      </c>
      <c r="BB168" s="4">
        <f t="shared" si="471"/>
        <v>0.87072976550509729</v>
      </c>
      <c r="BC168" s="4">
        <f t="shared" si="472"/>
        <v>0.87726115760127021</v>
      </c>
      <c r="BD168" s="4">
        <f t="shared" si="473"/>
        <v>0.59798030140169367</v>
      </c>
      <c r="BE168" s="4">
        <f t="shared" si="474"/>
        <v>0.52961387091136647</v>
      </c>
      <c r="BF168" s="4">
        <f t="shared" si="475"/>
        <v>0.87887347655480919</v>
      </c>
      <c r="BG168" s="4">
        <f t="shared" si="476"/>
        <v>0.63014785985814759</v>
      </c>
      <c r="BH168" s="4">
        <f t="shared" si="477"/>
        <v>-0.23749970924659353</v>
      </c>
      <c r="BI168" s="4">
        <f t="shared" si="478"/>
        <v>0.90253457311196716</v>
      </c>
      <c r="BJ168" s="4">
        <f t="shared" si="479"/>
        <v>0.87091782575921173</v>
      </c>
      <c r="BK168" s="4">
        <f t="shared" si="480"/>
        <v>0.42942652295782702</v>
      </c>
      <c r="BL168" s="4">
        <f t="shared" si="481"/>
        <v>0.61353606014875217</v>
      </c>
      <c r="BM168" s="4">
        <f t="shared" si="482"/>
        <v>0.48067952026232591</v>
      </c>
      <c r="BN168" s="4">
        <f t="shared" si="483"/>
        <v>0.48977410658545545</v>
      </c>
      <c r="BO168" s="4">
        <f t="shared" si="484"/>
        <v>0.82414413194525926</v>
      </c>
      <c r="BP168" s="4">
        <f t="shared" si="485"/>
        <v>0.64716503174347206</v>
      </c>
      <c r="BQ168" s="4">
        <f t="shared" si="486"/>
        <v>0.73933837931075874</v>
      </c>
      <c r="BR168" s="4">
        <f t="shared" si="487"/>
        <v>0.74301080839255174</v>
      </c>
      <c r="BS168" s="4">
        <f t="shared" si="488"/>
        <v>0.94422662622313736</v>
      </c>
      <c r="BT168" s="4">
        <f t="shared" si="489"/>
        <v>0.8163403347824949</v>
      </c>
      <c r="BU168" s="4">
        <f t="shared" si="490"/>
        <v>0.54897464420286479</v>
      </c>
      <c r="BV168" t="s">
        <v>277</v>
      </c>
      <c r="BW168" s="1">
        <f t="shared" si="464"/>
        <v>45265</v>
      </c>
      <c r="BX168">
        <f>group_stock_price_index[[#This Row],[VNINDEX]]</f>
        <v>1115.97</v>
      </c>
      <c r="BY168" s="5">
        <f t="shared" si="491"/>
        <v>0.38844926409874719</v>
      </c>
      <c r="BZ168" s="5">
        <f t="shared" si="492"/>
        <v>0.22022167815558941</v>
      </c>
      <c r="CA168" s="5">
        <f t="shared" si="493"/>
        <v>0.46518385665781459</v>
      </c>
      <c r="CB168" s="5">
        <f t="shared" si="494"/>
        <v>0.63405291773505734</v>
      </c>
      <c r="CC168" s="5">
        <f t="shared" si="495"/>
        <v>0.41438146159569278</v>
      </c>
      <c r="CD168" s="5">
        <f t="shared" ref="CD168:CE168" si="619">IF(AVERAGE(BS168:BS172)&lt;0,0,AVERAGE(BS168:BS172))</f>
        <v>0.50779843914491307</v>
      </c>
      <c r="CE168" s="5">
        <f t="shared" si="619"/>
        <v>0.34705059002926814</v>
      </c>
      <c r="CF168" s="5">
        <f t="shared" ref="CF168:CG168" si="620">IF(AVERAGE(BE168:BE172)&lt;0,0,AVERAGE(BE168:BE172))</f>
        <v>0.28632422274104069</v>
      </c>
      <c r="CG168" s="5">
        <f t="shared" si="620"/>
        <v>0.73472298620740317</v>
      </c>
      <c r="CH168" s="5">
        <f t="shared" si="498"/>
        <v>0.41949387389018983</v>
      </c>
      <c r="CI168" s="5">
        <f t="shared" si="499"/>
        <v>0.49622096204945831</v>
      </c>
      <c r="CJ168" s="5">
        <f t="shared" si="500"/>
        <v>0.3360239424471817</v>
      </c>
      <c r="CK168" s="5">
        <f t="shared" si="501"/>
        <v>0</v>
      </c>
      <c r="CL168" s="5">
        <f t="shared" si="502"/>
        <v>0.57140267159893687</v>
      </c>
      <c r="CM168" s="5">
        <f t="shared" si="503"/>
        <v>0.44810538139662948</v>
      </c>
      <c r="CN168" s="5">
        <f t="shared" si="504"/>
        <v>0.15392704915134287</v>
      </c>
      <c r="CO168" s="5">
        <f t="shared" si="505"/>
        <v>0.33235550843136952</v>
      </c>
      <c r="CP168" s="5">
        <f t="shared" si="506"/>
        <v>0.49451639878134862</v>
      </c>
      <c r="CQ168" s="5">
        <f t="shared" si="507"/>
        <v>0.35376284688779736</v>
      </c>
      <c r="CR168" s="5">
        <f t="shared" ref="CR168:CS168" si="621">IF(AVERAGE(BH168:BH172)&lt;0,0,AVERAGE(BH168:BH172))</f>
        <v>0</v>
      </c>
      <c r="CS168" s="5">
        <f t="shared" si="621"/>
        <v>0.59628585126128608</v>
      </c>
      <c r="CT168" s="5">
        <f t="shared" si="509"/>
        <v>0.5987230970273556</v>
      </c>
      <c r="CU168" s="5">
        <f t="shared" si="510"/>
        <v>0.28604873675362824</v>
      </c>
    </row>
    <row r="169" spans="1:99" x14ac:dyDescent="0.25">
      <c r="A169" s="1">
        <f>eod_group_score_df_positive[[#This Row],[date]]</f>
        <v>45264</v>
      </c>
      <c r="B169" s="1" t="s">
        <v>277</v>
      </c>
      <c r="C169" s="2">
        <f>AVERAGE(eod_group_score_df_positive!C169:C173)</f>
        <v>0.65702415686449389</v>
      </c>
      <c r="D169" s="2">
        <f>AVERAGE(eod_group_score_df_positive!D169:D173)</f>
        <v>0.22654852451623367</v>
      </c>
      <c r="E169" s="2">
        <f>AVERAGE(eod_group_score_df_positive!E169:E173)</f>
        <v>0.85657407542361386</v>
      </c>
      <c r="F169" s="2">
        <f>AVERAGE(eod_group_score_df_positive!F169:F173)</f>
        <v>0.73708103732772912</v>
      </c>
      <c r="G169" s="2">
        <f>AVERAGE(eod_group_score_df_positive!G169:G173)</f>
        <v>2.0142523348020585</v>
      </c>
      <c r="H169" s="2">
        <f>AVERAGE(eod_group_score_df_positive!H169:H173)</f>
        <v>0.42976879388674344</v>
      </c>
      <c r="I169" s="2">
        <f>AVERAGE(eod_group_score_df_positive!I169:I173)</f>
        <v>0.8965494280102847</v>
      </c>
      <c r="J169" s="2">
        <f>AVERAGE(eod_group_score_df_positive!J169:J173)</f>
        <v>1.6214196490935879</v>
      </c>
      <c r="K169" s="2">
        <f>AVERAGE(eod_group_score_df_positive!K169:K173)</f>
        <v>0.74336361155784414</v>
      </c>
      <c r="L169" s="2">
        <f>AVERAGE(eod_group_score_df_positive!L169:L173)</f>
        <v>9.9970093623915818E-2</v>
      </c>
      <c r="M169" s="2">
        <f>AVERAGE(eod_group_score_df_positive!M169:M173)</f>
        <v>0.73536538519543737</v>
      </c>
      <c r="N169" s="2">
        <f>AVERAGE(eod_group_score_df_positive!N169:N173)</f>
        <v>1.0164331200476096</v>
      </c>
      <c r="O169" s="2">
        <f>AVERAGE(eod_group_score_df_positive!O169:O173)</f>
        <v>0.53813648265952296</v>
      </c>
      <c r="P169" s="2">
        <f>AVERAGE(eod_group_score_df_positive!P169:P173)</f>
        <v>0.87440059729535979</v>
      </c>
      <c r="Q169" s="2">
        <f>AVERAGE(eod_group_score_df_positive!Q169:Q173)</f>
        <v>0.4177838130465526</v>
      </c>
      <c r="R169" s="2">
        <f>AVERAGE(eod_group_score_df_positive!R169:R173)</f>
        <v>1.5271447774353581</v>
      </c>
      <c r="S169" s="2">
        <f>AVERAGE(eod_group_score_df_positive!S169:S173)</f>
        <v>1.1709818500729141</v>
      </c>
      <c r="T169" s="2">
        <f>AVERAGE(eod_group_score_df_positive!T169:T173)</f>
        <v>0.92168428113921408</v>
      </c>
      <c r="U169" s="2">
        <f>AVERAGE(eod_group_score_df_positive!U169:U173)</f>
        <v>0.95529264588544205</v>
      </c>
      <c r="V169" s="2">
        <f>AVERAGE(eod_group_score_df_positive!V169:V173)</f>
        <v>0.66210501362908336</v>
      </c>
      <c r="W169" s="2">
        <f>AVERAGE(eod_group_score_df_positive!W169:W173)</f>
        <v>0.71952673932077604</v>
      </c>
      <c r="X169" s="2">
        <f>AVERAGE(eod_group_score_df_positive!X169:X173)</f>
        <v>1.1751428040612746</v>
      </c>
      <c r="Y169" s="2">
        <f>AVERAGE(eod_group_score_df_positive!Y169:Y173)</f>
        <v>0.25072733898990951</v>
      </c>
      <c r="Z169" s="1" t="s">
        <v>277</v>
      </c>
      <c r="AA169" s="2">
        <f>ABS(AVERAGE(eod_group_score_df_negative!C169:C173))</f>
        <v>0.10479309237608359</v>
      </c>
      <c r="AB169" s="2">
        <f>ABS(AVERAGE(eod_group_score_df_negative!D169:D173))</f>
        <v>1.093679943398553E-2</v>
      </c>
      <c r="AC169" s="2">
        <f>ABS(AVERAGE(eod_group_score_df_negative!E169:E173))</f>
        <v>9.8085475346961076E-2</v>
      </c>
      <c r="AD169" s="2">
        <f>ABS(AVERAGE(eod_group_score_df_negative!F169:F173))</f>
        <v>3.762688528115337E-2</v>
      </c>
      <c r="AE169" s="2">
        <f>ABS(AVERAGE(eod_group_score_df_negative!G169:G173))</f>
        <v>9.710847576739863E-2</v>
      </c>
      <c r="AF169" s="2">
        <f>ABS(AVERAGE(eod_group_score_df_negative!H169:H173))</f>
        <v>3.1620590576667433E-2</v>
      </c>
      <c r="AG169" s="2">
        <f>ABS(AVERAGE(eod_group_score_df_negative!I169:I173))</f>
        <v>0.23910474014931019</v>
      </c>
      <c r="AH169" s="2">
        <f>ABS(AVERAGE(eod_group_score_df_negative!J169:J173))</f>
        <v>8.3815874745266361E-2</v>
      </c>
      <c r="AI169" s="2">
        <f>ABS(AVERAGE(eod_group_score_df_negative!K169:K173))</f>
        <v>8.6878687433978002E-2</v>
      </c>
      <c r="AJ169" s="2">
        <f>ABS(AVERAGE(eod_group_score_df_negative!L169:L173))</f>
        <v>0.14327839625319103</v>
      </c>
      <c r="AK169" s="2">
        <f>ABS(AVERAGE(eod_group_score_df_negative!M169:M173))</f>
        <v>4.765559880981253E-2</v>
      </c>
      <c r="AL169" s="2">
        <f>ABS(AVERAGE(eod_group_score_df_negative!N169:N173))</f>
        <v>5.8042114001571957E-2</v>
      </c>
      <c r="AM169" s="2">
        <f>ABS(AVERAGE(eod_group_score_df_negative!O169:O173))</f>
        <v>0.15865174190892323</v>
      </c>
      <c r="AN169" s="2">
        <f>ABS(AVERAGE(eod_group_score_df_negative!P169:P173))</f>
        <v>0.15779889088757931</v>
      </c>
      <c r="AO169" s="2">
        <f>ABS(AVERAGE(eod_group_score_df_negative!Q169:Q173))</f>
        <v>7.9943214608821561E-2</v>
      </c>
      <c r="AP169" s="2">
        <f>ABS(AVERAGE(eod_group_score_df_negative!R169:R173))</f>
        <v>1.6783101258336035E-2</v>
      </c>
      <c r="AQ169" s="2">
        <f>ABS(AVERAGE(eod_group_score_df_negative!S169:S173))</f>
        <v>5.3737975834647747E-2</v>
      </c>
      <c r="AR169" s="2">
        <f>ABS(AVERAGE(eod_group_score_df_negative!T169:T173))</f>
        <v>0.12082406942116042</v>
      </c>
      <c r="AS169" s="2">
        <f>ABS(AVERAGE(eod_group_score_df_negative!U169:U173))</f>
        <v>0.12082657874214497</v>
      </c>
      <c r="AT169" s="2">
        <f>ABS(AVERAGE(eod_group_score_df_negative!V169:V173))</f>
        <v>6.2400427511763723E-2</v>
      </c>
      <c r="AU169" s="2">
        <f>ABS(AVERAGE(eod_group_score_df_negative!W169:W173))</f>
        <v>1.184952391792396E-2</v>
      </c>
      <c r="AV169" s="2">
        <f>ABS(AVERAGE(eod_group_score_df_negative!X169:X173))</f>
        <v>6.8527898992544509E-2</v>
      </c>
      <c r="AW169" s="2">
        <f>ABS(AVERAGE(eod_group_score_df_negative!Y169:Y173))</f>
        <v>4.6892116118075235E-2</v>
      </c>
      <c r="AX169" t="s">
        <v>277</v>
      </c>
      <c r="AY169" s="4">
        <f t="shared" si="468"/>
        <v>0.72488653287767568</v>
      </c>
      <c r="AZ169" s="4">
        <f t="shared" si="469"/>
        <v>0.90789494481538513</v>
      </c>
      <c r="BA169" s="4">
        <f t="shared" si="470"/>
        <v>0.79451213730006853</v>
      </c>
      <c r="BB169" s="4">
        <f t="shared" si="471"/>
        <v>0.9028617516794144</v>
      </c>
      <c r="BC169" s="4">
        <f t="shared" si="472"/>
        <v>0.90801337669878657</v>
      </c>
      <c r="BD169" s="4">
        <f t="shared" si="473"/>
        <v>0.86293316820263766</v>
      </c>
      <c r="BE169" s="4">
        <f t="shared" si="474"/>
        <v>0.57891275908968709</v>
      </c>
      <c r="BF169" s="4">
        <f t="shared" si="475"/>
        <v>0.90169583782001128</v>
      </c>
      <c r="BG169" s="4">
        <f t="shared" si="476"/>
        <v>0.79071486109663092</v>
      </c>
      <c r="BH169" s="4">
        <f t="shared" si="477"/>
        <v>-0.17804140387944559</v>
      </c>
      <c r="BI169" s="4">
        <f t="shared" si="478"/>
        <v>0.87827759464108313</v>
      </c>
      <c r="BJ169" s="4">
        <f t="shared" si="479"/>
        <v>0.89196193236983401</v>
      </c>
      <c r="BK169" s="4">
        <f t="shared" si="480"/>
        <v>0.54461991085689276</v>
      </c>
      <c r="BL169" s="4">
        <f t="shared" si="481"/>
        <v>0.69424729871671431</v>
      </c>
      <c r="BM169" s="4">
        <f t="shared" si="482"/>
        <v>0.67876683335680066</v>
      </c>
      <c r="BN169" s="4">
        <f t="shared" si="483"/>
        <v>0.97825921600361798</v>
      </c>
      <c r="BO169" s="4">
        <f t="shared" si="484"/>
        <v>0.91224445836854828</v>
      </c>
      <c r="BP169" s="4">
        <f t="shared" si="485"/>
        <v>0.7682050808394687</v>
      </c>
      <c r="BQ169" s="4">
        <f t="shared" si="486"/>
        <v>0.77544016317716191</v>
      </c>
      <c r="BR169" s="4">
        <f t="shared" si="487"/>
        <v>0.8277433847466914</v>
      </c>
      <c r="BS169" s="4">
        <f t="shared" si="488"/>
        <v>0.96759664070733842</v>
      </c>
      <c r="BT169" s="4">
        <f t="shared" si="489"/>
        <v>0.88979735741257726</v>
      </c>
      <c r="BU169" s="4">
        <f t="shared" si="490"/>
        <v>0.68488541112971624</v>
      </c>
      <c r="BV169" t="s">
        <v>277</v>
      </c>
      <c r="BW169" s="1">
        <f t="shared" si="464"/>
        <v>45264</v>
      </c>
      <c r="BX169">
        <f>group_stock_price_index[[#This Row],[VNINDEX]]</f>
        <v>1120.49</v>
      </c>
      <c r="BY169" s="5">
        <f t="shared" si="491"/>
        <v>0.25108142681832485</v>
      </c>
      <c r="BZ169" s="5">
        <f t="shared" si="492"/>
        <v>5.2177666752568207E-2</v>
      </c>
      <c r="CA169" s="5">
        <f t="shared" si="493"/>
        <v>0.27111250024711991</v>
      </c>
      <c r="CB169" s="5">
        <f t="shared" si="494"/>
        <v>0.46517334585479808</v>
      </c>
      <c r="CC169" s="5">
        <f t="shared" si="495"/>
        <v>0.25108143835198149</v>
      </c>
      <c r="CD169" s="5">
        <f t="shared" ref="CD169:CE169" si="622">IF(AVERAGE(BS169:BS173)&lt;0,0,AVERAGE(BS169:BS173))</f>
        <v>0.20616470585780133</v>
      </c>
      <c r="CE169" s="5">
        <f t="shared" si="622"/>
        <v>0.1144599939009745</v>
      </c>
      <c r="CF169" s="5">
        <f t="shared" ref="CF169:CG169" si="623">IF(AVERAGE(BE169:BE173)&lt;0,0,AVERAGE(BE169:BE173))</f>
        <v>0.17339729368391152</v>
      </c>
      <c r="CG169" s="5">
        <f t="shared" si="623"/>
        <v>0.40333313661454379</v>
      </c>
      <c r="CH169" s="5">
        <f t="shared" si="498"/>
        <v>0.18185308388476568</v>
      </c>
      <c r="CI169" s="5">
        <f t="shared" si="499"/>
        <v>0.44707183848418647</v>
      </c>
      <c r="CJ169" s="5">
        <f t="shared" si="500"/>
        <v>0.14444740561032576</v>
      </c>
      <c r="CK169" s="5">
        <f t="shared" si="501"/>
        <v>0</v>
      </c>
      <c r="CL169" s="5">
        <f t="shared" si="502"/>
        <v>0.47538486259843654</v>
      </c>
      <c r="CM169" s="5">
        <f t="shared" si="503"/>
        <v>0.2230099787743606</v>
      </c>
      <c r="CN169" s="5">
        <f t="shared" si="504"/>
        <v>0</v>
      </c>
      <c r="CO169" s="5">
        <f t="shared" si="505"/>
        <v>0.22101115372751862</v>
      </c>
      <c r="CP169" s="5">
        <f t="shared" si="506"/>
        <v>0.37197931592649464</v>
      </c>
      <c r="CQ169" s="5">
        <f t="shared" si="507"/>
        <v>0.14363559385855657</v>
      </c>
      <c r="CR169" s="5">
        <f t="shared" ref="CR169:CS169" si="624">IF(AVERAGE(BH169:BH173)&lt;0,0,AVERAGE(BH169:BH173))</f>
        <v>0</v>
      </c>
      <c r="CS169" s="5">
        <f t="shared" si="624"/>
        <v>0.41601740992433667</v>
      </c>
      <c r="CT169" s="5">
        <f t="shared" si="509"/>
        <v>0.77911535394113041</v>
      </c>
      <c r="CU169" s="5">
        <f t="shared" si="510"/>
        <v>0.13835467966471177</v>
      </c>
    </row>
    <row r="170" spans="1:99" x14ac:dyDescent="0.25">
      <c r="A170" s="1">
        <f>eod_group_score_df_positive[[#This Row],[date]]</f>
        <v>45261</v>
      </c>
      <c r="B170" s="1" t="s">
        <v>277</v>
      </c>
      <c r="C170" s="2">
        <f>AVERAGE(eod_group_score_df_positive!C170:C174)</f>
        <v>0.28161607174775971</v>
      </c>
      <c r="D170" s="2">
        <f>AVERAGE(eod_group_score_df_positive!D170:D174)</f>
        <v>0.23840862156514434</v>
      </c>
      <c r="E170" s="2">
        <f>AVERAGE(eod_group_score_df_positive!E170:E174)</f>
        <v>0.17223465576070082</v>
      </c>
      <c r="F170" s="2">
        <f>AVERAGE(eod_group_score_df_positive!F170:F174)</f>
        <v>0.13241119718271699</v>
      </c>
      <c r="G170" s="2">
        <f>AVERAGE(eod_group_score_df_positive!G170:G174)</f>
        <v>0.33966826926126709</v>
      </c>
      <c r="H170" s="2">
        <f>AVERAGE(eod_group_score_df_positive!H170:H174)</f>
        <v>0.32532896155609564</v>
      </c>
      <c r="I170" s="2">
        <f>AVERAGE(eod_group_score_df_positive!I170:I174)</f>
        <v>0.40460167546866754</v>
      </c>
      <c r="J170" s="2">
        <f>AVERAGE(eod_group_score_df_positive!J170:J174)</f>
        <v>1.3354686444601258</v>
      </c>
      <c r="K170" s="2">
        <f>AVERAGE(eod_group_score_df_positive!K170:K174)</f>
        <v>0.21599631803597305</v>
      </c>
      <c r="L170" s="2">
        <f>AVERAGE(eod_group_score_df_positive!L170:L174)</f>
        <v>0.10300715000709655</v>
      </c>
      <c r="M170" s="2">
        <f>AVERAGE(eod_group_score_df_positive!M170:M174)</f>
        <v>0.29056467001368352</v>
      </c>
      <c r="N170" s="2">
        <f>AVERAGE(eod_group_score_df_positive!N170:N174)</f>
        <v>0.15669293993666861</v>
      </c>
      <c r="O170" s="2">
        <f>AVERAGE(eod_group_score_df_positive!O170:O174)</f>
        <v>0.32658476811606824</v>
      </c>
      <c r="P170" s="2">
        <f>AVERAGE(eod_group_score_df_positive!P170:P174)</f>
        <v>0.48558704383307594</v>
      </c>
      <c r="Q170" s="2">
        <f>AVERAGE(eod_group_score_df_positive!Q170:Q174)</f>
        <v>0.19239430525637174</v>
      </c>
      <c r="R170" s="2">
        <f>AVERAGE(eod_group_score_df_positive!R170:R174)</f>
        <v>0.16542582484685697</v>
      </c>
      <c r="S170" s="2">
        <f>AVERAGE(eod_group_score_df_positive!S170:S174)</f>
        <v>0.59162285859153008</v>
      </c>
      <c r="T170" s="2">
        <f>AVERAGE(eod_group_score_df_positive!T170:T174)</f>
        <v>0.65119990291968133</v>
      </c>
      <c r="U170" s="2">
        <f>AVERAGE(eod_group_score_df_positive!U170:U174)</f>
        <v>8.4616660953526129E-2</v>
      </c>
      <c r="V170" s="2">
        <f>AVERAGE(eod_group_score_df_positive!V170:V174)</f>
        <v>0.24736239721397041</v>
      </c>
      <c r="W170" s="2">
        <f>AVERAGE(eod_group_score_df_positive!W170:W174)</f>
        <v>0.24136198313963134</v>
      </c>
      <c r="X170" s="2">
        <f>AVERAGE(eod_group_score_df_positive!X170:X174)</f>
        <v>0.22004752391485377</v>
      </c>
      <c r="Y170" s="2">
        <f>AVERAGE(eod_group_score_df_positive!Y170:Y174)</f>
        <v>0.11907591367938605</v>
      </c>
      <c r="Z170" s="1" t="s">
        <v>277</v>
      </c>
      <c r="AA170" s="2">
        <f>ABS(AVERAGE(eod_group_score_df_negative!C170:C174))</f>
        <v>0.16303801823775793</v>
      </c>
      <c r="AB170" s="2">
        <f>ABS(AVERAGE(eod_group_score_df_negative!D170:D174))</f>
        <v>2.0228320271797915E-2</v>
      </c>
      <c r="AC170" s="2">
        <f>ABS(AVERAGE(eod_group_score_df_negative!E170:E174))</f>
        <v>0.19195754168933274</v>
      </c>
      <c r="AD170" s="2">
        <f>ABS(AVERAGE(eod_group_score_df_negative!F170:F174))</f>
        <v>9.9098393141189386E-2</v>
      </c>
      <c r="AE170" s="2">
        <f>ABS(AVERAGE(eod_group_score_df_negative!G170:G174))</f>
        <v>0.21365267924404244</v>
      </c>
      <c r="AF170" s="2">
        <f>ABS(AVERAGE(eod_group_score_df_negative!H170:H174))</f>
        <v>8.2725403080672777E-2</v>
      </c>
      <c r="AG170" s="2">
        <f>ABS(AVERAGE(eod_group_score_df_negative!I170:I174))</f>
        <v>0.29711966815988039</v>
      </c>
      <c r="AH170" s="2">
        <f>ABS(AVERAGE(eod_group_score_df_negative!J170:J174))</f>
        <v>0.16582747067066367</v>
      </c>
      <c r="AI170" s="2">
        <f>ABS(AVERAGE(eod_group_score_df_negative!K170:K174))</f>
        <v>0.12566115757467403</v>
      </c>
      <c r="AJ170" s="2">
        <f>ABS(AVERAGE(eod_group_score_df_negative!L170:L174))</f>
        <v>0.14257707431314595</v>
      </c>
      <c r="AK170" s="2">
        <f>ABS(AVERAGE(eod_group_score_df_negative!M170:M174))</f>
        <v>6.6449703825903053E-2</v>
      </c>
      <c r="AL170" s="2">
        <f>ABS(AVERAGE(eod_group_score_df_negative!N170:N174))</f>
        <v>0.10732632009675525</v>
      </c>
      <c r="AM170" s="2">
        <f>ABS(AVERAGE(eod_group_score_df_negative!O170:O174))</f>
        <v>0.22496584796621705</v>
      </c>
      <c r="AN170" s="2">
        <f>ABS(AVERAGE(eod_group_score_df_negative!P170:P174))</f>
        <v>0.22770755489257496</v>
      </c>
      <c r="AO170" s="2">
        <f>ABS(AVERAGE(eod_group_score_df_negative!Q170:Q174))</f>
        <v>0.21094972115589336</v>
      </c>
      <c r="AP170" s="2">
        <f>ABS(AVERAGE(eod_group_score_df_negative!R170:R174))</f>
        <v>7.9528249381678712E-2</v>
      </c>
      <c r="AQ170" s="2">
        <f>ABS(AVERAGE(eod_group_score_df_negative!S170:S174))</f>
        <v>0.11634499529688594</v>
      </c>
      <c r="AR170" s="2">
        <f>ABS(AVERAGE(eod_group_score_df_negative!T170:T174))</f>
        <v>0.17740704449657616</v>
      </c>
      <c r="AS170" s="2">
        <f>ABS(AVERAGE(eod_group_score_df_negative!U170:U174))</f>
        <v>0.27163072059571458</v>
      </c>
      <c r="AT170" s="2">
        <f>ABS(AVERAGE(eod_group_score_df_negative!V170:V174))</f>
        <v>0.1250019479616587</v>
      </c>
      <c r="AU170" s="2">
        <f>ABS(AVERAGE(eod_group_score_df_negative!W170:W174))</f>
        <v>8.3815749613277868E-2</v>
      </c>
      <c r="AV170" s="2">
        <f>ABS(AVERAGE(eod_group_score_df_negative!X170:X174))</f>
        <v>0.16135578456533728</v>
      </c>
      <c r="AW170" s="2">
        <f>ABS(AVERAGE(eod_group_score_df_negative!Y170:Y174))</f>
        <v>0.10597090618503127</v>
      </c>
      <c r="AX170" t="s">
        <v>277</v>
      </c>
      <c r="AY170" s="4">
        <f t="shared" si="468"/>
        <v>0.2666748292225623</v>
      </c>
      <c r="AZ170" s="4">
        <f t="shared" si="469"/>
        <v>0.84357748643230657</v>
      </c>
      <c r="BA170" s="4">
        <f t="shared" si="470"/>
        <v>-5.4155157817014618E-2</v>
      </c>
      <c r="BB170" s="4">
        <f t="shared" si="471"/>
        <v>0.14389384040168474</v>
      </c>
      <c r="BC170" s="4">
        <f t="shared" si="472"/>
        <v>0.22774411552216051</v>
      </c>
      <c r="BD170" s="4">
        <f t="shared" si="473"/>
        <v>0.59453734477605114</v>
      </c>
      <c r="BE170" s="4">
        <f t="shared" si="474"/>
        <v>0.15316907243123865</v>
      </c>
      <c r="BF170" s="4">
        <f t="shared" si="475"/>
        <v>0.77908759104966152</v>
      </c>
      <c r="BG170" s="4">
        <f t="shared" si="476"/>
        <v>0.26440270419911721</v>
      </c>
      <c r="BH170" s="4">
        <f t="shared" si="477"/>
        <v>-0.1611256766006684</v>
      </c>
      <c r="BI170" s="4">
        <f t="shared" si="478"/>
        <v>0.62774773961476316</v>
      </c>
      <c r="BJ170" s="4">
        <f t="shared" si="479"/>
        <v>0.18698113097379235</v>
      </c>
      <c r="BK170" s="4">
        <f t="shared" si="480"/>
        <v>0.18424223849419247</v>
      </c>
      <c r="BL170" s="4">
        <f t="shared" si="481"/>
        <v>0.36153293379933077</v>
      </c>
      <c r="BM170" s="4">
        <f t="shared" si="482"/>
        <v>-4.6003943741454584E-2</v>
      </c>
      <c r="BN170" s="4">
        <f t="shared" si="483"/>
        <v>0.35066808231586338</v>
      </c>
      <c r="BO170" s="4">
        <f t="shared" si="484"/>
        <v>0.67132689808477308</v>
      </c>
      <c r="BP170" s="4">
        <f t="shared" si="485"/>
        <v>0.571794455622747</v>
      </c>
      <c r="BQ170" s="4">
        <f t="shared" si="486"/>
        <v>-0.52495560480727144</v>
      </c>
      <c r="BR170" s="4">
        <f t="shared" si="487"/>
        <v>0.32860409659952611</v>
      </c>
      <c r="BS170" s="4">
        <f t="shared" si="488"/>
        <v>0.48449268709941823</v>
      </c>
      <c r="BT170" s="4">
        <f t="shared" si="489"/>
        <v>0.15388366604209666</v>
      </c>
      <c r="BU170" s="4">
        <f t="shared" si="490"/>
        <v>5.8232360280629961E-2</v>
      </c>
      <c r="BV170" t="s">
        <v>277</v>
      </c>
      <c r="BW170" s="1">
        <f t="shared" si="464"/>
        <v>45261</v>
      </c>
      <c r="BX170">
        <f>group_stock_price_index[[#This Row],[VNINDEX]]</f>
        <v>1102.1600000000001</v>
      </c>
      <c r="BY170" s="5">
        <f t="shared" si="491"/>
        <v>7.6535192825577011E-2</v>
      </c>
      <c r="BZ170" s="5">
        <f t="shared" si="492"/>
        <v>0</v>
      </c>
      <c r="CA170" s="5">
        <f t="shared" si="493"/>
        <v>6.3817725040153123E-2</v>
      </c>
      <c r="CB170" s="5">
        <f t="shared" si="494"/>
        <v>0.22731879756283532</v>
      </c>
      <c r="CC170" s="5">
        <f t="shared" si="495"/>
        <v>0</v>
      </c>
      <c r="CD170" s="5">
        <f t="shared" ref="CD170:CE170" si="625">IF(AVERAGE(BS170:BS174)&lt;0,0,AVERAGE(BS170:BS174))</f>
        <v>2.4777404660402447E-2</v>
      </c>
      <c r="CE170" s="5">
        <f t="shared" si="625"/>
        <v>0</v>
      </c>
      <c r="CF170" s="5">
        <f t="shared" ref="CF170:CG170" si="626">IF(AVERAGE(BE170:BE174)&lt;0,0,AVERAGE(BE170:BE174))</f>
        <v>5.7623076961212681E-2</v>
      </c>
      <c r="CG170" s="5">
        <f t="shared" si="626"/>
        <v>0.21211605894725807</v>
      </c>
      <c r="CH170" s="5">
        <f t="shared" si="498"/>
        <v>0</v>
      </c>
      <c r="CI170" s="5">
        <f t="shared" si="499"/>
        <v>0.34942782717334009</v>
      </c>
      <c r="CJ170" s="5">
        <f t="shared" si="500"/>
        <v>0</v>
      </c>
      <c r="CK170" s="5">
        <f t="shared" si="501"/>
        <v>0</v>
      </c>
      <c r="CL170" s="5">
        <f t="shared" si="502"/>
        <v>0.31441299248712201</v>
      </c>
      <c r="CM170" s="5">
        <f t="shared" si="503"/>
        <v>0</v>
      </c>
      <c r="CN170" s="5">
        <f t="shared" si="504"/>
        <v>0</v>
      </c>
      <c r="CO170" s="5">
        <f t="shared" si="505"/>
        <v>2.772375823343427E-2</v>
      </c>
      <c r="CP170" s="5">
        <f t="shared" si="506"/>
        <v>0.19639578592557855</v>
      </c>
      <c r="CQ170" s="5">
        <f t="shared" si="507"/>
        <v>0</v>
      </c>
      <c r="CR170" s="5">
        <f t="shared" ref="CR170:CS170" si="627">IF(AVERAGE(BH170:BH174)&lt;0,0,AVERAGE(BH170:BH174))</f>
        <v>0</v>
      </c>
      <c r="CS170" s="5">
        <f t="shared" si="627"/>
        <v>0.24933022602900462</v>
      </c>
      <c r="CT170" s="5">
        <f t="shared" si="509"/>
        <v>0.60793509496288034</v>
      </c>
      <c r="CU170" s="5">
        <f t="shared" si="510"/>
        <v>0</v>
      </c>
    </row>
    <row r="171" spans="1:99" x14ac:dyDescent="0.25">
      <c r="A171" s="1">
        <f>eod_group_score_df_positive[[#This Row],[date]]</f>
        <v>45260</v>
      </c>
      <c r="B171" s="1" t="s">
        <v>277</v>
      </c>
      <c r="C171" s="2">
        <f>AVERAGE(eod_group_score_df_positive!C171:C175)</f>
        <v>0.47659165303095552</v>
      </c>
      <c r="D171" s="2">
        <f>AVERAGE(eod_group_score_df_positive!D171:D175)</f>
        <v>0.24622329198437773</v>
      </c>
      <c r="E171" s="2">
        <f>AVERAGE(eod_group_score_df_positive!E171:E175)</f>
        <v>0.2461597950626544</v>
      </c>
      <c r="F171" s="2">
        <f>AVERAGE(eod_group_score_df_positive!F171:F175)</f>
        <v>0.44717719405518325</v>
      </c>
      <c r="G171" s="2">
        <f>AVERAGE(eod_group_score_df_positive!G171:G175)</f>
        <v>0.68169340030332226</v>
      </c>
      <c r="H171" s="2">
        <f>AVERAGE(eod_group_score_df_positive!H171:H175)</f>
        <v>0.34460095920863604</v>
      </c>
      <c r="I171" s="2">
        <f>AVERAGE(eod_group_score_df_positive!I171:I175)</f>
        <v>0.424473590784055</v>
      </c>
      <c r="J171" s="2">
        <f>AVERAGE(eod_group_score_df_positive!J171:J175)</f>
        <v>1.3612076808102038</v>
      </c>
      <c r="K171" s="2">
        <f>AVERAGE(eod_group_score_df_positive!K171:K175)</f>
        <v>0.21518068467297166</v>
      </c>
      <c r="L171" s="2">
        <f>AVERAGE(eod_group_score_df_positive!L171:L175)</f>
        <v>0.11115268043281039</v>
      </c>
      <c r="M171" s="2">
        <f>AVERAGE(eod_group_score_df_positive!M171:M175)</f>
        <v>0.18762080025235026</v>
      </c>
      <c r="N171" s="2">
        <f>AVERAGE(eod_group_score_df_positive!N171:N175)</f>
        <v>0.28551003008772263</v>
      </c>
      <c r="O171" s="2">
        <f>AVERAGE(eod_group_score_df_positive!O171:O175)</f>
        <v>0.32054360762353085</v>
      </c>
      <c r="P171" s="2">
        <f>AVERAGE(eod_group_score_df_positive!P171:P175)</f>
        <v>0.54996210616803731</v>
      </c>
      <c r="Q171" s="2">
        <f>AVERAGE(eod_group_score_df_positive!Q171:Q175)</f>
        <v>0.22153579523088571</v>
      </c>
      <c r="R171" s="2">
        <f>AVERAGE(eod_group_score_df_positive!R171:R175)</f>
        <v>0.41542876433957493</v>
      </c>
      <c r="S171" s="2">
        <f>AVERAGE(eod_group_score_df_positive!S171:S175)</f>
        <v>0.77872953761734109</v>
      </c>
      <c r="T171" s="2">
        <f>AVERAGE(eod_group_score_df_positive!T171:T175)</f>
        <v>0.38359404308494449</v>
      </c>
      <c r="U171" s="2">
        <f>AVERAGE(eod_group_score_df_positive!U171:U175)</f>
        <v>4.7421347371570374E-2</v>
      </c>
      <c r="V171" s="2">
        <f>AVERAGE(eod_group_score_df_positive!V171:V175)</f>
        <v>0.24240774794184664</v>
      </c>
      <c r="W171" s="2">
        <f>AVERAGE(eod_group_score_df_positive!W171:W175)</f>
        <v>0.21546042249943467</v>
      </c>
      <c r="X171" s="2">
        <f>AVERAGE(eod_group_score_df_positive!X171:X175)</f>
        <v>0.28566044446377747</v>
      </c>
      <c r="Y171" s="2">
        <f>AVERAGE(eod_group_score_df_positive!Y171:Y175)</f>
        <v>0.12375740370256934</v>
      </c>
      <c r="Z171" s="1" t="s">
        <v>277</v>
      </c>
      <c r="AA171" s="2">
        <f>ABS(AVERAGE(eod_group_score_df_negative!C171:C175))</f>
        <v>0.16336340116547179</v>
      </c>
      <c r="AB171" s="2">
        <f>ABS(AVERAGE(eod_group_score_df_negative!D171:D175))</f>
        <v>2.2120173402891397E-2</v>
      </c>
      <c r="AC171" s="2">
        <f>ABS(AVERAGE(eod_group_score_df_negative!E171:E175))</f>
        <v>0.18573736398561791</v>
      </c>
      <c r="AD171" s="2">
        <f>ABS(AVERAGE(eod_group_score_df_negative!F171:F175))</f>
        <v>9.8313668108228974E-2</v>
      </c>
      <c r="AE171" s="2">
        <f>ABS(AVERAGE(eod_group_score_df_negative!G171:G175))</f>
        <v>0.2149095389421353</v>
      </c>
      <c r="AF171" s="2">
        <f>ABS(AVERAGE(eod_group_score_df_negative!H171:H175))</f>
        <v>7.2586283907061705E-2</v>
      </c>
      <c r="AG171" s="2">
        <f>ABS(AVERAGE(eod_group_score_df_negative!I171:I175))</f>
        <v>0.28946395123208912</v>
      </c>
      <c r="AH171" s="2">
        <f>ABS(AVERAGE(eod_group_score_df_negative!J171:J175))</f>
        <v>0.17072493637834255</v>
      </c>
      <c r="AI171" s="2">
        <f>ABS(AVERAGE(eod_group_score_df_negative!K171:K175))</f>
        <v>0.1278146570894419</v>
      </c>
      <c r="AJ171" s="2">
        <f>ABS(AVERAGE(eod_group_score_df_negative!L171:L175))</f>
        <v>0.15303095709053044</v>
      </c>
      <c r="AK171" s="2">
        <f>ABS(AVERAGE(eod_group_score_df_negative!M171:M175))</f>
        <v>6.5122737854399274E-2</v>
      </c>
      <c r="AL171" s="2">
        <f>ABS(AVERAGE(eod_group_score_df_negative!N171:N175))</f>
        <v>0.10730718505701793</v>
      </c>
      <c r="AM171" s="2">
        <f>ABS(AVERAGE(eod_group_score_df_negative!O171:O175))</f>
        <v>0.22943812027422625</v>
      </c>
      <c r="AN171" s="2">
        <f>ABS(AVERAGE(eod_group_score_df_negative!P171:P175))</f>
        <v>0.23993115291707209</v>
      </c>
      <c r="AO171" s="2">
        <f>ABS(AVERAGE(eod_group_score_df_negative!Q171:Q175))</f>
        <v>0.21028911768869155</v>
      </c>
      <c r="AP171" s="2">
        <f>ABS(AVERAGE(eod_group_score_df_negative!R171:R175))</f>
        <v>7.2902213751026915E-2</v>
      </c>
      <c r="AQ171" s="2">
        <f>ABS(AVERAGE(eod_group_score_df_negative!S171:S175))</f>
        <v>0.11472370864661821</v>
      </c>
      <c r="AR171" s="2">
        <f>ABS(AVERAGE(eod_group_score_df_negative!T171:T175))</f>
        <v>0.18639737455741937</v>
      </c>
      <c r="AS171" s="2">
        <f>ABS(AVERAGE(eod_group_score_df_negative!U171:U175))</f>
        <v>0.26721714277914316</v>
      </c>
      <c r="AT171" s="2">
        <f>ABS(AVERAGE(eod_group_score_df_negative!V171:V175))</f>
        <v>0.12586891532841077</v>
      </c>
      <c r="AU171" s="2">
        <f>ABS(AVERAGE(eod_group_score_df_negative!W171:W175))</f>
        <v>8.3302220310669639E-2</v>
      </c>
      <c r="AV171" s="2">
        <f>ABS(AVERAGE(eod_group_score_df_negative!X171:X175))</f>
        <v>0.15992012801987579</v>
      </c>
      <c r="AW171" s="2">
        <f>ABS(AVERAGE(eod_group_score_df_negative!Y171:Y175))</f>
        <v>0.11288546739922138</v>
      </c>
      <c r="AX171" t="s">
        <v>277</v>
      </c>
      <c r="AY171" s="4">
        <f t="shared" si="468"/>
        <v>0.48945351679235544</v>
      </c>
      <c r="AZ171" s="4">
        <f t="shared" si="469"/>
        <v>0.83513536749651862</v>
      </c>
      <c r="BA171" s="4">
        <f t="shared" si="470"/>
        <v>0.13990004289489477</v>
      </c>
      <c r="BB171" s="4">
        <f t="shared" si="471"/>
        <v>0.63954054988815834</v>
      </c>
      <c r="BC171" s="4">
        <f t="shared" si="472"/>
        <v>0.52061379784680628</v>
      </c>
      <c r="BD171" s="4">
        <f t="shared" si="473"/>
        <v>0.65202059696282944</v>
      </c>
      <c r="BE171" s="4">
        <f t="shared" si="474"/>
        <v>0.18910567326478109</v>
      </c>
      <c r="BF171" s="4">
        <f t="shared" si="475"/>
        <v>0.77711168955764831</v>
      </c>
      <c r="BG171" s="4">
        <f t="shared" si="476"/>
        <v>0.25471490993031204</v>
      </c>
      <c r="BH171" s="4">
        <f t="shared" si="477"/>
        <v>-0.15851957013810164</v>
      </c>
      <c r="BI171" s="4">
        <f t="shared" si="478"/>
        <v>0.4846733701504658</v>
      </c>
      <c r="BJ171" s="4">
        <f t="shared" si="479"/>
        <v>0.45365334858107653</v>
      </c>
      <c r="BK171" s="4">
        <f t="shared" si="480"/>
        <v>0.16565184392133356</v>
      </c>
      <c r="BL171" s="4">
        <f t="shared" si="481"/>
        <v>0.39249727692328612</v>
      </c>
      <c r="BM171" s="4">
        <f t="shared" si="482"/>
        <v>2.6044531488827589E-2</v>
      </c>
      <c r="BN171" s="4">
        <f t="shared" si="483"/>
        <v>0.70142294049794607</v>
      </c>
      <c r="BO171" s="4">
        <f t="shared" si="484"/>
        <v>0.74319034795308236</v>
      </c>
      <c r="BP171" s="4">
        <f t="shared" si="485"/>
        <v>0.34596427669592467</v>
      </c>
      <c r="BQ171" s="4">
        <f t="shared" si="486"/>
        <v>-0.69856613951550994</v>
      </c>
      <c r="BR171" s="4">
        <f t="shared" si="487"/>
        <v>0.31644370723516252</v>
      </c>
      <c r="BS171" s="4">
        <f t="shared" si="488"/>
        <v>0.44235183135920286</v>
      </c>
      <c r="BT171" s="4">
        <f t="shared" si="489"/>
        <v>0.28219434196385357</v>
      </c>
      <c r="BU171" s="4">
        <f t="shared" si="490"/>
        <v>4.5942378288131268E-2</v>
      </c>
      <c r="BV171" t="s">
        <v>277</v>
      </c>
      <c r="BW171" s="1">
        <f t="shared" si="464"/>
        <v>45260</v>
      </c>
      <c r="BX171">
        <f>group_stock_price_index[[#This Row],[VNINDEX]]</f>
        <v>1094.1300000000001</v>
      </c>
      <c r="BY171" s="5">
        <f t="shared" si="491"/>
        <v>6.5998960013479348E-3</v>
      </c>
      <c r="BZ171" s="5">
        <f t="shared" si="492"/>
        <v>0</v>
      </c>
      <c r="CA171" s="5">
        <f t="shared" si="493"/>
        <v>4.2330930343013308E-2</v>
      </c>
      <c r="CB171" s="5">
        <f t="shared" si="494"/>
        <v>5.6564283813576963E-2</v>
      </c>
      <c r="CC171" s="5">
        <f t="shared" si="495"/>
        <v>0</v>
      </c>
      <c r="CD171" s="5">
        <f t="shared" ref="CD171:CE171" si="628">IF(AVERAGE(BS171:BS175)&lt;0,0,AVERAGE(BS171:BS175))</f>
        <v>0</v>
      </c>
      <c r="CE171" s="5">
        <f t="shared" si="628"/>
        <v>0</v>
      </c>
      <c r="CF171" s="5">
        <f t="shared" ref="CF171:CG171" si="629">IF(AVERAGE(BE171:BE175)&lt;0,0,AVERAGE(BE171:BE175))</f>
        <v>7.074802187780635E-2</v>
      </c>
      <c r="CG171" s="5">
        <f t="shared" si="629"/>
        <v>6.8953707677139209E-2</v>
      </c>
      <c r="CH171" s="5">
        <f t="shared" si="498"/>
        <v>0</v>
      </c>
      <c r="CI171" s="5">
        <f t="shared" si="499"/>
        <v>0.35257082851911337</v>
      </c>
      <c r="CJ171" s="5">
        <f t="shared" si="500"/>
        <v>0</v>
      </c>
      <c r="CK171" s="5">
        <f t="shared" si="501"/>
        <v>0</v>
      </c>
      <c r="CL171" s="5">
        <f t="shared" si="502"/>
        <v>0.25459754768785864</v>
      </c>
      <c r="CM171" s="5">
        <f t="shared" si="503"/>
        <v>3.0878529023503111E-2</v>
      </c>
      <c r="CN171" s="5">
        <f t="shared" si="504"/>
        <v>0</v>
      </c>
      <c r="CO171" s="5">
        <f t="shared" si="505"/>
        <v>0</v>
      </c>
      <c r="CP171" s="5">
        <f t="shared" si="506"/>
        <v>8.0483795715838038E-2</v>
      </c>
      <c r="CQ171" s="5">
        <f t="shared" si="507"/>
        <v>0</v>
      </c>
      <c r="CR171" s="5">
        <f t="shared" ref="CR171:CS171" si="630">IF(AVERAGE(BH171:BH175)&lt;0,0,AVERAGE(BH171:BH175))</f>
        <v>0</v>
      </c>
      <c r="CS171" s="5">
        <f t="shared" si="630"/>
        <v>0.11380384607051504</v>
      </c>
      <c r="CT171" s="5">
        <f t="shared" si="509"/>
        <v>0.41231330984348702</v>
      </c>
      <c r="CU171" s="5">
        <f t="shared" si="510"/>
        <v>0</v>
      </c>
    </row>
    <row r="172" spans="1:99" x14ac:dyDescent="0.25">
      <c r="A172" s="1">
        <f>eod_group_score_df_positive[[#This Row],[date]]</f>
        <v>45259</v>
      </c>
      <c r="B172" s="1" t="s">
        <v>277</v>
      </c>
      <c r="C172" s="2">
        <f>AVERAGE(eod_group_score_df_positive!C172:C176)</f>
        <v>0.45740765263845529</v>
      </c>
      <c r="D172" s="2">
        <f>AVERAGE(eod_group_score_df_positive!D172:D176)</f>
        <v>0.24185908349623125</v>
      </c>
      <c r="E172" s="2">
        <f>AVERAGE(eod_group_score_df_positive!E172:E176)</f>
        <v>0.24041072026576965</v>
      </c>
      <c r="F172" s="2">
        <f>AVERAGE(eod_group_score_df_positive!F172:F176)</f>
        <v>0.41685637752902494</v>
      </c>
      <c r="G172" s="2">
        <f>AVERAGE(eod_group_score_df_positive!G172:G176)</f>
        <v>0.67974195064123344</v>
      </c>
      <c r="H172" s="2">
        <f>AVERAGE(eod_group_score_df_positive!H172:H176)</f>
        <v>0.4296677147314556</v>
      </c>
      <c r="I172" s="2">
        <f>AVERAGE(eod_group_score_df_positive!I172:I176)</f>
        <v>0.42178362937032132</v>
      </c>
      <c r="J172" s="2">
        <f>AVERAGE(eod_group_score_df_positive!J172:J176)</f>
        <v>1.3610640030093337</v>
      </c>
      <c r="K172" s="2">
        <f>AVERAGE(eod_group_score_df_positive!K172:K176)</f>
        <v>0.24260236844013799</v>
      </c>
      <c r="L172" s="2">
        <f>AVERAGE(eod_group_score_df_positive!L172:L176)</f>
        <v>0.11317237724853954</v>
      </c>
      <c r="M172" s="2">
        <f>AVERAGE(eod_group_score_df_positive!M172:M176)</f>
        <v>0.17118319900044457</v>
      </c>
      <c r="N172" s="2">
        <f>AVERAGE(eod_group_score_df_positive!N172:N176)</f>
        <v>0.26525140989735857</v>
      </c>
      <c r="O172" s="2">
        <f>AVERAGE(eod_group_score_df_positive!O172:O176)</f>
        <v>0.31712815401010275</v>
      </c>
      <c r="P172" s="2">
        <f>AVERAGE(eod_group_score_df_positive!P172:P176)</f>
        <v>0.64445295350829301</v>
      </c>
      <c r="Q172" s="2">
        <f>AVERAGE(eod_group_score_df_positive!Q172:Q176)</f>
        <v>0.21889234241311625</v>
      </c>
      <c r="R172" s="2">
        <f>AVERAGE(eod_group_score_df_positive!R172:R176)</f>
        <v>0.40735731453205498</v>
      </c>
      <c r="S172" s="2">
        <f>AVERAGE(eod_group_score_df_positive!S172:S176)</f>
        <v>0.77863401612714533</v>
      </c>
      <c r="T172" s="2">
        <f>AVERAGE(eod_group_score_df_positive!T172:T176)</f>
        <v>0.34010073931399132</v>
      </c>
      <c r="U172" s="2">
        <f>AVERAGE(eod_group_score_df_positive!U172:U176)</f>
        <v>4.7421347371570374E-2</v>
      </c>
      <c r="V172" s="2">
        <f>AVERAGE(eod_group_score_df_positive!V172:V176)</f>
        <v>0.2266876279682784</v>
      </c>
      <c r="W172" s="2">
        <f>AVERAGE(eod_group_score_df_positive!W172:W176)</f>
        <v>0.13579186864313114</v>
      </c>
      <c r="X172" s="2">
        <f>AVERAGE(eod_group_score_df_positive!X172:X176)</f>
        <v>0.26906289898707969</v>
      </c>
      <c r="Y172" s="2">
        <f>AVERAGE(eod_group_score_df_positive!Y172:Y176)</f>
        <v>0.12602476627535231</v>
      </c>
      <c r="Z172" s="1" t="s">
        <v>277</v>
      </c>
      <c r="AA172" s="2">
        <f>ABS(AVERAGE(eod_group_score_df_negative!C172:C176))</f>
        <v>0.59178207896146062</v>
      </c>
      <c r="AB172" s="2">
        <f>ABS(AVERAGE(eod_group_score_df_negative!D172:D176))</f>
        <v>5.0584801595343717E-2</v>
      </c>
      <c r="AC172" s="2">
        <f>ABS(AVERAGE(eod_group_score_df_negative!E172:E176))</f>
        <v>0.6193648356369148</v>
      </c>
      <c r="AD172" s="2">
        <f>ABS(AVERAGE(eod_group_score_df_negative!F172:F176))</f>
        <v>0.80291178031889177</v>
      </c>
      <c r="AE172" s="2">
        <f>ABS(AVERAGE(eod_group_score_df_negative!G172:G176))</f>
        <v>1.0361566862691292</v>
      </c>
      <c r="AF172" s="2">
        <f>ABS(AVERAGE(eod_group_score_df_negative!H172:H176))</f>
        <v>0.31787823778127305</v>
      </c>
      <c r="AG172" s="2">
        <f>ABS(AVERAGE(eod_group_score_df_negative!I172:I176))</f>
        <v>0.43827987266908208</v>
      </c>
      <c r="AH172" s="2">
        <f>ABS(AVERAGE(eod_group_score_df_negative!J172:J176))</f>
        <v>0.67516703761410213</v>
      </c>
      <c r="AI172" s="2">
        <f>ABS(AVERAGE(eod_group_score_df_negative!K172:K176))</f>
        <v>0.41295623559941913</v>
      </c>
      <c r="AJ172" s="2">
        <f>ABS(AVERAGE(eod_group_score_df_negative!L172:L176))</f>
        <v>0.71000531745838236</v>
      </c>
      <c r="AK172" s="2">
        <f>ABS(AVERAGE(eod_group_score_df_negative!M172:M176))</f>
        <v>0.14343512772978184</v>
      </c>
      <c r="AL172" s="2">
        <f>ABS(AVERAGE(eod_group_score_df_negative!N172:N176))</f>
        <v>0.49921129887155757</v>
      </c>
      <c r="AM172" s="2">
        <f>ABS(AVERAGE(eod_group_score_df_negative!O172:O176))</f>
        <v>0.15696270737931944</v>
      </c>
      <c r="AN172" s="2">
        <f>ABS(AVERAGE(eod_group_score_df_negative!P172:P176))</f>
        <v>0.26368053600576657</v>
      </c>
      <c r="AO172" s="2">
        <f>ABS(AVERAGE(eod_group_score_df_negative!Q172:Q176))</f>
        <v>0.47584043997510311</v>
      </c>
      <c r="AP172" s="2">
        <f>ABS(AVERAGE(eod_group_score_df_negative!R172:R176))</f>
        <v>1.069155525337504</v>
      </c>
      <c r="AQ172" s="2">
        <f>ABS(AVERAGE(eod_group_score_df_negative!S172:S176))</f>
        <v>0.74905977048576777</v>
      </c>
      <c r="AR172" s="2">
        <f>ABS(AVERAGE(eod_group_score_df_negative!T172:T176))</f>
        <v>0.25685357971340739</v>
      </c>
      <c r="AS172" s="2">
        <f>ABS(AVERAGE(eod_group_score_df_negative!U172:U176))</f>
        <v>0.65497736553950836</v>
      </c>
      <c r="AT172" s="2">
        <f>ABS(AVERAGE(eod_group_score_df_negative!V172:V176))</f>
        <v>0.59314098561679762</v>
      </c>
      <c r="AU172" s="2">
        <f>ABS(AVERAGE(eod_group_score_df_negative!W172:W176))</f>
        <v>0.2520051769520219</v>
      </c>
      <c r="AV172" s="2">
        <f>ABS(AVERAGE(eod_group_score_df_negative!X172:X176))</f>
        <v>0.63834350427642128</v>
      </c>
      <c r="AW172" s="2">
        <f>ABS(AVERAGE(eod_group_score_df_negative!Y172:Y176))</f>
        <v>0.10474567964314183</v>
      </c>
      <c r="AX172" t="s">
        <v>277</v>
      </c>
      <c r="AY172" s="4">
        <f t="shared" si="468"/>
        <v>-0.128074477166391</v>
      </c>
      <c r="AZ172" s="4">
        <f t="shared" si="469"/>
        <v>0.65405464655550061</v>
      </c>
      <c r="BA172" s="4">
        <f t="shared" si="470"/>
        <v>-0.44075935023911966</v>
      </c>
      <c r="BB172" s="4">
        <f t="shared" si="471"/>
        <v>-0.31649900049120733</v>
      </c>
      <c r="BC172" s="4">
        <f t="shared" si="472"/>
        <v>-0.20771316437995083</v>
      </c>
      <c r="BD172" s="4">
        <f t="shared" si="473"/>
        <v>0.14954194665147236</v>
      </c>
      <c r="BE172" s="4">
        <f t="shared" si="474"/>
        <v>-1.918026199186975E-2</v>
      </c>
      <c r="BF172" s="4">
        <f t="shared" si="475"/>
        <v>0.33684633605488573</v>
      </c>
      <c r="BG172" s="4">
        <f t="shared" si="476"/>
        <v>-0.25986062284829964</v>
      </c>
      <c r="BH172" s="4">
        <f t="shared" si="477"/>
        <v>-0.72503536483982933</v>
      </c>
      <c r="BI172" s="4">
        <f t="shared" si="478"/>
        <v>8.8195978788151386E-2</v>
      </c>
      <c r="BJ172" s="4">
        <f t="shared" si="479"/>
        <v>-0.30604486823296573</v>
      </c>
      <c r="BK172" s="4">
        <f t="shared" si="480"/>
        <v>0.33783702592660203</v>
      </c>
      <c r="BL172" s="4">
        <f t="shared" si="481"/>
        <v>0.41929124065920859</v>
      </c>
      <c r="BM172" s="4">
        <f t="shared" si="482"/>
        <v>-0.36985169560978526</v>
      </c>
      <c r="BN172" s="4">
        <f t="shared" si="483"/>
        <v>-0.44821703742441876</v>
      </c>
      <c r="BO172" s="4">
        <f t="shared" si="484"/>
        <v>1.9358752323623267E-2</v>
      </c>
      <c r="BP172" s="4">
        <f t="shared" si="485"/>
        <v>0.13945314900513031</v>
      </c>
      <c r="BQ172" s="4">
        <f t="shared" si="486"/>
        <v>-0.86497313705193613</v>
      </c>
      <c r="BR172" s="4">
        <f t="shared" si="487"/>
        <v>-0.44698776253494504</v>
      </c>
      <c r="BS172" s="4">
        <f t="shared" si="488"/>
        <v>-0.29967558966453167</v>
      </c>
      <c r="BT172" s="4">
        <f t="shared" si="489"/>
        <v>-0.40696275005468141</v>
      </c>
      <c r="BU172" s="4">
        <f t="shared" si="490"/>
        <v>9.2208889866798829E-2</v>
      </c>
      <c r="BV172" t="s">
        <v>277</v>
      </c>
      <c r="BW172" s="1">
        <f t="shared" si="464"/>
        <v>45259</v>
      </c>
      <c r="BX172">
        <f>group_stock_price_index[[#This Row],[VNINDEX]]</f>
        <v>1102.8</v>
      </c>
      <c r="BY172" s="5">
        <f t="shared" si="491"/>
        <v>0</v>
      </c>
      <c r="BZ172" s="5">
        <f t="shared" si="492"/>
        <v>0</v>
      </c>
      <c r="CA172" s="5">
        <f t="shared" si="493"/>
        <v>0</v>
      </c>
      <c r="CB172" s="5">
        <f t="shared" si="494"/>
        <v>0</v>
      </c>
      <c r="CC172" s="5">
        <f t="shared" si="495"/>
        <v>0</v>
      </c>
      <c r="CD172" s="5">
        <f t="shared" ref="CD172:CE172" si="631">IF(AVERAGE(BS172:BS176)&lt;0,0,AVERAGE(BS172:BS176))</f>
        <v>4.4770104000429354E-3</v>
      </c>
      <c r="CE172" s="5">
        <f t="shared" si="631"/>
        <v>0</v>
      </c>
      <c r="CF172" s="5">
        <f t="shared" ref="CF172:CG172" si="632">IF(AVERAGE(BE172:BE176)&lt;0,0,AVERAGE(BE172:BE176))</f>
        <v>3.3561088193941234E-2</v>
      </c>
      <c r="CG172" s="5">
        <f t="shared" si="632"/>
        <v>0</v>
      </c>
      <c r="CH172" s="5">
        <f t="shared" si="498"/>
        <v>0</v>
      </c>
      <c r="CI172" s="5">
        <f t="shared" si="499"/>
        <v>0.26839934100162421</v>
      </c>
      <c r="CJ172" s="5">
        <f t="shared" si="500"/>
        <v>0</v>
      </c>
      <c r="CK172" s="5">
        <f t="shared" si="501"/>
        <v>0</v>
      </c>
      <c r="CL172" s="5">
        <f t="shared" si="502"/>
        <v>0.1396533273821165</v>
      </c>
      <c r="CM172" s="5">
        <f t="shared" si="503"/>
        <v>0</v>
      </c>
      <c r="CN172" s="5">
        <f t="shared" si="504"/>
        <v>0</v>
      </c>
      <c r="CO172" s="5">
        <f t="shared" si="505"/>
        <v>0</v>
      </c>
      <c r="CP172" s="5">
        <f t="shared" si="506"/>
        <v>0</v>
      </c>
      <c r="CQ172" s="5">
        <f t="shared" si="507"/>
        <v>0</v>
      </c>
      <c r="CR172" s="5">
        <f t="shared" ref="CR172:CS172" si="633">IF(AVERAGE(BH172:BH176)&lt;0,0,AVERAGE(BH172:BH176))</f>
        <v>0</v>
      </c>
      <c r="CS172" s="5">
        <f t="shared" si="633"/>
        <v>0</v>
      </c>
      <c r="CT172" s="5">
        <f t="shared" si="509"/>
        <v>0.14349162644632166</v>
      </c>
      <c r="CU172" s="5">
        <f t="shared" si="510"/>
        <v>0</v>
      </c>
    </row>
    <row r="173" spans="1:99" x14ac:dyDescent="0.25">
      <c r="A173" s="1">
        <f>eod_group_score_df_positive[[#This Row],[date]]</f>
        <v>45258</v>
      </c>
      <c r="B173" s="1" t="s">
        <v>277</v>
      </c>
      <c r="C173" s="2">
        <f>AVERAGE(eod_group_score_df_positive!C173:C177)</f>
        <v>0.49035965031269874</v>
      </c>
      <c r="D173" s="2">
        <f>AVERAGE(eod_group_score_df_positive!D173:D177)</f>
        <v>0.24161782000967619</v>
      </c>
      <c r="E173" s="2">
        <f>AVERAGE(eod_group_score_df_positive!E173:E177)</f>
        <v>0.43105064228647089</v>
      </c>
      <c r="F173" s="2">
        <f>AVERAGE(eod_group_score_df_positive!F173:F177)</f>
        <v>0.47476493095980893</v>
      </c>
      <c r="G173" s="2">
        <f>AVERAGE(eod_group_score_df_positive!G173:G177)</f>
        <v>0.85963785464641695</v>
      </c>
      <c r="H173" s="2">
        <f>AVERAGE(eod_group_score_df_positive!H173:H177)</f>
        <v>0.39263266152813853</v>
      </c>
      <c r="I173" s="2">
        <f>AVERAGE(eod_group_score_df_positive!I173:I177)</f>
        <v>0.25785834530840901</v>
      </c>
      <c r="J173" s="2">
        <f>AVERAGE(eod_group_score_df_positive!J173:J177)</f>
        <v>8.4268582026442787E-2</v>
      </c>
      <c r="K173" s="2">
        <f>AVERAGE(eod_group_score_df_positive!K173:K177)</f>
        <v>0.21036472553301677</v>
      </c>
      <c r="L173" s="2">
        <f>AVERAGE(eod_group_score_df_positive!L173:L177)</f>
        <v>0.21332298179724188</v>
      </c>
      <c r="M173" s="2">
        <f>AVERAGE(eod_group_score_df_positive!M173:M177)</f>
        <v>0.13309326370573255</v>
      </c>
      <c r="N173" s="2">
        <f>AVERAGE(eod_group_score_df_positive!N173:N177)</f>
        <v>0.25880482354489376</v>
      </c>
      <c r="O173" s="2">
        <f>AVERAGE(eod_group_score_df_positive!O173:O177)</f>
        <v>0.13157711884832748</v>
      </c>
      <c r="P173" s="2">
        <f>AVERAGE(eod_group_score_df_positive!P173:P177)</f>
        <v>0.57391120255127492</v>
      </c>
      <c r="Q173" s="2">
        <f>AVERAGE(eod_group_score_df_positive!Q173:Q177)</f>
        <v>0.22665525049472551</v>
      </c>
      <c r="R173" s="2">
        <f>AVERAGE(eod_group_score_df_positive!R173:R177)</f>
        <v>0.54128406893997205</v>
      </c>
      <c r="S173" s="2">
        <f>AVERAGE(eod_group_score_df_positive!S173:S177)</f>
        <v>0.71913331246930956</v>
      </c>
      <c r="T173" s="2">
        <f>AVERAGE(eod_group_score_df_positive!T173:T177)</f>
        <v>0.26304879906468082</v>
      </c>
      <c r="U173" s="2">
        <f>AVERAGE(eod_group_score_df_positive!U173:U177)</f>
        <v>0.14095477731125089</v>
      </c>
      <c r="V173" s="2">
        <f>AVERAGE(eod_group_score_df_positive!V173:V177)</f>
        <v>0.30189375997373363</v>
      </c>
      <c r="W173" s="2">
        <f>AVERAGE(eod_group_score_df_positive!W173:W177)</f>
        <v>7.2255110556502841E-2</v>
      </c>
      <c r="X173" s="2">
        <f>AVERAGE(eod_group_score_df_positive!X173:X177)</f>
        <v>0.30876630996224125</v>
      </c>
      <c r="Y173" s="2">
        <f>AVERAGE(eod_group_score_df_positive!Y173:Y177)</f>
        <v>7.7924384208347325E-2</v>
      </c>
      <c r="Z173" s="1" t="s">
        <v>277</v>
      </c>
      <c r="AA173" s="2">
        <f>ABS(AVERAGE(eod_group_score_df_negative!C173:C177))</f>
        <v>0.59634999277283718</v>
      </c>
      <c r="AB173" s="2">
        <f>ABS(AVERAGE(eod_group_score_df_negative!D173:D177))</f>
        <v>5.038257716666579E-2</v>
      </c>
      <c r="AC173" s="2">
        <f>ABS(AVERAGE(eod_group_score_df_negative!E173:E177))</f>
        <v>0.61851240347355607</v>
      </c>
      <c r="AD173" s="2">
        <f>ABS(AVERAGE(eod_group_score_df_negative!F173:F177))</f>
        <v>0.79933953745003816</v>
      </c>
      <c r="AE173" s="2">
        <f>ABS(AVERAGE(eod_group_score_df_negative!G173:G177))</f>
        <v>1.0361250897702317</v>
      </c>
      <c r="AF173" s="2">
        <f>ABS(AVERAGE(eod_group_score_df_negative!H173:H177))</f>
        <v>0.3098196732236988</v>
      </c>
      <c r="AG173" s="2">
        <f>ABS(AVERAGE(eod_group_score_df_negative!I173:I177))</f>
        <v>0.27657460093705277</v>
      </c>
      <c r="AH173" s="2">
        <f>ABS(AVERAGE(eod_group_score_df_negative!J173:J177))</f>
        <v>0.67516703761410213</v>
      </c>
      <c r="AI173" s="2">
        <f>ABS(AVERAGE(eod_group_score_df_negative!K173:K177))</f>
        <v>0.41547380707325854</v>
      </c>
      <c r="AJ173" s="2">
        <f>ABS(AVERAGE(eod_group_score_df_negative!L173:L177))</f>
        <v>0.67077434042233675</v>
      </c>
      <c r="AK173" s="2">
        <f>ABS(AVERAGE(eod_group_score_df_negative!M173:M177))</f>
        <v>0.13277624982377861</v>
      </c>
      <c r="AL173" s="2">
        <f>ABS(AVERAGE(eod_group_score_df_negative!N173:N177))</f>
        <v>0.49936000287633819</v>
      </c>
      <c r="AM173" s="2">
        <f>ABS(AVERAGE(eod_group_score_df_negative!O173:O177))</f>
        <v>0.16996156060305301</v>
      </c>
      <c r="AN173" s="2">
        <f>ABS(AVERAGE(eod_group_score_df_negative!P173:P177))</f>
        <v>0.26526881332428898</v>
      </c>
      <c r="AO173" s="2">
        <f>ABS(AVERAGE(eod_group_score_df_negative!Q173:Q177))</f>
        <v>0.46320992473760264</v>
      </c>
      <c r="AP173" s="2">
        <f>ABS(AVERAGE(eod_group_score_df_negative!R173:R177))</f>
        <v>1.0666321039245135</v>
      </c>
      <c r="AQ173" s="2">
        <f>ABS(AVERAGE(eod_group_score_df_negative!S173:S177))</f>
        <v>0.74886576570435159</v>
      </c>
      <c r="AR173" s="2">
        <f>ABS(AVERAGE(eod_group_score_df_negative!T173:T177))</f>
        <v>0.24551375668332956</v>
      </c>
      <c r="AS173" s="2">
        <f>ABS(AVERAGE(eod_group_score_df_negative!U173:U177))</f>
        <v>0.65497736553950836</v>
      </c>
      <c r="AT173" s="2">
        <f>ABS(AVERAGE(eod_group_score_df_negative!V173:V177))</f>
        <v>0.57015956121927103</v>
      </c>
      <c r="AU173" s="2">
        <f>ABS(AVERAGE(eod_group_score_df_negative!W173:W177))</f>
        <v>0.25914629576893711</v>
      </c>
      <c r="AV173" s="2">
        <f>ABS(AVERAGE(eod_group_score_df_negative!X173:X177))</f>
        <v>0.63635853215583071</v>
      </c>
      <c r="AW173" s="2">
        <f>ABS(AVERAGE(eod_group_score_df_negative!Y173:Y177))</f>
        <v>0.11436177284015978</v>
      </c>
      <c r="AX173" t="s">
        <v>277</v>
      </c>
      <c r="AY173" s="4">
        <f t="shared" si="468"/>
        <v>-9.7533267634578133E-2</v>
      </c>
      <c r="AZ173" s="4">
        <f t="shared" si="469"/>
        <v>0.65491432440594088</v>
      </c>
      <c r="BA173" s="4">
        <f t="shared" si="470"/>
        <v>-0.17860933837598797</v>
      </c>
      <c r="BB173" s="4">
        <f t="shared" si="471"/>
        <v>-0.25474724760624717</v>
      </c>
      <c r="BC173" s="4">
        <f t="shared" si="472"/>
        <v>-9.3095624452202888E-2</v>
      </c>
      <c r="BD173" s="4">
        <f t="shared" si="473"/>
        <v>0.11789125639919175</v>
      </c>
      <c r="BE173" s="4">
        <f t="shared" si="474"/>
        <v>-3.5020774374279501E-2</v>
      </c>
      <c r="BF173" s="4">
        <f t="shared" si="475"/>
        <v>-0.77807577140948769</v>
      </c>
      <c r="BG173" s="4">
        <f t="shared" si="476"/>
        <v>-0.32773482432613182</v>
      </c>
      <c r="BH173" s="4">
        <f t="shared" si="477"/>
        <v>-0.5174219479328771</v>
      </c>
      <c r="BI173" s="4">
        <f t="shared" si="478"/>
        <v>1.1923664272201081E-3</v>
      </c>
      <c r="BJ173" s="4">
        <f t="shared" si="479"/>
        <v>-0.3172861242679087</v>
      </c>
      <c r="BK173" s="4">
        <f t="shared" si="480"/>
        <v>-0.12729525056142776</v>
      </c>
      <c r="BL173" s="4">
        <f t="shared" si="481"/>
        <v>0.36779044232239244</v>
      </c>
      <c r="BM173" s="4">
        <f t="shared" si="482"/>
        <v>-0.34289986324242533</v>
      </c>
      <c r="BN173" s="4">
        <f t="shared" si="483"/>
        <v>-0.32672600963310139</v>
      </c>
      <c r="BO173" s="4">
        <f t="shared" si="484"/>
        <v>-2.025372745603642E-2</v>
      </c>
      <c r="BP173" s="4">
        <f t="shared" si="485"/>
        <v>3.4479617469202278E-2</v>
      </c>
      <c r="BQ173" s="4">
        <f t="shared" si="486"/>
        <v>-0.64581207436503651</v>
      </c>
      <c r="BR173" s="4">
        <f t="shared" si="487"/>
        <v>-0.30762545675365216</v>
      </c>
      <c r="BS173" s="4">
        <f t="shared" si="488"/>
        <v>-0.56394204021242134</v>
      </c>
      <c r="BT173" s="4">
        <f t="shared" si="489"/>
        <v>-0.34661264585897344</v>
      </c>
      <c r="BU173" s="4">
        <f t="shared" si="490"/>
        <v>-0.1894956412417175</v>
      </c>
      <c r="BV173" t="s">
        <v>277</v>
      </c>
      <c r="BW173" s="1">
        <f t="shared" si="464"/>
        <v>45258</v>
      </c>
      <c r="BX173">
        <f>group_stock_price_index[[#This Row],[VNINDEX]]</f>
        <v>1095.43</v>
      </c>
      <c r="BY173" s="5">
        <f t="shared" si="491"/>
        <v>0</v>
      </c>
      <c r="BZ173" s="5">
        <f t="shared" si="492"/>
        <v>0</v>
      </c>
      <c r="CA173" s="5">
        <f t="shared" si="493"/>
        <v>2.8150649366040181E-2</v>
      </c>
      <c r="CB173" s="5">
        <f t="shared" si="494"/>
        <v>0</v>
      </c>
      <c r="CC173" s="5">
        <f t="shared" si="495"/>
        <v>0</v>
      </c>
      <c r="CD173" s="5">
        <f t="shared" ref="CD173:CE173" si="634">IF(AVERAGE(BS173:BS177)&lt;0,0,AVERAGE(BS173:BS177))</f>
        <v>0.2395012501365569</v>
      </c>
      <c r="CE173" s="5">
        <f t="shared" si="634"/>
        <v>0</v>
      </c>
      <c r="CF173" s="5">
        <f t="shared" ref="CF173:CG173" si="635">IF(AVERAGE(BE173:BE177)&lt;0,0,AVERAGE(BE173:BE177))</f>
        <v>0.1342325916962489</v>
      </c>
      <c r="CG173" s="5">
        <f t="shared" si="635"/>
        <v>0</v>
      </c>
      <c r="CH173" s="5">
        <f t="shared" si="498"/>
        <v>0</v>
      </c>
      <c r="CI173" s="5">
        <f t="shared" si="499"/>
        <v>0.24710055048603285</v>
      </c>
      <c r="CJ173" s="5">
        <f t="shared" si="500"/>
        <v>0</v>
      </c>
      <c r="CK173" s="5">
        <f t="shared" si="501"/>
        <v>0</v>
      </c>
      <c r="CL173" s="5">
        <f t="shared" si="502"/>
        <v>0.26392171074072801</v>
      </c>
      <c r="CM173" s="5">
        <f t="shared" si="503"/>
        <v>0.11333332336177478</v>
      </c>
      <c r="CN173" s="5">
        <f t="shared" si="504"/>
        <v>0</v>
      </c>
      <c r="CO173" s="5">
        <f t="shared" si="505"/>
        <v>0</v>
      </c>
      <c r="CP173" s="5">
        <f t="shared" si="506"/>
        <v>0</v>
      </c>
      <c r="CQ173" s="5">
        <f t="shared" si="507"/>
        <v>0</v>
      </c>
      <c r="CR173" s="5">
        <f t="shared" ref="CR173:CS173" si="636">IF(AVERAGE(BH173:BH177)&lt;0,0,AVERAGE(BH173:BH177))</f>
        <v>0</v>
      </c>
      <c r="CS173" s="5">
        <f t="shared" si="636"/>
        <v>0</v>
      </c>
      <c r="CT173" s="5">
        <f t="shared" si="509"/>
        <v>3.8517126651878335E-2</v>
      </c>
      <c r="CU173" s="5">
        <f t="shared" si="510"/>
        <v>0</v>
      </c>
    </row>
    <row r="174" spans="1:99" x14ac:dyDescent="0.25">
      <c r="A174" s="1">
        <f>eod_group_score_df_positive[[#This Row],[date]]</f>
        <v>45257</v>
      </c>
      <c r="B174" s="1" t="s">
        <v>277</v>
      </c>
      <c r="C174" s="2">
        <f>AVERAGE(eod_group_score_df_positive!C174:C178)</f>
        <v>0.48743000965881639</v>
      </c>
      <c r="D174" s="2">
        <f>AVERAGE(eod_group_score_df_positive!D174:D178)</f>
        <v>5.6847398899791138E-2</v>
      </c>
      <c r="E174" s="2">
        <f>AVERAGE(eod_group_score_df_positive!E174:E178)</f>
        <v>0.39408288186221657</v>
      </c>
      <c r="F174" s="2">
        <f>AVERAGE(eod_group_score_df_positive!F174:F178)</f>
        <v>0.47841389298725867</v>
      </c>
      <c r="G174" s="2">
        <f>AVERAGE(eod_group_score_df_positive!G174:G178)</f>
        <v>0.80186246362060598</v>
      </c>
      <c r="H174" s="2">
        <f>AVERAGE(eod_group_score_df_positive!H174:H178)</f>
        <v>0.3951928759916265</v>
      </c>
      <c r="I174" s="2">
        <f>AVERAGE(eod_group_score_df_positive!I174:I178)</f>
        <v>0.27726444525510374</v>
      </c>
      <c r="J174" s="2">
        <f>AVERAGE(eod_group_score_df_positive!J174:J178)</f>
        <v>0.61364414899937136</v>
      </c>
      <c r="K174" s="2">
        <f>AVERAGE(eod_group_score_df_positive!K174:K178)</f>
        <v>0.19636063003289914</v>
      </c>
      <c r="L174" s="2">
        <f>AVERAGE(eod_group_score_df_positive!L174:L178)</f>
        <v>0.30668013486960155</v>
      </c>
      <c r="M174" s="2">
        <f>AVERAGE(eod_group_score_df_positive!M174:M178)</f>
        <v>0.1339826472209372</v>
      </c>
      <c r="N174" s="2">
        <f>AVERAGE(eod_group_score_df_positive!N174:N178)</f>
        <v>0.39939170234760446</v>
      </c>
      <c r="O174" s="2">
        <f>AVERAGE(eod_group_score_df_positive!O174:O178)</f>
        <v>7.4750827314039717E-2</v>
      </c>
      <c r="P174" s="2">
        <f>AVERAGE(eod_group_score_df_positive!P174:P178)</f>
        <v>0.40391948809748823</v>
      </c>
      <c r="Q174" s="2">
        <f>AVERAGE(eod_group_score_df_positive!Q174:Q178)</f>
        <v>0.13827935839152961</v>
      </c>
      <c r="R174" s="2">
        <f>AVERAGE(eod_group_score_df_positive!R174:R178)</f>
        <v>0.43767982102442032</v>
      </c>
      <c r="S174" s="2">
        <f>AVERAGE(eod_group_score_df_positive!S174:S178)</f>
        <v>0.44233098333767185</v>
      </c>
      <c r="T174" s="2">
        <f>AVERAGE(eod_group_score_df_positive!T174:T178)</f>
        <v>0.20458918528768918</v>
      </c>
      <c r="U174" s="2">
        <f>AVERAGE(eod_group_score_df_positive!U174:U178)</f>
        <v>0.17625895112407833</v>
      </c>
      <c r="V174" s="2">
        <f>AVERAGE(eod_group_score_df_positive!V174:V178)</f>
        <v>0.34180632940088662</v>
      </c>
      <c r="W174" s="2">
        <f>AVERAGE(eod_group_score_df_positive!W174:W178)</f>
        <v>0.29082817595738486</v>
      </c>
      <c r="X174" s="2">
        <f>AVERAGE(eod_group_score_df_positive!X174:X178)</f>
        <v>0.30772200808413691</v>
      </c>
      <c r="Y174" s="2">
        <f>AVERAGE(eod_group_score_df_positive!Y174:Y178)</f>
        <v>8.4374687608927981E-2</v>
      </c>
      <c r="Z174" s="1" t="s">
        <v>277</v>
      </c>
      <c r="AA174" s="2">
        <f>ABS(AVERAGE(eod_group_score_df_negative!C174:C178))</f>
        <v>0.65656328281323828</v>
      </c>
      <c r="AB174" s="2">
        <f>ABS(AVERAGE(eod_group_score_df_negative!D174:D178))</f>
        <v>5.1228156316517837E-2</v>
      </c>
      <c r="AC174" s="2">
        <f>ABS(AVERAGE(eod_group_score_df_negative!E174:E178))</f>
        <v>0.63267463728965045</v>
      </c>
      <c r="AD174" s="2">
        <f>ABS(AVERAGE(eod_group_score_df_negative!F174:F178))</f>
        <v>0.82459055726595187</v>
      </c>
      <c r="AE174" s="2">
        <f>ABS(AVERAGE(eod_group_score_df_negative!G174:G178))</f>
        <v>1.038243378994065</v>
      </c>
      <c r="AF174" s="2">
        <f>ABS(AVERAGE(eod_group_score_df_negative!H174:H178))</f>
        <v>0.35181148117284089</v>
      </c>
      <c r="AG174" s="2">
        <f>ABS(AVERAGE(eod_group_score_df_negative!I174:I178))</f>
        <v>0.27724133596261979</v>
      </c>
      <c r="AH174" s="2">
        <f>ABS(AVERAGE(eod_group_score_df_negative!J174:J178))</f>
        <v>0.6842352247628265</v>
      </c>
      <c r="AI174" s="2">
        <f>ABS(AVERAGE(eod_group_score_df_negative!K174:K178))</f>
        <v>0.41664567431505217</v>
      </c>
      <c r="AJ174" s="2">
        <f>ABS(AVERAGE(eod_group_score_df_negative!L174:L178))</f>
        <v>0.6699049189353784</v>
      </c>
      <c r="AK174" s="2">
        <f>ABS(AVERAGE(eod_group_score_df_negative!M174:M178))</f>
        <v>0.12248232810626325</v>
      </c>
      <c r="AL174" s="2">
        <f>ABS(AVERAGE(eod_group_score_df_negative!N174:N178))</f>
        <v>0.49805305701294705</v>
      </c>
      <c r="AM174" s="2">
        <f>ABS(AVERAGE(eod_group_score_df_negative!O174:O178))</f>
        <v>0.18382071811784353</v>
      </c>
      <c r="AN174" s="2">
        <f>ABS(AVERAGE(eod_group_score_df_negative!P174:P178))</f>
        <v>0.26591527844266943</v>
      </c>
      <c r="AO174" s="2">
        <f>ABS(AVERAGE(eod_group_score_df_negative!Q174:Q178))</f>
        <v>0.46783091839108898</v>
      </c>
      <c r="AP174" s="2">
        <f>ABS(AVERAGE(eod_group_score_df_negative!R174:R178))</f>
        <v>1.1136177693630656</v>
      </c>
      <c r="AQ174" s="2">
        <f>ABS(AVERAGE(eod_group_score_df_negative!S174:S178))</f>
        <v>0.78131573199714177</v>
      </c>
      <c r="AR174" s="2">
        <f>ABS(AVERAGE(eod_group_score_df_negative!T174:T178))</f>
        <v>0.25501336148943599</v>
      </c>
      <c r="AS174" s="2">
        <f>ABS(AVERAGE(eod_group_score_df_negative!U174:U178))</f>
        <v>0.65533238725058096</v>
      </c>
      <c r="AT174" s="2">
        <f>ABS(AVERAGE(eod_group_score_df_negative!V174:V178))</f>
        <v>0.57458936669689475</v>
      </c>
      <c r="AU174" s="2">
        <f>ABS(AVERAGE(eod_group_score_df_negative!W174:W178))</f>
        <v>0.25756271088228172</v>
      </c>
      <c r="AV174" s="2">
        <f>ABS(AVERAGE(eod_group_score_df_negative!X174:X178))</f>
        <v>0.64578262607473302</v>
      </c>
      <c r="AW174" s="2">
        <f>ABS(AVERAGE(eod_group_score_df_negative!Y174:Y178))</f>
        <v>0.12496153434619248</v>
      </c>
      <c r="AX174" t="s">
        <v>277</v>
      </c>
      <c r="AY174" s="4">
        <f t="shared" si="468"/>
        <v>-0.14784463708606357</v>
      </c>
      <c r="AZ174" s="4">
        <f t="shared" si="469"/>
        <v>5.1993649924135091E-2</v>
      </c>
      <c r="BA174" s="4">
        <f t="shared" si="470"/>
        <v>-0.23237400357634386</v>
      </c>
      <c r="BB174" s="4">
        <f t="shared" si="471"/>
        <v>-0.26567573442394715</v>
      </c>
      <c r="BC174" s="4">
        <f t="shared" si="472"/>
        <v>-0.1284604993360475</v>
      </c>
      <c r="BD174" s="4">
        <f t="shared" si="473"/>
        <v>5.8073817646065437E-2</v>
      </c>
      <c r="BE174" s="4">
        <f t="shared" si="474"/>
        <v>4.1675476192868357E-5</v>
      </c>
      <c r="BF174" s="4">
        <f t="shared" si="475"/>
        <v>-5.438955051641732E-2</v>
      </c>
      <c r="BG174" s="4">
        <f t="shared" si="476"/>
        <v>-0.35935200457109168</v>
      </c>
      <c r="BH174" s="4">
        <f t="shared" si="477"/>
        <v>-0.37193358904129958</v>
      </c>
      <c r="BI174" s="4">
        <f t="shared" si="478"/>
        <v>4.4841675164422466E-2</v>
      </c>
      <c r="BJ174" s="4">
        <f t="shared" si="479"/>
        <v>-0.10993585247034136</v>
      </c>
      <c r="BK174" s="4">
        <f t="shared" si="480"/>
        <v>-0.42181706661352891</v>
      </c>
      <c r="BL174" s="4">
        <f t="shared" si="481"/>
        <v>0.20602724216248222</v>
      </c>
      <c r="BM174" s="4">
        <f t="shared" si="482"/>
        <v>-0.54371551287481812</v>
      </c>
      <c r="BN174" s="4">
        <f t="shared" si="483"/>
        <v>-0.43572423017159989</v>
      </c>
      <c r="BO174" s="4">
        <f t="shared" si="484"/>
        <v>-0.27702828309126548</v>
      </c>
      <c r="BP174" s="4">
        <f t="shared" si="485"/>
        <v>-0.10971256916511163</v>
      </c>
      <c r="BQ174" s="4">
        <f t="shared" si="486"/>
        <v>-0.57609238338490765</v>
      </c>
      <c r="BR174" s="4">
        <f t="shared" si="487"/>
        <v>-0.2540202210543443</v>
      </c>
      <c r="BS174" s="4">
        <f t="shared" si="488"/>
        <v>6.0660134720344087E-2</v>
      </c>
      <c r="BT174" s="4">
        <f t="shared" si="489"/>
        <v>-0.35454533295353602</v>
      </c>
      <c r="BU174" s="4">
        <f t="shared" si="490"/>
        <v>-0.1938835351006091</v>
      </c>
      <c r="BV174" t="s">
        <v>277</v>
      </c>
      <c r="BW174" s="1">
        <f t="shared" si="464"/>
        <v>45257</v>
      </c>
      <c r="BX174">
        <f>group_stock_price_index[[#This Row],[VNINDEX]]</f>
        <v>1088.06</v>
      </c>
      <c r="BY174" s="5">
        <f t="shared" si="491"/>
        <v>2.9059991211697889E-2</v>
      </c>
      <c r="BZ174" s="5">
        <f t="shared" si="492"/>
        <v>3.59405962127229E-2</v>
      </c>
      <c r="CA174" s="5">
        <f t="shared" si="493"/>
        <v>0.10310050728852645</v>
      </c>
      <c r="CB174" s="5">
        <f t="shared" si="494"/>
        <v>0</v>
      </c>
      <c r="CC174" s="5">
        <f t="shared" si="495"/>
        <v>0</v>
      </c>
      <c r="CD174" s="5">
        <f t="shared" ref="CD174:CE174" si="637">IF(AVERAGE(BS174:BS178)&lt;0,0,AVERAGE(BS174:BS178))</f>
        <v>0.52530493810495449</v>
      </c>
      <c r="CE174" s="5">
        <f t="shared" si="637"/>
        <v>0</v>
      </c>
      <c r="CF174" s="5">
        <f t="shared" ref="CF174:CG174" si="638">IF(AVERAGE(BE174:BE178)&lt;0,0,AVERAGE(BE174:BE178))</f>
        <v>0.16333459272200171</v>
      </c>
      <c r="CG174" s="5">
        <f t="shared" si="638"/>
        <v>4.3481435618680959E-2</v>
      </c>
      <c r="CH174" s="5">
        <f t="shared" si="498"/>
        <v>3.3994805135543482E-3</v>
      </c>
      <c r="CI174" s="5">
        <f t="shared" si="499"/>
        <v>0.24338294291282719</v>
      </c>
      <c r="CJ174" s="5">
        <f t="shared" si="500"/>
        <v>0</v>
      </c>
      <c r="CK174" s="5">
        <f t="shared" si="501"/>
        <v>0</v>
      </c>
      <c r="CL174" s="5">
        <f t="shared" si="502"/>
        <v>0.38431859427312609</v>
      </c>
      <c r="CM174" s="5">
        <f t="shared" si="503"/>
        <v>0.2893393072292636</v>
      </c>
      <c r="CN174" s="5">
        <f t="shared" si="504"/>
        <v>0</v>
      </c>
      <c r="CO174" s="5">
        <f t="shared" si="505"/>
        <v>0</v>
      </c>
      <c r="CP174" s="5">
        <f t="shared" si="506"/>
        <v>0</v>
      </c>
      <c r="CQ174" s="5">
        <f t="shared" si="507"/>
        <v>0</v>
      </c>
      <c r="CR174" s="5">
        <f t="shared" ref="CR174:CS174" si="639">IF(AVERAGE(BH174:BH178)&lt;0,0,AVERAGE(BH174:BH178))</f>
        <v>0</v>
      </c>
      <c r="CS174" s="5">
        <f t="shared" si="639"/>
        <v>0</v>
      </c>
      <c r="CT174" s="5">
        <f t="shared" si="509"/>
        <v>0</v>
      </c>
      <c r="CU174" s="5">
        <f t="shared" si="510"/>
        <v>0</v>
      </c>
    </row>
    <row r="175" spans="1:99" x14ac:dyDescent="0.25">
      <c r="A175" s="1">
        <f>eod_group_score_df_positive[[#This Row],[date]]</f>
        <v>45254</v>
      </c>
      <c r="B175" s="1" t="s">
        <v>277</v>
      </c>
      <c r="C175" s="2">
        <f>AVERAGE(eod_group_score_df_positive!C175:C179)</f>
        <v>0.50976660330615953</v>
      </c>
      <c r="D175" s="2">
        <f>AVERAGE(eod_group_score_df_positive!D175:D179)</f>
        <v>3.1991039032602607E-2</v>
      </c>
      <c r="E175" s="2">
        <f>AVERAGE(eod_group_score_df_positive!E175:E179)</f>
        <v>0.44380638133497818</v>
      </c>
      <c r="F175" s="2">
        <f>AVERAGE(eod_group_score_df_positive!F175:F179)</f>
        <v>1.5887051046026162</v>
      </c>
      <c r="G175" s="2">
        <f>AVERAGE(eod_group_score_df_positive!G175:G179)</f>
        <v>1.1729598115712756</v>
      </c>
      <c r="H175" s="2">
        <f>AVERAGE(eod_group_score_df_positive!H175:H179)</f>
        <v>0.55356325226051439</v>
      </c>
      <c r="I175" s="2">
        <f>AVERAGE(eod_group_score_df_positive!I175:I179)</f>
        <v>0.33078055369105269</v>
      </c>
      <c r="J175" s="2">
        <f>AVERAGE(eod_group_score_df_positive!J175:J179)</f>
        <v>0.68268348614403274</v>
      </c>
      <c r="K175" s="2">
        <f>AVERAGE(eod_group_score_df_positive!K175:K179)</f>
        <v>0.26131126248354997</v>
      </c>
      <c r="L175" s="2">
        <f>AVERAGE(eod_group_score_df_positive!L175:L179)</f>
        <v>0.29056387332357614</v>
      </c>
      <c r="M175" s="2">
        <f>AVERAGE(eod_group_score_df_positive!M175:M179)</f>
        <v>0.10501739900489029</v>
      </c>
      <c r="N175" s="2">
        <f>AVERAGE(eod_group_score_df_positive!N175:N179)</f>
        <v>0.49558637512192477</v>
      </c>
      <c r="O175" s="2">
        <f>AVERAGE(eod_group_score_df_positive!O175:O179)</f>
        <v>0.11471226409338664</v>
      </c>
      <c r="P175" s="2">
        <f>AVERAGE(eod_group_score_df_positive!P175:P179)</f>
        <v>0.43504463989906722</v>
      </c>
      <c r="Q175" s="2">
        <f>AVERAGE(eod_group_score_df_positive!Q175:Q179)</f>
        <v>0.17857723395361977</v>
      </c>
      <c r="R175" s="2">
        <f>AVERAGE(eod_group_score_df_positive!R175:R179)</f>
        <v>0.47379155012058816</v>
      </c>
      <c r="S175" s="2">
        <f>AVERAGE(eod_group_score_df_positive!S175:S179)</f>
        <v>0.49512096024457242</v>
      </c>
      <c r="T175" s="2">
        <f>AVERAGE(eod_group_score_df_positive!T175:T179)</f>
        <v>0.2101981550394767</v>
      </c>
      <c r="U175" s="2">
        <f>AVERAGE(eod_group_score_df_positive!U175:U179)</f>
        <v>0.24071294064889046</v>
      </c>
      <c r="V175" s="2">
        <f>AVERAGE(eod_group_score_df_positive!V175:V179)</f>
        <v>0.40165311298315876</v>
      </c>
      <c r="W175" s="2">
        <f>AVERAGE(eod_group_score_df_positive!W175:W179)</f>
        <v>0.31860450881644686</v>
      </c>
      <c r="X175" s="2">
        <f>AVERAGE(eod_group_score_df_positive!X175:X179)</f>
        <v>0.36219581352924568</v>
      </c>
      <c r="Y175" s="2">
        <f>AVERAGE(eod_group_score_df_positive!Y175:Y179)</f>
        <v>0.102604794079037</v>
      </c>
      <c r="Z175" s="1" t="s">
        <v>277</v>
      </c>
      <c r="AA175" s="2">
        <f>ABS(AVERAGE(eod_group_score_df_negative!C175:C179))</f>
        <v>0.60204915084284283</v>
      </c>
      <c r="AB175" s="2">
        <f>ABS(AVERAGE(eod_group_score_df_negative!D175:D179))</f>
        <v>4.193663547870545E-2</v>
      </c>
      <c r="AC175" s="2">
        <f>ABS(AVERAGE(eod_group_score_df_negative!E175:E179))</f>
        <v>0.54162580335794264</v>
      </c>
      <c r="AD175" s="2">
        <f>ABS(AVERAGE(eod_group_score_df_negative!F175:F179))</f>
        <v>0.76184315749468801</v>
      </c>
      <c r="AE175" s="2">
        <f>ABS(AVERAGE(eod_group_score_df_negative!G175:G179))</f>
        <v>0.92103142810296212</v>
      </c>
      <c r="AF175" s="2">
        <f>ABS(AVERAGE(eod_group_score_df_negative!H175:H179))</f>
        <v>0.3010570380612379</v>
      </c>
      <c r="AG175" s="2">
        <f>ABS(AVERAGE(eod_group_score_df_negative!I175:I179))</f>
        <v>0.21201931040637989</v>
      </c>
      <c r="AH175" s="2">
        <f>ABS(AVERAGE(eod_group_score_df_negative!J175:J179))</f>
        <v>0.60143012551770292</v>
      </c>
      <c r="AI175" s="2">
        <f>ABS(AVERAGE(eod_group_score_df_negative!K175:K179))</f>
        <v>0.37820130676554287</v>
      </c>
      <c r="AJ175" s="2">
        <f>ABS(AVERAGE(eod_group_score_df_negative!L175:L179))</f>
        <v>0.67758129296969682</v>
      </c>
      <c r="AK175" s="2">
        <f>ABS(AVERAGE(eod_group_score_df_negative!M175:M179))</f>
        <v>0.11604490645994645</v>
      </c>
      <c r="AL175" s="2">
        <f>ABS(AVERAGE(eod_group_score_df_negative!N175:N179))</f>
        <v>0.45173956189336284</v>
      </c>
      <c r="AM175" s="2">
        <f>ABS(AVERAGE(eod_group_score_df_negative!O175:O179))</f>
        <v>0.11525868184977572</v>
      </c>
      <c r="AN175" s="2">
        <f>ABS(AVERAGE(eod_group_score_df_negative!P175:P179))</f>
        <v>0.1967147217917847</v>
      </c>
      <c r="AO175" s="2">
        <f>ABS(AVERAGE(eod_group_score_df_negative!Q175:Q179))</f>
        <v>0.33577769494551968</v>
      </c>
      <c r="AP175" s="2">
        <f>ABS(AVERAGE(eod_group_score_df_negative!R175:R179))</f>
        <v>1.0508726212397228</v>
      </c>
      <c r="AQ175" s="2">
        <f>ABS(AVERAGE(eod_group_score_df_negative!S175:S179))</f>
        <v>0.71610364581970332</v>
      </c>
      <c r="AR175" s="2">
        <f>ABS(AVERAGE(eod_group_score_df_negative!T175:T179))</f>
        <v>0.21348829019196072</v>
      </c>
      <c r="AS175" s="2">
        <f>ABS(AVERAGE(eod_group_score_df_negative!U175:U179))</f>
        <v>0.50452824539701147</v>
      </c>
      <c r="AT175" s="2">
        <f>ABS(AVERAGE(eod_group_score_df_negative!V175:V179))</f>
        <v>0.52904037992993691</v>
      </c>
      <c r="AU175" s="2">
        <f>ABS(AVERAGE(eod_group_score_df_negative!W175:W179))</f>
        <v>0.18801944154694017</v>
      </c>
      <c r="AV175" s="2">
        <f>ABS(AVERAGE(eod_group_score_df_negative!X175:X179))</f>
        <v>0.55344481043134031</v>
      </c>
      <c r="AW175" s="2">
        <f>ABS(AVERAGE(eod_group_score_df_negative!Y175:Y179))</f>
        <v>8.0923598854238304E-2</v>
      </c>
      <c r="AX175" t="s">
        <v>277</v>
      </c>
      <c r="AY175" s="4">
        <f t="shared" si="468"/>
        <v>-8.3001654898583008E-2</v>
      </c>
      <c r="AZ175" s="4">
        <f t="shared" si="469"/>
        <v>-0.13453143916466026</v>
      </c>
      <c r="BA175" s="4">
        <f t="shared" si="470"/>
        <v>-9.9265503544971823E-2</v>
      </c>
      <c r="BB175" s="4">
        <f t="shared" si="471"/>
        <v>0.35177407775075886</v>
      </c>
      <c r="BC175" s="4">
        <f t="shared" si="472"/>
        <v>0.12031014203646143</v>
      </c>
      <c r="BD175" s="4">
        <f t="shared" si="473"/>
        <v>0.29546012077973421</v>
      </c>
      <c r="BE175" s="4">
        <f t="shared" si="474"/>
        <v>0.21879379701420701</v>
      </c>
      <c r="BF175" s="4">
        <f t="shared" si="475"/>
        <v>6.3275834699066946E-2</v>
      </c>
      <c r="BG175" s="4">
        <f t="shared" si="476"/>
        <v>-0.18277990129145333</v>
      </c>
      <c r="BH175" s="4">
        <f t="shared" si="477"/>
        <v>-0.3997514351364167</v>
      </c>
      <c r="BI175" s="4">
        <f t="shared" si="478"/>
        <v>-4.9884160177684572E-2</v>
      </c>
      <c r="BJ175" s="4">
        <f t="shared" si="479"/>
        <v>4.628482290552375E-2</v>
      </c>
      <c r="BK175" s="4">
        <f t="shared" si="480"/>
        <v>-2.3760295203731157E-3</v>
      </c>
      <c r="BL175" s="4">
        <f t="shared" si="481"/>
        <v>0.37724794052819749</v>
      </c>
      <c r="BM175" s="4">
        <f t="shared" si="482"/>
        <v>-0.30562643062126765</v>
      </c>
      <c r="BN175" s="4">
        <f t="shared" si="483"/>
        <v>-0.37849716807096007</v>
      </c>
      <c r="BO175" s="4">
        <f t="shared" si="484"/>
        <v>-0.18244567066151895</v>
      </c>
      <c r="BP175" s="4">
        <f t="shared" si="485"/>
        <v>-7.765495425955388E-3</v>
      </c>
      <c r="BQ175" s="4">
        <f t="shared" si="486"/>
        <v>-0.35399989921098068</v>
      </c>
      <c r="BR175" s="4">
        <f t="shared" si="487"/>
        <v>-0.13687349048509256</v>
      </c>
      <c r="BS175" s="4">
        <f t="shared" si="488"/>
        <v>0.25775541637114019</v>
      </c>
      <c r="BT175" s="4">
        <f t="shared" si="489"/>
        <v>-0.20886906052163867</v>
      </c>
      <c r="BU175" s="4">
        <f t="shared" si="490"/>
        <v>0.11813537337888226</v>
      </c>
      <c r="BV175" t="s">
        <v>277</v>
      </c>
      <c r="BW175" s="1">
        <f t="shared" si="464"/>
        <v>45254</v>
      </c>
      <c r="BX175">
        <f>group_stock_price_index[[#This Row],[VNINDEX]]</f>
        <v>1095.6099999999999</v>
      </c>
      <c r="BY175" s="5">
        <f t="shared" si="491"/>
        <v>0.1515158261004792</v>
      </c>
      <c r="BZ175" s="5">
        <f t="shared" si="492"/>
        <v>0.12057703444008298</v>
      </c>
      <c r="CA175" s="5">
        <f t="shared" si="493"/>
        <v>0.17064852005451847</v>
      </c>
      <c r="CB175" s="5">
        <f t="shared" si="494"/>
        <v>0</v>
      </c>
      <c r="CC175" s="5">
        <f t="shared" si="495"/>
        <v>0</v>
      </c>
      <c r="CD175" s="5">
        <f t="shared" ref="CD175:CE175" si="640">IF(AVERAGE(BS175:BS179)&lt;0,0,AVERAGE(BS175:BS179))</f>
        <v>0.67625566053857966</v>
      </c>
      <c r="CE175" s="5">
        <f t="shared" si="640"/>
        <v>3.2105434447104599E-2</v>
      </c>
      <c r="CF175" s="5">
        <f t="shared" ref="CF175:CG175" si="641">IF(AVERAGE(BE175:BE179)&lt;0,0,AVERAGE(BE175:BE179))</f>
        <v>0.176142073116689</v>
      </c>
      <c r="CG175" s="5">
        <f t="shared" si="641"/>
        <v>0</v>
      </c>
      <c r="CH175" s="5">
        <f t="shared" si="498"/>
        <v>4.1302721364269712E-2</v>
      </c>
      <c r="CI175" s="5">
        <f t="shared" si="499"/>
        <v>0.25162764251559333</v>
      </c>
      <c r="CJ175" s="5">
        <f t="shared" si="500"/>
        <v>2.2893478320010125E-3</v>
      </c>
      <c r="CK175" s="5">
        <f t="shared" si="501"/>
        <v>0</v>
      </c>
      <c r="CL175" s="5">
        <f t="shared" si="502"/>
        <v>0.54605638594215067</v>
      </c>
      <c r="CM175" s="5">
        <f t="shared" si="503"/>
        <v>0.47089867422364168</v>
      </c>
      <c r="CN175" s="5">
        <f t="shared" si="504"/>
        <v>0</v>
      </c>
      <c r="CO175" s="5">
        <f t="shared" si="505"/>
        <v>7.0633557132482649E-2</v>
      </c>
      <c r="CP175" s="5">
        <f t="shared" si="506"/>
        <v>0</v>
      </c>
      <c r="CQ175" s="5">
        <f t="shared" si="507"/>
        <v>9.1369970625706093E-3</v>
      </c>
      <c r="CR175" s="5">
        <f t="shared" ref="CR175:CS175" si="642">IF(AVERAGE(BH175:BH179)&lt;0,0,AVERAGE(BH175:BH179))</f>
        <v>0</v>
      </c>
      <c r="CS175" s="5">
        <f t="shared" si="642"/>
        <v>0</v>
      </c>
      <c r="CT175" s="5">
        <f t="shared" si="509"/>
        <v>0</v>
      </c>
      <c r="CU175" s="5">
        <f t="shared" si="510"/>
        <v>0</v>
      </c>
    </row>
    <row r="176" spans="1:99" x14ac:dyDescent="0.25">
      <c r="A176" s="1">
        <f>eod_group_score_df_positive[[#This Row],[date]]</f>
        <v>45253</v>
      </c>
      <c r="B176" s="1" t="s">
        <v>277</v>
      </c>
      <c r="C176" s="2">
        <f>AVERAGE(eod_group_score_df_positive!C176:C180)</f>
        <v>0.26351714702251811</v>
      </c>
      <c r="D176" s="2">
        <f>AVERAGE(eod_group_score_df_positive!D176:D180)</f>
        <v>1.7186777108142884E-2</v>
      </c>
      <c r="E176" s="2">
        <f>AVERAGE(eod_group_score_df_positive!E176:E180)</f>
        <v>0.45317914516334906</v>
      </c>
      <c r="F176" s="2">
        <f>AVERAGE(eod_group_score_df_positive!F176:F180)</f>
        <v>1.2435565124330945</v>
      </c>
      <c r="G176" s="2">
        <f>AVERAGE(eod_group_score_df_positive!G176:G180)</f>
        <v>0.71301626734971135</v>
      </c>
      <c r="H176" s="2">
        <f>AVERAGE(eod_group_score_df_positive!H176:H180)</f>
        <v>0.45144957437117955</v>
      </c>
      <c r="I176" s="2">
        <f>AVERAGE(eod_group_score_df_positive!I176:I180)</f>
        <v>0.30922709055119346</v>
      </c>
      <c r="J176" s="2">
        <f>AVERAGE(eod_group_score_df_positive!J176:J180)</f>
        <v>0.62768470474418803</v>
      </c>
      <c r="K176" s="2">
        <f>AVERAGE(eod_group_score_df_positive!K176:K180)</f>
        <v>0.32169002956834353</v>
      </c>
      <c r="L176" s="2">
        <f>AVERAGE(eod_group_score_df_positive!L176:L180)</f>
        <v>0.25097035727700767</v>
      </c>
      <c r="M176" s="2">
        <f>AVERAGE(eod_group_score_df_positive!M176:M180)</f>
        <v>7.2326629418237073E-2</v>
      </c>
      <c r="N176" s="2">
        <f>AVERAGE(eod_group_score_df_positive!N176:N180)</f>
        <v>0.31548044748385773</v>
      </c>
      <c r="O176" s="2">
        <f>AVERAGE(eod_group_score_df_positive!O176:O180)</f>
        <v>0.11191416009560609</v>
      </c>
      <c r="P176" s="2">
        <f>AVERAGE(eod_group_score_df_positive!P176:P180)</f>
        <v>0.24324555308993451</v>
      </c>
      <c r="Q176" s="2">
        <f>AVERAGE(eod_group_score_df_positive!Q176:Q180)</f>
        <v>9.5776289571174067E-2</v>
      </c>
      <c r="R176" s="2">
        <f>AVERAGE(eod_group_score_df_positive!R176:R180)</f>
        <v>0.25256503270362707</v>
      </c>
      <c r="S176" s="2">
        <f>AVERAGE(eod_group_score_df_positive!S176:S180)</f>
        <v>0.23464671248982608</v>
      </c>
      <c r="T176" s="2">
        <f>AVERAGE(eod_group_score_df_positive!T176:T180)</f>
        <v>0.13648181645820406</v>
      </c>
      <c r="U176" s="2">
        <f>AVERAGE(eod_group_score_df_positive!U176:U180)</f>
        <v>0.23890190168615327</v>
      </c>
      <c r="V176" s="2">
        <f>AVERAGE(eod_group_score_df_positive!V176:V180)</f>
        <v>0.34062990230277546</v>
      </c>
      <c r="W176" s="2">
        <f>AVERAGE(eod_group_score_df_positive!W176:W180)</f>
        <v>0.88070720305857397</v>
      </c>
      <c r="X176" s="2">
        <f>AVERAGE(eod_group_score_df_positive!X176:X180)</f>
        <v>0.27914442823478913</v>
      </c>
      <c r="Y176" s="2">
        <f>AVERAGE(eod_group_score_df_positive!Y176:Y180)</f>
        <v>5.6062925775296812E-2</v>
      </c>
      <c r="Z176" s="1" t="s">
        <v>277</v>
      </c>
      <c r="AA176" s="2">
        <f>ABS(AVERAGE(eod_group_score_df_negative!C176:C180))</f>
        <v>0.6420155725070027</v>
      </c>
      <c r="AB176" s="2">
        <f>ABS(AVERAGE(eod_group_score_df_negative!D176:D180))</f>
        <v>5.2816619203476259E-2</v>
      </c>
      <c r="AC176" s="2">
        <f>ABS(AVERAGE(eod_group_score_df_negative!E176:E180))</f>
        <v>0.71887868475046723</v>
      </c>
      <c r="AD176" s="2">
        <f>ABS(AVERAGE(eod_group_score_df_negative!F176:F180))</f>
        <v>1.0341030079377656</v>
      </c>
      <c r="AE176" s="2">
        <f>ABS(AVERAGE(eod_group_score_df_negative!G176:G180))</f>
        <v>1.1954561622377056</v>
      </c>
      <c r="AF176" s="2">
        <f>ABS(AVERAGE(eod_group_score_df_negative!H176:H180))</f>
        <v>0.38666383101802304</v>
      </c>
      <c r="AG176" s="2">
        <f>ABS(AVERAGE(eod_group_score_df_negative!I176:I180))</f>
        <v>0.30727216841379573</v>
      </c>
      <c r="AH176" s="2">
        <f>ABS(AVERAGE(eod_group_score_df_negative!J176:J180))</f>
        <v>1.0721393514763615</v>
      </c>
      <c r="AI176" s="2">
        <f>ABS(AVERAGE(eod_group_score_df_negative!K176:K180))</f>
        <v>0.55337350038421218</v>
      </c>
      <c r="AJ176" s="2">
        <f>ABS(AVERAGE(eod_group_score_df_negative!L176:L180))</f>
        <v>0.97838794605803925</v>
      </c>
      <c r="AK176" s="2">
        <f>ABS(AVERAGE(eod_group_score_df_negative!M176:M180))</f>
        <v>0.1724801772116904</v>
      </c>
      <c r="AL176" s="2">
        <f>ABS(AVERAGE(eod_group_score_df_negative!N176:N180))</f>
        <v>0.72843649307827518</v>
      </c>
      <c r="AM176" s="2">
        <f>ABS(AVERAGE(eod_group_score_df_negative!O176:O180))</f>
        <v>0.20855023886186491</v>
      </c>
      <c r="AN176" s="2">
        <f>ABS(AVERAGE(eod_group_score_df_negative!P176:P180))</f>
        <v>0.25744522397042929</v>
      </c>
      <c r="AO176" s="2">
        <f>ABS(AVERAGE(eod_group_score_df_negative!Q176:Q180))</f>
        <v>0.61962300845650131</v>
      </c>
      <c r="AP176" s="2">
        <f>ABS(AVERAGE(eod_group_score_df_negative!R176:R180))</f>
        <v>1.1968362081428601</v>
      </c>
      <c r="AQ176" s="2">
        <f>ABS(AVERAGE(eod_group_score_df_negative!S176:S180))</f>
        <v>0.79631554547026895</v>
      </c>
      <c r="AR176" s="2">
        <f>ABS(AVERAGE(eod_group_score_df_negative!T176:T180))</f>
        <v>0.31096219213307374</v>
      </c>
      <c r="AS176" s="2">
        <f>ABS(AVERAGE(eod_group_score_df_negative!U176:U180))</f>
        <v>0.98588709967589705</v>
      </c>
      <c r="AT176" s="2">
        <f>ABS(AVERAGE(eod_group_score_df_negative!V176:V180))</f>
        <v>0.72607253183336673</v>
      </c>
      <c r="AU176" s="2">
        <f>ABS(AVERAGE(eod_group_score_df_negative!W176:W180))</f>
        <v>0.24293968809338207</v>
      </c>
      <c r="AV176" s="2">
        <f>ABS(AVERAGE(eod_group_score_df_negative!X176:X180))</f>
        <v>0.76664846087042393</v>
      </c>
      <c r="AW176" s="2">
        <f>ABS(AVERAGE(eod_group_score_df_negative!Y176:Y180))</f>
        <v>0.1938595047495974</v>
      </c>
      <c r="AX176" t="s">
        <v>277</v>
      </c>
      <c r="AY176" s="4">
        <f t="shared" si="468"/>
        <v>-0.41798426199457206</v>
      </c>
      <c r="AZ176" s="4">
        <f t="shared" si="469"/>
        <v>-0.5089730494893081</v>
      </c>
      <c r="BA176" s="4">
        <f t="shared" si="470"/>
        <v>-0.22669490600703174</v>
      </c>
      <c r="BB176" s="4">
        <f t="shared" si="471"/>
        <v>9.1959971462821921E-2</v>
      </c>
      <c r="BC176" s="4">
        <f t="shared" si="472"/>
        <v>-0.2527885063512762</v>
      </c>
      <c r="BD176" s="4">
        <f t="shared" si="473"/>
        <v>7.7299495434118903E-2</v>
      </c>
      <c r="BE176" s="4">
        <f t="shared" si="474"/>
        <v>3.1710048454555392E-3</v>
      </c>
      <c r="BF176" s="4">
        <f t="shared" si="475"/>
        <v>-0.26147097113120643</v>
      </c>
      <c r="BG176" s="4">
        <f t="shared" si="476"/>
        <v>-0.26476188629233594</v>
      </c>
      <c r="BH176" s="4">
        <f t="shared" si="477"/>
        <v>-0.59170510892362893</v>
      </c>
      <c r="BI176" s="4">
        <f t="shared" si="478"/>
        <v>-0.40911259442575326</v>
      </c>
      <c r="BJ176" s="4">
        <f t="shared" si="479"/>
        <v>-0.39558323995781419</v>
      </c>
      <c r="BK176" s="4">
        <f t="shared" si="480"/>
        <v>-0.30155012251168478</v>
      </c>
      <c r="BL176" s="4">
        <f t="shared" si="481"/>
        <v>-2.8360160664159504E-2</v>
      </c>
      <c r="BM176" s="4">
        <f t="shared" si="482"/>
        <v>-0.73224382569223911</v>
      </c>
      <c r="BN176" s="4">
        <f t="shared" si="483"/>
        <v>-0.65149052507210126</v>
      </c>
      <c r="BO176" s="4">
        <f t="shared" si="484"/>
        <v>-0.54480057697920414</v>
      </c>
      <c r="BP176" s="4">
        <f t="shared" si="485"/>
        <v>-0.38994907144739649</v>
      </c>
      <c r="BQ176" s="4">
        <f t="shared" si="486"/>
        <v>-0.60988888466425184</v>
      </c>
      <c r="BR176" s="4">
        <f t="shared" si="487"/>
        <v>-0.36134034871940457</v>
      </c>
      <c r="BS176" s="4">
        <f t="shared" si="488"/>
        <v>0.56758713078568346</v>
      </c>
      <c r="BT176" s="4">
        <f t="shared" si="489"/>
        <v>-0.46615734120428598</v>
      </c>
      <c r="BU176" s="4">
        <f t="shared" si="490"/>
        <v>-0.55135738991052663</v>
      </c>
      <c r="BV176" t="s">
        <v>277</v>
      </c>
      <c r="BW176" s="1">
        <f t="shared" si="464"/>
        <v>45253</v>
      </c>
      <c r="BX176">
        <f>group_stock_price_index[[#This Row],[VNINDEX]]</f>
        <v>1088.49</v>
      </c>
      <c r="BY176" s="5">
        <f t="shared" si="491"/>
        <v>0.27275413173649099</v>
      </c>
      <c r="BZ176" s="5">
        <f t="shared" si="492"/>
        <v>0.15077604792593749</v>
      </c>
      <c r="CA176" s="5">
        <f t="shared" si="493"/>
        <v>8.3507008162951119E-2</v>
      </c>
      <c r="CB176" s="5">
        <f t="shared" si="494"/>
        <v>0.13899760420601745</v>
      </c>
      <c r="CC176" s="5">
        <f t="shared" si="495"/>
        <v>0</v>
      </c>
      <c r="CD176" s="5">
        <f t="shared" ref="CD176:CE176" si="643">IF(AVERAGE(BS176:BS180)&lt;0,0,AVERAGE(BS176:BS180))</f>
        <v>0.78036084442100362</v>
      </c>
      <c r="CE176" s="5">
        <f t="shared" si="643"/>
        <v>9.4278327411673718E-2</v>
      </c>
      <c r="CF176" s="5">
        <f t="shared" ref="CF176:CG176" si="644">IF(AVERAGE(BE176:BE180)&lt;0,0,AVERAGE(BE176:BE180))</f>
        <v>0.11807094591950018</v>
      </c>
      <c r="CG176" s="5">
        <f t="shared" si="644"/>
        <v>0</v>
      </c>
      <c r="CH176" s="5">
        <f t="shared" si="498"/>
        <v>1.8085585775597483E-2</v>
      </c>
      <c r="CI176" s="5">
        <f t="shared" si="499"/>
        <v>0.1626220769250559</v>
      </c>
      <c r="CJ176" s="5">
        <f t="shared" si="500"/>
        <v>4.2262029002256979E-2</v>
      </c>
      <c r="CK176" s="5">
        <f t="shared" si="501"/>
        <v>0</v>
      </c>
      <c r="CL176" s="5">
        <f t="shared" si="502"/>
        <v>0.6559447353125023</v>
      </c>
      <c r="CM176" s="5">
        <f t="shared" si="503"/>
        <v>0.35114385057623887</v>
      </c>
      <c r="CN176" s="5">
        <f t="shared" si="504"/>
        <v>0</v>
      </c>
      <c r="CO176" s="5">
        <f t="shared" si="505"/>
        <v>8.7701626286147125E-2</v>
      </c>
      <c r="CP176" s="5">
        <f t="shared" si="506"/>
        <v>0</v>
      </c>
      <c r="CQ176" s="5">
        <f t="shared" si="507"/>
        <v>4.8150102390261108E-2</v>
      </c>
      <c r="CR176" s="5">
        <f t="shared" ref="CR176:CS176" si="645">IF(AVERAGE(BH176:BH180)&lt;0,0,AVERAGE(BH176:BH180))</f>
        <v>0</v>
      </c>
      <c r="CS176" s="5">
        <f t="shared" si="645"/>
        <v>0</v>
      </c>
      <c r="CT176" s="5">
        <f t="shared" si="509"/>
        <v>0</v>
      </c>
      <c r="CU176" s="5">
        <f t="shared" si="510"/>
        <v>0</v>
      </c>
    </row>
    <row r="177" spans="1:99" x14ac:dyDescent="0.25">
      <c r="A177" s="1">
        <f>eod_group_score_df_positive[[#This Row],[date]]</f>
        <v>45252</v>
      </c>
      <c r="B177" s="1" t="s">
        <v>277</v>
      </c>
      <c r="C177" s="2">
        <f>AVERAGE(eod_group_score_df_positive!C177:C181)</f>
        <v>0.31939753759751538</v>
      </c>
      <c r="D177" s="2">
        <f>AVERAGE(eod_group_score_df_positive!D177:D181)</f>
        <v>1.765758821686577E-2</v>
      </c>
      <c r="E177" s="2">
        <f>AVERAGE(eod_group_score_df_positive!E177:E181)</f>
        <v>0.61544622876672128</v>
      </c>
      <c r="F177" s="2">
        <f>AVERAGE(eod_group_score_df_positive!F177:F181)</f>
        <v>1.384431702921604</v>
      </c>
      <c r="G177" s="2">
        <f>AVERAGE(eod_group_score_df_positive!G177:G181)</f>
        <v>0.83445324973375246</v>
      </c>
      <c r="H177" s="2">
        <f>AVERAGE(eod_group_score_df_positive!H177:H181)</f>
        <v>1.0211502262334622</v>
      </c>
      <c r="I177" s="2">
        <f>AVERAGE(eod_group_score_df_positive!I177:I181)</f>
        <v>0.33309971111132297</v>
      </c>
      <c r="J177" s="2">
        <f>AVERAGE(eod_group_score_df_positive!J177:J181)</f>
        <v>0.82789345733275588</v>
      </c>
      <c r="K177" s="2">
        <f>AVERAGE(eod_group_score_df_positive!K177:K181)</f>
        <v>0.34064455891745321</v>
      </c>
      <c r="L177" s="2">
        <f>AVERAGE(eod_group_score_df_positive!L177:L181)</f>
        <v>0.31582173962483223</v>
      </c>
      <c r="M177" s="2">
        <f>AVERAGE(eod_group_score_df_positive!M177:M181)</f>
        <v>8.7302709274728746E-2</v>
      </c>
      <c r="N177" s="2">
        <f>AVERAGE(eod_group_score_df_positive!N177:N181)</f>
        <v>0.51960572310869446</v>
      </c>
      <c r="O177" s="2">
        <f>AVERAGE(eod_group_score_df_positive!O177:O181)</f>
        <v>0.16610468191386324</v>
      </c>
      <c r="P177" s="2">
        <f>AVERAGE(eod_group_score_df_positive!P177:P181)</f>
        <v>0.20302480408493881</v>
      </c>
      <c r="Q177" s="2">
        <f>AVERAGE(eod_group_score_df_positive!Q177:Q181)</f>
        <v>0.1334833387976529</v>
      </c>
      <c r="R177" s="2">
        <f>AVERAGE(eod_group_score_df_positive!R177:R181)</f>
        <v>0.33588346232185728</v>
      </c>
      <c r="S177" s="2">
        <f>AVERAGE(eod_group_score_df_positive!S177:S181)</f>
        <v>0.32530693716695513</v>
      </c>
      <c r="T177" s="2">
        <f>AVERAGE(eod_group_score_df_positive!T177:T181)</f>
        <v>0.18507333401726228</v>
      </c>
      <c r="U177" s="2">
        <f>AVERAGE(eod_group_score_df_positive!U177:U181)</f>
        <v>0.24057015447865213</v>
      </c>
      <c r="V177" s="2">
        <f>AVERAGE(eod_group_score_df_positive!V177:V181)</f>
        <v>0.40908632200730838</v>
      </c>
      <c r="W177" s="2">
        <f>AVERAGE(eod_group_score_df_positive!W177:W181)</f>
        <v>1.0005552062621901</v>
      </c>
      <c r="X177" s="2">
        <f>AVERAGE(eod_group_score_df_positive!X177:X181)</f>
        <v>0.50928487986850612</v>
      </c>
      <c r="Y177" s="2">
        <f>AVERAGE(eod_group_score_df_positive!Y177:Y181)</f>
        <v>9.1100989650120992E-2</v>
      </c>
      <c r="Z177" s="1" t="s">
        <v>277</v>
      </c>
      <c r="AA177" s="2">
        <f>ABS(AVERAGE(eod_group_score_df_negative!C177:C181))</f>
        <v>0.11299960159300311</v>
      </c>
      <c r="AB177" s="2">
        <f>ABS(AVERAGE(eod_group_score_df_negative!D177:D181))</f>
        <v>1.3617416005716337E-2</v>
      </c>
      <c r="AC177" s="2">
        <f>ABS(AVERAGE(eod_group_score_df_negative!E177:E181))</f>
        <v>0.20366229610909659</v>
      </c>
      <c r="AD177" s="2">
        <f>ABS(AVERAGE(eod_group_score_df_negative!F177:F181))</f>
        <v>0.30045225689720595</v>
      </c>
      <c r="AE177" s="2">
        <f>ABS(AVERAGE(eod_group_score_df_negative!G177:G181))</f>
        <v>0.28203069006925396</v>
      </c>
      <c r="AF177" s="2">
        <f>ABS(AVERAGE(eod_group_score_df_negative!H177:H181))</f>
        <v>0.132115944758951</v>
      </c>
      <c r="AG177" s="2">
        <f>ABS(AVERAGE(eod_group_score_df_negative!I177:I181))</f>
        <v>0.11576811767735054</v>
      </c>
      <c r="AH177" s="2">
        <f>ABS(AVERAGE(eod_group_score_df_negative!J177:J181))</f>
        <v>0.49003930440916277</v>
      </c>
      <c r="AI177" s="2">
        <f>ABS(AVERAGE(eod_group_score_df_negative!K177:K181))</f>
        <v>0.18533359733134994</v>
      </c>
      <c r="AJ177" s="2">
        <f>ABS(AVERAGE(eod_group_score_df_negative!L177:L181))</f>
        <v>0.3283185313142597</v>
      </c>
      <c r="AK177" s="2">
        <f>ABS(AVERAGE(eod_group_score_df_negative!M177:M181))</f>
        <v>8.1330331784415594E-2</v>
      </c>
      <c r="AL177" s="2">
        <f>ABS(AVERAGE(eod_group_score_df_negative!N177:N181))</f>
        <v>0.30402040922961265</v>
      </c>
      <c r="AM177" s="2">
        <f>ABS(AVERAGE(eod_group_score_df_negative!O177:O181))</f>
        <v>0.13428844134560575</v>
      </c>
      <c r="AN177" s="2">
        <f>ABS(AVERAGE(eod_group_score_df_negative!P177:P181))</f>
        <v>0.10627626764666767</v>
      </c>
      <c r="AO177" s="2">
        <f>ABS(AVERAGE(eod_group_score_df_negative!Q177:Q181))</f>
        <v>0.29215844190780382</v>
      </c>
      <c r="AP177" s="2">
        <f>ABS(AVERAGE(eod_group_score_df_negative!R177:R181))</f>
        <v>0.19294925234168922</v>
      </c>
      <c r="AQ177" s="2">
        <f>ABS(AVERAGE(eod_group_score_df_negative!S177:S181))</f>
        <v>0.11485461767288083</v>
      </c>
      <c r="AR177" s="2">
        <f>ABS(AVERAGE(eod_group_score_df_negative!T177:T181))</f>
        <v>0.13628105786464589</v>
      </c>
      <c r="AS177" s="2">
        <f>ABS(AVERAGE(eod_group_score_df_negative!U177:U181))</f>
        <v>0.48430421238734461</v>
      </c>
      <c r="AT177" s="2">
        <f>ABS(AVERAGE(eod_group_score_df_negative!V177:V181))</f>
        <v>0.23677905966456478</v>
      </c>
      <c r="AU177" s="2">
        <f>ABS(AVERAGE(eod_group_score_df_negative!W177:W181))</f>
        <v>6.6450097918366063E-2</v>
      </c>
      <c r="AV177" s="2">
        <f>ABS(AVERAGE(eod_group_score_df_negative!X177:X181))</f>
        <v>0.23362866119508766</v>
      </c>
      <c r="AW177" s="2">
        <f>ABS(AVERAGE(eod_group_score_df_negative!Y177:Y181))</f>
        <v>0.16083450382825965</v>
      </c>
      <c r="AX177" t="s">
        <v>277</v>
      </c>
      <c r="AY177" s="4">
        <f t="shared" si="468"/>
        <v>0.47733418493680485</v>
      </c>
      <c r="AZ177" s="4">
        <f t="shared" si="469"/>
        <v>0.12918214758328403</v>
      </c>
      <c r="BA177" s="4">
        <f t="shared" si="470"/>
        <v>0.50272206936199793</v>
      </c>
      <c r="BB177" s="4">
        <f t="shared" si="471"/>
        <v>0.64335554962548747</v>
      </c>
      <c r="BC177" s="4">
        <f t="shared" si="472"/>
        <v>0.49478773493326605</v>
      </c>
      <c r="BD177" s="4">
        <f t="shared" si="473"/>
        <v>0.77088386344452975</v>
      </c>
      <c r="BE177" s="4">
        <f t="shared" si="474"/>
        <v>0.48417725551966861</v>
      </c>
      <c r="BF177" s="4">
        <f t="shared" si="475"/>
        <v>0.25635158540034281</v>
      </c>
      <c r="BG177" s="4">
        <f t="shared" si="476"/>
        <v>0.29528025021753301</v>
      </c>
      <c r="BH177" s="4">
        <f t="shared" si="477"/>
        <v>-1.9400730327275448E-2</v>
      </c>
      <c r="BI177" s="4">
        <f t="shared" si="478"/>
        <v>3.5416413371911329E-2</v>
      </c>
      <c r="BJ177" s="4">
        <f t="shared" si="479"/>
        <v>0.26175142508777199</v>
      </c>
      <c r="BK177" s="4">
        <f t="shared" si="480"/>
        <v>0.10591534261180721</v>
      </c>
      <c r="BL177" s="4">
        <f t="shared" si="481"/>
        <v>0.31279728808125146</v>
      </c>
      <c r="BM177" s="4">
        <f t="shared" si="482"/>
        <v>-0.37279024358737423</v>
      </c>
      <c r="BN177" s="4">
        <f t="shared" si="483"/>
        <v>0.27028246554509311</v>
      </c>
      <c r="BO177" s="4">
        <f t="shared" si="484"/>
        <v>0.47812517285988948</v>
      </c>
      <c r="BP177" s="4">
        <f t="shared" si="485"/>
        <v>0.15183323267150695</v>
      </c>
      <c r="BQ177" s="4">
        <f t="shared" si="486"/>
        <v>-0.33624317405853332</v>
      </c>
      <c r="BR177" s="4">
        <f t="shared" si="487"/>
        <v>0.26678510295243374</v>
      </c>
      <c r="BS177" s="4">
        <f t="shared" si="488"/>
        <v>0.87544560901803814</v>
      </c>
      <c r="BT177" s="4">
        <f t="shared" si="489"/>
        <v>0.37104750881074894</v>
      </c>
      <c r="BU177" s="4">
        <f t="shared" si="490"/>
        <v>-0.27679114687396245</v>
      </c>
      <c r="BV177" t="s">
        <v>277</v>
      </c>
      <c r="BW177" s="1">
        <f t="shared" si="464"/>
        <v>45252</v>
      </c>
      <c r="BX177">
        <f>group_stock_price_index[[#This Row],[VNINDEX]]</f>
        <v>1113.82</v>
      </c>
      <c r="BY177" s="5">
        <f t="shared" si="491"/>
        <v>0.28973984277255299</v>
      </c>
      <c r="BZ177" s="5">
        <f t="shared" si="492"/>
        <v>0.18775437883733778</v>
      </c>
      <c r="CA177" s="5">
        <f t="shared" si="493"/>
        <v>0.12571894726311647</v>
      </c>
      <c r="CB177" s="5">
        <f t="shared" si="494"/>
        <v>0.39107256607302487</v>
      </c>
      <c r="CC177" s="5">
        <f t="shared" si="495"/>
        <v>0</v>
      </c>
      <c r="CD177" s="5">
        <f t="shared" ref="CD177:CE177" si="646">IF(AVERAGE(BS177:BS181)&lt;0,0,AVERAGE(BS177:BS181))</f>
        <v>0.72660835173249672</v>
      </c>
      <c r="CE177" s="5">
        <f t="shared" si="646"/>
        <v>0.27519345069394185</v>
      </c>
      <c r="CF177" s="5">
        <f t="shared" ref="CF177:CG177" si="647">IF(AVERAGE(BE177:BE181)&lt;0,0,AVERAGE(BE177:BE181))</f>
        <v>0.12261168644335547</v>
      </c>
      <c r="CG177" s="5">
        <f t="shared" si="647"/>
        <v>6.5307078666556936E-3</v>
      </c>
      <c r="CH177" s="5">
        <f t="shared" si="498"/>
        <v>0.15042815985825891</v>
      </c>
      <c r="CI177" s="5">
        <f t="shared" si="499"/>
        <v>0.17730160586067006</v>
      </c>
      <c r="CJ177" s="5">
        <f t="shared" si="500"/>
        <v>0.10398906636858249</v>
      </c>
      <c r="CK177" s="5">
        <f t="shared" si="501"/>
        <v>0</v>
      </c>
      <c r="CL177" s="5">
        <f t="shared" si="502"/>
        <v>0.82525219389235216</v>
      </c>
      <c r="CM177" s="5">
        <f t="shared" si="503"/>
        <v>0.40360659644720387</v>
      </c>
      <c r="CN177" s="5">
        <f t="shared" si="504"/>
        <v>0</v>
      </c>
      <c r="CO177" s="5">
        <f t="shared" si="505"/>
        <v>0.28189580206132014</v>
      </c>
      <c r="CP177" s="5">
        <f t="shared" si="506"/>
        <v>0</v>
      </c>
      <c r="CQ177" s="5">
        <f t="shared" si="507"/>
        <v>0.16791940333023889</v>
      </c>
      <c r="CR177" s="5">
        <f t="shared" ref="CR177:CS177" si="648">IF(AVERAGE(BH177:BH181)&lt;0,0,AVERAGE(BH177:BH181))</f>
        <v>0</v>
      </c>
      <c r="CS177" s="5">
        <f t="shared" si="648"/>
        <v>0</v>
      </c>
      <c r="CT177" s="5">
        <f t="shared" si="509"/>
        <v>0</v>
      </c>
      <c r="CU177" s="5">
        <f t="shared" si="510"/>
        <v>0</v>
      </c>
    </row>
    <row r="178" spans="1:99" x14ac:dyDescent="0.25">
      <c r="A178" s="1">
        <f>eod_group_score_df_positive[[#This Row],[date]]</f>
        <v>45251</v>
      </c>
      <c r="B178" s="1" t="s">
        <v>277</v>
      </c>
      <c r="C178" s="2">
        <f>AVERAGE(eod_group_score_df_positive!C178:C182)</f>
        <v>0.22190253166147986</v>
      </c>
      <c r="D178" s="2">
        <f>AVERAGE(eod_group_score_df_positive!D178:D182)</f>
        <v>2.0991091593168001E-2</v>
      </c>
      <c r="E178" s="2">
        <f>AVERAGE(eod_group_score_df_positive!E178:E182)</f>
        <v>0.38274288661158218</v>
      </c>
      <c r="F178" s="2">
        <f>AVERAGE(eod_group_score_df_positive!F178:F182)</f>
        <v>1.3241125163570502</v>
      </c>
      <c r="G178" s="2">
        <f>AVERAGE(eod_group_score_df_positive!G178:G182)</f>
        <v>0.56987670722438455</v>
      </c>
      <c r="H178" s="2">
        <f>AVERAGE(eod_group_score_df_positive!H178:H182)</f>
        <v>0.94527630704975052</v>
      </c>
      <c r="I178" s="2">
        <f>AVERAGE(eod_group_score_df_positive!I178:I182)</f>
        <v>0.19004113185629887</v>
      </c>
      <c r="J178" s="2">
        <f>AVERAGE(eod_group_score_df_positive!J178:J182)</f>
        <v>0.84616872671596133</v>
      </c>
      <c r="K178" s="2">
        <f>AVERAGE(eod_group_score_df_positive!K178:K182)</f>
        <v>0.2831392424124527</v>
      </c>
      <c r="L178" s="2">
        <f>AVERAGE(eod_group_score_df_positive!L178:L182)</f>
        <v>0.19783007851233173</v>
      </c>
      <c r="M178" s="2">
        <f>AVERAGE(eod_group_score_df_positive!M178:M182)</f>
        <v>7.6200424038358042E-2</v>
      </c>
      <c r="N178" s="2">
        <f>AVERAGE(eod_group_score_df_positive!N178:N182)</f>
        <v>0.51534586961636364</v>
      </c>
      <c r="O178" s="2">
        <f>AVERAGE(eod_group_score_df_positive!O178:O182)</f>
        <v>0.21164640659421199</v>
      </c>
      <c r="P178" s="2">
        <f>AVERAGE(eod_group_score_df_positive!P178:P182)</f>
        <v>0.22378586275123355</v>
      </c>
      <c r="Q178" s="2">
        <f>AVERAGE(eod_group_score_df_positive!Q178:Q182)</f>
        <v>0.1432879643252376</v>
      </c>
      <c r="R178" s="2">
        <f>AVERAGE(eod_group_score_df_positive!R178:R182)</f>
        <v>0.21385879645423111</v>
      </c>
      <c r="S178" s="2">
        <f>AVERAGE(eod_group_score_df_positive!S178:S182)</f>
        <v>0.26991096711163226</v>
      </c>
      <c r="T178" s="2">
        <f>AVERAGE(eod_group_score_df_positive!T178:T182)</f>
        <v>0.12262716682561203</v>
      </c>
      <c r="U178" s="2">
        <f>AVERAGE(eod_group_score_df_positive!U178:U182)</f>
        <v>0.12516709674408294</v>
      </c>
      <c r="V178" s="2">
        <f>AVERAGE(eod_group_score_df_positive!V178:V182)</f>
        <v>0.3152322177522715</v>
      </c>
      <c r="W178" s="2">
        <f>AVERAGE(eod_group_score_df_positive!W178:W182)</f>
        <v>0.99518466748225287</v>
      </c>
      <c r="X178" s="2">
        <f>AVERAGE(eod_group_score_df_positive!X178:X182)</f>
        <v>0.45161341969075164</v>
      </c>
      <c r="Y178" s="2">
        <f>AVERAGE(eod_group_score_df_positive!Y178:Y182)</f>
        <v>9.3067341050575667E-2</v>
      </c>
      <c r="Z178" s="1" t="s">
        <v>277</v>
      </c>
      <c r="AA178" s="2">
        <f>ABS(AVERAGE(eod_group_score_df_negative!C178:C182))</f>
        <v>0.11513141570236314</v>
      </c>
      <c r="AB178" s="2">
        <f>ABS(AVERAGE(eod_group_score_df_negative!D178:D182))</f>
        <v>2.2729917336657586E-2</v>
      </c>
      <c r="AC178" s="2">
        <f>ABS(AVERAGE(eod_group_score_df_negative!E178:E182))</f>
        <v>0.23692543437239838</v>
      </c>
      <c r="AD178" s="2">
        <f>ABS(AVERAGE(eod_group_score_df_negative!F178:F182))</f>
        <v>0.30528099086178895</v>
      </c>
      <c r="AE178" s="2">
        <f>ABS(AVERAGE(eod_group_score_df_negative!G178:G182))</f>
        <v>0.31940675946494185</v>
      </c>
      <c r="AF178" s="2">
        <f>ABS(AVERAGE(eod_group_score_df_negative!H178:H182))</f>
        <v>0.15396164521181938</v>
      </c>
      <c r="AG178" s="2">
        <f>ABS(AVERAGE(eod_group_score_df_negative!I178:I182))</f>
        <v>0.15222446891352009</v>
      </c>
      <c r="AH178" s="2">
        <f>ABS(AVERAGE(eod_group_score_df_negative!J178:J182))</f>
        <v>0.54826212880216674</v>
      </c>
      <c r="AI178" s="2">
        <f>ABS(AVERAGE(eod_group_score_df_negative!K178:K182))</f>
        <v>0.26806734392519904</v>
      </c>
      <c r="AJ178" s="2">
        <f>ABS(AVERAGE(eod_group_score_df_negative!L178:L182))</f>
        <v>0.35728694547301637</v>
      </c>
      <c r="AK178" s="2">
        <f>ABS(AVERAGE(eod_group_score_df_negative!M178:M182))</f>
        <v>0.11264886596239257</v>
      </c>
      <c r="AL178" s="2">
        <f>ABS(AVERAGE(eod_group_score_df_negative!N178:N182))</f>
        <v>0.33332313243327938</v>
      </c>
      <c r="AM178" s="2">
        <f>ABS(AVERAGE(eod_group_score_df_negative!O178:O182))</f>
        <v>0.12904450252284044</v>
      </c>
      <c r="AN178" s="2">
        <f>ABS(AVERAGE(eod_group_score_df_negative!P178:P182))</f>
        <v>0.10794473899106598</v>
      </c>
      <c r="AO178" s="2">
        <f>ABS(AVERAGE(eod_group_score_df_negative!Q178:Q182))</f>
        <v>0.33297020069051347</v>
      </c>
      <c r="AP178" s="2">
        <f>ABS(AVERAGE(eod_group_score_df_negative!R178:R182))</f>
        <v>0.28254633570718729</v>
      </c>
      <c r="AQ178" s="2">
        <f>ABS(AVERAGE(eod_group_score_df_negative!S178:S182))</f>
        <v>0.21984450608384187</v>
      </c>
      <c r="AR178" s="2">
        <f>ABS(AVERAGE(eod_group_score_df_negative!T178:T182))</f>
        <v>0.17425661605225959</v>
      </c>
      <c r="AS178" s="2">
        <f>ABS(AVERAGE(eod_group_score_df_negative!U178:U182))</f>
        <v>0.54335901521388807</v>
      </c>
      <c r="AT178" s="2">
        <f>ABS(AVERAGE(eod_group_score_df_negative!V178:V182))</f>
        <v>0.24912492502548167</v>
      </c>
      <c r="AU178" s="2">
        <f>ABS(AVERAGE(eod_group_score_df_negative!W178:W182))</f>
        <v>7.1993779127132451E-2</v>
      </c>
      <c r="AV178" s="2">
        <f>ABS(AVERAGE(eod_group_score_df_negative!X178:X182))</f>
        <v>0.25746319489858449</v>
      </c>
      <c r="AW178" s="2">
        <f>ABS(AVERAGE(eod_group_score_df_negative!Y178:Y182))</f>
        <v>0.22340970136890198</v>
      </c>
      <c r="AX178" t="s">
        <v>277</v>
      </c>
      <c r="AY178" s="4">
        <f t="shared" si="468"/>
        <v>0.31679632510090322</v>
      </c>
      <c r="AZ178" s="4">
        <f t="shared" si="469"/>
        <v>-3.9770942758445671E-2</v>
      </c>
      <c r="BA178" s="4">
        <f t="shared" si="470"/>
        <v>0.23531532482996401</v>
      </c>
      <c r="BB178" s="4">
        <f t="shared" si="471"/>
        <v>0.62528267173119689</v>
      </c>
      <c r="BC178" s="4">
        <f t="shared" si="472"/>
        <v>0.28165366516022844</v>
      </c>
      <c r="BD178" s="4">
        <f t="shared" si="473"/>
        <v>0.71987567406118214</v>
      </c>
      <c r="BE178" s="4">
        <f t="shared" si="474"/>
        <v>0.11048923075448444</v>
      </c>
      <c r="BF178" s="4">
        <f t="shared" si="475"/>
        <v>0.21364027964161877</v>
      </c>
      <c r="BG178" s="4">
        <f t="shared" si="476"/>
        <v>2.7343465881630603E-2</v>
      </c>
      <c r="BH178" s="4">
        <f t="shared" si="477"/>
        <v>-0.28724910256921499</v>
      </c>
      <c r="BI178" s="4">
        <f t="shared" si="478"/>
        <v>-0.19300280093131222</v>
      </c>
      <c r="BJ178" s="4">
        <f t="shared" si="479"/>
        <v>0.21448024700263155</v>
      </c>
      <c r="BK178" s="4">
        <f t="shared" si="480"/>
        <v>0.24245408920785644</v>
      </c>
      <c r="BL178" s="4">
        <f t="shared" si="481"/>
        <v>0.34920240445636425</v>
      </c>
      <c r="BM178" s="4">
        <f t="shared" si="482"/>
        <v>-0.39827608280270133</v>
      </c>
      <c r="BN178" s="4">
        <f t="shared" si="483"/>
        <v>-0.13836992166837778</v>
      </c>
      <c r="BO178" s="4">
        <f t="shared" si="484"/>
        <v>0.10222746608858736</v>
      </c>
      <c r="BP178" s="4">
        <f t="shared" si="485"/>
        <v>-0.17390457884284719</v>
      </c>
      <c r="BQ178" s="4">
        <f t="shared" si="486"/>
        <v>-0.62554313285536411</v>
      </c>
      <c r="BR178" s="4">
        <f t="shared" si="487"/>
        <v>0.11713733683144546</v>
      </c>
      <c r="BS178" s="4">
        <f t="shared" si="488"/>
        <v>0.86507639962956639</v>
      </c>
      <c r="BT178" s="4">
        <f t="shared" si="489"/>
        <v>0.27380711871961794</v>
      </c>
      <c r="BU178" s="4">
        <f t="shared" si="490"/>
        <v>-0.41185407738221563</v>
      </c>
      <c r="BV178" t="s">
        <v>277</v>
      </c>
      <c r="BW178" s="1">
        <f t="shared" si="464"/>
        <v>45251</v>
      </c>
      <c r="BX178">
        <f>group_stock_price_index[[#This Row],[VNINDEX]]</f>
        <v>1110.46</v>
      </c>
      <c r="BY178" s="5">
        <f t="shared" si="491"/>
        <v>9.2393972003487271E-2</v>
      </c>
      <c r="BZ178" s="5">
        <f t="shared" si="492"/>
        <v>0.13461774312053559</v>
      </c>
      <c r="CA178" s="5">
        <f t="shared" si="493"/>
        <v>0</v>
      </c>
      <c r="CB178" s="5">
        <f t="shared" si="494"/>
        <v>0.41005581541205471</v>
      </c>
      <c r="CC178" s="5">
        <f t="shared" si="495"/>
        <v>0</v>
      </c>
      <c r="CD178" s="5">
        <f t="shared" ref="CD178:CE178" si="649">IF(AVERAGE(BS178:BS182)&lt;0,0,AVERAGE(BS178:BS182))</f>
        <v>0.59220152215744692</v>
      </c>
      <c r="CE178" s="5">
        <f t="shared" si="649"/>
        <v>0.19665472158587702</v>
      </c>
      <c r="CF178" s="5">
        <f t="shared" ref="CF178:CG178" si="650">IF(AVERAGE(BE178:BE182)&lt;0,0,AVERAGE(BE178:BE182))</f>
        <v>0</v>
      </c>
      <c r="CG178" s="5">
        <f t="shared" si="650"/>
        <v>0</v>
      </c>
      <c r="CH178" s="5">
        <f t="shared" si="498"/>
        <v>0.12397602580806961</v>
      </c>
      <c r="CI178" s="5">
        <f t="shared" si="499"/>
        <v>0.15517780343269333</v>
      </c>
      <c r="CJ178" s="5">
        <f t="shared" si="500"/>
        <v>5.7609037455364706E-2</v>
      </c>
      <c r="CK178" s="5">
        <f t="shared" si="501"/>
        <v>0</v>
      </c>
      <c r="CL178" s="5">
        <f t="shared" si="502"/>
        <v>0.83542526962309327</v>
      </c>
      <c r="CM178" s="5">
        <f t="shared" si="503"/>
        <v>0.23828864186664109</v>
      </c>
      <c r="CN178" s="5">
        <f t="shared" si="504"/>
        <v>0</v>
      </c>
      <c r="CO178" s="5">
        <f t="shared" si="505"/>
        <v>0.32140324335808396</v>
      </c>
      <c r="CP178" s="5">
        <f t="shared" si="506"/>
        <v>0</v>
      </c>
      <c r="CQ178" s="5">
        <f t="shared" si="507"/>
        <v>0.17152943392093456</v>
      </c>
      <c r="CR178" s="5">
        <f t="shared" ref="CR178:CS178" si="651">IF(AVERAGE(BH178:BH182)&lt;0,0,AVERAGE(BH178:BH182))</f>
        <v>0</v>
      </c>
      <c r="CS178" s="5">
        <f t="shared" si="651"/>
        <v>0</v>
      </c>
      <c r="CT178" s="5">
        <f t="shared" si="509"/>
        <v>0</v>
      </c>
      <c r="CU178" s="5">
        <f t="shared" si="510"/>
        <v>0</v>
      </c>
    </row>
    <row r="179" spans="1:99" x14ac:dyDescent="0.25">
      <c r="A179" s="1">
        <f>eod_group_score_df_positive[[#This Row],[date]]</f>
        <v>45250</v>
      </c>
      <c r="B179" s="1" t="s">
        <v>277</v>
      </c>
      <c r="C179" s="2">
        <f>AVERAGE(eod_group_score_df_positive!C179:C183)</f>
        <v>0.14936551996356712</v>
      </c>
      <c r="D179" s="2">
        <f>AVERAGE(eod_group_score_df_positive!D179:D183)</f>
        <v>2.2582534511713763E-2</v>
      </c>
      <c r="E179" s="2">
        <f>AVERAGE(eod_group_score_df_positive!E179:E183)</f>
        <v>0.3523872420824587</v>
      </c>
      <c r="F179" s="2">
        <f>AVERAGE(eod_group_score_df_positive!F179:F183)</f>
        <v>1.2895860987290155</v>
      </c>
      <c r="G179" s="2">
        <f>AVERAGE(eod_group_score_df_positive!G179:G183)</f>
        <v>0.52317089785815607</v>
      </c>
      <c r="H179" s="2">
        <f>AVERAGE(eod_group_score_df_positive!H179:H183)</f>
        <v>1.554384746021215</v>
      </c>
      <c r="I179" s="2">
        <f>AVERAGE(eod_group_score_df_positive!I179:I183)</f>
        <v>0.17486773283417062</v>
      </c>
      <c r="J179" s="2">
        <f>AVERAGE(eod_group_score_df_positive!J179:J183)</f>
        <v>0.30621895470689819</v>
      </c>
      <c r="K179" s="2">
        <f>AVERAGE(eod_group_score_df_positive!K179:K183)</f>
        <v>0.36261839576002941</v>
      </c>
      <c r="L179" s="2">
        <f>AVERAGE(eod_group_score_df_positive!L179:L183)</f>
        <v>9.3753296154257787E-2</v>
      </c>
      <c r="M179" s="2">
        <f>AVERAGE(eod_group_score_df_positive!M179:M183)</f>
        <v>6.5658619529888398E-2</v>
      </c>
      <c r="N179" s="2">
        <f>AVERAGE(eod_group_score_df_positive!N179:N183)</f>
        <v>0.4036053434549437</v>
      </c>
      <c r="O179" s="2">
        <f>AVERAGE(eod_group_score_df_positive!O179:O183)</f>
        <v>0.22734276363642128</v>
      </c>
      <c r="P179" s="2">
        <f>AVERAGE(eod_group_score_df_positive!P179:P183)</f>
        <v>0.18900627344683388</v>
      </c>
      <c r="Q179" s="2">
        <f>AVERAGE(eod_group_score_df_positive!Q179:Q183)</f>
        <v>0.32350155140825398</v>
      </c>
      <c r="R179" s="2">
        <f>AVERAGE(eod_group_score_df_positive!R179:R183)</f>
        <v>0.1992321428575273</v>
      </c>
      <c r="S179" s="2">
        <f>AVERAGE(eod_group_score_df_positive!S179:S183)</f>
        <v>0.19942744464799281</v>
      </c>
      <c r="T179" s="2">
        <f>AVERAGE(eod_group_score_df_positive!T179:T183)</f>
        <v>0.14774001869603121</v>
      </c>
      <c r="U179" s="2">
        <f>AVERAGE(eod_group_score_df_positive!U179:U183)</f>
        <v>0.16207901625272955</v>
      </c>
      <c r="V179" s="2">
        <f>AVERAGE(eod_group_score_df_positive!V179:V183)</f>
        <v>0.35031213102568204</v>
      </c>
      <c r="W179" s="2">
        <f>AVERAGE(eod_group_score_df_positive!W179:W183)</f>
        <v>0.75862908695296316</v>
      </c>
      <c r="X179" s="2">
        <f>AVERAGE(eod_group_score_df_positive!X179:X183)</f>
        <v>0.38480027414834633</v>
      </c>
      <c r="Y179" s="2">
        <f>AVERAGE(eod_group_score_df_positive!Y179:Y183)</f>
        <v>0.10580557555619567</v>
      </c>
      <c r="Z179" s="1" t="s">
        <v>277</v>
      </c>
      <c r="AA179" s="2">
        <f>ABS(AVERAGE(eod_group_score_df_negative!C179:C183))</f>
        <v>5.4625189287328922E-2</v>
      </c>
      <c r="AB179" s="2">
        <f>ABS(AVERAGE(eod_group_score_df_negative!D179:D183))</f>
        <v>3.3664340944657055E-2</v>
      </c>
      <c r="AC179" s="2">
        <f>ABS(AVERAGE(eod_group_score_df_negative!E179:E183))</f>
        <v>0.23945827218860974</v>
      </c>
      <c r="AD179" s="2">
        <f>ABS(AVERAGE(eod_group_score_df_negative!F179:F183))</f>
        <v>0.28104848881596645</v>
      </c>
      <c r="AE179" s="2">
        <f>ABS(AVERAGE(eod_group_score_df_negative!G179:G183))</f>
        <v>0.34208956501438859</v>
      </c>
      <c r="AF179" s="2">
        <f>ABS(AVERAGE(eod_group_score_df_negative!H179:H183))</f>
        <v>0.11094173896388322</v>
      </c>
      <c r="AG179" s="2">
        <f>ABS(AVERAGE(eod_group_score_df_negative!I179:I183))</f>
        <v>0.15380658571984379</v>
      </c>
      <c r="AH179" s="2">
        <f>ABS(AVERAGE(eod_group_score_df_negative!J179:J183))</f>
        <v>0.54979388563826437</v>
      </c>
      <c r="AI179" s="2">
        <f>ABS(AVERAGE(eod_group_score_df_negative!K179:K183))</f>
        <v>0.27558932127465291</v>
      </c>
      <c r="AJ179" s="2">
        <f>ABS(AVERAGE(eod_group_score_df_negative!L179:L183))</f>
        <v>0.35674351647526037</v>
      </c>
      <c r="AK179" s="2">
        <f>ABS(AVERAGE(eod_group_score_df_negative!M179:M183))</f>
        <v>0.11409614342872268</v>
      </c>
      <c r="AL179" s="2">
        <f>ABS(AVERAGE(eod_group_score_df_negative!N179:N183))</f>
        <v>0.34410249096103868</v>
      </c>
      <c r="AM179" s="2">
        <f>ABS(AVERAGE(eod_group_score_df_negative!O179:O183))</f>
        <v>0.12008370024637374</v>
      </c>
      <c r="AN179" s="2">
        <f>ABS(AVERAGE(eod_group_score_df_negative!P179:P183))</f>
        <v>0.11407035318257301</v>
      </c>
      <c r="AO179" s="2">
        <f>ABS(AVERAGE(eod_group_score_df_negative!Q179:Q183))</f>
        <v>0.33726564332408615</v>
      </c>
      <c r="AP179" s="2">
        <f>ABS(AVERAGE(eod_group_score_df_negative!R179:R183))</f>
        <v>0.2355606702686352</v>
      </c>
      <c r="AQ179" s="2">
        <f>ABS(AVERAGE(eod_group_score_df_negative!S179:S183))</f>
        <v>0.20947666502131743</v>
      </c>
      <c r="AR179" s="2">
        <f>ABS(AVERAGE(eod_group_score_df_negative!T179:T183))</f>
        <v>0.17154091186686521</v>
      </c>
      <c r="AS179" s="2">
        <f>ABS(AVERAGE(eod_group_score_df_negative!U179:U183))</f>
        <v>0.55087649946989847</v>
      </c>
      <c r="AT179" s="2">
        <f>ABS(AVERAGE(eod_group_score_df_negative!V179:V183))</f>
        <v>0.25368659797632886</v>
      </c>
      <c r="AU179" s="2">
        <f>ABS(AVERAGE(eod_group_score_df_negative!W179:W183))</f>
        <v>7.713530918341735E-2</v>
      </c>
      <c r="AV179" s="2">
        <f>ABS(AVERAGE(eod_group_score_df_negative!X179:X183))</f>
        <v>0.2615432458517683</v>
      </c>
      <c r="AW179" s="2">
        <f>ABS(AVERAGE(eod_group_score_df_negative!Y179:Y183))</f>
        <v>0.21510034052539742</v>
      </c>
      <c r="AX179" t="s">
        <v>277</v>
      </c>
      <c r="AY179" s="4">
        <f t="shared" si="468"/>
        <v>0.46443453735784307</v>
      </c>
      <c r="AZ179" s="4">
        <f t="shared" si="469"/>
        <v>-0.19702083614474106</v>
      </c>
      <c r="BA179" s="4">
        <f t="shared" si="470"/>
        <v>0.19080818756045664</v>
      </c>
      <c r="BB179" s="4">
        <f t="shared" si="471"/>
        <v>0.64212110054794336</v>
      </c>
      <c r="BC179" s="4">
        <f t="shared" si="472"/>
        <v>0.20927956449391272</v>
      </c>
      <c r="BD179" s="4">
        <f t="shared" si="473"/>
        <v>0.86676277599118845</v>
      </c>
      <c r="BE179" s="4">
        <f t="shared" si="474"/>
        <v>6.4079077449629318E-2</v>
      </c>
      <c r="BF179" s="4">
        <f t="shared" si="475"/>
        <v>-0.284545884654197</v>
      </c>
      <c r="BG179" s="4">
        <f t="shared" si="476"/>
        <v>0.13636481064463071</v>
      </c>
      <c r="BH179" s="4">
        <f t="shared" si="477"/>
        <v>-0.58377820430281679</v>
      </c>
      <c r="BI179" s="4">
        <f t="shared" si="478"/>
        <v>-0.26946448094945402</v>
      </c>
      <c r="BJ179" s="4">
        <f t="shared" si="479"/>
        <v>7.9580351783235428E-2</v>
      </c>
      <c r="BK179" s="4">
        <f t="shared" si="480"/>
        <v>0.30872450587480749</v>
      </c>
      <c r="BL179" s="4">
        <f t="shared" si="481"/>
        <v>0.24725074017631288</v>
      </c>
      <c r="BM179" s="4">
        <f t="shared" si="482"/>
        <v>-2.0830471042690986E-2</v>
      </c>
      <c r="BN179" s="4">
        <f t="shared" si="483"/>
        <v>-8.3553652025445416E-2</v>
      </c>
      <c r="BO179" s="4">
        <f t="shared" si="484"/>
        <v>-2.4575982817711579E-2</v>
      </c>
      <c r="BP179" s="4">
        <f t="shared" si="485"/>
        <v>-7.4545301308389197E-2</v>
      </c>
      <c r="BQ179" s="4">
        <f t="shared" si="486"/>
        <v>-0.54533203635166028</v>
      </c>
      <c r="BR179" s="4">
        <f t="shared" si="487"/>
        <v>0.15997638473347098</v>
      </c>
      <c r="BS179" s="4">
        <f t="shared" si="488"/>
        <v>0.81541374688847024</v>
      </c>
      <c r="BT179" s="4">
        <f t="shared" si="489"/>
        <v>0.19069894643108076</v>
      </c>
      <c r="BU179" s="4">
        <f t="shared" si="490"/>
        <v>-0.34058195717841683</v>
      </c>
      <c r="BV179" t="s">
        <v>277</v>
      </c>
      <c r="BW179" s="1">
        <f t="shared" si="464"/>
        <v>45250</v>
      </c>
      <c r="BX179">
        <f>group_stock_price_index[[#This Row],[VNINDEX]]</f>
        <v>1103.6600000000001</v>
      </c>
      <c r="BY179" s="5">
        <f t="shared" si="491"/>
        <v>0.10330279588619999</v>
      </c>
      <c r="BZ179" s="5">
        <f t="shared" si="492"/>
        <v>0.24749693950501692</v>
      </c>
      <c r="CA179" s="5">
        <f t="shared" si="493"/>
        <v>9.1416717782384832E-2</v>
      </c>
      <c r="CB179" s="5">
        <f t="shared" si="494"/>
        <v>0.56325380685587056</v>
      </c>
      <c r="CC179" s="5">
        <f t="shared" si="495"/>
        <v>7.2806667439617972E-2</v>
      </c>
      <c r="CD179" s="5">
        <f t="shared" ref="CD179:CE179" si="652">IF(AVERAGE(BS179:BS183)&lt;0,0,AVERAGE(BS179:BS183))</f>
        <v>0.59570256225051632</v>
      </c>
      <c r="CE179" s="5">
        <f t="shared" si="652"/>
        <v>0.30303288005033796</v>
      </c>
      <c r="CF179" s="5">
        <f t="shared" ref="CF179:CG179" si="653">IF(AVERAGE(BE179:BE183)&lt;0,0,AVERAGE(BE179:BE183))</f>
        <v>0.11009624596392661</v>
      </c>
      <c r="CG179" s="5">
        <f t="shared" si="653"/>
        <v>0</v>
      </c>
      <c r="CH179" s="5">
        <f t="shared" si="498"/>
        <v>0.24313465153259656</v>
      </c>
      <c r="CI179" s="5">
        <f t="shared" si="499"/>
        <v>0.23638987346316981</v>
      </c>
      <c r="CJ179" s="5">
        <f t="shared" si="500"/>
        <v>0.19605535943195629</v>
      </c>
      <c r="CK179" s="5">
        <f t="shared" si="501"/>
        <v>0</v>
      </c>
      <c r="CL179" s="5">
        <f t="shared" si="502"/>
        <v>0.87564635161878801</v>
      </c>
      <c r="CM179" s="5">
        <f t="shared" si="503"/>
        <v>0.29245674275634409</v>
      </c>
      <c r="CN179" s="5">
        <f t="shared" si="504"/>
        <v>0.18291236701754077</v>
      </c>
      <c r="CO179" s="5">
        <f t="shared" si="505"/>
        <v>0.40916628396807075</v>
      </c>
      <c r="CP179" s="5">
        <f t="shared" si="506"/>
        <v>3.9197845354393482E-2</v>
      </c>
      <c r="CQ179" s="5">
        <f t="shared" si="507"/>
        <v>0.28497537977283283</v>
      </c>
      <c r="CR179" s="5">
        <f t="shared" ref="CR179:CS179" si="654">IF(AVERAGE(BH179:BH183)&lt;0,0,AVERAGE(BH179:BH183))</f>
        <v>0</v>
      </c>
      <c r="CS179" s="5">
        <f t="shared" si="654"/>
        <v>0</v>
      </c>
      <c r="CT179" s="5">
        <f t="shared" si="509"/>
        <v>0.13804134815296068</v>
      </c>
      <c r="CU179" s="5">
        <f t="shared" si="510"/>
        <v>0</v>
      </c>
    </row>
    <row r="180" spans="1:99" x14ac:dyDescent="0.25">
      <c r="A180" s="1">
        <f>eod_group_score_df_positive[[#This Row],[date]]</f>
        <v>45247</v>
      </c>
      <c r="B180" s="1" t="s">
        <v>277</v>
      </c>
      <c r="C180" s="2">
        <f>AVERAGE(eod_group_score_df_positive!C180:C184)</f>
        <v>0.16837407824534462</v>
      </c>
      <c r="D180" s="2">
        <f>AVERAGE(eod_group_score_df_positive!D180:D184)</f>
        <v>6.3358799279807781E-2</v>
      </c>
      <c r="E180" s="2">
        <f>AVERAGE(eod_group_score_df_positive!E180:E184)</f>
        <v>0.31209144679303014</v>
      </c>
      <c r="F180" s="2">
        <f>AVERAGE(eod_group_score_df_positive!F180:F184)</f>
        <v>0.17099826471441432</v>
      </c>
      <c r="G180" s="2">
        <f>AVERAGE(eod_group_score_df_positive!G180:G184)</f>
        <v>0.18267872068261043</v>
      </c>
      <c r="H180" s="2">
        <f>AVERAGE(eod_group_score_df_positive!H180:H184)</f>
        <v>1.4009315527073571</v>
      </c>
      <c r="I180" s="2">
        <f>AVERAGE(eod_group_score_df_positive!I180:I184)</f>
        <v>0.15792862877930988</v>
      </c>
      <c r="J180" s="2">
        <f>AVERAGE(eod_group_score_df_positive!J180:J184)</f>
        <v>0.33107413892341242</v>
      </c>
      <c r="K180" s="2">
        <f>AVERAGE(eod_group_score_df_positive!K180:K184)</f>
        <v>0.29829783975001573</v>
      </c>
      <c r="L180" s="2">
        <f>AVERAGE(eod_group_score_df_positive!L180:L184)</f>
        <v>8.646821243439809E-2</v>
      </c>
      <c r="M180" s="2">
        <f>AVERAGE(eod_group_score_df_positive!M180:M184)</f>
        <v>6.3077150434161691E-2</v>
      </c>
      <c r="N180" s="2">
        <f>AVERAGE(eod_group_score_df_positive!N180:N184)</f>
        <v>0.31224332538200811</v>
      </c>
      <c r="O180" s="2">
        <f>AVERAGE(eod_group_score_df_positive!O180:O184)</f>
        <v>0.18725999686869618</v>
      </c>
      <c r="P180" s="2">
        <f>AVERAGE(eod_group_score_df_positive!P180:P184)</f>
        <v>0.15617971962533927</v>
      </c>
      <c r="Q180" s="2">
        <f>AVERAGE(eod_group_score_df_positive!Q180:Q184)</f>
        <v>0.29332434485808628</v>
      </c>
      <c r="R180" s="2">
        <f>AVERAGE(eod_group_score_df_positive!R180:R184)</f>
        <v>0.18141556158816852</v>
      </c>
      <c r="S180" s="2">
        <f>AVERAGE(eod_group_score_df_positive!S180:S184)</f>
        <v>1.1448679359472995</v>
      </c>
      <c r="T180" s="2">
        <f>AVERAGE(eod_group_score_df_positive!T180:T184)</f>
        <v>0.1497397096281303</v>
      </c>
      <c r="U180" s="2">
        <f>AVERAGE(eod_group_score_df_positive!U180:U184)</f>
        <v>9.8086238038517418E-2</v>
      </c>
      <c r="V180" s="2">
        <f>AVERAGE(eod_group_score_df_positive!V180:V184)</f>
        <v>0.29383620292201801</v>
      </c>
      <c r="W180" s="2">
        <f>AVERAGE(eod_group_score_df_positive!W180:W184)</f>
        <v>0.73824624349088352</v>
      </c>
      <c r="X180" s="2">
        <f>AVERAGE(eod_group_score_df_positive!X180:X184)</f>
        <v>0.37558093002281684</v>
      </c>
      <c r="Y180" s="2">
        <f>AVERAGE(eod_group_score_df_positive!Y180:Y184)</f>
        <v>8.9091029012071402E-2</v>
      </c>
      <c r="Z180" s="1" t="s">
        <v>277</v>
      </c>
      <c r="AA180" s="2">
        <f>ABS(AVERAGE(eod_group_score_df_negative!C180:C184))</f>
        <v>5.2706801031523011E-2</v>
      </c>
      <c r="AB180" s="2">
        <f>ABS(AVERAGE(eod_group_score_df_negative!D180:D184))</f>
        <v>7.8008204916285642E-2</v>
      </c>
      <c r="AC180" s="2">
        <f>ABS(AVERAGE(eod_group_score_df_negative!E180:E184))</f>
        <v>0.28139086559989773</v>
      </c>
      <c r="AD180" s="2">
        <f>ABS(AVERAGE(eod_group_score_df_negative!F180:F184))</f>
        <v>0.28318041764524388</v>
      </c>
      <c r="AE180" s="2">
        <f>ABS(AVERAGE(eod_group_score_df_negative!G180:G184))</f>
        <v>0.35099943166829839</v>
      </c>
      <c r="AF180" s="2">
        <f>ABS(AVERAGE(eod_group_score_df_negative!H180:H184))</f>
        <v>0.11777421401820906</v>
      </c>
      <c r="AG180" s="2">
        <f>ABS(AVERAGE(eod_group_score_df_negative!I180:I184))</f>
        <v>0.1822741664276448</v>
      </c>
      <c r="AH180" s="2">
        <f>ABS(AVERAGE(eod_group_score_df_negative!J180:J184))</f>
        <v>0.5640073113443862</v>
      </c>
      <c r="AI180" s="2">
        <f>ABS(AVERAGE(eod_group_score_df_negative!K180:K184))</f>
        <v>0.2882770843593141</v>
      </c>
      <c r="AJ180" s="2">
        <f>ABS(AVERAGE(eod_group_score_df_negative!L180:L184))</f>
        <v>0.35122672484557799</v>
      </c>
      <c r="AK180" s="2">
        <f>ABS(AVERAGE(eod_group_score_df_negative!M180:M184))</f>
        <v>0.12803005730727246</v>
      </c>
      <c r="AL180" s="2">
        <f>ABS(AVERAGE(eod_group_score_df_negative!N180:N184))</f>
        <v>0.3591039384229035</v>
      </c>
      <c r="AM180" s="2">
        <f>ABS(AVERAGE(eod_group_score_df_negative!O180:O184))</f>
        <v>0.15856856656445428</v>
      </c>
      <c r="AN180" s="2">
        <f>ABS(AVERAGE(eod_group_score_df_negative!P180:P184))</f>
        <v>0.17889075894189635</v>
      </c>
      <c r="AO180" s="2">
        <f>ABS(AVERAGE(eod_group_score_df_negative!Q180:Q184))</f>
        <v>0.35350321846516569</v>
      </c>
      <c r="AP180" s="2">
        <f>ABS(AVERAGE(eod_group_score_df_negative!R180:R184))</f>
        <v>0.24318799167028332</v>
      </c>
      <c r="AQ180" s="2">
        <f>ABS(AVERAGE(eod_group_score_df_negative!S180:S184))</f>
        <v>0.21482305848851416</v>
      </c>
      <c r="AR180" s="2">
        <f>ABS(AVERAGE(eod_group_score_df_negative!T180:T184))</f>
        <v>0.19050592867929347</v>
      </c>
      <c r="AS180" s="2">
        <f>ABS(AVERAGE(eod_group_score_df_negative!U180:U184))</f>
        <v>0.55310805145735986</v>
      </c>
      <c r="AT180" s="2">
        <f>ABS(AVERAGE(eod_group_score_df_negative!V180:V184))</f>
        <v>0.26151895546708442</v>
      </c>
      <c r="AU180" s="2">
        <f>ABS(AVERAGE(eod_group_score_df_negative!W180:W184))</f>
        <v>9.2045599127726946E-2</v>
      </c>
      <c r="AV180" s="2">
        <f>ABS(AVERAGE(eod_group_score_df_negative!X180:X184))</f>
        <v>0.30605699434035916</v>
      </c>
      <c r="AW180" s="2">
        <f>ABS(AVERAGE(eod_group_score_df_negative!Y180:Y184))</f>
        <v>0.25366612321592424</v>
      </c>
      <c r="AX180" t="s">
        <v>277</v>
      </c>
      <c r="AY180" s="4">
        <f t="shared" si="468"/>
        <v>0.52318987328147581</v>
      </c>
      <c r="AZ180" s="4">
        <f t="shared" si="469"/>
        <v>-0.10362676722042813</v>
      </c>
      <c r="BA180" s="4">
        <f t="shared" si="470"/>
        <v>5.1729563884300597E-2</v>
      </c>
      <c r="BB180" s="4">
        <f t="shared" si="471"/>
        <v>-0.24700004048625507</v>
      </c>
      <c r="BC180" s="4">
        <f t="shared" si="472"/>
        <v>-0.31539741742137534</v>
      </c>
      <c r="BD180" s="4">
        <f t="shared" si="473"/>
        <v>0.84490186763149222</v>
      </c>
      <c r="BE180" s="4">
        <f t="shared" si="474"/>
        <v>-7.1561838971737013E-2</v>
      </c>
      <c r="BF180" s="4">
        <f t="shared" si="475"/>
        <v>-0.26023684476008602</v>
      </c>
      <c r="BG180" s="4">
        <f t="shared" si="476"/>
        <v>1.7083504559826518E-2</v>
      </c>
      <c r="BH180" s="4">
        <f t="shared" si="477"/>
        <v>-0.60489279144168928</v>
      </c>
      <c r="BI180" s="4">
        <f t="shared" si="478"/>
        <v>-0.33987680339608806</v>
      </c>
      <c r="BJ180" s="4">
        <f t="shared" si="479"/>
        <v>-6.9800855037837367E-2</v>
      </c>
      <c r="BK180" s="4">
        <f t="shared" si="480"/>
        <v>8.2964316247949324E-2</v>
      </c>
      <c r="BL180" s="4">
        <f t="shared" si="481"/>
        <v>-6.7779887424489565E-2</v>
      </c>
      <c r="BM180" s="4">
        <f t="shared" si="482"/>
        <v>-9.3036965366618166E-2</v>
      </c>
      <c r="BN180" s="4">
        <f t="shared" si="483"/>
        <v>-0.14548260279045419</v>
      </c>
      <c r="BO180" s="4">
        <f t="shared" si="484"/>
        <v>0.68401194187852621</v>
      </c>
      <c r="BP180" s="4">
        <f t="shared" si="485"/>
        <v>-0.11981408271376423</v>
      </c>
      <c r="BQ180" s="4">
        <f t="shared" si="486"/>
        <v>-0.69874969845189827</v>
      </c>
      <c r="BR180" s="4">
        <f t="shared" si="487"/>
        <v>5.8192036153359938E-2</v>
      </c>
      <c r="BS180" s="4">
        <f t="shared" si="488"/>
        <v>0.7782813357832602</v>
      </c>
      <c r="BT180" s="4">
        <f t="shared" si="489"/>
        <v>0.10199540430120697</v>
      </c>
      <c r="BU180" s="4">
        <f t="shared" si="490"/>
        <v>-0.48015072226525152</v>
      </c>
      <c r="BV180" t="s">
        <v>277</v>
      </c>
      <c r="BW180" s="1">
        <f t="shared" si="464"/>
        <v>45247</v>
      </c>
      <c r="BX180">
        <f>group_stock_price_index[[#This Row],[VNINDEX]]</f>
        <v>1101.19</v>
      </c>
      <c r="BY180" s="5">
        <f t="shared" si="491"/>
        <v>7.807939348139023E-2</v>
      </c>
      <c r="BZ180" s="5">
        <f t="shared" si="492"/>
        <v>0.35783496564216827</v>
      </c>
      <c r="CA180" s="5">
        <f t="shared" si="493"/>
        <v>0.20507248619485702</v>
      </c>
      <c r="CB180" s="5">
        <f t="shared" si="494"/>
        <v>0.7393141318408164</v>
      </c>
      <c r="CC180" s="5">
        <f t="shared" si="495"/>
        <v>0.23380253441827223</v>
      </c>
      <c r="CD180" s="5">
        <f t="shared" ref="CD180:CE180" si="655">IF(AVERAGE(BS180:BS184)&lt;0,0,AVERAGE(BS180:BS184))</f>
        <v>0.60674803096980268</v>
      </c>
      <c r="CE180" s="5">
        <f t="shared" si="655"/>
        <v>0.40576544915014362</v>
      </c>
      <c r="CF180" s="5">
        <f t="shared" ref="CF180:CG180" si="656">IF(AVERAGE(BE180:BE184)&lt;0,0,AVERAGE(BE180:BE184))</f>
        <v>0.22037711684935601</v>
      </c>
      <c r="CG180" s="5">
        <f t="shared" si="656"/>
        <v>0.16497305597097184</v>
      </c>
      <c r="CH180" s="5">
        <f t="shared" si="498"/>
        <v>0.37872069421538351</v>
      </c>
      <c r="CI180" s="5">
        <f t="shared" si="499"/>
        <v>0.33606012725301326</v>
      </c>
      <c r="CJ180" s="5">
        <f t="shared" si="500"/>
        <v>0.28596824255471437</v>
      </c>
      <c r="CK180" s="5">
        <f t="shared" si="501"/>
        <v>0</v>
      </c>
      <c r="CL180" s="5">
        <f t="shared" si="502"/>
        <v>0.86044338267940967</v>
      </c>
      <c r="CM180" s="5">
        <f t="shared" si="503"/>
        <v>0.33499689155331908</v>
      </c>
      <c r="CN180" s="5">
        <f t="shared" si="504"/>
        <v>0.2591551056320413</v>
      </c>
      <c r="CO180" s="5">
        <f t="shared" si="505"/>
        <v>0.46662091700325037</v>
      </c>
      <c r="CP180" s="5">
        <f t="shared" si="506"/>
        <v>0.15032443310897298</v>
      </c>
      <c r="CQ180" s="5">
        <f t="shared" si="507"/>
        <v>0.38154712360362208</v>
      </c>
      <c r="CR180" s="5">
        <f t="shared" ref="CR180:CS180" si="657">IF(AVERAGE(BH180:BH184)&lt;0,0,AVERAGE(BH180:BH184))</f>
        <v>0</v>
      </c>
      <c r="CS180" s="5">
        <f t="shared" si="657"/>
        <v>0.18160204454457965</v>
      </c>
      <c r="CT180" s="5">
        <f t="shared" si="509"/>
        <v>0.32644435192268106</v>
      </c>
      <c r="CU180" s="5">
        <f t="shared" si="510"/>
        <v>0</v>
      </c>
    </row>
    <row r="181" spans="1:99" x14ac:dyDescent="0.25">
      <c r="A181" s="1">
        <f>eod_group_score_df_positive[[#This Row],[date]]</f>
        <v>45246</v>
      </c>
      <c r="B181" s="1" t="s">
        <v>277</v>
      </c>
      <c r="C181" s="2">
        <f>AVERAGE(eod_group_score_df_positive!C181:C185)</f>
        <v>0.15556023186577531</v>
      </c>
      <c r="D181" s="2">
        <f>AVERAGE(eod_group_score_df_positive!D181:D185)</f>
        <v>8.6964506669255565E-2</v>
      </c>
      <c r="E181" s="2">
        <f>AVERAGE(eod_group_score_df_positive!E181:E185)</f>
        <v>0.20747670176530889</v>
      </c>
      <c r="F181" s="2">
        <f>AVERAGE(eod_group_score_df_positive!F181:F185)</f>
        <v>0.17764747199133404</v>
      </c>
      <c r="G181" s="2">
        <f>AVERAGE(eod_group_score_df_positive!G181:G185)</f>
        <v>0.18227129947374235</v>
      </c>
      <c r="H181" s="2">
        <f>AVERAGE(eod_group_score_df_positive!H181:H185)</f>
        <v>1.4451549347065296</v>
      </c>
      <c r="I181" s="2">
        <f>AVERAGE(eod_group_score_df_positive!I181:I185)</f>
        <v>0.14021623763975827</v>
      </c>
      <c r="J181" s="2">
        <f>AVERAGE(eod_group_score_df_positive!J181:J185)</f>
        <v>0.33191457911661149</v>
      </c>
      <c r="K181" s="2">
        <f>AVERAGE(eod_group_score_df_positive!K181:K185)</f>
        <v>0.24042999402764975</v>
      </c>
      <c r="L181" s="2">
        <f>AVERAGE(eod_group_score_df_positive!L181:L185)</f>
        <v>8.9791088458951437E-2</v>
      </c>
      <c r="M181" s="2">
        <f>AVERAGE(eod_group_score_df_positive!M181:M185)</f>
        <v>6.8836106941514513E-2</v>
      </c>
      <c r="N181" s="2">
        <f>AVERAGE(eod_group_score_df_positive!N181:N185)</f>
        <v>0.31640978764304895</v>
      </c>
      <c r="O181" s="2">
        <f>AVERAGE(eod_group_score_df_positive!O181:O185)</f>
        <v>0.29186697090459124</v>
      </c>
      <c r="P181" s="2">
        <f>AVERAGE(eod_group_score_df_positive!P181:P185)</f>
        <v>0.17802322049823166</v>
      </c>
      <c r="Q181" s="2">
        <f>AVERAGE(eod_group_score_df_positive!Q181:Q185)</f>
        <v>0.32319956209638806</v>
      </c>
      <c r="R181" s="2">
        <f>AVERAGE(eod_group_score_df_positive!R181:R185)</f>
        <v>0.24828788941538454</v>
      </c>
      <c r="S181" s="2">
        <f>AVERAGE(eod_group_score_df_positive!S181:S185)</f>
        <v>1.1393903033735948</v>
      </c>
      <c r="T181" s="2">
        <f>AVERAGE(eod_group_score_df_positive!T181:T185)</f>
        <v>0.16376610854660295</v>
      </c>
      <c r="U181" s="2">
        <f>AVERAGE(eod_group_score_df_positive!U181:U185)</f>
        <v>9.8086238038517418E-2</v>
      </c>
      <c r="V181" s="2">
        <f>AVERAGE(eod_group_score_df_positive!V181:V185)</f>
        <v>0.27269084897435436</v>
      </c>
      <c r="W181" s="2">
        <f>AVERAGE(eod_group_score_df_positive!W181:W185)</f>
        <v>0.21897089952238363</v>
      </c>
      <c r="X181" s="2">
        <f>AVERAGE(eod_group_score_df_positive!X181:X185)</f>
        <v>0.38945810164128059</v>
      </c>
      <c r="Y181" s="2">
        <f>AVERAGE(eod_group_score_df_positive!Y181:Y185)</f>
        <v>9.7381234502810277E-2</v>
      </c>
      <c r="Z181" s="1" t="s">
        <v>277</v>
      </c>
      <c r="AA181" s="2">
        <f>ABS(AVERAGE(eod_group_score_df_negative!C181:C185))</f>
        <v>0.31092620022504752</v>
      </c>
      <c r="AB181" s="2">
        <f>ABS(AVERAGE(eod_group_score_df_negative!D181:D185))</f>
        <v>8.8710370834390567E-2</v>
      </c>
      <c r="AC181" s="2">
        <f>ABS(AVERAGE(eod_group_score_df_negative!E181:E185))</f>
        <v>0.22557987472439733</v>
      </c>
      <c r="AD181" s="2">
        <f>ABS(AVERAGE(eod_group_score_df_negative!F181:F185))</f>
        <v>8.4703442575018092E-2</v>
      </c>
      <c r="AE181" s="2">
        <f>ABS(AVERAGE(eod_group_score_df_negative!G181:G185))</f>
        <v>0.19814564624598663</v>
      </c>
      <c r="AF181" s="2">
        <f>ABS(AVERAGE(eod_group_score_df_negative!H181:H185))</f>
        <v>5.7212567017435136E-2</v>
      </c>
      <c r="AG181" s="2">
        <f>ABS(AVERAGE(eod_group_score_df_negative!I181:I185))</f>
        <v>0.13314314361699955</v>
      </c>
      <c r="AH181" s="2">
        <f>ABS(AVERAGE(eod_group_score_df_negative!J181:J185))</f>
        <v>0.2675097856749718</v>
      </c>
      <c r="AI181" s="2">
        <f>ABS(AVERAGE(eod_group_score_df_negative!K181:K185))</f>
        <v>0.22021976855069664</v>
      </c>
      <c r="AJ181" s="2">
        <f>ABS(AVERAGE(eod_group_score_df_negative!L181:L185))</f>
        <v>0.10127351766067225</v>
      </c>
      <c r="AK181" s="2">
        <f>ABS(AVERAGE(eod_group_score_df_negative!M181:M185))</f>
        <v>0.10531098040785705</v>
      </c>
      <c r="AL181" s="2">
        <f>ABS(AVERAGE(eod_group_score_df_negative!N181:N185))</f>
        <v>0.18339651975569629</v>
      </c>
      <c r="AM181" s="2">
        <f>ABS(AVERAGE(eod_group_score_df_negative!O181:O185))</f>
        <v>5.7795592942100404E-2</v>
      </c>
      <c r="AN181" s="2">
        <f>ABS(AVERAGE(eod_group_score_df_negative!P181:P185))</f>
        <v>0.16267885616691857</v>
      </c>
      <c r="AO181" s="2">
        <f>ABS(AVERAGE(eod_group_score_df_negative!Q181:Q185))</f>
        <v>0.16630800307735466</v>
      </c>
      <c r="AP181" s="2">
        <f>ABS(AVERAGE(eod_group_score_df_negative!R181:R185))</f>
        <v>0.20800233135446042</v>
      </c>
      <c r="AQ181" s="2">
        <f>ABS(AVERAGE(eod_group_score_df_negative!S181:S185))</f>
        <v>0.18889999369968286</v>
      </c>
      <c r="AR181" s="2">
        <f>ABS(AVERAGE(eod_group_score_df_negative!T181:T185))</f>
        <v>0.16844586479514864</v>
      </c>
      <c r="AS181" s="2">
        <f>ABS(AVERAGE(eod_group_score_df_negative!U181:U185))</f>
        <v>0.38324481464175342</v>
      </c>
      <c r="AT181" s="2">
        <f>ABS(AVERAGE(eod_group_score_df_negative!V181:V185))</f>
        <v>0.16801944189009727</v>
      </c>
      <c r="AU181" s="2">
        <f>ABS(AVERAGE(eod_group_score_df_negative!W181:W185))</f>
        <v>0.11821225541462015</v>
      </c>
      <c r="AV181" s="2">
        <f>ABS(AVERAGE(eod_group_score_df_negative!X181:X185))</f>
        <v>0.15205073254704976</v>
      </c>
      <c r="AW181" s="2">
        <f>ABS(AVERAGE(eod_group_score_df_negative!Y181:Y185))</f>
        <v>0.32527093239387395</v>
      </c>
      <c r="AX181" t="s">
        <v>277</v>
      </c>
      <c r="AY181" s="4">
        <f t="shared" si="468"/>
        <v>-0.33305570681426194</v>
      </c>
      <c r="AZ181" s="4">
        <f t="shared" si="469"/>
        <v>-9.9380411698238823E-3</v>
      </c>
      <c r="BA181" s="4">
        <f t="shared" si="470"/>
        <v>-4.1803251450030256E-2</v>
      </c>
      <c r="BB181" s="4">
        <f t="shared" si="471"/>
        <v>0.3542737008176472</v>
      </c>
      <c r="BC181" s="4">
        <f t="shared" si="472"/>
        <v>-4.1728810850449487E-2</v>
      </c>
      <c r="BD181" s="4">
        <f t="shared" si="473"/>
        <v>0.92383678833336891</v>
      </c>
      <c r="BE181" s="4">
        <f t="shared" si="474"/>
        <v>2.5874707464731854E-2</v>
      </c>
      <c r="BF181" s="4">
        <f t="shared" si="475"/>
        <v>0.10744440370559993</v>
      </c>
      <c r="BG181" s="4">
        <f t="shared" si="476"/>
        <v>4.3873300539291601E-2</v>
      </c>
      <c r="BH181" s="4">
        <f t="shared" si="477"/>
        <v>-6.0097102414309919E-2</v>
      </c>
      <c r="BI181" s="4">
        <f t="shared" si="478"/>
        <v>-0.20944865642895957</v>
      </c>
      <c r="BJ181" s="4">
        <f t="shared" si="479"/>
        <v>0.26612963045549309</v>
      </c>
      <c r="BK181" s="4">
        <f t="shared" si="480"/>
        <v>0.66942075636418041</v>
      </c>
      <c r="BL181" s="4">
        <f t="shared" si="481"/>
        <v>4.5037484013911305E-2</v>
      </c>
      <c r="BM181" s="4">
        <f t="shared" si="482"/>
        <v>0.32050895671724156</v>
      </c>
      <c r="BN181" s="4">
        <f t="shared" si="483"/>
        <v>8.8289330402380822E-2</v>
      </c>
      <c r="BO181" s="4">
        <f t="shared" si="484"/>
        <v>0.71557423235583284</v>
      </c>
      <c r="BP181" s="4">
        <f t="shared" si="485"/>
        <v>-1.4086657387666018E-2</v>
      </c>
      <c r="BQ181" s="4">
        <f t="shared" si="486"/>
        <v>-0.59243752302151087</v>
      </c>
      <c r="BR181" s="4">
        <f t="shared" si="487"/>
        <v>0.23750615598048438</v>
      </c>
      <c r="BS181" s="4">
        <f t="shared" si="488"/>
        <v>0.29882466734314861</v>
      </c>
      <c r="BT181" s="4">
        <f t="shared" si="489"/>
        <v>0.43841827520705484</v>
      </c>
      <c r="BU181" s="4">
        <f t="shared" si="490"/>
        <v>-0.53918970666668908</v>
      </c>
      <c r="BV181" t="s">
        <v>277</v>
      </c>
      <c r="BW181" s="1">
        <f t="shared" si="464"/>
        <v>45246</v>
      </c>
      <c r="BX181">
        <f>group_stock_price_index[[#This Row],[VNINDEX]]</f>
        <v>1125.53</v>
      </c>
      <c r="BY181" s="5">
        <f t="shared" si="491"/>
        <v>3.9486302495672108E-2</v>
      </c>
      <c r="BZ181" s="5">
        <f t="shared" si="492"/>
        <v>0.50119790390216123</v>
      </c>
      <c r="CA181" s="5">
        <f t="shared" si="493"/>
        <v>0.42751056443395197</v>
      </c>
      <c r="CB181" s="5">
        <f t="shared" si="494"/>
        <v>0.75753991628923667</v>
      </c>
      <c r="CC181" s="5">
        <f t="shared" si="495"/>
        <v>0.40420379501547038</v>
      </c>
      <c r="CD181" s="5">
        <f t="shared" ref="CD181:CE181" si="658">IF(AVERAGE(BS181:BS185)&lt;0,0,AVERAGE(BS181:BS185))</f>
        <v>0.62892092572948077</v>
      </c>
      <c r="CE181" s="5">
        <f t="shared" si="658"/>
        <v>0.53300456676484331</v>
      </c>
      <c r="CF181" s="5">
        <f t="shared" ref="CF181:CG181" si="659">IF(AVERAGE(BE181:BE185)&lt;0,0,AVERAGE(BE181:BE185))</f>
        <v>0.36194122342544249</v>
      </c>
      <c r="CG181" s="5">
        <f t="shared" si="659"/>
        <v>0.36194868365749733</v>
      </c>
      <c r="CH181" s="5">
        <f t="shared" si="498"/>
        <v>0.54937485647245943</v>
      </c>
      <c r="CI181" s="5">
        <f t="shared" si="499"/>
        <v>0.51676166337252361</v>
      </c>
      <c r="CJ181" s="5">
        <f t="shared" si="500"/>
        <v>0.40099944500036544</v>
      </c>
      <c r="CK181" s="5">
        <f t="shared" si="501"/>
        <v>0.1293787515933745</v>
      </c>
      <c r="CL181" s="5">
        <f t="shared" si="502"/>
        <v>0.8536304207930302</v>
      </c>
      <c r="CM181" s="5">
        <f t="shared" si="503"/>
        <v>0.55464419415425881</v>
      </c>
      <c r="CN181" s="5">
        <f t="shared" si="504"/>
        <v>0.37227600018885154</v>
      </c>
      <c r="CO181" s="5">
        <f t="shared" si="505"/>
        <v>0.58784031983021101</v>
      </c>
      <c r="CP181" s="5">
        <f t="shared" si="506"/>
        <v>0.28782965851361081</v>
      </c>
      <c r="CQ181" s="5">
        <f t="shared" si="507"/>
        <v>0.50857696996860535</v>
      </c>
      <c r="CR181" s="5">
        <f t="shared" ref="CR181:CS181" si="660">IF(AVERAGE(BH181:BH185)&lt;0,0,AVERAGE(BH181:BH185))</f>
        <v>3.0133742222171023E-2</v>
      </c>
      <c r="CS181" s="5">
        <f t="shared" si="660"/>
        <v>0.40856197022034924</v>
      </c>
      <c r="CT181" s="5">
        <f t="shared" si="509"/>
        <v>0.52278696284744108</v>
      </c>
      <c r="CU181" s="5">
        <f t="shared" si="510"/>
        <v>4.0013435928889521E-2</v>
      </c>
    </row>
    <row r="182" spans="1:99" x14ac:dyDescent="0.25">
      <c r="A182" s="1">
        <f>eod_group_score_df_positive[[#This Row],[date]]</f>
        <v>45245</v>
      </c>
      <c r="B182" s="1" t="s">
        <v>277</v>
      </c>
      <c r="C182" s="2">
        <f>AVERAGE(eod_group_score_df_positive!C182:C186)</f>
        <v>0.12513339850782074</v>
      </c>
      <c r="D182" s="2">
        <f>AVERAGE(eod_group_score_df_positive!D182:D186)</f>
        <v>0.16212632994301426</v>
      </c>
      <c r="E182" s="2">
        <f>AVERAGE(eod_group_score_df_positive!E182:E186)</f>
        <v>0.43325062379542406</v>
      </c>
      <c r="F182" s="2">
        <f>AVERAGE(eod_group_score_df_positive!F182:F186)</f>
        <v>7.823293350363611E-2</v>
      </c>
      <c r="G182" s="2">
        <f>AVERAGE(eod_group_score_df_positive!G182:G186)</f>
        <v>0.16838213824620277</v>
      </c>
      <c r="H182" s="2">
        <f>AVERAGE(eod_group_score_df_positive!H182:H186)</f>
        <v>0.80025002799135492</v>
      </c>
      <c r="I182" s="2">
        <f>AVERAGE(eod_group_score_df_positive!I182:I186)</f>
        <v>0.16658262099223009</v>
      </c>
      <c r="J182" s="2">
        <f>AVERAGE(eod_group_score_df_positive!J182:J186)</f>
        <v>0.14328348781912081</v>
      </c>
      <c r="K182" s="2">
        <f>AVERAGE(eod_group_score_df_positive!K182:K186)</f>
        <v>0.31674654954932119</v>
      </c>
      <c r="L182" s="2">
        <f>AVERAGE(eod_group_score_df_positive!L182:L186)</f>
        <v>3.4381052284316628E-2</v>
      </c>
      <c r="M182" s="2">
        <f>AVERAGE(eod_group_score_df_positive!M182:M186)</f>
        <v>0.11883922404024228</v>
      </c>
      <c r="N182" s="2">
        <f>AVERAGE(eod_group_score_df_positive!N182:N186)</f>
        <v>0.23888500669509058</v>
      </c>
      <c r="O182" s="2">
        <f>AVERAGE(eod_group_score_df_positive!O182:O186)</f>
        <v>0.25860697428171375</v>
      </c>
      <c r="P182" s="2">
        <f>AVERAGE(eod_group_score_df_positive!P182:P186)</f>
        <v>0.24569715059553068</v>
      </c>
      <c r="Q182" s="2">
        <f>AVERAGE(eod_group_score_df_positive!Q182:Q186)</f>
        <v>0.29148754939905841</v>
      </c>
      <c r="R182" s="2">
        <f>AVERAGE(eod_group_score_df_positive!R182:R186)</f>
        <v>0.16778388218064738</v>
      </c>
      <c r="S182" s="2">
        <f>AVERAGE(eod_group_score_df_positive!S182:S186)</f>
        <v>1.1018380299283652</v>
      </c>
      <c r="T182" s="2">
        <f>AVERAGE(eod_group_score_df_positive!T182:T186)</f>
        <v>0.19579977675618959</v>
      </c>
      <c r="U182" s="2">
        <f>AVERAGE(eod_group_score_df_positive!U182:U186)</f>
        <v>9.7166531879822979E-2</v>
      </c>
      <c r="V182" s="2">
        <f>AVERAGE(eod_group_score_df_positive!V182:V186)</f>
        <v>0.3928236507192131</v>
      </c>
      <c r="W182" s="2">
        <f>AVERAGE(eod_group_score_df_positive!W182:W186)</f>
        <v>0.17909418767943153</v>
      </c>
      <c r="X182" s="2">
        <f>AVERAGE(eod_group_score_df_positive!X182:X186)</f>
        <v>0.19812351831450836</v>
      </c>
      <c r="Y182" s="2">
        <f>AVERAGE(eod_group_score_df_positive!Y182:Y186)</f>
        <v>0.25218231775929612</v>
      </c>
      <c r="Z182" s="1" t="s">
        <v>277</v>
      </c>
      <c r="AA182" s="2">
        <f>ABS(AVERAGE(eod_group_score_df_negative!C182:C186))</f>
        <v>0.38498550199069004</v>
      </c>
      <c r="AB182" s="2">
        <f>ABS(AVERAGE(eod_group_score_df_negative!D182:D186))</f>
        <v>8.8710370834390567E-2</v>
      </c>
      <c r="AC182" s="2">
        <f>ABS(AVERAGE(eod_group_score_df_negative!E182:E186))</f>
        <v>0.26721340692384971</v>
      </c>
      <c r="AD182" s="2">
        <f>ABS(AVERAGE(eod_group_score_df_negative!F182:F186))</f>
        <v>0.11333467555449792</v>
      </c>
      <c r="AE182" s="2">
        <f>ABS(AVERAGE(eod_group_score_df_negative!G182:G186))</f>
        <v>0.264611728993073</v>
      </c>
      <c r="AF182" s="2">
        <f>ABS(AVERAGE(eod_group_score_df_negative!H182:H186))</f>
        <v>7.8301212210783427E-2</v>
      </c>
      <c r="AG182" s="2">
        <f>ABS(AVERAGE(eod_group_score_df_negative!I182:I186))</f>
        <v>0.2541913172536347</v>
      </c>
      <c r="AH182" s="2">
        <f>ABS(AVERAGE(eod_group_score_df_negative!J182:J186))</f>
        <v>0.29291848911910529</v>
      </c>
      <c r="AI182" s="2">
        <f>ABS(AVERAGE(eod_group_score_df_negative!K182:K186))</f>
        <v>0.27898878133742144</v>
      </c>
      <c r="AJ182" s="2">
        <f>ABS(AVERAGE(eod_group_score_df_negative!L182:L186))</f>
        <v>0.31700956338431391</v>
      </c>
      <c r="AK182" s="2">
        <f>ABS(AVERAGE(eod_group_score_df_negative!M182:M186))</f>
        <v>0.12653839434658726</v>
      </c>
      <c r="AL182" s="2">
        <f>ABS(AVERAGE(eod_group_score_df_negative!N182:N186))</f>
        <v>0.18411094200499714</v>
      </c>
      <c r="AM182" s="2">
        <f>ABS(AVERAGE(eod_group_score_df_negative!O182:O186))</f>
        <v>0.13819607690897653</v>
      </c>
      <c r="AN182" s="2">
        <f>ABS(AVERAGE(eod_group_score_df_negative!P182:P186))</f>
        <v>0.16305611921902669</v>
      </c>
      <c r="AO182" s="2">
        <f>ABS(AVERAGE(eod_group_score_df_negative!Q182:Q186))</f>
        <v>0.24548286753353105</v>
      </c>
      <c r="AP182" s="2">
        <f>ABS(AVERAGE(eod_group_score_df_negative!R182:R186))</f>
        <v>0.26264834757695316</v>
      </c>
      <c r="AQ182" s="2">
        <f>ABS(AVERAGE(eod_group_score_df_negative!S182:S186))</f>
        <v>0.29906345458567735</v>
      </c>
      <c r="AR182" s="2">
        <f>ABS(AVERAGE(eod_group_score_df_negative!T182:T186))</f>
        <v>0.25846484997792407</v>
      </c>
      <c r="AS182" s="2">
        <f>ABS(AVERAGE(eod_group_score_df_negative!U182:U186))</f>
        <v>0.40345801308318852</v>
      </c>
      <c r="AT182" s="2">
        <f>ABS(AVERAGE(eod_group_score_df_negative!V182:V186))</f>
        <v>0.21865342217950784</v>
      </c>
      <c r="AU182" s="2">
        <f>ABS(AVERAGE(eod_group_score_df_negative!W182:W186))</f>
        <v>0.11854995725726247</v>
      </c>
      <c r="AV182" s="2">
        <f>ABS(AVERAGE(eod_group_score_df_negative!X182:X186))</f>
        <v>0.20689050729014244</v>
      </c>
      <c r="AW182" s="2">
        <f>ABS(AVERAGE(eod_group_score_df_negative!Y182:Y186))</f>
        <v>0.37996669671974326</v>
      </c>
      <c r="AX182" t="s">
        <v>277</v>
      </c>
      <c r="AY182" s="4">
        <f t="shared" si="468"/>
        <v>-0.50939516890852377</v>
      </c>
      <c r="AZ182" s="4">
        <f t="shared" si="469"/>
        <v>0.29268427977680112</v>
      </c>
      <c r="BA182" s="4">
        <f t="shared" si="470"/>
        <v>0.23703889077798684</v>
      </c>
      <c r="BB182" s="4">
        <f t="shared" si="471"/>
        <v>-0.18323422327732691</v>
      </c>
      <c r="BC182" s="4">
        <f t="shared" si="472"/>
        <v>-0.22224238731236581</v>
      </c>
      <c r="BD182" s="4">
        <f t="shared" si="473"/>
        <v>0.82174924209823486</v>
      </c>
      <c r="BE182" s="4">
        <f t="shared" si="474"/>
        <v>-0.2082084661104022</v>
      </c>
      <c r="BF182" s="4">
        <f t="shared" si="475"/>
        <v>-0.34304063074243113</v>
      </c>
      <c r="BG182" s="4">
        <f t="shared" si="476"/>
        <v>6.3380105651444085E-2</v>
      </c>
      <c r="BH182" s="4">
        <f t="shared" si="477"/>
        <v>-0.80431433993252244</v>
      </c>
      <c r="BI182" s="4">
        <f t="shared" si="478"/>
        <v>-3.1376823839766428E-2</v>
      </c>
      <c r="BJ182" s="4">
        <f t="shared" si="479"/>
        <v>0.1294907548368254</v>
      </c>
      <c r="BK182" s="4">
        <f t="shared" si="480"/>
        <v>0.30345254909562619</v>
      </c>
      <c r="BL182" s="4">
        <f t="shared" si="481"/>
        <v>0.20217827594136792</v>
      </c>
      <c r="BM182" s="4">
        <f t="shared" si="482"/>
        <v>8.5674518399591323E-2</v>
      </c>
      <c r="BN182" s="4">
        <f t="shared" si="483"/>
        <v>-0.22039349945920417</v>
      </c>
      <c r="BO182" s="4">
        <f t="shared" si="484"/>
        <v>0.57304141955503851</v>
      </c>
      <c r="BP182" s="4">
        <f t="shared" si="485"/>
        <v>-0.13794838852467611</v>
      </c>
      <c r="BQ182" s="4">
        <f t="shared" si="486"/>
        <v>-0.61181874577483175</v>
      </c>
      <c r="BR182" s="4">
        <f t="shared" si="487"/>
        <v>0.28483525590591213</v>
      </c>
      <c r="BS182" s="4">
        <f t="shared" si="488"/>
        <v>0.20341146114278921</v>
      </c>
      <c r="BT182" s="4">
        <f t="shared" si="489"/>
        <v>-2.1646136729575532E-2</v>
      </c>
      <c r="BU182" s="4">
        <f t="shared" si="490"/>
        <v>-0.20214281132076997</v>
      </c>
      <c r="BV182" t="s">
        <v>277</v>
      </c>
      <c r="BW182" s="1">
        <f t="shared" si="464"/>
        <v>45245</v>
      </c>
      <c r="BX182">
        <f>group_stock_price_index[[#This Row],[VNINDEX]]</f>
        <v>1122.5</v>
      </c>
      <c r="BY182" s="5">
        <f t="shared" si="491"/>
        <v>0.26007212537929025</v>
      </c>
      <c r="BZ182" s="5">
        <f t="shared" si="492"/>
        <v>0.67489910195974845</v>
      </c>
      <c r="CA182" s="5">
        <f t="shared" si="493"/>
        <v>0.60399416017803365</v>
      </c>
      <c r="CB182" s="5">
        <f t="shared" si="494"/>
        <v>0.78041614770963808</v>
      </c>
      <c r="CC182" s="5">
        <f t="shared" si="495"/>
        <v>0.50457313958674332</v>
      </c>
      <c r="CD182" s="5">
        <f t="shared" ref="CD182:CE182" si="661">IF(AVERAGE(BS182:BS186)&lt;0,0,AVERAGE(BS182:BS186))</f>
        <v>0.7614783794762221</v>
      </c>
      <c r="CE182" s="5">
        <f t="shared" si="661"/>
        <v>0.60132499525324623</v>
      </c>
      <c r="CF182" s="5">
        <f t="shared" ref="CF182:CG182" si="662">IF(AVERAGE(BE182:BE186)&lt;0,0,AVERAGE(BE182:BE186))</f>
        <v>0.46136220405367612</v>
      </c>
      <c r="CG182" s="5">
        <f t="shared" si="662"/>
        <v>0.52347100206335229</v>
      </c>
      <c r="CH182" s="5">
        <f t="shared" si="498"/>
        <v>0.67027191170448375</v>
      </c>
      <c r="CI182" s="5">
        <f t="shared" si="499"/>
        <v>0.65260026926858949</v>
      </c>
      <c r="CJ182" s="5">
        <f t="shared" si="500"/>
        <v>0.53043763673063471</v>
      </c>
      <c r="CK182" s="5">
        <f t="shared" si="501"/>
        <v>0.42652496210381824</v>
      </c>
      <c r="CL182" s="5">
        <f t="shared" si="502"/>
        <v>0.81094786645235006</v>
      </c>
      <c r="CM182" s="5">
        <f t="shared" si="503"/>
        <v>0.66358173072052051</v>
      </c>
      <c r="CN182" s="5">
        <f t="shared" si="504"/>
        <v>0.38841916254646397</v>
      </c>
      <c r="CO182" s="5">
        <f t="shared" si="505"/>
        <v>0.57216507377261094</v>
      </c>
      <c r="CP182" s="5">
        <f t="shared" si="506"/>
        <v>0.42714041420780757</v>
      </c>
      <c r="CQ182" s="5">
        <f t="shared" si="507"/>
        <v>0.61695971672578442</v>
      </c>
      <c r="CR182" s="5">
        <f t="shared" ref="CR182:CS182" si="663">IF(AVERAGE(BH182:BH186)&lt;0,0,AVERAGE(BH182:BH186))</f>
        <v>0.12722158690373248</v>
      </c>
      <c r="CS182" s="5">
        <f t="shared" si="663"/>
        <v>0.62267411201120448</v>
      </c>
      <c r="CT182" s="5">
        <f t="shared" si="509"/>
        <v>0.6796581801933993</v>
      </c>
      <c r="CU182" s="5">
        <f t="shared" si="510"/>
        <v>0.27311723666239274</v>
      </c>
    </row>
    <row r="183" spans="1:99" x14ac:dyDescent="0.25">
      <c r="A183" s="1">
        <f>eod_group_score_df_positive[[#This Row],[date]]</f>
        <v>45244</v>
      </c>
      <c r="B183" s="1" t="s">
        <v>277</v>
      </c>
      <c r="C183" s="2">
        <f>AVERAGE(eod_group_score_df_positive!C183:C187)</f>
        <v>0.8251820513026894</v>
      </c>
      <c r="D183" s="2">
        <f>AVERAGE(eod_group_score_df_positive!D183:D187)</f>
        <v>0.46579493522700222</v>
      </c>
      <c r="E183" s="2">
        <f>AVERAGE(eod_group_score_df_positive!E183:E187)</f>
        <v>2.0735951410723978</v>
      </c>
      <c r="F183" s="2">
        <f>AVERAGE(eod_group_score_df_positive!F183:F187)</f>
        <v>1.9291023901631135</v>
      </c>
      <c r="G183" s="2">
        <f>AVERAGE(eod_group_score_df_positive!G183:G187)</f>
        <v>2.4184430178614904</v>
      </c>
      <c r="H183" s="2">
        <f>AVERAGE(eod_group_score_df_positive!H183:H187)</f>
        <v>1.3535841519993372</v>
      </c>
      <c r="I183" s="2">
        <f>AVERAGE(eod_group_score_df_positive!I183:I187)</f>
        <v>1.438390025766362</v>
      </c>
      <c r="J183" s="2">
        <f>AVERAGE(eod_group_score_df_positive!J183:J187)</f>
        <v>0.9103632778459998</v>
      </c>
      <c r="K183" s="2">
        <f>AVERAGE(eod_group_score_df_positive!K183:K187)</f>
        <v>1.1880046468366703</v>
      </c>
      <c r="L183" s="2">
        <f>AVERAGE(eod_group_score_df_positive!L183:L187)</f>
        <v>0.64374575594430028</v>
      </c>
      <c r="M183" s="2">
        <f>AVERAGE(eod_group_score_df_positive!M183:M187)</f>
        <v>0.70028496528278494</v>
      </c>
      <c r="N183" s="2">
        <f>AVERAGE(eod_group_score_df_positive!N183:N187)</f>
        <v>1.4375766337930151</v>
      </c>
      <c r="O183" s="2">
        <f>AVERAGE(eod_group_score_df_positive!O183:O187)</f>
        <v>0.67337120802439254</v>
      </c>
      <c r="P183" s="2">
        <f>AVERAGE(eod_group_score_df_positive!P183:P187)</f>
        <v>1.1434924152136796</v>
      </c>
      <c r="Q183" s="2">
        <f>AVERAGE(eod_group_score_df_positive!Q183:Q187)</f>
        <v>0.87463487741161061</v>
      </c>
      <c r="R183" s="2">
        <f>AVERAGE(eod_group_score_df_positive!R183:R187)</f>
        <v>1.0862991157647746</v>
      </c>
      <c r="S183" s="2">
        <f>AVERAGE(eod_group_score_df_positive!S183:S187)</f>
        <v>2.7512864509967669</v>
      </c>
      <c r="T183" s="2">
        <f>AVERAGE(eod_group_score_df_positive!T183:T187)</f>
        <v>0.73993696368411954</v>
      </c>
      <c r="U183" s="2">
        <f>AVERAGE(eod_group_score_df_positive!U183:U187)</f>
        <v>1.5285202214629299</v>
      </c>
      <c r="V183" s="2">
        <f>AVERAGE(eod_group_score_df_positive!V183:V187)</f>
        <v>1.0945706035854568</v>
      </c>
      <c r="W183" s="2">
        <f>AVERAGE(eod_group_score_df_positive!W183:W187)</f>
        <v>1.6949429808721479</v>
      </c>
      <c r="X183" s="2">
        <f>AVERAGE(eod_group_score_df_positive!X183:X187)</f>
        <v>1.65408004714713</v>
      </c>
      <c r="Y183" s="2">
        <f>AVERAGE(eod_group_score_df_positive!Y183:Y187)</f>
        <v>0.64901913970891145</v>
      </c>
      <c r="Z183" s="1" t="s">
        <v>277</v>
      </c>
      <c r="AA183" s="2">
        <f>ABS(AVERAGE(eod_group_score_df_negative!C183:C187))</f>
        <v>0.37828577406995345</v>
      </c>
      <c r="AB183" s="2">
        <f>ABS(AVERAGE(eod_group_score_df_negative!D183:D187))</f>
        <v>7.9597869503449312E-2</v>
      </c>
      <c r="AC183" s="2">
        <f>ABS(AVERAGE(eod_group_score_df_negative!E183:E187))</f>
        <v>0.2307690458862961</v>
      </c>
      <c r="AD183" s="2">
        <f>ABS(AVERAGE(eod_group_score_df_negative!F183:F187))</f>
        <v>0.10568355032609848</v>
      </c>
      <c r="AE183" s="2">
        <f>ABS(AVERAGE(eod_group_score_df_negative!G183:G187))</f>
        <v>0.22875403940024258</v>
      </c>
      <c r="AF183" s="2">
        <f>ABS(AVERAGE(eod_group_score_df_negative!H183:H187))</f>
        <v>5.5679232471755838E-2</v>
      </c>
      <c r="AG183" s="2">
        <f>ABS(AVERAGE(eod_group_score_df_negative!I183:I187))</f>
        <v>0.21464897376893816</v>
      </c>
      <c r="AH183" s="2">
        <f>ABS(AVERAGE(eod_group_score_df_negative!J183:J187))</f>
        <v>0.23469566472610123</v>
      </c>
      <c r="AI183" s="2">
        <f>ABS(AVERAGE(eod_group_score_df_negative!K183:K187))</f>
        <v>0.19373746326973296</v>
      </c>
      <c r="AJ183" s="2">
        <f>ABS(AVERAGE(eod_group_score_df_negative!L183:L187))</f>
        <v>0.28804114922555718</v>
      </c>
      <c r="AK183" s="2">
        <f>ABS(AVERAGE(eod_group_score_df_negative!M183:M187))</f>
        <v>9.2707625448475856E-2</v>
      </c>
      <c r="AL183" s="2">
        <f>ABS(AVERAGE(eod_group_score_df_negative!N183:N187))</f>
        <v>0.15066595227106822</v>
      </c>
      <c r="AM183" s="2">
        <f>ABS(AVERAGE(eod_group_score_df_negative!O183:O187))</f>
        <v>0.12765598152252017</v>
      </c>
      <c r="AN183" s="2">
        <f>ABS(AVERAGE(eod_group_score_df_negative!P183:P187))</f>
        <v>0.15943777254452593</v>
      </c>
      <c r="AO183" s="2">
        <f>ABS(AVERAGE(eod_group_score_df_negative!Q183:Q187))</f>
        <v>0.20366642484879754</v>
      </c>
      <c r="AP183" s="2">
        <f>ABS(AVERAGE(eod_group_score_df_negative!R183:R187))</f>
        <v>0.17305126421145506</v>
      </c>
      <c r="AQ183" s="2">
        <f>ABS(AVERAGE(eod_group_score_df_negative!S183:S187))</f>
        <v>0.1940735661747163</v>
      </c>
      <c r="AR183" s="2">
        <f>ABS(AVERAGE(eod_group_score_df_negative!T183:T187))</f>
        <v>0.2195350333988213</v>
      </c>
      <c r="AS183" s="2">
        <f>ABS(AVERAGE(eod_group_score_df_negative!U183:U187))</f>
        <v>0.34440321025664511</v>
      </c>
      <c r="AT183" s="2">
        <f>ABS(AVERAGE(eod_group_score_df_negative!V183:V187))</f>
        <v>0.20511118860931221</v>
      </c>
      <c r="AU183" s="2">
        <f>ABS(AVERAGE(eod_group_score_df_negative!W183:W187))</f>
        <v>0.10571520126104021</v>
      </c>
      <c r="AV183" s="2">
        <f>ABS(AVERAGE(eod_group_score_df_negative!X183:X187))</f>
        <v>0.17798725163231391</v>
      </c>
      <c r="AW183" s="2">
        <f>ABS(AVERAGE(eod_group_score_df_negative!Y183:Y187))</f>
        <v>0.30770359455902929</v>
      </c>
      <c r="AX183" t="s">
        <v>277</v>
      </c>
      <c r="AY183" s="4">
        <f t="shared" si="468"/>
        <v>0.37134044451446679</v>
      </c>
      <c r="AZ183" s="4">
        <f t="shared" si="469"/>
        <v>0.7081081055229953</v>
      </c>
      <c r="BA183" s="4">
        <f t="shared" si="470"/>
        <v>0.7997113067523709</v>
      </c>
      <c r="BB183" s="4">
        <f t="shared" si="471"/>
        <v>0.89612317617971193</v>
      </c>
      <c r="BC183" s="4">
        <f t="shared" si="472"/>
        <v>0.82717264000220203</v>
      </c>
      <c r="BD183" s="4">
        <f t="shared" si="473"/>
        <v>0.92098108403965562</v>
      </c>
      <c r="BE183" s="4">
        <f t="shared" si="474"/>
        <v>0.74029774998741116</v>
      </c>
      <c r="BF183" s="4">
        <f t="shared" si="475"/>
        <v>0.59007234300286138</v>
      </c>
      <c r="BG183" s="4">
        <f t="shared" si="476"/>
        <v>0.71957507576458846</v>
      </c>
      <c r="BH183" s="4">
        <f t="shared" si="477"/>
        <v>0.38174458639113512</v>
      </c>
      <c r="BI183" s="4">
        <f t="shared" si="478"/>
        <v>0.76618287098247606</v>
      </c>
      <c r="BJ183" s="4">
        <f t="shared" si="479"/>
        <v>0.81027337562526602</v>
      </c>
      <c r="BK183" s="4">
        <f t="shared" si="480"/>
        <v>0.68126929225779054</v>
      </c>
      <c r="BL183" s="4">
        <f t="shared" si="481"/>
        <v>0.75526275460874648</v>
      </c>
      <c r="BM183" s="4">
        <f t="shared" si="482"/>
        <v>0.62224579638018007</v>
      </c>
      <c r="BN183" s="4">
        <f t="shared" si="483"/>
        <v>0.72517376107081277</v>
      </c>
      <c r="BO183" s="4">
        <f t="shared" si="484"/>
        <v>0.86821742330766682</v>
      </c>
      <c r="BP183" s="4">
        <f t="shared" si="485"/>
        <v>0.54238365670646294</v>
      </c>
      <c r="BQ183" s="4">
        <f t="shared" si="486"/>
        <v>0.6322292685073192</v>
      </c>
      <c r="BR183" s="4">
        <f t="shared" si="487"/>
        <v>0.68436706609093678</v>
      </c>
      <c r="BS183" s="4">
        <f t="shared" si="488"/>
        <v>0.8825816000949136</v>
      </c>
      <c r="BT183" s="4">
        <f t="shared" si="489"/>
        <v>0.80569791104192268</v>
      </c>
      <c r="BU183" s="4">
        <f t="shared" si="490"/>
        <v>0.35675492274263548</v>
      </c>
      <c r="BV183" t="s">
        <v>277</v>
      </c>
      <c r="BW183" s="1">
        <f t="shared" si="464"/>
        <v>45244</v>
      </c>
      <c r="BX183">
        <f>group_stock_price_index[[#This Row],[VNINDEX]]</f>
        <v>1109.73</v>
      </c>
      <c r="BY183" s="5">
        <f t="shared" si="491"/>
        <v>0.55102279701562529</v>
      </c>
      <c r="BZ183" s="5">
        <f t="shared" si="492"/>
        <v>0.80745577285557979</v>
      </c>
      <c r="CA183" s="5">
        <f t="shared" si="493"/>
        <v>0.83355453630631171</v>
      </c>
      <c r="CB183" s="5">
        <f t="shared" si="494"/>
        <v>0.85748021455463053</v>
      </c>
      <c r="CC183" s="5">
        <f t="shared" si="495"/>
        <v>0.71429610714937986</v>
      </c>
      <c r="CD183" s="5">
        <f t="shared" ref="CD183:CE183" si="664">IF(AVERAGE(BS183:BS187)&lt;0,0,AVERAGE(BS183:BS187))</f>
        <v>0.91602777112560341</v>
      </c>
      <c r="CE183" s="5">
        <f t="shared" si="664"/>
        <v>0.785033859138901</v>
      </c>
      <c r="CF183" s="5">
        <f t="shared" ref="CF183:CG183" si="665">IF(AVERAGE(BE183:BE187)&lt;0,0,AVERAGE(BE183:BE187))</f>
        <v>0.65780343960845689</v>
      </c>
      <c r="CG183" s="5">
        <f t="shared" si="665"/>
        <v>0.78555890827250408</v>
      </c>
      <c r="CH183" s="5">
        <f t="shared" si="498"/>
        <v>0.83142771821392836</v>
      </c>
      <c r="CI183" s="5">
        <f t="shared" si="499"/>
        <v>0.77330394786034085</v>
      </c>
      <c r="CJ183" s="5">
        <f t="shared" si="500"/>
        <v>0.68409476812001624</v>
      </c>
      <c r="CK183" s="5">
        <f t="shared" si="501"/>
        <v>0.73791159575436138</v>
      </c>
      <c r="CL183" s="5">
        <f t="shared" si="502"/>
        <v>0.81637211540938259</v>
      </c>
      <c r="CM183" s="5">
        <f t="shared" si="503"/>
        <v>0.89057604414462754</v>
      </c>
      <c r="CN183" s="5">
        <f t="shared" si="504"/>
        <v>0.49655258716489348</v>
      </c>
      <c r="CO183" s="5">
        <f t="shared" si="505"/>
        <v>0.6856434146652346</v>
      </c>
      <c r="CP183" s="5">
        <f t="shared" si="506"/>
        <v>0.63173060403724945</v>
      </c>
      <c r="CQ183" s="5">
        <f t="shared" si="507"/>
        <v>0.74286496649413558</v>
      </c>
      <c r="CR183" s="5">
        <f t="shared" ref="CR183:CS183" si="666">IF(AVERAGE(BH183:BH187)&lt;0,0,AVERAGE(BH183:BH187))</f>
        <v>0.46039528007544367</v>
      </c>
      <c r="CS183" s="5">
        <f t="shared" si="666"/>
        <v>0.81711168806378254</v>
      </c>
      <c r="CT183" s="5">
        <f t="shared" si="509"/>
        <v>0.79682438666546507</v>
      </c>
      <c r="CU183" s="5">
        <f t="shared" si="510"/>
        <v>0.4830691511158518</v>
      </c>
    </row>
    <row r="184" spans="1:99" x14ac:dyDescent="0.25">
      <c r="A184" s="1">
        <f>eod_group_score_df_positive[[#This Row],[date]]</f>
        <v>45243</v>
      </c>
      <c r="B184" s="1" t="s">
        <v>277</v>
      </c>
      <c r="C184" s="2">
        <f>AVERAGE(eod_group_score_df_positive!C184:C188)</f>
        <v>0.82225915356964785</v>
      </c>
      <c r="D184" s="2">
        <f>AVERAGE(eod_group_score_df_positive!D184:D188)</f>
        <v>0.47834115180621228</v>
      </c>
      <c r="E184" s="2">
        <f>AVERAGE(eod_group_score_df_positive!E184:E188)</f>
        <v>2.0663667867042883</v>
      </c>
      <c r="F184" s="2">
        <f>AVERAGE(eod_group_score_df_positive!F184:F188)</f>
        <v>1.9161740876577156</v>
      </c>
      <c r="G184" s="2">
        <f>AVERAGE(eod_group_score_df_positive!G184:G188)</f>
        <v>2.4102308288861201</v>
      </c>
      <c r="H184" s="2">
        <f>AVERAGE(eod_group_score_df_positive!H184:H188)</f>
        <v>0.69659086519022739</v>
      </c>
      <c r="I184" s="2">
        <f>AVERAGE(eod_group_score_df_positive!I184:I188)</f>
        <v>1.408003215087553</v>
      </c>
      <c r="J184" s="2">
        <f>AVERAGE(eod_group_score_df_positive!J184:J188)</f>
        <v>1.4349826354664192</v>
      </c>
      <c r="K184" s="2">
        <f>AVERAGE(eod_group_score_df_positive!K184:K188)</f>
        <v>1.0772378168225434</v>
      </c>
      <c r="L184" s="2">
        <f>AVERAGE(eod_group_score_df_positive!L184:L188)</f>
        <v>0.64919269617577147</v>
      </c>
      <c r="M184" s="2">
        <f>AVERAGE(eod_group_score_df_positive!M184:M188)</f>
        <v>0.70835233907390149</v>
      </c>
      <c r="N184" s="2">
        <f>AVERAGE(eod_group_score_df_positive!N184:N188)</f>
        <v>1.3781172401940911</v>
      </c>
      <c r="O184" s="2">
        <f>AVERAGE(eod_group_score_df_positive!O184:O188)</f>
        <v>0.62486136994524155</v>
      </c>
      <c r="P184" s="2">
        <f>AVERAGE(eod_group_score_df_positive!P184:P188)</f>
        <v>1.1539226198288266</v>
      </c>
      <c r="Q184" s="2">
        <f>AVERAGE(eod_group_score_df_positive!Q184:Q188)</f>
        <v>0.67361298608848441</v>
      </c>
      <c r="R184" s="2">
        <f>AVERAGE(eod_group_score_df_positive!R184:R188)</f>
        <v>1.0883354057554198</v>
      </c>
      <c r="S184" s="2">
        <f>AVERAGE(eod_group_score_df_positive!S184:S188)</f>
        <v>2.7355385857013403</v>
      </c>
      <c r="T184" s="2">
        <f>AVERAGE(eod_group_score_df_positive!T184:T188)</f>
        <v>0.71572595077574186</v>
      </c>
      <c r="U184" s="2">
        <f>AVERAGE(eod_group_score_df_positive!U184:U188)</f>
        <v>1.4584612227311531</v>
      </c>
      <c r="V184" s="2">
        <f>AVERAGE(eod_group_score_df_positive!V184:V188)</f>
        <v>0.93424955200477</v>
      </c>
      <c r="W184" s="2">
        <f>AVERAGE(eod_group_score_df_positive!W184:W188)</f>
        <v>1.725044948453494</v>
      </c>
      <c r="X184" s="2">
        <f>AVERAGE(eod_group_score_df_positive!X184:X188)</f>
        <v>1.6530821443265125</v>
      </c>
      <c r="Y184" s="2">
        <f>AVERAGE(eod_group_score_df_positive!Y184:Y188)</f>
        <v>0.63744251488988868</v>
      </c>
      <c r="Z184" s="1" t="s">
        <v>277</v>
      </c>
      <c r="AA184" s="2">
        <f>ABS(AVERAGE(eod_group_score_df_negative!C184:C188))</f>
        <v>0.40653616294474276</v>
      </c>
      <c r="AB184" s="2">
        <f>ABS(AVERAGE(eod_group_score_df_negative!D184:D188))</f>
        <v>6.9902683671823174E-2</v>
      </c>
      <c r="AC184" s="2">
        <f>ABS(AVERAGE(eod_group_score_df_negative!E184:E188))</f>
        <v>0.30536208679504634</v>
      </c>
      <c r="AD184" s="2">
        <f>ABS(AVERAGE(eod_group_score_df_negative!F184:F188))</f>
        <v>0.14998023687295148</v>
      </c>
      <c r="AE184" s="2">
        <f>ABS(AVERAGE(eod_group_score_df_negative!G184:G188))</f>
        <v>0.30161348519810183</v>
      </c>
      <c r="AF184" s="2">
        <f>ABS(AVERAGE(eod_group_score_df_negative!H184:H188))</f>
        <v>8.1397876850929946E-2</v>
      </c>
      <c r="AG184" s="2">
        <f>ABS(AVERAGE(eod_group_score_df_negative!I184:I188))</f>
        <v>0.33513222945466109</v>
      </c>
      <c r="AH184" s="2">
        <f>ABS(AVERAGE(eod_group_score_df_negative!J184:J188))</f>
        <v>0.22335674958269131</v>
      </c>
      <c r="AI184" s="2">
        <f>ABS(AVERAGE(eod_group_score_df_negative!K184:K188))</f>
        <v>0.28125636940794801</v>
      </c>
      <c r="AJ184" s="2">
        <f>ABS(AVERAGE(eod_group_score_df_negative!L184:L188))</f>
        <v>0.32491131429802877</v>
      </c>
      <c r="AK184" s="2">
        <f>ABS(AVERAGE(eod_group_score_df_negative!M184:M188))</f>
        <v>0.11410357055375138</v>
      </c>
      <c r="AL184" s="2">
        <f>ABS(AVERAGE(eod_group_score_df_negative!N184:N188))</f>
        <v>0.19014330683651365</v>
      </c>
      <c r="AM184" s="2">
        <f>ABS(AVERAGE(eod_group_score_df_negative!O184:O188))</f>
        <v>0.15817407086949564</v>
      </c>
      <c r="AN184" s="2">
        <f>ABS(AVERAGE(eod_group_score_df_negative!P184:P188))</f>
        <v>0.16816868597448317</v>
      </c>
      <c r="AO184" s="2">
        <f>ABS(AVERAGE(eod_group_score_df_negative!Q184:Q188))</f>
        <v>0.31671529079719252</v>
      </c>
      <c r="AP184" s="2">
        <f>ABS(AVERAGE(eod_group_score_df_negative!R184:R188))</f>
        <v>0.17612278908491377</v>
      </c>
      <c r="AQ184" s="2">
        <f>ABS(AVERAGE(eod_group_score_df_negative!S184:S188))</f>
        <v>0.21267587405616037</v>
      </c>
      <c r="AR184" s="2">
        <f>ABS(AVERAGE(eod_group_score_df_negative!T184:T188))</f>
        <v>0.25076101822090935</v>
      </c>
      <c r="AS184" s="2">
        <f>ABS(AVERAGE(eod_group_score_df_negative!U184:U188))</f>
        <v>0.35644568043376906</v>
      </c>
      <c r="AT184" s="2">
        <f>ABS(AVERAGE(eod_group_score_df_negative!V184:V188))</f>
        <v>0.20311298644363371</v>
      </c>
      <c r="AU184" s="2">
        <f>ABS(AVERAGE(eod_group_score_df_negative!W184:W188))</f>
        <v>0.11929061888543716</v>
      </c>
      <c r="AV184" s="2">
        <f>ABS(AVERAGE(eod_group_score_df_negative!X184:X188))</f>
        <v>0.28674325208122442</v>
      </c>
      <c r="AW184" s="2">
        <f>ABS(AVERAGE(eod_group_score_df_negative!Y184:Y188))</f>
        <v>0.38778087488981139</v>
      </c>
      <c r="AX184" t="s">
        <v>277</v>
      </c>
      <c r="AY184" s="4">
        <f t="shared" si="468"/>
        <v>0.33831752533379428</v>
      </c>
      <c r="AZ184" s="4">
        <f t="shared" si="469"/>
        <v>0.74499418270386109</v>
      </c>
      <c r="BA184" s="4">
        <f t="shared" si="470"/>
        <v>0.74249831824621326</v>
      </c>
      <c r="BB184" s="4">
        <f t="shared" si="471"/>
        <v>0.85482184453281818</v>
      </c>
      <c r="BC184" s="4">
        <f t="shared" si="472"/>
        <v>0.77755840655627362</v>
      </c>
      <c r="BD184" s="4">
        <f t="shared" si="473"/>
        <v>0.79074793129429677</v>
      </c>
      <c r="BE184" s="4">
        <f t="shared" si="474"/>
        <v>0.61548343187677634</v>
      </c>
      <c r="BF184" s="4">
        <f t="shared" si="475"/>
        <v>0.73062600864891503</v>
      </c>
      <c r="BG184" s="4">
        <f t="shared" si="476"/>
        <v>0.58592922625842125</v>
      </c>
      <c r="BH184" s="4">
        <f t="shared" si="477"/>
        <v>0.33290221412805143</v>
      </c>
      <c r="BI184" s="4">
        <f t="shared" si="478"/>
        <v>0.72252963540523629</v>
      </c>
      <c r="BJ184" s="4">
        <f t="shared" si="479"/>
        <v>0.75751056519717064</v>
      </c>
      <c r="BK184" s="4">
        <f t="shared" si="480"/>
        <v>0.59599767105070545</v>
      </c>
      <c r="BL184" s="4">
        <f t="shared" si="481"/>
        <v>0.74560200912553021</v>
      </c>
      <c r="BM184" s="4">
        <f t="shared" si="482"/>
        <v>0.36038322202981182</v>
      </c>
      <c r="BN184" s="4">
        <f t="shared" si="483"/>
        <v>0.72142568286782582</v>
      </c>
      <c r="BO184" s="4">
        <f t="shared" si="484"/>
        <v>0.85572564210701718</v>
      </c>
      <c r="BP184" s="4">
        <f t="shared" si="485"/>
        <v>0.48108763746450839</v>
      </c>
      <c r="BQ184" s="4">
        <f t="shared" si="486"/>
        <v>0.60720224292256331</v>
      </c>
      <c r="BR184" s="4">
        <f t="shared" si="487"/>
        <v>0.64283510388741738</v>
      </c>
      <c r="BS184" s="4">
        <f t="shared" si="488"/>
        <v>0.87064109048490157</v>
      </c>
      <c r="BT184" s="4">
        <f t="shared" si="489"/>
        <v>0.70436179193010928</v>
      </c>
      <c r="BU184" s="4">
        <f t="shared" si="490"/>
        <v>0.24351925881609526</v>
      </c>
      <c r="BV184" t="s">
        <v>277</v>
      </c>
      <c r="BW184" s="1">
        <f t="shared" si="464"/>
        <v>45243</v>
      </c>
      <c r="BX184">
        <f>group_stock_price_index[[#This Row],[VNINDEX]]</f>
        <v>1100.07</v>
      </c>
      <c r="BY184" s="5">
        <f t="shared" si="491"/>
        <v>0.64395269313738623</v>
      </c>
      <c r="BZ184" s="5">
        <f t="shared" si="492"/>
        <v>0.81009775309300502</v>
      </c>
      <c r="CA184" s="5">
        <f t="shared" si="493"/>
        <v>0.84714364021778255</v>
      </c>
      <c r="CB184" s="5">
        <f t="shared" si="494"/>
        <v>0.86881907930015034</v>
      </c>
      <c r="CC184" s="5">
        <f t="shared" si="495"/>
        <v>0.71699580761763326</v>
      </c>
      <c r="CD184" s="5">
        <f t="shared" ref="CD184:CE184" si="667">IF(AVERAGE(BS184:BS188)&lt;0,0,AVERAGE(BS184:BS188))</f>
        <v>0.92950343028701887</v>
      </c>
      <c r="CE184" s="5">
        <f t="shared" si="667"/>
        <v>0.78488351477363938</v>
      </c>
      <c r="CF184" s="5">
        <f t="shared" ref="CF184:CG184" si="668">IF(AVERAGE(BE184:BE188)&lt;0,0,AVERAGE(BE184:BE188))</f>
        <v>0.63555431018866138</v>
      </c>
      <c r="CG184" s="5">
        <f t="shared" si="668"/>
        <v>0.85846468554557109</v>
      </c>
      <c r="CH184" s="5">
        <f t="shared" si="498"/>
        <v>0.84384386705217762</v>
      </c>
      <c r="CI184" s="5">
        <f t="shared" si="499"/>
        <v>0.75161998791631801</v>
      </c>
      <c r="CJ184" s="5">
        <f t="shared" si="500"/>
        <v>0.67475090484333211</v>
      </c>
      <c r="CK184" s="5">
        <f t="shared" si="501"/>
        <v>0.79299968526100728</v>
      </c>
      <c r="CL184" s="5">
        <f t="shared" si="502"/>
        <v>0.79365501725508936</v>
      </c>
      <c r="CM184" s="5">
        <f t="shared" si="503"/>
        <v>0.89158592607317855</v>
      </c>
      <c r="CN184" s="5">
        <f t="shared" si="504"/>
        <v>0.46539653100942396</v>
      </c>
      <c r="CO184" s="5">
        <f t="shared" si="505"/>
        <v>0.70061343817019472</v>
      </c>
      <c r="CP184" s="5">
        <f t="shared" si="506"/>
        <v>0.68936320670511797</v>
      </c>
      <c r="CQ184" s="5">
        <f t="shared" si="507"/>
        <v>0.78353457784816927</v>
      </c>
      <c r="CR184" s="5">
        <f t="shared" ref="CR184:CS184" si="669">IF(AVERAGE(BH184:BH188)&lt;0,0,AVERAGE(BH184:BH188))</f>
        <v>0.51429338916435619</v>
      </c>
      <c r="CS184" s="5">
        <f t="shared" si="669"/>
        <v>0.84238295232525462</v>
      </c>
      <c r="CT184" s="5">
        <f t="shared" si="509"/>
        <v>0.81745319496924762</v>
      </c>
      <c r="CU184" s="5">
        <f t="shared" si="510"/>
        <v>0.56361859487076171</v>
      </c>
    </row>
    <row r="185" spans="1:99" x14ac:dyDescent="0.25">
      <c r="A185" s="1">
        <f>eod_group_score_df_positive[[#This Row],[date]]</f>
        <v>45240</v>
      </c>
      <c r="B185" s="1" t="s">
        <v>277</v>
      </c>
      <c r="C185" s="2">
        <f>AVERAGE(eod_group_score_df_positive!C185:C189)</f>
        <v>0.8170247297143387</v>
      </c>
      <c r="D185" s="2">
        <f>AVERAGE(eod_group_score_df_positive!D185:D189)</f>
        <v>0.44660921147753507</v>
      </c>
      <c r="E185" s="2">
        <f>AVERAGE(eod_group_score_df_positive!E185:E189)</f>
        <v>2.0937445037375806</v>
      </c>
      <c r="F185" s="2">
        <f>AVERAGE(eod_group_score_df_positive!F185:F189)</f>
        <v>1.9658106597428766</v>
      </c>
      <c r="G185" s="2">
        <f>AVERAGE(eod_group_score_df_positive!G185:G189)</f>
        <v>2.5805064094194008</v>
      </c>
      <c r="H185" s="2">
        <f>AVERAGE(eod_group_score_df_positive!H185:H189)</f>
        <v>0.7557631488339267</v>
      </c>
      <c r="I185" s="2">
        <f>AVERAGE(eod_group_score_df_positive!I185:I189)</f>
        <v>1.4947952412333769</v>
      </c>
      <c r="J185" s="2">
        <f>AVERAGE(eod_group_score_df_positive!J185:J189)</f>
        <v>1.3433280801558938</v>
      </c>
      <c r="K185" s="2">
        <f>AVERAGE(eod_group_score_df_positive!K185:K189)</f>
        <v>1.0746820066046201</v>
      </c>
      <c r="L185" s="2">
        <f>AVERAGE(eod_group_score_df_positive!L185:L189)</f>
        <v>0.64325288997166497</v>
      </c>
      <c r="M185" s="2">
        <f>AVERAGE(eod_group_score_df_positive!M185:M189)</f>
        <v>0.78162647029590349</v>
      </c>
      <c r="N185" s="2">
        <f>AVERAGE(eod_group_score_df_positive!N185:N189)</f>
        <v>1.4310944130199719</v>
      </c>
      <c r="O185" s="2">
        <f>AVERAGE(eod_group_score_df_positive!O185:O189)</f>
        <v>0.68487359354291666</v>
      </c>
      <c r="P185" s="2">
        <f>AVERAGE(eod_group_score_df_positive!P185:P189)</f>
        <v>1.1470534001699328</v>
      </c>
      <c r="Q185" s="2">
        <f>AVERAGE(eod_group_score_df_positive!Q185:Q189)</f>
        <v>0.85221634894586162</v>
      </c>
      <c r="R185" s="2">
        <f>AVERAGE(eod_group_score_df_positive!R185:R189)</f>
        <v>1.0752676397041818</v>
      </c>
      <c r="S185" s="2">
        <f>AVERAGE(eod_group_score_df_positive!S185:S189)</f>
        <v>1.8523639959412066</v>
      </c>
      <c r="T185" s="2">
        <f>AVERAGE(eod_group_score_df_positive!T185:T189)</f>
        <v>0.82389327232699983</v>
      </c>
      <c r="U185" s="2">
        <f>AVERAGE(eod_group_score_df_positive!U185:U189)</f>
        <v>1.4783287118594943</v>
      </c>
      <c r="V185" s="2">
        <f>AVERAGE(eod_group_score_df_positive!V185:V189)</f>
        <v>0.97795814338022669</v>
      </c>
      <c r="W185" s="2">
        <f>AVERAGE(eod_group_score_df_positive!W185:W189)</f>
        <v>1.7609265809800116</v>
      </c>
      <c r="X185" s="2">
        <f>AVERAGE(eod_group_score_df_positive!X185:X189)</f>
        <v>1.6580069755284388</v>
      </c>
      <c r="Y185" s="2">
        <f>AVERAGE(eod_group_score_df_positive!Y185:Y189)</f>
        <v>0.68630786853156267</v>
      </c>
      <c r="Z185" s="1" t="s">
        <v>277</v>
      </c>
      <c r="AA185" s="2">
        <f>ABS(AVERAGE(eod_group_score_df_negative!C185:C189))</f>
        <v>0.41137661135561049</v>
      </c>
      <c r="AB185" s="2">
        <f>ABS(AVERAGE(eod_group_score_df_negative!D185:D189))</f>
        <v>2.8991099831924189E-2</v>
      </c>
      <c r="AC185" s="2">
        <f>ABS(AVERAGE(eod_group_score_df_negative!E185:E189))</f>
        <v>0.27401587047983755</v>
      </c>
      <c r="AD185" s="2">
        <f>ABS(AVERAGE(eod_group_score_df_negative!F185:F189))</f>
        <v>0.15797059556975765</v>
      </c>
      <c r="AE185" s="2">
        <f>ABS(AVERAGE(eod_group_score_df_negative!G185:G189))</f>
        <v>0.2918405410466165</v>
      </c>
      <c r="AF185" s="2">
        <f>ABS(AVERAGE(eod_group_score_df_negative!H185:H189))</f>
        <v>7.8948229985917273E-2</v>
      </c>
      <c r="AG185" s="2">
        <f>ABS(AVERAGE(eod_group_score_df_negative!I185:I189))</f>
        <v>0.3322938942414172</v>
      </c>
      <c r="AH185" s="2">
        <f>ABS(AVERAGE(eod_group_score_df_negative!J185:J189))</f>
        <v>0.21447769091588736</v>
      </c>
      <c r="AI185" s="2">
        <f>ABS(AVERAGE(eod_group_score_df_negative!K185:K189))</f>
        <v>0.27521792399439438</v>
      </c>
      <c r="AJ185" s="2">
        <f>ABS(AVERAGE(eod_group_score_df_negative!L185:L189))</f>
        <v>0.34603716248377248</v>
      </c>
      <c r="AK185" s="2">
        <f>ABS(AVERAGE(eod_group_score_df_negative!M185:M189))</f>
        <v>8.9303977984970292E-2</v>
      </c>
      <c r="AL185" s="2">
        <f>ABS(AVERAGE(eod_group_score_df_negative!N185:N189))</f>
        <v>0.17374833524927816</v>
      </c>
      <c r="AM185" s="2">
        <f>ABS(AVERAGE(eod_group_score_df_negative!O185:O189))</f>
        <v>0.12607812410456484</v>
      </c>
      <c r="AN185" s="2">
        <f>ABS(AVERAGE(eod_group_score_df_negative!P185:P189))</f>
        <v>0.10264538898142257</v>
      </c>
      <c r="AO185" s="2">
        <f>ABS(AVERAGE(eod_group_score_df_negative!Q185:Q189))</f>
        <v>0.30524005920274139</v>
      </c>
      <c r="AP185" s="2">
        <f>ABS(AVERAGE(eod_group_score_df_negative!R185:R189))</f>
        <v>0.18491719052229066</v>
      </c>
      <c r="AQ185" s="2">
        <f>ABS(AVERAGE(eod_group_score_df_negative!S185:S189))</f>
        <v>0.23464107884629079</v>
      </c>
      <c r="AR185" s="2">
        <f>ABS(AVERAGE(eod_group_score_df_negative!T185:T189))</f>
        <v>0.22718402891287631</v>
      </c>
      <c r="AS185" s="2">
        <f>ABS(AVERAGE(eod_group_score_df_negative!U185:U189))</f>
        <v>0.35614635037399911</v>
      </c>
      <c r="AT185" s="2">
        <f>ABS(AVERAGE(eod_group_score_df_negative!V185:V189))</f>
        <v>0.17710511749197314</v>
      </c>
      <c r="AU185" s="2">
        <f>ABS(AVERAGE(eod_group_score_df_negative!W185:W189))</f>
        <v>0.10333034619700347</v>
      </c>
      <c r="AV185" s="2">
        <f>ABS(AVERAGE(eod_group_score_df_negative!X185:X189))</f>
        <v>0.24973156736123564</v>
      </c>
      <c r="AW185" s="2">
        <f>ABS(AVERAGE(eod_group_score_df_negative!Y185:Y189))</f>
        <v>0.33717257428497033</v>
      </c>
      <c r="AX185" t="s">
        <v>277</v>
      </c>
      <c r="AY185" s="4">
        <f t="shared" si="468"/>
        <v>0.33022441835288524</v>
      </c>
      <c r="AZ185" s="4">
        <f t="shared" si="469"/>
        <v>0.8780862874033718</v>
      </c>
      <c r="BA185" s="4">
        <f t="shared" si="470"/>
        <v>0.76854425518426539</v>
      </c>
      <c r="BB185" s="4">
        <f t="shared" si="471"/>
        <v>0.85123647251844359</v>
      </c>
      <c r="BC185" s="4">
        <f t="shared" si="472"/>
        <v>0.79679297377409963</v>
      </c>
      <c r="BD185" s="4">
        <f t="shared" si="473"/>
        <v>0.8108370581995944</v>
      </c>
      <c r="BE185" s="4">
        <f t="shared" si="474"/>
        <v>0.63625869390869538</v>
      </c>
      <c r="BF185" s="4">
        <f t="shared" si="475"/>
        <v>0.72464129367254138</v>
      </c>
      <c r="BG185" s="4">
        <f t="shared" si="476"/>
        <v>0.59223951678808195</v>
      </c>
      <c r="BH185" s="4">
        <f t="shared" si="477"/>
        <v>0.30043335293850087</v>
      </c>
      <c r="BI185" s="4">
        <f t="shared" si="478"/>
        <v>0.79492282498275946</v>
      </c>
      <c r="BJ185" s="4">
        <f t="shared" si="479"/>
        <v>0.78346995624754157</v>
      </c>
      <c r="BK185" s="4">
        <f t="shared" si="480"/>
        <v>0.68906133038275241</v>
      </c>
      <c r="BL185" s="4">
        <f t="shared" si="481"/>
        <v>0.83572779317306234</v>
      </c>
      <c r="BM185" s="4">
        <f t="shared" si="482"/>
        <v>0.47256750741743303</v>
      </c>
      <c r="BN185" s="4">
        <f t="shared" si="483"/>
        <v>0.70652370019553645</v>
      </c>
      <c r="BO185" s="4">
        <f t="shared" si="484"/>
        <v>0.77514086412062766</v>
      </c>
      <c r="BP185" s="4">
        <f t="shared" si="485"/>
        <v>0.56771204430942501</v>
      </c>
      <c r="BQ185" s="4">
        <f t="shared" si="486"/>
        <v>0.61171851533333255</v>
      </c>
      <c r="BR185" s="4">
        <f t="shared" si="487"/>
        <v>0.69334126797827633</v>
      </c>
      <c r="BS185" s="4">
        <f t="shared" si="488"/>
        <v>0.88914580958165113</v>
      </c>
      <c r="BT185" s="4">
        <f t="shared" si="489"/>
        <v>0.73819099237470531</v>
      </c>
      <c r="BU185" s="4">
        <f t="shared" si="490"/>
        <v>0.34112551607317587</v>
      </c>
      <c r="BV185" t="s">
        <v>277</v>
      </c>
      <c r="BW185" s="1">
        <f t="shared" si="464"/>
        <v>45240</v>
      </c>
      <c r="BX185">
        <f>group_stock_price_index[[#This Row],[VNINDEX]]</f>
        <v>1101.68</v>
      </c>
      <c r="BY185" s="5">
        <f t="shared" si="491"/>
        <v>0.60166347689538446</v>
      </c>
      <c r="BZ185" s="5">
        <f t="shared" si="492"/>
        <v>0.77121674387076056</v>
      </c>
      <c r="CA185" s="5">
        <f t="shared" si="493"/>
        <v>0.81040105007598962</v>
      </c>
      <c r="CB185" s="5">
        <f t="shared" si="494"/>
        <v>0.8722502845193294</v>
      </c>
      <c r="CC185" s="5">
        <f t="shared" si="495"/>
        <v>0.64914875174299724</v>
      </c>
      <c r="CD185" s="5">
        <f t="shared" ref="CD185:CE185" si="670">IF(AVERAGE(BS185:BS189)&lt;0,0,AVERAGE(BS185:BS189))</f>
        <v>0.78927419685742206</v>
      </c>
      <c r="CE185" s="5">
        <f t="shared" si="670"/>
        <v>0.74838426218822873</v>
      </c>
      <c r="CF185" s="5">
        <f t="shared" ref="CF185:CG185" si="671">IF(AVERAGE(BE185:BE189)&lt;0,0,AVERAGE(BE185:BE189))</f>
        <v>0.57952818770745174</v>
      </c>
      <c r="CG185" s="5">
        <f t="shared" si="671"/>
        <v>0.7249415315128962</v>
      </c>
      <c r="CH185" s="5">
        <f t="shared" si="498"/>
        <v>0.79092498329609939</v>
      </c>
      <c r="CI185" s="5">
        <f t="shared" si="499"/>
        <v>0.67672883012634999</v>
      </c>
      <c r="CJ185" s="5">
        <f t="shared" si="500"/>
        <v>0.62375697194527613</v>
      </c>
      <c r="CK185" s="5">
        <f t="shared" si="501"/>
        <v>0.67312705777699233</v>
      </c>
      <c r="CL185" s="5">
        <f t="shared" si="502"/>
        <v>0.69208614748819053</v>
      </c>
      <c r="CM185" s="5">
        <f t="shared" si="503"/>
        <v>0.81209309287988773</v>
      </c>
      <c r="CN185" s="5">
        <f t="shared" si="504"/>
        <v>0.5152468696162581</v>
      </c>
      <c r="CO185" s="5">
        <f t="shared" si="505"/>
        <v>0.67448855553014797</v>
      </c>
      <c r="CP185" s="5">
        <f t="shared" si="506"/>
        <v>0.66049548560311</v>
      </c>
      <c r="CQ185" s="5">
        <f t="shared" si="507"/>
        <v>0.6975774934515806</v>
      </c>
      <c r="CR185" s="5">
        <f t="shared" ref="CR185:CS185" si="672">IF(AVERAGE(BH185:BH189)&lt;0,0,AVERAGE(BH185:BH189))</f>
        <v>0.53111093067565118</v>
      </c>
      <c r="CS185" s="5">
        <f t="shared" si="672"/>
        <v>0.8219260735047913</v>
      </c>
      <c r="CT185" s="5">
        <f t="shared" si="509"/>
        <v>0.82629755759727264</v>
      </c>
      <c r="CU185" s="5">
        <f t="shared" si="510"/>
        <v>0.58968781652502433</v>
      </c>
    </row>
    <row r="186" spans="1:99" x14ac:dyDescent="0.25">
      <c r="A186" s="1">
        <f>eod_group_score_df_positive[[#This Row],[date]]</f>
        <v>45239</v>
      </c>
      <c r="B186" s="1" t="s">
        <v>277</v>
      </c>
      <c r="C186" s="2">
        <f>AVERAGE(eod_group_score_df_positive!C186:C190)</f>
        <v>0.98290970818915846</v>
      </c>
      <c r="D186" s="2">
        <f>AVERAGE(eod_group_score_df_positive!D186:D190)</f>
        <v>0.41962990604186673</v>
      </c>
      <c r="E186" s="2">
        <f>AVERAGE(eod_group_score_df_positive!E186:E190)</f>
        <v>2.1507588859939566</v>
      </c>
      <c r="F186" s="2">
        <f>AVERAGE(eod_group_score_df_positive!F186:F190)</f>
        <v>1.9631568882798351</v>
      </c>
      <c r="G186" s="2">
        <f>AVERAGE(eod_group_score_df_positive!G186:G190)</f>
        <v>2.5848732531689111</v>
      </c>
      <c r="H186" s="2">
        <f>AVERAGE(eod_group_score_df_positive!H186:H190)</f>
        <v>0.74169287520224214</v>
      </c>
      <c r="I186" s="2">
        <f>AVERAGE(eod_group_score_df_positive!I186:I190)</f>
        <v>1.4929528290678311</v>
      </c>
      <c r="J186" s="2">
        <f>AVERAGE(eod_group_score_df_positive!J186:J190)</f>
        <v>1.3441070002952995</v>
      </c>
      <c r="K186" s="2">
        <f>AVERAGE(eod_group_score_df_positive!K186:K190)</f>
        <v>1.0584898545451511</v>
      </c>
      <c r="L186" s="2">
        <f>AVERAGE(eod_group_score_df_positive!L186:L190)</f>
        <v>0.71695376324496629</v>
      </c>
      <c r="M186" s="2">
        <f>AVERAGE(eod_group_score_df_positive!M186:M190)</f>
        <v>0.77723358537993192</v>
      </c>
      <c r="N186" s="2">
        <f>AVERAGE(eod_group_score_df_positive!N186:N190)</f>
        <v>1.4499750365643793</v>
      </c>
      <c r="O186" s="2">
        <f>AVERAGE(eod_group_score_df_positive!O186:O190)</f>
        <v>0.59156261380918507</v>
      </c>
      <c r="P186" s="2">
        <f>AVERAGE(eod_group_score_df_positive!P186:P190)</f>
        <v>1.1752494880120405</v>
      </c>
      <c r="Q186" s="2">
        <f>AVERAGE(eod_group_score_df_positive!Q186:Q190)</f>
        <v>0.96663575409013069</v>
      </c>
      <c r="R186" s="2">
        <f>AVERAGE(eod_group_score_df_positive!R186:R190)</f>
        <v>0.95974078290925335</v>
      </c>
      <c r="S186" s="2">
        <f>AVERAGE(eod_group_score_df_positive!S186:S190)</f>
        <v>1.9363305602410616</v>
      </c>
      <c r="T186" s="2">
        <f>AVERAGE(eod_group_score_df_positive!T186:T190)</f>
        <v>0.85151190914664254</v>
      </c>
      <c r="U186" s="2">
        <f>AVERAGE(eod_group_score_df_positive!U186:U190)</f>
        <v>1.4914649056649609</v>
      </c>
      <c r="V186" s="2">
        <f>AVERAGE(eod_group_score_df_positive!V186:V190)</f>
        <v>1.0128006846419091</v>
      </c>
      <c r="W186" s="2">
        <f>AVERAGE(eod_group_score_df_positive!W186:W190)</f>
        <v>1.7123994420136661</v>
      </c>
      <c r="X186" s="2">
        <f>AVERAGE(eod_group_score_df_positive!X186:X190)</f>
        <v>1.732302393740083</v>
      </c>
      <c r="Y186" s="2">
        <f>AVERAGE(eod_group_score_df_positive!Y186:Y190)</f>
        <v>0.6819455557635824</v>
      </c>
      <c r="Z186" s="1" t="s">
        <v>277</v>
      </c>
      <c r="AA186" s="2">
        <f>ABS(AVERAGE(eod_group_score_df_negative!C186:C190))</f>
        <v>0.12780216980881254</v>
      </c>
      <c r="AB186" s="2">
        <f>ABS(AVERAGE(eod_group_score_df_negative!D186:D190))</f>
        <v>5.3347594487824737E-2</v>
      </c>
      <c r="AC186" s="2">
        <f>ABS(AVERAGE(eod_group_score_df_negative!E186:E190))</f>
        <v>0.20404010813489187</v>
      </c>
      <c r="AD186" s="2">
        <f>ABS(AVERAGE(eod_group_score_df_negative!F186:F190))</f>
        <v>0.10445428610594887</v>
      </c>
      <c r="AE186" s="2">
        <f>ABS(AVERAGE(eod_group_score_df_negative!G186:G190))</f>
        <v>0.22371963506992235</v>
      </c>
      <c r="AF186" s="2">
        <f>ABS(AVERAGE(eod_group_score_df_negative!H186:H190))</f>
        <v>0.12556912298180123</v>
      </c>
      <c r="AG186" s="2">
        <f>ABS(AVERAGE(eod_group_score_df_negative!I186:I190))</f>
        <v>0.46761554449545917</v>
      </c>
      <c r="AH186" s="2">
        <f>ABS(AVERAGE(eod_group_score_df_negative!J186:J190))</f>
        <v>5.9619056059014075E-2</v>
      </c>
      <c r="AI186" s="2">
        <f>ABS(AVERAGE(eod_group_score_df_negative!K186:K190))</f>
        <v>0.19337251412882914</v>
      </c>
      <c r="AJ186" s="2">
        <f>ABS(AVERAGE(eod_group_score_df_negative!L186:L190))</f>
        <v>0.28905560487113535</v>
      </c>
      <c r="AK186" s="2">
        <f>ABS(AVERAGE(eod_group_score_df_negative!M186:M190))</f>
        <v>5.8002083880620468E-2</v>
      </c>
      <c r="AL186" s="2">
        <f>ABS(AVERAGE(eod_group_score_df_negative!N186:N190))</f>
        <v>0.10029063429753768</v>
      </c>
      <c r="AM186" s="2">
        <f>ABS(AVERAGE(eod_group_score_df_negative!O186:O190))</f>
        <v>0.15205279621091211</v>
      </c>
      <c r="AN186" s="2">
        <f>ABS(AVERAGE(eod_group_score_df_negative!P186:P190))</f>
        <v>0.18796671633448636</v>
      </c>
      <c r="AO186" s="2">
        <f>ABS(AVERAGE(eod_group_score_df_negative!Q186:Q190))</f>
        <v>0.41306545561835606</v>
      </c>
      <c r="AP186" s="2">
        <f>ABS(AVERAGE(eod_group_score_df_negative!R186:R190))</f>
        <v>0.24737703690548313</v>
      </c>
      <c r="AQ186" s="2">
        <f>ABS(AVERAGE(eod_group_score_df_negative!S186:S190))</f>
        <v>0.17992929111491801</v>
      </c>
      <c r="AR186" s="2">
        <f>ABS(AVERAGE(eod_group_score_df_negative!T186:T190))</f>
        <v>0.16070627743921551</v>
      </c>
      <c r="AS186" s="2">
        <f>ABS(AVERAGE(eod_group_score_df_negative!U186:U190))</f>
        <v>8.4059314327119522E-2</v>
      </c>
      <c r="AT186" s="2">
        <f>ABS(AVERAGE(eod_group_score_df_negative!V186:V190))</f>
        <v>0.12554860600795531</v>
      </c>
      <c r="AU186" s="2">
        <f>ABS(AVERAGE(eod_group_score_df_negative!W186:W190))</f>
        <v>3.351106201639785E-2</v>
      </c>
      <c r="AV186" s="2">
        <f>ABS(AVERAGE(eod_group_score_df_negative!X186:X190))</f>
        <v>0.21408246405608908</v>
      </c>
      <c r="AW186" s="2">
        <f>ABS(AVERAGE(eod_group_score_df_negative!Y186:Y190))</f>
        <v>0.15668602643958268</v>
      </c>
      <c r="AX186" t="s">
        <v>277</v>
      </c>
      <c r="AY186" s="4">
        <f t="shared" si="468"/>
        <v>0.76987340760382861</v>
      </c>
      <c r="AZ186" s="4">
        <f t="shared" si="469"/>
        <v>0.77441804555996718</v>
      </c>
      <c r="BA186" s="4">
        <f t="shared" si="470"/>
        <v>0.8267027388379059</v>
      </c>
      <c r="BB186" s="4">
        <f t="shared" si="471"/>
        <v>0.89896138364895561</v>
      </c>
      <c r="BC186" s="4">
        <f t="shared" si="472"/>
        <v>0.84068916786995862</v>
      </c>
      <c r="BD186" s="4">
        <f t="shared" si="473"/>
        <v>0.7104240166299689</v>
      </c>
      <c r="BE186" s="4">
        <f t="shared" si="474"/>
        <v>0.52297961060589981</v>
      </c>
      <c r="BF186" s="4">
        <f t="shared" si="475"/>
        <v>0.91505599573487495</v>
      </c>
      <c r="BG186" s="4">
        <f t="shared" si="476"/>
        <v>0.6910642591906383</v>
      </c>
      <c r="BH186" s="4">
        <f t="shared" si="477"/>
        <v>0.4253421209934975</v>
      </c>
      <c r="BI186" s="4">
        <f t="shared" si="478"/>
        <v>0.86111205252531753</v>
      </c>
      <c r="BJ186" s="4">
        <f t="shared" si="479"/>
        <v>0.87061490661561514</v>
      </c>
      <c r="BK186" s="4">
        <f t="shared" si="480"/>
        <v>0.59104452607618052</v>
      </c>
      <c r="BL186" s="4">
        <f t="shared" si="481"/>
        <v>0.72423051349424017</v>
      </c>
      <c r="BM186" s="4">
        <f t="shared" si="482"/>
        <v>0.40122476850530336</v>
      </c>
      <c r="BN186" s="4">
        <f t="shared" si="483"/>
        <v>0.59013605325874552</v>
      </c>
      <c r="BO186" s="4">
        <f t="shared" si="484"/>
        <v>0.82995538945784042</v>
      </c>
      <c r="BP186" s="4">
        <f t="shared" si="485"/>
        <v>0.68246712108331764</v>
      </c>
      <c r="BQ186" s="4">
        <f t="shared" si="486"/>
        <v>0.89329352953070806</v>
      </c>
      <c r="BR186" s="4">
        <f t="shared" si="487"/>
        <v>0.77941988976637955</v>
      </c>
      <c r="BS186" s="4">
        <f t="shared" si="488"/>
        <v>0.96161193607685536</v>
      </c>
      <c r="BT186" s="4">
        <f t="shared" si="489"/>
        <v>0.78002041764906904</v>
      </c>
      <c r="BU186" s="4">
        <f t="shared" si="490"/>
        <v>0.62632929700082696</v>
      </c>
      <c r="BV186" t="s">
        <v>277</v>
      </c>
      <c r="BW186" s="1">
        <f t="shared" si="464"/>
        <v>45239</v>
      </c>
      <c r="BX186">
        <f>group_stock_price_index[[#This Row],[VNINDEX]]</f>
        <v>1113.8900000000001</v>
      </c>
      <c r="BY186" s="5">
        <f t="shared" si="491"/>
        <v>0.52520283572903614</v>
      </c>
      <c r="BZ186" s="5">
        <f t="shared" si="492"/>
        <v>0.70295394196075045</v>
      </c>
      <c r="CA186" s="5">
        <f t="shared" si="493"/>
        <v>0.73243139475484198</v>
      </c>
      <c r="CB186" s="5">
        <f t="shared" si="494"/>
        <v>0.85570780554809522</v>
      </c>
      <c r="CC186" s="5">
        <f t="shared" si="495"/>
        <v>0.56460488623941396</v>
      </c>
      <c r="CD186" s="5">
        <f t="shared" ref="CD186:CE186" si="673">IF(AVERAGE(BS186:BS190)&lt;0,0,AVERAGE(BS186:BS190))</f>
        <v>0.61625883162338013</v>
      </c>
      <c r="CE186" s="5">
        <f t="shared" si="673"/>
        <v>0.65987593537280054</v>
      </c>
      <c r="CF186" s="5">
        <f t="shared" ref="CF186:CG186" si="674">IF(AVERAGE(BE186:BE190)&lt;0,0,AVERAGE(BE186:BE190))</f>
        <v>0.49598493660243087</v>
      </c>
      <c r="CG186" s="5">
        <f t="shared" si="674"/>
        <v>0.56970812556381933</v>
      </c>
      <c r="CH186" s="5">
        <f t="shared" si="498"/>
        <v>0.70194915852032569</v>
      </c>
      <c r="CI186" s="5">
        <f t="shared" si="499"/>
        <v>0.56096931627766755</v>
      </c>
      <c r="CJ186" s="5">
        <f t="shared" si="500"/>
        <v>0.56804044302690238</v>
      </c>
      <c r="CK186" s="5">
        <f t="shared" si="501"/>
        <v>0.50779986269620436</v>
      </c>
      <c r="CL186" s="5">
        <f t="shared" si="502"/>
        <v>0.56748139353604332</v>
      </c>
      <c r="CM186" s="5">
        <f t="shared" si="503"/>
        <v>0.68788970387120574</v>
      </c>
      <c r="CN186" s="5">
        <f t="shared" si="504"/>
        <v>0.46671942795382459</v>
      </c>
      <c r="CO186" s="5">
        <f t="shared" si="505"/>
        <v>0.59008573541102061</v>
      </c>
      <c r="CP186" s="5">
        <f t="shared" si="506"/>
        <v>0.57419828963356712</v>
      </c>
      <c r="CQ186" s="5">
        <f t="shared" si="507"/>
        <v>0.57666223711155107</v>
      </c>
      <c r="CR186" s="5">
        <f t="shared" ref="CR186:CS186" si="675">IF(AVERAGE(BH186:BH190)&lt;0,0,AVERAGE(BH186:BH190))</f>
        <v>0.55550691054982804</v>
      </c>
      <c r="CS186" s="5">
        <f t="shared" si="675"/>
        <v>0.76601137030632538</v>
      </c>
      <c r="CT186" s="5">
        <f t="shared" si="509"/>
        <v>0.78877959978186141</v>
      </c>
      <c r="CU186" s="5">
        <f t="shared" si="510"/>
        <v>0.58651462008012145</v>
      </c>
    </row>
    <row r="187" spans="1:99" x14ac:dyDescent="0.25">
      <c r="A187" s="1">
        <f>eod_group_score_df_positive[[#This Row],[date]]</f>
        <v>45238</v>
      </c>
      <c r="B187" s="1" t="s">
        <v>277</v>
      </c>
      <c r="C187" s="2">
        <f>AVERAGE(eod_group_score_df_positive!C187:C191)</f>
        <v>1.8461226947953684</v>
      </c>
      <c r="D187" s="2">
        <f>AVERAGE(eod_group_score_df_positive!D187:D191)</f>
        <v>0.82491279250090488</v>
      </c>
      <c r="E187" s="2">
        <f>AVERAGE(eod_group_score_df_positive!E187:E191)</f>
        <v>3.0715859096467333</v>
      </c>
      <c r="F187" s="2">
        <f>AVERAGE(eod_group_score_df_positive!F187:F191)</f>
        <v>3.0614650821365759</v>
      </c>
      <c r="G187" s="2">
        <f>AVERAGE(eod_group_score_df_positive!G187:G191)</f>
        <v>4.0553775327274932</v>
      </c>
      <c r="H187" s="2">
        <f>AVERAGE(eod_group_score_df_positive!H187:H191)</f>
        <v>1.2861724246984654</v>
      </c>
      <c r="I187" s="2">
        <f>AVERAGE(eod_group_score_df_positive!I187:I191)</f>
        <v>2.6398298096440125</v>
      </c>
      <c r="J187" s="2">
        <f>AVERAGE(eod_group_score_df_positive!J187:J191)</f>
        <v>1.8775060495076343</v>
      </c>
      <c r="K187" s="2">
        <f>AVERAGE(eod_group_score_df_positive!K187:K191)</f>
        <v>1.4790568732226039</v>
      </c>
      <c r="L187" s="2">
        <f>AVERAGE(eod_group_score_df_positive!L187:L191)</f>
        <v>0.95660418297696526</v>
      </c>
      <c r="M187" s="2">
        <f>AVERAGE(eod_group_score_df_positive!M187:M191)</f>
        <v>1.186676482960727</v>
      </c>
      <c r="N187" s="2">
        <f>AVERAGE(eod_group_score_df_positive!N187:N191)</f>
        <v>2.5327933234198312</v>
      </c>
      <c r="O187" s="2">
        <f>AVERAGE(eod_group_score_df_positive!O187:O191)</f>
        <v>1.0155519827001609</v>
      </c>
      <c r="P187" s="2">
        <f>AVERAGE(eod_group_score_df_positive!P187:P191)</f>
        <v>1.5875625489679108</v>
      </c>
      <c r="Q187" s="2">
        <f>AVERAGE(eod_group_score_df_positive!Q187:Q191)</f>
        <v>1.4526618772412632</v>
      </c>
      <c r="R187" s="2">
        <f>AVERAGE(eod_group_score_df_positive!R187:R191)</f>
        <v>2.0512149832758055</v>
      </c>
      <c r="S187" s="2">
        <f>AVERAGE(eod_group_score_df_positive!S187:S191)</f>
        <v>3.2777652743472756</v>
      </c>
      <c r="T187" s="2">
        <f>AVERAGE(eod_group_score_df_positive!T187:T191)</f>
        <v>1.153140849522144</v>
      </c>
      <c r="U187" s="2">
        <f>AVERAGE(eod_group_score_df_positive!U187:U191)</f>
        <v>2.2838071698545588</v>
      </c>
      <c r="V187" s="2">
        <f>AVERAGE(eod_group_score_df_positive!V187:V191)</f>
        <v>1.4867152336615461</v>
      </c>
      <c r="W187" s="2">
        <f>AVERAGE(eod_group_score_df_positive!W187:W191)</f>
        <v>2.7883856853796134</v>
      </c>
      <c r="X187" s="2">
        <f>AVERAGE(eod_group_score_df_positive!X187:X191)</f>
        <v>2.9168039142918141</v>
      </c>
      <c r="Y187" s="2">
        <f>AVERAGE(eod_group_score_df_positive!Y187:Y191)</f>
        <v>1.2069952971561466</v>
      </c>
      <c r="Z187" s="1" t="s">
        <v>277</v>
      </c>
      <c r="AA187" s="2">
        <f>ABS(AVERAGE(eod_group_score_df_negative!C187:C191))</f>
        <v>5.1854454065982991E-2</v>
      </c>
      <c r="AB187" s="2">
        <f>ABS(AVERAGE(eod_group_score_df_negative!D187:D191))</f>
        <v>5.3347594487824737E-2</v>
      </c>
      <c r="AC187" s="2">
        <f>ABS(AVERAGE(eod_group_score_df_negative!E187:E191))</f>
        <v>0.16196493155945535</v>
      </c>
      <c r="AD187" s="2">
        <f>ABS(AVERAGE(eod_group_score_df_negative!F187:F191))</f>
        <v>7.5704057752070758E-2</v>
      </c>
      <c r="AE187" s="2">
        <f>ABS(AVERAGE(eod_group_score_df_negative!G187:G191))</f>
        <v>0.15677747653301982</v>
      </c>
      <c r="AF187" s="2">
        <f>ABS(AVERAGE(eod_group_score_df_negative!H187:H191))</f>
        <v>0.10513370931478261</v>
      </c>
      <c r="AG187" s="2">
        <f>ABS(AVERAGE(eod_group_score_df_negative!I187:I191))</f>
        <v>0.33630684745303446</v>
      </c>
      <c r="AH187" s="2">
        <f>ABS(AVERAGE(eod_group_score_df_negative!J187:J191))</f>
        <v>3.1111515764122227E-2</v>
      </c>
      <c r="AI187" s="2">
        <f>ABS(AVERAGE(eod_group_score_df_negative!K187:K191))</f>
        <v>0.13592868082788412</v>
      </c>
      <c r="AJ187" s="2">
        <f>ABS(AVERAGE(eod_group_score_df_negative!L187:L191))</f>
        <v>7.114372900072255E-2</v>
      </c>
      <c r="AK187" s="2">
        <f>ABS(AVERAGE(eod_group_score_df_negative!M187:M191))</f>
        <v>3.6190090303492392E-2</v>
      </c>
      <c r="AL187" s="2">
        <f>ABS(AVERAGE(eod_group_score_df_negative!N187:N191))</f>
        <v>8.4715966428040385E-2</v>
      </c>
      <c r="AM187" s="2">
        <f>ABS(AVERAGE(eod_group_score_df_negative!O187:O191))</f>
        <v>7.010972405962404E-2</v>
      </c>
      <c r="AN187" s="2">
        <f>ABS(AVERAGE(eod_group_score_df_negative!P187:P191))</f>
        <v>0.17083084712216134</v>
      </c>
      <c r="AO187" s="2">
        <f>ABS(AVERAGE(eod_group_score_df_negative!Q187:Q191))</f>
        <v>0.33375475279574374</v>
      </c>
      <c r="AP187" s="2">
        <f>ABS(AVERAGE(eod_group_score_df_negative!R187:R191))</f>
        <v>0.19273102068299039</v>
      </c>
      <c r="AQ187" s="2">
        <f>ABS(AVERAGE(eod_group_score_df_negative!S187:S191))</f>
        <v>6.9691106498174213E-2</v>
      </c>
      <c r="AR187" s="2">
        <f>ABS(AVERAGE(eod_group_score_df_negative!T187:T191))</f>
        <v>7.034910599421601E-2</v>
      </c>
      <c r="AS187" s="2">
        <f>ABS(AVERAGE(eod_group_score_df_negative!U187:U191))</f>
        <v>6.4442520202455139E-2</v>
      </c>
      <c r="AT187" s="2">
        <f>ABS(AVERAGE(eod_group_score_df_negative!V187:V191))</f>
        <v>6.6507843562325031E-2</v>
      </c>
      <c r="AU187" s="2">
        <f>ABS(AVERAGE(eod_group_score_df_negative!W187:W191))</f>
        <v>3.3640785798503089E-2</v>
      </c>
      <c r="AV187" s="2">
        <f>ABS(AVERAGE(eod_group_score_df_negative!X187:X191))</f>
        <v>0.15853659780895132</v>
      </c>
      <c r="AW187" s="2">
        <f>ABS(AVERAGE(eod_group_score_df_negative!Y187:Y191))</f>
        <v>9.9547620908537554E-2</v>
      </c>
      <c r="AX187" t="s">
        <v>277</v>
      </c>
      <c r="AY187" s="4">
        <f t="shared" si="468"/>
        <v>0.94535818927315141</v>
      </c>
      <c r="AZ187" s="4">
        <f t="shared" si="469"/>
        <v>0.87851531213712963</v>
      </c>
      <c r="BA187" s="4">
        <f t="shared" si="470"/>
        <v>0.89982224525714372</v>
      </c>
      <c r="BB187" s="4">
        <f t="shared" si="471"/>
        <v>0.95173734384320907</v>
      </c>
      <c r="BC187" s="4">
        <f t="shared" si="472"/>
        <v>0.92555949332902454</v>
      </c>
      <c r="BD187" s="4">
        <f t="shared" si="473"/>
        <v>0.84887048688339706</v>
      </c>
      <c r="BE187" s="4">
        <f t="shared" si="474"/>
        <v>0.77399771166350173</v>
      </c>
      <c r="BF187" s="4">
        <f t="shared" si="475"/>
        <v>0.96739890030332776</v>
      </c>
      <c r="BG187" s="4">
        <f t="shared" si="476"/>
        <v>0.83166576259835112</v>
      </c>
      <c r="BH187" s="4">
        <f t="shared" si="477"/>
        <v>0.86155412592603342</v>
      </c>
      <c r="BI187" s="4">
        <f t="shared" si="478"/>
        <v>0.94081105642312302</v>
      </c>
      <c r="BJ187" s="4">
        <f t="shared" si="479"/>
        <v>0.93526978738404853</v>
      </c>
      <c r="BK187" s="4">
        <f t="shared" si="480"/>
        <v>0.87084425355874395</v>
      </c>
      <c r="BL187" s="4">
        <f t="shared" si="481"/>
        <v>0.80569666890012515</v>
      </c>
      <c r="BM187" s="4">
        <f t="shared" si="482"/>
        <v>0.62634164149173888</v>
      </c>
      <c r="BN187" s="4">
        <f t="shared" si="483"/>
        <v>0.82822133835397826</v>
      </c>
      <c r="BO187" s="4">
        <f t="shared" si="484"/>
        <v>0.95836175378000144</v>
      </c>
      <c r="BP187" s="4">
        <f t="shared" si="485"/>
        <v>0.88500256062253324</v>
      </c>
      <c r="BQ187" s="4">
        <f t="shared" si="486"/>
        <v>0.94511442247788358</v>
      </c>
      <c r="BR187" s="4">
        <f t="shared" si="487"/>
        <v>0.91436150474766742</v>
      </c>
      <c r="BS187" s="4">
        <f t="shared" si="488"/>
        <v>0.97615841938969539</v>
      </c>
      <c r="BT187" s="4">
        <f t="shared" si="489"/>
        <v>0.89689818269869892</v>
      </c>
      <c r="BU187" s="4">
        <f t="shared" si="490"/>
        <v>0.84761676094652538</v>
      </c>
      <c r="BV187" t="s">
        <v>277</v>
      </c>
      <c r="BW187" s="1">
        <f t="shared" si="464"/>
        <v>45238</v>
      </c>
      <c r="BX187">
        <f>group_stock_price_index[[#This Row],[VNINDEX]]</f>
        <v>1113.43</v>
      </c>
      <c r="BY187" s="5">
        <f t="shared" si="491"/>
        <v>0.34692623534155254</v>
      </c>
      <c r="BZ187" s="5">
        <f t="shared" si="492"/>
        <v>0.64231958507178655</v>
      </c>
      <c r="CA187" s="5">
        <f t="shared" si="493"/>
        <v>0.65625036176155116</v>
      </c>
      <c r="CB187" s="5">
        <f t="shared" si="494"/>
        <v>0.83339072869278241</v>
      </c>
      <c r="CC187" s="5">
        <f t="shared" si="495"/>
        <v>0.52517145887633743</v>
      </c>
      <c r="CD187" s="5">
        <f t="shared" ref="CD187:CE187" si="676">IF(AVERAGE(BS187:BS191)&lt;0,0,AVERAGE(BS187:BS191))</f>
        <v>0.43508465678802644</v>
      </c>
      <c r="CE187" s="5">
        <f t="shared" si="676"/>
        <v>0.58095792861124862</v>
      </c>
      <c r="CF187" s="5">
        <f t="shared" ref="CF187:CG187" si="677">IF(AVERAGE(BE187:BE191)&lt;0,0,AVERAGE(BE187:BE191))</f>
        <v>0.46736244533663118</v>
      </c>
      <c r="CG187" s="5">
        <f t="shared" si="677"/>
        <v>0.42175135270249475</v>
      </c>
      <c r="CH187" s="5">
        <f t="shared" si="498"/>
        <v>0.60460044190799622</v>
      </c>
      <c r="CI187" s="5">
        <f t="shared" si="499"/>
        <v>0.49689692159393761</v>
      </c>
      <c r="CJ187" s="5">
        <f t="shared" si="500"/>
        <v>0.50927859584851531</v>
      </c>
      <c r="CK187" s="5">
        <f t="shared" si="501"/>
        <v>0.2909650531948183</v>
      </c>
      <c r="CL187" s="5">
        <f t="shared" si="502"/>
        <v>0.47666653456592983</v>
      </c>
      <c r="CM187" s="5">
        <f t="shared" si="503"/>
        <v>0.57612064988880352</v>
      </c>
      <c r="CN187" s="5">
        <f t="shared" si="504"/>
        <v>0.48584305952516615</v>
      </c>
      <c r="CO187" s="5">
        <f t="shared" si="505"/>
        <v>0.53936996703610429</v>
      </c>
      <c r="CP187" s="5">
        <f t="shared" si="506"/>
        <v>0.454074100746508</v>
      </c>
      <c r="CQ187" s="5">
        <f t="shared" si="507"/>
        <v>0.45882943475352633</v>
      </c>
      <c r="CR187" s="5">
        <f t="shared" ref="CR187:CS187" si="678">IF(AVERAGE(BH187:BH191)&lt;0,0,AVERAGE(BH187:BH191))</f>
        <v>0.54367785999699847</v>
      </c>
      <c r="CS187" s="5">
        <f t="shared" si="678"/>
        <v>0.7144697728733439</v>
      </c>
      <c r="CT187" s="5">
        <f t="shared" si="509"/>
        <v>0.81236771352928583</v>
      </c>
      <c r="CU187" s="5">
        <f t="shared" si="510"/>
        <v>0.55105460279306129</v>
      </c>
    </row>
    <row r="188" spans="1:99" x14ac:dyDescent="0.25">
      <c r="A188" s="1">
        <f>eod_group_score_df_positive[[#This Row],[date]]</f>
        <v>45237</v>
      </c>
      <c r="B188" s="1" t="s">
        <v>277</v>
      </c>
      <c r="C188" s="2">
        <f>AVERAGE(eod_group_score_df_positive!C188:C192)</f>
        <v>1.2814588863784007</v>
      </c>
      <c r="D188" s="2">
        <f>AVERAGE(eod_group_score_df_positive!D188:D192)</f>
        <v>0.51350312135035547</v>
      </c>
      <c r="E188" s="2">
        <f>AVERAGE(eod_group_score_df_positive!E188:E192)</f>
        <v>1.5729672221617399</v>
      </c>
      <c r="F188" s="2">
        <f>AVERAGE(eod_group_score_df_positive!F188:F192)</f>
        <v>1.4563416480290416</v>
      </c>
      <c r="G188" s="2">
        <f>AVERAGE(eod_group_score_df_positive!G188:G192)</f>
        <v>2.7766466902551512</v>
      </c>
      <c r="H188" s="2">
        <f>AVERAGE(eod_group_score_df_positive!H188:H192)</f>
        <v>0.98729346261513273</v>
      </c>
      <c r="I188" s="2">
        <f>AVERAGE(eod_group_score_df_positive!I188:I192)</f>
        <v>1.4698646882591753</v>
      </c>
      <c r="J188" s="2">
        <f>AVERAGE(eod_group_score_df_positive!J188:J192)</f>
        <v>1.3394769530931077</v>
      </c>
      <c r="K188" s="2">
        <f>AVERAGE(eod_group_score_df_positive!K188:K192)</f>
        <v>0.85670323736649612</v>
      </c>
      <c r="L188" s="2">
        <f>AVERAGE(eod_group_score_df_positive!L188:L192)</f>
        <v>0.51056715020365862</v>
      </c>
      <c r="M188" s="2">
        <f>AVERAGE(eod_group_score_df_positive!M188:M192)</f>
        <v>0.65417111406218786</v>
      </c>
      <c r="N188" s="2">
        <f>AVERAGE(eod_group_score_df_positive!N188:N192)</f>
        <v>1.4410624790118933</v>
      </c>
      <c r="O188" s="2">
        <f>AVERAGE(eod_group_score_df_positive!O188:O192)</f>
        <v>0.6978624473295143</v>
      </c>
      <c r="P188" s="2">
        <f>AVERAGE(eod_group_score_df_positive!P188:P192)</f>
        <v>0.8075236628994833</v>
      </c>
      <c r="Q188" s="2">
        <f>AVERAGE(eod_group_score_df_positive!Q188:Q192)</f>
        <v>0.92294941563053357</v>
      </c>
      <c r="R188" s="2">
        <f>AVERAGE(eod_group_score_df_positive!R188:R192)</f>
        <v>1.2822828695333566</v>
      </c>
      <c r="S188" s="2">
        <f>AVERAGE(eod_group_score_df_positive!S188:S192)</f>
        <v>1.8493780327223139</v>
      </c>
      <c r="T188" s="2">
        <f>AVERAGE(eod_group_score_df_positive!T188:T192)</f>
        <v>0.77018099679902763</v>
      </c>
      <c r="U188" s="2">
        <f>AVERAGE(eod_group_score_df_positive!U188:U192)</f>
        <v>1.3314704444052592</v>
      </c>
      <c r="V188" s="2">
        <f>AVERAGE(eod_group_score_df_positive!V188:V192)</f>
        <v>1.1280647491374829</v>
      </c>
      <c r="W188" s="2">
        <f>AVERAGE(eod_group_score_df_positive!W188:W192)</f>
        <v>1.3288356209671544</v>
      </c>
      <c r="X188" s="2">
        <f>AVERAGE(eod_group_score_df_positive!X188:X192)</f>
        <v>1.6533861589905541</v>
      </c>
      <c r="Y188" s="2">
        <f>AVERAGE(eod_group_score_df_positive!Y188:Y192)</f>
        <v>0.80914020730089187</v>
      </c>
      <c r="Z188" s="1" t="s">
        <v>277</v>
      </c>
      <c r="AA188" s="2">
        <f>ABS(AVERAGE(eod_group_score_df_negative!C188:C192))</f>
        <v>0.11447348649925711</v>
      </c>
      <c r="AB188" s="2">
        <f>ABS(AVERAGE(eod_group_score_df_negative!D188:D192))</f>
        <v>5.3511385369756435E-2</v>
      </c>
      <c r="AC188" s="2">
        <f>ABS(AVERAGE(eod_group_score_df_negative!E188:E192))</f>
        <v>0.16231748328833262</v>
      </c>
      <c r="AD188" s="2">
        <f>ABS(AVERAGE(eod_group_score_df_negative!F188:F192))</f>
        <v>7.5704057752070758E-2</v>
      </c>
      <c r="AE188" s="2">
        <f>ABS(AVERAGE(eod_group_score_df_negative!G188:G192))</f>
        <v>0.15366842096774971</v>
      </c>
      <c r="AF188" s="2">
        <f>ABS(AVERAGE(eod_group_score_df_negative!H188:H192))</f>
        <v>0.10521054291901569</v>
      </c>
      <c r="AG188" s="2">
        <f>ABS(AVERAGE(eod_group_score_df_negative!I188:I192))</f>
        <v>0.33469967853178612</v>
      </c>
      <c r="AH188" s="2">
        <f>ABS(AVERAGE(eod_group_score_df_negative!J188:J192))</f>
        <v>3.1111515764122227E-2</v>
      </c>
      <c r="AI188" s="2">
        <f>ABS(AVERAGE(eod_group_score_df_negative!K188:K192))</f>
        <v>0.16753717614460367</v>
      </c>
      <c r="AJ188" s="2">
        <f>ABS(AVERAGE(eod_group_score_df_negative!L188:L192))</f>
        <v>0.10783920557203883</v>
      </c>
      <c r="AK188" s="2">
        <f>ABS(AVERAGE(eod_group_score_df_negative!M188:M192))</f>
        <v>3.7144676625018844E-2</v>
      </c>
      <c r="AL188" s="2">
        <f>ABS(AVERAGE(eod_group_score_df_negative!N188:N192))</f>
        <v>9.8243001463258192E-2</v>
      </c>
      <c r="AM188" s="2">
        <f>ABS(AVERAGE(eod_group_score_df_negative!O188:O192))</f>
        <v>9.6915451533194349E-2</v>
      </c>
      <c r="AN188" s="2">
        <f>ABS(AVERAGE(eod_group_score_df_negative!P188:P192))</f>
        <v>0.1731693175724674</v>
      </c>
      <c r="AO188" s="2">
        <f>ABS(AVERAGE(eod_group_score_df_negative!Q188:Q192))</f>
        <v>0.33579060356607054</v>
      </c>
      <c r="AP188" s="2">
        <f>ABS(AVERAGE(eod_group_score_df_negative!R188:R192))</f>
        <v>0.19273102068299039</v>
      </c>
      <c r="AQ188" s="2">
        <f>ABS(AVERAGE(eod_group_score_df_negative!S188:S192))</f>
        <v>7.2141782999848608E-2</v>
      </c>
      <c r="AR188" s="2">
        <f>ABS(AVERAGE(eod_group_score_df_negative!T188:T192))</f>
        <v>7.1295496974010622E-2</v>
      </c>
      <c r="AS188" s="2">
        <f>ABS(AVERAGE(eod_group_score_df_negative!U188:U192))</f>
        <v>6.4442520202455139E-2</v>
      </c>
      <c r="AT188" s="2">
        <f>ABS(AVERAGE(eod_group_score_df_negative!V188:V192))</f>
        <v>6.709943159730665E-2</v>
      </c>
      <c r="AU188" s="2">
        <f>ABS(AVERAGE(eod_group_score_df_negative!W188:W192))</f>
        <v>3.4100738657284038E-2</v>
      </c>
      <c r="AV188" s="2">
        <f>ABS(AVERAGE(eod_group_score_df_negative!X188:X192))</f>
        <v>0.17867528291766749</v>
      </c>
      <c r="AW188" s="2">
        <f>ABS(AVERAGE(eod_group_score_df_negative!Y188:Y192))</f>
        <v>0.11059747099847742</v>
      </c>
      <c r="AX188" t="s">
        <v>277</v>
      </c>
      <c r="AY188" s="4">
        <f t="shared" si="468"/>
        <v>0.83598992512327119</v>
      </c>
      <c r="AZ188" s="4">
        <f t="shared" si="469"/>
        <v>0.81125214704190785</v>
      </c>
      <c r="BA188" s="4">
        <f t="shared" si="470"/>
        <v>0.81292120793949696</v>
      </c>
      <c r="BB188" s="4">
        <f t="shared" si="471"/>
        <v>0.90117258582246662</v>
      </c>
      <c r="BC188" s="4">
        <f t="shared" si="472"/>
        <v>0.89511815955955698</v>
      </c>
      <c r="BD188" s="4">
        <f t="shared" si="473"/>
        <v>0.80739559326818944</v>
      </c>
      <c r="BE188" s="4">
        <f t="shared" si="474"/>
        <v>0.62905210288843372</v>
      </c>
      <c r="BF188" s="4">
        <f t="shared" si="475"/>
        <v>0.95460122936819636</v>
      </c>
      <c r="BG188" s="4">
        <f t="shared" si="476"/>
        <v>0.67285575938116782</v>
      </c>
      <c r="BH188" s="4">
        <f t="shared" si="477"/>
        <v>0.65123513183569781</v>
      </c>
      <c r="BI188" s="4">
        <f t="shared" si="478"/>
        <v>0.89253919228983625</v>
      </c>
      <c r="BJ188" s="4">
        <f t="shared" si="479"/>
        <v>0.87235411981651267</v>
      </c>
      <c r="BK188" s="4">
        <f t="shared" si="480"/>
        <v>0.75611940978259207</v>
      </c>
      <c r="BL188" s="4">
        <f t="shared" si="481"/>
        <v>0.64684295488863197</v>
      </c>
      <c r="BM188" s="4">
        <f t="shared" si="482"/>
        <v>0.46646551560283239</v>
      </c>
      <c r="BN188" s="4">
        <f t="shared" si="483"/>
        <v>0.73867226341207992</v>
      </c>
      <c r="BO188" s="4">
        <f t="shared" si="484"/>
        <v>0.9249117470352648</v>
      </c>
      <c r="BP188" s="4">
        <f t="shared" si="485"/>
        <v>0.83054667004580562</v>
      </c>
      <c r="BQ188" s="4">
        <f t="shared" si="486"/>
        <v>0.90766971604054825</v>
      </c>
      <c r="BR188" s="4">
        <f t="shared" si="487"/>
        <v>0.88771512286110565</v>
      </c>
      <c r="BS188" s="4">
        <f t="shared" si="488"/>
        <v>0.94995989590199126</v>
      </c>
      <c r="BT188" s="4">
        <f t="shared" si="489"/>
        <v>0.80494618921561445</v>
      </c>
      <c r="BU188" s="4">
        <f t="shared" si="490"/>
        <v>0.75950214151718476</v>
      </c>
      <c r="BV188" t="s">
        <v>277</v>
      </c>
      <c r="BW188" s="1">
        <f t="shared" si="464"/>
        <v>45237</v>
      </c>
      <c r="BX188">
        <f>group_stock_price_index[[#This Row],[VNINDEX]]</f>
        <v>1080.29</v>
      </c>
      <c r="BY188" s="5">
        <f t="shared" si="491"/>
        <v>0</v>
      </c>
      <c r="BZ188" s="5">
        <f t="shared" si="492"/>
        <v>0.33432968378379241</v>
      </c>
      <c r="CA188" s="5">
        <f t="shared" si="493"/>
        <v>0.37282838314495159</v>
      </c>
      <c r="CB188" s="5">
        <f t="shared" si="494"/>
        <v>0.51857518277028247</v>
      </c>
      <c r="CC188" s="5">
        <f t="shared" si="495"/>
        <v>0.18949443199929916</v>
      </c>
      <c r="CD188" s="5">
        <f t="shared" ref="CD188:CE188" si="679">IF(AVERAGE(BS188:BS192)&lt;0,0,AVERAGE(BS188:BS192))</f>
        <v>5.9411158265397709E-2</v>
      </c>
      <c r="CE188" s="5">
        <f t="shared" si="679"/>
        <v>0.2824997756117047</v>
      </c>
      <c r="CF188" s="5">
        <f t="shared" ref="CF188:CG188" si="680">IF(AVERAGE(BE188:BE192)&lt;0,0,AVERAGE(BE188:BE192))</f>
        <v>0.14349895334047874</v>
      </c>
      <c r="CG188" s="5">
        <f t="shared" si="680"/>
        <v>0.11759172960889892</v>
      </c>
      <c r="CH188" s="5">
        <f t="shared" si="498"/>
        <v>0.25984311483016598</v>
      </c>
      <c r="CI188" s="5">
        <f t="shared" si="499"/>
        <v>0.18483802582666661</v>
      </c>
      <c r="CJ188" s="5">
        <f t="shared" si="500"/>
        <v>0.21026537894472863</v>
      </c>
      <c r="CK188" s="5">
        <f t="shared" si="501"/>
        <v>0</v>
      </c>
      <c r="CL188" s="5">
        <f t="shared" si="502"/>
        <v>0.17833500421332577</v>
      </c>
      <c r="CM188" s="5">
        <f t="shared" si="503"/>
        <v>0.26311143138543774</v>
      </c>
      <c r="CN188" s="5">
        <f t="shared" si="504"/>
        <v>0.26629883496770967</v>
      </c>
      <c r="CO188" s="5">
        <f t="shared" si="505"/>
        <v>0.25005642620810375</v>
      </c>
      <c r="CP188" s="5">
        <f t="shared" si="506"/>
        <v>0.17352709870354471</v>
      </c>
      <c r="CQ188" s="5">
        <f t="shared" si="507"/>
        <v>0.13705779275669794</v>
      </c>
      <c r="CR188" s="5">
        <f t="shared" ref="CR188:CS188" si="681">IF(AVERAGE(BH188:BH192)&lt;0,0,AVERAGE(BH188:BH192))</f>
        <v>0.28193627263191351</v>
      </c>
      <c r="CS188" s="5">
        <f t="shared" si="681"/>
        <v>0.36658861308216178</v>
      </c>
      <c r="CT188" s="5">
        <f t="shared" si="509"/>
        <v>0.58083404197413524</v>
      </c>
      <c r="CU188" s="5">
        <f t="shared" si="510"/>
        <v>0.26812518344574643</v>
      </c>
    </row>
    <row r="189" spans="1:99" x14ac:dyDescent="0.25">
      <c r="A189" s="1">
        <f>eod_group_score_df_positive[[#This Row],[date]]</f>
        <v>45236</v>
      </c>
      <c r="B189" s="1" t="s">
        <v>277</v>
      </c>
      <c r="C189" s="2">
        <f>AVERAGE(eod_group_score_df_positive!C189:C193)</f>
        <v>1.2735286348829846</v>
      </c>
      <c r="D189" s="2">
        <f>AVERAGE(eod_group_score_df_positive!D189:D193)</f>
        <v>0.50155829689596654</v>
      </c>
      <c r="E189" s="2">
        <f>AVERAGE(eod_group_score_df_positive!E189:E193)</f>
        <v>1.5835605205149934</v>
      </c>
      <c r="F189" s="2">
        <f>AVERAGE(eod_group_score_df_positive!F189:F193)</f>
        <v>1.4625327170242828</v>
      </c>
      <c r="G189" s="2">
        <f>AVERAGE(eod_group_score_df_positive!G189:G193)</f>
        <v>2.7741095175415396</v>
      </c>
      <c r="H189" s="2">
        <f>AVERAGE(eod_group_score_df_positive!H189:H193)</f>
        <v>0.95286628833967801</v>
      </c>
      <c r="I189" s="2">
        <f>AVERAGE(eod_group_score_df_positive!I189:I193)</f>
        <v>1.4542057137423954</v>
      </c>
      <c r="J189" s="2">
        <f>AVERAGE(eod_group_score_df_positive!J189:J193)</f>
        <v>0.80609299504933585</v>
      </c>
      <c r="K189" s="2">
        <f>AVERAGE(eod_group_score_df_positive!K189:K193)</f>
        <v>0.83347230919918458</v>
      </c>
      <c r="L189" s="2">
        <f>AVERAGE(eod_group_score_df_positive!L189:L193)</f>
        <v>0.50367827815808019</v>
      </c>
      <c r="M189" s="2">
        <f>AVERAGE(eod_group_score_df_positive!M189:M193)</f>
        <v>0.62354073492855844</v>
      </c>
      <c r="N189" s="2">
        <f>AVERAGE(eod_group_score_df_positive!N189:N193)</f>
        <v>1.4324183587144499</v>
      </c>
      <c r="O189" s="2">
        <f>AVERAGE(eod_group_score_df_positive!O189:O193)</f>
        <v>0.6962709585588388</v>
      </c>
      <c r="P189" s="2">
        <f>AVERAGE(eod_group_score_df_positive!P189:P193)</f>
        <v>0.80198615336101575</v>
      </c>
      <c r="Q189" s="2">
        <f>AVERAGE(eod_group_score_df_positive!Q189:Q193)</f>
        <v>0.95887992392521826</v>
      </c>
      <c r="R189" s="2">
        <f>AVERAGE(eod_group_score_df_positive!R189:R193)</f>
        <v>1.2792113446598978</v>
      </c>
      <c r="S189" s="2">
        <f>AVERAGE(eod_group_score_df_positive!S189:S193)</f>
        <v>1.8480311413976562</v>
      </c>
      <c r="T189" s="2">
        <f>AVERAGE(eod_group_score_df_positive!T189:T193)</f>
        <v>0.74861662656860939</v>
      </c>
      <c r="U189" s="2">
        <f>AVERAGE(eod_group_score_df_positive!U189:U193)</f>
        <v>1.325257603477132</v>
      </c>
      <c r="V189" s="2">
        <f>AVERAGE(eod_group_score_df_positive!V189:V193)</f>
        <v>1.0982665136255068</v>
      </c>
      <c r="W189" s="2">
        <f>AVERAGE(eod_group_score_df_positive!W189:W193)</f>
        <v>1.2878470788812164</v>
      </c>
      <c r="X189" s="2">
        <f>AVERAGE(eod_group_score_df_positive!X189:X193)</f>
        <v>1.6220163116428523</v>
      </c>
      <c r="Y189" s="2">
        <f>AVERAGE(eod_group_score_df_positive!Y189:Y193)</f>
        <v>0.78454099645613729</v>
      </c>
      <c r="Z189" s="1" t="s">
        <v>277</v>
      </c>
      <c r="AA189" s="2">
        <f>ABS(AVERAGE(eod_group_score_df_negative!C189:C193))</f>
        <v>0.98676226435660686</v>
      </c>
      <c r="AB189" s="2">
        <f>ABS(AVERAGE(eod_group_score_df_negative!D189:D193))</f>
        <v>5.9087592768548622E-2</v>
      </c>
      <c r="AC189" s="2">
        <f>ABS(AVERAGE(eod_group_score_df_negative!E189:E193))</f>
        <v>0.46226003696484064</v>
      </c>
      <c r="AD189" s="2">
        <f>ABS(AVERAGE(eod_group_score_df_negative!F189:F193))</f>
        <v>0.54456922992261869</v>
      </c>
      <c r="AE189" s="2">
        <f>ABS(AVERAGE(eod_group_score_df_negative!G189:G193))</f>
        <v>0.70691746329179039</v>
      </c>
      <c r="AF189" s="2">
        <f>ABS(AVERAGE(eod_group_score_df_negative!H189:H193))</f>
        <v>0.53261758023395156</v>
      </c>
      <c r="AG189" s="2">
        <f>ABS(AVERAGE(eod_group_score_df_negative!I189:I193))</f>
        <v>0.7238040115357155</v>
      </c>
      <c r="AH189" s="2">
        <f>ABS(AVERAGE(eod_group_score_df_negative!J189:J193))</f>
        <v>0.71053020549060952</v>
      </c>
      <c r="AI189" s="2">
        <f>ABS(AVERAGE(eod_group_score_df_negative!K189:K193))</f>
        <v>0.41896590626686725</v>
      </c>
      <c r="AJ189" s="2">
        <f>ABS(AVERAGE(eod_group_score_df_negative!L189:L193))</f>
        <v>0.20723472192776976</v>
      </c>
      <c r="AK189" s="2">
        <f>ABS(AVERAGE(eod_group_score_df_negative!M189:M193))</f>
        <v>0.14614612362026019</v>
      </c>
      <c r="AL189" s="2">
        <f>ABS(AVERAGE(eod_group_score_df_negative!N189:N193))</f>
        <v>0.48653517682398856</v>
      </c>
      <c r="AM189" s="2">
        <f>ABS(AVERAGE(eod_group_score_df_negative!O189:O193))</f>
        <v>0.25402747882384646</v>
      </c>
      <c r="AN189" s="2">
        <f>ABS(AVERAGE(eod_group_score_df_negative!P189:P193))</f>
        <v>0.36781782751310887</v>
      </c>
      <c r="AO189" s="2">
        <f>ABS(AVERAGE(eod_group_score_df_negative!Q189:Q193))</f>
        <v>0.23254542967690925</v>
      </c>
      <c r="AP189" s="2">
        <f>ABS(AVERAGE(eod_group_score_df_negative!R189:R193))</f>
        <v>0.57178015611397193</v>
      </c>
      <c r="AQ189" s="2">
        <f>ABS(AVERAGE(eod_group_score_df_negative!S189:S193))</f>
        <v>0.12543164888198688</v>
      </c>
      <c r="AR189" s="2">
        <f>ABS(AVERAGE(eod_group_score_df_negative!T189:T193))</f>
        <v>0.3714389839808932</v>
      </c>
      <c r="AS189" s="2">
        <f>ABS(AVERAGE(eod_group_score_df_negative!U189:U193))</f>
        <v>1.3046415465789365</v>
      </c>
      <c r="AT189" s="2">
        <f>ABS(AVERAGE(eod_group_score_df_negative!V189:V193))</f>
        <v>0.71248621976829973</v>
      </c>
      <c r="AU189" s="2">
        <f>ABS(AVERAGE(eod_group_score_df_negative!W189:W193))</f>
        <v>0.91455167152396688</v>
      </c>
      <c r="AV189" s="2">
        <f>ABS(AVERAGE(eod_group_score_df_negative!X189:X193))</f>
        <v>0.50959949899372048</v>
      </c>
      <c r="AW189" s="2">
        <f>ABS(AVERAGE(eod_group_score_df_negative!Y189:Y193))</f>
        <v>0.35755198477878875</v>
      </c>
      <c r="AX189" t="s">
        <v>277</v>
      </c>
      <c r="AY189" s="4">
        <f t="shared" si="468"/>
        <v>0.12687144412378595</v>
      </c>
      <c r="AZ189" s="4">
        <f t="shared" si="469"/>
        <v>0.78921599584398616</v>
      </c>
      <c r="BA189" s="4">
        <f t="shared" si="470"/>
        <v>0.54809327213499059</v>
      </c>
      <c r="BB189" s="4">
        <f t="shared" si="471"/>
        <v>0.45735767856636389</v>
      </c>
      <c r="BC189" s="4">
        <f t="shared" si="472"/>
        <v>0.59384545584730852</v>
      </c>
      <c r="BD189" s="4">
        <f t="shared" si="473"/>
        <v>0.28290358245980263</v>
      </c>
      <c r="BE189" s="4">
        <f t="shared" si="474"/>
        <v>0.33535281947072787</v>
      </c>
      <c r="BF189" s="4">
        <f t="shared" si="475"/>
        <v>6.3010238485540923E-2</v>
      </c>
      <c r="BG189" s="4">
        <f t="shared" si="476"/>
        <v>0.33095956176814123</v>
      </c>
      <c r="BH189" s="4">
        <f t="shared" si="477"/>
        <v>0.41698992168452664</v>
      </c>
      <c r="BI189" s="4">
        <f t="shared" si="478"/>
        <v>0.6202452413029198</v>
      </c>
      <c r="BJ189" s="4">
        <f t="shared" si="479"/>
        <v>0.49291614641677939</v>
      </c>
      <c r="BK189" s="4">
        <f t="shared" si="480"/>
        <v>0.46537325785047129</v>
      </c>
      <c r="BL189" s="4">
        <f t="shared" si="481"/>
        <v>0.37114622017569032</v>
      </c>
      <c r="BM189" s="4">
        <f t="shared" si="482"/>
        <v>0.60963491506398304</v>
      </c>
      <c r="BN189" s="4">
        <f t="shared" si="483"/>
        <v>0.38219040349464617</v>
      </c>
      <c r="BO189" s="4">
        <f t="shared" si="484"/>
        <v>0.87288166820291246</v>
      </c>
      <c r="BP189" s="4">
        <f t="shared" si="485"/>
        <v>0.33674903195446854</v>
      </c>
      <c r="BQ189" s="4">
        <f t="shared" si="486"/>
        <v>7.8391055024889193E-3</v>
      </c>
      <c r="BR189" s="4">
        <f t="shared" si="487"/>
        <v>0.21304968190447385</v>
      </c>
      <c r="BS189" s="4">
        <f t="shared" si="488"/>
        <v>0.16949492333691754</v>
      </c>
      <c r="BT189" s="4">
        <f t="shared" si="489"/>
        <v>0.52186552900305538</v>
      </c>
      <c r="BU189" s="4">
        <f t="shared" si="490"/>
        <v>0.37386536708740864</v>
      </c>
      <c r="BV189" t="s">
        <v>277</v>
      </c>
      <c r="BW189" s="1">
        <f t="shared" si="464"/>
        <v>45236</v>
      </c>
      <c r="BX189">
        <f>group_stock_price_index[[#This Row],[VNINDEX]]</f>
        <v>1089.6600000000001</v>
      </c>
      <c r="BY189" s="5">
        <f t="shared" si="491"/>
        <v>0</v>
      </c>
      <c r="BZ189" s="5">
        <f t="shared" si="492"/>
        <v>2.7743207624149169E-2</v>
      </c>
      <c r="CA189" s="5">
        <f t="shared" si="493"/>
        <v>1.7555300291163766E-2</v>
      </c>
      <c r="CB189" s="5">
        <f t="shared" si="494"/>
        <v>0.18156687269292818</v>
      </c>
      <c r="CC189" s="5">
        <f t="shared" si="495"/>
        <v>0</v>
      </c>
      <c r="CD189" s="5">
        <f t="shared" ref="CD189:CE189" si="682">IF(AVERAGE(BS189:BS193)&lt;0,0,AVERAGE(BS189:BS193))</f>
        <v>0</v>
      </c>
      <c r="CE189" s="5">
        <f t="shared" si="682"/>
        <v>0</v>
      </c>
      <c r="CF189" s="5">
        <f t="shared" ref="CF189:CG189" si="683">IF(AVERAGE(BE189:BE193)&lt;0,0,AVERAGE(BE189:BE193))</f>
        <v>0</v>
      </c>
      <c r="CG189" s="5">
        <f t="shared" si="683"/>
        <v>0</v>
      </c>
      <c r="CH189" s="5">
        <f t="shared" si="498"/>
        <v>0</v>
      </c>
      <c r="CI189" s="5">
        <f t="shared" si="499"/>
        <v>0</v>
      </c>
      <c r="CJ189" s="5">
        <f t="shared" si="500"/>
        <v>0</v>
      </c>
      <c r="CK189" s="5">
        <f t="shared" si="501"/>
        <v>0</v>
      </c>
      <c r="CL189" s="5">
        <f t="shared" si="502"/>
        <v>0</v>
      </c>
      <c r="CM189" s="5">
        <f t="shared" si="503"/>
        <v>0</v>
      </c>
      <c r="CN189" s="5">
        <f t="shared" si="504"/>
        <v>5.243359850595701E-2</v>
      </c>
      <c r="CO189" s="5">
        <f t="shared" si="505"/>
        <v>0</v>
      </c>
      <c r="CP189" s="5">
        <f t="shared" si="506"/>
        <v>0</v>
      </c>
      <c r="CQ189" s="5">
        <f t="shared" si="507"/>
        <v>0</v>
      </c>
      <c r="CR189" s="5">
        <f t="shared" ref="CR189:CS189" si="684">IF(AVERAGE(BH189:BH193)&lt;0,0,AVERAGE(BH189:BH193))</f>
        <v>2.9941144169876678E-2</v>
      </c>
      <c r="CS189" s="5">
        <f t="shared" si="684"/>
        <v>1.9351742411730967E-2</v>
      </c>
      <c r="CT189" s="5">
        <f t="shared" si="509"/>
        <v>0.36285609103617744</v>
      </c>
      <c r="CU189" s="5">
        <f t="shared" si="510"/>
        <v>8.5864118679930264E-4</v>
      </c>
    </row>
    <row r="190" spans="1:99" x14ac:dyDescent="0.25">
      <c r="A190" s="1">
        <f>eod_group_score_df_positive[[#This Row],[date]]</f>
        <v>45233</v>
      </c>
      <c r="B190" s="1" t="s">
        <v>277</v>
      </c>
      <c r="C190" s="2">
        <f>AVERAGE(eod_group_score_df_positive!C190:C194)</f>
        <v>1.2352689121913891</v>
      </c>
      <c r="D190" s="2">
        <f>AVERAGE(eod_group_score_df_positive!D190:D194)</f>
        <v>0.48956510380818374</v>
      </c>
      <c r="E190" s="2">
        <f>AVERAGE(eod_group_score_df_positive!E190:E194)</f>
        <v>1.5558807847326517</v>
      </c>
      <c r="F190" s="2">
        <f>AVERAGE(eod_group_score_df_positive!F190:F194)</f>
        <v>1.4082823386268866</v>
      </c>
      <c r="G190" s="2">
        <f>AVERAGE(eod_group_score_df_positive!G190:G194)</f>
        <v>2.5643345551571857</v>
      </c>
      <c r="H190" s="2">
        <f>AVERAGE(eod_group_score_df_positive!H190:H194)</f>
        <v>0.88442078907953126</v>
      </c>
      <c r="I190" s="2">
        <f>AVERAGE(eod_group_score_df_positive!I190:I194)</f>
        <v>1.3170135806422139</v>
      </c>
      <c r="J190" s="2">
        <f>AVERAGE(eod_group_score_df_positive!J190:J194)</f>
        <v>0.80135012112768733</v>
      </c>
      <c r="K190" s="2">
        <f>AVERAGE(eod_group_score_df_positive!K190:K194)</f>
        <v>0.83219815408976106</v>
      </c>
      <c r="L190" s="2">
        <f>AVERAGE(eod_group_score_df_positive!L190:L194)</f>
        <v>0.50303201891591542</v>
      </c>
      <c r="M190" s="2">
        <f>AVERAGE(eod_group_score_df_positive!M190:M194)</f>
        <v>0.54147280283888588</v>
      </c>
      <c r="N190" s="2">
        <f>AVERAGE(eod_group_score_df_positive!N190:N194)</f>
        <v>1.3764919882948343</v>
      </c>
      <c r="O190" s="2">
        <f>AVERAGE(eod_group_score_df_positive!O190:O194)</f>
        <v>0.64215972039616209</v>
      </c>
      <c r="P190" s="2">
        <f>AVERAGE(eod_group_score_df_positive!P190:P194)</f>
        <v>0.7638123714126549</v>
      </c>
      <c r="Q190" s="2">
        <f>AVERAGE(eod_group_score_df_positive!Q190:Q194)</f>
        <v>0.77055096540431545</v>
      </c>
      <c r="R190" s="2">
        <f>AVERAGE(eod_group_score_df_positive!R190:R194)</f>
        <v>1.2737374370468895</v>
      </c>
      <c r="S190" s="2">
        <f>AVERAGE(eod_group_score_df_positive!S190:S194)</f>
        <v>1.7188692840332773</v>
      </c>
      <c r="T190" s="2">
        <f>AVERAGE(eod_group_score_df_positive!T190:T194)</f>
        <v>0.63539538730665657</v>
      </c>
      <c r="U190" s="2">
        <f>AVERAGE(eod_group_score_df_positive!U190:U194)</f>
        <v>1.3049289030381908</v>
      </c>
      <c r="V190" s="2">
        <f>AVERAGE(eod_group_score_df_positive!V190:V194)</f>
        <v>1.0560775910185534</v>
      </c>
      <c r="W190" s="2">
        <f>AVERAGE(eod_group_score_df_positive!W190:W194)</f>
        <v>1.2376323313540123</v>
      </c>
      <c r="X190" s="2">
        <f>AVERAGE(eod_group_score_df_positive!X190:X194)</f>
        <v>1.5697873288831978</v>
      </c>
      <c r="Y190" s="2">
        <f>AVERAGE(eod_group_score_df_positive!Y190:Y194)</f>
        <v>0.74350174363020682</v>
      </c>
      <c r="Z190" s="1" t="s">
        <v>277</v>
      </c>
      <c r="AA190" s="2">
        <f>ABS(AVERAGE(eod_group_score_df_negative!C190:C194))</f>
        <v>1.3710002500019542</v>
      </c>
      <c r="AB190" s="2">
        <f>ABS(AVERAGE(eod_group_score_df_negative!D190:D194))</f>
        <v>8.9631723032782856E-2</v>
      </c>
      <c r="AC190" s="2">
        <f>ABS(AVERAGE(eod_group_score_df_negative!E190:E194))</f>
        <v>0.6243992219333625</v>
      </c>
      <c r="AD190" s="2">
        <f>ABS(AVERAGE(eod_group_score_df_negative!F190:F194))</f>
        <v>0.88119902169149245</v>
      </c>
      <c r="AE190" s="2">
        <f>ABS(AVERAGE(eod_group_score_df_negative!G190:G194))</f>
        <v>1.0809182544496236</v>
      </c>
      <c r="AF190" s="2">
        <f>ABS(AVERAGE(eod_group_score_df_negative!H190:H194))</f>
        <v>0.60473714119067912</v>
      </c>
      <c r="AG190" s="2">
        <f>ABS(AVERAGE(eod_group_score_df_negative!I190:I194))</f>
        <v>0.84460761392076833</v>
      </c>
      <c r="AH190" s="2">
        <f>ABS(AVERAGE(eod_group_score_df_negative!J190:J194))</f>
        <v>0.88841659496579573</v>
      </c>
      <c r="AI190" s="2">
        <f>ABS(AVERAGE(eod_group_score_df_negative!K190:K194))</f>
        <v>0.43479655617802127</v>
      </c>
      <c r="AJ190" s="2">
        <f>ABS(AVERAGE(eod_group_score_df_negative!L190:L194))</f>
        <v>0.20426175537817043</v>
      </c>
      <c r="AK190" s="2">
        <f>ABS(AVERAGE(eod_group_score_df_negative!M190:M194))</f>
        <v>0.17317800358096286</v>
      </c>
      <c r="AL190" s="2">
        <f>ABS(AVERAGE(eod_group_score_df_negative!N190:N194))</f>
        <v>0.68013645261431888</v>
      </c>
      <c r="AM190" s="2">
        <f>ABS(AVERAGE(eod_group_score_df_negative!O190:O194))</f>
        <v>0.37147214004215084</v>
      </c>
      <c r="AN190" s="2">
        <f>ABS(AVERAGE(eod_group_score_df_negative!P190:P194))</f>
        <v>0.45154924034759319</v>
      </c>
      <c r="AO190" s="2">
        <f>ABS(AVERAGE(eod_group_score_df_negative!Q190:Q194))</f>
        <v>0.48244843783807367</v>
      </c>
      <c r="AP190" s="2">
        <f>ABS(AVERAGE(eod_group_score_df_negative!R190:R194))</f>
        <v>0.71057958843615376</v>
      </c>
      <c r="AQ190" s="2">
        <f>ABS(AVERAGE(eod_group_score_df_negative!S190:S194))</f>
        <v>0.31237672163136632</v>
      </c>
      <c r="AR190" s="2">
        <f>ABS(AVERAGE(eod_group_score_df_negative!T190:T194))</f>
        <v>0.48303589530553487</v>
      </c>
      <c r="AS190" s="2">
        <f>ABS(AVERAGE(eod_group_score_df_negative!U190:U194))</f>
        <v>2.0193811832759208</v>
      </c>
      <c r="AT190" s="2">
        <f>ABS(AVERAGE(eod_group_score_df_negative!V190:V194))</f>
        <v>0.8838775036592883</v>
      </c>
      <c r="AU190" s="2">
        <f>ABS(AVERAGE(eod_group_score_df_negative!W190:W194))</f>
        <v>1.1794554848029353</v>
      </c>
      <c r="AV190" s="2">
        <f>ABS(AVERAGE(eod_group_score_df_negative!X190:X194))</f>
        <v>0.85337958557557303</v>
      </c>
      <c r="AW190" s="2">
        <f>ABS(AVERAGE(eod_group_score_df_negative!Y190:Y194))</f>
        <v>0.37854525869697908</v>
      </c>
      <c r="AX190" t="s">
        <v>277</v>
      </c>
      <c r="AY190" s="4">
        <f t="shared" si="468"/>
        <v>-5.2078787478856733E-2</v>
      </c>
      <c r="AZ190" s="4">
        <f t="shared" si="469"/>
        <v>0.69049649832631566</v>
      </c>
      <c r="BA190" s="4">
        <f t="shared" si="470"/>
        <v>0.42723024563421502</v>
      </c>
      <c r="BB190" s="4">
        <f t="shared" si="471"/>
        <v>0.23021952747503349</v>
      </c>
      <c r="BC190" s="4">
        <f t="shared" si="472"/>
        <v>0.40694469716836151</v>
      </c>
      <c r="BD190" s="4">
        <f t="shared" si="473"/>
        <v>0.18781328843885822</v>
      </c>
      <c r="BE190" s="4">
        <f t="shared" si="474"/>
        <v>0.2185424383835913</v>
      </c>
      <c r="BF190" s="4">
        <f t="shared" si="475"/>
        <v>-5.1525736072843567E-2</v>
      </c>
      <c r="BG190" s="4">
        <f t="shared" si="476"/>
        <v>0.31365687219621308</v>
      </c>
      <c r="BH190" s="4">
        <f t="shared" si="477"/>
        <v>0.42241325230938509</v>
      </c>
      <c r="BI190" s="4">
        <f t="shared" si="478"/>
        <v>0.51534930899043063</v>
      </c>
      <c r="BJ190" s="4">
        <f t="shared" si="479"/>
        <v>0.33859083236867255</v>
      </c>
      <c r="BK190" s="4">
        <f t="shared" si="480"/>
        <v>0.2670472297871152</v>
      </c>
      <c r="BL190" s="4">
        <f t="shared" si="481"/>
        <v>0.25693022392965065</v>
      </c>
      <c r="BM190" s="4">
        <f t="shared" si="482"/>
        <v>0.22993029910526552</v>
      </c>
      <c r="BN190" s="4">
        <f t="shared" si="483"/>
        <v>0.28380437267761988</v>
      </c>
      <c r="BO190" s="4">
        <f t="shared" si="484"/>
        <v>0.69242846926445656</v>
      </c>
      <c r="BP190" s="4">
        <f t="shared" si="485"/>
        <v>0.13622606446171029</v>
      </c>
      <c r="BQ190" s="4">
        <f t="shared" si="486"/>
        <v>-0.21491746007060725</v>
      </c>
      <c r="BR190" s="4">
        <f t="shared" si="487"/>
        <v>8.8764986278128996E-2</v>
      </c>
      <c r="BS190" s="4">
        <f t="shared" si="488"/>
        <v>2.4068983411440707E-2</v>
      </c>
      <c r="BT190" s="4">
        <f t="shared" si="489"/>
        <v>0.29564935829756439</v>
      </c>
      <c r="BU190" s="4">
        <f t="shared" si="490"/>
        <v>0.32525953384866085</v>
      </c>
      <c r="BV190" t="s">
        <v>277</v>
      </c>
      <c r="BW190" s="1">
        <f t="shared" si="464"/>
        <v>45233</v>
      </c>
      <c r="BX190">
        <f>group_stock_price_index[[#This Row],[VNINDEX]]</f>
        <v>1076.78</v>
      </c>
      <c r="BY190" s="5">
        <f t="shared" si="491"/>
        <v>0</v>
      </c>
      <c r="BZ190" s="5">
        <f t="shared" si="492"/>
        <v>0</v>
      </c>
      <c r="CA190" s="5">
        <f t="shared" si="493"/>
        <v>0</v>
      </c>
      <c r="CB190" s="5">
        <f t="shared" si="494"/>
        <v>0</v>
      </c>
      <c r="CC190" s="5">
        <f t="shared" si="495"/>
        <v>0</v>
      </c>
      <c r="CD190" s="5">
        <f t="shared" ref="CD190:CE190" si="685">IF(AVERAGE(BS190:BS194)&lt;0,0,AVERAGE(BS190:BS194))</f>
        <v>0</v>
      </c>
      <c r="CE190" s="5">
        <f t="shared" si="685"/>
        <v>0</v>
      </c>
      <c r="CF190" s="5">
        <f t="shared" ref="CF190:CG190" si="686">IF(AVERAGE(BE190:BE194)&lt;0,0,AVERAGE(BE190:BE194))</f>
        <v>0</v>
      </c>
      <c r="CG190" s="5">
        <f t="shared" si="686"/>
        <v>0</v>
      </c>
      <c r="CH190" s="5">
        <f t="shared" si="498"/>
        <v>0</v>
      </c>
      <c r="CI190" s="5">
        <f t="shared" si="499"/>
        <v>0</v>
      </c>
      <c r="CJ190" s="5">
        <f t="shared" si="500"/>
        <v>0</v>
      </c>
      <c r="CK190" s="5">
        <f t="shared" si="501"/>
        <v>0</v>
      </c>
      <c r="CL190" s="5">
        <f t="shared" si="502"/>
        <v>0</v>
      </c>
      <c r="CM190" s="5">
        <f t="shared" si="503"/>
        <v>0</v>
      </c>
      <c r="CN190" s="5">
        <f t="shared" si="504"/>
        <v>0</v>
      </c>
      <c r="CO190" s="5">
        <f t="shared" si="505"/>
        <v>0</v>
      </c>
      <c r="CP190" s="5">
        <f t="shared" si="506"/>
        <v>0</v>
      </c>
      <c r="CQ190" s="5">
        <f t="shared" si="507"/>
        <v>0</v>
      </c>
      <c r="CR190" s="5">
        <f t="shared" ref="CR190:CS190" si="687">IF(AVERAGE(BH190:BH194)&lt;0,0,AVERAGE(BH190:BH194))</f>
        <v>0</v>
      </c>
      <c r="CS190" s="5">
        <f t="shared" si="687"/>
        <v>0</v>
      </c>
      <c r="CT190" s="5">
        <f t="shared" si="509"/>
        <v>0.15665739071572604</v>
      </c>
      <c r="CU190" s="5">
        <f t="shared" si="510"/>
        <v>0</v>
      </c>
    </row>
    <row r="191" spans="1:99" x14ac:dyDescent="0.25">
      <c r="A191" s="1">
        <f>eod_group_score_df_positive[[#This Row],[date]]</f>
        <v>45232</v>
      </c>
      <c r="B191" s="1" t="s">
        <v>277</v>
      </c>
      <c r="C191" s="2">
        <f>AVERAGE(eod_group_score_df_positive!C191:C195)</f>
        <v>1.071193715286177</v>
      </c>
      <c r="D191" s="2">
        <f>AVERAGE(eod_group_score_df_positive!D191:D195)</f>
        <v>0.73487449870045973</v>
      </c>
      <c r="E191" s="2">
        <f>AVERAGE(eod_group_score_df_positive!E191:E195)</f>
        <v>1.8429940054707921</v>
      </c>
      <c r="F191" s="2">
        <f>AVERAGE(eod_group_score_df_positive!F191:F195)</f>
        <v>1.7484128357291802</v>
      </c>
      <c r="G191" s="2">
        <f>AVERAGE(eod_group_score_df_positive!G191:G195)</f>
        <v>2.7783723133819924</v>
      </c>
      <c r="H191" s="2">
        <f>AVERAGE(eod_group_score_df_positive!H191:H195)</f>
        <v>0.89667264568642258</v>
      </c>
      <c r="I191" s="2">
        <f>AVERAGE(eod_group_score_df_positive!I191:I195)</f>
        <v>1.4693141718408316</v>
      </c>
      <c r="J191" s="2">
        <f>AVERAGE(eod_group_score_df_positive!J191:J195)</f>
        <v>1.2297070839811901</v>
      </c>
      <c r="K191" s="2">
        <f>AVERAGE(eod_group_score_df_positive!K191:K195)</f>
        <v>0.96510656358229352</v>
      </c>
      <c r="L191" s="2">
        <f>AVERAGE(eod_group_score_df_positive!L191:L195)</f>
        <v>0.46942800240537269</v>
      </c>
      <c r="M191" s="2">
        <f>AVERAGE(eod_group_score_df_positive!M191:M195)</f>
        <v>0.67195552479658782</v>
      </c>
      <c r="N191" s="2">
        <f>AVERAGE(eod_group_score_df_positive!N191:N195)</f>
        <v>1.4789692651369162</v>
      </c>
      <c r="O191" s="2">
        <f>AVERAGE(eod_group_score_df_positive!O191:O195)</f>
        <v>0.70357488765794685</v>
      </c>
      <c r="P191" s="2">
        <f>AVERAGE(eod_group_score_df_positive!P191:P195)</f>
        <v>0.76291442609683335</v>
      </c>
      <c r="Q191" s="2">
        <f>AVERAGE(eod_group_score_df_positive!Q191:Q195)</f>
        <v>0.8275552439647148</v>
      </c>
      <c r="R191" s="2">
        <f>AVERAGE(eod_group_score_df_positive!R191:R195)</f>
        <v>1.2796896743279995</v>
      </c>
      <c r="S191" s="2">
        <f>AVERAGE(eod_group_score_df_positive!S191:S195)</f>
        <v>1.9418343330762351</v>
      </c>
      <c r="T191" s="2">
        <f>AVERAGE(eod_group_score_df_positive!T191:T195)</f>
        <v>0.69804305898332686</v>
      </c>
      <c r="U191" s="2">
        <f>AVERAGE(eod_group_score_df_positive!U191:U195)</f>
        <v>1.3609041189038513</v>
      </c>
      <c r="V191" s="2">
        <f>AVERAGE(eod_group_score_df_positive!V191:V195)</f>
        <v>1.2202284212952041</v>
      </c>
      <c r="W191" s="2">
        <f>AVERAGE(eod_group_score_df_positive!W191:W195)</f>
        <v>1.3040775285792787</v>
      </c>
      <c r="X191" s="2">
        <f>AVERAGE(eod_group_score_df_positive!X191:X195)</f>
        <v>1.8614581026548354</v>
      </c>
      <c r="Y191" s="2">
        <f>AVERAGE(eod_group_score_df_positive!Y191:Y195)</f>
        <v>0.97062090081655605</v>
      </c>
      <c r="Z191" s="1" t="s">
        <v>277</v>
      </c>
      <c r="AA191" s="2">
        <f>ABS(AVERAGE(eod_group_score_df_negative!C191:C195))</f>
        <v>1.367520944263426</v>
      </c>
      <c r="AB191" s="2">
        <f>ABS(AVERAGE(eod_group_score_df_negative!D191:D195))</f>
        <v>4.1801225602913092E-2</v>
      </c>
      <c r="AC191" s="2">
        <f>ABS(AVERAGE(eod_group_score_df_negative!E191:E195))</f>
        <v>0.57637791494413215</v>
      </c>
      <c r="AD191" s="2">
        <f>ABS(AVERAGE(eod_group_score_df_negative!F191:F195))</f>
        <v>0.8609324557824497</v>
      </c>
      <c r="AE191" s="2">
        <f>ABS(AVERAGE(eod_group_score_df_negative!G191:G195))</f>
        <v>1.0281803106443301</v>
      </c>
      <c r="AF191" s="2">
        <f>ABS(AVERAGE(eod_group_score_df_negative!H191:H195))</f>
        <v>0.53075258495149413</v>
      </c>
      <c r="AG191" s="2">
        <f>ABS(AVERAGE(eod_group_score_df_negative!I191:I195))</f>
        <v>0.66033166730634818</v>
      </c>
      <c r="AH191" s="2">
        <f>ABS(AVERAGE(eod_group_score_df_negative!J191:J195))</f>
        <v>0.86292670030974783</v>
      </c>
      <c r="AI191" s="2">
        <f>ABS(AVERAGE(eod_group_score_df_negative!K191:K195))</f>
        <v>0.41632566960277773</v>
      </c>
      <c r="AJ191" s="2">
        <f>ABS(AVERAGE(eod_group_score_df_negative!L191:L195))</f>
        <v>0.21777603578536317</v>
      </c>
      <c r="AK191" s="2">
        <f>ABS(AVERAGE(eod_group_score_df_negative!M191:M195))</f>
        <v>0.16620565904143275</v>
      </c>
      <c r="AL191" s="2">
        <f>ABS(AVERAGE(eod_group_score_df_negative!N191:N195))</f>
        <v>0.65846828409811509</v>
      </c>
      <c r="AM191" s="2">
        <f>ABS(AVERAGE(eod_group_score_df_negative!O191:O195))</f>
        <v>0.34852670413421422</v>
      </c>
      <c r="AN191" s="2">
        <f>ABS(AVERAGE(eod_group_score_df_negative!P191:P195))</f>
        <v>0.32396002734131385</v>
      </c>
      <c r="AO191" s="2">
        <f>ABS(AVERAGE(eod_group_score_df_negative!Q191:Q195))</f>
        <v>0.27817900428541947</v>
      </c>
      <c r="AP191" s="2">
        <f>ABS(AVERAGE(eod_group_score_df_negative!R191:R195))</f>
        <v>0.55766600421133639</v>
      </c>
      <c r="AQ191" s="2">
        <f>ABS(AVERAGE(eod_group_score_df_negative!S191:S195))</f>
        <v>0.31825438730547906</v>
      </c>
      <c r="AR191" s="2">
        <f>ABS(AVERAGE(eod_group_score_df_negative!T191:T195))</f>
        <v>0.59242331978806972</v>
      </c>
      <c r="AS191" s="2">
        <f>ABS(AVERAGE(eod_group_score_df_negative!U191:U195))</f>
        <v>2.0030097384165635</v>
      </c>
      <c r="AT191" s="2">
        <f>ABS(AVERAGE(eod_group_score_df_negative!V191:V195))</f>
        <v>0.83013477181905238</v>
      </c>
      <c r="AU191" s="2">
        <f>ABS(AVERAGE(eod_group_score_df_negative!W191:W195))</f>
        <v>1.1663720459257501</v>
      </c>
      <c r="AV191" s="2">
        <f>ABS(AVERAGE(eod_group_score_df_negative!X191:X195))</f>
        <v>0.82573300325070775</v>
      </c>
      <c r="AW191" s="2">
        <f>ABS(AVERAGE(eod_group_score_df_negative!Y191:Y195))</f>
        <v>0.36906348061526134</v>
      </c>
      <c r="AX191" t="s">
        <v>277</v>
      </c>
      <c r="AY191" s="4">
        <f t="shared" si="468"/>
        <v>-0.12150959433358903</v>
      </c>
      <c r="AZ191" s="4">
        <f t="shared" si="469"/>
        <v>0.89235861429709018</v>
      </c>
      <c r="BA191" s="4">
        <f t="shared" si="470"/>
        <v>0.5235309543930865</v>
      </c>
      <c r="BB191" s="4">
        <f t="shared" si="471"/>
        <v>0.34011611373694467</v>
      </c>
      <c r="BC191" s="4">
        <f t="shared" si="472"/>
        <v>0.45978400290350474</v>
      </c>
      <c r="BD191" s="4">
        <f t="shared" si="473"/>
        <v>0.25634972177940185</v>
      </c>
      <c r="BE191" s="4">
        <f t="shared" si="474"/>
        <v>0.37986715427690165</v>
      </c>
      <c r="BF191" s="4">
        <f t="shared" si="475"/>
        <v>0.17527213142825229</v>
      </c>
      <c r="BG191" s="4">
        <f t="shared" si="476"/>
        <v>0.39725502329870371</v>
      </c>
      <c r="BH191" s="4">
        <f t="shared" si="477"/>
        <v>0.36619686822934921</v>
      </c>
      <c r="BI191" s="4">
        <f t="shared" si="478"/>
        <v>0.60340406536040947</v>
      </c>
      <c r="BJ191" s="4">
        <f t="shared" si="479"/>
        <v>0.38387132355396802</v>
      </c>
      <c r="BK191" s="4">
        <f t="shared" si="480"/>
        <v>0.33746568420159861</v>
      </c>
      <c r="BL191" s="4">
        <f t="shared" si="481"/>
        <v>0.4038685400755902</v>
      </c>
      <c r="BM191" s="4">
        <f t="shared" si="482"/>
        <v>0.49684292636201133</v>
      </c>
      <c r="BN191" s="4">
        <f t="shared" si="483"/>
        <v>0.39296891644336318</v>
      </c>
      <c r="BO191" s="4">
        <f t="shared" si="484"/>
        <v>0.71837000518127636</v>
      </c>
      <c r="BP191" s="4">
        <f t="shared" si="485"/>
        <v>8.1846176648022115E-2</v>
      </c>
      <c r="BQ191" s="4">
        <f t="shared" si="486"/>
        <v>-0.19088051797622213</v>
      </c>
      <c r="BR191" s="4">
        <f t="shared" si="487"/>
        <v>0.19025587797625559</v>
      </c>
      <c r="BS191" s="4">
        <f t="shared" si="488"/>
        <v>5.574106190008711E-2</v>
      </c>
      <c r="BT191" s="4">
        <f t="shared" si="489"/>
        <v>0.3854303838413099</v>
      </c>
      <c r="BU191" s="4">
        <f t="shared" si="490"/>
        <v>0.44902921056552658</v>
      </c>
      <c r="BV191" t="s">
        <v>277</v>
      </c>
      <c r="BW191" s="1">
        <f t="shared" si="464"/>
        <v>45232</v>
      </c>
      <c r="BX191">
        <f>group_stock_price_index[[#This Row],[VNINDEX]]</f>
        <v>1075.47</v>
      </c>
      <c r="BY191" s="5">
        <f t="shared" si="491"/>
        <v>0</v>
      </c>
      <c r="BZ191" s="5">
        <f t="shared" si="492"/>
        <v>0</v>
      </c>
      <c r="CA191" s="5">
        <f t="shared" si="493"/>
        <v>0</v>
      </c>
      <c r="CB191" s="5">
        <f t="shared" si="494"/>
        <v>0</v>
      </c>
      <c r="CC191" s="5">
        <f t="shared" si="495"/>
        <v>0</v>
      </c>
      <c r="CD191" s="5">
        <f t="shared" ref="CD191:CE191" si="688">IF(AVERAGE(BS191:BS195)&lt;0,0,AVERAGE(BS191:BS195))</f>
        <v>0</v>
      </c>
      <c r="CE191" s="5">
        <f t="shared" si="688"/>
        <v>0</v>
      </c>
      <c r="CF191" s="5">
        <f t="shared" ref="CF191:CG191" si="689">IF(AVERAGE(BE191:BE195)&lt;0,0,AVERAGE(BE191:BE195))</f>
        <v>0</v>
      </c>
      <c r="CG191" s="5">
        <f t="shared" si="689"/>
        <v>0</v>
      </c>
      <c r="CH191" s="5">
        <f t="shared" si="498"/>
        <v>0</v>
      </c>
      <c r="CI191" s="5">
        <f t="shared" si="499"/>
        <v>0</v>
      </c>
      <c r="CJ191" s="5">
        <f t="shared" si="500"/>
        <v>0</v>
      </c>
      <c r="CK191" s="5">
        <f t="shared" si="501"/>
        <v>0</v>
      </c>
      <c r="CL191" s="5">
        <f t="shared" si="502"/>
        <v>0</v>
      </c>
      <c r="CM191" s="5">
        <f t="shared" si="503"/>
        <v>0</v>
      </c>
      <c r="CN191" s="5">
        <f t="shared" si="504"/>
        <v>0</v>
      </c>
      <c r="CO191" s="5">
        <f t="shared" si="505"/>
        <v>0</v>
      </c>
      <c r="CP191" s="5">
        <f t="shared" si="506"/>
        <v>0</v>
      </c>
      <c r="CQ191" s="5">
        <f t="shared" si="507"/>
        <v>0</v>
      </c>
      <c r="CR191" s="5">
        <f t="shared" ref="CR191:CS191" si="690">IF(AVERAGE(BH191:BH195)&lt;0,0,AVERAGE(BH191:BH195))</f>
        <v>0</v>
      </c>
      <c r="CS191" s="5">
        <f t="shared" si="690"/>
        <v>0</v>
      </c>
      <c r="CT191" s="5">
        <f t="shared" si="509"/>
        <v>0</v>
      </c>
      <c r="CU191" s="5">
        <f t="shared" si="510"/>
        <v>0</v>
      </c>
    </row>
    <row r="192" spans="1:99" x14ac:dyDescent="0.25">
      <c r="A192" s="1">
        <f>eod_group_score_df_positive[[#This Row],[date]]</f>
        <v>45231</v>
      </c>
      <c r="B192" s="1" t="s">
        <v>277</v>
      </c>
      <c r="C192" s="2">
        <f>AVERAGE(eod_group_score_df_positive!C192:C196)</f>
        <v>0.27057988937768329</v>
      </c>
      <c r="D192" s="2">
        <f>AVERAGE(eod_group_score_df_positive!D192:D196)</f>
        <v>0.32578932350231182</v>
      </c>
      <c r="E192" s="2">
        <f>AVERAGE(eod_group_score_df_positive!E192:E196)</f>
        <v>0.53048190413543317</v>
      </c>
      <c r="F192" s="2">
        <f>AVERAGE(eod_group_score_df_positive!F192:F196)</f>
        <v>0.60864241200096347</v>
      </c>
      <c r="G192" s="2">
        <f>AVERAGE(eod_group_score_df_positive!G192:G196)</f>
        <v>1.2058795554074371</v>
      </c>
      <c r="H192" s="2">
        <f>AVERAGE(eod_group_score_df_positive!H192:H196)</f>
        <v>0.32619771126105834</v>
      </c>
      <c r="I192" s="2">
        <f>AVERAGE(eod_group_score_df_positive!I192:I196)</f>
        <v>0.26645150760977543</v>
      </c>
      <c r="J192" s="2">
        <f>AVERAGE(eod_group_score_df_positive!J192:J196)</f>
        <v>0.6932168731621775</v>
      </c>
      <c r="K192" s="2">
        <f>AVERAGE(eod_group_score_df_positive!K192:K196)</f>
        <v>0.42102457119544318</v>
      </c>
      <c r="L192" s="2">
        <f>AVERAGE(eod_group_score_df_positive!L192:L196)</f>
        <v>0.4727747373007638</v>
      </c>
      <c r="M192" s="2">
        <f>AVERAGE(eod_group_score_df_positive!M192:M196)</f>
        <v>0.19697829985853402</v>
      </c>
      <c r="N192" s="2">
        <f>AVERAGE(eod_group_score_df_positive!N192:N196)</f>
        <v>0.27554969628595294</v>
      </c>
      <c r="O192" s="2">
        <f>AVERAGE(eod_group_score_df_positive!O192:O196)</f>
        <v>0.28747422022993219</v>
      </c>
      <c r="P192" s="2">
        <f>AVERAGE(eod_group_score_df_positive!P192:P196)</f>
        <v>0.22688805733225775</v>
      </c>
      <c r="Q192" s="2">
        <f>AVERAGE(eod_group_score_df_positive!Q192:Q196)</f>
        <v>0.34442700482996746</v>
      </c>
      <c r="R192" s="2">
        <f>AVERAGE(eod_group_score_df_positive!R192:R196)</f>
        <v>0.18540105157795461</v>
      </c>
      <c r="S192" s="2">
        <f>AVERAGE(eod_group_score_df_positive!S192:S196)</f>
        <v>0.54715867337313528</v>
      </c>
      <c r="T192" s="2">
        <f>AVERAGE(eod_group_score_df_positive!T192:T196)</f>
        <v>0.36118682558704679</v>
      </c>
      <c r="U192" s="2">
        <f>AVERAGE(eod_group_score_df_positive!U192:U196)</f>
        <v>0.60053089270324345</v>
      </c>
      <c r="V192" s="2">
        <f>AVERAGE(eod_group_score_df_positive!V192:V196)</f>
        <v>0.5590547276556036</v>
      </c>
      <c r="W192" s="2">
        <f>AVERAGE(eod_group_score_df_positive!W192:W196)</f>
        <v>0.15349856132598841</v>
      </c>
      <c r="X192" s="2">
        <f>AVERAGE(eod_group_score_df_positive!X192:X196)</f>
        <v>0.64308344746355073</v>
      </c>
      <c r="Y192" s="2">
        <f>AVERAGE(eod_group_score_df_positive!Y192:Y196)</f>
        <v>0.32640828658606391</v>
      </c>
      <c r="Z192" s="1" t="s">
        <v>277</v>
      </c>
      <c r="AA192" s="2">
        <f>ABS(AVERAGE(eod_group_score_df_negative!C192:C196))</f>
        <v>2.3574339037668395</v>
      </c>
      <c r="AB192" s="2">
        <f>ABS(AVERAGE(eod_group_score_df_negative!D192:D196))</f>
        <v>0.57811773064051997</v>
      </c>
      <c r="AC192" s="2">
        <f>ABS(AVERAGE(eod_group_score_df_negative!E192:E196))</f>
        <v>2.4176819711223443</v>
      </c>
      <c r="AD192" s="2">
        <f>ABS(AVERAGE(eod_group_score_df_negative!F192:F196))</f>
        <v>2.5393078450233357</v>
      </c>
      <c r="AE192" s="2">
        <f>ABS(AVERAGE(eod_group_score_df_negative!G192:G196))</f>
        <v>3.5374796873727363</v>
      </c>
      <c r="AF192" s="2">
        <f>ABS(AVERAGE(eod_group_score_df_negative!H192:H196))</f>
        <v>1.5001516199500298</v>
      </c>
      <c r="AG192" s="2">
        <f>ABS(AVERAGE(eod_group_score_df_negative!I192:I196))</f>
        <v>3.1787395198303301</v>
      </c>
      <c r="AH192" s="2">
        <f>ABS(AVERAGE(eod_group_score_df_negative!J192:J196))</f>
        <v>2.4111971659566778</v>
      </c>
      <c r="AI192" s="2">
        <f>ABS(AVERAGE(eod_group_score_df_negative!K192:K196))</f>
        <v>2.0806092604097488</v>
      </c>
      <c r="AJ192" s="2">
        <f>ABS(AVERAGE(eod_group_score_df_negative!L192:L196))</f>
        <v>1.237555356752672</v>
      </c>
      <c r="AK192" s="2">
        <f>ABS(AVERAGE(eod_group_score_df_negative!M192:M196))</f>
        <v>1.7590610045335087</v>
      </c>
      <c r="AL192" s="2">
        <f>ABS(AVERAGE(eod_group_score_df_negative!N192:N196))</f>
        <v>2.3303287738117673</v>
      </c>
      <c r="AM192" s="2">
        <f>ABS(AVERAGE(eod_group_score_df_negative!O192:O196))</f>
        <v>1.0676523858658868</v>
      </c>
      <c r="AN192" s="2">
        <f>ABS(AVERAGE(eod_group_score_df_negative!P192:P196))</f>
        <v>1.6222238619484852</v>
      </c>
      <c r="AO192" s="2">
        <f>ABS(AVERAGE(eod_group_score_df_negative!Q192:Q196))</f>
        <v>0.95868928613085092</v>
      </c>
      <c r="AP192" s="2">
        <f>ABS(AVERAGE(eod_group_score_df_negative!R192:R196))</f>
        <v>2.2893152942335897</v>
      </c>
      <c r="AQ192" s="2">
        <f>ABS(AVERAGE(eod_group_score_df_negative!S192:S196))</f>
        <v>2.300519809012274</v>
      </c>
      <c r="AR192" s="2">
        <f>ABS(AVERAGE(eod_group_score_df_negative!T192:T196))</f>
        <v>1.1366822526111171</v>
      </c>
      <c r="AS192" s="2">
        <f>ABS(AVERAGE(eod_group_score_df_negative!U192:U196))</f>
        <v>3.2076820107278672</v>
      </c>
      <c r="AT192" s="2">
        <f>ABS(AVERAGE(eod_group_score_df_negative!V192:V196))</f>
        <v>3.1008385516515085</v>
      </c>
      <c r="AU192" s="2">
        <f>ABS(AVERAGE(eod_group_score_df_negative!W192:W196))</f>
        <v>2.9858225676520815</v>
      </c>
      <c r="AV192" s="2">
        <f>ABS(AVERAGE(eod_group_score_df_negative!X192:X196))</f>
        <v>2.5357186175980146</v>
      </c>
      <c r="AW192" s="2">
        <f>ABS(AVERAGE(eod_group_score_df_negative!Y192:Y196))</f>
        <v>1.1813568691167853</v>
      </c>
      <c r="AX192" t="s">
        <v>277</v>
      </c>
      <c r="AY192" s="4">
        <f t="shared" si="468"/>
        <v>-0.79408031260450607</v>
      </c>
      <c r="AZ192" s="4">
        <f t="shared" si="469"/>
        <v>-0.27915304563862403</v>
      </c>
      <c r="BA192" s="4">
        <f t="shared" si="470"/>
        <v>-0.64012726118282715</v>
      </c>
      <c r="BB192" s="4">
        <f t="shared" si="471"/>
        <v>-0.61330874867361962</v>
      </c>
      <c r="BC192" s="4">
        <f t="shared" si="472"/>
        <v>-0.49155039975397341</v>
      </c>
      <c r="BD192" s="4">
        <f t="shared" si="473"/>
        <v>-0.64278716487962329</v>
      </c>
      <c r="BE192" s="4">
        <f t="shared" si="474"/>
        <v>-0.84531974831726064</v>
      </c>
      <c r="BF192" s="4">
        <f t="shared" si="475"/>
        <v>-0.55339921516465151</v>
      </c>
      <c r="BG192" s="4">
        <f t="shared" si="476"/>
        <v>-0.66340032192058296</v>
      </c>
      <c r="BH192" s="4">
        <f t="shared" si="477"/>
        <v>-0.44715381089939132</v>
      </c>
      <c r="BI192" s="4">
        <f t="shared" si="478"/>
        <v>-0.79859474253278673</v>
      </c>
      <c r="BJ192" s="4">
        <f t="shared" si="479"/>
        <v>-0.7885168480051028</v>
      </c>
      <c r="BK192" s="4">
        <f t="shared" si="480"/>
        <v>-0.57572345058125829</v>
      </c>
      <c r="BL192" s="4">
        <f t="shared" si="481"/>
        <v>-0.75459780993622994</v>
      </c>
      <c r="BM192" s="4">
        <f t="shared" si="482"/>
        <v>-0.4713794812955438</v>
      </c>
      <c r="BN192" s="4">
        <f t="shared" si="483"/>
        <v>-0.85016379603121328</v>
      </c>
      <c r="BO192" s="4">
        <f t="shared" si="484"/>
        <v>-0.61571597583249782</v>
      </c>
      <c r="BP192" s="4">
        <f t="shared" si="485"/>
        <v>-0.51773244959228304</v>
      </c>
      <c r="BQ192" s="4">
        <f t="shared" si="486"/>
        <v>-0.68461275252642562</v>
      </c>
      <c r="BR192" s="4">
        <f t="shared" si="487"/>
        <v>-0.69449670523647444</v>
      </c>
      <c r="BS192" s="4">
        <f t="shared" si="488"/>
        <v>-0.90220907322344812</v>
      </c>
      <c r="BT192" s="4">
        <f t="shared" si="489"/>
        <v>-0.59539258229902037</v>
      </c>
      <c r="BU192" s="4">
        <f t="shared" si="490"/>
        <v>-0.56703033579004847</v>
      </c>
      <c r="BV192" t="s">
        <v>277</v>
      </c>
      <c r="BW192" s="1">
        <f t="shared" si="464"/>
        <v>45231</v>
      </c>
      <c r="BX192">
        <f>group_stock_price_index[[#This Row],[VNINDEX]]</f>
        <v>1039.6600000000001</v>
      </c>
      <c r="BY192" s="5">
        <f t="shared" si="491"/>
        <v>0</v>
      </c>
      <c r="BZ192" s="5">
        <f t="shared" si="492"/>
        <v>0</v>
      </c>
      <c r="CA192" s="5">
        <f t="shared" si="493"/>
        <v>0</v>
      </c>
      <c r="CB192" s="5">
        <f t="shared" si="494"/>
        <v>0</v>
      </c>
      <c r="CC192" s="5">
        <f t="shared" si="495"/>
        <v>0</v>
      </c>
      <c r="CD192" s="5">
        <f t="shared" ref="CD192:CE192" si="691">IF(AVERAGE(BS192:BS196)&lt;0,0,AVERAGE(BS192:BS196))</f>
        <v>0</v>
      </c>
      <c r="CE192" s="5">
        <f t="shared" si="691"/>
        <v>0</v>
      </c>
      <c r="CF192" s="5">
        <f t="shared" ref="CF192:CG192" si="692">IF(AVERAGE(BE192:BE196)&lt;0,0,AVERAGE(BE192:BE196))</f>
        <v>0</v>
      </c>
      <c r="CG192" s="5">
        <f t="shared" si="692"/>
        <v>0</v>
      </c>
      <c r="CH192" s="5">
        <f t="shared" si="498"/>
        <v>0</v>
      </c>
      <c r="CI192" s="5">
        <f t="shared" si="499"/>
        <v>0</v>
      </c>
      <c r="CJ192" s="5">
        <f t="shared" si="500"/>
        <v>0</v>
      </c>
      <c r="CK192" s="5">
        <f t="shared" si="501"/>
        <v>0</v>
      </c>
      <c r="CL192" s="5">
        <f t="shared" si="502"/>
        <v>0</v>
      </c>
      <c r="CM192" s="5">
        <f t="shared" si="503"/>
        <v>0</v>
      </c>
      <c r="CN192" s="5">
        <f t="shared" si="504"/>
        <v>0</v>
      </c>
      <c r="CO192" s="5">
        <f t="shared" si="505"/>
        <v>0</v>
      </c>
      <c r="CP192" s="5">
        <f t="shared" si="506"/>
        <v>0</v>
      </c>
      <c r="CQ192" s="5">
        <f t="shared" si="507"/>
        <v>0</v>
      </c>
      <c r="CR192" s="5">
        <f t="shared" ref="CR192:CS192" si="693">IF(AVERAGE(BH192:BH196)&lt;0,0,AVERAGE(BH192:BH196))</f>
        <v>0</v>
      </c>
      <c r="CS192" s="5">
        <f t="shared" si="693"/>
        <v>0</v>
      </c>
      <c r="CT192" s="5">
        <f t="shared" si="509"/>
        <v>0</v>
      </c>
      <c r="CU192" s="5">
        <f t="shared" si="510"/>
        <v>0</v>
      </c>
    </row>
    <row r="193" spans="1:99" x14ac:dyDescent="0.25">
      <c r="A193" s="1">
        <f>eod_group_score_df_positive[[#This Row],[date]]</f>
        <v>45230</v>
      </c>
      <c r="B193" s="1" t="s">
        <v>277</v>
      </c>
      <c r="C193" s="2">
        <f>AVERAGE(eod_group_score_df_positive!C193:C197)</f>
        <v>9.5471100998313588E-2</v>
      </c>
      <c r="D193" s="2">
        <f>AVERAGE(eod_group_score_df_positive!D193:D197)</f>
        <v>0.32644596960736849</v>
      </c>
      <c r="E193" s="2">
        <f>AVERAGE(eod_group_score_df_positive!E193:E197)</f>
        <v>0.40224406427621917</v>
      </c>
      <c r="F193" s="2">
        <f>AVERAGE(eod_group_score_df_positive!F193:F197)</f>
        <v>0.35699426233460019</v>
      </c>
      <c r="G193" s="2">
        <f>AVERAGE(eod_group_score_df_positive!G193:G197)</f>
        <v>0.22919288321959383</v>
      </c>
      <c r="H193" s="2">
        <f>AVERAGE(eod_group_score_df_positive!H193:H197)</f>
        <v>0.13637585788234338</v>
      </c>
      <c r="I193" s="2">
        <f>AVERAGE(eod_group_score_df_positive!I193:I197)</f>
        <v>0.19486203049930312</v>
      </c>
      <c r="J193" s="2">
        <f>AVERAGE(eod_group_score_df_positive!J193:J197)</f>
        <v>0.43933427667255909</v>
      </c>
      <c r="K193" s="2">
        <f>AVERAGE(eod_group_score_df_positive!K193:K197)</f>
        <v>0.1617097345492681</v>
      </c>
      <c r="L193" s="2">
        <f>AVERAGE(eod_group_score_df_positive!L193:L197)</f>
        <v>0.3075785491857092</v>
      </c>
      <c r="M193" s="2">
        <f>AVERAGE(eod_group_score_df_positive!M193:M197)</f>
        <v>0.15241368395569282</v>
      </c>
      <c r="N193" s="2">
        <f>AVERAGE(eod_group_score_df_positive!N193:N197)</f>
        <v>0.15779281319921595</v>
      </c>
      <c r="O193" s="2">
        <f>AVERAGE(eod_group_score_df_positive!O193:O197)</f>
        <v>0.14262360139747904</v>
      </c>
      <c r="P193" s="2">
        <f>AVERAGE(eod_group_score_df_positive!P193:P197)</f>
        <v>7.0315931823844408E-2</v>
      </c>
      <c r="Q193" s="2">
        <f>AVERAGE(eod_group_score_df_positive!Q193:Q197)</f>
        <v>0.25089528772262498</v>
      </c>
      <c r="R193" s="2">
        <f>AVERAGE(eod_group_score_df_positive!R193:R197)</f>
        <v>6.3732270553652796E-3</v>
      </c>
      <c r="S193" s="2">
        <f>AVERAGE(eod_group_score_df_positive!S193:S197)</f>
        <v>0.3190391309413767</v>
      </c>
      <c r="T193" s="2">
        <f>AVERAGE(eod_group_score_df_positive!T193:T197)</f>
        <v>0.21634288350579131</v>
      </c>
      <c r="U193" s="2">
        <f>AVERAGE(eod_group_score_df_positive!U193:U197)</f>
        <v>0.1018804143128457</v>
      </c>
      <c r="V193" s="2">
        <f>AVERAGE(eod_group_score_df_positive!V193:V197)</f>
        <v>0.22047924775554364</v>
      </c>
      <c r="W193" s="2">
        <f>AVERAGE(eod_group_score_df_positive!W193:W197)</f>
        <v>0.11554415000655824</v>
      </c>
      <c r="X193" s="2">
        <f>AVERAGE(eod_group_score_df_positive!X193:X197)</f>
        <v>0.48398973225884312</v>
      </c>
      <c r="Y193" s="2">
        <f>AVERAGE(eod_group_score_df_positive!Y193:Y197)</f>
        <v>0.32572205826130501</v>
      </c>
      <c r="Z193" s="1" t="s">
        <v>277</v>
      </c>
      <c r="AA193" s="2">
        <f>ABS(AVERAGE(eod_group_score_df_negative!C193:C197))</f>
        <v>2.3176534567952958</v>
      </c>
      <c r="AB193" s="2">
        <f>ABS(AVERAGE(eod_group_score_df_negative!D193:D197))</f>
        <v>0.57863578421941031</v>
      </c>
      <c r="AC193" s="2">
        <f>ABS(AVERAGE(eod_group_score_df_negative!E193:E197))</f>
        <v>2.4710424763559806</v>
      </c>
      <c r="AD193" s="2">
        <f>ABS(AVERAGE(eod_group_score_df_negative!F193:F197))</f>
        <v>2.6622030930771352</v>
      </c>
      <c r="AE193" s="2">
        <f>ABS(AVERAGE(eod_group_score_df_negative!G193:G197))</f>
        <v>3.6308085451044696</v>
      </c>
      <c r="AF193" s="2">
        <f>ABS(AVERAGE(eod_group_score_df_negative!H193:H197))</f>
        <v>1.522457400495552</v>
      </c>
      <c r="AG193" s="2">
        <f>ABS(AVERAGE(eod_group_score_df_negative!I193:I197))</f>
        <v>3.21882587839736</v>
      </c>
      <c r="AH193" s="2">
        <f>ABS(AVERAGE(eod_group_score_df_negative!J193:J197))</f>
        <v>2.5898446245478461</v>
      </c>
      <c r="AI193" s="2">
        <f>ABS(AVERAGE(eod_group_score_df_negative!K193:K197))</f>
        <v>2.0729703103475647</v>
      </c>
      <c r="AJ193" s="2">
        <f>ABS(AVERAGE(eod_group_score_df_negative!L193:L197))</f>
        <v>1.2646698303166732</v>
      </c>
      <c r="AK193" s="2">
        <f>ABS(AVERAGE(eod_group_score_df_negative!M193:M197))</f>
        <v>1.7971733578171627</v>
      </c>
      <c r="AL193" s="2">
        <f>ABS(AVERAGE(eod_group_score_df_negative!N193:N197))</f>
        <v>2.4167143393470716</v>
      </c>
      <c r="AM193" s="2">
        <f>ABS(AVERAGE(eod_group_score_df_negative!O193:O197))</f>
        <v>1.0650022298560289</v>
      </c>
      <c r="AN193" s="2">
        <f>ABS(AVERAGE(eod_group_score_df_negative!P193:P197))</f>
        <v>1.6451000759634773</v>
      </c>
      <c r="AO193" s="2">
        <f>ABS(AVERAGE(eod_group_score_df_negative!Q193:Q197))</f>
        <v>1.0126173723887573</v>
      </c>
      <c r="AP193" s="2">
        <f>ABS(AVERAGE(eod_group_score_df_negative!R193:R197))</f>
        <v>2.2897362840078452</v>
      </c>
      <c r="AQ193" s="2">
        <f>ABS(AVERAGE(eod_group_score_df_negative!S193:S197))</f>
        <v>2.3410590004567311</v>
      </c>
      <c r="AR193" s="2">
        <f>ABS(AVERAGE(eod_group_score_df_negative!T193:T197))</f>
        <v>1.1732994978126552</v>
      </c>
      <c r="AS193" s="2">
        <f>ABS(AVERAGE(eod_group_score_df_negative!U193:U197))</f>
        <v>3.2480561242049113</v>
      </c>
      <c r="AT193" s="2">
        <f>ABS(AVERAGE(eod_group_score_df_negative!V193:V197))</f>
        <v>3.1310613092324737</v>
      </c>
      <c r="AU193" s="2">
        <f>ABS(AVERAGE(eod_group_score_df_negative!W193:W197))</f>
        <v>2.9993159966025535</v>
      </c>
      <c r="AV193" s="2">
        <f>ABS(AVERAGE(eod_group_score_df_negative!X193:X197))</f>
        <v>2.6264959133451851</v>
      </c>
      <c r="AW193" s="2">
        <f>ABS(AVERAGE(eod_group_score_df_negative!Y193:Y197))</f>
        <v>1.2137183407773571</v>
      </c>
      <c r="AX193" t="s">
        <v>277</v>
      </c>
      <c r="AY193" s="4">
        <f t="shared" si="468"/>
        <v>-0.92087345786609076</v>
      </c>
      <c r="AZ193" s="4">
        <f t="shared" si="469"/>
        <v>-0.27863760764788081</v>
      </c>
      <c r="BA193" s="4">
        <f t="shared" si="470"/>
        <v>-0.72001117285871907</v>
      </c>
      <c r="BB193" s="4">
        <f t="shared" si="471"/>
        <v>-0.76351710715782872</v>
      </c>
      <c r="BC193" s="4">
        <f t="shared" si="472"/>
        <v>-0.88124725470938248</v>
      </c>
      <c r="BD193" s="4">
        <f t="shared" si="473"/>
        <v>-0.83557617115092131</v>
      </c>
      <c r="BE193" s="4">
        <f t="shared" si="474"/>
        <v>-0.88583488842582303</v>
      </c>
      <c r="BF193" s="4">
        <f t="shared" si="475"/>
        <v>-0.70993177293321386</v>
      </c>
      <c r="BG193" s="4">
        <f t="shared" si="476"/>
        <v>-0.85527258372530579</v>
      </c>
      <c r="BH193" s="4">
        <f t="shared" si="477"/>
        <v>-0.60874051047448619</v>
      </c>
      <c r="BI193" s="4">
        <f t="shared" si="478"/>
        <v>-0.84364516106231846</v>
      </c>
      <c r="BJ193" s="4">
        <f t="shared" si="479"/>
        <v>-0.8774190135435026</v>
      </c>
      <c r="BK193" s="4">
        <f t="shared" si="480"/>
        <v>-0.76379504693198441</v>
      </c>
      <c r="BL193" s="4">
        <f t="shared" si="481"/>
        <v>-0.91801879951610865</v>
      </c>
      <c r="BM193" s="4">
        <f t="shared" si="482"/>
        <v>-0.60286066670593108</v>
      </c>
      <c r="BN193" s="4">
        <f t="shared" si="483"/>
        <v>-0.99444867326696973</v>
      </c>
      <c r="BO193" s="4">
        <f t="shared" si="484"/>
        <v>-0.76012980335150671</v>
      </c>
      <c r="BP193" s="4">
        <f t="shared" si="485"/>
        <v>-0.68863516770331612</v>
      </c>
      <c r="BQ193" s="4">
        <f t="shared" si="486"/>
        <v>-0.93917471979458766</v>
      </c>
      <c r="BR193" s="4">
        <f t="shared" si="487"/>
        <v>-0.86843110264869638</v>
      </c>
      <c r="BS193" s="4">
        <f t="shared" si="488"/>
        <v>-0.92581101907105434</v>
      </c>
      <c r="BT193" s="4">
        <f t="shared" si="489"/>
        <v>-0.68880117936383745</v>
      </c>
      <c r="BU193" s="4">
        <f t="shared" si="490"/>
        <v>-0.57683056977755109</v>
      </c>
      <c r="BV193" t="s">
        <v>277</v>
      </c>
      <c r="BW193" s="1">
        <f t="shared" si="464"/>
        <v>45230</v>
      </c>
      <c r="BX193">
        <f>group_stock_price_index[[#This Row],[VNINDEX]]</f>
        <v>1028.19</v>
      </c>
      <c r="BY193" s="5">
        <f t="shared" si="491"/>
        <v>0</v>
      </c>
      <c r="BZ193" s="5">
        <f t="shared" si="492"/>
        <v>0</v>
      </c>
      <c r="CA193" s="5">
        <f t="shared" si="493"/>
        <v>0</v>
      </c>
      <c r="CB193" s="5">
        <f t="shared" si="494"/>
        <v>0</v>
      </c>
      <c r="CC193" s="5">
        <f t="shared" si="495"/>
        <v>0</v>
      </c>
      <c r="CD193" s="5">
        <f t="shared" ref="CD193:CE193" si="694">IF(AVERAGE(BS193:BS197)&lt;0,0,AVERAGE(BS193:BS197))</f>
        <v>0</v>
      </c>
      <c r="CE193" s="5">
        <f t="shared" si="694"/>
        <v>0</v>
      </c>
      <c r="CF193" s="5">
        <f t="shared" ref="CF193:CG193" si="695">IF(AVERAGE(BE193:BE197)&lt;0,0,AVERAGE(BE193:BE197))</f>
        <v>0</v>
      </c>
      <c r="CG193" s="5">
        <f t="shared" si="695"/>
        <v>0</v>
      </c>
      <c r="CH193" s="5">
        <f t="shared" si="498"/>
        <v>0</v>
      </c>
      <c r="CI193" s="5">
        <f t="shared" si="499"/>
        <v>0</v>
      </c>
      <c r="CJ193" s="5">
        <f t="shared" si="500"/>
        <v>0</v>
      </c>
      <c r="CK193" s="5">
        <f t="shared" si="501"/>
        <v>0</v>
      </c>
      <c r="CL193" s="5">
        <f t="shared" si="502"/>
        <v>0</v>
      </c>
      <c r="CM193" s="5">
        <f t="shared" si="503"/>
        <v>0</v>
      </c>
      <c r="CN193" s="5">
        <f t="shared" si="504"/>
        <v>0</v>
      </c>
      <c r="CO193" s="5">
        <f t="shared" si="505"/>
        <v>0</v>
      </c>
      <c r="CP193" s="5">
        <f t="shared" si="506"/>
        <v>0</v>
      </c>
      <c r="CQ193" s="5">
        <f t="shared" si="507"/>
        <v>0</v>
      </c>
      <c r="CR193" s="5">
        <f t="shared" ref="CR193:CS193" si="696">IF(AVERAGE(BH193:BH197)&lt;0,0,AVERAGE(BH193:BH197))</f>
        <v>0</v>
      </c>
      <c r="CS193" s="5">
        <f t="shared" si="696"/>
        <v>0</v>
      </c>
      <c r="CT193" s="5">
        <f t="shared" si="509"/>
        <v>0</v>
      </c>
      <c r="CU193" s="5">
        <f t="shared" si="510"/>
        <v>0</v>
      </c>
    </row>
    <row r="194" spans="1:99" x14ac:dyDescent="0.25">
      <c r="A194" s="1">
        <f>eod_group_score_df_positive[[#This Row],[date]]</f>
        <v>45229</v>
      </c>
      <c r="B194" s="1" t="s">
        <v>277</v>
      </c>
      <c r="C194" s="2">
        <f>AVERAGE(eod_group_score_df_positive!C194:C198)</f>
        <v>0.12867240350789655</v>
      </c>
      <c r="D194" s="2">
        <f>AVERAGE(eod_group_score_df_positive!D194:D198)</f>
        <v>0.35476914691834505</v>
      </c>
      <c r="E194" s="2">
        <f>AVERAGE(eod_group_score_df_positive!E194:E198)</f>
        <v>0.51418900241365173</v>
      </c>
      <c r="F194" s="2">
        <f>AVERAGE(eod_group_score_df_positive!F194:F198)</f>
        <v>0.57784045495465941</v>
      </c>
      <c r="G194" s="2">
        <f>AVERAGE(eod_group_score_df_positive!G194:G198)</f>
        <v>0.37332413115838836</v>
      </c>
      <c r="H194" s="2">
        <f>AVERAGE(eod_group_score_df_positive!H194:H198)</f>
        <v>0.169096487982277</v>
      </c>
      <c r="I194" s="2">
        <f>AVERAGE(eod_group_score_df_positive!I194:I198)</f>
        <v>0.39522177567831468</v>
      </c>
      <c r="J194" s="2">
        <f>AVERAGE(eod_group_score_df_positive!J194:J198)</f>
        <v>0.45283430452985129</v>
      </c>
      <c r="K194" s="2">
        <f>AVERAGE(eod_group_score_df_positive!K194:K198)</f>
        <v>0.19767423834211109</v>
      </c>
      <c r="L194" s="2">
        <f>AVERAGE(eod_group_score_df_positive!L194:L198)</f>
        <v>0.35405615106715238</v>
      </c>
      <c r="M194" s="2">
        <f>AVERAGE(eod_group_score_df_positive!M194:M198)</f>
        <v>0.33987131245296515</v>
      </c>
      <c r="N194" s="2">
        <f>AVERAGE(eod_group_score_df_positive!N194:N198)</f>
        <v>0.26670395250909795</v>
      </c>
      <c r="O194" s="2">
        <f>AVERAGE(eod_group_score_df_positive!O194:O198)</f>
        <v>0.15964188086423167</v>
      </c>
      <c r="P194" s="2">
        <f>AVERAGE(eod_group_score_df_positive!P194:P198)</f>
        <v>9.0610586801141313E-2</v>
      </c>
      <c r="Q194" s="2">
        <f>AVERAGE(eod_group_score_df_positive!Q194:Q198)</f>
        <v>0.37667885000216178</v>
      </c>
      <c r="R194" s="2">
        <f>AVERAGE(eod_group_score_df_positive!R194:R198)</f>
        <v>7.3415106372260189E-2</v>
      </c>
      <c r="S194" s="2">
        <f>AVERAGE(eod_group_score_df_positive!S194:S198)</f>
        <v>0.43080525616352328</v>
      </c>
      <c r="T194" s="2">
        <f>AVERAGE(eod_group_score_df_positive!T194:T198)</f>
        <v>0.25511538027769609</v>
      </c>
      <c r="U194" s="2">
        <f>AVERAGE(eod_group_score_df_positive!U194:U198)</f>
        <v>0.12552927840922351</v>
      </c>
      <c r="V194" s="2">
        <f>AVERAGE(eod_group_score_df_positive!V194:V198)</f>
        <v>0.24732910373165348</v>
      </c>
      <c r="W194" s="2">
        <f>AVERAGE(eod_group_score_df_positive!W194:W198)</f>
        <v>0.15709635661475488</v>
      </c>
      <c r="X194" s="2">
        <f>AVERAGE(eod_group_score_df_positive!X194:X198)</f>
        <v>0.67527530193255603</v>
      </c>
      <c r="Y194" s="2">
        <f>AVERAGE(eod_group_score_df_positive!Y194:Y198)</f>
        <v>0.46640086780950141</v>
      </c>
      <c r="Z194" s="1" t="s">
        <v>277</v>
      </c>
      <c r="AA194" s="2">
        <f>ABS(AVERAGE(eod_group_score_df_negative!C194:C198))</f>
        <v>1.416110315602366</v>
      </c>
      <c r="AB194" s="2">
        <f>ABS(AVERAGE(eod_group_score_df_negative!D194:D198))</f>
        <v>0.58102252271059884</v>
      </c>
      <c r="AC194" s="2">
        <f>ABS(AVERAGE(eod_group_score_df_negative!E194:E198))</f>
        <v>2.080792245727987</v>
      </c>
      <c r="AD194" s="2">
        <f>ABS(AVERAGE(eod_group_score_df_negative!F194:F198))</f>
        <v>2.148413090006863</v>
      </c>
      <c r="AE194" s="2">
        <f>ABS(AVERAGE(eod_group_score_df_negative!G194:G198))</f>
        <v>2.9798989622092895</v>
      </c>
      <c r="AF194" s="2">
        <f>ABS(AVERAGE(eod_group_score_df_negative!H194:H198))</f>
        <v>1.0732678165814804</v>
      </c>
      <c r="AG194" s="2">
        <f>ABS(AVERAGE(eod_group_score_df_negative!I194:I198))</f>
        <v>2.7055056405614182</v>
      </c>
      <c r="AH194" s="2">
        <f>ABS(AVERAGE(eod_group_score_df_negative!J194:J198))</f>
        <v>1.9136260728409122</v>
      </c>
      <c r="AI194" s="2">
        <f>ABS(AVERAGE(eod_group_score_df_negative!K194:K198))</f>
        <v>1.7242314269387382</v>
      </c>
      <c r="AJ194" s="2">
        <f>ABS(AVERAGE(eod_group_score_df_negative!L194:L198))</f>
        <v>1.1326609534381888</v>
      </c>
      <c r="AK194" s="2">
        <f>ABS(AVERAGE(eod_group_score_df_negative!M194:M198))</f>
        <v>1.66677102339549</v>
      </c>
      <c r="AL194" s="2">
        <f>ABS(AVERAGE(eod_group_score_df_negative!N194:N198))</f>
        <v>1.9784391503071053</v>
      </c>
      <c r="AM194" s="2">
        <f>ABS(AVERAGE(eod_group_score_df_negative!O194:O198))</f>
        <v>0.87210354845144289</v>
      </c>
      <c r="AN194" s="2">
        <f>ABS(AVERAGE(eod_group_score_df_negative!P194:P198))</f>
        <v>1.4381998015545634</v>
      </c>
      <c r="AO194" s="2">
        <f>ABS(AVERAGE(eod_group_score_df_negative!Q194:Q198))</f>
        <v>0.99442296511620309</v>
      </c>
      <c r="AP194" s="2">
        <f>ABS(AVERAGE(eod_group_score_df_negative!R194:R198))</f>
        <v>1.9076156237034048</v>
      </c>
      <c r="AQ194" s="2">
        <f>ABS(AVERAGE(eod_group_score_df_negative!S194:S198))</f>
        <v>2.247084701462883</v>
      </c>
      <c r="AR194" s="2">
        <f>ABS(AVERAGE(eod_group_score_df_negative!T194:T198))</f>
        <v>0.83983300118967086</v>
      </c>
      <c r="AS194" s="2">
        <f>ABS(AVERAGE(eod_group_score_df_negative!U194:U198))</f>
        <v>1.986852886220845</v>
      </c>
      <c r="AT194" s="2">
        <f>ABS(AVERAGE(eod_group_score_df_negative!V194:V198))</f>
        <v>2.4802217941579707</v>
      </c>
      <c r="AU194" s="2">
        <f>ABS(AVERAGE(eod_group_score_df_negative!W194:W198))</f>
        <v>2.1006317182823193</v>
      </c>
      <c r="AV194" s="2">
        <f>ABS(AVERAGE(eod_group_score_df_negative!X194:X198))</f>
        <v>2.1732442876247484</v>
      </c>
      <c r="AW194" s="2">
        <f>ABS(AVERAGE(eod_group_score_df_negative!Y194:Y198))</f>
        <v>0.88471495823982305</v>
      </c>
      <c r="AX194" t="s">
        <v>277</v>
      </c>
      <c r="AY194" s="4">
        <f t="shared" si="468"/>
        <v>-0.83341035355184834</v>
      </c>
      <c r="AZ194" s="4">
        <f t="shared" si="469"/>
        <v>-0.24177750575827076</v>
      </c>
      <c r="BA194" s="4">
        <f t="shared" si="470"/>
        <v>-0.60370503426035838</v>
      </c>
      <c r="BB194" s="4">
        <f t="shared" si="471"/>
        <v>-0.57609191850656361</v>
      </c>
      <c r="BC194" s="4">
        <f t="shared" si="472"/>
        <v>-0.77733415238802084</v>
      </c>
      <c r="BD194" s="4">
        <f t="shared" si="473"/>
        <v>-0.72778276490863392</v>
      </c>
      <c r="BE194" s="4">
        <f t="shared" si="474"/>
        <v>-0.74507802678275925</v>
      </c>
      <c r="BF194" s="4">
        <f t="shared" si="475"/>
        <v>-0.61728976418952841</v>
      </c>
      <c r="BG194" s="4">
        <f t="shared" si="476"/>
        <v>-0.79429350574995594</v>
      </c>
      <c r="BH194" s="4">
        <f t="shared" si="477"/>
        <v>-0.52370743567256728</v>
      </c>
      <c r="BI194" s="4">
        <f t="shared" si="478"/>
        <v>-0.661253720823886</v>
      </c>
      <c r="BJ194" s="4">
        <f t="shared" si="479"/>
        <v>-0.76241696827738337</v>
      </c>
      <c r="BK194" s="4">
        <f t="shared" si="480"/>
        <v>-0.69054017332527995</v>
      </c>
      <c r="BL194" s="4">
        <f t="shared" si="481"/>
        <v>-0.88146262284547072</v>
      </c>
      <c r="BM194" s="4">
        <f t="shared" si="482"/>
        <v>-0.45054576421862036</v>
      </c>
      <c r="BN194" s="4">
        <f t="shared" si="483"/>
        <v>-0.92588191060574199</v>
      </c>
      <c r="BO194" s="4">
        <f t="shared" si="484"/>
        <v>-0.67825021716323641</v>
      </c>
      <c r="BP194" s="4">
        <f t="shared" si="485"/>
        <v>-0.53401386842398946</v>
      </c>
      <c r="BQ194" s="4">
        <f t="shared" si="486"/>
        <v>-0.88114908323777974</v>
      </c>
      <c r="BR194" s="4">
        <f t="shared" si="487"/>
        <v>-0.81864382151547133</v>
      </c>
      <c r="BS194" s="4">
        <f t="shared" si="488"/>
        <v>-0.86083677803234426</v>
      </c>
      <c r="BT194" s="4">
        <f t="shared" si="489"/>
        <v>-0.52587631525644363</v>
      </c>
      <c r="BU194" s="4">
        <f t="shared" si="490"/>
        <v>-0.30960638782055866</v>
      </c>
      <c r="BV194" t="s">
        <v>277</v>
      </c>
      <c r="BW194" s="1">
        <f t="shared" ref="BW194:BW241" si="697">A194</f>
        <v>45229</v>
      </c>
      <c r="BX194">
        <f>group_stock_price_index[[#This Row],[VNINDEX]]</f>
        <v>1042.4000000000001</v>
      </c>
      <c r="BY194" s="5">
        <f t="shared" si="491"/>
        <v>0</v>
      </c>
      <c r="BZ194" s="5">
        <f t="shared" si="492"/>
        <v>0</v>
      </c>
      <c r="CA194" s="5">
        <f t="shared" si="493"/>
        <v>0</v>
      </c>
      <c r="CB194" s="5">
        <f t="shared" si="494"/>
        <v>0</v>
      </c>
      <c r="CC194" s="5">
        <f t="shared" si="495"/>
        <v>0</v>
      </c>
      <c r="CD194" s="5">
        <f t="shared" ref="CD194:CE194" si="698">IF(AVERAGE(BS194:BS198)&lt;0,0,AVERAGE(BS194:BS198))</f>
        <v>0</v>
      </c>
      <c r="CE194" s="5">
        <f t="shared" si="698"/>
        <v>0</v>
      </c>
      <c r="CF194" s="5">
        <f t="shared" ref="CF194:CG194" si="699">IF(AVERAGE(BE194:BE198)&lt;0,0,AVERAGE(BE194:BE198))</f>
        <v>0</v>
      </c>
      <c r="CG194" s="5">
        <f t="shared" si="699"/>
        <v>0</v>
      </c>
      <c r="CH194" s="5">
        <f t="shared" si="498"/>
        <v>0</v>
      </c>
      <c r="CI194" s="5">
        <f t="shared" si="499"/>
        <v>0</v>
      </c>
      <c r="CJ194" s="5">
        <f t="shared" si="500"/>
        <v>0</v>
      </c>
      <c r="CK194" s="5">
        <f t="shared" si="501"/>
        <v>0</v>
      </c>
      <c r="CL194" s="5">
        <f t="shared" si="502"/>
        <v>0</v>
      </c>
      <c r="CM194" s="5">
        <f t="shared" si="503"/>
        <v>0</v>
      </c>
      <c r="CN194" s="5">
        <f t="shared" si="504"/>
        <v>0</v>
      </c>
      <c r="CO194" s="5">
        <f t="shared" si="505"/>
        <v>0</v>
      </c>
      <c r="CP194" s="5">
        <f t="shared" si="506"/>
        <v>0</v>
      </c>
      <c r="CQ194" s="5">
        <f t="shared" si="507"/>
        <v>0</v>
      </c>
      <c r="CR194" s="5">
        <f t="shared" ref="CR194:CS194" si="700">IF(AVERAGE(BH194:BH198)&lt;0,0,AVERAGE(BH194:BH198))</f>
        <v>0</v>
      </c>
      <c r="CS194" s="5">
        <f t="shared" si="700"/>
        <v>0</v>
      </c>
      <c r="CT194" s="5">
        <f t="shared" si="509"/>
        <v>0.14484992260090318</v>
      </c>
      <c r="CU194" s="5">
        <f t="shared" si="510"/>
        <v>0</v>
      </c>
    </row>
    <row r="195" spans="1:99" x14ac:dyDescent="0.25">
      <c r="A195" s="1">
        <f>eod_group_score_df_positive[[#This Row],[date]]</f>
        <v>45226</v>
      </c>
      <c r="B195" s="1" t="s">
        <v>277</v>
      </c>
      <c r="C195" s="2">
        <f>AVERAGE(eod_group_score_df_positive!C195:C199)</f>
        <v>0.15734776354798541</v>
      </c>
      <c r="D195" s="2">
        <f>AVERAGE(eod_group_score_df_positive!D195:D199)</f>
        <v>0.36445782340921135</v>
      </c>
      <c r="E195" s="2">
        <f>AVERAGE(eod_group_score_df_positive!E195:E199)</f>
        <v>0.51678054473203272</v>
      </c>
      <c r="F195" s="2">
        <f>AVERAGE(eod_group_score_df_positive!F195:F199)</f>
        <v>0.59559581914954118</v>
      </c>
      <c r="G195" s="2">
        <f>AVERAGE(eod_group_score_df_positive!G195:G199)</f>
        <v>0.37426865796813008</v>
      </c>
      <c r="H195" s="2">
        <f>AVERAGE(eod_group_score_df_positive!H195:H199)</f>
        <v>0.26390713748265193</v>
      </c>
      <c r="I195" s="2">
        <f>AVERAGE(eod_group_score_df_positive!I195:I199)</f>
        <v>0.39508828674629759</v>
      </c>
      <c r="J195" s="2">
        <f>AVERAGE(eod_group_score_df_positive!J195:J199)</f>
        <v>0.45808358329134669</v>
      </c>
      <c r="K195" s="2">
        <f>AVERAGE(eod_group_score_df_positive!K195:K199)</f>
        <v>0.19367450815445003</v>
      </c>
      <c r="L195" s="2">
        <f>AVERAGE(eod_group_score_df_positive!L195:L199)</f>
        <v>0.37589920315073239</v>
      </c>
      <c r="M195" s="2">
        <f>AVERAGE(eod_group_score_df_positive!M195:M199)</f>
        <v>0.33267084830310722</v>
      </c>
      <c r="N195" s="2">
        <f>AVERAGE(eod_group_score_df_positive!N195:N199)</f>
        <v>0.26992962964356143</v>
      </c>
      <c r="O195" s="2">
        <f>AVERAGE(eod_group_score_df_positive!O195:O199)</f>
        <v>0.1474583813992896</v>
      </c>
      <c r="P195" s="2">
        <f>AVERAGE(eod_group_score_df_positive!P195:P199)</f>
        <v>8.641288534374468E-2</v>
      </c>
      <c r="Q195" s="2">
        <f>AVERAGE(eod_group_score_df_positive!Q195:Q199)</f>
        <v>0.38638759955084789</v>
      </c>
      <c r="R195" s="2">
        <f>AVERAGE(eod_group_score_df_positive!R195:R199)</f>
        <v>7.3415106372260189E-2</v>
      </c>
      <c r="S195" s="2">
        <f>AVERAGE(eod_group_score_df_positive!S195:S199)</f>
        <v>0.44683533669861381</v>
      </c>
      <c r="T195" s="2">
        <f>AVERAGE(eod_group_score_df_positive!T195:T199)</f>
        <v>0.25381795407220398</v>
      </c>
      <c r="U195" s="2">
        <f>AVERAGE(eod_group_score_df_positive!U195:U199)</f>
        <v>0.12704799746231499</v>
      </c>
      <c r="V195" s="2">
        <f>AVERAGE(eod_group_score_df_positive!V195:V199)</f>
        <v>0.24303797087674489</v>
      </c>
      <c r="W195" s="2">
        <f>AVERAGE(eod_group_score_df_positive!W195:W199)</f>
        <v>0.15858007196704316</v>
      </c>
      <c r="X195" s="2">
        <f>AVERAGE(eod_group_score_df_positive!X195:X199)</f>
        <v>0.68861991038700188</v>
      </c>
      <c r="Y195" s="2">
        <f>AVERAGE(eod_group_score_df_positive!Y195:Y199)</f>
        <v>0.46436933016039406</v>
      </c>
      <c r="Z195" s="1" t="s">
        <v>277</v>
      </c>
      <c r="AA195" s="2">
        <f>ABS(AVERAGE(eod_group_score_df_negative!C195:C199))</f>
        <v>1.0641743081111734</v>
      </c>
      <c r="AB195" s="2">
        <f>ABS(AVERAGE(eod_group_score_df_negative!D195:D199))</f>
        <v>0.56047601717023832</v>
      </c>
      <c r="AC195" s="2">
        <f>ABS(AVERAGE(eod_group_score_df_negative!E195:E199))</f>
        <v>1.9416979628649962</v>
      </c>
      <c r="AD195" s="2">
        <f>ABS(AVERAGE(eod_group_score_df_negative!F195:F199))</f>
        <v>1.8312500765740711</v>
      </c>
      <c r="AE195" s="2">
        <f>ABS(AVERAGE(eod_group_score_df_negative!G195:G199))</f>
        <v>2.7049574341060323</v>
      </c>
      <c r="AF195" s="2">
        <f>ABS(AVERAGE(eod_group_score_df_negative!H195:H199))</f>
        <v>1.0058960416073748</v>
      </c>
      <c r="AG195" s="2">
        <f>ABS(AVERAGE(eod_group_score_df_negative!I195:I199))</f>
        <v>2.6307709298619626</v>
      </c>
      <c r="AH195" s="2">
        <f>ABS(AVERAGE(eod_group_score_df_negative!J195:J199))</f>
        <v>1.7550105878719631</v>
      </c>
      <c r="AI195" s="2">
        <f>ABS(AVERAGE(eod_group_score_df_negative!K195:K199))</f>
        <v>1.7506009032341474</v>
      </c>
      <c r="AJ195" s="2">
        <f>ABS(AVERAGE(eod_group_score_df_negative!L195:L199))</f>
        <v>1.1174439402508192</v>
      </c>
      <c r="AK195" s="2">
        <f>ABS(AVERAGE(eod_group_score_df_negative!M195:M199))</f>
        <v>1.6837775989521706</v>
      </c>
      <c r="AL195" s="2">
        <f>ABS(AVERAGE(eod_group_score_df_negative!N195:N199))</f>
        <v>1.8851978973799799</v>
      </c>
      <c r="AM195" s="2">
        <f>ABS(AVERAGE(eod_group_score_df_negative!O195:O199))</f>
        <v>0.80847027273295546</v>
      </c>
      <c r="AN195" s="2">
        <f>ABS(AVERAGE(eod_group_score_df_negative!P195:P199))</f>
        <v>1.448445458621195</v>
      </c>
      <c r="AO195" s="2">
        <f>ABS(AVERAGE(eod_group_score_df_negative!Q195:Q199))</f>
        <v>0.765237134762626</v>
      </c>
      <c r="AP195" s="2">
        <f>ABS(AVERAGE(eod_group_score_df_negative!R195:R199))</f>
        <v>1.8278478115418444</v>
      </c>
      <c r="AQ195" s="2">
        <f>ABS(AVERAGE(eod_group_score_df_negative!S195:S199))</f>
        <v>2.05237481559351</v>
      </c>
      <c r="AR195" s="2">
        <f>ABS(AVERAGE(eod_group_score_df_negative!T195:T199))</f>
        <v>0.79994363618061293</v>
      </c>
      <c r="AS195" s="2">
        <f>ABS(AVERAGE(eod_group_score_df_negative!U195:U199))</f>
        <v>1.3510788155365341</v>
      </c>
      <c r="AT195" s="2">
        <f>ABS(AVERAGE(eod_group_score_df_negative!V195:V199))</f>
        <v>2.5552959134240032</v>
      </c>
      <c r="AU195" s="2">
        <f>ABS(AVERAGE(eod_group_score_df_negative!W195:W199))</f>
        <v>1.8956481446795532</v>
      </c>
      <c r="AV195" s="2">
        <f>ABS(AVERAGE(eod_group_score_df_negative!X195:X199))</f>
        <v>1.8819131125236843</v>
      </c>
      <c r="AW195" s="2">
        <f>ABS(AVERAGE(eod_group_score_df_negative!Y195:Y199))</f>
        <v>0.88084564949756694</v>
      </c>
      <c r="AX195" t="s">
        <v>277</v>
      </c>
      <c r="AY195" s="4">
        <f t="shared" ref="AY195:AY241" si="701">(C195-AA195)/(C195+AA195)</f>
        <v>-0.74237426044334276</v>
      </c>
      <c r="AZ195" s="4">
        <f t="shared" ref="AZ195:AZ241" si="702">(D195-AB195)/(D195+AB195)</f>
        <v>-0.21192671860532869</v>
      </c>
      <c r="BA195" s="4">
        <f t="shared" ref="BA195:BA241" si="703">(E195-AC195)/(E195+AC195)</f>
        <v>-0.57959319706467938</v>
      </c>
      <c r="BB195" s="4">
        <f t="shared" ref="BB195:BB241" si="704">(F195-AD195)/(F195+AD195)</f>
        <v>-0.50916057735758913</v>
      </c>
      <c r="BC195" s="4">
        <f t="shared" ref="BC195:BC241" si="705">(G195-AE195)/(G195+AE195)</f>
        <v>-0.75690732230966307</v>
      </c>
      <c r="BD195" s="4">
        <f t="shared" ref="BD195:BD241" si="706">(H195-AF195)/(H195+AF195)</f>
        <v>-0.58433378994723495</v>
      </c>
      <c r="BE195" s="4">
        <f t="shared" ref="BE195:BE241" si="707">(I195-AG195)/(I195+AG195)</f>
        <v>-0.73885877797767519</v>
      </c>
      <c r="BF195" s="4">
        <f t="shared" ref="BF195:BF241" si="708">(J195-AH195)/(J195+AH195)</f>
        <v>-0.58602431901887331</v>
      </c>
      <c r="BG195" s="4">
        <f t="shared" ref="BG195:BG241" si="709">(K195-AI195)/(K195+AI195)</f>
        <v>-0.8007746155508616</v>
      </c>
      <c r="BH195" s="4">
        <f t="shared" ref="BH195:BH241" si="710">(L195-AJ195)/(L195+AJ195)</f>
        <v>-0.49656687438292907</v>
      </c>
      <c r="BI195" s="4">
        <f t="shared" ref="BI195:BI241" si="711">(M195-AK195)/(M195+AK195)</f>
        <v>-0.67004279355028629</v>
      </c>
      <c r="BJ195" s="4">
        <f t="shared" ref="BJ195:BJ241" si="712">(N195-AL195)/(N195+AL195)</f>
        <v>-0.74950008641357502</v>
      </c>
      <c r="BK195" s="4">
        <f t="shared" ref="BK195:BK241" si="713">(O195-AM195)/(O195+AM195)</f>
        <v>-0.69148663812542255</v>
      </c>
      <c r="BL195" s="4">
        <f t="shared" ref="BL195:BL241" si="714">(P195-AN195)/(P195+AN195)</f>
        <v>-0.8873995301474954</v>
      </c>
      <c r="BM195" s="4">
        <f t="shared" ref="BM195:BM241" si="715">(Q195-AO195)/(Q195+AO195)</f>
        <v>-0.32896960609101911</v>
      </c>
      <c r="BN195" s="4">
        <f t="shared" ref="BN195:BN241" si="716">(R195-AP195)/(R195+AP195)</f>
        <v>-0.92277227343937829</v>
      </c>
      <c r="BO195" s="4">
        <f t="shared" ref="BO195:BO241" si="717">(S195-AQ195)/(S195+AQ195)</f>
        <v>-0.64241875675096505</v>
      </c>
      <c r="BP195" s="4">
        <f t="shared" ref="BP195:BP241" si="718">(T195-AR195)/(T195+AR195)</f>
        <v>-0.51826303706646137</v>
      </c>
      <c r="BQ195" s="4">
        <f t="shared" ref="BQ195:BQ241" si="719">(U195-AS195)/(U195+AS195)</f>
        <v>-0.82809594367000494</v>
      </c>
      <c r="BR195" s="4">
        <f t="shared" ref="BR195:BR241" si="720">(V195-AT195)/(V195+AT195)</f>
        <v>-0.82629808955947681</v>
      </c>
      <c r="BS195" s="4">
        <f t="shared" ref="BS195:BS241" si="721">(W195-AU195)/(W195+AU195)</f>
        <v>-0.84560617882475053</v>
      </c>
      <c r="BT195" s="4">
        <f t="shared" ref="BT195:BT241" si="722">(X195-AV195)/(X195+AV195)</f>
        <v>-0.46422014092061087</v>
      </c>
      <c r="BU195" s="4">
        <f t="shared" ref="BU195:BU241" si="723">(Y195-AW195)/(Y195+AW195)</f>
        <v>-0.30959833605411352</v>
      </c>
      <c r="BV195" t="s">
        <v>277</v>
      </c>
      <c r="BW195" s="1">
        <f t="shared" si="697"/>
        <v>45226</v>
      </c>
      <c r="BX195">
        <f>group_stock_price_index[[#This Row],[VNINDEX]]</f>
        <v>1060.6199999999999</v>
      </c>
      <c r="BY195" s="5">
        <f t="shared" ref="BY195:BY241" si="724">IF(AVERAGE(AY195:AY199)&lt;0,0,AVERAGE(AY195:AY199))</f>
        <v>0</v>
      </c>
      <c r="BZ195" s="5">
        <f t="shared" ref="BZ195:BZ241" si="725">IF(AVERAGE(BA195:BA199)&lt;0,0,AVERAGE(BA195:BA199))</f>
        <v>0</v>
      </c>
      <c r="CA195" s="5">
        <f t="shared" ref="CA195:CA241" si="726">IF(AVERAGE(BC195:BC199)&lt;0,0,AVERAGE(BC195:BC199))</f>
        <v>0</v>
      </c>
      <c r="CB195" s="5">
        <f t="shared" ref="CB195:CB241" si="727">IF(AVERAGE(BO195:BO199)&lt;0,0,AVERAGE(BO195:BO199))</f>
        <v>0</v>
      </c>
      <c r="CC195" s="5">
        <f t="shared" ref="CC195:CC241" si="728">IF(AVERAGE(BN195:BN199)&lt;0,0,AVERAGE(BN195:BN199))</f>
        <v>0</v>
      </c>
      <c r="CD195" s="5">
        <f t="shared" ref="CD195:CE195" si="729">IF(AVERAGE(BS195:BS199)&lt;0,0,AVERAGE(BS195:BS199))</f>
        <v>0</v>
      </c>
      <c r="CE195" s="5">
        <f t="shared" si="729"/>
        <v>0</v>
      </c>
      <c r="CF195" s="5">
        <f t="shared" ref="CF195:CG195" si="730">IF(AVERAGE(BE195:BE199)&lt;0,0,AVERAGE(BE195:BE199))</f>
        <v>0</v>
      </c>
      <c r="CG195" s="5">
        <f t="shared" si="730"/>
        <v>0</v>
      </c>
      <c r="CH195" s="5">
        <f t="shared" ref="CH195:CH241" si="731">IF(AVERAGE(BJ195:BJ199)&lt;0,0,AVERAGE(BJ195:BJ199))</f>
        <v>0</v>
      </c>
      <c r="CI195" s="5">
        <f t="shared" ref="CI195:CI241" si="732">IF(AVERAGE(BL195:BL199)&lt;0,0,AVERAGE(BL195:BL199))</f>
        <v>0</v>
      </c>
      <c r="CJ195" s="5">
        <f t="shared" ref="CJ195:CJ241" si="733">IF(AVERAGE(BG195:BG199)&lt;0,0,AVERAGE(BG195:BG199))</f>
        <v>0</v>
      </c>
      <c r="CK195" s="5">
        <f t="shared" ref="CK195:CK241" si="734">IF(AVERAGE(BQ195:BQ199)&lt;0,0,AVERAGE(BQ195:BQ199))</f>
        <v>0</v>
      </c>
      <c r="CL195" s="5">
        <f t="shared" ref="CL195:CL241" si="735">IF(AVERAGE(BD195:BD199)&lt;0,0,AVERAGE(BD195:BD199))</f>
        <v>0</v>
      </c>
      <c r="CM195" s="5">
        <f t="shared" ref="CM195:CM241" si="736">IF(AVERAGE(BB195:BB199)&lt;0,0,AVERAGE(BB195:BB199))</f>
        <v>0</v>
      </c>
      <c r="CN195" s="5">
        <f t="shared" ref="CN195:CN241" si="737">IF(AVERAGE(BM195:BM199)&lt;0,0,AVERAGE(BM195:BM199))</f>
        <v>0</v>
      </c>
      <c r="CO195" s="5">
        <f t="shared" ref="CO195:CO241" si="738">IF(AVERAGE(BK195:BK199)&lt;0,0,AVERAGE(BK195:BK199))</f>
        <v>0</v>
      </c>
      <c r="CP195" s="5">
        <f t="shared" ref="CP195:CP241" si="739">IF(AVERAGE(BP195:BP199)&lt;0,0,AVERAGE(BP195:BP199))</f>
        <v>0</v>
      </c>
      <c r="CQ195" s="5">
        <f t="shared" ref="CQ195:CQ241" si="740">IF(AVERAGE(BR195:BR199)&lt;0,0,AVERAGE(BR195:BR199))</f>
        <v>0</v>
      </c>
      <c r="CR195" s="5">
        <f t="shared" ref="CR195:CS195" si="741">IF(AVERAGE(BH195:BH199)&lt;0,0,AVERAGE(BH195:BH199))</f>
        <v>0</v>
      </c>
      <c r="CS195" s="5">
        <f t="shared" si="741"/>
        <v>0</v>
      </c>
      <c r="CT195" s="5">
        <f t="shared" ref="CT195:CT241" si="742">IF(AVERAGE(AZ195:AZ199)&lt;0,0,AVERAGE(AZ195:AZ199))</f>
        <v>0.24816878552330843</v>
      </c>
      <c r="CU195" s="5">
        <f t="shared" ref="CU195:CU241" si="743">IF(AVERAGE(BU195:BU199)&lt;0,0,AVERAGE(BU195:BU199))</f>
        <v>0</v>
      </c>
    </row>
    <row r="196" spans="1:99" x14ac:dyDescent="0.25">
      <c r="A196" s="1">
        <f>eod_group_score_df_positive[[#This Row],[date]]</f>
        <v>45225</v>
      </c>
      <c r="B196" s="1" t="s">
        <v>277</v>
      </c>
      <c r="C196" s="2">
        <f>AVERAGE(eod_group_score_df_positive!C196:C200)</f>
        <v>0.49618720559033208</v>
      </c>
      <c r="D196" s="2">
        <f>AVERAGE(eod_group_score_df_positive!D196:D200)</f>
        <v>0.32498175532086837</v>
      </c>
      <c r="E196" s="2">
        <f>AVERAGE(eod_group_score_df_positive!E196:E200)</f>
        <v>0.80642967280348044</v>
      </c>
      <c r="F196" s="2">
        <f>AVERAGE(eod_group_score_df_positive!F196:F200)</f>
        <v>0.73851525803622986</v>
      </c>
      <c r="G196" s="2">
        <f>AVERAGE(eod_group_score_df_positive!G196:G200)</f>
        <v>1.0794678073976904</v>
      </c>
      <c r="H196" s="2">
        <f>AVERAGE(eod_group_score_df_positive!H196:H200)</f>
        <v>0.37885259258818077</v>
      </c>
      <c r="I196" s="2">
        <f>AVERAGE(eod_group_score_df_positive!I196:I200)</f>
        <v>0.49032623557501137</v>
      </c>
      <c r="J196" s="2">
        <f>AVERAGE(eod_group_score_df_positive!J196:J200)</f>
        <v>0.20912932620666341</v>
      </c>
      <c r="K196" s="2">
        <f>AVERAGE(eod_group_score_df_positive!K196:K200)</f>
        <v>0.83734294796477315</v>
      </c>
      <c r="L196" s="2">
        <f>AVERAGE(eod_group_score_df_positive!L196:L200)</f>
        <v>0.5388635404002089</v>
      </c>
      <c r="M196" s="2">
        <f>AVERAGE(eod_group_score_df_positive!M196:M200)</f>
        <v>0.34798727102487093</v>
      </c>
      <c r="N196" s="2">
        <f>AVERAGE(eod_group_score_df_positive!N196:N200)</f>
        <v>0.54924120478238347</v>
      </c>
      <c r="O196" s="2">
        <f>AVERAGE(eod_group_score_df_positive!O196:O200)</f>
        <v>0.17467795365394187</v>
      </c>
      <c r="P196" s="2">
        <f>AVERAGE(eod_group_score_df_positive!P196:P200)</f>
        <v>0.83308158977029234</v>
      </c>
      <c r="Q196" s="2">
        <f>AVERAGE(eod_group_score_df_positive!Q196:Q200)</f>
        <v>0.46743669950622291</v>
      </c>
      <c r="R196" s="2">
        <f>AVERAGE(eod_group_score_df_positive!R196:R200)</f>
        <v>0.56818622602149893</v>
      </c>
      <c r="S196" s="2">
        <f>AVERAGE(eod_group_score_df_positive!S196:S200)</f>
        <v>0.9107471463780954</v>
      </c>
      <c r="T196" s="2">
        <f>AVERAGE(eod_group_score_df_positive!T196:T200)</f>
        <v>0.4101175013662311</v>
      </c>
      <c r="U196" s="2">
        <f>AVERAGE(eod_group_score_df_positive!U196:U200)</f>
        <v>0.6410813351593353</v>
      </c>
      <c r="V196" s="2">
        <f>AVERAGE(eod_group_score_df_positive!V196:V200)</f>
        <v>0.35674570150039714</v>
      </c>
      <c r="W196" s="2">
        <f>AVERAGE(eod_group_score_df_positive!W196:W200)</f>
        <v>0.36697362172962605</v>
      </c>
      <c r="X196" s="2">
        <f>AVERAGE(eod_group_score_df_positive!X196:X200)</f>
        <v>0.67763808205280152</v>
      </c>
      <c r="Y196" s="2">
        <f>AVERAGE(eod_group_score_df_positive!Y196:Y200)</f>
        <v>0.34755993872616636</v>
      </c>
      <c r="Z196" s="1" t="s">
        <v>277</v>
      </c>
      <c r="AA196" s="2">
        <f>ABS(AVERAGE(eod_group_score_df_negative!C196:C200))</f>
        <v>1.0525017338486604</v>
      </c>
      <c r="AB196" s="2">
        <f>ABS(AVERAGE(eod_group_score_df_negative!D196:D200))</f>
        <v>0.56047601717023832</v>
      </c>
      <c r="AC196" s="2">
        <f>ABS(AVERAGE(eod_group_score_df_negative!E196:E200))</f>
        <v>1.9328623458277925</v>
      </c>
      <c r="AD196" s="2">
        <f>ABS(AVERAGE(eod_group_score_df_negative!F196:F200))</f>
        <v>1.8312500765740711</v>
      </c>
      <c r="AE196" s="2">
        <f>ABS(AVERAGE(eod_group_score_df_negative!G196:G200))</f>
        <v>2.7028177826630353</v>
      </c>
      <c r="AF196" s="2">
        <f>ABS(AVERAGE(eod_group_score_df_negative!H196:H200))</f>
        <v>1.0152894532015515</v>
      </c>
      <c r="AG196" s="2">
        <f>ABS(AVERAGE(eod_group_score_df_negative!I196:I200))</f>
        <v>2.6344305075949572</v>
      </c>
      <c r="AH196" s="2">
        <f>ABS(AVERAGE(eod_group_score_df_negative!J196:J200))</f>
        <v>1.7550105878719631</v>
      </c>
      <c r="AI196" s="2">
        <f>ABS(AVERAGE(eod_group_score_df_negative!K196:K200))</f>
        <v>1.741252415834456</v>
      </c>
      <c r="AJ196" s="2">
        <f>ABS(AVERAGE(eod_group_score_df_negative!L196:L200))</f>
        <v>1.0985604000631306</v>
      </c>
      <c r="AK196" s="2">
        <f>ABS(AVERAGE(eod_group_score_df_negative!M196:M200))</f>
        <v>1.6799492876127595</v>
      </c>
      <c r="AL196" s="2">
        <f>ABS(AVERAGE(eod_group_score_df_negative!N196:N200))</f>
        <v>1.8794032289988583</v>
      </c>
      <c r="AM196" s="2">
        <f>ABS(AVERAGE(eod_group_score_df_negative!O196:O200))</f>
        <v>0.81626583400517672</v>
      </c>
      <c r="AN196" s="2">
        <f>ABS(AVERAGE(eod_group_score_df_negative!P196:P200))</f>
        <v>1.4295109173575771</v>
      </c>
      <c r="AO196" s="2">
        <f>ABS(AVERAGE(eod_group_score_df_negative!Q196:Q200))</f>
        <v>0.76588815125578835</v>
      </c>
      <c r="AP196" s="2">
        <f>ABS(AVERAGE(eod_group_score_df_negative!R196:R200))</f>
        <v>1.8079961285001722</v>
      </c>
      <c r="AQ196" s="2">
        <f>ABS(AVERAGE(eod_group_score_df_negative!S196:S200))</f>
        <v>2.0451903437705754</v>
      </c>
      <c r="AR196" s="2">
        <f>ABS(AVERAGE(eod_group_score_df_negative!T196:T200))</f>
        <v>0.67234379972859004</v>
      </c>
      <c r="AS196" s="2">
        <f>ABS(AVERAGE(eod_group_score_df_negative!U196:U200))</f>
        <v>1.3280416789794918</v>
      </c>
      <c r="AT196" s="2">
        <f>ABS(AVERAGE(eod_group_score_df_negative!V196:V200))</f>
        <v>2.5552959134240032</v>
      </c>
      <c r="AU196" s="2">
        <f>ABS(AVERAGE(eod_group_score_df_negative!W196:W200))</f>
        <v>1.8972391567304114</v>
      </c>
      <c r="AV196" s="2">
        <f>ABS(AVERAGE(eod_group_score_df_negative!X196:X200))</f>
        <v>1.8851263254932724</v>
      </c>
      <c r="AW196" s="2">
        <f>ABS(AVERAGE(eod_group_score_df_negative!Y196:Y200))</f>
        <v>0.87614582432474497</v>
      </c>
      <c r="AX196" t="s">
        <v>277</v>
      </c>
      <c r="AY196" s="4">
        <f t="shared" si="701"/>
        <v>-0.35921644049440393</v>
      </c>
      <c r="AZ196" s="4">
        <f t="shared" si="702"/>
        <v>-0.26595764266300481</v>
      </c>
      <c r="BA196" s="4">
        <f t="shared" si="703"/>
        <v>-0.41121306723156542</v>
      </c>
      <c r="BB196" s="4">
        <f t="shared" si="704"/>
        <v>-0.42522747264919109</v>
      </c>
      <c r="BC196" s="4">
        <f t="shared" si="705"/>
        <v>-0.42919814927018285</v>
      </c>
      <c r="BD196" s="4">
        <f t="shared" si="706"/>
        <v>-0.45650790214339443</v>
      </c>
      <c r="BE196" s="4">
        <f t="shared" si="707"/>
        <v>-0.68616677976821272</v>
      </c>
      <c r="BF196" s="4">
        <f t="shared" si="708"/>
        <v>-0.78705251626153583</v>
      </c>
      <c r="BG196" s="4">
        <f t="shared" si="709"/>
        <v>-0.35054335416856114</v>
      </c>
      <c r="BH196" s="4">
        <f t="shared" si="710"/>
        <v>-0.3418154857956609</v>
      </c>
      <c r="BI196" s="4">
        <f t="shared" si="711"/>
        <v>-0.65680655093209717</v>
      </c>
      <c r="BJ196" s="4">
        <f t="shared" si="712"/>
        <v>-0.5476973103656424</v>
      </c>
      <c r="BK196" s="4">
        <f t="shared" si="713"/>
        <v>-0.64745133714076919</v>
      </c>
      <c r="BL196" s="4">
        <f t="shared" si="714"/>
        <v>-0.26360439438756517</v>
      </c>
      <c r="BM196" s="4">
        <f t="shared" si="715"/>
        <v>-0.24198932792537739</v>
      </c>
      <c r="BN196" s="4">
        <f t="shared" si="716"/>
        <v>-0.52176546977525584</v>
      </c>
      <c r="BO196" s="4">
        <f t="shared" si="717"/>
        <v>-0.38378456959027996</v>
      </c>
      <c r="BP196" s="4">
        <f t="shared" si="718"/>
        <v>-0.24225004450241175</v>
      </c>
      <c r="BQ196" s="4">
        <f t="shared" si="719"/>
        <v>-0.34886613933593708</v>
      </c>
      <c r="BR196" s="4">
        <f t="shared" si="720"/>
        <v>-0.75498584932849011</v>
      </c>
      <c r="BS196" s="4">
        <f t="shared" si="721"/>
        <v>-0.67584882019858894</v>
      </c>
      <c r="BT196" s="4">
        <f t="shared" si="722"/>
        <v>-0.47116630771249018</v>
      </c>
      <c r="BU196" s="4">
        <f t="shared" si="723"/>
        <v>-0.4319550512540874</v>
      </c>
      <c r="BV196" t="s">
        <v>277</v>
      </c>
      <c r="BW196" s="1">
        <f t="shared" si="697"/>
        <v>45225</v>
      </c>
      <c r="BX196">
        <f>group_stock_price_index[[#This Row],[VNINDEX]]</f>
        <v>1055.45</v>
      </c>
      <c r="BY196" s="5">
        <f t="shared" si="724"/>
        <v>0</v>
      </c>
      <c r="BZ196" s="5">
        <f t="shared" si="725"/>
        <v>0</v>
      </c>
      <c r="CA196" s="5">
        <f t="shared" si="726"/>
        <v>0</v>
      </c>
      <c r="CB196" s="5">
        <f t="shared" si="727"/>
        <v>8.9520431934954126E-2</v>
      </c>
      <c r="CC196" s="5">
        <f t="shared" si="728"/>
        <v>0.11470287304076987</v>
      </c>
      <c r="CD196" s="5">
        <f t="shared" ref="CD196:CE196" si="744">IF(AVERAGE(BS196:BS200)&lt;0,0,AVERAGE(BS196:BS200))</f>
        <v>0</v>
      </c>
      <c r="CE196" s="5">
        <f t="shared" si="744"/>
        <v>0</v>
      </c>
      <c r="CF196" s="5">
        <f t="shared" ref="CF196:CG196" si="745">IF(AVERAGE(BE196:BE200)&lt;0,0,AVERAGE(BE196:BE200))</f>
        <v>0</v>
      </c>
      <c r="CG196" s="5">
        <f t="shared" si="745"/>
        <v>0</v>
      </c>
      <c r="CH196" s="5">
        <f t="shared" si="731"/>
        <v>0</v>
      </c>
      <c r="CI196" s="5">
        <f t="shared" si="732"/>
        <v>2.9375882400284915E-2</v>
      </c>
      <c r="CJ196" s="5">
        <f t="shared" si="733"/>
        <v>0</v>
      </c>
      <c r="CK196" s="5">
        <f t="shared" si="734"/>
        <v>0</v>
      </c>
      <c r="CL196" s="5">
        <f t="shared" si="735"/>
        <v>3.8695721673410309E-2</v>
      </c>
      <c r="CM196" s="5">
        <f t="shared" si="736"/>
        <v>0</v>
      </c>
      <c r="CN196" s="5">
        <f t="shared" si="737"/>
        <v>2.342117694739443E-3</v>
      </c>
      <c r="CO196" s="5">
        <f t="shared" si="738"/>
        <v>0</v>
      </c>
      <c r="CP196" s="5">
        <f t="shared" si="739"/>
        <v>0</v>
      </c>
      <c r="CQ196" s="5">
        <f t="shared" si="740"/>
        <v>0</v>
      </c>
      <c r="CR196" s="5">
        <f t="shared" ref="CR196:CS196" si="746">IF(AVERAGE(BH196:BH200)&lt;0,0,AVERAGE(BH196:BH200))</f>
        <v>0</v>
      </c>
      <c r="CS196" s="5">
        <f t="shared" si="746"/>
        <v>0</v>
      </c>
      <c r="CT196" s="5">
        <f t="shared" si="742"/>
        <v>0.32596711302706649</v>
      </c>
      <c r="CU196" s="5">
        <f t="shared" si="743"/>
        <v>0</v>
      </c>
    </row>
    <row r="197" spans="1:99" x14ac:dyDescent="0.25">
      <c r="A197" s="1">
        <f>eod_group_score_df_positive[[#This Row],[date]]</f>
        <v>45224</v>
      </c>
      <c r="B197" s="1" t="s">
        <v>277</v>
      </c>
      <c r="C197" s="2">
        <f>AVERAGE(eod_group_score_df_positive!C197:C201)</f>
        <v>0.41196238869328711</v>
      </c>
      <c r="D197" s="2">
        <f>AVERAGE(eod_group_score_df_positive!D197:D201)</f>
        <v>0.29312965531874779</v>
      </c>
      <c r="E197" s="2">
        <f>AVERAGE(eod_group_score_df_positive!E197:E201)</f>
        <v>0.8055696685322955</v>
      </c>
      <c r="F197" s="2">
        <f>AVERAGE(eod_group_score_df_positive!F197:F201)</f>
        <v>0.74408029781518314</v>
      </c>
      <c r="G197" s="2">
        <f>AVERAGE(eod_group_score_df_positive!G197:G201)</f>
        <v>1.0779496586367008</v>
      </c>
      <c r="H197" s="2">
        <f>AVERAGE(eod_group_score_df_positive!H197:H201)</f>
        <v>0.43016343479679914</v>
      </c>
      <c r="I197" s="2">
        <f>AVERAGE(eod_group_score_df_positive!I197:I201)</f>
        <v>0.5153096116149305</v>
      </c>
      <c r="J197" s="2">
        <f>AVERAGE(eod_group_score_df_positive!J197:J201)</f>
        <v>0.23115215608096884</v>
      </c>
      <c r="K197" s="2">
        <f>AVERAGE(eod_group_score_df_positive!K197:K201)</f>
        <v>0.83687518357593205</v>
      </c>
      <c r="L197" s="2">
        <f>AVERAGE(eod_group_score_df_positive!L197:L201)</f>
        <v>0.28470364558408384</v>
      </c>
      <c r="M197" s="2">
        <f>AVERAGE(eod_group_score_df_positive!M197:M201)</f>
        <v>0.34517512490414448</v>
      </c>
      <c r="N197" s="2">
        <f>AVERAGE(eod_group_score_df_positive!N197:N201)</f>
        <v>0.54739541347758924</v>
      </c>
      <c r="O197" s="2">
        <f>AVERAGE(eod_group_score_df_positive!O197:O201)</f>
        <v>0.16657090692122717</v>
      </c>
      <c r="P197" s="2">
        <f>AVERAGE(eod_group_score_df_positive!P197:P201)</f>
        <v>0.84636135353317132</v>
      </c>
      <c r="Q197" s="2">
        <f>AVERAGE(eod_group_score_df_positive!Q197:Q201)</f>
        <v>0.47188044715472383</v>
      </c>
      <c r="R197" s="2">
        <f>AVERAGE(eod_group_score_df_positive!R197:R201)</f>
        <v>0.56826420985689385</v>
      </c>
      <c r="S197" s="2">
        <f>AVERAGE(eod_group_score_df_positive!S197:S201)</f>
        <v>0.9158262915209866</v>
      </c>
      <c r="T197" s="2">
        <f>AVERAGE(eod_group_score_df_positive!T197:T201)</f>
        <v>0.37034435769391244</v>
      </c>
      <c r="U197" s="2">
        <f>AVERAGE(eod_group_score_df_positive!U197:U201)</f>
        <v>0.60836375053654101</v>
      </c>
      <c r="V197" s="2">
        <f>AVERAGE(eod_group_score_df_positive!V197:V201)</f>
        <v>0.35874555057830804</v>
      </c>
      <c r="W197" s="2">
        <f>AVERAGE(eod_group_score_df_positive!W197:W201)</f>
        <v>0.36798574703763376</v>
      </c>
      <c r="X197" s="2">
        <f>AVERAGE(eod_group_score_df_positive!X197:X201)</f>
        <v>0.68813284705850664</v>
      </c>
      <c r="Y197" s="2">
        <f>AVERAGE(eod_group_score_df_positive!Y197:Y201)</f>
        <v>0.27741874214709517</v>
      </c>
      <c r="Z197" s="1" t="s">
        <v>277</v>
      </c>
      <c r="AA197" s="2">
        <f>ABS(AVERAGE(eod_group_score_df_negative!C197:C201))</f>
        <v>0.29820477579201993</v>
      </c>
      <c r="AB197" s="2">
        <f>ABS(AVERAGE(eod_group_score_df_negative!D197:D201))</f>
        <v>3.7713694214841456E-2</v>
      </c>
      <c r="AC197" s="2">
        <f>ABS(AVERAGE(eod_group_score_df_negative!E197:E201))</f>
        <v>0.27001633087539079</v>
      </c>
      <c r="AD197" s="2">
        <f>ABS(AVERAGE(eod_group_score_df_negative!F197:F201))</f>
        <v>0.28948769932382723</v>
      </c>
      <c r="AE197" s="2">
        <f>ABS(AVERAGE(eod_group_score_df_negative!G197:G201))</f>
        <v>0.63552975913214671</v>
      </c>
      <c r="AF197" s="2">
        <f>ABS(AVERAGE(eod_group_score_df_negative!H197:H201))</f>
        <v>7.7582524101923928E-2</v>
      </c>
      <c r="AG197" s="2">
        <f>ABS(AVERAGE(eod_group_score_df_negative!I197:I201))</f>
        <v>0.32358004801833073</v>
      </c>
      <c r="AH197" s="2">
        <f>ABS(AVERAGE(eod_group_score_df_negative!J197:J201))</f>
        <v>0.23321578897938616</v>
      </c>
      <c r="AI197" s="2">
        <f>ABS(AVERAGE(eod_group_score_df_negative!K197:K201))</f>
        <v>0.3245650164414432</v>
      </c>
      <c r="AJ197" s="2">
        <f>ABS(AVERAGE(eod_group_score_df_negative!L197:L201))</f>
        <v>0.47975015117511477</v>
      </c>
      <c r="AK197" s="2">
        <f>ABS(AVERAGE(eod_group_score_df_negative!M197:M201))</f>
        <v>0.25170319645142253</v>
      </c>
      <c r="AL197" s="2">
        <f>ABS(AVERAGE(eod_group_score_df_negative!N197:N201))</f>
        <v>0.27603401461926602</v>
      </c>
      <c r="AM197" s="2">
        <f>ABS(AVERAGE(eod_group_score_df_negative!O197:O201))</f>
        <v>0.18918899324231023</v>
      </c>
      <c r="AN197" s="2">
        <f>ABS(AVERAGE(eod_group_score_df_negative!P197:P201))</f>
        <v>0.60285666973102536</v>
      </c>
      <c r="AO197" s="2">
        <f>ABS(AVERAGE(eod_group_score_df_negative!Q197:Q201))</f>
        <v>0.20661002654079516</v>
      </c>
      <c r="AP197" s="2">
        <f>ABS(AVERAGE(eod_group_score_df_negative!R197:R201))</f>
        <v>0.11371902993358325</v>
      </c>
      <c r="AQ197" s="2">
        <f>ABS(AVERAGE(eod_group_score_df_negative!S197:S201))</f>
        <v>0.18947549765510874</v>
      </c>
      <c r="AR197" s="2">
        <f>ABS(AVERAGE(eod_group_score_df_negative!T197:T201))</f>
        <v>0.22260451637806228</v>
      </c>
      <c r="AS197" s="2">
        <f>ABS(AVERAGE(eod_group_score_df_negative!U197:U201))</f>
        <v>0.76444509331066646</v>
      </c>
      <c r="AT197" s="2">
        <f>ABS(AVERAGE(eod_group_score_df_negative!V197:V201))</f>
        <v>0.4050356874704103</v>
      </c>
      <c r="AU197" s="2">
        <f>ABS(AVERAGE(eod_group_score_df_negative!W197:W201))</f>
        <v>0.2014184464229079</v>
      </c>
      <c r="AV197" s="2">
        <f>ABS(AVERAGE(eod_group_score_df_negative!X197:X201))</f>
        <v>0.32921873031672649</v>
      </c>
      <c r="AW197" s="2">
        <f>ABS(AVERAGE(eod_group_score_df_negative!Y197:Y201))</f>
        <v>8.5910379864183664E-2</v>
      </c>
      <c r="AX197" t="s">
        <v>277</v>
      </c>
      <c r="AY197" s="4">
        <f t="shared" si="701"/>
        <v>0.16018427574543367</v>
      </c>
      <c r="AZ197" s="4">
        <f t="shared" si="702"/>
        <v>0.77201479631971559</v>
      </c>
      <c r="BA197" s="4">
        <f t="shared" si="703"/>
        <v>0.49791772852364041</v>
      </c>
      <c r="BB197" s="4">
        <f t="shared" si="704"/>
        <v>0.43982843871878824</v>
      </c>
      <c r="BC197" s="4">
        <f t="shared" si="705"/>
        <v>0.25819971627125643</v>
      </c>
      <c r="BD197" s="4">
        <f t="shared" si="706"/>
        <v>0.69440416908409563</v>
      </c>
      <c r="BE197" s="4">
        <f t="shared" si="707"/>
        <v>0.22855158767890701</v>
      </c>
      <c r="BF197" s="4">
        <f t="shared" si="708"/>
        <v>-4.443960700493888E-3</v>
      </c>
      <c r="BG197" s="4">
        <f t="shared" si="709"/>
        <v>0.4410990485147876</v>
      </c>
      <c r="BH197" s="4">
        <f t="shared" si="710"/>
        <v>-0.25514492362769986</v>
      </c>
      <c r="BI197" s="4">
        <f t="shared" si="711"/>
        <v>0.15660131237542413</v>
      </c>
      <c r="BJ197" s="4">
        <f t="shared" si="712"/>
        <v>0.32955028032639677</v>
      </c>
      <c r="BK197" s="4">
        <f t="shared" si="713"/>
        <v>-6.3576828953139097E-2</v>
      </c>
      <c r="BL197" s="4">
        <f t="shared" si="714"/>
        <v>0.16802487955102829</v>
      </c>
      <c r="BM197" s="4">
        <f t="shared" si="715"/>
        <v>0.39097147402687349</v>
      </c>
      <c r="BN197" s="4">
        <f t="shared" si="716"/>
        <v>0.66650491302830051</v>
      </c>
      <c r="BO197" s="4">
        <f t="shared" si="717"/>
        <v>0.65715155894871757</v>
      </c>
      <c r="BP197" s="4">
        <f t="shared" si="718"/>
        <v>0.24916118029075954</v>
      </c>
      <c r="BQ197" s="4">
        <f t="shared" si="719"/>
        <v>-0.11369488437786986</v>
      </c>
      <c r="BR197" s="4">
        <f t="shared" si="720"/>
        <v>-6.0606538346454658E-2</v>
      </c>
      <c r="BS197" s="4">
        <f t="shared" si="721"/>
        <v>0.29252910766676427</v>
      </c>
      <c r="BT197" s="4">
        <f t="shared" si="722"/>
        <v>0.35279260849801652</v>
      </c>
      <c r="BU197" s="4">
        <f t="shared" si="723"/>
        <v>0.52709334507176253</v>
      </c>
      <c r="BV197" t="s">
        <v>277</v>
      </c>
      <c r="BW197" s="1">
        <f t="shared" si="697"/>
        <v>45224</v>
      </c>
      <c r="BX197">
        <f>group_stock_price_index[[#This Row],[VNINDEX]]</f>
        <v>1101.6600000000001</v>
      </c>
      <c r="BY197" s="5">
        <f t="shared" si="724"/>
        <v>0</v>
      </c>
      <c r="BZ197" s="5">
        <f t="shared" si="725"/>
        <v>0</v>
      </c>
      <c r="CA197" s="5">
        <f t="shared" si="726"/>
        <v>0</v>
      </c>
      <c r="CB197" s="5">
        <f t="shared" si="727"/>
        <v>6.7543248207906584E-3</v>
      </c>
      <c r="CC197" s="5">
        <f t="shared" si="728"/>
        <v>0.10515231084080487</v>
      </c>
      <c r="CD197" s="5">
        <f t="shared" ref="CD197:CE197" si="747">IF(AVERAGE(BS197:BS201)&lt;0,0,AVERAGE(BS197:BS201))</f>
        <v>0</v>
      </c>
      <c r="CE197" s="5">
        <f t="shared" si="747"/>
        <v>0</v>
      </c>
      <c r="CF197" s="5">
        <f t="shared" ref="CF197:CG197" si="748">IF(AVERAGE(BE197:BE201)&lt;0,0,AVERAGE(BE197:BE201))</f>
        <v>0</v>
      </c>
      <c r="CG197" s="5">
        <f t="shared" si="748"/>
        <v>0</v>
      </c>
      <c r="CH197" s="5">
        <f t="shared" si="731"/>
        <v>0</v>
      </c>
      <c r="CI197" s="5">
        <f t="shared" si="732"/>
        <v>0</v>
      </c>
      <c r="CJ197" s="5">
        <f t="shared" si="733"/>
        <v>0</v>
      </c>
      <c r="CK197" s="5">
        <f t="shared" si="734"/>
        <v>0</v>
      </c>
      <c r="CL197" s="5">
        <f t="shared" si="735"/>
        <v>0.11778270585700823</v>
      </c>
      <c r="CM197" s="5">
        <f t="shared" si="736"/>
        <v>0</v>
      </c>
      <c r="CN197" s="5">
        <f t="shared" si="737"/>
        <v>0</v>
      </c>
      <c r="CO197" s="5">
        <f t="shared" si="738"/>
        <v>0</v>
      </c>
      <c r="CP197" s="5">
        <f t="shared" si="739"/>
        <v>0</v>
      </c>
      <c r="CQ197" s="5">
        <f t="shared" si="740"/>
        <v>0</v>
      </c>
      <c r="CR197" s="5">
        <f t="shared" ref="CR197:CS197" si="749">IF(AVERAGE(BH197:BH201)&lt;0,0,AVERAGE(BH197:BH201))</f>
        <v>0</v>
      </c>
      <c r="CS197" s="5">
        <f t="shared" si="749"/>
        <v>0</v>
      </c>
      <c r="CT197" s="5">
        <f t="shared" si="742"/>
        <v>0.273915042692504</v>
      </c>
      <c r="CU197" s="5">
        <f t="shared" si="743"/>
        <v>0</v>
      </c>
    </row>
    <row r="198" spans="1:99" x14ac:dyDescent="0.25">
      <c r="A198" s="1">
        <f>eod_group_score_df_positive[[#This Row],[date]]</f>
        <v>45223</v>
      </c>
      <c r="B198" s="1" t="s">
        <v>277</v>
      </c>
      <c r="C198" s="2">
        <f>AVERAGE(eod_group_score_df_positive!C198:C202)</f>
        <v>0.48410446915503308</v>
      </c>
      <c r="D198" s="2">
        <f>AVERAGE(eod_group_score_df_positive!D198:D202)</f>
        <v>0.30455986872637497</v>
      </c>
      <c r="E198" s="2">
        <f>AVERAGE(eod_group_score_df_positive!E198:E202)</f>
        <v>0.7914103818489624</v>
      </c>
      <c r="F198" s="2">
        <f>AVERAGE(eod_group_score_df_positive!F198:F202)</f>
        <v>0.80160175988739613</v>
      </c>
      <c r="G198" s="2">
        <f>AVERAGE(eod_group_score_df_positive!G198:G202)</f>
        <v>1.101909513142338</v>
      </c>
      <c r="H198" s="2">
        <f>AVERAGE(eod_group_score_df_positive!H198:H202)</f>
        <v>0.39808129641472983</v>
      </c>
      <c r="I198" s="2">
        <f>AVERAGE(eod_group_score_df_positive!I198:I202)</f>
        <v>0.52417619189714615</v>
      </c>
      <c r="J198" s="2">
        <f>AVERAGE(eod_group_score_df_positive!J198:J202)</f>
        <v>0.35729378208617624</v>
      </c>
      <c r="K198" s="2">
        <f>AVERAGE(eod_group_score_df_positive!K198:K202)</f>
        <v>0.87447362103377058</v>
      </c>
      <c r="L198" s="2">
        <f>AVERAGE(eod_group_score_df_positive!L198:L202)</f>
        <v>0.30389533780347766</v>
      </c>
      <c r="M198" s="2">
        <f>AVERAGE(eod_group_score_df_positive!M198:M202)</f>
        <v>0.3459157406396246</v>
      </c>
      <c r="N198" s="2">
        <f>AVERAGE(eod_group_score_df_positive!N198:N202)</f>
        <v>0.53897954972755602</v>
      </c>
      <c r="O198" s="2">
        <f>AVERAGE(eod_group_score_df_positive!O198:O202)</f>
        <v>0.17674241944122787</v>
      </c>
      <c r="P198" s="2">
        <f>AVERAGE(eod_group_score_df_positive!P198:P202)</f>
        <v>1.0112812602038763</v>
      </c>
      <c r="Q198" s="2">
        <f>AVERAGE(eod_group_score_df_positive!Q198:Q202)</f>
        <v>0.47694217220606278</v>
      </c>
      <c r="R198" s="2">
        <f>AVERAGE(eod_group_score_df_positive!R198:R202)</f>
        <v>0.57012087354761365</v>
      </c>
      <c r="S198" s="2">
        <f>AVERAGE(eod_group_score_df_positive!S198:S202)</f>
        <v>0.92687538319548024</v>
      </c>
      <c r="T198" s="2">
        <f>AVERAGE(eod_group_score_df_positive!T198:T202)</f>
        <v>0.3439242754863252</v>
      </c>
      <c r="U198" s="2">
        <f>AVERAGE(eod_group_score_df_positive!U198:U202)</f>
        <v>0.60831233051761679</v>
      </c>
      <c r="V198" s="2">
        <f>AVERAGE(eod_group_score_df_positive!V198:V202)</f>
        <v>0.36023879830589234</v>
      </c>
      <c r="W198" s="2">
        <f>AVERAGE(eod_group_score_df_positive!W198:W202)</f>
        <v>0.34913964467066028</v>
      </c>
      <c r="X198" s="2">
        <f>AVERAGE(eod_group_score_df_positive!X198:X202)</f>
        <v>0.61645259831663268</v>
      </c>
      <c r="Y198" s="2">
        <f>AVERAGE(eod_group_score_df_positive!Y198:Y202)</f>
        <v>0.27449892760493805</v>
      </c>
      <c r="Z198" s="1" t="s">
        <v>277</v>
      </c>
      <c r="AA198" s="2">
        <f>ABS(AVERAGE(eod_group_score_df_negative!C198:C202))</f>
        <v>0.42728140981287882</v>
      </c>
      <c r="AB198" s="2">
        <f>ABS(AVERAGE(eod_group_score_df_negative!D198:D202))</f>
        <v>5.9768706948874997E-2</v>
      </c>
      <c r="AC198" s="2">
        <f>ABS(AVERAGE(eod_group_score_df_negative!E198:E202))</f>
        <v>0.92433825074049802</v>
      </c>
      <c r="AD198" s="2">
        <f>ABS(AVERAGE(eod_group_score_df_negative!F198:F202))</f>
        <v>0.45664220642596814</v>
      </c>
      <c r="AE198" s="2">
        <f>ABS(AVERAGE(eod_group_score_df_negative!G198:G202))</f>
        <v>0.77521770669727297</v>
      </c>
      <c r="AF198" s="2">
        <f>ABS(AVERAGE(eod_group_score_df_negative!H198:H202))</f>
        <v>0.27329893085224632</v>
      </c>
      <c r="AG198" s="2">
        <f>ABS(AVERAGE(eod_group_score_df_negative!I198:I202))</f>
        <v>0.59631634438683512</v>
      </c>
      <c r="AH198" s="2">
        <f>ABS(AVERAGE(eod_group_score_df_negative!J198:J202))</f>
        <v>8.2459662778215759E-2</v>
      </c>
      <c r="AI198" s="2">
        <f>ABS(AVERAGE(eod_group_score_df_negative!K198:K202))</f>
        <v>0.57979138092509341</v>
      </c>
      <c r="AJ198" s="2">
        <f>ABS(AVERAGE(eod_group_score_df_negative!L198:L202))</f>
        <v>0.84532492405382231</v>
      </c>
      <c r="AK198" s="2">
        <f>ABS(AVERAGE(eod_group_score_df_negative!M198:M202))</f>
        <v>0.3879747450006496</v>
      </c>
      <c r="AL198" s="2">
        <f>ABS(AVERAGE(eod_group_score_df_negative!N198:N202))</f>
        <v>0.47240849172517496</v>
      </c>
      <c r="AM198" s="2">
        <f>ABS(AVERAGE(eod_group_score_df_negative!O198:O202))</f>
        <v>0.38081408791884519</v>
      </c>
      <c r="AN198" s="2">
        <f>ABS(AVERAGE(eod_group_score_df_negative!P198:P202))</f>
        <v>0.778003994591838</v>
      </c>
      <c r="AO198" s="2">
        <f>ABS(AVERAGE(eod_group_score_df_negative!Q198:Q202))</f>
        <v>0.30230945703466183</v>
      </c>
      <c r="AP198" s="2">
        <f>ABS(AVERAGE(eod_group_score_df_negative!R198:R202))</f>
        <v>0.21166190335526194</v>
      </c>
      <c r="AQ198" s="2">
        <f>ABS(AVERAGE(eod_group_score_df_negative!S198:S202))</f>
        <v>0.5344496493674713</v>
      </c>
      <c r="AR198" s="2">
        <f>ABS(AVERAGE(eod_group_score_df_negative!T198:T202))</f>
        <v>0.38150993555305307</v>
      </c>
      <c r="AS198" s="2">
        <f>ABS(AVERAGE(eod_group_score_df_negative!U198:U202))</f>
        <v>1.8397178087556174</v>
      </c>
      <c r="AT198" s="2">
        <f>ABS(AVERAGE(eod_group_score_df_negative!V198:V202))</f>
        <v>0.88561293218305115</v>
      </c>
      <c r="AU198" s="2">
        <f>ABS(AVERAGE(eod_group_score_df_negative!W198:W202))</f>
        <v>1.0338153928238696</v>
      </c>
      <c r="AV198" s="2">
        <f>ABS(AVERAGE(eod_group_score_df_negative!X198:X202))</f>
        <v>0.76196340004983321</v>
      </c>
      <c r="AW198" s="2">
        <f>ABS(AVERAGE(eod_group_score_df_negative!Y198:Y202))</f>
        <v>0.26087637079745168</v>
      </c>
      <c r="AX198" t="s">
        <v>277</v>
      </c>
      <c r="AY198" s="4">
        <f t="shared" si="701"/>
        <v>6.2347969892295081E-2</v>
      </c>
      <c r="AZ198" s="4">
        <f t="shared" si="702"/>
        <v>0.67189668371140465</v>
      </c>
      <c r="BA198" s="4">
        <f t="shared" si="703"/>
        <v>-7.7475141968154637E-2</v>
      </c>
      <c r="BB198" s="4">
        <f t="shared" si="704"/>
        <v>0.27415951333520339</v>
      </c>
      <c r="BC198" s="4">
        <f t="shared" si="705"/>
        <v>0.17403818078615835</v>
      </c>
      <c r="BD198" s="4">
        <f t="shared" si="706"/>
        <v>0.18585945861176434</v>
      </c>
      <c r="BE198" s="4">
        <f t="shared" si="707"/>
        <v>-6.4382537280378224E-2</v>
      </c>
      <c r="BF198" s="4">
        <f t="shared" si="708"/>
        <v>0.6249732037749286</v>
      </c>
      <c r="BG198" s="4">
        <f t="shared" si="709"/>
        <v>0.20263310999834724</v>
      </c>
      <c r="BH198" s="4">
        <f t="shared" si="710"/>
        <v>-0.47112777612824114</v>
      </c>
      <c r="BI198" s="4">
        <f t="shared" si="711"/>
        <v>-5.7309646580758045E-2</v>
      </c>
      <c r="BJ198" s="4">
        <f t="shared" si="712"/>
        <v>6.5821480256737216E-2</v>
      </c>
      <c r="BK198" s="4">
        <f t="shared" si="713"/>
        <v>-0.36601073753736452</v>
      </c>
      <c r="BL198" s="4">
        <f t="shared" si="714"/>
        <v>0.13037455318362415</v>
      </c>
      <c r="BM198" s="4">
        <f t="shared" si="715"/>
        <v>0.22410311203527022</v>
      </c>
      <c r="BN198" s="4">
        <f t="shared" si="716"/>
        <v>0.45851479564749315</v>
      </c>
      <c r="BO198" s="4">
        <f t="shared" si="717"/>
        <v>0.26854103302381083</v>
      </c>
      <c r="BP198" s="4">
        <f t="shared" si="718"/>
        <v>-5.1811259373715453E-2</v>
      </c>
      <c r="BQ198" s="4">
        <f t="shared" si="719"/>
        <v>-0.50301892059367281</v>
      </c>
      <c r="BR198" s="4">
        <f t="shared" si="720"/>
        <v>-0.42169876319951161</v>
      </c>
      <c r="BS198" s="4">
        <f t="shared" si="721"/>
        <v>-0.49508171241316834</v>
      </c>
      <c r="BT198" s="4">
        <f t="shared" si="722"/>
        <v>-0.10556377893585286</v>
      </c>
      <c r="BU198" s="4">
        <f t="shared" si="723"/>
        <v>2.5444873620686936E-2</v>
      </c>
      <c r="BV198" t="s">
        <v>277</v>
      </c>
      <c r="BW198" s="1">
        <f t="shared" si="697"/>
        <v>45223</v>
      </c>
      <c r="BX198">
        <f>group_stock_price_index[[#This Row],[VNINDEX]]</f>
        <v>1105.9000000000001</v>
      </c>
      <c r="BY198" s="5">
        <f t="shared" si="724"/>
        <v>0</v>
      </c>
      <c r="BZ198" s="5">
        <f t="shared" si="725"/>
        <v>0</v>
      </c>
      <c r="CA198" s="5">
        <f t="shared" si="726"/>
        <v>0</v>
      </c>
      <c r="CB198" s="5">
        <f t="shared" si="727"/>
        <v>0</v>
      </c>
      <c r="CC198" s="5">
        <f t="shared" si="728"/>
        <v>0</v>
      </c>
      <c r="CD198" s="5">
        <f t="shared" ref="CD198:CE198" si="750">IF(AVERAGE(BS198:BS202)&lt;0,0,AVERAGE(BS198:BS202))</f>
        <v>0</v>
      </c>
      <c r="CE198" s="5">
        <f t="shared" si="750"/>
        <v>0</v>
      </c>
      <c r="CF198" s="5">
        <f t="shared" ref="CF198:CG198" si="751">IF(AVERAGE(BE198:BE202)&lt;0,0,AVERAGE(BE198:BE202))</f>
        <v>0</v>
      </c>
      <c r="CG198" s="5">
        <f t="shared" si="751"/>
        <v>0</v>
      </c>
      <c r="CH198" s="5">
        <f t="shared" si="731"/>
        <v>0</v>
      </c>
      <c r="CI198" s="5">
        <f t="shared" si="732"/>
        <v>0</v>
      </c>
      <c r="CJ198" s="5">
        <f t="shared" si="733"/>
        <v>0</v>
      </c>
      <c r="CK198" s="5">
        <f t="shared" si="734"/>
        <v>0</v>
      </c>
      <c r="CL198" s="5">
        <f t="shared" si="735"/>
        <v>1.4209799137220419E-2</v>
      </c>
      <c r="CM198" s="5">
        <f t="shared" si="736"/>
        <v>0</v>
      </c>
      <c r="CN198" s="5">
        <f t="shared" si="737"/>
        <v>0</v>
      </c>
      <c r="CO198" s="5">
        <f t="shared" si="738"/>
        <v>0</v>
      </c>
      <c r="CP198" s="5">
        <f t="shared" si="739"/>
        <v>0</v>
      </c>
      <c r="CQ198" s="5">
        <f t="shared" si="740"/>
        <v>0</v>
      </c>
      <c r="CR198" s="5">
        <f t="shared" ref="CR198:CS198" si="752">IF(AVERAGE(BH198:BH202)&lt;0,0,AVERAGE(BH198:BH202))</f>
        <v>0</v>
      </c>
      <c r="CS198" s="5">
        <f t="shared" si="752"/>
        <v>0</v>
      </c>
      <c r="CT198" s="5">
        <f t="shared" si="742"/>
        <v>0</v>
      </c>
      <c r="CU198" s="5">
        <f t="shared" si="743"/>
        <v>0</v>
      </c>
    </row>
    <row r="199" spans="1:99" x14ac:dyDescent="0.25">
      <c r="A199" s="1">
        <f>eod_group_score_df_positive[[#This Row],[date]]</f>
        <v>45222</v>
      </c>
      <c r="B199" s="1" t="s">
        <v>277</v>
      </c>
      <c r="C199" s="2">
        <f>AVERAGE(eod_group_score_df_positive!C199:C203)</f>
        <v>0.44900004120985371</v>
      </c>
      <c r="D199" s="2">
        <f>AVERAGE(eod_group_score_df_positive!D199:D203)</f>
        <v>0.27025598942319684</v>
      </c>
      <c r="E199" s="2">
        <f>AVERAGE(eod_group_score_df_positive!E199:E203)</f>
        <v>0.6687435388772438</v>
      </c>
      <c r="F199" s="2">
        <f>AVERAGE(eod_group_score_df_positive!F199:F203)</f>
        <v>0.5699272567677679</v>
      </c>
      <c r="G199" s="2">
        <f>AVERAGE(eod_group_score_df_positive!G199:G203)</f>
        <v>0.95857768803073673</v>
      </c>
      <c r="H199" s="2">
        <f>AVERAGE(eod_group_score_df_positive!H199:H203)</f>
        <v>0.36441498244329623</v>
      </c>
      <c r="I199" s="2">
        <f>AVERAGE(eod_group_score_df_positive!I199:I203)</f>
        <v>0.32647864601941295</v>
      </c>
      <c r="J199" s="2">
        <f>AVERAGE(eod_group_score_df_positive!J199:J203)</f>
        <v>0.344868700051221</v>
      </c>
      <c r="K199" s="2">
        <f>AVERAGE(eod_group_score_df_positive!K199:K203)</f>
        <v>0.82228271954297438</v>
      </c>
      <c r="L199" s="2">
        <f>AVERAGE(eod_group_score_df_positive!L199:L203)</f>
        <v>0.28140795517348527</v>
      </c>
      <c r="M199" s="2">
        <f>AVERAGE(eod_group_score_df_positive!M199:M203)</f>
        <v>0.15658524030132998</v>
      </c>
      <c r="N199" s="2">
        <f>AVERAGE(eod_group_score_df_positive!N199:N203)</f>
        <v>0.44329468019556317</v>
      </c>
      <c r="O199" s="2">
        <f>AVERAGE(eod_group_score_df_positive!O199:O203)</f>
        <v>0.15877091237916297</v>
      </c>
      <c r="P199" s="2">
        <f>AVERAGE(eod_group_score_df_positive!P199:P203)</f>
        <v>1.1347576556087113</v>
      </c>
      <c r="Q199" s="2">
        <f>AVERAGE(eod_group_score_df_positive!Q199:Q203)</f>
        <v>0.31729108279166296</v>
      </c>
      <c r="R199" s="2">
        <f>AVERAGE(eod_group_score_df_positive!R199:R203)</f>
        <v>0.60225455082762402</v>
      </c>
      <c r="S199" s="2">
        <f>AVERAGE(eod_group_score_df_positive!S199:S203)</f>
        <v>0.80660175202904194</v>
      </c>
      <c r="T199" s="2">
        <f>AVERAGE(eod_group_score_df_positive!T199:T203)</f>
        <v>0.31656404902936891</v>
      </c>
      <c r="U199" s="2">
        <f>AVERAGE(eod_group_score_df_positive!U199:U203)</f>
        <v>0.5846634664212389</v>
      </c>
      <c r="V199" s="2">
        <f>AVERAGE(eod_group_score_df_positive!V199:V203)</f>
        <v>0.33394839652088898</v>
      </c>
      <c r="W199" s="2">
        <f>AVERAGE(eod_group_score_df_positive!W199:W203)</f>
        <v>0.39249377267736829</v>
      </c>
      <c r="X199" s="2">
        <f>AVERAGE(eod_group_score_df_positive!X199:X203)</f>
        <v>0.42892176377600871</v>
      </c>
      <c r="Y199" s="2">
        <f>AVERAGE(eod_group_score_df_positive!Y199:Y203)</f>
        <v>0.13453264859951641</v>
      </c>
      <c r="Z199" s="1" t="s">
        <v>277</v>
      </c>
      <c r="AA199" s="2">
        <f>ABS(AVERAGE(eod_group_score_df_negative!C199:C203))</f>
        <v>1.1330638160590523</v>
      </c>
      <c r="AB199" s="2">
        <f>ABS(AVERAGE(eod_group_score_df_negative!D199:D203))</f>
        <v>0.15373589324768827</v>
      </c>
      <c r="AC199" s="2">
        <f>ABS(AVERAGE(eod_group_score_df_negative!E199:E203))</f>
        <v>1.2987880306474939</v>
      </c>
      <c r="AD199" s="2">
        <f>ABS(AVERAGE(eod_group_score_df_negative!F199:F203))</f>
        <v>1.5187214423961664</v>
      </c>
      <c r="AE199" s="2">
        <f>ABS(AVERAGE(eod_group_score_df_negative!G199:G203))</f>
        <v>1.3048502991336863</v>
      </c>
      <c r="AF199" s="2">
        <f>ABS(AVERAGE(eod_group_score_df_negative!H199:H203))</f>
        <v>0.46074385299759407</v>
      </c>
      <c r="AG199" s="2">
        <f>ABS(AVERAGE(eod_group_score_df_negative!I199:I203))</f>
        <v>0.83697697771723278</v>
      </c>
      <c r="AH199" s="2">
        <f>ABS(AVERAGE(eod_group_score_df_negative!J199:J203))</f>
        <v>0.59399619580332597</v>
      </c>
      <c r="AI199" s="2">
        <f>ABS(AVERAGE(eod_group_score_df_negative!K199:K203))</f>
        <v>1.2594797088901959</v>
      </c>
      <c r="AJ199" s="2">
        <f>ABS(AVERAGE(eod_group_score_df_negative!L199:L203))</f>
        <v>0.85753514361105942</v>
      </c>
      <c r="AK199" s="2">
        <f>ABS(AVERAGE(eod_group_score_df_negative!M199:M203))</f>
        <v>0.5972399866007797</v>
      </c>
      <c r="AL199" s="2">
        <f>ABS(AVERAGE(eod_group_score_df_negative!N199:N203))</f>
        <v>0.80735971227439474</v>
      </c>
      <c r="AM199" s="2">
        <f>ABS(AVERAGE(eod_group_score_df_negative!O199:O203))</f>
        <v>0.45508619279601098</v>
      </c>
      <c r="AN199" s="2">
        <f>ABS(AVERAGE(eod_group_score_df_negative!P199:P203))</f>
        <v>0.9928785630823086</v>
      </c>
      <c r="AO199" s="2">
        <f>ABS(AVERAGE(eod_group_score_df_negative!Q199:Q203))</f>
        <v>0.41596124474615498</v>
      </c>
      <c r="AP199" s="2">
        <f>ABS(AVERAGE(eod_group_score_df_negative!R199:R203))</f>
        <v>0.59161436584657112</v>
      </c>
      <c r="AQ199" s="2">
        <f>ABS(AVERAGE(eod_group_score_df_negative!S199:S203))</f>
        <v>0.7689276999018051</v>
      </c>
      <c r="AR199" s="2">
        <f>ABS(AVERAGE(eod_group_score_df_negative!T199:T203))</f>
        <v>0.6625044833260354</v>
      </c>
      <c r="AS199" s="2">
        <f>ABS(AVERAGE(eod_group_score_df_negative!U199:U203))</f>
        <v>3.8912823773230385</v>
      </c>
      <c r="AT199" s="2">
        <f>ABS(AVERAGE(eod_group_score_df_negative!V199:V203))</f>
        <v>1.6301269073287199</v>
      </c>
      <c r="AU199" s="2">
        <f>ABS(AVERAGE(eod_group_score_df_negative!W199:W203))</f>
        <v>1.245232787253348</v>
      </c>
      <c r="AV199" s="2">
        <f>ABS(AVERAGE(eod_group_score_df_negative!X199:X203))</f>
        <v>1.3200126083656554</v>
      </c>
      <c r="AW199" s="2">
        <f>ABS(AVERAGE(eod_group_score_df_negative!Y199:Y203))</f>
        <v>0.45564415111528833</v>
      </c>
      <c r="AX199" t="s">
        <v>277</v>
      </c>
      <c r="AY199" s="4">
        <f t="shared" si="701"/>
        <v>-0.43238695562522239</v>
      </c>
      <c r="AZ199" s="4">
        <f t="shared" si="702"/>
        <v>0.27481680885375553</v>
      </c>
      <c r="BA199" s="4">
        <f t="shared" si="703"/>
        <v>-0.32022077893389989</v>
      </c>
      <c r="BB199" s="4">
        <f t="shared" si="704"/>
        <v>-0.45426221556942126</v>
      </c>
      <c r="BC199" s="4">
        <f t="shared" si="705"/>
        <v>-0.15298591917507962</v>
      </c>
      <c r="BD199" s="4">
        <f t="shared" si="706"/>
        <v>-0.11673979168244426</v>
      </c>
      <c r="BE199" s="4">
        <f t="shared" si="707"/>
        <v>-0.43877765621886211</v>
      </c>
      <c r="BF199" s="4">
        <f t="shared" si="708"/>
        <v>-0.26534967581821367</v>
      </c>
      <c r="BG199" s="4">
        <f t="shared" si="709"/>
        <v>-0.21001291183657109</v>
      </c>
      <c r="BH199" s="4">
        <f t="shared" si="710"/>
        <v>-0.50584369759332537</v>
      </c>
      <c r="BI199" s="4">
        <f t="shared" si="711"/>
        <v>-0.58455823786946881</v>
      </c>
      <c r="BJ199" s="4">
        <f t="shared" si="712"/>
        <v>-0.29109963093787067</v>
      </c>
      <c r="BK199" s="4">
        <f t="shared" si="713"/>
        <v>-0.48271051669637299</v>
      </c>
      <c r="BL199" s="4">
        <f t="shared" si="714"/>
        <v>6.6683905490991624E-2</v>
      </c>
      <c r="BM199" s="4">
        <f t="shared" si="715"/>
        <v>-0.13456508523582292</v>
      </c>
      <c r="BN199" s="4">
        <f t="shared" si="716"/>
        <v>8.9123561493615732E-3</v>
      </c>
      <c r="BO199" s="4">
        <f t="shared" si="717"/>
        <v>2.3911994841522285E-2</v>
      </c>
      <c r="BP199" s="4">
        <f t="shared" si="718"/>
        <v>-0.35333628123499866</v>
      </c>
      <c r="BQ199" s="4">
        <f t="shared" si="719"/>
        <v>-0.73875310969707875</v>
      </c>
      <c r="BR199" s="4">
        <f t="shared" si="720"/>
        <v>-0.65994338825365151</v>
      </c>
      <c r="BS199" s="4">
        <f t="shared" si="721"/>
        <v>-0.52068460965306362</v>
      </c>
      <c r="BT199" s="4">
        <f t="shared" si="722"/>
        <v>-0.50950502133390974</v>
      </c>
      <c r="BU199" s="4">
        <f t="shared" si="723"/>
        <v>-0.54409374050444692</v>
      </c>
      <c r="BV199" t="s">
        <v>277</v>
      </c>
      <c r="BW199" s="1">
        <f t="shared" si="697"/>
        <v>45222</v>
      </c>
      <c r="BX199">
        <f>group_stock_price_index[[#This Row],[VNINDEX]]</f>
        <v>1093.53</v>
      </c>
      <c r="BY199" s="5">
        <f t="shared" si="724"/>
        <v>0</v>
      </c>
      <c r="BZ199" s="5">
        <f t="shared" si="725"/>
        <v>0</v>
      </c>
      <c r="CA199" s="5">
        <f t="shared" si="726"/>
        <v>0</v>
      </c>
      <c r="CB199" s="5">
        <f t="shared" si="727"/>
        <v>0</v>
      </c>
      <c r="CC199" s="5">
        <f t="shared" si="728"/>
        <v>0</v>
      </c>
      <c r="CD199" s="5">
        <f t="shared" ref="CD199:CE199" si="753">IF(AVERAGE(BS199:BS203)&lt;0,0,AVERAGE(BS199:BS203))</f>
        <v>0</v>
      </c>
      <c r="CE199" s="5">
        <f t="shared" si="753"/>
        <v>0</v>
      </c>
      <c r="CF199" s="5">
        <f t="shared" ref="CF199:CG199" si="754">IF(AVERAGE(BE199:BE203)&lt;0,0,AVERAGE(BE199:BE203))</f>
        <v>0</v>
      </c>
      <c r="CG199" s="5">
        <f t="shared" si="754"/>
        <v>0</v>
      </c>
      <c r="CH199" s="5">
        <f t="shared" si="731"/>
        <v>0</v>
      </c>
      <c r="CI199" s="5">
        <f t="shared" si="732"/>
        <v>0</v>
      </c>
      <c r="CJ199" s="5">
        <f t="shared" si="733"/>
        <v>0</v>
      </c>
      <c r="CK199" s="5">
        <f t="shared" si="734"/>
        <v>0</v>
      </c>
      <c r="CL199" s="5">
        <f t="shared" si="735"/>
        <v>9.4761637773354362E-2</v>
      </c>
      <c r="CM199" s="5">
        <f t="shared" si="736"/>
        <v>0</v>
      </c>
      <c r="CN199" s="5">
        <f t="shared" si="737"/>
        <v>0</v>
      </c>
      <c r="CO199" s="5">
        <f t="shared" si="738"/>
        <v>0</v>
      </c>
      <c r="CP199" s="5">
        <f t="shared" si="739"/>
        <v>0</v>
      </c>
      <c r="CQ199" s="5">
        <f t="shared" si="740"/>
        <v>0</v>
      </c>
      <c r="CR199" s="5">
        <f t="shared" ref="CR199:CS199" si="755">IF(AVERAGE(BH199:BH203)&lt;0,0,AVERAGE(BH199:BH203))</f>
        <v>0</v>
      </c>
      <c r="CS199" s="5">
        <f t="shared" si="755"/>
        <v>0</v>
      </c>
      <c r="CT199" s="5">
        <f t="shared" si="742"/>
        <v>0</v>
      </c>
      <c r="CU199" s="5">
        <f t="shared" si="743"/>
        <v>0</v>
      </c>
    </row>
    <row r="200" spans="1:99" x14ac:dyDescent="0.25">
      <c r="A200" s="1">
        <f>eod_group_score_df_positive[[#This Row],[date]]</f>
        <v>45219</v>
      </c>
      <c r="B200" s="1" t="s">
        <v>277</v>
      </c>
      <c r="C200" s="2">
        <f>AVERAGE(eod_group_score_df_positive!C200:C204)</f>
        <v>0.50761542970780138</v>
      </c>
      <c r="D200" s="2">
        <f>AVERAGE(eod_group_score_df_positive!D200:D204)</f>
        <v>0.26100981309618537</v>
      </c>
      <c r="E200" s="2">
        <f>AVERAGE(eod_group_score_df_positive!E200:E204)</f>
        <v>0.6496611159488197</v>
      </c>
      <c r="F200" s="2">
        <f>AVERAGE(eod_group_score_df_positive!F200:F204)</f>
        <v>0.55056514200479145</v>
      </c>
      <c r="G200" s="2">
        <f>AVERAGE(eod_group_score_df_positive!G200:G204)</f>
        <v>0.96667410211274363</v>
      </c>
      <c r="H200" s="2">
        <f>AVERAGE(eod_group_score_df_positive!H200:H204)</f>
        <v>0.39697241187391041</v>
      </c>
      <c r="I200" s="2">
        <f>AVERAGE(eod_group_score_df_positive!I200:I204)</f>
        <v>0.34544391454771495</v>
      </c>
      <c r="J200" s="2">
        <f>AVERAGE(eod_group_score_df_positive!J200:J204)</f>
        <v>0.39147384266676066</v>
      </c>
      <c r="K200" s="2">
        <f>AVERAGE(eod_group_score_df_positive!K200:K204)</f>
        <v>0.81710112686222447</v>
      </c>
      <c r="L200" s="2">
        <f>AVERAGE(eod_group_score_df_positive!L200:L204)</f>
        <v>0.2838017013581583</v>
      </c>
      <c r="M200" s="2">
        <f>AVERAGE(eod_group_score_df_positive!M200:M204)</f>
        <v>0.1696360953961718</v>
      </c>
      <c r="N200" s="2">
        <f>AVERAGE(eod_group_score_df_positive!N200:N204)</f>
        <v>0.44355338260267274</v>
      </c>
      <c r="O200" s="2">
        <f>AVERAGE(eod_group_score_df_positive!O200:O204)</f>
        <v>0.15985619345640104</v>
      </c>
      <c r="P200" s="2">
        <f>AVERAGE(eod_group_score_df_positive!P200:P204)</f>
        <v>1.1357997672203046</v>
      </c>
      <c r="Q200" s="2">
        <f>AVERAGE(eod_group_score_df_positive!Q200:Q204)</f>
        <v>0.32847212205716525</v>
      </c>
      <c r="R200" s="2">
        <f>AVERAGE(eod_group_score_df_positive!R200:R204)</f>
        <v>0.60225455082762402</v>
      </c>
      <c r="S200" s="2">
        <f>AVERAGE(eod_group_score_df_positive!S200:S204)</f>
        <v>0.7907585803728886</v>
      </c>
      <c r="T200" s="2">
        <f>AVERAGE(eod_group_score_df_positive!T200:T204)</f>
        <v>0.30683245981564389</v>
      </c>
      <c r="U200" s="2">
        <f>AVERAGE(eod_group_score_df_positive!U200:U204)</f>
        <v>0.58314474736814748</v>
      </c>
      <c r="V200" s="2">
        <f>AVERAGE(eod_group_score_df_positive!V200:V204)</f>
        <v>0.49079677122793874</v>
      </c>
      <c r="W200" s="2">
        <f>AVERAGE(eod_group_score_df_positive!W200:W204)</f>
        <v>0.39791580998473541</v>
      </c>
      <c r="X200" s="2">
        <f>AVERAGE(eod_group_score_df_positive!X200:X204)</f>
        <v>0.41802994886272649</v>
      </c>
      <c r="Y200" s="2">
        <f>AVERAGE(eod_group_score_df_positive!Y200:Y204)</f>
        <v>0.14395839856545853</v>
      </c>
      <c r="Z200" s="1" t="s">
        <v>277</v>
      </c>
      <c r="AA200" s="2">
        <f>ABS(AVERAGE(eod_group_score_df_negative!C200:C204))</f>
        <v>1.2275149036996769</v>
      </c>
      <c r="AB200" s="2">
        <f>ABS(AVERAGE(eod_group_score_df_negative!D200:D204))</f>
        <v>0.18248282507898214</v>
      </c>
      <c r="AC200" s="2">
        <f>ABS(AVERAGE(eod_group_score_df_negative!E200:E204))</f>
        <v>1.5264496542943289</v>
      </c>
      <c r="AD200" s="2">
        <f>ABS(AVERAGE(eod_group_score_df_negative!F200:F204))</f>
        <v>1.7706848312564325</v>
      </c>
      <c r="AE200" s="2">
        <f>ABS(AVERAGE(eod_group_score_df_negative!G200:G204))</f>
        <v>1.5434655447356624</v>
      </c>
      <c r="AF200" s="2">
        <f>ABS(AVERAGE(eod_group_score_df_negative!H200:H204))</f>
        <v>0.49866013599201853</v>
      </c>
      <c r="AG200" s="2">
        <f>ABS(AVERAGE(eod_group_score_df_negative!I200:I204))</f>
        <v>0.89815750790585924</v>
      </c>
      <c r="AH200" s="2">
        <f>ABS(AVERAGE(eod_group_score_df_negative!J200:J204))</f>
        <v>0.63309751847888673</v>
      </c>
      <c r="AI200" s="2">
        <f>ABS(AVERAGE(eod_group_score_df_negative!K200:K204))</f>
        <v>1.7432121364578284</v>
      </c>
      <c r="AJ200" s="2">
        <f>ABS(AVERAGE(eod_group_score_df_negative!L200:L204))</f>
        <v>0.88869081008216333</v>
      </c>
      <c r="AK200" s="2">
        <f>ABS(AVERAGE(eod_group_score_df_negative!M200:M204))</f>
        <v>0.68270406343213685</v>
      </c>
      <c r="AL200" s="2">
        <f>ABS(AVERAGE(eod_group_score_df_negative!N200:N204))</f>
        <v>0.85384512462005424</v>
      </c>
      <c r="AM200" s="2">
        <f>ABS(AVERAGE(eod_group_score_df_negative!O200:O204))</f>
        <v>0.41981312836776868</v>
      </c>
      <c r="AN200" s="2">
        <f>ABS(AVERAGE(eod_group_score_df_negative!P200:P204))</f>
        <v>1.0371469681408927</v>
      </c>
      <c r="AO200" s="2">
        <f>ABS(AVERAGE(eod_group_score_df_negative!Q200:Q204))</f>
        <v>0.5211817676999756</v>
      </c>
      <c r="AP200" s="2">
        <f>ABS(AVERAGE(eod_group_score_df_negative!R200:R204))</f>
        <v>0.6506833963445614</v>
      </c>
      <c r="AQ200" s="2">
        <f>ABS(AVERAGE(eod_group_score_df_negative!S200:S204))</f>
        <v>1.0027877896520194</v>
      </c>
      <c r="AR200" s="2">
        <f>ABS(AVERAGE(eod_group_score_df_negative!T200:T204))</f>
        <v>0.62175559656725066</v>
      </c>
      <c r="AS200" s="2">
        <f>ABS(AVERAGE(eod_group_score_df_negative!U200:U204))</f>
        <v>4.1306328214108721</v>
      </c>
      <c r="AT200" s="2">
        <f>ABS(AVERAGE(eod_group_score_df_negative!V200:V204))</f>
        <v>1.5872845907676232</v>
      </c>
      <c r="AU200" s="2">
        <f>ABS(AVERAGE(eod_group_score_df_negative!W200:W204))</f>
        <v>1.2675347138683057</v>
      </c>
      <c r="AV200" s="2">
        <f>ABS(AVERAGE(eod_group_score_df_negative!X200:X204))</f>
        <v>1.4342068111151929</v>
      </c>
      <c r="AW200" s="2">
        <f>ABS(AVERAGE(eod_group_score_df_negative!Y200:Y204))</f>
        <v>0.45351825889816971</v>
      </c>
      <c r="AX200" t="s">
        <v>277</v>
      </c>
      <c r="AY200" s="4">
        <f t="shared" si="701"/>
        <v>-0.41489648364231213</v>
      </c>
      <c r="AZ200" s="4">
        <f t="shared" si="702"/>
        <v>0.17706491891346168</v>
      </c>
      <c r="BA200" s="4">
        <f t="shared" si="703"/>
        <v>-0.40291539857943021</v>
      </c>
      <c r="BB200" s="4">
        <f t="shared" si="704"/>
        <v>-0.52563045915190354</v>
      </c>
      <c r="BC200" s="4">
        <f t="shared" si="705"/>
        <v>-0.22978460315827709</v>
      </c>
      <c r="BD200" s="4">
        <f t="shared" si="706"/>
        <v>-0.11353732550296976</v>
      </c>
      <c r="BE200" s="4">
        <f t="shared" si="707"/>
        <v>-0.44444593209588262</v>
      </c>
      <c r="BF200" s="4">
        <f t="shared" si="708"/>
        <v>-0.23582903541433084</v>
      </c>
      <c r="BG200" s="4">
        <f t="shared" si="709"/>
        <v>-0.36171785025816783</v>
      </c>
      <c r="BH200" s="4">
        <f t="shared" si="710"/>
        <v>-0.51590018940158755</v>
      </c>
      <c r="BI200" s="4">
        <f t="shared" si="711"/>
        <v>-0.60195212289570776</v>
      </c>
      <c r="BJ200" s="4">
        <f t="shared" si="712"/>
        <v>-0.31624187921695052</v>
      </c>
      <c r="BK200" s="4">
        <f t="shared" si="713"/>
        <v>-0.44845729301889808</v>
      </c>
      <c r="BL200" s="4">
        <f t="shared" si="714"/>
        <v>4.5400468163345663E-2</v>
      </c>
      <c r="BM200" s="4">
        <f t="shared" si="715"/>
        <v>-0.22680958442724616</v>
      </c>
      <c r="BN200" s="4">
        <f t="shared" si="716"/>
        <v>-3.8652229846050018E-2</v>
      </c>
      <c r="BO200" s="4">
        <f t="shared" si="717"/>
        <v>-0.1182178575490001</v>
      </c>
      <c r="BP200" s="4">
        <f t="shared" si="718"/>
        <v>-0.33914192045320812</v>
      </c>
      <c r="BQ200" s="4">
        <f t="shared" si="719"/>
        <v>-0.75257858952424184</v>
      </c>
      <c r="BR200" s="4">
        <f t="shared" si="720"/>
        <v>-0.5276443163354958</v>
      </c>
      <c r="BS200" s="4">
        <f t="shared" si="721"/>
        <v>-0.52215234942656585</v>
      </c>
      <c r="BT200" s="4">
        <f t="shared" si="722"/>
        <v>-0.54862147442996456</v>
      </c>
      <c r="BU200" s="4">
        <f t="shared" si="723"/>
        <v>-0.51811205754352985</v>
      </c>
      <c r="BV200" t="s">
        <v>277</v>
      </c>
      <c r="BW200" s="1">
        <f t="shared" si="697"/>
        <v>45219</v>
      </c>
      <c r="BX200">
        <f>group_stock_price_index[[#This Row],[VNINDEX]]</f>
        <v>1108.03</v>
      </c>
      <c r="BY200" s="5">
        <f t="shared" si="724"/>
        <v>0</v>
      </c>
      <c r="BZ200" s="5">
        <f t="shared" si="725"/>
        <v>0</v>
      </c>
      <c r="CA200" s="5">
        <f t="shared" si="726"/>
        <v>0</v>
      </c>
      <c r="CB200" s="5">
        <f t="shared" si="727"/>
        <v>0</v>
      </c>
      <c r="CC200" s="5">
        <f t="shared" si="728"/>
        <v>0</v>
      </c>
      <c r="CD200" s="5">
        <f t="shared" ref="CD200:CE200" si="756">IF(AVERAGE(BS200:BS204)&lt;0,0,AVERAGE(BS200:BS204))</f>
        <v>0</v>
      </c>
      <c r="CE200" s="5">
        <f t="shared" si="756"/>
        <v>0</v>
      </c>
      <c r="CF200" s="5">
        <f t="shared" ref="CF200:CG200" si="757">IF(AVERAGE(BE200:BE204)&lt;0,0,AVERAGE(BE200:BE204))</f>
        <v>0</v>
      </c>
      <c r="CG200" s="5">
        <f t="shared" si="757"/>
        <v>6.6231512163663353E-2</v>
      </c>
      <c r="CH200" s="5">
        <f t="shared" si="731"/>
        <v>0</v>
      </c>
      <c r="CI200" s="5">
        <f t="shared" si="732"/>
        <v>0</v>
      </c>
      <c r="CJ200" s="5">
        <f t="shared" si="733"/>
        <v>0</v>
      </c>
      <c r="CK200" s="5">
        <f t="shared" si="734"/>
        <v>0</v>
      </c>
      <c r="CL200" s="5">
        <f t="shared" si="735"/>
        <v>0.29593233836678035</v>
      </c>
      <c r="CM200" s="5">
        <f t="shared" si="736"/>
        <v>0</v>
      </c>
      <c r="CN200" s="5">
        <f t="shared" si="737"/>
        <v>0</v>
      </c>
      <c r="CO200" s="5">
        <f t="shared" si="738"/>
        <v>0</v>
      </c>
      <c r="CP200" s="5">
        <f t="shared" si="739"/>
        <v>0</v>
      </c>
      <c r="CQ200" s="5">
        <f t="shared" si="740"/>
        <v>0</v>
      </c>
      <c r="CR200" s="5">
        <f t="shared" ref="CR200:CS200" si="758">IF(AVERAGE(BH200:BH204)&lt;0,0,AVERAGE(BH200:BH204))</f>
        <v>0</v>
      </c>
      <c r="CS200" s="5">
        <f t="shared" si="758"/>
        <v>0</v>
      </c>
      <c r="CT200" s="5">
        <f t="shared" si="742"/>
        <v>0</v>
      </c>
      <c r="CU200" s="5">
        <f t="shared" si="743"/>
        <v>0</v>
      </c>
    </row>
    <row r="201" spans="1:99" x14ac:dyDescent="0.25">
      <c r="A201" s="1">
        <f>eod_group_score_df_positive[[#This Row],[date]]</f>
        <v>45218</v>
      </c>
      <c r="B201" s="1" t="s">
        <v>277</v>
      </c>
      <c r="C201" s="2">
        <f>AVERAGE(eod_group_score_df_positive!C201:C205)</f>
        <v>0.30174810097615312</v>
      </c>
      <c r="D201" s="2">
        <f>AVERAGE(eod_group_score_df_positive!D201:D205)</f>
        <v>5.6647922633628042E-2</v>
      </c>
      <c r="E201" s="2">
        <f>AVERAGE(eod_group_score_df_positive!E201:E205)</f>
        <v>0.18322682258272643</v>
      </c>
      <c r="F201" s="2">
        <f>AVERAGE(eod_group_score_df_positive!F201:F205)</f>
        <v>0.59813349758256029</v>
      </c>
      <c r="G201" s="2">
        <f>AVERAGE(eod_group_score_df_positive!G201:G205)</f>
        <v>8.4373354127447703E-2</v>
      </c>
      <c r="H201" s="2">
        <f>AVERAGE(eod_group_score_df_positive!H201:H205)</f>
        <v>0.43290725685021625</v>
      </c>
      <c r="I201" s="2">
        <f>AVERAGE(eod_group_score_df_positive!I201:I205)</f>
        <v>0.12452918010204114</v>
      </c>
      <c r="J201" s="2">
        <f>AVERAGE(eod_group_score_df_positive!J201:J205)</f>
        <v>0.37466249504728727</v>
      </c>
      <c r="K201" s="2">
        <f>AVERAGE(eod_group_score_df_positive!K201:K205)</f>
        <v>0.19095291219928731</v>
      </c>
      <c r="L201" s="2">
        <f>AVERAGE(eod_group_score_df_positive!L201:L205)</f>
        <v>0.11021504789291577</v>
      </c>
      <c r="M201" s="2">
        <f>AVERAGE(eod_group_score_df_positive!M201:M205)</f>
        <v>0.12916224196978193</v>
      </c>
      <c r="N201" s="2">
        <f>AVERAGE(eod_group_score_df_positive!N201:N205)</f>
        <v>0.32277031660037336</v>
      </c>
      <c r="O201" s="2">
        <f>AVERAGE(eod_group_score_df_positive!O201:O205)</f>
        <v>7.0578539745567853E-2</v>
      </c>
      <c r="P201" s="2">
        <f>AVERAGE(eod_group_score_df_positive!P201:P205)</f>
        <v>0.3817615634992152</v>
      </c>
      <c r="Q201" s="2">
        <f>AVERAGE(eod_group_score_df_positive!Q201:Q205)</f>
        <v>8.8080733930472846E-2</v>
      </c>
      <c r="R201" s="2">
        <f>AVERAGE(eod_group_score_df_positive!R201:R205)</f>
        <v>0.17888569145754302</v>
      </c>
      <c r="S201" s="2">
        <f>AVERAGE(eod_group_score_df_positive!S201:S205)</f>
        <v>0.11331468456327494</v>
      </c>
      <c r="T201" s="2">
        <f>AVERAGE(eod_group_score_df_positive!T201:T205)</f>
        <v>0.10221455985599284</v>
      </c>
      <c r="U201" s="2">
        <f>AVERAGE(eod_group_score_df_positive!U201:U205)</f>
        <v>0.15506614096680985</v>
      </c>
      <c r="V201" s="2">
        <f>AVERAGE(eod_group_score_df_positive!V201:V205)</f>
        <v>0.28121851501434869</v>
      </c>
      <c r="W201" s="2">
        <f>AVERAGE(eod_group_score_df_positive!W201:W205)</f>
        <v>0.20042450204232645</v>
      </c>
      <c r="X201" s="2">
        <f>AVERAGE(eod_group_score_df_positive!X201:X205)</f>
        <v>0.21826836231646057</v>
      </c>
      <c r="Y201" s="2">
        <f>AVERAGE(eod_group_score_df_positive!Y201:Y205)</f>
        <v>8.4168836048501908E-2</v>
      </c>
      <c r="Z201" s="1" t="s">
        <v>277</v>
      </c>
      <c r="AA201" s="2">
        <f>ABS(AVERAGE(eod_group_score_df_negative!C201:C205))</f>
        <v>1.2281097972900556</v>
      </c>
      <c r="AB201" s="2">
        <f>ABS(AVERAGE(eod_group_score_df_negative!D201:D205))</f>
        <v>0.18248282507898214</v>
      </c>
      <c r="AC201" s="2">
        <f>ABS(AVERAGE(eod_group_score_df_negative!E201:E205))</f>
        <v>1.5278951412267741</v>
      </c>
      <c r="AD201" s="2">
        <f>ABS(AVERAGE(eod_group_score_df_negative!F201:F205))</f>
        <v>1.7706848312564325</v>
      </c>
      <c r="AE201" s="2">
        <f>ABS(AVERAGE(eod_group_score_df_negative!G201:G205))</f>
        <v>1.5455426017974498</v>
      </c>
      <c r="AF201" s="2">
        <f>ABS(AVERAGE(eod_group_score_df_negative!H201:H205))</f>
        <v>0.48922459832891924</v>
      </c>
      <c r="AG201" s="2">
        <f>ABS(AVERAGE(eod_group_score_df_negative!I201:I205))</f>
        <v>0.89449793017286439</v>
      </c>
      <c r="AH201" s="2">
        <f>ABS(AVERAGE(eod_group_score_df_negative!J201:J205))</f>
        <v>0.63328272556547005</v>
      </c>
      <c r="AI201" s="2">
        <f>ABS(AVERAGE(eod_group_score_df_negative!K201:K205))</f>
        <v>1.7452725009751677</v>
      </c>
      <c r="AJ201" s="2">
        <f>ABS(AVERAGE(eod_group_score_df_negative!L201:L205))</f>
        <v>0.89848964766448314</v>
      </c>
      <c r="AK201" s="2">
        <f>ABS(AVERAGE(eod_group_score_df_negative!M201:M205))</f>
        <v>0.70727987928357583</v>
      </c>
      <c r="AL201" s="2">
        <f>ABS(AVERAGE(eod_group_score_df_negative!N201:N205))</f>
        <v>0.8543785455432038</v>
      </c>
      <c r="AM201" s="2">
        <f>ABS(AVERAGE(eod_group_score_df_negative!O201:O205))</f>
        <v>0.40796980845479247</v>
      </c>
      <c r="AN201" s="2">
        <f>ABS(AVERAGE(eod_group_score_df_negative!P201:P205))</f>
        <v>1.0320931007137697</v>
      </c>
      <c r="AO201" s="2">
        <f>ABS(AVERAGE(eod_group_score_df_negative!Q201:Q205))</f>
        <v>0.52179015380960159</v>
      </c>
      <c r="AP201" s="2">
        <f>ABS(AVERAGE(eod_group_score_df_negative!R201:R205))</f>
        <v>0.6522097231381152</v>
      </c>
      <c r="AQ201" s="2">
        <f>ABS(AVERAGE(eod_group_score_df_negative!S201:S205))</f>
        <v>1.00647920769803</v>
      </c>
      <c r="AR201" s="2">
        <f>ABS(AVERAGE(eod_group_score_df_negative!T201:T205))</f>
        <v>0.63671382687985256</v>
      </c>
      <c r="AS201" s="2">
        <f>ABS(AVERAGE(eod_group_score_df_negative!U201:U205))</f>
        <v>4.1306328214108721</v>
      </c>
      <c r="AT201" s="2">
        <f>ABS(AVERAGE(eod_group_score_df_negative!V201:V205))</f>
        <v>1.5925323642094691</v>
      </c>
      <c r="AU201" s="2">
        <f>ABS(AVERAGE(eod_group_score_df_negative!W201:W205))</f>
        <v>1.2674083040488422</v>
      </c>
      <c r="AV201" s="2">
        <f>ABS(AVERAGE(eod_group_score_df_negative!X201:X205))</f>
        <v>1.4344513373756791</v>
      </c>
      <c r="AW201" s="2">
        <f>ABS(AVERAGE(eod_group_score_df_negative!Y201:Y205))</f>
        <v>0.47613730674660487</v>
      </c>
      <c r="AX201" t="s">
        <v>277</v>
      </c>
      <c r="AY201" s="4">
        <f t="shared" si="701"/>
        <v>-0.60552139997038301</v>
      </c>
      <c r="AZ201" s="4">
        <f t="shared" si="702"/>
        <v>-0.52621799433581751</v>
      </c>
      <c r="BA201" s="4">
        <f t="shared" si="703"/>
        <v>-0.78584013710535816</v>
      </c>
      <c r="BB201" s="4">
        <f t="shared" si="704"/>
        <v>-0.4949942000189454</v>
      </c>
      <c r="BC201" s="4">
        <f t="shared" si="705"/>
        <v>-0.89646907397802622</v>
      </c>
      <c r="BD201" s="4">
        <f t="shared" si="706"/>
        <v>-6.1072981225404742E-2</v>
      </c>
      <c r="BE201" s="4">
        <f t="shared" si="707"/>
        <v>-0.75559201743230042</v>
      </c>
      <c r="BF201" s="4">
        <f t="shared" si="708"/>
        <v>-0.25658163284008678</v>
      </c>
      <c r="BG201" s="4">
        <f t="shared" si="709"/>
        <v>-0.80275756025098477</v>
      </c>
      <c r="BH201" s="4">
        <f t="shared" si="710"/>
        <v>-0.78147212285551593</v>
      </c>
      <c r="BI201" s="4">
        <f t="shared" si="711"/>
        <v>-0.69116275068443445</v>
      </c>
      <c r="BJ201" s="4">
        <f t="shared" si="712"/>
        <v>-0.45160662855739142</v>
      </c>
      <c r="BK201" s="4">
        <f t="shared" si="713"/>
        <v>-0.7050306828516405</v>
      </c>
      <c r="BL201" s="4">
        <f t="shared" si="714"/>
        <v>-0.45997057100388627</v>
      </c>
      <c r="BM201" s="4">
        <f t="shared" si="715"/>
        <v>-0.71114957050380589</v>
      </c>
      <c r="BN201" s="4">
        <f t="shared" si="716"/>
        <v>-0.56951828077508071</v>
      </c>
      <c r="BO201" s="4">
        <f t="shared" si="717"/>
        <v>-0.79761510516109724</v>
      </c>
      <c r="BP201" s="4">
        <f t="shared" si="718"/>
        <v>-0.72334379977600505</v>
      </c>
      <c r="BQ201" s="4">
        <f t="shared" si="719"/>
        <v>-0.92763554214700139</v>
      </c>
      <c r="BR201" s="4">
        <f t="shared" si="720"/>
        <v>-0.69983361381440357</v>
      </c>
      <c r="BS201" s="4">
        <f t="shared" si="721"/>
        <v>-0.72691099257270864</v>
      </c>
      <c r="BT201" s="4">
        <f t="shared" si="722"/>
        <v>-0.73586765819138178</v>
      </c>
      <c r="BU201" s="4">
        <f t="shared" si="723"/>
        <v>-0.69956125903377486</v>
      </c>
      <c r="BV201" t="s">
        <v>277</v>
      </c>
      <c r="BW201" s="1">
        <f t="shared" si="697"/>
        <v>45218</v>
      </c>
      <c r="BX201">
        <f>group_stock_price_index[[#This Row],[VNINDEX]]</f>
        <v>1087.8499999999999</v>
      </c>
      <c r="BY201" s="5">
        <f t="shared" si="724"/>
        <v>0</v>
      </c>
      <c r="BZ201" s="5">
        <f t="shared" si="725"/>
        <v>0</v>
      </c>
      <c r="CA201" s="5">
        <f t="shared" si="726"/>
        <v>0</v>
      </c>
      <c r="CB201" s="5">
        <f t="shared" si="727"/>
        <v>0</v>
      </c>
      <c r="CC201" s="5">
        <f t="shared" si="728"/>
        <v>0</v>
      </c>
      <c r="CD201" s="5">
        <f t="shared" ref="CD201:CE201" si="759">IF(AVERAGE(BS201:BS205)&lt;0,0,AVERAGE(BS201:BS205))</f>
        <v>3.9533318406246673E-2</v>
      </c>
      <c r="CE201" s="5">
        <f t="shared" si="759"/>
        <v>0</v>
      </c>
      <c r="CF201" s="5">
        <f t="shared" ref="CF201:CG201" si="760">IF(AVERAGE(BE201:BE205)&lt;0,0,AVERAGE(BE201:BE205))</f>
        <v>0</v>
      </c>
      <c r="CG201" s="5">
        <f t="shared" si="760"/>
        <v>0.29293197723205122</v>
      </c>
      <c r="CH201" s="5">
        <f t="shared" si="731"/>
        <v>7.8096826689575585E-2</v>
      </c>
      <c r="CI201" s="5">
        <f t="shared" si="732"/>
        <v>4.8323060715545527E-2</v>
      </c>
      <c r="CJ201" s="5">
        <f t="shared" si="733"/>
        <v>0</v>
      </c>
      <c r="CK201" s="5">
        <f t="shared" si="734"/>
        <v>0</v>
      </c>
      <c r="CL201" s="5">
        <f t="shared" si="735"/>
        <v>0.50556300215900918</v>
      </c>
      <c r="CM201" s="5">
        <f t="shared" si="736"/>
        <v>0</v>
      </c>
      <c r="CN201" s="5">
        <f t="shared" si="737"/>
        <v>0</v>
      </c>
      <c r="CO201" s="5">
        <f t="shared" si="738"/>
        <v>1.8738285388932054E-2</v>
      </c>
      <c r="CP201" s="5">
        <f t="shared" si="739"/>
        <v>0</v>
      </c>
      <c r="CQ201" s="5">
        <f t="shared" si="740"/>
        <v>0</v>
      </c>
      <c r="CR201" s="5">
        <f t="shared" ref="CR201:CS201" si="761">IF(AVERAGE(BH201:BH205)&lt;0,0,AVERAGE(BH201:BH205))</f>
        <v>0</v>
      </c>
      <c r="CS201" s="5">
        <f t="shared" si="761"/>
        <v>0</v>
      </c>
      <c r="CT201" s="5">
        <f t="shared" si="742"/>
        <v>0</v>
      </c>
      <c r="CU201" s="5">
        <f t="shared" si="743"/>
        <v>0</v>
      </c>
    </row>
    <row r="202" spans="1:99" x14ac:dyDescent="0.25">
      <c r="A202" s="1">
        <f>eod_group_score_df_positive[[#This Row],[date]]</f>
        <v>45217</v>
      </c>
      <c r="B202" s="1" t="s">
        <v>277</v>
      </c>
      <c r="C202" s="2">
        <f>AVERAGE(eod_group_score_df_positive!C202:C206)</f>
        <v>0.30138575002270324</v>
      </c>
      <c r="D202" s="2">
        <f>AVERAGE(eod_group_score_df_positive!D202:D206)</f>
        <v>2.2731490222961302E-2</v>
      </c>
      <c r="E202" s="2">
        <f>AVERAGE(eod_group_score_df_positive!E202:E206)</f>
        <v>0.33017617285981066</v>
      </c>
      <c r="F202" s="2">
        <f>AVERAGE(eod_group_score_df_positive!F202:F206)</f>
        <v>0.60841543201593551</v>
      </c>
      <c r="G202" s="2">
        <f>AVERAGE(eod_group_score_df_positive!G202:G206)</f>
        <v>8.5466230776001545E-2</v>
      </c>
      <c r="H202" s="2">
        <f>AVERAGE(eod_group_score_df_positive!H202:H206)</f>
        <v>0.68730798024705719</v>
      </c>
      <c r="I202" s="2">
        <f>AVERAGE(eod_group_score_df_positive!I202:I206)</f>
        <v>0.14408253422254846</v>
      </c>
      <c r="J202" s="2">
        <f>AVERAGE(eod_group_score_df_positive!J202:J206)</f>
        <v>0.3534060137993027</v>
      </c>
      <c r="K202" s="2">
        <f>AVERAGE(eod_group_score_df_positive!K202:K206)</f>
        <v>0.19037688058322572</v>
      </c>
      <c r="L202" s="2">
        <f>AVERAGE(eod_group_score_df_positive!L202:L206)</f>
        <v>0.11050795539035574</v>
      </c>
      <c r="M202" s="2">
        <f>AVERAGE(eod_group_score_df_positive!M202:M206)</f>
        <v>0.1285299919012057</v>
      </c>
      <c r="N202" s="2">
        <f>AVERAGE(eod_group_score_df_positive!N202:N206)</f>
        <v>0.3303890875028217</v>
      </c>
      <c r="O202" s="2">
        <f>AVERAGE(eod_group_score_df_positive!O202:O206)</f>
        <v>9.0746112255692915E-2</v>
      </c>
      <c r="P202" s="2">
        <f>AVERAGE(eod_group_score_df_positive!P202:P206)</f>
        <v>0.39876442815784546</v>
      </c>
      <c r="Q202" s="2">
        <f>AVERAGE(eod_group_score_df_positive!Q202:Q206)</f>
        <v>9.5571595254084235E-2</v>
      </c>
      <c r="R202" s="2">
        <f>AVERAGE(eod_group_score_df_positive!R202:R206)</f>
        <v>0.17932842367258722</v>
      </c>
      <c r="S202" s="2">
        <f>AVERAGE(eod_group_score_df_positive!S202:S206)</f>
        <v>0.15210764118396203</v>
      </c>
      <c r="T202" s="2">
        <f>AVERAGE(eod_group_score_df_positive!T202:T206)</f>
        <v>0.11718928377521971</v>
      </c>
      <c r="U202" s="2">
        <f>AVERAGE(eod_group_score_df_positive!U202:U206)</f>
        <v>0.15524808520875411</v>
      </c>
      <c r="V202" s="2">
        <f>AVERAGE(eod_group_score_df_positive!V202:V206)</f>
        <v>0.28920316539721269</v>
      </c>
      <c r="W202" s="2">
        <f>AVERAGE(eod_group_score_df_positive!W202:W206)</f>
        <v>0.20525400214769435</v>
      </c>
      <c r="X202" s="2">
        <f>AVERAGE(eod_group_score_df_positive!X202:X206)</f>
        <v>0.26721983710619912</v>
      </c>
      <c r="Y202" s="2">
        <f>AVERAGE(eod_group_score_df_positive!Y202:Y206)</f>
        <v>8.2030233695719254E-2</v>
      </c>
      <c r="Z202" s="1" t="s">
        <v>277</v>
      </c>
      <c r="AA202" s="2">
        <f>ABS(AVERAGE(eod_group_score_df_negative!C202:C206))</f>
        <v>1.1307598243388139</v>
      </c>
      <c r="AB202" s="2">
        <f>ABS(AVERAGE(eod_group_score_df_negative!D202:D206))</f>
        <v>0.18916698450466127</v>
      </c>
      <c r="AC202" s="2">
        <f>ABS(AVERAGE(eod_group_score_df_negative!E202:E206))</f>
        <v>1.406921063648733</v>
      </c>
      <c r="AD202" s="2">
        <f>ABS(AVERAGE(eod_group_score_df_negative!F202:F206))</f>
        <v>1.6630408009387658</v>
      </c>
      <c r="AE202" s="2">
        <f>ABS(AVERAGE(eod_group_score_df_negative!G202:G206))</f>
        <v>1.1515881764740223</v>
      </c>
      <c r="AF202" s="2">
        <f>ABS(AVERAGE(eod_group_score_df_negative!H202:H206))</f>
        <v>0.48104701522853455</v>
      </c>
      <c r="AG202" s="2">
        <f>ABS(AVERAGE(eod_group_score_df_negative!I202:I206))</f>
        <v>0.80797408236070289</v>
      </c>
      <c r="AH202" s="2">
        <f>ABS(AVERAGE(eod_group_score_df_negative!J202:J206))</f>
        <v>0.61963202705136444</v>
      </c>
      <c r="AI202" s="2">
        <f>ABS(AVERAGE(eod_group_score_df_negative!K202:K206))</f>
        <v>1.5281582753344072</v>
      </c>
      <c r="AJ202" s="2">
        <f>ABS(AVERAGE(eod_group_score_df_negative!L202:L206))</f>
        <v>0.53586871206565223</v>
      </c>
      <c r="AK202" s="2">
        <f>ABS(AVERAGE(eod_group_score_df_negative!M202:M206))</f>
        <v>0.59282878544739182</v>
      </c>
      <c r="AL202" s="2">
        <f>ABS(AVERAGE(eod_group_score_df_negative!N202:N206))</f>
        <v>0.83087646148107941</v>
      </c>
      <c r="AM202" s="2">
        <f>ABS(AVERAGE(eod_group_score_df_negative!O202:O206))</f>
        <v>0.33938591273039603</v>
      </c>
      <c r="AN202" s="2">
        <f>ABS(AVERAGE(eod_group_score_df_negative!P202:P206))</f>
        <v>0.59384842557783557</v>
      </c>
      <c r="AO202" s="2">
        <f>ABS(AVERAGE(eod_group_score_df_negative!Q202:Q206))</f>
        <v>0.41231481042535389</v>
      </c>
      <c r="AP202" s="2">
        <f>ABS(AVERAGE(eod_group_score_df_negative!R202:R206))</f>
        <v>0.61535824773289016</v>
      </c>
      <c r="AQ202" s="2">
        <f>ABS(AVERAGE(eod_group_score_df_negative!S202:S206))</f>
        <v>0.98086728756242325</v>
      </c>
      <c r="AR202" s="2">
        <f>ABS(AVERAGE(eod_group_score_df_negative!T202:T206))</f>
        <v>0.57916805198469068</v>
      </c>
      <c r="AS202" s="2">
        <f>ABS(AVERAGE(eod_group_score_df_negative!U202:U206))</f>
        <v>3.5676916144174919</v>
      </c>
      <c r="AT202" s="2">
        <f>ABS(AVERAGE(eod_group_score_df_negative!V202:V206))</f>
        <v>1.5125839840939039</v>
      </c>
      <c r="AU202" s="2">
        <f>ABS(AVERAGE(eod_group_score_df_negative!W202:W206))</f>
        <v>1.1887809030537189</v>
      </c>
      <c r="AV202" s="2">
        <f>ABS(AVERAGE(eod_group_score_df_negative!X202:X206))</f>
        <v>1.3148596415155382</v>
      </c>
      <c r="AW202" s="2">
        <f>ABS(AVERAGE(eod_group_score_df_negative!Y202:Y206))</f>
        <v>0.56138401260904691</v>
      </c>
      <c r="AX202" t="s">
        <v>277</v>
      </c>
      <c r="AY202" s="4">
        <f t="shared" si="701"/>
        <v>-0.57911296809743962</v>
      </c>
      <c r="AZ202" s="4">
        <f t="shared" si="702"/>
        <v>-0.78544923221197605</v>
      </c>
      <c r="BA202" s="4">
        <f t="shared" si="703"/>
        <v>-0.61985297550361196</v>
      </c>
      <c r="BB202" s="4">
        <f t="shared" si="704"/>
        <v>-0.46429482268781275</v>
      </c>
      <c r="BC202" s="4">
        <f t="shared" si="705"/>
        <v>-0.8618230042670586</v>
      </c>
      <c r="BD202" s="4">
        <f t="shared" si="706"/>
        <v>0.17653963548515653</v>
      </c>
      <c r="BE202" s="4">
        <f t="shared" si="707"/>
        <v>-0.69732360090173406</v>
      </c>
      <c r="BF202" s="4">
        <f t="shared" si="708"/>
        <v>-0.27360288300683161</v>
      </c>
      <c r="BG202" s="4">
        <f t="shared" si="709"/>
        <v>-0.77844284427039057</v>
      </c>
      <c r="BH202" s="4">
        <f t="shared" si="710"/>
        <v>-0.65806947882172173</v>
      </c>
      <c r="BI202" s="4">
        <f t="shared" si="711"/>
        <v>-0.64364475504512109</v>
      </c>
      <c r="BJ202" s="4">
        <f t="shared" si="712"/>
        <v>-0.43098443281657711</v>
      </c>
      <c r="BK202" s="4">
        <f t="shared" si="713"/>
        <v>-0.57805461121557844</v>
      </c>
      <c r="BL202" s="4">
        <f t="shared" si="714"/>
        <v>-0.19653583638958019</v>
      </c>
      <c r="BM202" s="4">
        <f t="shared" si="715"/>
        <v>-0.62364972094013482</v>
      </c>
      <c r="BN202" s="4">
        <f t="shared" si="716"/>
        <v>-0.5486814360295531</v>
      </c>
      <c r="BO202" s="4">
        <f t="shared" si="717"/>
        <v>-0.7314898373748373</v>
      </c>
      <c r="BP202" s="4">
        <f t="shared" si="718"/>
        <v>-0.66342198823155885</v>
      </c>
      <c r="BQ202" s="4">
        <f t="shared" si="719"/>
        <v>-0.91659919432789105</v>
      </c>
      <c r="BR202" s="4">
        <f t="shared" si="720"/>
        <v>-0.67898187587929781</v>
      </c>
      <c r="BS202" s="4">
        <f t="shared" si="721"/>
        <v>-0.70552530444990724</v>
      </c>
      <c r="BT202" s="4">
        <f t="shared" si="722"/>
        <v>-0.66219163990548258</v>
      </c>
      <c r="BU202" s="4">
        <f t="shared" si="723"/>
        <v>-0.74501579917811145</v>
      </c>
      <c r="BV202" t="s">
        <v>277</v>
      </c>
      <c r="BW202" s="1">
        <f t="shared" si="697"/>
        <v>45217</v>
      </c>
      <c r="BX202">
        <f>group_stock_price_index[[#This Row],[VNINDEX]]</f>
        <v>1103.4000000000001</v>
      </c>
      <c r="BY202" s="5">
        <f t="shared" si="724"/>
        <v>0</v>
      </c>
      <c r="BZ202" s="5">
        <f t="shared" si="725"/>
        <v>0.19791131988433919</v>
      </c>
      <c r="CA202" s="5">
        <f t="shared" si="726"/>
        <v>0.10373480039279623</v>
      </c>
      <c r="CB202" s="5">
        <f t="shared" si="727"/>
        <v>0.18944487173391197</v>
      </c>
      <c r="CC202" s="5">
        <f t="shared" si="728"/>
        <v>1.6165217506351691E-3</v>
      </c>
      <c r="CD202" s="5">
        <f t="shared" ref="CD202:CE202" si="762">IF(AVERAGE(BS202:BS206)&lt;0,0,AVERAGE(BS202:BS206))</f>
        <v>0.36977108013957849</v>
      </c>
      <c r="CE202" s="5">
        <f t="shared" si="762"/>
        <v>0.22155565315225786</v>
      </c>
      <c r="CF202" s="5">
        <f t="shared" ref="CF202:CG202" si="763">IF(AVERAGE(BE202:BE206)&lt;0,0,AVERAGE(BE202:BE206))</f>
        <v>0.23079280482265316</v>
      </c>
      <c r="CG202" s="5">
        <f t="shared" si="763"/>
        <v>0.52226554878600684</v>
      </c>
      <c r="CH202" s="5">
        <f t="shared" si="731"/>
        <v>0.31212559505671977</v>
      </c>
      <c r="CI202" s="5">
        <f t="shared" si="732"/>
        <v>0.29301534034957422</v>
      </c>
      <c r="CJ202" s="5">
        <f t="shared" si="733"/>
        <v>0</v>
      </c>
      <c r="CK202" s="5">
        <f t="shared" si="734"/>
        <v>0</v>
      </c>
      <c r="CL202" s="5">
        <f t="shared" si="735"/>
        <v>0.70307556430650042</v>
      </c>
      <c r="CM202" s="5">
        <f t="shared" si="736"/>
        <v>0.1430852232717712</v>
      </c>
      <c r="CN202" s="5">
        <f t="shared" si="737"/>
        <v>0.22391231142594217</v>
      </c>
      <c r="CO202" s="5">
        <f t="shared" si="738"/>
        <v>0.31959894398787203</v>
      </c>
      <c r="CP202" s="5">
        <f t="shared" si="739"/>
        <v>0</v>
      </c>
      <c r="CQ202" s="5">
        <f t="shared" si="740"/>
        <v>0</v>
      </c>
      <c r="CR202" s="5">
        <f t="shared" ref="CR202:CS202" si="764">IF(AVERAGE(BH202:BH206)&lt;0,0,AVERAGE(BH202:BH206))</f>
        <v>0</v>
      </c>
      <c r="CS202" s="5">
        <f t="shared" si="764"/>
        <v>0</v>
      </c>
      <c r="CT202" s="5">
        <f t="shared" si="742"/>
        <v>0</v>
      </c>
      <c r="CU202" s="5">
        <f t="shared" si="743"/>
        <v>0.14467014578725026</v>
      </c>
    </row>
    <row r="203" spans="1:99" x14ac:dyDescent="0.25">
      <c r="A203" s="1">
        <f>eod_group_score_df_positive[[#This Row],[date]]</f>
        <v>45216</v>
      </c>
      <c r="B203" s="1" t="s">
        <v>277</v>
      </c>
      <c r="C203" s="2">
        <f>AVERAGE(eod_group_score_df_positive!C203:C207)</f>
        <v>0.30537215988890842</v>
      </c>
      <c r="D203" s="2">
        <f>AVERAGE(eod_group_score_df_positive!D203:D207)</f>
        <v>9.0251260241215499E-3</v>
      </c>
      <c r="E203" s="2">
        <f>AVERAGE(eod_group_score_df_positive!E203:E207)</f>
        <v>0.43937590339173516</v>
      </c>
      <c r="F203" s="2">
        <f>AVERAGE(eod_group_score_df_positive!F203:F207)</f>
        <v>0.72336744739717751</v>
      </c>
      <c r="G203" s="2">
        <f>AVERAGE(eod_group_score_df_positive!G203:G207)</f>
        <v>0.57771968421654241</v>
      </c>
      <c r="H203" s="2">
        <f>AVERAGE(eod_group_score_df_positive!H203:H207)</f>
        <v>1.0216598937178165</v>
      </c>
      <c r="I203" s="2">
        <f>AVERAGE(eod_group_score_df_positive!I203:I207)</f>
        <v>0.33270429679569108</v>
      </c>
      <c r="J203" s="2">
        <f>AVERAGE(eod_group_score_df_positive!J203:J207)</f>
        <v>1.1372749307835244</v>
      </c>
      <c r="K203" s="2">
        <f>AVERAGE(eod_group_score_df_positive!K203:K207)</f>
        <v>0.29441828387027635</v>
      </c>
      <c r="L203" s="2">
        <f>AVERAGE(eod_group_score_df_positive!L203:L207)</f>
        <v>9.5137432792419874E-2</v>
      </c>
      <c r="M203" s="2">
        <f>AVERAGE(eod_group_score_df_positive!M203:M207)</f>
        <v>0.12832312443129384</v>
      </c>
      <c r="N203" s="2">
        <f>AVERAGE(eod_group_score_df_positive!N203:N207)</f>
        <v>0.65626738744639346</v>
      </c>
      <c r="O203" s="2">
        <f>AVERAGE(eod_group_score_df_positive!O203:O207)</f>
        <v>0.15108431508306105</v>
      </c>
      <c r="P203" s="2">
        <f>AVERAGE(eod_group_score_df_positive!P203:P207)</f>
        <v>0.32854681252103396</v>
      </c>
      <c r="Q203" s="2">
        <f>AVERAGE(eod_group_score_df_positive!Q203:Q207)</f>
        <v>0.16666214603410859</v>
      </c>
      <c r="R203" s="2">
        <f>AVERAGE(eod_group_score_df_positive!R203:R207)</f>
        <v>0.2277976561684476</v>
      </c>
      <c r="S203" s="2">
        <f>AVERAGE(eod_group_score_df_positive!S203:S207)</f>
        <v>0.42873381099273455</v>
      </c>
      <c r="T203" s="2">
        <f>AVERAGE(eod_group_score_df_positive!T203:T207)</f>
        <v>0.15965763516335846</v>
      </c>
      <c r="U203" s="2">
        <f>AVERAGE(eod_group_score_df_positive!U203:U207)</f>
        <v>0.26735577641796443</v>
      </c>
      <c r="V203" s="2">
        <f>AVERAGE(eod_group_score_df_positive!V203:V207)</f>
        <v>0.4066708363963919</v>
      </c>
      <c r="W203" s="2">
        <f>AVERAGE(eod_group_score_df_positive!W203:W207)</f>
        <v>0.31760469005058878</v>
      </c>
      <c r="X203" s="2">
        <f>AVERAGE(eod_group_score_df_positive!X203:X207)</f>
        <v>0.55262129215132005</v>
      </c>
      <c r="Y203" s="2">
        <f>AVERAGE(eod_group_score_df_positive!Y203:Y207)</f>
        <v>0.30060545910999192</v>
      </c>
      <c r="Z203" s="1" t="s">
        <v>277</v>
      </c>
      <c r="AA203" s="2">
        <f>ABS(AVERAGE(eod_group_score_df_negative!C203:C207))</f>
        <v>0.98584981049233311</v>
      </c>
      <c r="AB203" s="2">
        <f>ABS(AVERAGE(eod_group_score_df_negative!D203:D207))</f>
        <v>0.24893142342298508</v>
      </c>
      <c r="AC203" s="2">
        <f>ABS(AVERAGE(eod_group_score_df_negative!E203:E207))</f>
        <v>0.70735787473535994</v>
      </c>
      <c r="AD203" s="2">
        <f>ABS(AVERAGE(eod_group_score_df_negative!F203:F207))</f>
        <v>1.3738680474458405</v>
      </c>
      <c r="AE203" s="2">
        <f>ABS(AVERAGE(eod_group_score_df_negative!G203:G207))</f>
        <v>0.91856028043280202</v>
      </c>
      <c r="AF203" s="2">
        <f>ABS(AVERAGE(eod_group_score_df_negative!H203:H207))</f>
        <v>0.26456432701014798</v>
      </c>
      <c r="AG203" s="2">
        <f>ABS(AVERAGE(eod_group_score_df_negative!I203:I207))</f>
        <v>0.49755583520966429</v>
      </c>
      <c r="AH203" s="2">
        <f>ABS(AVERAGE(eod_group_score_df_negative!J203:J207))</f>
        <v>0.59174069466136658</v>
      </c>
      <c r="AI203" s="2">
        <f>ABS(AVERAGE(eod_group_score_df_negative!K203:K207))</f>
        <v>1.2489623655962212</v>
      </c>
      <c r="AJ203" s="2">
        <f>ABS(AVERAGE(eod_group_score_df_negative!L203:L207))</f>
        <v>0.10690010461535789</v>
      </c>
      <c r="AK203" s="2">
        <f>ABS(AVERAGE(eod_group_score_df_negative!M203:M207))</f>
        <v>0.43622811986841137</v>
      </c>
      <c r="AL203" s="2">
        <f>ABS(AVERAGE(eod_group_score_df_negative!N203:N207))</f>
        <v>0.53723944253804512</v>
      </c>
      <c r="AM203" s="2">
        <f>ABS(AVERAGE(eod_group_score_df_negative!O203:O207))</f>
        <v>0.12377233925203876</v>
      </c>
      <c r="AN203" s="2">
        <f>ABS(AVERAGE(eod_group_score_df_negative!P203:P207))</f>
        <v>0.39366359391677763</v>
      </c>
      <c r="AO203" s="2">
        <f>ABS(AVERAGE(eod_group_score_df_negative!Q203:Q207))</f>
        <v>0.26043285582021591</v>
      </c>
      <c r="AP203" s="2">
        <f>ABS(AVERAGE(eod_group_score_df_negative!R203:R207))</f>
        <v>0.51699438453695623</v>
      </c>
      <c r="AQ203" s="2">
        <f>ABS(AVERAGE(eod_group_score_df_negative!S203:S207))</f>
        <v>0.59290326790392922</v>
      </c>
      <c r="AR203" s="2">
        <f>ABS(AVERAGE(eod_group_score_df_negative!T203:T207))</f>
        <v>0.38959978662824607</v>
      </c>
      <c r="AS203" s="2">
        <f>ABS(AVERAGE(eod_group_score_df_negative!U203:U207))</f>
        <v>2.4520447854954961</v>
      </c>
      <c r="AT203" s="2">
        <f>ABS(AVERAGE(eod_group_score_df_negative!V203:V207))</f>
        <v>1.008830331022279</v>
      </c>
      <c r="AU203" s="2">
        <f>ABS(AVERAGE(eod_group_score_df_negative!W203:W207))</f>
        <v>0.34298627583304248</v>
      </c>
      <c r="AV203" s="2">
        <f>ABS(AVERAGE(eod_group_score_df_negative!X203:X207))</f>
        <v>0.77174703362588171</v>
      </c>
      <c r="AW203" s="2">
        <f>ABS(AVERAGE(eod_group_score_df_negative!Y203:Y207))</f>
        <v>0.34361614049526312</v>
      </c>
      <c r="AX203" t="s">
        <v>277</v>
      </c>
      <c r="AY203" s="4">
        <f t="shared" si="701"/>
        <v>-0.52700284398236297</v>
      </c>
      <c r="AZ203" s="4">
        <f t="shared" si="702"/>
        <v>-0.93002599822748733</v>
      </c>
      <c r="BA203" s="4">
        <f t="shared" si="703"/>
        <v>-0.23369153020093889</v>
      </c>
      <c r="BB203" s="4">
        <f t="shared" si="704"/>
        <v>-0.31017050858056078</v>
      </c>
      <c r="BC203" s="4">
        <f t="shared" si="705"/>
        <v>-0.22779199365683961</v>
      </c>
      <c r="BD203" s="4">
        <f t="shared" si="706"/>
        <v>0.588618651792434</v>
      </c>
      <c r="BE203" s="4">
        <f t="shared" si="707"/>
        <v>-0.1985540820993075</v>
      </c>
      <c r="BF203" s="4">
        <f t="shared" si="708"/>
        <v>0.31551723888081523</v>
      </c>
      <c r="BG203" s="4">
        <f t="shared" si="709"/>
        <v>-0.61847612386218753</v>
      </c>
      <c r="BH203" s="4">
        <f t="shared" si="710"/>
        <v>-5.8220229635828007E-2</v>
      </c>
      <c r="BI203" s="4">
        <f t="shared" si="711"/>
        <v>-0.54539778017681417</v>
      </c>
      <c r="BJ203" s="4">
        <f t="shared" si="712"/>
        <v>9.9729588401182637E-2</v>
      </c>
      <c r="BK203" s="4">
        <f t="shared" si="713"/>
        <v>9.9368072048654402E-2</v>
      </c>
      <c r="BL203" s="4">
        <f t="shared" si="714"/>
        <v>-9.0163172415254816E-2</v>
      </c>
      <c r="BM203" s="4">
        <f t="shared" si="715"/>
        <v>-0.21955468778370549</v>
      </c>
      <c r="BN203" s="4">
        <f t="shared" si="716"/>
        <v>-0.38829191581398481</v>
      </c>
      <c r="BO203" s="4">
        <f t="shared" si="717"/>
        <v>-0.16069253975050765</v>
      </c>
      <c r="BP203" s="4">
        <f t="shared" si="718"/>
        <v>-0.41864186507457096</v>
      </c>
      <c r="BQ203" s="4">
        <f t="shared" si="719"/>
        <v>-0.80337153697589592</v>
      </c>
      <c r="BR203" s="4">
        <f t="shared" si="720"/>
        <v>-0.42540374284819155</v>
      </c>
      <c r="BS203" s="4">
        <f t="shared" si="721"/>
        <v>-3.8422544499230826E-2</v>
      </c>
      <c r="BT203" s="4">
        <f t="shared" si="722"/>
        <v>-0.16545679718364475</v>
      </c>
      <c r="BU203" s="4">
        <f t="shared" si="723"/>
        <v>-6.6763798996534535E-2</v>
      </c>
      <c r="BV203" t="s">
        <v>277</v>
      </c>
      <c r="BW203" s="1">
        <f t="shared" si="697"/>
        <v>45216</v>
      </c>
      <c r="BX203">
        <f>group_stock_price_index[[#This Row],[VNINDEX]]</f>
        <v>1121.6500000000001</v>
      </c>
      <c r="BY203" s="5">
        <f t="shared" si="724"/>
        <v>7.6269442989194386E-2</v>
      </c>
      <c r="BZ203" s="5">
        <f t="shared" si="725"/>
        <v>0.40268766096894992</v>
      </c>
      <c r="CA203" s="5">
        <f t="shared" si="726"/>
        <v>0.38528299102939917</v>
      </c>
      <c r="CB203" s="5">
        <f t="shared" si="727"/>
        <v>0.49284822852045729</v>
      </c>
      <c r="CC203" s="5">
        <f t="shared" si="728"/>
        <v>0.12542775481505536</v>
      </c>
      <c r="CD203" s="5">
        <f t="shared" ref="CD203:CE203" si="765">IF(AVERAGE(BS203:BS207)&lt;0,0,AVERAGE(BS203:BS207))</f>
        <v>0.70359438544242947</v>
      </c>
      <c r="CE203" s="5">
        <f t="shared" si="765"/>
        <v>0.4944529391934151</v>
      </c>
      <c r="CF203" s="5">
        <f t="shared" ref="CF203:CG203" si="766">IF(AVERAGE(BE203:BE207)&lt;0,0,AVERAGE(BE203:BE207))</f>
        <v>0.50076008520504756</v>
      </c>
      <c r="CG203" s="5">
        <f t="shared" si="766"/>
        <v>0.69243447366431776</v>
      </c>
      <c r="CH203" s="5">
        <f t="shared" si="731"/>
        <v>0.52570814646235353</v>
      </c>
      <c r="CI203" s="5">
        <f t="shared" si="732"/>
        <v>0.4696063843898412</v>
      </c>
      <c r="CJ203" s="5">
        <f t="shared" si="733"/>
        <v>0.24196066214265244</v>
      </c>
      <c r="CK203" s="5">
        <f t="shared" si="734"/>
        <v>0</v>
      </c>
      <c r="CL203" s="5">
        <f t="shared" si="735"/>
        <v>0.81787450793067362</v>
      </c>
      <c r="CM203" s="5">
        <f t="shared" si="736"/>
        <v>0.36215122381222475</v>
      </c>
      <c r="CN203" s="5">
        <f t="shared" si="737"/>
        <v>0.46074905648864528</v>
      </c>
      <c r="CO203" s="5">
        <f t="shared" si="738"/>
        <v>0.59258964444115614</v>
      </c>
      <c r="CP203" s="5">
        <f t="shared" si="739"/>
        <v>8.9423102859722235E-3</v>
      </c>
      <c r="CQ203" s="5">
        <f t="shared" si="740"/>
        <v>0.11652453431940712</v>
      </c>
      <c r="CR203" s="5">
        <f t="shared" ref="CR203:CS203" si="767">IF(AVERAGE(BH203:BH207)&lt;0,0,AVERAGE(BH203:BH207))</f>
        <v>0.28666415442812354</v>
      </c>
      <c r="CS203" s="5">
        <f t="shared" si="767"/>
        <v>0.10251093217254645</v>
      </c>
      <c r="CT203" s="5">
        <f t="shared" si="742"/>
        <v>0</v>
      </c>
      <c r="CU203" s="5">
        <f t="shared" si="743"/>
        <v>0.47762533240849592</v>
      </c>
    </row>
    <row r="204" spans="1:99" x14ac:dyDescent="0.25">
      <c r="A204" s="1">
        <f>eod_group_score_df_positive[[#This Row],[date]]</f>
        <v>45215</v>
      </c>
      <c r="B204" s="1" t="s">
        <v>277</v>
      </c>
      <c r="C204" s="2">
        <f>AVERAGE(eod_group_score_df_positive!C204:C208)</f>
        <v>0.31122142197682756</v>
      </c>
      <c r="D204" s="2">
        <f>AVERAGE(eod_group_score_df_positive!D204:D208)</f>
        <v>1.4902622991800457E-2</v>
      </c>
      <c r="E204" s="2">
        <f>AVERAGE(eod_group_score_df_positive!E204:E208)</f>
        <v>0.6284265166444637</v>
      </c>
      <c r="F204" s="2">
        <f>AVERAGE(eod_group_score_df_positive!F204:F208)</f>
        <v>0.72338657250028993</v>
      </c>
      <c r="G204" s="2">
        <f>AVERAGE(eod_group_score_df_positive!G204:G208)</f>
        <v>0.59474312941072682</v>
      </c>
      <c r="H204" s="2">
        <f>AVERAGE(eod_group_score_df_positive!H204:H208)</f>
        <v>1.2577466221259783</v>
      </c>
      <c r="I204" s="2">
        <f>AVERAGE(eod_group_score_df_positive!I204:I208)</f>
        <v>0.92483451786519311</v>
      </c>
      <c r="J204" s="2">
        <f>AVERAGE(eod_group_score_df_positive!J204:J208)</f>
        <v>1.13665007292084</v>
      </c>
      <c r="K204" s="2">
        <f>AVERAGE(eod_group_score_df_positive!K204:K208)</f>
        <v>0.34712457858674467</v>
      </c>
      <c r="L204" s="2">
        <f>AVERAGE(eod_group_score_df_positive!L204:L208)</f>
        <v>7.9470564457478382E-2</v>
      </c>
      <c r="M204" s="2">
        <f>AVERAGE(eod_group_score_df_positive!M204:M208)</f>
        <v>0.18144126456519596</v>
      </c>
      <c r="N204" s="2">
        <f>AVERAGE(eod_group_score_df_positive!N204:N208)</f>
        <v>0.67525603937330569</v>
      </c>
      <c r="O204" s="2">
        <f>AVERAGE(eod_group_score_df_positive!O204:O208)</f>
        <v>0.1769480845651831</v>
      </c>
      <c r="P204" s="2">
        <f>AVERAGE(eod_group_score_df_positive!P204:P208)</f>
        <v>0.30865179796090858</v>
      </c>
      <c r="Q204" s="2">
        <f>AVERAGE(eod_group_score_df_positive!Q204:Q208)</f>
        <v>0.2123266650918921</v>
      </c>
      <c r="R204" s="2">
        <f>AVERAGE(eod_group_score_df_positive!R204:R208)</f>
        <v>0.12874291004269761</v>
      </c>
      <c r="S204" s="2">
        <f>AVERAGE(eod_group_score_df_positive!S204:S208)</f>
        <v>0.66551707477681543</v>
      </c>
      <c r="T204" s="2">
        <f>AVERAGE(eod_group_score_df_positive!T204:T208)</f>
        <v>0.157428624908512</v>
      </c>
      <c r="U204" s="2">
        <f>AVERAGE(eod_group_score_df_positive!U204:U208)</f>
        <v>0.26735577641796443</v>
      </c>
      <c r="V204" s="2">
        <f>AVERAGE(eod_group_score_df_positive!V204:V208)</f>
        <v>0.43034060498349441</v>
      </c>
      <c r="W204" s="2">
        <f>AVERAGE(eod_group_score_df_positive!W204:W208)</f>
        <v>0.93232208956703333</v>
      </c>
      <c r="X204" s="2">
        <f>AVERAGE(eod_group_score_df_positive!X204:X208)</f>
        <v>0.57814238093999903</v>
      </c>
      <c r="Y204" s="2">
        <f>AVERAGE(eod_group_score_df_positive!Y204:Y208)</f>
        <v>0.38472270927310503</v>
      </c>
      <c r="Z204" s="1" t="s">
        <v>277</v>
      </c>
      <c r="AA204" s="2">
        <f>ABS(AVERAGE(eod_group_score_df_negative!C204:C208))</f>
        <v>0.32033574006158511</v>
      </c>
      <c r="AB204" s="2">
        <f>ABS(AVERAGE(eod_group_score_df_negative!D204:D208))</f>
        <v>0.14687563996385872</v>
      </c>
      <c r="AC204" s="2">
        <f>ABS(AVERAGE(eod_group_score_df_negative!E204:E208))</f>
        <v>0.35712135327553718</v>
      </c>
      <c r="AD204" s="2">
        <f>ABS(AVERAGE(eod_group_score_df_negative!F204:F208))</f>
        <v>0.41017870563386438</v>
      </c>
      <c r="AE204" s="2">
        <f>ABS(AVERAGE(eod_group_score_df_negative!G204:G208))</f>
        <v>0.46429224305200567</v>
      </c>
      <c r="AF204" s="2">
        <f>ABS(AVERAGE(eod_group_score_df_negative!H204:H208))</f>
        <v>7.38266067514423E-2</v>
      </c>
      <c r="AG204" s="2">
        <f>ABS(AVERAGE(eod_group_score_df_negative!I204:I208))</f>
        <v>0.27668021603635029</v>
      </c>
      <c r="AH204" s="2">
        <f>ABS(AVERAGE(eod_group_score_df_negative!J204:J208))</f>
        <v>0.13929930200473756</v>
      </c>
      <c r="AI204" s="2">
        <f>ABS(AVERAGE(eod_group_score_df_negative!K204:K208))</f>
        <v>0.57975844311993385</v>
      </c>
      <c r="AJ204" s="2">
        <f>ABS(AVERAGE(eod_group_score_df_negative!L204:L208))</f>
        <v>8.9837111016637661E-2</v>
      </c>
      <c r="AK204" s="2">
        <f>ABS(AVERAGE(eod_group_score_df_negative!M204:M208))</f>
        <v>0.24185473817476155</v>
      </c>
      <c r="AL204" s="2">
        <f>ABS(AVERAGE(eod_group_score_df_negative!N204:N208))</f>
        <v>0.27427542011429551</v>
      </c>
      <c r="AM204" s="2">
        <f>ABS(AVERAGE(eod_group_score_df_negative!O204:O208))</f>
        <v>5.8612430739380418E-2</v>
      </c>
      <c r="AN204" s="2">
        <f>ABS(AVERAGE(eod_group_score_df_negative!P204:P208))</f>
        <v>0.1878794905971688</v>
      </c>
      <c r="AO204" s="2">
        <f>ABS(AVERAGE(eod_group_score_df_negative!Q204:Q208))</f>
        <v>0.15113399039407202</v>
      </c>
      <c r="AP204" s="2">
        <f>ABS(AVERAGE(eod_group_score_df_negative!R204:R208))</f>
        <v>0.170252137236824</v>
      </c>
      <c r="AQ204" s="2">
        <f>ABS(AVERAGE(eod_group_score_df_negative!S204:S208))</f>
        <v>0.37727553287128346</v>
      </c>
      <c r="AR204" s="2">
        <f>ABS(AVERAGE(eod_group_score_df_negative!T204:T208))</f>
        <v>0.16982274372221834</v>
      </c>
      <c r="AS204" s="2">
        <f>ABS(AVERAGE(eod_group_score_df_negative!U204:U208))</f>
        <v>0.52379743050471073</v>
      </c>
      <c r="AT204" s="2">
        <f>ABS(AVERAGE(eod_group_score_df_negative!V204:V208))</f>
        <v>0.37622318442109315</v>
      </c>
      <c r="AU204" s="2">
        <f>ABS(AVERAGE(eod_group_score_df_negative!W204:W208))</f>
        <v>0.13477260249533712</v>
      </c>
      <c r="AV204" s="2">
        <f>ABS(AVERAGE(eod_group_score_df_negative!X204:X208))</f>
        <v>0.26710518901256403</v>
      </c>
      <c r="AW204" s="2">
        <f>ABS(AVERAGE(eod_group_score_df_negative!Y204:Y208))</f>
        <v>0.14864671907486193</v>
      </c>
      <c r="AX204" t="s">
        <v>277</v>
      </c>
      <c r="AY204" s="4">
        <f t="shared" si="701"/>
        <v>-1.4431501426316171E-2</v>
      </c>
      <c r="AZ204" s="4">
        <f t="shared" si="702"/>
        <v>-0.81576482872875178</v>
      </c>
      <c r="BA204" s="4">
        <f t="shared" si="703"/>
        <v>0.27528359773224303</v>
      </c>
      <c r="BB204" s="4">
        <f t="shared" si="704"/>
        <v>0.27630333506859434</v>
      </c>
      <c r="BC204" s="4">
        <f t="shared" si="705"/>
        <v>0.12317896998602068</v>
      </c>
      <c r="BD204" s="4">
        <f t="shared" si="706"/>
        <v>0.88911371128468586</v>
      </c>
      <c r="BE204" s="4">
        <f t="shared" si="707"/>
        <v>0.53944765181877075</v>
      </c>
      <c r="BF204" s="4">
        <f t="shared" si="708"/>
        <v>0.78165387319875068</v>
      </c>
      <c r="BG204" s="4">
        <f t="shared" si="709"/>
        <v>-0.2509851395323201</v>
      </c>
      <c r="BH204" s="4">
        <f t="shared" si="710"/>
        <v>-6.1229040739763325E-2</v>
      </c>
      <c r="BI204" s="4">
        <f t="shared" si="711"/>
        <v>-0.14272157832465823</v>
      </c>
      <c r="BJ204" s="4">
        <f t="shared" si="712"/>
        <v>0.42229313758113152</v>
      </c>
      <c r="BK204" s="4">
        <f t="shared" si="713"/>
        <v>0.5023577643001963</v>
      </c>
      <c r="BL204" s="4">
        <f t="shared" si="714"/>
        <v>0.24323201809590195</v>
      </c>
      <c r="BM204" s="4">
        <f t="shared" si="715"/>
        <v>0.1683612071188354</v>
      </c>
      <c r="BN204" s="4">
        <f t="shared" si="716"/>
        <v>-0.13882914640830368</v>
      </c>
      <c r="BO204" s="4">
        <f t="shared" si="717"/>
        <v>0.27641310438096434</v>
      </c>
      <c r="BP204" s="4">
        <f t="shared" si="718"/>
        <v>-3.7873390310223048E-2</v>
      </c>
      <c r="BQ204" s="4">
        <f t="shared" si="719"/>
        <v>-0.32413652860514802</v>
      </c>
      <c r="BR204" s="4">
        <f t="shared" si="720"/>
        <v>6.7096268482808058E-2</v>
      </c>
      <c r="BS204" s="4">
        <f t="shared" si="721"/>
        <v>0.74740273098938836</v>
      </c>
      <c r="BT204" s="4">
        <f t="shared" si="722"/>
        <v>0.36798353876946494</v>
      </c>
      <c r="BU204" s="4">
        <f t="shared" si="723"/>
        <v>0.44261252642367149</v>
      </c>
      <c r="BV204" t="s">
        <v>277</v>
      </c>
      <c r="BW204" s="1">
        <f t="shared" si="697"/>
        <v>45215</v>
      </c>
      <c r="BX204">
        <f>group_stock_price_index[[#This Row],[VNINDEX]]</f>
        <v>1141.42</v>
      </c>
      <c r="BY204" s="5">
        <f t="shared" si="724"/>
        <v>0.26176801524617038</v>
      </c>
      <c r="BZ204" s="5">
        <f t="shared" si="725"/>
        <v>0.53567130152476095</v>
      </c>
      <c r="CA204" s="5">
        <f t="shared" si="726"/>
        <v>0.52962145392409343</v>
      </c>
      <c r="CB204" s="5">
        <f t="shared" si="727"/>
        <v>0.6765960992044211</v>
      </c>
      <c r="CC204" s="5">
        <f t="shared" si="728"/>
        <v>0.23622110944240413</v>
      </c>
      <c r="CD204" s="5">
        <f t="shared" ref="CD204:CE204" si="768">IF(AVERAGE(BS204:BS208)&lt;0,0,AVERAGE(BS204:BS208))</f>
        <v>0.9009089788550465</v>
      </c>
      <c r="CE204" s="5">
        <f t="shared" si="768"/>
        <v>0.66280759234487552</v>
      </c>
      <c r="CF204" s="5">
        <f t="shared" ref="CF204:CG204" si="769">IF(AVERAGE(BE204:BE208)&lt;0,0,AVERAGE(BE204:BE208))</f>
        <v>0.66569317247707493</v>
      </c>
      <c r="CG204" s="5">
        <f t="shared" si="769"/>
        <v>0.69248762323293356</v>
      </c>
      <c r="CH204" s="5">
        <f t="shared" si="731"/>
        <v>0.64410191610315803</v>
      </c>
      <c r="CI204" s="5">
        <f t="shared" si="732"/>
        <v>0.62855153750296078</v>
      </c>
      <c r="CJ204" s="5">
        <f t="shared" si="733"/>
        <v>0.50429182562686337</v>
      </c>
      <c r="CK204" s="5">
        <f t="shared" si="734"/>
        <v>0</v>
      </c>
      <c r="CL204" s="5">
        <f t="shared" si="735"/>
        <v>0.82984959673055803</v>
      </c>
      <c r="CM204" s="5">
        <f t="shared" si="736"/>
        <v>0.5476277188241585</v>
      </c>
      <c r="CN204" s="5">
        <f t="shared" si="737"/>
        <v>0.61499145438835201</v>
      </c>
      <c r="CO204" s="5">
        <f t="shared" si="738"/>
        <v>0.72816023287469467</v>
      </c>
      <c r="CP204" s="5">
        <f t="shared" si="739"/>
        <v>0.10666409910492516</v>
      </c>
      <c r="CQ204" s="5">
        <f t="shared" si="740"/>
        <v>0.27593694048327105</v>
      </c>
      <c r="CR204" s="5">
        <f t="shared" ref="CR204:CS204" si="770">IF(AVERAGE(BH204:BH208)&lt;0,0,AVERAGE(BH204:BH208))</f>
        <v>0.43227066742683018</v>
      </c>
      <c r="CS204" s="5">
        <f t="shared" si="770"/>
        <v>0.30004668093043702</v>
      </c>
      <c r="CT204" s="5">
        <f t="shared" si="742"/>
        <v>0</v>
      </c>
      <c r="CU204" s="5">
        <f t="shared" si="743"/>
        <v>0.65860581024973741</v>
      </c>
    </row>
    <row r="205" spans="1:99" x14ac:dyDescent="0.25">
      <c r="A205" s="1">
        <f>eod_group_score_df_positive[[#This Row],[date]]</f>
        <v>45212</v>
      </c>
      <c r="B205" s="1" t="s">
        <v>277</v>
      </c>
      <c r="C205" s="2">
        <f>AVERAGE(eod_group_score_df_positive!C205:C209)</f>
        <v>0.36536255262107253</v>
      </c>
      <c r="D205" s="2">
        <f>AVERAGE(eod_group_score_df_positive!D205:D209)</f>
        <v>5.5006926584428961E-2</v>
      </c>
      <c r="E205" s="2">
        <f>AVERAGE(eod_group_score_df_positive!E205:E209)</f>
        <v>0.77965641158048637</v>
      </c>
      <c r="F205" s="2">
        <f>AVERAGE(eod_group_score_df_positive!F205:F209)</f>
        <v>0.79989787299440673</v>
      </c>
      <c r="G205" s="2">
        <f>AVERAGE(eod_group_score_df_positive!G205:G209)</f>
        <v>0.73378008160158081</v>
      </c>
      <c r="H205" s="2">
        <f>AVERAGE(eod_group_score_df_positive!H205:H209)</f>
        <v>1.2078248780585212</v>
      </c>
      <c r="I205" s="2">
        <f>AVERAGE(eod_group_score_df_positive!I205:I209)</f>
        <v>1.0319250992379672</v>
      </c>
      <c r="J205" s="2">
        <f>AVERAGE(eod_group_score_df_positive!J205:J209)</f>
        <v>1.5555353531445508</v>
      </c>
      <c r="K205" s="2">
        <f>AVERAGE(eod_group_score_df_positive!K205:K209)</f>
        <v>0.40802757836927894</v>
      </c>
      <c r="L205" s="2">
        <f>AVERAGE(eod_group_score_df_positive!L205:L209)</f>
        <v>6.0298579961622356E-2</v>
      </c>
      <c r="M205" s="2">
        <f>AVERAGE(eod_group_score_df_positive!M205:M209)</f>
        <v>0.31246933573164354</v>
      </c>
      <c r="N205" s="2">
        <f>AVERAGE(eod_group_score_df_positive!N205:N209)</f>
        <v>0.89331302876096341</v>
      </c>
      <c r="O205" s="2">
        <f>AVERAGE(eod_group_score_df_positive!O205:O209)</f>
        <v>0.279347572689986</v>
      </c>
      <c r="P205" s="2">
        <f>AVERAGE(eod_group_score_df_positive!P205:P209)</f>
        <v>0.35604414961695019</v>
      </c>
      <c r="Q205" s="2">
        <f>AVERAGE(eod_group_score_df_positive!Q205:Q209)</f>
        <v>0.31964744192568034</v>
      </c>
      <c r="R205" s="2">
        <f>AVERAGE(eod_group_score_df_positive!R205:R209)</f>
        <v>0.14916687638805953</v>
      </c>
      <c r="S205" s="2">
        <f>AVERAGE(eod_group_score_df_positive!S205:S209)</f>
        <v>0.99665845752192261</v>
      </c>
      <c r="T205" s="2">
        <f>AVERAGE(eod_group_score_df_positive!T205:T209)</f>
        <v>0.20963369789209824</v>
      </c>
      <c r="U205" s="2">
        <f>AVERAGE(eod_group_score_df_positive!U205:U209)</f>
        <v>0.30370600693819499</v>
      </c>
      <c r="V205" s="2">
        <f>AVERAGE(eod_group_score_df_positive!V205:V209)</f>
        <v>0.34430163079771775</v>
      </c>
      <c r="W205" s="2">
        <f>AVERAGE(eod_group_score_df_positive!W205:W209)</f>
        <v>1.2464700038354504</v>
      </c>
      <c r="X205" s="2">
        <f>AVERAGE(eod_group_score_df_positive!X205:X209)</f>
        <v>0.78259691483193194</v>
      </c>
      <c r="Y205" s="2">
        <f>AVERAGE(eod_group_score_df_positive!Y205:Y209)</f>
        <v>0.40980655840006508</v>
      </c>
      <c r="Z205" s="1" t="s">
        <v>277</v>
      </c>
      <c r="AA205" s="2">
        <f>ABS(AVERAGE(eod_group_score_df_negative!C205:C209))</f>
        <v>0.19106056934707161</v>
      </c>
      <c r="AB205" s="2">
        <f>ABS(AVERAGE(eod_group_score_df_negative!D205:D209))</f>
        <v>0.11823751586175013</v>
      </c>
      <c r="AC205" s="2">
        <f>ABS(AVERAGE(eod_group_score_df_negative!E205:E209))</f>
        <v>9.4251006676754595E-2</v>
      </c>
      <c r="AD205" s="2">
        <f>ABS(AVERAGE(eod_group_score_df_negative!F205:F209))</f>
        <v>0.13581994507533229</v>
      </c>
      <c r="AE205" s="2">
        <f>ABS(AVERAGE(eod_group_score_df_negative!G205:G209))</f>
        <v>0.12736977686413498</v>
      </c>
      <c r="AF205" s="2">
        <f>ABS(AVERAGE(eod_group_score_df_negative!H205:H209))</f>
        <v>4.0820726177908349E-2</v>
      </c>
      <c r="AG205" s="2">
        <f>ABS(AVERAGE(eod_group_score_df_negative!I205:I209))</f>
        <v>0.14585862106044012</v>
      </c>
      <c r="AH205" s="2">
        <f>ABS(AVERAGE(eod_group_score_df_negative!J205:J209))</f>
        <v>8.3877881368425472E-2</v>
      </c>
      <c r="AI205" s="2">
        <f>ABS(AVERAGE(eod_group_score_df_negative!K205:K209))</f>
        <v>5.364250446246225E-2</v>
      </c>
      <c r="AJ205" s="2">
        <f>ABS(AVERAGE(eod_group_score_df_negative!L205:L209))</f>
        <v>4.9193254476163552E-2</v>
      </c>
      <c r="AK205" s="2">
        <f>ABS(AVERAGE(eod_group_score_df_negative!M205:M209))</f>
        <v>0.11695076420670962</v>
      </c>
      <c r="AL205" s="2">
        <f>ABS(AVERAGE(eod_group_score_df_negative!N205:N209))</f>
        <v>0.12700251821174952</v>
      </c>
      <c r="AM205" s="2">
        <f>ABS(AVERAGE(eod_group_score_df_negative!O205:O209))</f>
        <v>3.5401232658224327E-2</v>
      </c>
      <c r="AN205" s="2">
        <f>ABS(AVERAGE(eod_group_score_df_negative!P205:P209))</f>
        <v>5.2017011965876381E-2</v>
      </c>
      <c r="AO205" s="2">
        <f>ABS(AVERAGE(eod_group_score_df_negative!Q205:Q209))</f>
        <v>2.0883710024141057E-2</v>
      </c>
      <c r="AP205" s="2">
        <f>ABS(AVERAGE(eod_group_score_df_negative!R205:R209))</f>
        <v>3.5729763739187223E-2</v>
      </c>
      <c r="AQ205" s="2">
        <f>ABS(AVERAGE(eod_group_score_df_negative!S205:S209))</f>
        <v>0.12817569413712837</v>
      </c>
      <c r="AR205" s="2">
        <f>ABS(AVERAGE(eod_group_score_df_negative!T205:T209))</f>
        <v>0.13032005273692232</v>
      </c>
      <c r="AS205" s="2">
        <f>ABS(AVERAGE(eod_group_score_df_negative!U205:U209))</f>
        <v>0.20363715595110002</v>
      </c>
      <c r="AT205" s="2">
        <f>ABS(AVERAGE(eod_group_score_df_negative!V205:V209))</f>
        <v>0.23141594109050806</v>
      </c>
      <c r="AU205" s="2">
        <f>ABS(AVERAGE(eod_group_score_df_negative!W205:W209))</f>
        <v>5.1177462588288633E-2</v>
      </c>
      <c r="AV205" s="2">
        <f>ABS(AVERAGE(eod_group_score_df_negative!X205:X209))</f>
        <v>9.8532591837424355E-2</v>
      </c>
      <c r="AW205" s="2">
        <f>ABS(AVERAGE(eod_group_score_df_negative!Y205:Y209))</f>
        <v>0.13094302283927628</v>
      </c>
      <c r="AX205" t="s">
        <v>277</v>
      </c>
      <c r="AY205" s="4">
        <f t="shared" si="701"/>
        <v>0.31325438572263342</v>
      </c>
      <c r="AZ205" s="4">
        <f t="shared" si="702"/>
        <v>-0.36497903415842431</v>
      </c>
      <c r="BA205" s="4">
        <f t="shared" si="703"/>
        <v>0.78429979032627661</v>
      </c>
      <c r="BB205" s="4">
        <f t="shared" si="704"/>
        <v>0.70969892321702144</v>
      </c>
      <c r="BC205" s="4">
        <f t="shared" si="705"/>
        <v>0.70418673216514072</v>
      </c>
      <c r="BD205" s="4">
        <f t="shared" si="706"/>
        <v>0.93461599345817425</v>
      </c>
      <c r="BE205" s="4">
        <f t="shared" si="707"/>
        <v>0.75231679883725189</v>
      </c>
      <c r="BF205" s="4">
        <f t="shared" si="708"/>
        <v>0.89767328992760842</v>
      </c>
      <c r="BG205" s="4">
        <f t="shared" si="709"/>
        <v>0.76761541864079308</v>
      </c>
      <c r="BH205" s="4">
        <f t="shared" si="710"/>
        <v>0.10142606106183137</v>
      </c>
      <c r="BI205" s="4">
        <f t="shared" si="711"/>
        <v>0.45530838345247981</v>
      </c>
      <c r="BJ205" s="4">
        <f t="shared" si="712"/>
        <v>0.75105246883953225</v>
      </c>
      <c r="BK205" s="4">
        <f t="shared" si="713"/>
        <v>0.77505088466302829</v>
      </c>
      <c r="BL205" s="4">
        <f t="shared" si="714"/>
        <v>0.74505286529054693</v>
      </c>
      <c r="BM205" s="4">
        <f t="shared" si="715"/>
        <v>0.87734625801742583</v>
      </c>
      <c r="BN205" s="4">
        <f t="shared" si="716"/>
        <v>0.61351635470933563</v>
      </c>
      <c r="BO205" s="4">
        <f t="shared" si="717"/>
        <v>0.77209850190256357</v>
      </c>
      <c r="BP205" s="4">
        <f t="shared" si="718"/>
        <v>0.23330716313151689</v>
      </c>
      <c r="BQ205" s="4">
        <f t="shared" si="719"/>
        <v>0.19724095702247696</v>
      </c>
      <c r="BR205" s="4">
        <f t="shared" si="720"/>
        <v>0.1960782425607919</v>
      </c>
      <c r="BS205" s="4">
        <f t="shared" si="721"/>
        <v>0.92112270256369166</v>
      </c>
      <c r="BT205" s="4">
        <f t="shared" si="722"/>
        <v>0.77634935366113278</v>
      </c>
      <c r="BU205" s="4">
        <f t="shared" si="723"/>
        <v>0.51569810728593224</v>
      </c>
      <c r="BV205" t="s">
        <v>277</v>
      </c>
      <c r="BW205" s="1">
        <f t="shared" si="697"/>
        <v>45212</v>
      </c>
      <c r="BX205">
        <f>group_stock_price_index[[#This Row],[VNINDEX]]</f>
        <v>1154.73</v>
      </c>
      <c r="BY205" s="5">
        <f t="shared" si="724"/>
        <v>0.27077487185265137</v>
      </c>
      <c r="BZ205" s="5">
        <f t="shared" si="725"/>
        <v>0.38176039549523816</v>
      </c>
      <c r="CA205" s="5">
        <f t="shared" si="726"/>
        <v>0.44498834299917994</v>
      </c>
      <c r="CB205" s="5">
        <f t="shared" si="727"/>
        <v>0.56174150506645615</v>
      </c>
      <c r="CC205" s="5">
        <f t="shared" si="728"/>
        <v>0.17136945851589389</v>
      </c>
      <c r="CD205" s="5">
        <f t="shared" ref="CD205:CE205" si="771">IF(AVERAGE(BS205:BS209)&lt;0,0,AVERAGE(BS205:BS209))</f>
        <v>0.71393322243214663</v>
      </c>
      <c r="CE205" s="5">
        <f t="shared" si="771"/>
        <v>0.5762004195561421</v>
      </c>
      <c r="CF205" s="5">
        <f t="shared" ref="CF205:CG205" si="772">IF(AVERAGE(BE205:BE209)&lt;0,0,AVERAGE(BE205:BE209))</f>
        <v>0.48564560289086128</v>
      </c>
      <c r="CG205" s="5">
        <f t="shared" si="772"/>
        <v>0.48086786081787264</v>
      </c>
      <c r="CH205" s="5">
        <f t="shared" si="731"/>
        <v>0.59785785055154095</v>
      </c>
      <c r="CI205" s="5">
        <f t="shared" si="732"/>
        <v>0.49751410914293376</v>
      </c>
      <c r="CJ205" s="5">
        <f t="shared" si="733"/>
        <v>0.68515729111233181</v>
      </c>
      <c r="CK205" s="5">
        <f t="shared" si="734"/>
        <v>0</v>
      </c>
      <c r="CL205" s="5">
        <f t="shared" si="735"/>
        <v>0.69440049624891786</v>
      </c>
      <c r="CM205" s="5">
        <f t="shared" si="736"/>
        <v>0.49252191345693069</v>
      </c>
      <c r="CN205" s="5">
        <f t="shared" si="737"/>
        <v>0.54107488865121733</v>
      </c>
      <c r="CO205" s="5">
        <f t="shared" si="738"/>
        <v>0.5689511679690753</v>
      </c>
      <c r="CP205" s="5">
        <f t="shared" si="739"/>
        <v>1.4876953551525596E-2</v>
      </c>
      <c r="CQ205" s="5">
        <f t="shared" si="740"/>
        <v>0.24855138606404928</v>
      </c>
      <c r="CR205" s="5">
        <f t="shared" ref="CR205:CS205" si="773">IF(AVERAGE(BH205:BH209)&lt;0,0,AVERAGE(BH205:BH209))</f>
        <v>0.55821594435212696</v>
      </c>
      <c r="CS205" s="5">
        <f t="shared" si="773"/>
        <v>0.3030184754457993</v>
      </c>
      <c r="CT205" s="5">
        <f t="shared" si="742"/>
        <v>0</v>
      </c>
      <c r="CU205" s="5">
        <f t="shared" si="743"/>
        <v>0.4765668845869272</v>
      </c>
    </row>
    <row r="206" spans="1:99" x14ac:dyDescent="0.25">
      <c r="A206" s="1">
        <f>eod_group_score_df_positive[[#This Row],[date]]</f>
        <v>45211</v>
      </c>
      <c r="B206" s="1" t="s">
        <v>277</v>
      </c>
      <c r="C206" s="2">
        <f>AVERAGE(eod_group_score_df_positive!C206:C210)</f>
        <v>0.49357118903540814</v>
      </c>
      <c r="D206" s="2">
        <f>AVERAGE(eod_group_score_df_positive!D206:D210)</f>
        <v>6.0247164386871943E-2</v>
      </c>
      <c r="E206" s="2">
        <f>AVERAGE(eod_group_score_df_positive!E206:E210)</f>
        <v>0.77358079038481464</v>
      </c>
      <c r="F206" s="2">
        <f>AVERAGE(eod_group_score_df_positive!F206:F210)</f>
        <v>0.41231844950409602</v>
      </c>
      <c r="G206" s="2">
        <f>AVERAGE(eod_group_score_df_positive!G206:G210)</f>
        <v>1.0600086486794917</v>
      </c>
      <c r="H206" s="2">
        <f>AVERAGE(eod_group_score_df_positive!H206:H210)</f>
        <v>1.0699618233957853</v>
      </c>
      <c r="I206" s="2">
        <f>AVERAGE(eod_group_score_df_positive!I206:I210)</f>
        <v>1.0599694786468472</v>
      </c>
      <c r="J206" s="2">
        <f>AVERAGE(eod_group_score_df_positive!J206:J210)</f>
        <v>1.4391860409348129</v>
      </c>
      <c r="K206" s="2">
        <f>AVERAGE(eod_group_score_df_positive!K206:K210)</f>
        <v>0.30098820350371425</v>
      </c>
      <c r="L206" s="2">
        <f>AVERAGE(eod_group_score_df_positive!L206:L210)</f>
        <v>0.1692487286442021</v>
      </c>
      <c r="M206" s="2">
        <f>AVERAGE(eod_group_score_df_positive!M206:M210)</f>
        <v>0.2446712418319604</v>
      </c>
      <c r="N206" s="2">
        <f>AVERAGE(eod_group_score_df_positive!N206:N210)</f>
        <v>0.77466420738556552</v>
      </c>
      <c r="O206" s="2">
        <f>AVERAGE(eod_group_score_df_positive!O206:O210)</f>
        <v>0.31546241143686665</v>
      </c>
      <c r="P206" s="2">
        <f>AVERAGE(eod_group_score_df_positive!P206:P210)</f>
        <v>0.3825461344908449</v>
      </c>
      <c r="Q206" s="2">
        <f>AVERAGE(eod_group_score_df_positive!Q206:Q210)</f>
        <v>0.44661882301726064</v>
      </c>
      <c r="R206" s="2">
        <f>AVERAGE(eod_group_score_df_positive!R206:R210)</f>
        <v>0.36448046691447944</v>
      </c>
      <c r="S206" s="2">
        <f>AVERAGE(eod_group_score_df_positive!S206:S210)</f>
        <v>1.0662137219865995</v>
      </c>
      <c r="T206" s="2">
        <f>AVERAGE(eod_group_score_df_positive!T206:T210)</f>
        <v>0.22561439266419256</v>
      </c>
      <c r="U206" s="2">
        <f>AVERAGE(eod_group_score_df_positive!U206:U210)</f>
        <v>0.21632791466613779</v>
      </c>
      <c r="V206" s="2">
        <f>AVERAGE(eod_group_score_df_positive!V206:V210)</f>
        <v>0.5469609399436518</v>
      </c>
      <c r="W206" s="2">
        <f>AVERAGE(eod_group_score_df_positive!W206:W210)</f>
        <v>1.2837884728122946</v>
      </c>
      <c r="X206" s="2">
        <f>AVERAGE(eod_group_score_df_positive!X206:X210)</f>
        <v>0.82589786688239319</v>
      </c>
      <c r="Y206" s="2">
        <f>AVERAGE(eod_group_score_df_positive!Y206:Y210)</f>
        <v>0.40763448408544878</v>
      </c>
      <c r="Z206" s="1" t="s">
        <v>277</v>
      </c>
      <c r="AA206" s="2">
        <f>ABS(AVERAGE(eod_group_score_df_negative!C206:C210))</f>
        <v>0.19046567575669288</v>
      </c>
      <c r="AB206" s="2">
        <f>ABS(AVERAGE(eod_group_score_df_negative!D206:D210))</f>
        <v>0.12047474057635636</v>
      </c>
      <c r="AC206" s="2">
        <f>ABS(AVERAGE(eod_group_score_df_negative!E206:E210))</f>
        <v>9.389676028023293E-2</v>
      </c>
      <c r="AD206" s="2">
        <f>ABS(AVERAGE(eod_group_score_df_negative!F206:F210))</f>
        <v>0.13601776093785084</v>
      </c>
      <c r="AE206" s="2">
        <f>ABS(AVERAGE(eod_group_score_df_negative!G206:G210))</f>
        <v>0.13039483475699426</v>
      </c>
      <c r="AF206" s="2">
        <f>ABS(AVERAGE(eod_group_score_df_negative!H206:H210))</f>
        <v>4.0827143153588541E-2</v>
      </c>
      <c r="AG206" s="2">
        <f>ABS(AVERAGE(eod_group_score_df_negative!I206:I210))</f>
        <v>0.14585862106044012</v>
      </c>
      <c r="AH206" s="2">
        <f>ABS(AVERAGE(eod_group_score_df_negative!J206:J210))</f>
        <v>8.3692674281842072E-2</v>
      </c>
      <c r="AI206" s="2">
        <f>ABS(AVERAGE(eod_group_score_df_negative!K206:K210))</f>
        <v>5.5227908503817411E-2</v>
      </c>
      <c r="AJ206" s="2">
        <f>ABS(AVERAGE(eod_group_score_df_negative!L206:L210))</f>
        <v>4.108853917704175E-2</v>
      </c>
      <c r="AK206" s="2">
        <f>ABS(AVERAGE(eod_group_score_df_negative!M206:M210))</f>
        <v>9.5679684608812876E-2</v>
      </c>
      <c r="AL206" s="2">
        <f>ABS(AVERAGE(eod_group_score_df_negative!N206:N210))</f>
        <v>0.12687484734086019</v>
      </c>
      <c r="AM206" s="2">
        <f>ABS(AVERAGE(eod_group_score_df_negative!O206:O210))</f>
        <v>3.5193080853191998E-2</v>
      </c>
      <c r="AN206" s="2">
        <f>ABS(AVERAGE(eod_group_score_df_negative!P206:P210))</f>
        <v>5.1304871250484683E-2</v>
      </c>
      <c r="AO206" s="2">
        <f>ABS(AVERAGE(eod_group_score_df_negative!Q206:Q210))</f>
        <v>1.9322954815969764E-2</v>
      </c>
      <c r="AP206" s="2">
        <f>ABS(AVERAGE(eod_group_score_df_negative!R206:R210))</f>
        <v>0.13128696060384523</v>
      </c>
      <c r="AQ206" s="2">
        <f>ABS(AVERAGE(eod_group_score_df_negative!S206:S210))</f>
        <v>0.12449108748764637</v>
      </c>
      <c r="AR206" s="2">
        <f>ABS(AVERAGE(eod_group_score_df_negative!T206:T210))</f>
        <v>0.12382452037710309</v>
      </c>
      <c r="AS206" s="2">
        <f>ABS(AVERAGE(eod_group_score_df_negative!U206:U210))</f>
        <v>0.20363715595110002</v>
      </c>
      <c r="AT206" s="2">
        <f>ABS(AVERAGE(eod_group_score_df_negative!V206:V210))</f>
        <v>0.22616816764866213</v>
      </c>
      <c r="AU206" s="2">
        <f>ABS(AVERAGE(eod_group_score_df_negative!W206:W210))</f>
        <v>5.0518311868338384E-2</v>
      </c>
      <c r="AV206" s="2">
        <f>ABS(AVERAGE(eod_group_score_df_negative!X206:X210))</f>
        <v>9.6329502870851555E-2</v>
      </c>
      <c r="AW206" s="2">
        <f>ABS(AVERAGE(eod_group_score_df_negative!Y206:Y210))</f>
        <v>0.10939924626599937</v>
      </c>
      <c r="AX206" t="s">
        <v>277</v>
      </c>
      <c r="AY206" s="4">
        <f t="shared" si="701"/>
        <v>0.44311283335707058</v>
      </c>
      <c r="AZ206" s="4">
        <f t="shared" si="702"/>
        <v>-0.33326107425516011</v>
      </c>
      <c r="BA206" s="4">
        <f t="shared" si="703"/>
        <v>0.7835177170677271</v>
      </c>
      <c r="BB206" s="4">
        <f t="shared" si="704"/>
        <v>0.50388918934161375</v>
      </c>
      <c r="BC206" s="4">
        <f t="shared" si="705"/>
        <v>0.78092329773671809</v>
      </c>
      <c r="BD206" s="4">
        <f t="shared" si="706"/>
        <v>0.92648982951205117</v>
      </c>
      <c r="BE206" s="4">
        <f t="shared" si="707"/>
        <v>0.75807725645828461</v>
      </c>
      <c r="BF206" s="4">
        <f t="shared" si="708"/>
        <v>0.89008622492969136</v>
      </c>
      <c r="BG206" s="4">
        <f t="shared" si="709"/>
        <v>0.68991908764278631</v>
      </c>
      <c r="BH206" s="4">
        <f t="shared" si="710"/>
        <v>0.60930804509678194</v>
      </c>
      <c r="BI206" s="4">
        <f t="shared" si="711"/>
        <v>0.43775863571528884</v>
      </c>
      <c r="BJ206" s="4">
        <f t="shared" si="712"/>
        <v>0.71853721327832953</v>
      </c>
      <c r="BK206" s="4">
        <f t="shared" si="713"/>
        <v>0.7992726101430595</v>
      </c>
      <c r="BL206" s="4">
        <f t="shared" si="714"/>
        <v>0.76349082716625705</v>
      </c>
      <c r="BM206" s="4">
        <f t="shared" si="715"/>
        <v>0.91705850071729</v>
      </c>
      <c r="BN206" s="4">
        <f t="shared" si="716"/>
        <v>0.4703687522956817</v>
      </c>
      <c r="BO206" s="4">
        <f t="shared" si="717"/>
        <v>0.79089512951137697</v>
      </c>
      <c r="BP206" s="4">
        <f t="shared" si="718"/>
        <v>0.29129518347334216</v>
      </c>
      <c r="BQ206" s="4">
        <f t="shared" si="719"/>
        <v>3.0218605314927049E-2</v>
      </c>
      <c r="BR206" s="4">
        <f t="shared" si="720"/>
        <v>0.41492781625310377</v>
      </c>
      <c r="BS206" s="4">
        <f t="shared" si="721"/>
        <v>0.92427781609395032</v>
      </c>
      <c r="BT206" s="4">
        <f t="shared" si="722"/>
        <v>0.79109381041981897</v>
      </c>
      <c r="BU206" s="4">
        <f t="shared" si="723"/>
        <v>0.57681969340129347</v>
      </c>
      <c r="BV206" t="s">
        <v>277</v>
      </c>
      <c r="BW206" s="1">
        <f t="shared" si="697"/>
        <v>45211</v>
      </c>
      <c r="BX206">
        <f>group_stock_price_index[[#This Row],[VNINDEX]]</f>
        <v>1151.6099999999999</v>
      </c>
      <c r="BY206" s="5">
        <f t="shared" si="724"/>
        <v>0.19953095817323521</v>
      </c>
      <c r="BZ206" s="5">
        <f t="shared" si="725"/>
        <v>0.10152353091689166</v>
      </c>
      <c r="CA206" s="5">
        <f t="shared" si="726"/>
        <v>0.2275607721802082</v>
      </c>
      <c r="CB206" s="5">
        <f t="shared" si="727"/>
        <v>0.29379200250841847</v>
      </c>
      <c r="CC206" s="5">
        <f t="shared" si="728"/>
        <v>0</v>
      </c>
      <c r="CD206" s="5">
        <f t="shared" ref="CD206:CE206" si="774">IF(AVERAGE(BS206:BS210)&lt;0,0,AVERAGE(BS206:BS210))</f>
        <v>0.42141936577290745</v>
      </c>
      <c r="CE206" s="5">
        <f t="shared" si="774"/>
        <v>0.38829831837752393</v>
      </c>
      <c r="CF206" s="5">
        <f t="shared" ref="CF206:CG206" si="775">IF(AVERAGE(BE206:BE210)&lt;0,0,AVERAGE(BE206:BE210))</f>
        <v>0.22551235074042619</v>
      </c>
      <c r="CG206" s="5">
        <f t="shared" si="775"/>
        <v>0.16950891315761646</v>
      </c>
      <c r="CH206" s="5">
        <f t="shared" si="731"/>
        <v>0.46997899182166203</v>
      </c>
      <c r="CI206" s="5">
        <f t="shared" si="732"/>
        <v>0.25910836908632295</v>
      </c>
      <c r="CJ206" s="5">
        <f t="shared" si="733"/>
        <v>0.64718596597850953</v>
      </c>
      <c r="CK206" s="5">
        <f t="shared" si="734"/>
        <v>0</v>
      </c>
      <c r="CL206" s="5">
        <f t="shared" si="735"/>
        <v>0.53057126824005285</v>
      </c>
      <c r="CM206" s="5">
        <f t="shared" si="736"/>
        <v>0.38010469129345104</v>
      </c>
      <c r="CN206" s="5">
        <f t="shared" si="737"/>
        <v>0.28939947962320084</v>
      </c>
      <c r="CO206" s="5">
        <f t="shared" si="738"/>
        <v>0.31533811061935368</v>
      </c>
      <c r="CP206" s="5">
        <f t="shared" si="739"/>
        <v>0</v>
      </c>
      <c r="CQ206" s="5">
        <f t="shared" si="740"/>
        <v>0.18971915712439555</v>
      </c>
      <c r="CR206" s="5">
        <f t="shared" ref="CR206:CS206" si="776">IF(AVERAGE(BH206:BH210)&lt;0,0,AVERAGE(BH206:BH210))</f>
        <v>0.6511867644936794</v>
      </c>
      <c r="CS206" s="5">
        <f t="shared" si="776"/>
        <v>0.13927309032848037</v>
      </c>
      <c r="CT206" s="5">
        <f t="shared" si="742"/>
        <v>0</v>
      </c>
      <c r="CU206" s="5">
        <f t="shared" si="743"/>
        <v>0.30235973815681932</v>
      </c>
    </row>
    <row r="207" spans="1:99" x14ac:dyDescent="0.25">
      <c r="A207" s="1">
        <f>eod_group_score_df_positive[[#This Row],[date]]</f>
        <v>45210</v>
      </c>
      <c r="B207" s="1" t="s">
        <v>277</v>
      </c>
      <c r="C207" s="2">
        <f>AVERAGE(eod_group_score_df_positive!C207:C211)</f>
        <v>0.49006864367831132</v>
      </c>
      <c r="D207" s="2">
        <f>AVERAGE(eod_group_score_df_positive!D207:D211)</f>
        <v>6.03382372202102E-2</v>
      </c>
      <c r="E207" s="2">
        <f>AVERAGE(eod_group_score_df_positive!E207:E211)</f>
        <v>0.6271282137537042</v>
      </c>
      <c r="F207" s="2">
        <f>AVERAGE(eod_group_score_df_positive!F207:F211)</f>
        <v>0.65785709767654199</v>
      </c>
      <c r="G207" s="2">
        <f>AVERAGE(eod_group_score_df_positive!G207:G211)</f>
        <v>1.0549683873756006</v>
      </c>
      <c r="H207" s="2">
        <f>AVERAGE(eod_group_score_df_positive!H207:H211)</f>
        <v>0.76444336736779528</v>
      </c>
      <c r="I207" s="2">
        <f>AVERAGE(eod_group_score_df_positive!I207:I211)</f>
        <v>1.0239474535739073</v>
      </c>
      <c r="J207" s="2">
        <f>AVERAGE(eod_group_score_df_positive!J207:J211)</f>
        <v>1.4307065217047743</v>
      </c>
      <c r="K207" s="2">
        <f>AVERAGE(eod_group_score_df_positive!K207:K211)</f>
        <v>0.30607944387763331</v>
      </c>
      <c r="L207" s="2">
        <f>AVERAGE(eod_group_score_df_positive!L207:L211)</f>
        <v>0.19019459212267989</v>
      </c>
      <c r="M207" s="2">
        <f>AVERAGE(eod_group_score_df_positive!M207:M211)</f>
        <v>0.24708832254922503</v>
      </c>
      <c r="N207" s="2">
        <f>AVERAGE(eod_group_score_df_positive!N207:N211)</f>
        <v>0.77071171266197669</v>
      </c>
      <c r="O207" s="2">
        <f>AVERAGE(eod_group_score_df_positive!O207:O211)</f>
        <v>0.28516884238195883</v>
      </c>
      <c r="P207" s="2">
        <f>AVERAGE(eod_group_score_df_positive!P207:P211)</f>
        <v>0.35303545776486905</v>
      </c>
      <c r="Q207" s="2">
        <f>AVERAGE(eod_group_score_df_positive!Q207:Q211)</f>
        <v>0.42601620864222056</v>
      </c>
      <c r="R207" s="2">
        <f>AVERAGE(eod_group_score_df_positive!R207:R211)</f>
        <v>0.36395975086404037</v>
      </c>
      <c r="S207" s="2">
        <f>AVERAGE(eod_group_score_df_positive!S207:S211)</f>
        <v>1.0263986268336893</v>
      </c>
      <c r="T207" s="2">
        <f>AVERAGE(eod_group_score_df_positive!T207:T211)</f>
        <v>0.22372551772827903</v>
      </c>
      <c r="U207" s="2">
        <f>AVERAGE(eod_group_score_df_positive!U207:U211)</f>
        <v>0.21614597042419353</v>
      </c>
      <c r="V207" s="2">
        <f>AVERAGE(eod_group_score_df_positive!V207:V211)</f>
        <v>0.56390220702837357</v>
      </c>
      <c r="W207" s="2">
        <f>AVERAGE(eod_group_score_df_positive!W207:W211)</f>
        <v>1.3057045714833726</v>
      </c>
      <c r="X207" s="2">
        <f>AVERAGE(eod_group_score_df_positive!X207:X211)</f>
        <v>0.79855933017535374</v>
      </c>
      <c r="Y207" s="2">
        <f>AVERAGE(eod_group_score_df_positive!Y207:Y211)</f>
        <v>0.40757250012111512</v>
      </c>
      <c r="Z207" s="1" t="s">
        <v>277</v>
      </c>
      <c r="AA207" s="2">
        <f>ABS(AVERAGE(eod_group_score_df_negative!C207:C211))</f>
        <v>0.35023077023774646</v>
      </c>
      <c r="AB207" s="2">
        <f>ABS(AVERAGE(eod_group_score_df_negative!D207:D211))</f>
        <v>0.12562271503664563</v>
      </c>
      <c r="AC207" s="2">
        <f>ABS(AVERAGE(eod_group_score_df_negative!E207:E211))</f>
        <v>0.26619854002246185</v>
      </c>
      <c r="AD207" s="2">
        <f>ABS(AVERAGE(eod_group_score_df_negative!F207:F211))</f>
        <v>0.14881722270287726</v>
      </c>
      <c r="AE207" s="2">
        <f>ABS(AVERAGE(eod_group_score_df_negative!G207:G211))</f>
        <v>0.3098755723123971</v>
      </c>
      <c r="AF207" s="2">
        <f>ABS(AVERAGE(eod_group_score_df_negative!H207:H211))</f>
        <v>0.1089395123147153</v>
      </c>
      <c r="AG207" s="2">
        <f>ABS(AVERAGE(eod_group_score_df_negative!I207:I211))</f>
        <v>0.21531369217689469</v>
      </c>
      <c r="AH207" s="2">
        <f>ABS(AVERAGE(eod_group_score_df_negative!J207:J211))</f>
        <v>0.38348148025451978</v>
      </c>
      <c r="AI207" s="2">
        <f>ABS(AVERAGE(eod_group_score_df_negative!K207:K211))</f>
        <v>7.139329335574332E-2</v>
      </c>
      <c r="AJ207" s="2">
        <f>ABS(AVERAGE(eod_group_score_df_negative!L207:L211))</f>
        <v>1.6310165323873294E-2</v>
      </c>
      <c r="AK207" s="2">
        <f>ABS(AVERAGE(eod_group_score_df_negative!M207:M211))</f>
        <v>0.13083611883431914</v>
      </c>
      <c r="AL207" s="2">
        <f>ABS(AVERAGE(eod_group_score_df_negative!N207:N211))</f>
        <v>0.17094431620927075</v>
      </c>
      <c r="AM207" s="2">
        <f>ABS(AVERAGE(eod_group_score_df_negative!O207:O211))</f>
        <v>3.4008525526368974E-2</v>
      </c>
      <c r="AN207" s="2">
        <f>ABS(AVERAGE(eod_group_score_df_negative!P207:P211))</f>
        <v>6.5645045025504861E-2</v>
      </c>
      <c r="AO207" s="2">
        <f>ABS(AVERAGE(eod_group_score_df_negative!Q207:Q211))</f>
        <v>0.1199715204919278</v>
      </c>
      <c r="AP207" s="2">
        <f>ABS(AVERAGE(eod_group_score_df_negative!R207:R211))</f>
        <v>0.31610068199874863</v>
      </c>
      <c r="AQ207" s="2">
        <f>ABS(AVERAGE(eod_group_score_df_negative!S207:S211))</f>
        <v>0.12328844880789032</v>
      </c>
      <c r="AR207" s="2">
        <f>ABS(AVERAGE(eod_group_score_df_negative!T207:T211))</f>
        <v>0.23443527353475951</v>
      </c>
      <c r="AS207" s="2">
        <f>ABS(AVERAGE(eod_group_score_df_negative!U207:U211))</f>
        <v>0.43802476642892874</v>
      </c>
      <c r="AT207" s="2">
        <f>ABS(AVERAGE(eod_group_score_df_negative!V207:V211))</f>
        <v>0.28411943943632129</v>
      </c>
      <c r="AU207" s="2">
        <f>ABS(AVERAGE(eod_group_score_df_negative!W207:W211))</f>
        <v>2.4210287384930196E-2</v>
      </c>
      <c r="AV207" s="2">
        <f>ABS(AVERAGE(eod_group_score_df_negative!X207:X211))</f>
        <v>0.13965576009638345</v>
      </c>
      <c r="AW207" s="2">
        <f>ABS(AVERAGE(eod_group_score_df_negative!Y207:Y211))</f>
        <v>1.7035233853608799E-2</v>
      </c>
      <c r="AX207" t="s">
        <v>277</v>
      </c>
      <c r="AY207" s="4">
        <f t="shared" si="701"/>
        <v>0.16641434127494709</v>
      </c>
      <c r="AZ207" s="4">
        <f t="shared" si="702"/>
        <v>-0.35106551684174109</v>
      </c>
      <c r="BA207" s="4">
        <f t="shared" si="703"/>
        <v>0.40402872991944189</v>
      </c>
      <c r="BB207" s="4">
        <f t="shared" si="704"/>
        <v>0.6310351800144548</v>
      </c>
      <c r="BC207" s="4">
        <f t="shared" si="705"/>
        <v>0.54591794891595602</v>
      </c>
      <c r="BD207" s="4">
        <f t="shared" si="706"/>
        <v>0.75053435360602283</v>
      </c>
      <c r="BE207" s="4">
        <f t="shared" si="707"/>
        <v>0.65251280101023801</v>
      </c>
      <c r="BF207" s="4">
        <f t="shared" si="708"/>
        <v>0.57724174138472306</v>
      </c>
      <c r="BG207" s="4">
        <f t="shared" si="709"/>
        <v>0.62173006782419027</v>
      </c>
      <c r="BH207" s="4">
        <f t="shared" si="710"/>
        <v>0.84203593635759566</v>
      </c>
      <c r="BI207" s="4">
        <f t="shared" si="711"/>
        <v>0.30760700019643611</v>
      </c>
      <c r="BJ207" s="4">
        <f t="shared" si="712"/>
        <v>0.63692832421159185</v>
      </c>
      <c r="BK207" s="4">
        <f t="shared" si="713"/>
        <v>0.78689889105084243</v>
      </c>
      <c r="BL207" s="4">
        <f t="shared" si="714"/>
        <v>0.68641938381175482</v>
      </c>
      <c r="BM207" s="4">
        <f t="shared" si="715"/>
        <v>0.5605340043733803</v>
      </c>
      <c r="BN207" s="4">
        <f t="shared" si="716"/>
        <v>7.0374729292547913E-2</v>
      </c>
      <c r="BO207" s="4">
        <f t="shared" si="717"/>
        <v>0.78552694655788913</v>
      </c>
      <c r="BP207" s="4">
        <f t="shared" si="718"/>
        <v>-2.3375539790203945E-2</v>
      </c>
      <c r="BQ207" s="4">
        <f t="shared" si="719"/>
        <v>-0.33917566700106394</v>
      </c>
      <c r="BR207" s="4">
        <f t="shared" si="720"/>
        <v>0.32992408714852339</v>
      </c>
      <c r="BS207" s="4">
        <f t="shared" si="721"/>
        <v>0.96359122206434777</v>
      </c>
      <c r="BT207" s="4">
        <f t="shared" si="722"/>
        <v>0.70229479030030373</v>
      </c>
      <c r="BU207" s="4">
        <f t="shared" si="723"/>
        <v>0.91976013392811706</v>
      </c>
      <c r="BV207" t="s">
        <v>277</v>
      </c>
      <c r="BW207" s="1">
        <f t="shared" si="697"/>
        <v>45210</v>
      </c>
      <c r="BX207">
        <f>group_stock_price_index[[#This Row],[VNINDEX]]</f>
        <v>1150.81</v>
      </c>
      <c r="BY207" s="5">
        <f t="shared" si="724"/>
        <v>5.8198736288098976E-2</v>
      </c>
      <c r="BZ207" s="5">
        <f t="shared" si="725"/>
        <v>0</v>
      </c>
      <c r="CA207" s="5">
        <f t="shared" si="726"/>
        <v>0</v>
      </c>
      <c r="CB207" s="5">
        <f t="shared" si="727"/>
        <v>0</v>
      </c>
      <c r="CC207" s="5">
        <f t="shared" si="728"/>
        <v>0</v>
      </c>
      <c r="CD207" s="5">
        <f t="shared" ref="CD207:CE207" si="777">IF(AVERAGE(BS207:BS211)&lt;0,0,AVERAGE(BS207:BS211))</f>
        <v>9.4879876607950248E-2</v>
      </c>
      <c r="CE207" s="5">
        <f t="shared" si="777"/>
        <v>0.17380631957143872</v>
      </c>
      <c r="CF207" s="5">
        <f t="shared" ref="CF207:CG207" si="778">IF(AVERAGE(BE207:BE211)&lt;0,0,AVERAGE(BE207:BE211))</f>
        <v>0</v>
      </c>
      <c r="CG207" s="5">
        <f t="shared" si="778"/>
        <v>0</v>
      </c>
      <c r="CH207" s="5">
        <f t="shared" si="731"/>
        <v>0.33681511202257336</v>
      </c>
      <c r="CI207" s="5">
        <f t="shared" si="732"/>
        <v>1.3584883037856155E-2</v>
      </c>
      <c r="CJ207" s="5">
        <f t="shared" si="733"/>
        <v>0.62772282135317625</v>
      </c>
      <c r="CK207" s="5">
        <f t="shared" si="734"/>
        <v>0</v>
      </c>
      <c r="CL207" s="5">
        <f t="shared" si="735"/>
        <v>0.33204135024039699</v>
      </c>
      <c r="CM207" s="5">
        <f t="shared" si="736"/>
        <v>0.3059950942138665</v>
      </c>
      <c r="CN207" s="5">
        <f t="shared" si="737"/>
        <v>0</v>
      </c>
      <c r="CO207" s="5">
        <f t="shared" si="738"/>
        <v>3.3327853044728073E-2</v>
      </c>
      <c r="CP207" s="5">
        <f t="shared" si="739"/>
        <v>0</v>
      </c>
      <c r="CQ207" s="5">
        <f t="shared" si="740"/>
        <v>1.8863005022377522E-2</v>
      </c>
      <c r="CR207" s="5">
        <f t="shared" ref="CR207:CS207" si="779">IF(AVERAGE(BH207:BH211)&lt;0,0,AVERAGE(BH207:BH211))</f>
        <v>0.59419745745855157</v>
      </c>
      <c r="CS207" s="5">
        <f t="shared" si="779"/>
        <v>0</v>
      </c>
      <c r="CT207" s="5">
        <f t="shared" si="742"/>
        <v>0</v>
      </c>
      <c r="CU207" s="5">
        <f t="shared" si="743"/>
        <v>0.10183981237927045</v>
      </c>
    </row>
    <row r="208" spans="1:99" x14ac:dyDescent="0.25">
      <c r="A208" s="1">
        <f>eod_group_score_df_positive[[#This Row],[date]]</f>
        <v>45209</v>
      </c>
      <c r="B208" s="1" t="s">
        <v>277</v>
      </c>
      <c r="C208" s="2">
        <f>AVERAGE(eod_group_score_df_positive!C208:C212)</f>
        <v>0.80179478370783142</v>
      </c>
      <c r="D208" s="2">
        <f>AVERAGE(eod_group_score_df_positive!D208:D212)</f>
        <v>0.11781092079882574</v>
      </c>
      <c r="E208" s="2">
        <f>AVERAGE(eod_group_score_df_positive!E208:E212)</f>
        <v>0.64880409858525745</v>
      </c>
      <c r="F208" s="2">
        <f>AVERAGE(eod_group_score_df_positive!F208:F212)</f>
        <v>0.62599552247750379</v>
      </c>
      <c r="G208" s="2">
        <f>AVERAGE(eod_group_score_df_positive!G208:G212)</f>
        <v>0.91926059142381722</v>
      </c>
      <c r="H208" s="2">
        <f>AVERAGE(eod_group_score_df_positive!H208:H212)</f>
        <v>0.52085873833248009</v>
      </c>
      <c r="I208" s="2">
        <f>AVERAGE(eod_group_score_df_positive!I208:I212)</f>
        <v>0.93605626804123054</v>
      </c>
      <c r="J208" s="2">
        <f>AVERAGE(eod_group_score_df_positive!J208:J212)</f>
        <v>0.73745375758286902</v>
      </c>
      <c r="K208" s="2">
        <f>AVERAGE(eod_group_score_df_positive!K208:K212)</f>
        <v>0.39398198889886138</v>
      </c>
      <c r="L208" s="2">
        <f>AVERAGE(eod_group_score_df_positive!L208:L212)</f>
        <v>0.21165809456222484</v>
      </c>
      <c r="M208" s="2">
        <f>AVERAGE(eod_group_score_df_positive!M208:M212)</f>
        <v>0.29557511319676444</v>
      </c>
      <c r="N208" s="2">
        <f>AVERAGE(eod_group_score_df_positive!N208:N212)</f>
        <v>0.92345666083111289</v>
      </c>
      <c r="O208" s="2">
        <f>AVERAGE(eod_group_score_df_positive!O208:O212)</f>
        <v>0.27358720676524406</v>
      </c>
      <c r="P208" s="2">
        <f>AVERAGE(eod_group_score_df_positive!P208:P212)</f>
        <v>0.38967840050315694</v>
      </c>
      <c r="Q208" s="2">
        <f>AVERAGE(eod_group_score_df_positive!Q208:Q212)</f>
        <v>0.42934366474307362</v>
      </c>
      <c r="R208" s="2">
        <f>AVERAGE(eod_group_score_df_positive!R208:R212)</f>
        <v>0.44163911470550171</v>
      </c>
      <c r="S208" s="2">
        <f>AVERAGE(eod_group_score_df_positive!S208:S212)</f>
        <v>0.89631289679738979</v>
      </c>
      <c r="T208" s="2">
        <f>AVERAGE(eod_group_score_df_positive!T208:T212)</f>
        <v>0.26462535149347544</v>
      </c>
      <c r="U208" s="2">
        <f>AVERAGE(eod_group_score_df_positive!U208:U212)</f>
        <v>0.27389206223571144</v>
      </c>
      <c r="V208" s="2">
        <f>AVERAGE(eod_group_score_df_positive!V208:V212)</f>
        <v>0.60980371024803814</v>
      </c>
      <c r="W208" s="2">
        <f>AVERAGE(eod_group_score_df_positive!W208:W212)</f>
        <v>1.285379048832834</v>
      </c>
      <c r="X208" s="2">
        <f>AVERAGE(eod_group_score_df_positive!X208:X212)</f>
        <v>0.72049372693184854</v>
      </c>
      <c r="Y208" s="2">
        <f>AVERAGE(eod_group_score_df_positive!Y208:Y212)</f>
        <v>0.31277497418980704</v>
      </c>
      <c r="Z208" s="1" t="s">
        <v>277</v>
      </c>
      <c r="AA208" s="2">
        <f>ABS(AVERAGE(eod_group_score_df_negative!C208:C212))</f>
        <v>0.343225564601638</v>
      </c>
      <c r="AB208" s="2">
        <f>ABS(AVERAGE(eod_group_score_df_negative!D208:D212))</f>
        <v>4.3121418923466132E-2</v>
      </c>
      <c r="AC208" s="2">
        <f>ABS(AVERAGE(eod_group_score_df_negative!E208:E212))</f>
        <v>0.2578364930361175</v>
      </c>
      <c r="AD208" s="2">
        <f>ABS(AVERAGE(eod_group_score_df_negative!F208:F212))</f>
        <v>0.14817080259660736</v>
      </c>
      <c r="AE208" s="2">
        <f>ABS(AVERAGE(eod_group_score_df_negative!G208:G212))</f>
        <v>0.31142472086168926</v>
      </c>
      <c r="AF208" s="2">
        <f>ABS(AVERAGE(eod_group_score_df_negative!H208:H212))</f>
        <v>0.11106192145281915</v>
      </c>
      <c r="AG208" s="2">
        <f>ABS(AVERAGE(eod_group_score_df_negative!I208:I212))</f>
        <v>0.21522561138052337</v>
      </c>
      <c r="AH208" s="2">
        <f>ABS(AVERAGE(eod_group_score_df_negative!J208:J212))</f>
        <v>0.38348148025451978</v>
      </c>
      <c r="AI208" s="2">
        <f>ABS(AVERAGE(eod_group_score_df_negative!K208:K212))</f>
        <v>7.139329335574332E-2</v>
      </c>
      <c r="AJ208" s="2">
        <f>ABS(AVERAGE(eod_group_score_df_negative!L208:L212))</f>
        <v>4.1853141497585046E-2</v>
      </c>
      <c r="AK208" s="2">
        <f>ABS(AVERAGE(eod_group_score_df_negative!M208:M212))</f>
        <v>0.11429663946979671</v>
      </c>
      <c r="AL208" s="2">
        <f>ABS(AVERAGE(eod_group_score_df_negative!N208:N212))</f>
        <v>0.1682942574758739</v>
      </c>
      <c r="AM208" s="2">
        <f>ABS(AVERAGE(eod_group_score_df_negative!O208:O212))</f>
        <v>3.4294823186872415E-2</v>
      </c>
      <c r="AN208" s="2">
        <f>ABS(AVERAGE(eod_group_score_df_negative!P208:P212))</f>
        <v>6.7539658920475087E-2</v>
      </c>
      <c r="AO208" s="2">
        <f>ABS(AVERAGE(eod_group_score_df_negative!Q208:Q212))</f>
        <v>0.12405645043516884</v>
      </c>
      <c r="AP208" s="2">
        <f>ABS(AVERAGE(eod_group_score_df_negative!R208:R212))</f>
        <v>0.31610068199874863</v>
      </c>
      <c r="AQ208" s="2">
        <f>ABS(AVERAGE(eod_group_score_df_negative!S208:S212))</f>
        <v>0.12335607882749511</v>
      </c>
      <c r="AR208" s="2">
        <f>ABS(AVERAGE(eod_group_score_df_negative!T208:T212))</f>
        <v>0.2300166925137142</v>
      </c>
      <c r="AS208" s="2">
        <f>ABS(AVERAGE(eod_group_score_df_negative!U208:U212))</f>
        <v>0.43802476642892874</v>
      </c>
      <c r="AT208" s="2">
        <f>ABS(AVERAGE(eod_group_score_df_negative!V208:V212))</f>
        <v>0.27934443341975823</v>
      </c>
      <c r="AU208" s="2">
        <f>ABS(AVERAGE(eod_group_score_df_negative!W208:W212))</f>
        <v>3.4210069076466634E-2</v>
      </c>
      <c r="AV208" s="2">
        <f>ABS(AVERAGE(eod_group_score_df_negative!X208:X212))</f>
        <v>0.13912167438303752</v>
      </c>
      <c r="AW208" s="2">
        <f>ABS(AVERAGE(eod_group_score_df_negative!Y208:Y212))</f>
        <v>2.7542100763860471E-2</v>
      </c>
      <c r="AX208" t="s">
        <v>277</v>
      </c>
      <c r="AY208" s="4">
        <f t="shared" si="701"/>
        <v>0.40049001730251699</v>
      </c>
      <c r="AZ208" s="4">
        <f t="shared" si="702"/>
        <v>0.46410498973820513</v>
      </c>
      <c r="BA208" s="4">
        <f t="shared" si="703"/>
        <v>0.43122667257811592</v>
      </c>
      <c r="BB208" s="4">
        <f t="shared" si="704"/>
        <v>0.61721196647910792</v>
      </c>
      <c r="BC208" s="4">
        <f t="shared" si="705"/>
        <v>0.49390032081663143</v>
      </c>
      <c r="BD208" s="4">
        <f t="shared" si="706"/>
        <v>0.64849409579185646</v>
      </c>
      <c r="BE208" s="4">
        <f t="shared" si="707"/>
        <v>0.62611135426082942</v>
      </c>
      <c r="BF208" s="4">
        <f t="shared" si="708"/>
        <v>0.31578298672389415</v>
      </c>
      <c r="BG208" s="4">
        <f t="shared" si="709"/>
        <v>0.69317969355886699</v>
      </c>
      <c r="BH208" s="4">
        <f t="shared" si="710"/>
        <v>0.66981233535770535</v>
      </c>
      <c r="BI208" s="4">
        <f t="shared" si="711"/>
        <v>0.44228096361263858</v>
      </c>
      <c r="BJ208" s="4">
        <f t="shared" si="712"/>
        <v>0.69169843660520447</v>
      </c>
      <c r="BK208" s="4">
        <f t="shared" si="713"/>
        <v>0.77722101421634682</v>
      </c>
      <c r="BL208" s="4">
        <f t="shared" si="714"/>
        <v>0.70456259315034309</v>
      </c>
      <c r="BM208" s="4">
        <f t="shared" si="715"/>
        <v>0.55165730171482885</v>
      </c>
      <c r="BN208" s="4">
        <f t="shared" si="716"/>
        <v>0.16567485732275899</v>
      </c>
      <c r="BO208" s="4">
        <f t="shared" si="717"/>
        <v>0.75804681366931137</v>
      </c>
      <c r="BP208" s="4">
        <f t="shared" si="718"/>
        <v>6.9967079020193834E-2</v>
      </c>
      <c r="BQ208" s="4">
        <f t="shared" si="719"/>
        <v>-0.23055039238373534</v>
      </c>
      <c r="BR208" s="4">
        <f t="shared" si="720"/>
        <v>0.37165828797112815</v>
      </c>
      <c r="BS208" s="4">
        <f t="shared" si="721"/>
        <v>0.94815042256385451</v>
      </c>
      <c r="BT208" s="4">
        <f t="shared" si="722"/>
        <v>0.67631646857365746</v>
      </c>
      <c r="BU208" s="4">
        <f t="shared" si="723"/>
        <v>0.83813859020967307</v>
      </c>
      <c r="BV208" t="s">
        <v>277</v>
      </c>
      <c r="BW208" s="1">
        <f t="shared" si="697"/>
        <v>45209</v>
      </c>
      <c r="BX208">
        <f>group_stock_price_index[[#This Row],[VNINDEX]]</f>
        <v>1143.69</v>
      </c>
      <c r="BY208" s="5">
        <f t="shared" si="724"/>
        <v>1.3223280068349552E-2</v>
      </c>
      <c r="BZ208" s="5">
        <f t="shared" si="725"/>
        <v>0</v>
      </c>
      <c r="CA208" s="5">
        <f t="shared" si="726"/>
        <v>0</v>
      </c>
      <c r="CB208" s="5">
        <f t="shared" si="727"/>
        <v>0</v>
      </c>
      <c r="CC208" s="5">
        <f t="shared" si="728"/>
        <v>0</v>
      </c>
      <c r="CD208" s="5">
        <f t="shared" ref="CD208:CE208" si="780">IF(AVERAGE(BS208:BS212)&lt;0,0,AVERAGE(BS208:BS212))</f>
        <v>0</v>
      </c>
      <c r="CE208" s="5">
        <f t="shared" si="780"/>
        <v>0</v>
      </c>
      <c r="CF208" s="5">
        <f t="shared" ref="CF208:CG208" si="781">IF(AVERAGE(BE208:BE212)&lt;0,0,AVERAGE(BE208:BE212))</f>
        <v>0</v>
      </c>
      <c r="CG208" s="5">
        <f t="shared" si="781"/>
        <v>0</v>
      </c>
      <c r="CH208" s="5">
        <f t="shared" si="731"/>
        <v>0.23548403202008816</v>
      </c>
      <c r="CI208" s="5">
        <f t="shared" si="732"/>
        <v>0</v>
      </c>
      <c r="CJ208" s="5">
        <f t="shared" si="733"/>
        <v>0.6413477887879967</v>
      </c>
      <c r="CK208" s="5">
        <f t="shared" si="734"/>
        <v>3.5619066395207864E-2</v>
      </c>
      <c r="CL208" s="5">
        <f t="shared" si="735"/>
        <v>0.2370187326198529</v>
      </c>
      <c r="CM208" s="5">
        <f t="shared" si="736"/>
        <v>0.18209408478682906</v>
      </c>
      <c r="CN208" s="5">
        <f t="shared" si="737"/>
        <v>0</v>
      </c>
      <c r="CO208" s="5">
        <f t="shared" si="738"/>
        <v>0</v>
      </c>
      <c r="CP208" s="5">
        <f t="shared" si="739"/>
        <v>0</v>
      </c>
      <c r="CQ208" s="5">
        <f t="shared" si="740"/>
        <v>0</v>
      </c>
      <c r="CR208" s="5">
        <f t="shared" ref="CR208:CS208" si="782">IF(AVERAGE(BH208:BH212)&lt;0,0,AVERAGE(BH208:BH212))</f>
        <v>0.42186678962045338</v>
      </c>
      <c r="CS208" s="5">
        <f t="shared" si="782"/>
        <v>0</v>
      </c>
      <c r="CT208" s="5">
        <f t="shared" si="742"/>
        <v>0</v>
      </c>
      <c r="CU208" s="5">
        <f t="shared" si="743"/>
        <v>0</v>
      </c>
    </row>
    <row r="209" spans="1:99" x14ac:dyDescent="0.25">
      <c r="A209" s="1">
        <f>eod_group_score_df_positive[[#This Row],[date]]</f>
        <v>45208</v>
      </c>
      <c r="B209" s="1" t="s">
        <v>277</v>
      </c>
      <c r="C209" s="2">
        <f>AVERAGE(eod_group_score_df_positive!C209:C213)</f>
        <v>0.80248000391553642</v>
      </c>
      <c r="D209" s="2">
        <f>AVERAGE(eod_group_score_df_positive!D209:D213)</f>
        <v>0.11623365847313123</v>
      </c>
      <c r="E209" s="2">
        <f>AVERAGE(eod_group_score_df_positive!E209:E213)</f>
        <v>0.46020745695134302</v>
      </c>
      <c r="F209" s="2">
        <f>AVERAGE(eod_group_score_df_positive!F209:F213)</f>
        <v>0.62938912503575817</v>
      </c>
      <c r="G209" s="2">
        <f>AVERAGE(eod_group_score_df_positive!G209:G213)</f>
        <v>0.90289774617568974</v>
      </c>
      <c r="H209" s="2">
        <f>AVERAGE(eod_group_score_df_positive!H209:H213)</f>
        <v>0.3066765161526947</v>
      </c>
      <c r="I209" s="2">
        <f>AVERAGE(eod_group_score_df_positive!I209:I213)</f>
        <v>0.34263304240829323</v>
      </c>
      <c r="J209" s="2">
        <f>AVERAGE(eod_group_score_df_positive!J209:J213)</f>
        <v>0.73962092798804746</v>
      </c>
      <c r="K209" s="2">
        <f>AVERAGE(eod_group_score_df_positive!K209:K213)</f>
        <v>0.34618591972460011</v>
      </c>
      <c r="L209" s="2">
        <f>AVERAGE(eod_group_score_df_positive!L209:L213)</f>
        <v>0.25861731282562783</v>
      </c>
      <c r="M209" s="2">
        <f>AVERAGE(eod_group_score_df_positive!M209:M213)</f>
        <v>0.25045205429073331</v>
      </c>
      <c r="N209" s="2">
        <f>AVERAGE(eod_group_score_df_positive!N209:N213)</f>
        <v>0.92064861977580448</v>
      </c>
      <c r="O209" s="2">
        <f>AVERAGE(eod_group_score_df_positive!O209:O213)</f>
        <v>0.27574281904881009</v>
      </c>
      <c r="P209" s="2">
        <f>AVERAGE(eod_group_score_df_positive!P209:P213)</f>
        <v>0.25375524995986465</v>
      </c>
      <c r="Q209" s="2">
        <f>AVERAGE(eod_group_score_df_positive!Q209:Q213)</f>
        <v>0.38380257272953455</v>
      </c>
      <c r="R209" s="2">
        <f>AVERAGE(eod_group_score_df_positive!R209:R213)</f>
        <v>0.44151830423434629</v>
      </c>
      <c r="S209" s="2">
        <f>AVERAGE(eod_group_score_df_positive!S209:S213)</f>
        <v>0.6586989504740105</v>
      </c>
      <c r="T209" s="2">
        <f>AVERAGE(eod_group_score_df_positive!T209:T213)</f>
        <v>0.25744905112261096</v>
      </c>
      <c r="U209" s="2">
        <f>AVERAGE(eod_group_score_df_positive!U209:U213)</f>
        <v>0.27604548705814291</v>
      </c>
      <c r="V209" s="2">
        <f>AVERAGE(eod_group_score_df_positive!V209:V213)</f>
        <v>0.59719909644746161</v>
      </c>
      <c r="W209" s="2">
        <f>AVERAGE(eod_group_score_df_positive!W209:W213)</f>
        <v>0.58575531470148479</v>
      </c>
      <c r="X209" s="2">
        <f>AVERAGE(eod_group_score_df_positive!X209:X213)</f>
        <v>0.69228213285302154</v>
      </c>
      <c r="Y209" s="2">
        <f>AVERAGE(eod_group_score_df_positive!Y209:Y213)</f>
        <v>0.24140251717307884</v>
      </c>
      <c r="Z209" s="1" t="s">
        <v>277</v>
      </c>
      <c r="AA209" s="2">
        <f>ABS(AVERAGE(eod_group_score_df_negative!C209:C213))</f>
        <v>0.75482222394174414</v>
      </c>
      <c r="AB209" s="2">
        <f>ABS(AVERAGE(eod_group_score_df_negative!D209:D213))</f>
        <v>9.3556925455233683E-2</v>
      </c>
      <c r="AC209" s="2">
        <f>ABS(AVERAGE(eod_group_score_df_negative!E209:E213))</f>
        <v>1.3597688364790572</v>
      </c>
      <c r="AD209" s="2">
        <f>ABS(AVERAGE(eod_group_score_df_negative!F209:F213))</f>
        <v>0.62841519679454705</v>
      </c>
      <c r="AE209" s="2">
        <f>ABS(AVERAGE(eod_group_score_df_negative!G209:G213))</f>
        <v>1.6767606613977619</v>
      </c>
      <c r="AF209" s="2">
        <f>ABS(AVERAGE(eod_group_score_df_negative!H209:H213))</f>
        <v>0.19944537714626814</v>
      </c>
      <c r="AG209" s="2">
        <f>ABS(AVERAGE(eod_group_score_df_negative!I209:I213))</f>
        <v>0.72941885768580306</v>
      </c>
      <c r="AH209" s="2">
        <f>ABS(AVERAGE(eod_group_score_df_negative!J209:J213))</f>
        <v>1.3047872110128904</v>
      </c>
      <c r="AI209" s="2">
        <f>ABS(AVERAGE(eod_group_score_df_negative!K209:K213))</f>
        <v>7.258512750229236E-2</v>
      </c>
      <c r="AJ209" s="2">
        <f>ABS(AVERAGE(eod_group_score_df_negative!L209:L213))</f>
        <v>7.1147112767566717E-2</v>
      </c>
      <c r="AK209" s="2">
        <f>ABS(AVERAGE(eod_group_score_df_negative!M209:M213))</f>
        <v>0.3238887684772041</v>
      </c>
      <c r="AL209" s="2">
        <f>ABS(AVERAGE(eod_group_score_df_negative!N209:N213))</f>
        <v>0.62526631033259417</v>
      </c>
      <c r="AM209" s="2">
        <f>ABS(AVERAGE(eod_group_score_df_negative!O209:O213))</f>
        <v>0.50505277089657419</v>
      </c>
      <c r="AN209" s="2">
        <f>ABS(AVERAGE(eod_group_score_df_negative!P209:P213))</f>
        <v>0.60929197717806594</v>
      </c>
      <c r="AO209" s="2">
        <f>ABS(AVERAGE(eod_group_score_df_negative!Q209:Q213))</f>
        <v>0.57717129209234497</v>
      </c>
      <c r="AP209" s="2">
        <f>ABS(AVERAGE(eod_group_score_df_negative!R209:R213))</f>
        <v>1.2031378468422733</v>
      </c>
      <c r="AQ209" s="2">
        <f>ABS(AVERAGE(eod_group_score_df_negative!S209:S213))</f>
        <v>1.2175616957056639</v>
      </c>
      <c r="AR209" s="2">
        <f>ABS(AVERAGE(eod_group_score_df_negative!T209:T213))</f>
        <v>0.76581691164226973</v>
      </c>
      <c r="AS209" s="2">
        <f>ABS(AVERAGE(eod_group_score_df_negative!U209:U213))</f>
        <v>0.58070258850855205</v>
      </c>
      <c r="AT209" s="2">
        <f>ABS(AVERAGE(eod_group_score_df_negative!V209:V213))</f>
        <v>0.68686738993069629</v>
      </c>
      <c r="AU209" s="2">
        <f>ABS(AVERAGE(eod_group_score_df_negative!W209:W213))</f>
        <v>0.85606142316227152</v>
      </c>
      <c r="AV209" s="2">
        <f>ABS(AVERAGE(eod_group_score_df_negative!X209:X213))</f>
        <v>0.78861813888038834</v>
      </c>
      <c r="AW209" s="2">
        <f>ABS(AVERAGE(eod_group_score_df_negative!Y209:Y213))</f>
        <v>0.6654134183174153</v>
      </c>
      <c r="AX209" t="s">
        <v>277</v>
      </c>
      <c r="AY209" s="4">
        <f t="shared" si="701"/>
        <v>3.0602781606089046E-2</v>
      </c>
      <c r="AZ209" s="4">
        <f t="shared" si="702"/>
        <v>0.10809223461449893</v>
      </c>
      <c r="BA209" s="4">
        <f t="shared" si="703"/>
        <v>-0.49427093241537068</v>
      </c>
      <c r="BB209" s="4">
        <f t="shared" si="704"/>
        <v>7.7430823245534645E-4</v>
      </c>
      <c r="BC209" s="4">
        <f t="shared" si="705"/>
        <v>-0.29998658463854683</v>
      </c>
      <c r="BD209" s="4">
        <f t="shared" si="706"/>
        <v>0.21186820887648469</v>
      </c>
      <c r="BE209" s="4">
        <f t="shared" si="707"/>
        <v>-0.36079019611229718</v>
      </c>
      <c r="BF209" s="4">
        <f t="shared" si="708"/>
        <v>-0.27644493887655364</v>
      </c>
      <c r="BG209" s="4">
        <f t="shared" si="709"/>
        <v>0.65334218789502263</v>
      </c>
      <c r="BH209" s="4">
        <f t="shared" si="710"/>
        <v>0.56849734388672035</v>
      </c>
      <c r="BI209" s="4">
        <f t="shared" si="711"/>
        <v>-0.12786260574784691</v>
      </c>
      <c r="BJ209" s="4">
        <f t="shared" si="712"/>
        <v>0.19107280982304653</v>
      </c>
      <c r="BK209" s="4">
        <f t="shared" si="713"/>
        <v>-0.29368756022790043</v>
      </c>
      <c r="BL209" s="4">
        <f t="shared" si="714"/>
        <v>-0.41195512370423276</v>
      </c>
      <c r="BM209" s="4">
        <f t="shared" si="715"/>
        <v>-0.20122162156683845</v>
      </c>
      <c r="BN209" s="4">
        <f t="shared" si="716"/>
        <v>-0.46308740104085472</v>
      </c>
      <c r="BO209" s="4">
        <f t="shared" si="717"/>
        <v>-0.29785986630886013</v>
      </c>
      <c r="BP209" s="4">
        <f t="shared" si="718"/>
        <v>-0.496809118077221</v>
      </c>
      <c r="BQ209" s="4">
        <f t="shared" si="719"/>
        <v>-0.35559706539042307</v>
      </c>
      <c r="BR209" s="4">
        <f t="shared" si="720"/>
        <v>-6.9831503613300719E-2</v>
      </c>
      <c r="BS209" s="4">
        <f t="shared" si="721"/>
        <v>-0.18747605112511126</v>
      </c>
      <c r="BT209" s="4">
        <f t="shared" si="722"/>
        <v>-6.5052325174202619E-2</v>
      </c>
      <c r="BU209" s="4">
        <f t="shared" si="723"/>
        <v>-0.46758210189038002</v>
      </c>
      <c r="BV209" t="s">
        <v>277</v>
      </c>
      <c r="BW209" s="1">
        <f t="shared" si="697"/>
        <v>45208</v>
      </c>
      <c r="BX209">
        <f>group_stock_price_index[[#This Row],[VNINDEX]]</f>
        <v>1137.3599999999999</v>
      </c>
      <c r="BY209" s="5">
        <f t="shared" si="724"/>
        <v>0</v>
      </c>
      <c r="BZ209" s="5">
        <f t="shared" si="725"/>
        <v>0</v>
      </c>
      <c r="CA209" s="5">
        <f t="shared" si="726"/>
        <v>0</v>
      </c>
      <c r="CB209" s="5">
        <f t="shared" si="727"/>
        <v>0</v>
      </c>
      <c r="CC209" s="5">
        <f t="shared" si="728"/>
        <v>0</v>
      </c>
      <c r="CD209" s="5">
        <f t="shared" ref="CD209:CE209" si="783">IF(AVERAGE(BS209:BS213)&lt;0,0,AVERAGE(BS209:BS213))</f>
        <v>0</v>
      </c>
      <c r="CE209" s="5">
        <f t="shared" si="783"/>
        <v>0</v>
      </c>
      <c r="CF209" s="5">
        <f t="shared" ref="CF209:CG209" si="784">IF(AVERAGE(BE209:BE213)&lt;0,0,AVERAGE(BE209:BE213))</f>
        <v>0</v>
      </c>
      <c r="CG209" s="5">
        <f t="shared" si="784"/>
        <v>0</v>
      </c>
      <c r="CH209" s="5">
        <f t="shared" si="731"/>
        <v>6.3514783348745607E-2</v>
      </c>
      <c r="CI209" s="5">
        <f t="shared" si="732"/>
        <v>0</v>
      </c>
      <c r="CJ209" s="5">
        <f t="shared" si="733"/>
        <v>0.66426023419340496</v>
      </c>
      <c r="CK209" s="5">
        <f t="shared" si="734"/>
        <v>0.17092099111572026</v>
      </c>
      <c r="CL209" s="5">
        <f t="shared" si="735"/>
        <v>0.17489646793418606</v>
      </c>
      <c r="CM209" s="5">
        <f t="shared" si="736"/>
        <v>9.3000616851480797E-2</v>
      </c>
      <c r="CN209" s="5">
        <f t="shared" si="737"/>
        <v>0</v>
      </c>
      <c r="CO209" s="5">
        <f t="shared" si="738"/>
        <v>0</v>
      </c>
      <c r="CP209" s="5">
        <f t="shared" si="739"/>
        <v>0</v>
      </c>
      <c r="CQ209" s="5">
        <f t="shared" si="740"/>
        <v>0</v>
      </c>
      <c r="CR209" s="5">
        <f t="shared" ref="CR209:CS209" si="785">IF(AVERAGE(BH209:BH213)&lt;0,0,AVERAGE(BH209:BH213))</f>
        <v>0.28788304001733234</v>
      </c>
      <c r="CS209" s="5">
        <f t="shared" si="785"/>
        <v>0</v>
      </c>
      <c r="CT209" s="5">
        <f t="shared" si="742"/>
        <v>0</v>
      </c>
      <c r="CU209" s="5">
        <f t="shared" si="743"/>
        <v>0</v>
      </c>
    </row>
    <row r="210" spans="1:99" x14ac:dyDescent="0.25">
      <c r="A210" s="1">
        <f>eod_group_score_df_positive[[#This Row],[date]]</f>
        <v>45205</v>
      </c>
      <c r="B210" s="1" t="s">
        <v>277</v>
      </c>
      <c r="C210" s="2">
        <f>AVERAGE(eod_group_score_df_positive!C210:C214)</f>
        <v>0.69289811908194821</v>
      </c>
      <c r="D210" s="2">
        <f>AVERAGE(eod_group_score_df_positive!D210:D214)</f>
        <v>7.5961224450327186E-2</v>
      </c>
      <c r="E210" s="2">
        <f>AVERAGE(eod_group_score_df_positive!E210:E214)</f>
        <v>0.32308792583304202</v>
      </c>
      <c r="F210" s="2">
        <f>AVERAGE(eod_group_score_df_positive!F210:F214)</f>
        <v>0.84018846235910394</v>
      </c>
      <c r="G210" s="2">
        <f>AVERAGE(eod_group_score_df_positive!G210:G214)</f>
        <v>0.76273716234892797</v>
      </c>
      <c r="H210" s="2">
        <f>AVERAGE(eod_group_score_df_positive!H210:H214)</f>
        <v>0.23562337692107463</v>
      </c>
      <c r="I210" s="2">
        <f>AVERAGE(eod_group_score_df_positive!I210:I214)</f>
        <v>0.22394513884036119</v>
      </c>
      <c r="J210" s="2">
        <f>AVERAGE(eod_group_score_df_positive!J210:J214)</f>
        <v>0.26972585593637255</v>
      </c>
      <c r="K210" s="2">
        <f>AVERAGE(eod_group_score_df_positive!K210:K214)</f>
        <v>0.29500059237355808</v>
      </c>
      <c r="L210" s="2">
        <f>AVERAGE(eod_group_score_df_positive!L210:L214)</f>
        <v>0.25800729863131872</v>
      </c>
      <c r="M210" s="2">
        <f>AVERAGE(eod_group_score_df_positive!M210:M214)</f>
        <v>0.1535132265451235</v>
      </c>
      <c r="N210" s="2">
        <f>AVERAGE(eod_group_score_df_positive!N210:N214)</f>
        <v>0.77936142997521585</v>
      </c>
      <c r="O210" s="2">
        <f>AVERAGE(eod_group_score_df_positive!O210:O214)</f>
        <v>0.17190481666972804</v>
      </c>
      <c r="P210" s="2">
        <f>AVERAGE(eod_group_score_df_positive!P210:P214)</f>
        <v>0.23918366921968642</v>
      </c>
      <c r="Q210" s="2">
        <f>AVERAGE(eod_group_score_df_positive!Q210:Q214)</f>
        <v>0.26571132283160914</v>
      </c>
      <c r="R210" s="2">
        <f>AVERAGE(eod_group_score_df_positive!R210:R214)</f>
        <v>0.42796437641996327</v>
      </c>
      <c r="S210" s="2">
        <f>AVERAGE(eod_group_score_df_positive!S210:S214)</f>
        <v>0.33584250637570778</v>
      </c>
      <c r="T210" s="2">
        <f>AVERAGE(eod_group_score_df_positive!T210:T214)</f>
        <v>0.28292589971142457</v>
      </c>
      <c r="U210" s="2">
        <f>AVERAGE(eod_group_score_df_positive!U210:U214)</f>
        <v>0.82774590831707828</v>
      </c>
      <c r="V210" s="2">
        <f>AVERAGE(eod_group_score_df_positive!V210:V214)</f>
        <v>0.54357289844628653</v>
      </c>
      <c r="W210" s="2">
        <f>AVERAGE(eod_group_score_df_positive!W210:W214)</f>
        <v>0.26708539585346946</v>
      </c>
      <c r="X210" s="2">
        <f>AVERAGE(eod_group_score_df_positive!X210:X214)</f>
        <v>0.56699144001790525</v>
      </c>
      <c r="Y210" s="2">
        <f>AVERAGE(eod_group_score_df_positive!Y210:Y214)</f>
        <v>0.31831321036803917</v>
      </c>
      <c r="Z210" s="1" t="s">
        <v>277</v>
      </c>
      <c r="AA210" s="2">
        <f>ABS(AVERAGE(eod_group_score_df_negative!C210:C214))</f>
        <v>0.755112144574419</v>
      </c>
      <c r="AB210" s="2">
        <f>ABS(AVERAGE(eod_group_score_df_negative!D210:D214))</f>
        <v>0.16748652190467267</v>
      </c>
      <c r="AC210" s="2">
        <f>ABS(AVERAGE(eod_group_score_df_negative!E210:E214))</f>
        <v>1.3635468007497071</v>
      </c>
      <c r="AD210" s="2">
        <f>ABS(AVERAGE(eod_group_score_df_negative!F210:F214))</f>
        <v>0.62404834866480863</v>
      </c>
      <c r="AE210" s="2">
        <f>ABS(AVERAGE(eod_group_score_df_negative!G210:G214))</f>
        <v>1.7094727045072009</v>
      </c>
      <c r="AF210" s="2">
        <f>ABS(AVERAGE(eod_group_score_df_negative!H210:H214))</f>
        <v>0.18684142784251262</v>
      </c>
      <c r="AG210" s="2">
        <f>ABS(AVERAGE(eod_group_score_df_negative!I210:I214))</f>
        <v>0.76772926407234865</v>
      </c>
      <c r="AH210" s="2">
        <f>ABS(AVERAGE(eod_group_score_df_negative!J210:J214))</f>
        <v>1.3128075985711871</v>
      </c>
      <c r="AI210" s="2">
        <f>ABS(AVERAGE(eod_group_score_df_negative!K210:K214))</f>
        <v>7.8948320080834994E-2</v>
      </c>
      <c r="AJ210" s="2">
        <f>ABS(AVERAGE(eod_group_score_df_negative!L210:L214))</f>
        <v>7.1444998510490521E-2</v>
      </c>
      <c r="AK210" s="2">
        <f>ABS(AVERAGE(eod_group_score_df_negative!M210:M214))</f>
        <v>0.32879182537948226</v>
      </c>
      <c r="AL210" s="2">
        <f>ABS(AVERAGE(eod_group_score_df_negative!N210:N214))</f>
        <v>0.62279877964482155</v>
      </c>
      <c r="AM210" s="2">
        <f>ABS(AVERAGE(eod_group_score_df_negative!O210:O214))</f>
        <v>0.50623995658178311</v>
      </c>
      <c r="AN210" s="2">
        <f>ABS(AVERAGE(eod_group_score_df_negative!P210:P214))</f>
        <v>0.62581892688367202</v>
      </c>
      <c r="AO210" s="2">
        <f>ABS(AVERAGE(eod_group_score_df_negative!Q210:Q214))</f>
        <v>0.59284938520885044</v>
      </c>
      <c r="AP210" s="2">
        <f>ABS(AVERAGE(eod_group_score_df_negative!R210:R214))</f>
        <v>1.2457307643079436</v>
      </c>
      <c r="AQ210" s="2">
        <f>ABS(AVERAGE(eod_group_score_df_negative!S210:S214))</f>
        <v>1.2177216802829092</v>
      </c>
      <c r="AR210" s="2">
        <f>ABS(AVERAGE(eod_group_score_df_negative!T210:T214))</f>
        <v>0.79240063872665867</v>
      </c>
      <c r="AS210" s="2">
        <f>ABS(AVERAGE(eod_group_score_df_negative!U210:U214))</f>
        <v>0.5806146310339636</v>
      </c>
      <c r="AT210" s="2">
        <f>ABS(AVERAGE(eod_group_score_df_negative!V210:V214))</f>
        <v>0.66179930202427573</v>
      </c>
      <c r="AU210" s="2">
        <f>ABS(AVERAGE(eod_group_score_df_negative!W210:W214))</f>
        <v>0.89781877727479065</v>
      </c>
      <c r="AV210" s="2">
        <f>ABS(AVERAGE(eod_group_score_df_negative!X210:X214))</f>
        <v>0.7880877165727449</v>
      </c>
      <c r="AW210" s="2">
        <f>ABS(AVERAGE(eod_group_score_df_negative!Y210:Y214))</f>
        <v>0.66922142061205003</v>
      </c>
      <c r="AX210" t="s">
        <v>277</v>
      </c>
      <c r="AY210" s="4">
        <f t="shared" si="701"/>
        <v>-4.2965182674447558E-2</v>
      </c>
      <c r="AZ210" s="4">
        <f t="shared" si="702"/>
        <v>-0.37595458912518198</v>
      </c>
      <c r="BA210" s="4">
        <f t="shared" si="703"/>
        <v>-0.61688453256545606</v>
      </c>
      <c r="BB210" s="4">
        <f t="shared" si="704"/>
        <v>0.14761281239962318</v>
      </c>
      <c r="BC210" s="4">
        <f t="shared" si="705"/>
        <v>-0.38295112192971781</v>
      </c>
      <c r="BD210" s="4">
        <f t="shared" si="706"/>
        <v>0.11546985341384959</v>
      </c>
      <c r="BE210" s="4">
        <f t="shared" si="707"/>
        <v>-0.54834946191492351</v>
      </c>
      <c r="BF210" s="4">
        <f t="shared" si="708"/>
        <v>-0.6591214483736727</v>
      </c>
      <c r="BG210" s="4">
        <f t="shared" si="709"/>
        <v>0.57775879297168131</v>
      </c>
      <c r="BH210" s="4">
        <f t="shared" si="710"/>
        <v>0.56628016176959428</v>
      </c>
      <c r="BI210" s="4">
        <f t="shared" si="711"/>
        <v>-0.36341854213411479</v>
      </c>
      <c r="BJ210" s="4">
        <f t="shared" si="712"/>
        <v>0.11165817519013767</v>
      </c>
      <c r="BK210" s="4">
        <f t="shared" si="713"/>
        <v>-0.49301440208558017</v>
      </c>
      <c r="BL210" s="4">
        <f t="shared" si="714"/>
        <v>-0.44697583499250776</v>
      </c>
      <c r="BM210" s="4">
        <f t="shared" si="715"/>
        <v>-0.38103078712265614</v>
      </c>
      <c r="BN210" s="4">
        <f t="shared" si="716"/>
        <v>-0.48859936794243519</v>
      </c>
      <c r="BO210" s="4">
        <f t="shared" si="717"/>
        <v>-0.56764901088762487</v>
      </c>
      <c r="BP210" s="4">
        <f t="shared" si="718"/>
        <v>-0.47378607409359441</v>
      </c>
      <c r="BQ210" s="4">
        <f t="shared" si="719"/>
        <v>0.17547444022891343</v>
      </c>
      <c r="BR210" s="4">
        <f t="shared" si="720"/>
        <v>-9.8082902137476766E-2</v>
      </c>
      <c r="BS210" s="4">
        <f t="shared" si="721"/>
        <v>-0.54144658073250385</v>
      </c>
      <c r="BT210" s="4">
        <f t="shared" si="722"/>
        <v>-0.16316115223195751</v>
      </c>
      <c r="BU210" s="4">
        <f t="shared" si="723"/>
        <v>-0.35533762486460679</v>
      </c>
      <c r="BV210" t="s">
        <v>277</v>
      </c>
      <c r="BW210" s="1">
        <f t="shared" si="697"/>
        <v>45205</v>
      </c>
      <c r="BX210">
        <f>group_stock_price_index[[#This Row],[VNINDEX]]</f>
        <v>1128.54</v>
      </c>
      <c r="BY210" s="5">
        <f t="shared" si="724"/>
        <v>0</v>
      </c>
      <c r="BZ210" s="5">
        <f t="shared" si="725"/>
        <v>0</v>
      </c>
      <c r="CA210" s="5">
        <f t="shared" si="726"/>
        <v>0</v>
      </c>
      <c r="CB210" s="5">
        <f t="shared" si="727"/>
        <v>0</v>
      </c>
      <c r="CC210" s="5">
        <f t="shared" si="728"/>
        <v>0</v>
      </c>
      <c r="CD210" s="5">
        <f t="shared" ref="CD210:CE210" si="786">IF(AVERAGE(BS210:BS214)&lt;0,0,AVERAGE(BS210:BS214))</f>
        <v>0</v>
      </c>
      <c r="CE210" s="5">
        <f t="shared" si="786"/>
        <v>0</v>
      </c>
      <c r="CF210" s="5">
        <f t="shared" ref="CF210:CG210" si="787">IF(AVERAGE(BE210:BE214)&lt;0,0,AVERAGE(BE210:BE214))</f>
        <v>0</v>
      </c>
      <c r="CG210" s="5">
        <f t="shared" si="787"/>
        <v>0</v>
      </c>
      <c r="CH210" s="5">
        <f t="shared" si="731"/>
        <v>7.923089188206564E-2</v>
      </c>
      <c r="CI210" s="5">
        <f t="shared" si="732"/>
        <v>0</v>
      </c>
      <c r="CJ210" s="5">
        <f t="shared" si="733"/>
        <v>0.49627229538897588</v>
      </c>
      <c r="CK210" s="5">
        <f t="shared" si="734"/>
        <v>0.18580257483234139</v>
      </c>
      <c r="CL210" s="5">
        <f t="shared" si="735"/>
        <v>0.19533572698320004</v>
      </c>
      <c r="CM210" s="5">
        <f t="shared" si="736"/>
        <v>0.19339217083790322</v>
      </c>
      <c r="CN210" s="5">
        <f t="shared" si="737"/>
        <v>0</v>
      </c>
      <c r="CO210" s="5">
        <f t="shared" si="738"/>
        <v>0</v>
      </c>
      <c r="CP210" s="5">
        <f t="shared" si="739"/>
        <v>0</v>
      </c>
      <c r="CQ210" s="5">
        <f t="shared" si="740"/>
        <v>0</v>
      </c>
      <c r="CR210" s="5">
        <f t="shared" ref="CR210:CS210" si="788">IF(AVERAGE(BH210:BH214)&lt;0,0,AVERAGE(BH210:BH214))</f>
        <v>0.12500255597711588</v>
      </c>
      <c r="CS210" s="5">
        <f t="shared" si="788"/>
        <v>0</v>
      </c>
      <c r="CT210" s="5">
        <f t="shared" si="742"/>
        <v>0</v>
      </c>
      <c r="CU210" s="5">
        <f t="shared" si="743"/>
        <v>0</v>
      </c>
    </row>
    <row r="211" spans="1:99" x14ac:dyDescent="0.25">
      <c r="A211" s="1">
        <f>eod_group_score_df_positive[[#This Row],[date]]</f>
        <v>45204</v>
      </c>
      <c r="B211" s="1" t="s">
        <v>277</v>
      </c>
      <c r="C211" s="2">
        <f>AVERAGE(eod_group_score_df_positive!C211:C215)</f>
        <v>0.46129403712441996</v>
      </c>
      <c r="D211" s="2">
        <f>AVERAGE(eod_group_score_df_positive!D211:D215)</f>
        <v>7.8668877032591039E-2</v>
      </c>
      <c r="E211" s="2">
        <f>AVERAGE(eod_group_score_df_positive!E211:E215)</f>
        <v>0.17737617316153856</v>
      </c>
      <c r="F211" s="2">
        <f>AVERAGE(eod_group_score_df_positive!F211:F215)</f>
        <v>0.83741381660013747</v>
      </c>
      <c r="G211" s="2">
        <f>AVERAGE(eod_group_score_df_positive!G211:G215)</f>
        <v>0.4017063713913121</v>
      </c>
      <c r="H211" s="2">
        <f>AVERAGE(eod_group_score_df_positive!H211:H215)</f>
        <v>0.18136478595688804</v>
      </c>
      <c r="I211" s="2">
        <f>AVERAGE(eod_group_score_df_positive!I211:I215)</f>
        <v>0.16685676302101715</v>
      </c>
      <c r="J211" s="2">
        <f>AVERAGE(eod_group_score_df_positive!J211:J215)</f>
        <v>0.22171810734860328</v>
      </c>
      <c r="K211" s="2">
        <f>AVERAGE(eod_group_score_df_positive!K211:K215)</f>
        <v>0.31078637533681808</v>
      </c>
      <c r="L211" s="2">
        <f>AVERAGE(eod_group_score_df_positive!L211:L215)</f>
        <v>0.13842182602980116</v>
      </c>
      <c r="M211" s="2">
        <f>AVERAGE(eod_group_score_df_positive!M211:M215)</f>
        <v>0.1788228589006442</v>
      </c>
      <c r="N211" s="2">
        <f>AVERAGE(eod_group_score_df_positive!N211:N215)</f>
        <v>0.71429420769861818</v>
      </c>
      <c r="O211" s="2">
        <f>AVERAGE(eod_group_score_df_positive!O211:O215)</f>
        <v>0.12269193087559487</v>
      </c>
      <c r="P211" s="2">
        <f>AVERAGE(eod_group_score_df_positive!P211:P215)</f>
        <v>0.23135705647231908</v>
      </c>
      <c r="Q211" s="2">
        <f>AVERAGE(eod_group_score_df_positive!Q211:Q215)</f>
        <v>0.13536403117782278</v>
      </c>
      <c r="R211" s="2">
        <f>AVERAGE(eod_group_score_df_positive!R211:R215)</f>
        <v>0.14226052699359465</v>
      </c>
      <c r="S211" s="2">
        <f>AVERAGE(eod_group_score_df_positive!S211:S215)</f>
        <v>0.18256882377958933</v>
      </c>
      <c r="T211" s="2">
        <f>AVERAGE(eod_group_score_df_positive!T211:T215)</f>
        <v>0.22325561787012763</v>
      </c>
      <c r="U211" s="2">
        <f>AVERAGE(eod_group_score_df_positive!U211:U215)</f>
        <v>0.76556638468470206</v>
      </c>
      <c r="V211" s="2">
        <f>AVERAGE(eod_group_score_df_positive!V211:V215)</f>
        <v>0.26253252813410277</v>
      </c>
      <c r="W211" s="2">
        <f>AVERAGE(eod_group_score_df_positive!W211:W215)</f>
        <v>0.15610427392110099</v>
      </c>
      <c r="X211" s="2">
        <f>AVERAGE(eod_group_score_df_positive!X211:X215)</f>
        <v>0.45728153380524256</v>
      </c>
      <c r="Y211" s="2">
        <f>AVERAGE(eod_group_score_df_positive!Y211:Y215)</f>
        <v>0.27854917341355623</v>
      </c>
      <c r="Z211" s="1" t="s">
        <v>277</v>
      </c>
      <c r="AA211" s="2">
        <f>ABS(AVERAGE(eod_group_score_df_negative!C211:C215))</f>
        <v>0.79145348762004208</v>
      </c>
      <c r="AB211" s="2">
        <f>ABS(AVERAGE(eod_group_score_df_negative!D211:D215))</f>
        <v>0.16748275603652824</v>
      </c>
      <c r="AC211" s="2">
        <f>ABS(AVERAGE(eod_group_score_df_negative!E211:E215))</f>
        <v>1.3959864923091163</v>
      </c>
      <c r="AD211" s="2">
        <f>ABS(AVERAGE(eod_group_score_df_negative!F211:F215))</f>
        <v>0.64036500885187253</v>
      </c>
      <c r="AE211" s="2">
        <f>ABS(AVERAGE(eod_group_score_df_negative!G211:G215))</f>
        <v>1.7503741672608686</v>
      </c>
      <c r="AF211" s="2">
        <f>ABS(AVERAGE(eod_group_score_df_negative!H211:H215))</f>
        <v>0.20706308057265979</v>
      </c>
      <c r="AG211" s="2">
        <f>ABS(AVERAGE(eod_group_score_df_negative!I211:I215))</f>
        <v>0.77043373156748252</v>
      </c>
      <c r="AH211" s="2">
        <f>ABS(AVERAGE(eod_group_score_df_negative!J211:J215))</f>
        <v>1.3974898605942812</v>
      </c>
      <c r="AI211" s="2">
        <f>ABS(AVERAGE(eod_group_score_df_negative!K211:K215))</f>
        <v>7.9500851553782143E-2</v>
      </c>
      <c r="AJ211" s="2">
        <f>ABS(AVERAGE(eod_group_score_df_negative!L211:L215))</f>
        <v>7.0617511028617769E-2</v>
      </c>
      <c r="AK211" s="2">
        <f>ABS(AVERAGE(eod_group_score_df_negative!M211:M215))</f>
        <v>0.32956333028287343</v>
      </c>
      <c r="AL211" s="2">
        <f>ABS(AVERAGE(eod_group_score_df_negative!N211:N215))</f>
        <v>0.64275361272835352</v>
      </c>
      <c r="AM211" s="2">
        <f>ABS(AVERAGE(eod_group_score_df_negative!O211:O215))</f>
        <v>0.50775621703191276</v>
      </c>
      <c r="AN211" s="2">
        <f>ABS(AVERAGE(eod_group_score_df_negative!P211:P215))</f>
        <v>0.63211949526687583</v>
      </c>
      <c r="AO211" s="2">
        <f>ABS(AVERAGE(eod_group_score_df_negative!Q211:Q215))</f>
        <v>0.6218532721014508</v>
      </c>
      <c r="AP211" s="2">
        <f>ABS(AVERAGE(eod_group_score_df_negative!R211:R215))</f>
        <v>1.1932748741355252</v>
      </c>
      <c r="AQ211" s="2">
        <f>ABS(AVERAGE(eod_group_score_df_negative!S211:S215))</f>
        <v>1.2539512944009361</v>
      </c>
      <c r="AR211" s="2">
        <f>ABS(AVERAGE(eod_group_score_df_negative!T211:T215))</f>
        <v>0.79809354295815838</v>
      </c>
      <c r="AS211" s="2">
        <f>ABS(AVERAGE(eod_group_score_df_negative!U211:U215))</f>
        <v>0.58577407884199628</v>
      </c>
      <c r="AT211" s="2">
        <f>ABS(AVERAGE(eod_group_score_df_negative!V211:V215))</f>
        <v>0.6740015192486094</v>
      </c>
      <c r="AU211" s="2">
        <f>ABS(AVERAGE(eod_group_score_df_negative!W211:W215))</f>
        <v>0.91464183821942258</v>
      </c>
      <c r="AV211" s="2">
        <f>ABS(AVERAGE(eod_group_score_df_negative!X211:X215))</f>
        <v>0.81535975686695716</v>
      </c>
      <c r="AW211" s="2">
        <f>ABS(AVERAGE(eod_group_score_df_negative!Y211:Y215))</f>
        <v>0.69163348173113803</v>
      </c>
      <c r="AX211" t="s">
        <v>277</v>
      </c>
      <c r="AY211" s="4">
        <f t="shared" si="701"/>
        <v>-0.26354827606861064</v>
      </c>
      <c r="AZ211" s="4">
        <f t="shared" si="702"/>
        <v>-0.36080962736898964</v>
      </c>
      <c r="BA211" s="4">
        <f t="shared" si="703"/>
        <v>-0.77452601735852378</v>
      </c>
      <c r="BB211" s="4">
        <f t="shared" si="704"/>
        <v>0.13334120394369123</v>
      </c>
      <c r="BC211" s="4">
        <f t="shared" si="705"/>
        <v>-0.62668091256204062</v>
      </c>
      <c r="BD211" s="4">
        <f t="shared" si="706"/>
        <v>-6.6159760486228833E-2</v>
      </c>
      <c r="BE211" s="4">
        <f t="shared" si="707"/>
        <v>-0.64395934028057633</v>
      </c>
      <c r="BF211" s="4">
        <f t="shared" si="708"/>
        <v>-0.726140049038563</v>
      </c>
      <c r="BG211" s="4">
        <f t="shared" si="709"/>
        <v>0.59260336451611983</v>
      </c>
      <c r="BH211" s="4">
        <f t="shared" si="710"/>
        <v>0.32436150992114243</v>
      </c>
      <c r="BI211" s="4">
        <f t="shared" si="711"/>
        <v>-0.29650780172514646</v>
      </c>
      <c r="BJ211" s="4">
        <f t="shared" si="712"/>
        <v>5.2717814282886244E-2</v>
      </c>
      <c r="BK211" s="4">
        <f t="shared" si="713"/>
        <v>-0.61077867773006811</v>
      </c>
      <c r="BL211" s="4">
        <f t="shared" si="714"/>
        <v>-0.46412660307607673</v>
      </c>
      <c r="BM211" s="4">
        <f t="shared" si="715"/>
        <v>-0.64246978881332184</v>
      </c>
      <c r="BN211" s="4">
        <f t="shared" si="716"/>
        <v>-0.78696105416101836</v>
      </c>
      <c r="BO211" s="4">
        <f t="shared" si="717"/>
        <v>-0.74581793673613406</v>
      </c>
      <c r="BP211" s="4">
        <f t="shared" si="718"/>
        <v>-0.56282214460513491</v>
      </c>
      <c r="BQ211" s="4">
        <f t="shared" si="719"/>
        <v>0.13304737828503099</v>
      </c>
      <c r="BR211" s="4">
        <f t="shared" si="720"/>
        <v>-0.43935294425698646</v>
      </c>
      <c r="BS211" s="4">
        <f t="shared" si="721"/>
        <v>-0.70841962973083583</v>
      </c>
      <c r="BT211" s="4">
        <f t="shared" si="722"/>
        <v>-0.28136618361060745</v>
      </c>
      <c r="BU211" s="4">
        <f t="shared" si="723"/>
        <v>-0.42577993548645116</v>
      </c>
      <c r="BV211" t="s">
        <v>277</v>
      </c>
      <c r="BW211" s="1">
        <f t="shared" si="697"/>
        <v>45204</v>
      </c>
      <c r="BX211">
        <f>group_stock_price_index[[#This Row],[VNINDEX]]</f>
        <v>1113.8900000000001</v>
      </c>
      <c r="BY211" s="5">
        <f t="shared" si="724"/>
        <v>0</v>
      </c>
      <c r="BZ211" s="5">
        <f t="shared" si="725"/>
        <v>0</v>
      </c>
      <c r="CA211" s="5">
        <f t="shared" si="726"/>
        <v>0</v>
      </c>
      <c r="CB211" s="5">
        <f t="shared" si="727"/>
        <v>0</v>
      </c>
      <c r="CC211" s="5">
        <f t="shared" si="728"/>
        <v>0</v>
      </c>
      <c r="CD211" s="5">
        <f t="shared" ref="CD211:CE211" si="789">IF(AVERAGE(BS211:BS215)&lt;0,0,AVERAGE(BS211:BS215))</f>
        <v>0</v>
      </c>
      <c r="CE211" s="5">
        <f t="shared" si="789"/>
        <v>0</v>
      </c>
      <c r="CF211" s="5">
        <f t="shared" ref="CF211:CG211" si="790">IF(AVERAGE(BE211:BE215)&lt;0,0,AVERAGE(BE211:BE215))</f>
        <v>0</v>
      </c>
      <c r="CG211" s="5">
        <f t="shared" si="790"/>
        <v>0</v>
      </c>
      <c r="CH211" s="5">
        <f t="shared" si="731"/>
        <v>0</v>
      </c>
      <c r="CI211" s="5">
        <f t="shared" si="732"/>
        <v>0</v>
      </c>
      <c r="CJ211" s="5">
        <f t="shared" si="733"/>
        <v>0.27491658026942362</v>
      </c>
      <c r="CK211" s="5">
        <f t="shared" si="734"/>
        <v>0</v>
      </c>
      <c r="CL211" s="5">
        <f t="shared" si="735"/>
        <v>5.2418062921883023E-2</v>
      </c>
      <c r="CM211" s="5">
        <f t="shared" si="736"/>
        <v>0.11156743980761022</v>
      </c>
      <c r="CN211" s="5">
        <f t="shared" si="737"/>
        <v>0</v>
      </c>
      <c r="CO211" s="5">
        <f t="shared" si="738"/>
        <v>0</v>
      </c>
      <c r="CP211" s="5">
        <f t="shared" si="739"/>
        <v>0</v>
      </c>
      <c r="CQ211" s="5">
        <f t="shared" si="740"/>
        <v>0</v>
      </c>
      <c r="CR211" s="5">
        <f t="shared" ref="CR211:CS211" si="791">IF(AVERAGE(BH211:BH215)&lt;0,0,AVERAGE(BH211:BH215))</f>
        <v>0</v>
      </c>
      <c r="CS211" s="5">
        <f t="shared" si="791"/>
        <v>0</v>
      </c>
      <c r="CT211" s="5">
        <f t="shared" si="742"/>
        <v>0</v>
      </c>
      <c r="CU211" s="5">
        <f t="shared" si="743"/>
        <v>0</v>
      </c>
    </row>
    <row r="212" spans="1:99" x14ac:dyDescent="0.25">
      <c r="A212" s="1">
        <f>eod_group_score_df_positive[[#This Row],[date]]</f>
        <v>45203</v>
      </c>
      <c r="B212" s="1" t="s">
        <v>277</v>
      </c>
      <c r="C212" s="2">
        <f>AVERAGE(eod_group_score_df_positive!C212:C216)</f>
        <v>0.46304490121130781</v>
      </c>
      <c r="D212" s="2">
        <f>AVERAGE(eod_group_score_df_positive!D212:D216)</f>
        <v>8.5383122177302789E-2</v>
      </c>
      <c r="E212" s="2">
        <f>AVERAGE(eod_group_score_df_positive!E212:E216)</f>
        <v>0.18972630961348297</v>
      </c>
      <c r="F212" s="2">
        <f>AVERAGE(eod_group_score_df_positive!F212:F216)</f>
        <v>0.61410930698635746</v>
      </c>
      <c r="G212" s="2">
        <f>AVERAGE(eod_group_score_df_positive!G212:G216)</f>
        <v>0.43781961246059897</v>
      </c>
      <c r="H212" s="2">
        <f>AVERAGE(eod_group_score_df_positive!H212:H216)</f>
        <v>0.20404388739922749</v>
      </c>
      <c r="I212" s="2">
        <f>AVERAGE(eod_group_score_df_positive!I212:I216)</f>
        <v>0.1947749515061874</v>
      </c>
      <c r="J212" s="2">
        <f>AVERAGE(eod_group_score_df_positive!J212:J216)</f>
        <v>0.79549876568662903</v>
      </c>
      <c r="K212" s="2">
        <f>AVERAGE(eod_group_score_df_positive!K212:K216)</f>
        <v>0.31340614715560344</v>
      </c>
      <c r="L212" s="2">
        <f>AVERAGE(eod_group_score_df_positive!L212:L216)</f>
        <v>0.12817814511529677</v>
      </c>
      <c r="M212" s="2">
        <f>AVERAGE(eod_group_score_df_positive!M212:M216)</f>
        <v>0.23573790020918411</v>
      </c>
      <c r="N212" s="2">
        <f>AVERAGE(eod_group_score_df_positive!N212:N216)</f>
        <v>0.72266125103724888</v>
      </c>
      <c r="O212" s="2">
        <f>AVERAGE(eod_group_score_df_positive!O212:O216)</f>
        <v>0.15406583292406867</v>
      </c>
      <c r="P212" s="2">
        <f>AVERAGE(eod_group_score_df_positive!P212:P216)</f>
        <v>0.24629048905036535</v>
      </c>
      <c r="Q212" s="2">
        <f>AVERAGE(eod_group_score_df_positive!Q212:Q216)</f>
        <v>0.17617518890466563</v>
      </c>
      <c r="R212" s="2">
        <f>AVERAGE(eod_group_score_df_positive!R212:R216)</f>
        <v>0.14563852842329544</v>
      </c>
      <c r="S212" s="2">
        <f>AVERAGE(eod_group_score_df_positive!S212:S216)</f>
        <v>0.2875091317080295</v>
      </c>
      <c r="T212" s="2">
        <f>AVERAGE(eod_group_score_df_positive!T212:T216)</f>
        <v>0.22095572656529341</v>
      </c>
      <c r="U212" s="2">
        <f>AVERAGE(eod_group_score_df_positive!U212:U216)</f>
        <v>0.76651309495712272</v>
      </c>
      <c r="V212" s="2">
        <f>AVERAGE(eod_group_score_df_positive!V212:V216)</f>
        <v>0.42760098755777659</v>
      </c>
      <c r="W212" s="2">
        <f>AVERAGE(eod_group_score_df_positive!W212:W216)</f>
        <v>0.16665347044588991</v>
      </c>
      <c r="X212" s="2">
        <f>AVERAGE(eod_group_score_df_positive!X212:X216)</f>
        <v>0.44075228585044934</v>
      </c>
      <c r="Y212" s="2">
        <f>AVERAGE(eod_group_score_df_positive!Y212:Y216)</f>
        <v>0.29938836437123006</v>
      </c>
      <c r="Z212" s="1" t="s">
        <v>277</v>
      </c>
      <c r="AA212" s="2">
        <f>ABS(AVERAGE(eod_group_score_df_negative!C212:C216))</f>
        <v>0.52054867316090703</v>
      </c>
      <c r="AB212" s="2">
        <f>ABS(AVERAGE(eod_group_score_df_negative!D212:D216))</f>
        <v>0.14209644006834993</v>
      </c>
      <c r="AC212" s="2">
        <f>ABS(AVERAGE(eod_group_score_df_negative!E212:E216))</f>
        <v>1.1955265867042508</v>
      </c>
      <c r="AD212" s="2">
        <f>ABS(AVERAGE(eod_group_score_df_negative!F212:F216))</f>
        <v>0.60010920618502461</v>
      </c>
      <c r="AE212" s="2">
        <f>ABS(AVERAGE(eod_group_score_df_negative!G212:G216))</f>
        <v>1.5471531859583489</v>
      </c>
      <c r="AF212" s="2">
        <f>ABS(AVERAGE(eod_group_score_df_negative!H212:H216))</f>
        <v>0.11591923838213285</v>
      </c>
      <c r="AG212" s="2">
        <f>ABS(AVERAGE(eod_group_score_df_negative!I212:I216))</f>
        <v>0.5894615358947225</v>
      </c>
      <c r="AH212" s="2">
        <f>ABS(AVERAGE(eod_group_score_df_negative!J212:J216))</f>
        <v>1.0851375695623038</v>
      </c>
      <c r="AI212" s="2">
        <f>ABS(AVERAGE(eod_group_score_df_negative!K212:K216))</f>
        <v>5.7520547471968907E-2</v>
      </c>
      <c r="AJ212" s="2">
        <f>ABS(AVERAGE(eod_group_score_df_negative!L212:L216))</f>
        <v>0.13330782064068059</v>
      </c>
      <c r="AK212" s="2">
        <f>ABS(AVERAGE(eod_group_score_df_negative!M212:M216))</f>
        <v>0.28542586773730388</v>
      </c>
      <c r="AL212" s="2">
        <f>ABS(AVERAGE(eod_group_score_df_negative!N212:N216))</f>
        <v>0.55607636279929795</v>
      </c>
      <c r="AM212" s="2">
        <f>ABS(AVERAGE(eod_group_score_df_negative!O212:O216))</f>
        <v>0.4883046701746605</v>
      </c>
      <c r="AN212" s="2">
        <f>ABS(AVERAGE(eod_group_score_df_negative!P212:P216))</f>
        <v>0.65138720605587652</v>
      </c>
      <c r="AO212" s="2">
        <f>ABS(AVERAGE(eod_group_score_df_negative!Q212:Q216))</f>
        <v>0.55043614739338476</v>
      </c>
      <c r="AP212" s="2">
        <f>ABS(AVERAGE(eod_group_score_df_negative!R212:R216))</f>
        <v>1.0713215937727092</v>
      </c>
      <c r="AQ212" s="2">
        <f>ABS(AVERAGE(eod_group_score_df_negative!S212:S216))</f>
        <v>1.1542152776249708</v>
      </c>
      <c r="AR212" s="2">
        <f>ABS(AVERAGE(eod_group_score_df_negative!T212:T216))</f>
        <v>0.67715964586596089</v>
      </c>
      <c r="AS212" s="2">
        <f>ABS(AVERAGE(eod_group_score_df_negative!U212:U216))</f>
        <v>0.28659132560524753</v>
      </c>
      <c r="AT212" s="2">
        <f>ABS(AVERAGE(eod_group_score_df_negative!V212:V216))</f>
        <v>0.58024206911191634</v>
      </c>
      <c r="AU212" s="2">
        <f>ABS(AVERAGE(eod_group_score_df_negative!W212:W216))</f>
        <v>0.91387782257829442</v>
      </c>
      <c r="AV212" s="2">
        <f>ABS(AVERAGE(eod_group_score_df_negative!X212:X216))</f>
        <v>0.77103457400355113</v>
      </c>
      <c r="AW212" s="2">
        <f>ABS(AVERAGE(eod_group_score_df_negative!Y212:Y216))</f>
        <v>0.70088951933243893</v>
      </c>
      <c r="AX212" t="s">
        <v>277</v>
      </c>
      <c r="AY212" s="4">
        <f t="shared" si="701"/>
        <v>-5.8462939823800068E-2</v>
      </c>
      <c r="AZ212" s="4">
        <f t="shared" si="702"/>
        <v>-0.24931170664819127</v>
      </c>
      <c r="BA212" s="4">
        <f t="shared" si="703"/>
        <v>-0.7260770071402679</v>
      </c>
      <c r="BB212" s="4">
        <f t="shared" si="704"/>
        <v>1.1530132879267664E-2</v>
      </c>
      <c r="BC212" s="4">
        <f t="shared" si="705"/>
        <v>-0.55886588188077246</v>
      </c>
      <c r="BD212" s="4">
        <f t="shared" si="706"/>
        <v>0.27542126550330259</v>
      </c>
      <c r="BE212" s="4">
        <f t="shared" si="707"/>
        <v>-0.5032749568903534</v>
      </c>
      <c r="BF212" s="4">
        <f t="shared" si="708"/>
        <v>-0.15401106447160948</v>
      </c>
      <c r="BG212" s="4">
        <f t="shared" si="709"/>
        <v>0.6898549049982925</v>
      </c>
      <c r="BH212" s="4">
        <f t="shared" si="710"/>
        <v>-1.9617402832895859E-2</v>
      </c>
      <c r="BI212" s="4">
        <f t="shared" si="711"/>
        <v>-9.5340410412455279E-2</v>
      </c>
      <c r="BJ212" s="4">
        <f t="shared" si="712"/>
        <v>0.13027292419916603</v>
      </c>
      <c r="BK212" s="4">
        <f t="shared" si="713"/>
        <v>-0.52032096062670696</v>
      </c>
      <c r="BL212" s="4">
        <f t="shared" si="714"/>
        <v>-0.45127189771331816</v>
      </c>
      <c r="BM212" s="4">
        <f t="shared" si="715"/>
        <v>-0.51507723564499974</v>
      </c>
      <c r="BN212" s="4">
        <f t="shared" si="716"/>
        <v>-0.76065192972717832</v>
      </c>
      <c r="BO212" s="4">
        <f t="shared" si="717"/>
        <v>-0.60115937574915201</v>
      </c>
      <c r="BP212" s="4">
        <f t="shared" si="718"/>
        <v>-0.50795692101972945</v>
      </c>
      <c r="BQ212" s="4">
        <f t="shared" si="719"/>
        <v>0.45572097123625332</v>
      </c>
      <c r="BR212" s="4">
        <f t="shared" si="720"/>
        <v>-0.15145322532510716</v>
      </c>
      <c r="BS212" s="4">
        <f t="shared" si="721"/>
        <v>-0.69153420817742117</v>
      </c>
      <c r="BT212" s="4">
        <f t="shared" si="722"/>
        <v>-0.2725580703135328</v>
      </c>
      <c r="BU212" s="4">
        <f t="shared" si="723"/>
        <v>-0.40138961532828715</v>
      </c>
      <c r="BV212" t="s">
        <v>277</v>
      </c>
      <c r="BW212" s="1">
        <f t="shared" si="697"/>
        <v>45203</v>
      </c>
      <c r="BX212">
        <f>group_stock_price_index[[#This Row],[VNINDEX]]</f>
        <v>1128.67</v>
      </c>
      <c r="BY212" s="5">
        <f t="shared" si="724"/>
        <v>0</v>
      </c>
      <c r="BZ212" s="5">
        <f t="shared" si="725"/>
        <v>0</v>
      </c>
      <c r="CA212" s="5">
        <f t="shared" si="726"/>
        <v>0</v>
      </c>
      <c r="CB212" s="5">
        <f t="shared" si="727"/>
        <v>0</v>
      </c>
      <c r="CC212" s="5">
        <f t="shared" si="728"/>
        <v>0</v>
      </c>
      <c r="CD212" s="5">
        <f t="shared" ref="CD212:CE212" si="792">IF(AVERAGE(BS212:BS216)&lt;0,0,AVERAGE(BS212:BS216))</f>
        <v>0</v>
      </c>
      <c r="CE212" s="5">
        <f t="shared" si="792"/>
        <v>0</v>
      </c>
      <c r="CF212" s="5">
        <f t="shared" ref="CF212:CG212" si="793">IF(AVERAGE(BE212:BE216)&lt;0,0,AVERAGE(BE212:BE216))</f>
        <v>0</v>
      </c>
      <c r="CG212" s="5">
        <f t="shared" si="793"/>
        <v>3.1218618770213008E-2</v>
      </c>
      <c r="CH212" s="5">
        <f t="shared" si="731"/>
        <v>0</v>
      </c>
      <c r="CI212" s="5">
        <f t="shared" si="732"/>
        <v>0</v>
      </c>
      <c r="CJ212" s="5">
        <f t="shared" si="733"/>
        <v>4.6184611105669848E-2</v>
      </c>
      <c r="CK212" s="5">
        <f t="shared" si="734"/>
        <v>0</v>
      </c>
      <c r="CL212" s="5">
        <f t="shared" si="735"/>
        <v>0</v>
      </c>
      <c r="CM212" s="5">
        <f t="shared" si="736"/>
        <v>2.3501965514216749E-2</v>
      </c>
      <c r="CN212" s="5">
        <f t="shared" si="737"/>
        <v>0</v>
      </c>
      <c r="CO212" s="5">
        <f t="shared" si="738"/>
        <v>0</v>
      </c>
      <c r="CP212" s="5">
        <f t="shared" si="739"/>
        <v>0</v>
      </c>
      <c r="CQ212" s="5">
        <f t="shared" si="740"/>
        <v>0</v>
      </c>
      <c r="CR212" s="5">
        <f t="shared" ref="CR212:CS212" si="794">IF(AVERAGE(BH212:BH216)&lt;0,0,AVERAGE(BH212:BH216))</f>
        <v>0</v>
      </c>
      <c r="CS212" s="5">
        <f t="shared" si="794"/>
        <v>0</v>
      </c>
      <c r="CT212" s="5">
        <f t="shared" si="742"/>
        <v>0</v>
      </c>
      <c r="CU212" s="5">
        <f t="shared" si="743"/>
        <v>0</v>
      </c>
    </row>
    <row r="213" spans="1:99" x14ac:dyDescent="0.25">
      <c r="A213" s="1">
        <f>eod_group_score_df_positive[[#This Row],[date]]</f>
        <v>45202</v>
      </c>
      <c r="B213" s="1" t="s">
        <v>277</v>
      </c>
      <c r="C213" s="2">
        <f>AVERAGE(eod_group_score_df_positive!C213:C217)</f>
        <v>0.32899424498563479</v>
      </c>
      <c r="D213" s="2">
        <f>AVERAGE(eod_group_score_df_positive!D213:D217)</f>
        <v>7.6478417369606116E-2</v>
      </c>
      <c r="E213" s="2">
        <f>AVERAGE(eod_group_score_df_positive!E213:E217)</f>
        <v>0.37051834278152107</v>
      </c>
      <c r="F213" s="2">
        <f>AVERAGE(eod_group_score_df_positive!F213:F217)</f>
        <v>0.84885465132126359</v>
      </c>
      <c r="G213" s="2">
        <f>AVERAGE(eod_group_score_df_positive!G213:G217)</f>
        <v>0.86091963231618374</v>
      </c>
      <c r="H213" s="2">
        <f>AVERAGE(eod_group_score_df_positive!H213:H217)</f>
        <v>0.22761291968181582</v>
      </c>
      <c r="I213" s="2">
        <f>AVERAGE(eod_group_score_df_positive!I213:I217)</f>
        <v>0.35327919820276033</v>
      </c>
      <c r="J213" s="2">
        <f>AVERAGE(eod_group_score_df_positive!J213:J217)</f>
        <v>0.90843374114258624</v>
      </c>
      <c r="K213" s="2">
        <f>AVERAGE(eod_group_score_df_positive!K213:K217)</f>
        <v>0.54084751744642934</v>
      </c>
      <c r="L213" s="2">
        <f>AVERAGE(eod_group_score_df_positive!L213:L217)</f>
        <v>0.10732588480700951</v>
      </c>
      <c r="M213" s="2">
        <f>AVERAGE(eod_group_score_df_positive!M213:M217)</f>
        <v>0.39757246587130879</v>
      </c>
      <c r="N213" s="2">
        <f>AVERAGE(eod_group_score_df_positive!N213:N217)</f>
        <v>0.39599780354171332</v>
      </c>
      <c r="O213" s="2">
        <f>AVERAGE(eod_group_score_df_positive!O213:O217)</f>
        <v>0.18072895280531864</v>
      </c>
      <c r="P213" s="2">
        <f>AVERAGE(eod_group_score_df_positive!P213:P217)</f>
        <v>0.27726168802489848</v>
      </c>
      <c r="Q213" s="2">
        <f>AVERAGE(eod_group_score_df_positive!Q213:Q217)</f>
        <v>0.28851592781468732</v>
      </c>
      <c r="R213" s="2">
        <f>AVERAGE(eod_group_score_df_positive!R213:R217)</f>
        <v>0.16704273500559969</v>
      </c>
      <c r="S213" s="2">
        <f>AVERAGE(eod_group_score_df_positive!S213:S217)</f>
        <v>0.34224938831672047</v>
      </c>
      <c r="T213" s="2">
        <f>AVERAGE(eod_group_score_df_positive!T213:T217)</f>
        <v>0.38839392538755052</v>
      </c>
      <c r="U213" s="2">
        <f>AVERAGE(eod_group_score_df_positive!U213:U217)</f>
        <v>0.74795826624416029</v>
      </c>
      <c r="V213" s="2">
        <f>AVERAGE(eod_group_score_df_positive!V213:V217)</f>
        <v>0.58241070891709479</v>
      </c>
      <c r="W213" s="2">
        <f>AVERAGE(eod_group_score_df_positive!W213:W217)</f>
        <v>0.23260770566832195</v>
      </c>
      <c r="X213" s="2">
        <f>AVERAGE(eod_group_score_df_positive!X213:X217)</f>
        <v>0.61995940164248076</v>
      </c>
      <c r="Y213" s="2">
        <f>AVERAGE(eod_group_score_df_positive!Y213:Y217)</f>
        <v>0.21456053884925383</v>
      </c>
      <c r="Z213" s="1" t="s">
        <v>277</v>
      </c>
      <c r="AA213" s="2">
        <f>ABS(AVERAGE(eod_group_score_df_negative!C213:C217))</f>
        <v>0.52054867316090703</v>
      </c>
      <c r="AB213" s="2">
        <f>ABS(AVERAGE(eod_group_score_df_negative!D213:D217))</f>
        <v>0.1583843468870047</v>
      </c>
      <c r="AC213" s="2">
        <f>ABS(AVERAGE(eod_group_score_df_negative!E213:E217))</f>
        <v>1.1954443172626719</v>
      </c>
      <c r="AD213" s="2">
        <f>ABS(AVERAGE(eod_group_score_df_negative!F213:F217))</f>
        <v>0.60001847667036401</v>
      </c>
      <c r="AE213" s="2">
        <f>ABS(AVERAGE(eod_group_score_df_negative!G213:G217))</f>
        <v>1.5457709967445263</v>
      </c>
      <c r="AF213" s="2">
        <f>ABS(AVERAGE(eod_group_score_df_negative!H213:H217))</f>
        <v>0.11264547123790829</v>
      </c>
      <c r="AG213" s="2">
        <f>ABS(AVERAGE(eod_group_score_df_negative!I213:I217))</f>
        <v>0.58691552939059177</v>
      </c>
      <c r="AH213" s="2">
        <f>ABS(AVERAGE(eod_group_score_df_negative!J213:J217))</f>
        <v>1.0857896033697736</v>
      </c>
      <c r="AI213" s="2">
        <f>ABS(AVERAGE(eod_group_score_df_negative!K213:K217))</f>
        <v>5.7520547471968907E-2</v>
      </c>
      <c r="AJ213" s="2">
        <f>ABS(AVERAGE(eod_group_score_df_negative!L213:L217))</f>
        <v>0.10734872890323796</v>
      </c>
      <c r="AK213" s="2">
        <f>ABS(AVERAGE(eod_group_score_df_negative!M213:M217))</f>
        <v>0.28352133779795585</v>
      </c>
      <c r="AL213" s="2">
        <f>ABS(AVERAGE(eod_group_score_df_negative!N213:N217))</f>
        <v>0.55608913391117754</v>
      </c>
      <c r="AM213" s="2">
        <f>ABS(AVERAGE(eod_group_score_df_negative!O213:O217))</f>
        <v>0.48785127985226701</v>
      </c>
      <c r="AN213" s="2">
        <f>ABS(AVERAGE(eod_group_score_df_negative!P213:P217))</f>
        <v>0.65020223464359017</v>
      </c>
      <c r="AO213" s="2">
        <f>ABS(AVERAGE(eod_group_score_df_negative!Q213:Q217))</f>
        <v>0.54645962775186629</v>
      </c>
      <c r="AP213" s="2">
        <f>ABS(AVERAGE(eod_group_score_df_negative!R213:R217))</f>
        <v>1.0713215937727092</v>
      </c>
      <c r="AQ213" s="2">
        <f>ABS(AVERAGE(eod_group_score_df_negative!S213:S217))</f>
        <v>1.154147647605366</v>
      </c>
      <c r="AR213" s="2">
        <f>ABS(AVERAGE(eod_group_score_df_negative!T213:T217))</f>
        <v>0.67618814538138194</v>
      </c>
      <c r="AS213" s="2">
        <f>ABS(AVERAGE(eod_group_score_df_negative!U213:U217))</f>
        <v>0.28659132560524753</v>
      </c>
      <c r="AT213" s="2">
        <f>ABS(AVERAGE(eod_group_score_df_negative!V213:V217))</f>
        <v>0.60151261843498349</v>
      </c>
      <c r="AU213" s="2">
        <f>ABS(AVERAGE(eod_group_score_df_negative!W213:W217))</f>
        <v>0.91561826861386952</v>
      </c>
      <c r="AV213" s="2">
        <f>ABS(AVERAGE(eod_group_score_df_negative!X213:X217))</f>
        <v>0.77169738694718815</v>
      </c>
      <c r="AW213" s="2">
        <f>ABS(AVERAGE(eod_group_score_df_negative!Y213:Y217))</f>
        <v>0.70821671879412007</v>
      </c>
      <c r="AX213" t="s">
        <v>277</v>
      </c>
      <c r="AY213" s="4">
        <f t="shared" si="701"/>
        <v>-0.2254794008443845</v>
      </c>
      <c r="AZ213" s="4">
        <f t="shared" si="702"/>
        <v>-0.34873952785426748</v>
      </c>
      <c r="BA213" s="4">
        <f t="shared" si="703"/>
        <v>-0.52678521367672371</v>
      </c>
      <c r="BB213" s="4">
        <f t="shared" si="704"/>
        <v>0.17174462680236657</v>
      </c>
      <c r="BC213" s="4">
        <f t="shared" si="705"/>
        <v>-0.28456144556295893</v>
      </c>
      <c r="BD213" s="4">
        <f t="shared" si="706"/>
        <v>0.33788277236352232</v>
      </c>
      <c r="BE213" s="4">
        <f t="shared" si="707"/>
        <v>-0.24849781043324737</v>
      </c>
      <c r="BF213" s="4">
        <f t="shared" si="708"/>
        <v>-8.8934803975306759E-2</v>
      </c>
      <c r="BG213" s="4">
        <f t="shared" si="709"/>
        <v>0.80774192058590832</v>
      </c>
      <c r="BH213" s="4">
        <f t="shared" si="710"/>
        <v>-1.0641265789947192E-4</v>
      </c>
      <c r="BI213" s="4">
        <f t="shared" si="711"/>
        <v>0.16745289335907029</v>
      </c>
      <c r="BJ213" s="4">
        <f t="shared" si="712"/>
        <v>-0.16814780675150845</v>
      </c>
      <c r="BK213" s="4">
        <f t="shared" si="713"/>
        <v>-0.45936495284365003</v>
      </c>
      <c r="BL213" s="4">
        <f t="shared" si="714"/>
        <v>-0.40210787449895774</v>
      </c>
      <c r="BM213" s="4">
        <f t="shared" si="715"/>
        <v>-0.30892365437232128</v>
      </c>
      <c r="BN213" s="4">
        <f t="shared" si="716"/>
        <v>-0.7302203703325445</v>
      </c>
      <c r="BO213" s="4">
        <f t="shared" si="717"/>
        <v>-0.54256874332041838</v>
      </c>
      <c r="BP213" s="4">
        <f t="shared" si="718"/>
        <v>-0.2703354000560631</v>
      </c>
      <c r="BQ213" s="4">
        <f t="shared" si="719"/>
        <v>0.44595923121882658</v>
      </c>
      <c r="BR213" s="4">
        <f t="shared" si="720"/>
        <v>-1.6134414346418335E-2</v>
      </c>
      <c r="BS213" s="4">
        <f t="shared" si="721"/>
        <v>-0.59483984707150417</v>
      </c>
      <c r="BT213" s="4">
        <f t="shared" si="722"/>
        <v>-0.10903405677953219</v>
      </c>
      <c r="BU213" s="4">
        <f t="shared" si="723"/>
        <v>-0.5349678655990997</v>
      </c>
      <c r="BV213" t="s">
        <v>277</v>
      </c>
      <c r="BW213" s="1">
        <f t="shared" si="697"/>
        <v>45202</v>
      </c>
      <c r="BX213">
        <f>group_stock_price_index[[#This Row],[VNINDEX]]</f>
        <v>1118.0999999999999</v>
      </c>
      <c r="BY213" s="5">
        <f t="shared" si="724"/>
        <v>0</v>
      </c>
      <c r="BZ213" s="5">
        <f t="shared" si="725"/>
        <v>0</v>
      </c>
      <c r="CA213" s="5">
        <f t="shared" si="726"/>
        <v>0</v>
      </c>
      <c r="CB213" s="5">
        <f t="shared" si="727"/>
        <v>0</v>
      </c>
      <c r="CC213" s="5">
        <f t="shared" si="728"/>
        <v>0</v>
      </c>
      <c r="CD213" s="5">
        <f t="shared" ref="CD213:CE213" si="795">IF(AVERAGE(BS213:BS217)&lt;0,0,AVERAGE(BS213:BS217))</f>
        <v>0</v>
      </c>
      <c r="CE213" s="5">
        <f t="shared" si="795"/>
        <v>0</v>
      </c>
      <c r="CF213" s="5">
        <f t="shared" ref="CF213:CG213" si="796">IF(AVERAGE(BE213:BE217)&lt;0,0,AVERAGE(BE213:BE217))</f>
        <v>0</v>
      </c>
      <c r="CG213" s="5">
        <f t="shared" si="796"/>
        <v>0</v>
      </c>
      <c r="CH213" s="5">
        <f t="shared" si="731"/>
        <v>0</v>
      </c>
      <c r="CI213" s="5">
        <f t="shared" si="732"/>
        <v>0</v>
      </c>
      <c r="CJ213" s="5">
        <f t="shared" si="733"/>
        <v>0</v>
      </c>
      <c r="CK213" s="5">
        <f t="shared" si="734"/>
        <v>0</v>
      </c>
      <c r="CL213" s="5">
        <f t="shared" si="735"/>
        <v>0</v>
      </c>
      <c r="CM213" s="5">
        <f t="shared" si="736"/>
        <v>0</v>
      </c>
      <c r="CN213" s="5">
        <f t="shared" si="737"/>
        <v>0</v>
      </c>
      <c r="CO213" s="5">
        <f t="shared" si="738"/>
        <v>0</v>
      </c>
      <c r="CP213" s="5">
        <f t="shared" si="739"/>
        <v>0</v>
      </c>
      <c r="CQ213" s="5">
        <f t="shared" si="740"/>
        <v>0</v>
      </c>
      <c r="CR213" s="5">
        <f t="shared" ref="CR213:CS213" si="797">IF(AVERAGE(BH213:BH217)&lt;0,0,AVERAGE(BH213:BH217))</f>
        <v>0</v>
      </c>
      <c r="CS213" s="5">
        <f t="shared" si="797"/>
        <v>0</v>
      </c>
      <c r="CT213" s="5">
        <f t="shared" si="742"/>
        <v>0</v>
      </c>
      <c r="CU213" s="5">
        <f t="shared" si="743"/>
        <v>0</v>
      </c>
    </row>
    <row r="214" spans="1:99" x14ac:dyDescent="0.25">
      <c r="A214" s="1">
        <f>eod_group_score_df_positive[[#This Row],[date]]</f>
        <v>45201</v>
      </c>
      <c r="B214" s="1" t="s">
        <v>277</v>
      </c>
      <c r="C214" s="2">
        <f>AVERAGE(eod_group_score_df_positive!C214:C218)</f>
        <v>0.32811187117954682</v>
      </c>
      <c r="D214" s="2">
        <f>AVERAGE(eod_group_score_df_positive!D214:D218)</f>
        <v>0.18092445622448433</v>
      </c>
      <c r="E214" s="2">
        <f>AVERAGE(eod_group_score_df_positive!E214:E218)</f>
        <v>0.38149256121711927</v>
      </c>
      <c r="F214" s="2">
        <f>AVERAGE(eod_group_score_df_positive!F214:F218)</f>
        <v>0.84546384907673544</v>
      </c>
      <c r="G214" s="2">
        <f>AVERAGE(eod_group_score_df_positive!G214:G218)</f>
        <v>0.86412277426153561</v>
      </c>
      <c r="H214" s="2">
        <f>AVERAGE(eod_group_score_df_positive!H214:H218)</f>
        <v>0.20955637645497624</v>
      </c>
      <c r="I214" s="2">
        <f>AVERAGE(eod_group_score_df_positive!I214:I218)</f>
        <v>0.35638552325628287</v>
      </c>
      <c r="J214" s="2">
        <f>AVERAGE(eod_group_score_df_positive!J214:J218)</f>
        <v>0.90591594642553197</v>
      </c>
      <c r="K214" s="2">
        <f>AVERAGE(eod_group_score_df_positive!K214:K218)</f>
        <v>0.5446802802170625</v>
      </c>
      <c r="L214" s="2">
        <f>AVERAGE(eod_group_score_df_positive!L214:L218)</f>
        <v>7.6510761535706795E-2</v>
      </c>
      <c r="M214" s="2">
        <f>AVERAGE(eod_group_score_df_positive!M214:M218)</f>
        <v>0.39004032911784076</v>
      </c>
      <c r="N214" s="2">
        <f>AVERAGE(eod_group_score_df_positive!N214:N218)</f>
        <v>0.38700790031717414</v>
      </c>
      <c r="O214" s="2">
        <f>AVERAGE(eod_group_score_df_positive!O214:O218)</f>
        <v>0.15452880666568763</v>
      </c>
      <c r="P214" s="2">
        <f>AVERAGE(eod_group_score_df_positive!P214:P218)</f>
        <v>0.27701134441480857</v>
      </c>
      <c r="Q214" s="2">
        <f>AVERAGE(eod_group_score_df_positive!Q214:Q218)</f>
        <v>0.28725567178738698</v>
      </c>
      <c r="R214" s="2">
        <f>AVERAGE(eod_group_score_df_positive!R214:R218)</f>
        <v>0.16829571425665441</v>
      </c>
      <c r="S214" s="2">
        <f>AVERAGE(eod_group_score_df_positive!S214:S218)</f>
        <v>0.34218622885106303</v>
      </c>
      <c r="T214" s="2">
        <f>AVERAGE(eod_group_score_df_positive!T214:T218)</f>
        <v>0.41304212470526869</v>
      </c>
      <c r="U214" s="2">
        <f>AVERAGE(eod_group_score_df_positive!U214:U218)</f>
        <v>0.74580484142172876</v>
      </c>
      <c r="V214" s="2">
        <f>AVERAGE(eod_group_score_df_positive!V214:V218)</f>
        <v>0.57633268027245166</v>
      </c>
      <c r="W214" s="2">
        <f>AVERAGE(eod_group_score_df_positive!W214:W218)</f>
        <v>0.23414909496798625</v>
      </c>
      <c r="X214" s="2">
        <f>AVERAGE(eod_group_score_df_positive!X214:X218)</f>
        <v>0.64197297666905628</v>
      </c>
      <c r="Y214" s="2">
        <f>AVERAGE(eod_group_score_df_positive!Y214:Y218)</f>
        <v>0.28174660007796459</v>
      </c>
      <c r="Z214" s="1" t="s">
        <v>277</v>
      </c>
      <c r="AA214" s="2">
        <f>ABS(AVERAGE(eod_group_score_df_negative!C214:C218))</f>
        <v>0.21035247436604845</v>
      </c>
      <c r="AB214" s="2">
        <f>ABS(AVERAGE(eod_group_score_df_negative!D214:D218))</f>
        <v>0.10975688164118873</v>
      </c>
      <c r="AC214" s="2">
        <f>ABS(AVERAGE(eod_group_score_df_negative!E214:E218))</f>
        <v>0.43244128417027961</v>
      </c>
      <c r="AD214" s="2">
        <f>ABS(AVERAGE(eod_group_score_df_negative!F214:F218))</f>
        <v>0.27977179520309192</v>
      </c>
      <c r="AE214" s="2">
        <f>ABS(AVERAGE(eod_group_score_df_negative!G214:G218))</f>
        <v>0.24570799551258909</v>
      </c>
      <c r="AF214" s="2">
        <f>ABS(AVERAGE(eod_group_score_df_negative!H214:H218))</f>
        <v>0.10938744372691603</v>
      </c>
      <c r="AG214" s="2">
        <f>ABS(AVERAGE(eod_group_score_df_negative!I214:I218))</f>
        <v>0.15869520525968805</v>
      </c>
      <c r="AH214" s="2">
        <f>ABS(AVERAGE(eod_group_score_df_negative!J214:J218))</f>
        <v>0.31143598360644498</v>
      </c>
      <c r="AI214" s="2">
        <f>ABS(AVERAGE(eod_group_score_df_negative!K214:K218))</f>
        <v>0.79458357579513206</v>
      </c>
      <c r="AJ214" s="2">
        <f>ABS(AVERAGE(eod_group_score_df_negative!L214:L218))</f>
        <v>0.12641000913268746</v>
      </c>
      <c r="AK214" s="2">
        <f>ABS(AVERAGE(eod_group_score_df_negative!M214:M218))</f>
        <v>0.18840316274799171</v>
      </c>
      <c r="AL214" s="2">
        <f>ABS(AVERAGE(eod_group_score_df_negative!N214:N218))</f>
        <v>0.22261975837926515</v>
      </c>
      <c r="AM214" s="2">
        <f>ABS(AVERAGE(eod_group_score_df_negative!O214:O218))</f>
        <v>0.16582466727394549</v>
      </c>
      <c r="AN214" s="2">
        <f>ABS(AVERAGE(eod_group_score_df_negative!P214:P218))</f>
        <v>0.59449874920501378</v>
      </c>
      <c r="AO214" s="2">
        <f>ABS(AVERAGE(eod_group_score_df_negative!Q214:Q218))</f>
        <v>0.20461858125001217</v>
      </c>
      <c r="AP214" s="2">
        <f>ABS(AVERAGE(eod_group_score_df_negative!R214:R218))</f>
        <v>0.50050869071928117</v>
      </c>
      <c r="AQ214" s="2">
        <f>ABS(AVERAGE(eod_group_score_df_negative!S214:S218))</f>
        <v>0.72918928814433914</v>
      </c>
      <c r="AR214" s="2">
        <f>ABS(AVERAGE(eod_group_score_df_negative!T214:T218))</f>
        <v>0.13997379476388158</v>
      </c>
      <c r="AS214" s="2">
        <f>ABS(AVERAGE(eod_group_score_df_negative!U214:U218))</f>
        <v>1.3293025059677803</v>
      </c>
      <c r="AT214" s="2">
        <f>ABS(AVERAGE(eod_group_score_df_negative!V214:V218))</f>
        <v>0.27941964231562944</v>
      </c>
      <c r="AU214" s="2">
        <f>ABS(AVERAGE(eod_group_score_df_negative!W214:W218))</f>
        <v>0.59078187118068981</v>
      </c>
      <c r="AV214" s="2">
        <f>ABS(AVERAGE(eod_group_score_df_negative!X214:X218))</f>
        <v>0.2970276456263225</v>
      </c>
      <c r="AW214" s="2">
        <f>ABS(AVERAGE(eod_group_score_df_negative!Y214:Y218))</f>
        <v>8.7045304450646663E-2</v>
      </c>
      <c r="AX214" t="s">
        <v>277</v>
      </c>
      <c r="AY214" s="4">
        <f t="shared" si="701"/>
        <v>0.21869488256307754</v>
      </c>
      <c r="AZ214" s="4">
        <f t="shared" si="702"/>
        <v>0.24483021547184047</v>
      </c>
      <c r="BA214" s="4">
        <f t="shared" si="703"/>
        <v>-6.2595655951511439E-2</v>
      </c>
      <c r="BB214" s="4">
        <f t="shared" si="704"/>
        <v>0.50273207816456744</v>
      </c>
      <c r="BC214" s="4">
        <f t="shared" si="705"/>
        <v>0.55721538417501937</v>
      </c>
      <c r="BD214" s="4">
        <f t="shared" si="706"/>
        <v>0.3140645041215544</v>
      </c>
      <c r="BE214" s="4">
        <f t="shared" si="707"/>
        <v>0.38380453208989573</v>
      </c>
      <c r="BF214" s="4">
        <f t="shared" si="708"/>
        <v>0.4883386210292297</v>
      </c>
      <c r="BG214" s="4">
        <f t="shared" si="709"/>
        <v>-0.18659750612712278</v>
      </c>
      <c r="BH214" s="4">
        <f t="shared" si="710"/>
        <v>-0.24590507631436215</v>
      </c>
      <c r="BI214" s="4">
        <f t="shared" si="711"/>
        <v>0.34858576370086974</v>
      </c>
      <c r="BJ214" s="4">
        <f t="shared" si="712"/>
        <v>0.26965335248964672</v>
      </c>
      <c r="BK214" s="4">
        <f t="shared" si="713"/>
        <v>-3.5260615311405757E-2</v>
      </c>
      <c r="BL214" s="4">
        <f t="shared" si="714"/>
        <v>-0.36429572888997691</v>
      </c>
      <c r="BM214" s="4">
        <f t="shared" si="715"/>
        <v>0.16800450527157715</v>
      </c>
      <c r="BN214" s="4">
        <f t="shared" si="716"/>
        <v>-0.49672665728716331</v>
      </c>
      <c r="BO214" s="4">
        <f t="shared" si="717"/>
        <v>-0.36122074207799626</v>
      </c>
      <c r="BP214" s="4">
        <f t="shared" si="718"/>
        <v>0.49378023367484641</v>
      </c>
      <c r="BQ214" s="4">
        <f t="shared" si="719"/>
        <v>-0.28118914680731733</v>
      </c>
      <c r="BR214" s="4">
        <f t="shared" si="720"/>
        <v>0.3469614164281295</v>
      </c>
      <c r="BS214" s="4">
        <f t="shared" si="721"/>
        <v>-0.43231832825684974</v>
      </c>
      <c r="BT214" s="4">
        <f t="shared" si="722"/>
        <v>0.36735367672016866</v>
      </c>
      <c r="BU214" s="4">
        <f t="shared" si="723"/>
        <v>0.52794351838114384</v>
      </c>
      <c r="BV214" t="s">
        <v>277</v>
      </c>
      <c r="BW214" s="1">
        <f t="shared" si="697"/>
        <v>45201</v>
      </c>
      <c r="BX214">
        <f>group_stock_price_index[[#This Row],[VNINDEX]]</f>
        <v>1155.25</v>
      </c>
      <c r="BY214" s="5">
        <f t="shared" si="724"/>
        <v>0</v>
      </c>
      <c r="BZ214" s="5">
        <f t="shared" si="725"/>
        <v>0</v>
      </c>
      <c r="CA214" s="5">
        <f t="shared" si="726"/>
        <v>0</v>
      </c>
      <c r="CB214" s="5">
        <f t="shared" si="727"/>
        <v>0</v>
      </c>
      <c r="CC214" s="5">
        <f t="shared" si="728"/>
        <v>0</v>
      </c>
      <c r="CD214" s="5">
        <f t="shared" ref="CD214:CE214" si="798">IF(AVERAGE(BS214:BS218)&lt;0,0,AVERAGE(BS214:BS218))</f>
        <v>0</v>
      </c>
      <c r="CE214" s="5">
        <f t="shared" si="798"/>
        <v>0</v>
      </c>
      <c r="CF214" s="5">
        <f t="shared" ref="CF214:CG214" si="799">IF(AVERAGE(BE214:BE218)&lt;0,0,AVERAGE(BE214:BE218))</f>
        <v>0</v>
      </c>
      <c r="CG214" s="5">
        <f t="shared" si="799"/>
        <v>0</v>
      </c>
      <c r="CH214" s="5">
        <f t="shared" si="731"/>
        <v>0</v>
      </c>
      <c r="CI214" s="5">
        <f t="shared" si="732"/>
        <v>0</v>
      </c>
      <c r="CJ214" s="5">
        <f t="shared" si="733"/>
        <v>0</v>
      </c>
      <c r="CK214" s="5">
        <f t="shared" si="734"/>
        <v>0</v>
      </c>
      <c r="CL214" s="5">
        <f t="shared" si="735"/>
        <v>0</v>
      </c>
      <c r="CM214" s="5">
        <f t="shared" si="736"/>
        <v>0</v>
      </c>
      <c r="CN214" s="5">
        <f t="shared" si="737"/>
        <v>0</v>
      </c>
      <c r="CO214" s="5">
        <f t="shared" si="738"/>
        <v>0</v>
      </c>
      <c r="CP214" s="5">
        <f t="shared" si="739"/>
        <v>0</v>
      </c>
      <c r="CQ214" s="5">
        <f t="shared" si="740"/>
        <v>0</v>
      </c>
      <c r="CR214" s="5">
        <f t="shared" ref="CR214:CS214" si="800">IF(AVERAGE(BH214:BH218)&lt;0,0,AVERAGE(BH214:BH218))</f>
        <v>0</v>
      </c>
      <c r="CS214" s="5">
        <f t="shared" si="800"/>
        <v>0</v>
      </c>
      <c r="CT214" s="5">
        <f t="shared" si="742"/>
        <v>0</v>
      </c>
      <c r="CU214" s="5">
        <f t="shared" si="743"/>
        <v>0</v>
      </c>
    </row>
    <row r="215" spans="1:99" x14ac:dyDescent="0.25">
      <c r="A215" s="1">
        <f>eod_group_score_df_positive[[#This Row],[date]]</f>
        <v>45198</v>
      </c>
      <c r="B215" s="1" t="s">
        <v>277</v>
      </c>
      <c r="C215" s="2">
        <f>AVERAGE(eod_group_score_df_positive!C215:C219)</f>
        <v>0.29312746792163119</v>
      </c>
      <c r="D215" s="2">
        <f>AVERAGE(eod_group_score_df_positive!D215:D219)</f>
        <v>0.18058075249292252</v>
      </c>
      <c r="E215" s="2">
        <f>AVERAGE(eod_group_score_df_positive!E215:E219)</f>
        <v>0.37894865264620747</v>
      </c>
      <c r="F215" s="2">
        <f>AVERAGE(eod_group_score_df_positive!F215:F219)</f>
        <v>0.5873113372425629</v>
      </c>
      <c r="G215" s="2">
        <f>AVERAGE(eod_group_score_df_positive!G215:G219)</f>
        <v>0.85932826982756372</v>
      </c>
      <c r="H215" s="2">
        <f>AVERAGE(eod_group_score_df_positive!H215:H219)</f>
        <v>0.19937250504999021</v>
      </c>
      <c r="I215" s="2">
        <f>AVERAGE(eod_group_score_df_positive!I215:I219)</f>
        <v>0.34898587189050434</v>
      </c>
      <c r="J215" s="2">
        <f>AVERAGE(eod_group_score_df_positive!J215:J219)</f>
        <v>0.90558418095550208</v>
      </c>
      <c r="K215" s="2">
        <f>AVERAGE(eod_group_score_df_positive!K215:K219)</f>
        <v>0.53592436659765241</v>
      </c>
      <c r="L215" s="2">
        <f>AVERAGE(eod_group_score_df_positive!L215:L219)</f>
        <v>7.498156297309598E-2</v>
      </c>
      <c r="M215" s="2">
        <f>AVERAGE(eod_group_score_df_positive!M215:M219)</f>
        <v>0.34250654620532395</v>
      </c>
      <c r="N215" s="2">
        <f>AVERAGE(eod_group_score_df_positive!N215:N219)</f>
        <v>0.30302936159419858</v>
      </c>
      <c r="O215" s="2">
        <f>AVERAGE(eod_group_score_df_positive!O215:O219)</f>
        <v>0.1610239977660268</v>
      </c>
      <c r="P215" s="2">
        <f>AVERAGE(eod_group_score_df_positive!P215:P219)</f>
        <v>0.24297889264547612</v>
      </c>
      <c r="Q215" s="2">
        <f>AVERAGE(eod_group_score_df_positive!Q215:Q219)</f>
        <v>0.27696164335794038</v>
      </c>
      <c r="R215" s="2">
        <f>AVERAGE(eod_group_score_df_positive!R215:R219)</f>
        <v>0.16142567572567562</v>
      </c>
      <c r="S215" s="2">
        <f>AVERAGE(eod_group_score_df_positive!S215:S219)</f>
        <v>0.33347246700996636</v>
      </c>
      <c r="T215" s="2">
        <f>AVERAGE(eod_group_score_df_positive!T215:T219)</f>
        <v>0.32914648727645063</v>
      </c>
      <c r="U215" s="2">
        <f>AVERAGE(eod_group_score_df_positive!U215:U219)</f>
        <v>0.15775418964256291</v>
      </c>
      <c r="V215" s="2">
        <f>AVERAGE(eod_group_score_df_positive!V215:V219)</f>
        <v>0.82503379296644108</v>
      </c>
      <c r="W215" s="2">
        <f>AVERAGE(eod_group_score_df_positive!W215:W219)</f>
        <v>0.23133773794654777</v>
      </c>
      <c r="X215" s="2">
        <f>AVERAGE(eod_group_score_df_positive!X215:X219)</f>
        <v>0.5669282709731549</v>
      </c>
      <c r="Y215" s="2">
        <f>AVERAGE(eod_group_score_df_positive!Y215:Y219)</f>
        <v>0.16359229886291154</v>
      </c>
      <c r="Z215" s="1" t="s">
        <v>277</v>
      </c>
      <c r="AA215" s="2">
        <f>ABS(AVERAGE(eod_group_score_df_negative!C215:C219))</f>
        <v>0.85693305601836323</v>
      </c>
      <c r="AB215" s="2">
        <f>ABS(AVERAGE(eod_group_score_df_negative!D215:D219))</f>
        <v>0.69801050644035334</v>
      </c>
      <c r="AC215" s="2">
        <f>ABS(AVERAGE(eod_group_score_df_negative!E215:E219))</f>
        <v>1.5082905230170227</v>
      </c>
      <c r="AD215" s="2">
        <f>ABS(AVERAGE(eod_group_score_df_negative!F215:F219))</f>
        <v>1.0032640462365088</v>
      </c>
      <c r="AE215" s="2">
        <f>ABS(AVERAGE(eod_group_score_df_negative!G215:G219))</f>
        <v>1.4891664860799754</v>
      </c>
      <c r="AF215" s="2">
        <f>ABS(AVERAGE(eod_group_score_df_negative!H215:H219))</f>
        <v>0.79529793289529538</v>
      </c>
      <c r="AG215" s="2">
        <f>ABS(AVERAGE(eod_group_score_df_negative!I215:I219))</f>
        <v>1.2209613193127489</v>
      </c>
      <c r="AH215" s="2">
        <f>ABS(AVERAGE(eod_group_score_df_negative!J215:J219))</f>
        <v>0.97395173957067871</v>
      </c>
      <c r="AI215" s="2">
        <f>ABS(AVERAGE(eod_group_score_df_negative!K215:K219))</f>
        <v>1.7398585509348337</v>
      </c>
      <c r="AJ215" s="2">
        <f>ABS(AVERAGE(eod_group_score_df_negative!L215:L219))</f>
        <v>0.37790365541328858</v>
      </c>
      <c r="AK215" s="2">
        <f>ABS(AVERAGE(eod_group_score_df_negative!M215:M219))</f>
        <v>0.75636532182189631</v>
      </c>
      <c r="AL215" s="2">
        <f>ABS(AVERAGE(eod_group_score_df_negative!N215:N219))</f>
        <v>1.2181133792553622</v>
      </c>
      <c r="AM215" s="2">
        <f>ABS(AVERAGE(eod_group_score_df_negative!O215:O219))</f>
        <v>0.65603386659880436</v>
      </c>
      <c r="AN215" s="2">
        <f>ABS(AVERAGE(eod_group_score_df_negative!P215:P219))</f>
        <v>1.5334954898644586</v>
      </c>
      <c r="AO215" s="2">
        <f>ABS(AVERAGE(eod_group_score_df_negative!Q215:Q219))</f>
        <v>0.70361881513265401</v>
      </c>
      <c r="AP215" s="2">
        <f>ABS(AVERAGE(eod_group_score_df_negative!R215:R219))</f>
        <v>1.3811154806615751</v>
      </c>
      <c r="AQ215" s="2">
        <f>ABS(AVERAGE(eod_group_score_df_negative!S215:S219))</f>
        <v>1.8616377949668941</v>
      </c>
      <c r="AR215" s="2">
        <f>ABS(AVERAGE(eod_group_score_df_negative!T215:T219))</f>
        <v>0.94927612860305977</v>
      </c>
      <c r="AS215" s="2">
        <f>ABS(AVERAGE(eod_group_score_df_negative!U215:U219))</f>
        <v>2.6040684329319208</v>
      </c>
      <c r="AT215" s="2">
        <f>ABS(AVERAGE(eod_group_score_df_negative!V215:V219))</f>
        <v>1.022543306821023</v>
      </c>
      <c r="AU215" s="2">
        <f>ABS(AVERAGE(eod_group_score_df_negative!W215:W219))</f>
        <v>1.3949786421256269</v>
      </c>
      <c r="AV215" s="2">
        <f>ABS(AVERAGE(eod_group_score_df_negative!X215:X219))</f>
        <v>1.2794326950463355</v>
      </c>
      <c r="AW215" s="2">
        <f>ABS(AVERAGE(eod_group_score_df_negative!Y215:Y219))</f>
        <v>0.60931120451110843</v>
      </c>
      <c r="AX215" t="s">
        <v>277</v>
      </c>
      <c r="AY215" s="4">
        <f t="shared" si="701"/>
        <v>-0.49023992769110059</v>
      </c>
      <c r="AZ215" s="4">
        <f t="shared" si="702"/>
        <v>-0.58893114253795098</v>
      </c>
      <c r="BA215" s="4">
        <f t="shared" si="703"/>
        <v>-0.59840951000496889</v>
      </c>
      <c r="BB215" s="4">
        <f t="shared" si="704"/>
        <v>-0.26151084275184172</v>
      </c>
      <c r="BC215" s="4">
        <f t="shared" si="705"/>
        <v>-0.26818804456262052</v>
      </c>
      <c r="BD215" s="4">
        <f t="shared" si="706"/>
        <v>-0.5991184668927354</v>
      </c>
      <c r="BE215" s="4">
        <f t="shared" si="707"/>
        <v>-0.55541705626030469</v>
      </c>
      <c r="BF215" s="4">
        <f t="shared" si="708"/>
        <v>-3.6374701791300139E-2</v>
      </c>
      <c r="BG215" s="4">
        <f t="shared" si="709"/>
        <v>-0.52901978262607974</v>
      </c>
      <c r="BH215" s="4">
        <f t="shared" si="710"/>
        <v>-0.66887167022031369</v>
      </c>
      <c r="BI215" s="4">
        <f t="shared" si="711"/>
        <v>-0.37662150397895217</v>
      </c>
      <c r="BJ215" s="4">
        <f t="shared" si="712"/>
        <v>-0.60157669171144823</v>
      </c>
      <c r="BK215" s="4">
        <f t="shared" si="713"/>
        <v>-0.60584432317727088</v>
      </c>
      <c r="BL215" s="4">
        <f t="shared" si="714"/>
        <v>-0.72644818857204396</v>
      </c>
      <c r="BM215" s="4">
        <f t="shared" si="715"/>
        <v>-0.43510674527561582</v>
      </c>
      <c r="BN215" s="4">
        <f t="shared" si="716"/>
        <v>-0.79070162885799844</v>
      </c>
      <c r="BO215" s="4">
        <f t="shared" si="717"/>
        <v>-0.69616791212150819</v>
      </c>
      <c r="BP215" s="4">
        <f t="shared" si="718"/>
        <v>-0.48507405424768818</v>
      </c>
      <c r="BQ215" s="4">
        <f t="shared" si="719"/>
        <v>-0.88576081001501161</v>
      </c>
      <c r="BR215" s="4">
        <f t="shared" si="720"/>
        <v>-0.10690190621939535</v>
      </c>
      <c r="BS215" s="4">
        <f t="shared" si="721"/>
        <v>-0.71550709224698184</v>
      </c>
      <c r="BT215" s="4">
        <f t="shared" si="722"/>
        <v>-0.38589660266120429</v>
      </c>
      <c r="BU215" s="4">
        <f t="shared" si="723"/>
        <v>-0.57668118167722504</v>
      </c>
      <c r="BV215" t="s">
        <v>277</v>
      </c>
      <c r="BW215" s="1">
        <f t="shared" si="697"/>
        <v>45198</v>
      </c>
      <c r="BX215">
        <f>group_stock_price_index[[#This Row],[VNINDEX]]</f>
        <v>1154.1500000000001</v>
      </c>
      <c r="BY215" s="5">
        <f t="shared" si="724"/>
        <v>0</v>
      </c>
      <c r="BZ215" s="5">
        <f t="shared" si="725"/>
        <v>0</v>
      </c>
      <c r="CA215" s="5">
        <f t="shared" si="726"/>
        <v>0</v>
      </c>
      <c r="CB215" s="5">
        <f t="shared" si="727"/>
        <v>0</v>
      </c>
      <c r="CC215" s="5">
        <f t="shared" si="728"/>
        <v>0</v>
      </c>
      <c r="CD215" s="5">
        <f t="shared" ref="CD215:CE215" si="801">IF(AVERAGE(BS215:BS219)&lt;0,0,AVERAGE(BS215:BS219))</f>
        <v>0</v>
      </c>
      <c r="CE215" s="5">
        <f t="shared" si="801"/>
        <v>0</v>
      </c>
      <c r="CF215" s="5">
        <f t="shared" ref="CF215:CG215" si="802">IF(AVERAGE(BE215:BE219)&lt;0,0,AVERAGE(BE215:BE219))</f>
        <v>0</v>
      </c>
      <c r="CG215" s="5">
        <f t="shared" si="802"/>
        <v>0</v>
      </c>
      <c r="CH215" s="5">
        <f t="shared" si="731"/>
        <v>0</v>
      </c>
      <c r="CI215" s="5">
        <f t="shared" si="732"/>
        <v>0</v>
      </c>
      <c r="CJ215" s="5">
        <f t="shared" si="733"/>
        <v>0</v>
      </c>
      <c r="CK215" s="5">
        <f t="shared" si="734"/>
        <v>0</v>
      </c>
      <c r="CL215" s="5">
        <f t="shared" si="735"/>
        <v>0</v>
      </c>
      <c r="CM215" s="5">
        <f t="shared" si="736"/>
        <v>0</v>
      </c>
      <c r="CN215" s="5">
        <f t="shared" si="737"/>
        <v>0</v>
      </c>
      <c r="CO215" s="5">
        <f t="shared" si="738"/>
        <v>0</v>
      </c>
      <c r="CP215" s="5">
        <f t="shared" si="739"/>
        <v>0</v>
      </c>
      <c r="CQ215" s="5">
        <f t="shared" si="740"/>
        <v>0</v>
      </c>
      <c r="CR215" s="5">
        <f t="shared" ref="CR215:CS215" si="803">IF(AVERAGE(BH215:BH219)&lt;0,0,AVERAGE(BH215:BH219))</f>
        <v>0</v>
      </c>
      <c r="CS215" s="5">
        <f t="shared" si="803"/>
        <v>0</v>
      </c>
      <c r="CT215" s="5">
        <f t="shared" si="742"/>
        <v>0</v>
      </c>
      <c r="CU215" s="5">
        <f t="shared" si="743"/>
        <v>0</v>
      </c>
    </row>
    <row r="216" spans="1:99" x14ac:dyDescent="0.25">
      <c r="A216" s="1">
        <f>eod_group_score_df_positive[[#This Row],[date]]</f>
        <v>45197</v>
      </c>
      <c r="B216" s="1" t="s">
        <v>277</v>
      </c>
      <c r="C216" s="2">
        <f>AVERAGE(eod_group_score_df_positive!C216:C220)</f>
        <v>0.37872559457751298</v>
      </c>
      <c r="D216" s="2">
        <f>AVERAGE(eod_group_score_df_positive!D216:D220)</f>
        <v>0.30013635802915017</v>
      </c>
      <c r="E216" s="2">
        <f>AVERAGE(eod_group_score_df_positive!E216:E220)</f>
        <v>0.3770457289811705</v>
      </c>
      <c r="F216" s="2">
        <f>AVERAGE(eod_group_score_df_positive!F216:F220)</f>
        <v>0.59551934938385531</v>
      </c>
      <c r="G216" s="2">
        <f>AVERAGE(eod_group_score_df_positive!G216:G220)</f>
        <v>0.85450061197714522</v>
      </c>
      <c r="H216" s="2">
        <f>AVERAGE(eod_group_score_df_positive!H216:H220)</f>
        <v>0.23510537016506397</v>
      </c>
      <c r="I216" s="2">
        <f>AVERAGE(eod_group_score_df_positive!I216:I220)</f>
        <v>0.41315412508049454</v>
      </c>
      <c r="J216" s="2">
        <f>AVERAGE(eod_group_score_df_positive!J216:J220)</f>
        <v>0.9102779018919227</v>
      </c>
      <c r="K216" s="2">
        <f>AVERAGE(eod_group_score_df_positive!K216:K220)</f>
        <v>0.50590779566970812</v>
      </c>
      <c r="L216" s="2">
        <f>AVERAGE(eod_group_score_df_positive!L216:L220)</f>
        <v>8.908791768023254E-2</v>
      </c>
      <c r="M216" s="2">
        <f>AVERAGE(eod_group_score_df_positive!M216:M220)</f>
        <v>0.3506806817267083</v>
      </c>
      <c r="N216" s="2">
        <f>AVERAGE(eod_group_score_df_positive!N216:N220)</f>
        <v>0.26855070522148661</v>
      </c>
      <c r="O216" s="2">
        <f>AVERAGE(eod_group_score_df_positive!O216:O220)</f>
        <v>0.18937259650895738</v>
      </c>
      <c r="P216" s="2">
        <f>AVERAGE(eod_group_score_df_positive!P216:P220)</f>
        <v>0.27164775109585493</v>
      </c>
      <c r="Q216" s="2">
        <f>AVERAGE(eod_group_score_df_positive!Q216:Q220)</f>
        <v>0.35749302273844635</v>
      </c>
      <c r="R216" s="2">
        <f>AVERAGE(eod_group_score_df_positive!R216:R220)</f>
        <v>0.1544614370653565</v>
      </c>
      <c r="S216" s="2">
        <f>AVERAGE(eod_group_score_df_positive!S216:S220)</f>
        <v>0.55787112321175414</v>
      </c>
      <c r="T216" s="2">
        <f>AVERAGE(eod_group_score_df_positive!T216:T220)</f>
        <v>0.32470362739165598</v>
      </c>
      <c r="U216" s="2">
        <f>AVERAGE(eod_group_score_df_positive!U216:U220)</f>
        <v>0.15958935185764517</v>
      </c>
      <c r="V216" s="2">
        <f>AVERAGE(eod_group_score_df_positive!V216:V220)</f>
        <v>0.83464930164182483</v>
      </c>
      <c r="W216" s="2">
        <f>AVERAGE(eod_group_score_df_positive!W216:W220)</f>
        <v>0.36286726695898908</v>
      </c>
      <c r="X216" s="2">
        <f>AVERAGE(eod_group_score_df_positive!X216:X220)</f>
        <v>0.47617872719544796</v>
      </c>
      <c r="Y216" s="2">
        <f>AVERAGE(eod_group_score_df_positive!Y216:Y220)</f>
        <v>0.18243843727753961</v>
      </c>
      <c r="Z216" s="1" t="s">
        <v>277</v>
      </c>
      <c r="AA216" s="2">
        <f>ABS(AVERAGE(eod_group_score_df_negative!C216:C220))</f>
        <v>1.1306879884983772</v>
      </c>
      <c r="AB216" s="2">
        <f>ABS(AVERAGE(eod_group_score_df_negative!D216:D220))</f>
        <v>0.69577704759389147</v>
      </c>
      <c r="AC216" s="2">
        <f>ABS(AVERAGE(eod_group_score_df_negative!E216:E220))</f>
        <v>2.1881887214288258</v>
      </c>
      <c r="AD216" s="2">
        <f>ABS(AVERAGE(eod_group_score_df_negative!F216:F220))</f>
        <v>1.1231169071409579</v>
      </c>
      <c r="AE216" s="2">
        <f>ABS(AVERAGE(eod_group_score_df_negative!G216:G220))</f>
        <v>3.09359366767168</v>
      </c>
      <c r="AF216" s="2">
        <f>ABS(AVERAGE(eod_group_score_df_negative!H216:H220))</f>
        <v>0.89860602960467217</v>
      </c>
      <c r="AG216" s="2">
        <f>ABS(AVERAGE(eod_group_score_df_negative!I216:I220))</f>
        <v>1.4985923086061239</v>
      </c>
      <c r="AH216" s="2">
        <f>ABS(AVERAGE(eod_group_score_df_negative!J216:J220))</f>
        <v>1.0120151805036699</v>
      </c>
      <c r="AI216" s="2">
        <f>ABS(AVERAGE(eod_group_score_df_negative!K216:K220))</f>
        <v>1.7478625544965838</v>
      </c>
      <c r="AJ216" s="2">
        <f>ABS(AVERAGE(eod_group_score_df_negative!L216:L220))</f>
        <v>0.37883804347112915</v>
      </c>
      <c r="AK216" s="2">
        <f>ABS(AVERAGE(eod_group_score_df_negative!M216:M220))</f>
        <v>0.80987240475147892</v>
      </c>
      <c r="AL216" s="2">
        <f>ABS(AVERAGE(eod_group_score_df_negative!N216:N220))</f>
        <v>1.3201482262754685</v>
      </c>
      <c r="AM216" s="2">
        <f>ABS(AVERAGE(eod_group_score_df_negative!O216:O220))</f>
        <v>0.77890423815525911</v>
      </c>
      <c r="AN216" s="2">
        <f>ABS(AVERAGE(eod_group_score_df_negative!P216:P220))</f>
        <v>1.5708293806072855</v>
      </c>
      <c r="AO216" s="2">
        <f>ABS(AVERAGE(eod_group_score_df_negative!Q216:Q220))</f>
        <v>0.69829890918588289</v>
      </c>
      <c r="AP216" s="2">
        <f>ABS(AVERAGE(eod_group_score_df_negative!R216:R220))</f>
        <v>3.3398314018485964</v>
      </c>
      <c r="AQ216" s="2">
        <f>ABS(AVERAGE(eod_group_score_df_negative!S216:S220))</f>
        <v>2.236777470162552</v>
      </c>
      <c r="AR216" s="2">
        <f>ABS(AVERAGE(eod_group_score_df_negative!T216:T220))</f>
        <v>1.108072152478059</v>
      </c>
      <c r="AS216" s="2">
        <f>ABS(AVERAGE(eod_group_score_df_negative!U216:U220))</f>
        <v>2.598908985123888</v>
      </c>
      <c r="AT216" s="2">
        <f>ABS(AVERAGE(eod_group_score_df_negative!V216:V220))</f>
        <v>1.2349572828504281</v>
      </c>
      <c r="AU216" s="2">
        <f>ABS(AVERAGE(eod_group_score_df_negative!W216:W220))</f>
        <v>1.5579541565445012</v>
      </c>
      <c r="AV216" s="2">
        <f>ABS(AVERAGE(eod_group_score_df_negative!X216:X220))</f>
        <v>1.7912250394074829</v>
      </c>
      <c r="AW216" s="2">
        <f>ABS(AVERAGE(eod_group_score_df_negative!Y216:Y220))</f>
        <v>0.63242251915505654</v>
      </c>
      <c r="AX216" t="s">
        <v>277</v>
      </c>
      <c r="AY216" s="4">
        <f t="shared" si="701"/>
        <v>-0.49818181203094225</v>
      </c>
      <c r="AZ216" s="4">
        <f t="shared" si="702"/>
        <v>-0.39726414699401419</v>
      </c>
      <c r="BA216" s="4">
        <f t="shared" si="703"/>
        <v>-0.70603409842643583</v>
      </c>
      <c r="BB216" s="4">
        <f t="shared" si="704"/>
        <v>-0.30698616752327618</v>
      </c>
      <c r="BC216" s="4">
        <f t="shared" si="705"/>
        <v>-0.56713262072700488</v>
      </c>
      <c r="BD216" s="4">
        <f t="shared" si="706"/>
        <v>-0.58524652709178837</v>
      </c>
      <c r="BE216" s="4">
        <f t="shared" si="707"/>
        <v>-0.56777309186996439</v>
      </c>
      <c r="BF216" s="4">
        <f t="shared" si="708"/>
        <v>-5.2924956939948281E-2</v>
      </c>
      <c r="BG216" s="4">
        <f t="shared" si="709"/>
        <v>-0.55105648130264895</v>
      </c>
      <c r="BH216" s="4">
        <f t="shared" si="710"/>
        <v>-0.61922216300618993</v>
      </c>
      <c r="BI216" s="4">
        <f t="shared" si="711"/>
        <v>-0.39566628047858904</v>
      </c>
      <c r="BJ216" s="4">
        <f t="shared" si="712"/>
        <v>-0.66192372903726437</v>
      </c>
      <c r="BK216" s="4">
        <f t="shared" si="713"/>
        <v>-0.60884616934034386</v>
      </c>
      <c r="BL216" s="4">
        <f t="shared" si="714"/>
        <v>-0.70512768226897826</v>
      </c>
      <c r="BM216" s="4">
        <f t="shared" si="715"/>
        <v>-0.32279644894261494</v>
      </c>
      <c r="BN216" s="4">
        <f t="shared" si="716"/>
        <v>-0.91159216231381235</v>
      </c>
      <c r="BO216" s="4">
        <f t="shared" si="717"/>
        <v>-0.60075758753040853</v>
      </c>
      <c r="BP216" s="4">
        <f t="shared" si="718"/>
        <v>-0.54674886056326011</v>
      </c>
      <c r="BQ216" s="4">
        <f t="shared" si="719"/>
        <v>-0.88429258795038845</v>
      </c>
      <c r="BR216" s="4">
        <f t="shared" si="720"/>
        <v>-0.19342225919077891</v>
      </c>
      <c r="BS216" s="4">
        <f t="shared" si="721"/>
        <v>-0.62217490650730489</v>
      </c>
      <c r="BT216" s="4">
        <f t="shared" si="722"/>
        <v>-0.57997888668160036</v>
      </c>
      <c r="BU216" s="4">
        <f t="shared" si="723"/>
        <v>-0.55222191997947179</v>
      </c>
      <c r="BV216" t="s">
        <v>277</v>
      </c>
      <c r="BW216" s="1">
        <f t="shared" si="697"/>
        <v>45197</v>
      </c>
      <c r="BX216">
        <f>group_stock_price_index[[#This Row],[VNINDEX]]</f>
        <v>1152.43</v>
      </c>
      <c r="BY216" s="5">
        <f t="shared" si="724"/>
        <v>0</v>
      </c>
      <c r="BZ216" s="5">
        <f t="shared" si="725"/>
        <v>0</v>
      </c>
      <c r="CA216" s="5">
        <f t="shared" si="726"/>
        <v>0</v>
      </c>
      <c r="CB216" s="5">
        <f t="shared" si="727"/>
        <v>0</v>
      </c>
      <c r="CC216" s="5">
        <f t="shared" si="728"/>
        <v>0</v>
      </c>
      <c r="CD216" s="5">
        <f t="shared" ref="CD216:CE216" si="804">IF(AVERAGE(BS216:BS220)&lt;0,0,AVERAGE(BS216:BS220))</f>
        <v>0</v>
      </c>
      <c r="CE216" s="5">
        <f t="shared" si="804"/>
        <v>0</v>
      </c>
      <c r="CF216" s="5">
        <f t="shared" ref="CF216:CG216" si="805">IF(AVERAGE(BE216:BE220)&lt;0,0,AVERAGE(BE216:BE220))</f>
        <v>0</v>
      </c>
      <c r="CG216" s="5">
        <f t="shared" si="805"/>
        <v>0</v>
      </c>
      <c r="CH216" s="5">
        <f t="shared" si="731"/>
        <v>0</v>
      </c>
      <c r="CI216" s="5">
        <f t="shared" si="732"/>
        <v>0</v>
      </c>
      <c r="CJ216" s="5">
        <f t="shared" si="733"/>
        <v>0</v>
      </c>
      <c r="CK216" s="5">
        <f t="shared" si="734"/>
        <v>0</v>
      </c>
      <c r="CL216" s="5">
        <f t="shared" si="735"/>
        <v>0</v>
      </c>
      <c r="CM216" s="5">
        <f t="shared" si="736"/>
        <v>0</v>
      </c>
      <c r="CN216" s="5">
        <f t="shared" si="737"/>
        <v>0</v>
      </c>
      <c r="CO216" s="5">
        <f t="shared" si="738"/>
        <v>0</v>
      </c>
      <c r="CP216" s="5">
        <f t="shared" si="739"/>
        <v>0</v>
      </c>
      <c r="CQ216" s="5">
        <f t="shared" si="740"/>
        <v>0</v>
      </c>
      <c r="CR216" s="5">
        <f t="shared" ref="CR216:CS216" si="806">IF(AVERAGE(BH216:BH220)&lt;0,0,AVERAGE(BH216:BH220))</f>
        <v>0</v>
      </c>
      <c r="CS216" s="5">
        <f t="shared" si="806"/>
        <v>0</v>
      </c>
      <c r="CT216" s="5">
        <f t="shared" si="742"/>
        <v>0</v>
      </c>
      <c r="CU216" s="5">
        <f t="shared" si="743"/>
        <v>0</v>
      </c>
    </row>
    <row r="217" spans="1:99" x14ac:dyDescent="0.25">
      <c r="A217" s="1">
        <f>eod_group_score_df_positive[[#This Row],[date]]</f>
        <v>45196</v>
      </c>
      <c r="B217" s="1" t="s">
        <v>277</v>
      </c>
      <c r="C217" s="2">
        <f>AVERAGE(eod_group_score_df_positive!C217:C221)</f>
        <v>0.44168387836824763</v>
      </c>
      <c r="D217" s="2">
        <f>AVERAGE(eod_group_score_df_positive!D217:D221)</f>
        <v>0.28954790817478854</v>
      </c>
      <c r="E217" s="2">
        <f>AVERAGE(eod_group_score_df_positive!E217:E221)</f>
        <v>0.37603799974288743</v>
      </c>
      <c r="F217" s="2">
        <f>AVERAGE(eod_group_score_df_positive!F217:F221)</f>
        <v>0.57716776966184691</v>
      </c>
      <c r="G217" s="2">
        <f>AVERAGE(eod_group_score_df_positive!G217:G221)</f>
        <v>0.81840410770505889</v>
      </c>
      <c r="H217" s="2">
        <f>AVERAGE(eod_group_score_df_positive!H217:H221)</f>
        <v>0.22984854288210421</v>
      </c>
      <c r="I217" s="2">
        <f>AVERAGE(eod_group_score_df_positive!I217:I221)</f>
        <v>0.42439544502097848</v>
      </c>
      <c r="J217" s="2">
        <f>AVERAGE(eod_group_score_df_positive!J217:J221)</f>
        <v>0.34707354232702003</v>
      </c>
      <c r="K217" s="2">
        <f>AVERAGE(eod_group_score_df_positive!K217:K221)</f>
        <v>0.50058010134604392</v>
      </c>
      <c r="L217" s="2">
        <f>AVERAGE(eod_group_score_df_positive!L217:L221)</f>
        <v>0.10521175061519372</v>
      </c>
      <c r="M217" s="2">
        <f>AVERAGE(eod_group_score_df_positive!M217:M221)</f>
        <v>0.29141857103185564</v>
      </c>
      <c r="N217" s="2">
        <f>AVERAGE(eod_group_score_df_positive!N217:N221)</f>
        <v>0.27461831546984772</v>
      </c>
      <c r="O217" s="2">
        <f>AVERAGE(eod_group_score_df_positive!O217:O221)</f>
        <v>0.20270529966195841</v>
      </c>
      <c r="P217" s="2">
        <f>AVERAGE(eod_group_score_df_positive!P217:P221)</f>
        <v>0.32710482710453659</v>
      </c>
      <c r="Q217" s="2">
        <f>AVERAGE(eod_group_score_df_positive!Q217:Q221)</f>
        <v>0.32095265876194445</v>
      </c>
      <c r="R217" s="2">
        <f>AVERAGE(eod_group_score_df_positive!R217:R221)</f>
        <v>0.25122877642258923</v>
      </c>
      <c r="S217" s="2">
        <f>AVERAGE(eod_group_score_df_positive!S217:S221)</f>
        <v>0.56496430638311468</v>
      </c>
      <c r="T217" s="2">
        <f>AVERAGE(eod_group_score_df_positive!T217:T221)</f>
        <v>0.32042533476849122</v>
      </c>
      <c r="U217" s="2">
        <f>AVERAGE(eod_group_score_df_positive!U217:U221)</f>
        <v>0.15891272012970559</v>
      </c>
      <c r="V217" s="2">
        <f>AVERAGE(eod_group_score_df_positive!V217:V221)</f>
        <v>0.72930771153125284</v>
      </c>
      <c r="W217" s="2">
        <f>AVERAGE(eod_group_score_df_positive!W217:W221)</f>
        <v>0.31679614362792557</v>
      </c>
      <c r="X217" s="2">
        <f>AVERAGE(eod_group_score_df_positive!X217:X221)</f>
        <v>0.47795523511042015</v>
      </c>
      <c r="Y217" s="2">
        <f>AVERAGE(eod_group_score_df_positive!Y217:Y221)</f>
        <v>0.16421484402953374</v>
      </c>
      <c r="Z217" s="1" t="s">
        <v>277</v>
      </c>
      <c r="AA217" s="2">
        <f>ABS(AVERAGE(eod_group_score_df_negative!C217:C221))</f>
        <v>1.2971778081123473</v>
      </c>
      <c r="AB217" s="2">
        <f>ABS(AVERAGE(eod_group_score_df_negative!D217:D221))</f>
        <v>0.76716835248241033</v>
      </c>
      <c r="AC217" s="2">
        <f>ABS(AVERAGE(eod_group_score_df_negative!E217:E221))</f>
        <v>2.2849994183616671</v>
      </c>
      <c r="AD217" s="2">
        <f>ABS(AVERAGE(eod_group_score_df_negative!F217:F221))</f>
        <v>1.1398481165393946</v>
      </c>
      <c r="AE217" s="2">
        <f>ABS(AVERAGE(eod_group_score_df_negative!G217:G221))</f>
        <v>3.6835571584567317</v>
      </c>
      <c r="AF217" s="2">
        <f>ABS(AVERAGE(eod_group_score_df_negative!H217:H221))</f>
        <v>0.9543458520489555</v>
      </c>
      <c r="AG217" s="2">
        <f>ABS(AVERAGE(eod_group_score_df_negative!I217:I221))</f>
        <v>1.5732141296199511</v>
      </c>
      <c r="AH217" s="2">
        <f>ABS(AVERAGE(eod_group_score_df_negative!J217:J221))</f>
        <v>1.1014997294154187</v>
      </c>
      <c r="AI217" s="2">
        <f>ABS(AVERAGE(eod_group_score_df_negative!K217:K221))</f>
        <v>1.7797588185941104</v>
      </c>
      <c r="AJ217" s="2">
        <f>ABS(AVERAGE(eod_group_score_df_negative!L217:L221))</f>
        <v>0.30809331657206329</v>
      </c>
      <c r="AK217" s="2">
        <f>ABS(AVERAGE(eod_group_score_df_negative!M217:M221))</f>
        <v>0.87959163001627017</v>
      </c>
      <c r="AL217" s="2">
        <f>ABS(AVERAGE(eod_group_score_df_negative!N217:N221))</f>
        <v>1.3556943571840798</v>
      </c>
      <c r="AM217" s="2">
        <f>ABS(AVERAGE(eod_group_score_df_negative!O217:O221))</f>
        <v>0.7952677981446048</v>
      </c>
      <c r="AN217" s="2">
        <f>ABS(AVERAGE(eod_group_score_df_negative!P217:P221))</f>
        <v>1.5749622951451057</v>
      </c>
      <c r="AO217" s="2">
        <f>ABS(AVERAGE(eod_group_score_df_negative!Q217:Q221))</f>
        <v>0.75922100059305353</v>
      </c>
      <c r="AP217" s="2">
        <f>ABS(AVERAGE(eod_group_score_df_negative!R217:R221))</f>
        <v>3.3465749326779588</v>
      </c>
      <c r="AQ217" s="2">
        <f>ABS(AVERAGE(eod_group_score_df_negative!S217:S221))</f>
        <v>2.2883512221572189</v>
      </c>
      <c r="AR217" s="2">
        <f>ABS(AVERAGE(eod_group_score_df_negative!T217:T221))</f>
        <v>1.1422891566093853</v>
      </c>
      <c r="AS217" s="2">
        <f>ABS(AVERAGE(eod_group_score_df_negative!U217:U221))</f>
        <v>2.6271262653712224</v>
      </c>
      <c r="AT217" s="2">
        <f>ABS(AVERAGE(eod_group_score_df_negative!V217:V221))</f>
        <v>1.2563473535981649</v>
      </c>
      <c r="AU217" s="2">
        <f>ABS(AVERAGE(eod_group_score_df_negative!W217:W221))</f>
        <v>1.637774685994031</v>
      </c>
      <c r="AV217" s="2">
        <f>ABS(AVERAGE(eod_group_score_df_negative!X217:X221))</f>
        <v>1.8844885877097546</v>
      </c>
      <c r="AW217" s="2">
        <f>ABS(AVERAGE(eod_group_score_df_negative!Y217:Y221))</f>
        <v>0.66239257283485775</v>
      </c>
      <c r="AX217" t="s">
        <v>277</v>
      </c>
      <c r="AY217" s="4">
        <f t="shared" si="701"/>
        <v>-0.49198503618513456</v>
      </c>
      <c r="AZ217" s="4">
        <f t="shared" si="702"/>
        <v>-0.45198551597055714</v>
      </c>
      <c r="BA217" s="4">
        <f t="shared" si="703"/>
        <v>-0.71737488756491252</v>
      </c>
      <c r="BB217" s="4">
        <f t="shared" si="704"/>
        <v>-0.32770829402308693</v>
      </c>
      <c r="BC217" s="4">
        <f t="shared" si="705"/>
        <v>-0.63642330117033608</v>
      </c>
      <c r="BD217" s="4">
        <f t="shared" si="706"/>
        <v>-0.61180606179868757</v>
      </c>
      <c r="BE217" s="4">
        <f t="shared" si="707"/>
        <v>-0.57509670517346845</v>
      </c>
      <c r="BF217" s="4">
        <f t="shared" si="708"/>
        <v>-0.52080636982962236</v>
      </c>
      <c r="BG217" s="4">
        <f t="shared" si="709"/>
        <v>-0.56095991085467145</v>
      </c>
      <c r="BH217" s="4">
        <f t="shared" si="710"/>
        <v>-0.49087606725360949</v>
      </c>
      <c r="BI217" s="4">
        <f t="shared" si="711"/>
        <v>-0.50227833921341047</v>
      </c>
      <c r="BJ217" s="4">
        <f t="shared" si="712"/>
        <v>-0.66310963525443678</v>
      </c>
      <c r="BK217" s="4">
        <f t="shared" si="713"/>
        <v>-0.59376600409874236</v>
      </c>
      <c r="BL217" s="4">
        <f t="shared" si="714"/>
        <v>-0.65605332926667903</v>
      </c>
      <c r="BM217" s="4">
        <f t="shared" si="715"/>
        <v>-0.4057387791633536</v>
      </c>
      <c r="BN217" s="4">
        <f t="shared" si="716"/>
        <v>-0.86034325564392933</v>
      </c>
      <c r="BO217" s="4">
        <f t="shared" si="717"/>
        <v>-0.60399451043387931</v>
      </c>
      <c r="BP217" s="4">
        <f t="shared" si="718"/>
        <v>-0.56187576364728475</v>
      </c>
      <c r="BQ217" s="4">
        <f t="shared" si="719"/>
        <v>-0.88592211310989022</v>
      </c>
      <c r="BR217" s="4">
        <f t="shared" si="720"/>
        <v>-0.26542356289487845</v>
      </c>
      <c r="BS217" s="4">
        <f t="shared" si="721"/>
        <v>-0.67584071262416334</v>
      </c>
      <c r="BT217" s="4">
        <f t="shared" si="722"/>
        <v>-0.59537219002324504</v>
      </c>
      <c r="BU217" s="4">
        <f t="shared" si="723"/>
        <v>-0.60267754515811733</v>
      </c>
      <c r="BV217" t="s">
        <v>277</v>
      </c>
      <c r="BW217" s="1">
        <f t="shared" si="697"/>
        <v>45196</v>
      </c>
      <c r="BX217">
        <f>group_stock_price_index[[#This Row],[VNINDEX]]</f>
        <v>1153.8499999999999</v>
      </c>
      <c r="BY217" s="5">
        <f t="shared" si="724"/>
        <v>0</v>
      </c>
      <c r="BZ217" s="5">
        <f t="shared" si="725"/>
        <v>0</v>
      </c>
      <c r="CA217" s="5">
        <f t="shared" si="726"/>
        <v>0</v>
      </c>
      <c r="CB217" s="5">
        <f t="shared" si="727"/>
        <v>0</v>
      </c>
      <c r="CC217" s="5">
        <f t="shared" si="728"/>
        <v>0</v>
      </c>
      <c r="CD217" s="5">
        <f t="shared" ref="CD217:CE217" si="807">IF(AVERAGE(BS217:BS221)&lt;0,0,AVERAGE(BS217:BS221))</f>
        <v>0</v>
      </c>
      <c r="CE217" s="5">
        <f t="shared" si="807"/>
        <v>0</v>
      </c>
      <c r="CF217" s="5">
        <f t="shared" ref="CF217:CG217" si="808">IF(AVERAGE(BE217:BE221)&lt;0,0,AVERAGE(BE217:BE221))</f>
        <v>0</v>
      </c>
      <c r="CG217" s="5">
        <f t="shared" si="808"/>
        <v>0</v>
      </c>
      <c r="CH217" s="5">
        <f t="shared" si="731"/>
        <v>0</v>
      </c>
      <c r="CI217" s="5">
        <f t="shared" si="732"/>
        <v>0</v>
      </c>
      <c r="CJ217" s="5">
        <f t="shared" si="733"/>
        <v>0.2696208823153784</v>
      </c>
      <c r="CK217" s="5">
        <f t="shared" si="734"/>
        <v>0.2071582521236949</v>
      </c>
      <c r="CL217" s="5">
        <f t="shared" si="735"/>
        <v>0</v>
      </c>
      <c r="CM217" s="5">
        <f t="shared" si="736"/>
        <v>0.16341744796393393</v>
      </c>
      <c r="CN217" s="5">
        <f t="shared" si="737"/>
        <v>0</v>
      </c>
      <c r="CO217" s="5">
        <f t="shared" si="738"/>
        <v>0</v>
      </c>
      <c r="CP217" s="5">
        <f t="shared" si="739"/>
        <v>0</v>
      </c>
      <c r="CQ217" s="5">
        <f t="shared" si="740"/>
        <v>0.11797607340572877</v>
      </c>
      <c r="CR217" s="5">
        <f t="shared" ref="CR217:CS217" si="809">IF(AVERAGE(BH217:BH221)&lt;0,0,AVERAGE(BH217:BH221))</f>
        <v>0.10997765574373131</v>
      </c>
      <c r="CS217" s="5">
        <f t="shared" si="809"/>
        <v>0</v>
      </c>
      <c r="CT217" s="5">
        <f t="shared" si="742"/>
        <v>0</v>
      </c>
      <c r="CU217" s="5">
        <f t="shared" si="743"/>
        <v>0</v>
      </c>
    </row>
    <row r="218" spans="1:99" x14ac:dyDescent="0.25">
      <c r="A218" s="1">
        <f>eod_group_score_df_positive[[#This Row],[date]]</f>
        <v>45195</v>
      </c>
      <c r="B218" s="1" t="s">
        <v>277</v>
      </c>
      <c r="C218" s="2">
        <f>AVERAGE(eod_group_score_df_positive!C218:C222)</f>
        <v>0.32536422180312108</v>
      </c>
      <c r="D218" s="2">
        <f>AVERAGE(eod_group_score_df_positive!D218:D222)</f>
        <v>0.27615197125797047</v>
      </c>
      <c r="E218" s="2">
        <f>AVERAGE(eod_group_score_df_positive!E218:E222)</f>
        <v>0.44380918866192581</v>
      </c>
      <c r="F218" s="2">
        <f>AVERAGE(eod_group_score_df_positive!F218:F222)</f>
        <v>0.70822010154165638</v>
      </c>
      <c r="G218" s="2">
        <f>AVERAGE(eod_group_score_df_positive!G218:G222)</f>
        <v>0.4653554336252384</v>
      </c>
      <c r="H218" s="2">
        <f>AVERAGE(eod_group_score_df_positive!H218:H222)</f>
        <v>0.29919150854555443</v>
      </c>
      <c r="I218" s="2">
        <f>AVERAGE(eod_group_score_df_positive!I218:I222)</f>
        <v>0.31978386517524282</v>
      </c>
      <c r="J218" s="2">
        <f>AVERAGE(eod_group_score_df_positive!J218:J222)</f>
        <v>5.9916135456705787E-2</v>
      </c>
      <c r="K218" s="2">
        <f>AVERAGE(eod_group_score_df_positive!K218:K222)</f>
        <v>1.4318928201776697</v>
      </c>
      <c r="L218" s="2">
        <f>AVERAGE(eod_group_score_df_positive!L218:L222)</f>
        <v>0.1214670496617952</v>
      </c>
      <c r="M218" s="2">
        <f>AVERAGE(eod_group_score_df_positive!M218:M222)</f>
        <v>9.3161708155834161E-2</v>
      </c>
      <c r="N218" s="2">
        <f>AVERAGE(eod_group_score_df_positive!N218:N222)</f>
        <v>0.42763123813265247</v>
      </c>
      <c r="O218" s="2">
        <f>AVERAGE(eod_group_score_df_positive!O218:O222)</f>
        <v>0.15772753231332701</v>
      </c>
      <c r="P218" s="2">
        <f>AVERAGE(eod_group_score_df_positive!P218:P222)</f>
        <v>0.31364283588512898</v>
      </c>
      <c r="Q218" s="2">
        <f>AVERAGE(eod_group_score_df_positive!Q218:Q222)</f>
        <v>0.26049694152430825</v>
      </c>
      <c r="R218" s="2">
        <f>AVERAGE(eod_group_score_df_positive!R218:R222)</f>
        <v>0.25719544895601548</v>
      </c>
      <c r="S218" s="2">
        <f>AVERAGE(eod_group_score_df_positive!S218:S222)</f>
        <v>0.42420487961611714</v>
      </c>
      <c r="T218" s="2">
        <f>AVERAGE(eod_group_score_df_positive!T218:T222)</f>
        <v>0.19645781494733353</v>
      </c>
      <c r="U218" s="2">
        <f>AVERAGE(eod_group_score_df_positive!U218:U222)</f>
        <v>1.8972537654955315</v>
      </c>
      <c r="V218" s="2">
        <f>AVERAGE(eod_group_score_df_positive!V218:V222)</f>
        <v>1.0465617291268483</v>
      </c>
      <c r="W218" s="2">
        <f>AVERAGE(eod_group_score_df_positive!W218:W222)</f>
        <v>0.43673652285992215</v>
      </c>
      <c r="X218" s="2">
        <f>AVERAGE(eod_group_score_df_positive!X218:X222)</f>
        <v>0.32070370274897242</v>
      </c>
      <c r="Y218" s="2">
        <f>AVERAGE(eod_group_score_df_positive!Y218:Y222)</f>
        <v>0.25846301809697592</v>
      </c>
      <c r="Z218" s="1" t="s">
        <v>277</v>
      </c>
      <c r="AA218" s="2">
        <f>ABS(AVERAGE(eod_group_score_df_negative!C218:C222))</f>
        <v>1.2996484360096439</v>
      </c>
      <c r="AB218" s="2">
        <f>ABS(AVERAGE(eod_group_score_df_negative!D218:D222))</f>
        <v>0.75088044566375556</v>
      </c>
      <c r="AC218" s="2">
        <f>ABS(AVERAGE(eod_group_score_df_negative!E218:E222))</f>
        <v>2.2849519118565778</v>
      </c>
      <c r="AD218" s="2">
        <f>ABS(AVERAGE(eod_group_score_df_negative!F218:F222))</f>
        <v>1.13970826449731</v>
      </c>
      <c r="AE218" s="2">
        <f>ABS(AVERAGE(eod_group_score_df_negative!G218:G222))</f>
        <v>3.6838828749161698</v>
      </c>
      <c r="AF218" s="2">
        <f>ABS(AVERAGE(eod_group_score_df_negative!H218:H222))</f>
        <v>0.9684228215821864</v>
      </c>
      <c r="AG218" s="2">
        <f>ABS(AVERAGE(eod_group_score_df_negative!I218:I222))</f>
        <v>1.5732141296199511</v>
      </c>
      <c r="AH218" s="2">
        <f>ABS(AVERAGE(eod_group_score_df_negative!J218:J222))</f>
        <v>1.1037773053253161</v>
      </c>
      <c r="AI218" s="2">
        <f>ABS(AVERAGE(eod_group_score_df_negative!K218:K222))</f>
        <v>1.7797588185941104</v>
      </c>
      <c r="AJ218" s="2">
        <f>ABS(AVERAGE(eod_group_score_df_negative!L218:L222))</f>
        <v>0.30809331657206329</v>
      </c>
      <c r="AK218" s="2">
        <f>ABS(AVERAGE(eod_group_score_df_negative!M218:M222))</f>
        <v>0.88227250629321019</v>
      </c>
      <c r="AL218" s="2">
        <f>ABS(AVERAGE(eod_group_score_df_negative!N218:N222))</f>
        <v>1.3560708932802648</v>
      </c>
      <c r="AM218" s="2">
        <f>ABS(AVERAGE(eod_group_score_df_negative!O218:O222))</f>
        <v>0.79590423302911262</v>
      </c>
      <c r="AN218" s="2">
        <f>ABS(AVERAGE(eod_group_score_df_negative!P218:P222))</f>
        <v>1.5740754749973689</v>
      </c>
      <c r="AO218" s="2">
        <f>ABS(AVERAGE(eod_group_score_df_negative!Q218:Q222))</f>
        <v>0.75911231003022772</v>
      </c>
      <c r="AP218" s="2">
        <f>ABS(AVERAGE(eod_group_score_df_negative!R218:R222))</f>
        <v>3.3465749326779588</v>
      </c>
      <c r="AQ218" s="2">
        <f>ABS(AVERAGE(eod_group_score_df_negative!S218:S222))</f>
        <v>2.2884736578838112</v>
      </c>
      <c r="AR218" s="2">
        <f>ABS(AVERAGE(eod_group_score_df_negative!T218:T222))</f>
        <v>1.1458102759908448</v>
      </c>
      <c r="AS218" s="2">
        <f>ABS(AVERAGE(eod_group_score_df_negative!U218:U222))</f>
        <v>2.6271262653712224</v>
      </c>
      <c r="AT218" s="2">
        <f>ABS(AVERAGE(eod_group_score_df_negative!V218:V222))</f>
        <v>1.2324753408919025</v>
      </c>
      <c r="AU218" s="2">
        <f>ABS(AVERAGE(eod_group_score_df_negative!W218:W222))</f>
        <v>1.625478757277381</v>
      </c>
      <c r="AV218" s="2">
        <f>ABS(AVERAGE(eod_group_score_df_negative!X218:X222))</f>
        <v>1.8854866466405784</v>
      </c>
      <c r="AW218" s="2">
        <f>ABS(AVERAGE(eod_group_score_df_negative!Y218:Y222))</f>
        <v>0.643949065892929</v>
      </c>
      <c r="AX218" t="s">
        <v>277</v>
      </c>
      <c r="AY218" s="4">
        <f t="shared" si="701"/>
        <v>-0.59955484624833022</v>
      </c>
      <c r="AZ218" s="4">
        <f t="shared" si="702"/>
        <v>-0.46223319399076568</v>
      </c>
      <c r="BA218" s="4">
        <f t="shared" si="703"/>
        <v>-0.67471744699263281</v>
      </c>
      <c r="BB218" s="4">
        <f t="shared" si="704"/>
        <v>-0.23349831675594024</v>
      </c>
      <c r="BC218" s="4">
        <f t="shared" si="705"/>
        <v>-0.77569115147361789</v>
      </c>
      <c r="BD218" s="4">
        <f t="shared" si="706"/>
        <v>-0.52794552501563452</v>
      </c>
      <c r="BE218" s="4">
        <f t="shared" si="707"/>
        <v>-0.66214030225653697</v>
      </c>
      <c r="BF218" s="4">
        <f t="shared" si="708"/>
        <v>-0.89702419321631466</v>
      </c>
      <c r="BG218" s="4">
        <f t="shared" si="709"/>
        <v>-0.1083137393286757</v>
      </c>
      <c r="BH218" s="4">
        <f t="shared" si="710"/>
        <v>-0.43445876663739086</v>
      </c>
      <c r="BI218" s="4">
        <f t="shared" si="711"/>
        <v>-0.80898412875858616</v>
      </c>
      <c r="BJ218" s="4">
        <f t="shared" si="712"/>
        <v>-0.52051272395586079</v>
      </c>
      <c r="BK218" s="4">
        <f t="shared" si="713"/>
        <v>-0.66920663080746134</v>
      </c>
      <c r="BL218" s="4">
        <f t="shared" si="714"/>
        <v>-0.66770165434428319</v>
      </c>
      <c r="BM218" s="4">
        <f t="shared" si="715"/>
        <v>-0.48902593591193011</v>
      </c>
      <c r="BN218" s="4">
        <f t="shared" si="716"/>
        <v>-0.8572631318206233</v>
      </c>
      <c r="BO218" s="4">
        <f t="shared" si="717"/>
        <v>-0.68724279434372282</v>
      </c>
      <c r="BP218" s="4">
        <f t="shared" si="718"/>
        <v>-0.70727484878222902</v>
      </c>
      <c r="BQ218" s="4">
        <f t="shared" si="719"/>
        <v>-0.16131989242642519</v>
      </c>
      <c r="BR218" s="4">
        <f t="shared" si="720"/>
        <v>-8.1575510205950524E-2</v>
      </c>
      <c r="BS218" s="4">
        <f t="shared" si="721"/>
        <v>-0.57643944638908495</v>
      </c>
      <c r="BT218" s="4">
        <f t="shared" si="722"/>
        <v>-0.7092692361402898</v>
      </c>
      <c r="BU218" s="4">
        <f t="shared" si="723"/>
        <v>-0.42717296746689559</v>
      </c>
      <c r="BV218" t="s">
        <v>277</v>
      </c>
      <c r="BW218" s="1">
        <f t="shared" si="697"/>
        <v>45195</v>
      </c>
      <c r="BX218">
        <f>group_stock_price_index[[#This Row],[VNINDEX]]</f>
        <v>1137.96</v>
      </c>
      <c r="BY218" s="5">
        <f t="shared" si="724"/>
        <v>0</v>
      </c>
      <c r="BZ218" s="5">
        <f t="shared" si="725"/>
        <v>0</v>
      </c>
      <c r="CA218" s="5">
        <f t="shared" si="726"/>
        <v>0</v>
      </c>
      <c r="CB218" s="5">
        <f t="shared" si="727"/>
        <v>0.15103869111673174</v>
      </c>
      <c r="CC218" s="5">
        <f t="shared" si="728"/>
        <v>0</v>
      </c>
      <c r="CD218" s="5">
        <f t="shared" ref="CD218:CE218" si="810">IF(AVERAGE(BS218:BS222)&lt;0,0,AVERAGE(BS218:BS222))</f>
        <v>0</v>
      </c>
      <c r="CE218" s="5">
        <f t="shared" si="810"/>
        <v>0</v>
      </c>
      <c r="CF218" s="5">
        <f t="shared" ref="CF218:CG218" si="811">IF(AVERAGE(BE218:BE222)&lt;0,0,AVERAGE(BE218:BE222))</f>
        <v>0</v>
      </c>
      <c r="CG218" s="5">
        <f t="shared" si="811"/>
        <v>0</v>
      </c>
      <c r="CH218" s="5">
        <f t="shared" si="731"/>
        <v>9.7451169706138319E-2</v>
      </c>
      <c r="CI218" s="5">
        <f t="shared" si="732"/>
        <v>0</v>
      </c>
      <c r="CJ218" s="5">
        <f t="shared" si="733"/>
        <v>0.53039283871516607</v>
      </c>
      <c r="CK218" s="5">
        <f t="shared" si="734"/>
        <v>0.52792381144862577</v>
      </c>
      <c r="CL218" s="5">
        <f t="shared" si="735"/>
        <v>0</v>
      </c>
      <c r="CM218" s="5">
        <f t="shared" si="736"/>
        <v>0.32453296560735528</v>
      </c>
      <c r="CN218" s="5">
        <f t="shared" si="737"/>
        <v>0</v>
      </c>
      <c r="CO218" s="5">
        <f t="shared" si="738"/>
        <v>0</v>
      </c>
      <c r="CP218" s="5">
        <f t="shared" si="739"/>
        <v>0</v>
      </c>
      <c r="CQ218" s="5">
        <f t="shared" si="740"/>
        <v>0.24800650199254712</v>
      </c>
      <c r="CR218" s="5">
        <f t="shared" ref="CR218:CS218" si="812">IF(AVERAGE(BH218:BH222)&lt;0,0,AVERAGE(BH218:BH222))</f>
        <v>0.39695324359469131</v>
      </c>
      <c r="CS218" s="5">
        <f t="shared" si="812"/>
        <v>0</v>
      </c>
      <c r="CT218" s="5">
        <f t="shared" si="742"/>
        <v>0</v>
      </c>
      <c r="CU218" s="5">
        <f t="shared" si="743"/>
        <v>0.10746570404101914</v>
      </c>
    </row>
    <row r="219" spans="1:99" x14ac:dyDescent="0.25">
      <c r="A219" s="1">
        <f>eod_group_score_df_positive[[#This Row],[date]]</f>
        <v>45194</v>
      </c>
      <c r="B219" s="1" t="s">
        <v>277</v>
      </c>
      <c r="C219" s="2">
        <f>AVERAGE(eod_group_score_df_positive!C219:C223)</f>
        <v>0.48188727157357769</v>
      </c>
      <c r="D219" s="2">
        <f>AVERAGE(eod_group_score_df_positive!D219:D223)</f>
        <v>0.1766112632147685</v>
      </c>
      <c r="E219" s="2">
        <f>AVERAGE(eod_group_score_df_positive!E219:E223)</f>
        <v>0.45184204153478397</v>
      </c>
      <c r="F219" s="2">
        <f>AVERAGE(eod_group_score_df_positive!F219:F223)</f>
        <v>0.80329264368700282</v>
      </c>
      <c r="G219" s="2">
        <f>AVERAGE(eod_group_score_df_positive!G219:G223)</f>
        <v>0.59221528596935724</v>
      </c>
      <c r="H219" s="2">
        <f>AVERAGE(eod_group_score_df_positive!H219:H223)</f>
        <v>0.3741296266760864</v>
      </c>
      <c r="I219" s="2">
        <f>AVERAGE(eod_group_score_df_positive!I219:I223)</f>
        <v>0.40086904896346987</v>
      </c>
      <c r="J219" s="2">
        <f>AVERAGE(eod_group_score_df_positive!J219:J223)</f>
        <v>0.12649689040838719</v>
      </c>
      <c r="K219" s="2">
        <f>AVERAGE(eod_group_score_df_positive!K219:K223)</f>
        <v>1.5735706810703325</v>
      </c>
      <c r="L219" s="2">
        <f>AVERAGE(eod_group_score_df_positive!L219:L223)</f>
        <v>0.14617999286595423</v>
      </c>
      <c r="M219" s="2">
        <f>AVERAGE(eod_group_score_df_positive!M219:M223)</f>
        <v>0.15296799542891698</v>
      </c>
      <c r="N219" s="2">
        <f>AVERAGE(eod_group_score_df_positive!N219:N223)</f>
        <v>0.5429919615812917</v>
      </c>
      <c r="O219" s="2">
        <f>AVERAGE(eod_group_score_df_positive!O219:O223)</f>
        <v>0.194371846234667</v>
      </c>
      <c r="P219" s="2">
        <f>AVERAGE(eod_group_score_df_positive!P219:P223)</f>
        <v>0.32223648831307694</v>
      </c>
      <c r="Q219" s="2">
        <f>AVERAGE(eod_group_score_df_positive!Q219:Q223)</f>
        <v>0.28772164770094227</v>
      </c>
      <c r="R219" s="2">
        <f>AVERAGE(eod_group_score_df_positive!R219:R223)</f>
        <v>0.28018774484761577</v>
      </c>
      <c r="S219" s="2">
        <f>AVERAGE(eod_group_score_df_positive!S219:S223)</f>
        <v>1.0173070800791293</v>
      </c>
      <c r="T219" s="2">
        <f>AVERAGE(eod_group_score_df_positive!T219:T223)</f>
        <v>0.18620803039285053</v>
      </c>
      <c r="U219" s="2">
        <f>AVERAGE(eod_group_score_df_positive!U219:U223)</f>
        <v>1.9060838283538053</v>
      </c>
      <c r="V219" s="2">
        <f>AVERAGE(eod_group_score_df_positive!V219:V223)</f>
        <v>1.1574553701399863</v>
      </c>
      <c r="W219" s="2">
        <f>AVERAGE(eod_group_score_df_positive!W219:W223)</f>
        <v>0.44192544980827975</v>
      </c>
      <c r="X219" s="2">
        <f>AVERAGE(eod_group_score_df_positive!X219:X223)</f>
        <v>0.4716309727708623</v>
      </c>
      <c r="Y219" s="2">
        <f>AVERAGE(eod_group_score_df_positive!Y219:Y223)</f>
        <v>0.24976804731599794</v>
      </c>
      <c r="Z219" s="1" t="s">
        <v>277</v>
      </c>
      <c r="AA219" s="2">
        <f>ABS(AVERAGE(eod_group_score_df_negative!C219:C223))</f>
        <v>1.1578921368492794</v>
      </c>
      <c r="AB219" s="2">
        <f>ABS(AVERAGE(eod_group_score_df_negative!D219:D223))</f>
        <v>0.77932125126330265</v>
      </c>
      <c r="AC219" s="2">
        <f>ABS(AVERAGE(eod_group_score_df_negative!E219:E223))</f>
        <v>1.9607895192487674</v>
      </c>
      <c r="AD219" s="2">
        <f>ABS(AVERAGE(eod_group_score_df_negative!F219:F223))</f>
        <v>0.88203120449691119</v>
      </c>
      <c r="AE219" s="2">
        <f>ABS(AVERAGE(eod_group_score_df_negative!G219:G223))</f>
        <v>3.5466573063543705</v>
      </c>
      <c r="AF219" s="2">
        <f>ABS(AVERAGE(eod_group_score_df_negative!H219:H223))</f>
        <v>0.89545150192079759</v>
      </c>
      <c r="AG219" s="2">
        <f>ABS(AVERAGE(eod_group_score_df_negative!I219:I223))</f>
        <v>1.4707035026979765</v>
      </c>
      <c r="AH219" s="2">
        <f>ABS(AVERAGE(eod_group_score_df_negative!J219:J223))</f>
        <v>0.89782407437107425</v>
      </c>
      <c r="AI219" s="2">
        <f>ABS(AVERAGE(eod_group_score_df_negative!K219:K223))</f>
        <v>1.029793353963155</v>
      </c>
      <c r="AJ219" s="2">
        <f>ABS(AVERAGE(eod_group_score_df_negative!L219:L223))</f>
        <v>0.26049467907304852</v>
      </c>
      <c r="AK219" s="2">
        <f>ABS(AVERAGE(eod_group_score_df_negative!M219:M223))</f>
        <v>0.75080758858730323</v>
      </c>
      <c r="AL219" s="2">
        <f>ABS(AVERAGE(eod_group_score_df_negative!N219:N223))</f>
        <v>1.1605791618884826</v>
      </c>
      <c r="AM219" s="2">
        <f>ABS(AVERAGE(eod_group_score_df_negative!O219:O223))</f>
        <v>0.638490138565601</v>
      </c>
      <c r="AN219" s="2">
        <f>ABS(AVERAGE(eod_group_score_df_negative!P219:P223))</f>
        <v>1.0775180515193319</v>
      </c>
      <c r="AO219" s="2">
        <f>ABS(AVERAGE(eod_group_score_df_negative!Q219:Q223))</f>
        <v>0.67794335639922532</v>
      </c>
      <c r="AP219" s="2">
        <f>ABS(AVERAGE(eod_group_score_df_negative!R219:R223))</f>
        <v>3.0213857308393401</v>
      </c>
      <c r="AQ219" s="2">
        <f>ABS(AVERAGE(eod_group_score_df_negative!S219:S223))</f>
        <v>1.6013083934634207</v>
      </c>
      <c r="AR219" s="2">
        <f>ABS(AVERAGE(eod_group_score_df_negative!T219:T223))</f>
        <v>1.0872517387341949</v>
      </c>
      <c r="AS219" s="2">
        <f>ABS(AVERAGE(eod_group_score_df_negative!U219:U223))</f>
        <v>1.3181573693696658</v>
      </c>
      <c r="AT219" s="2">
        <f>ABS(AVERAGE(eod_group_score_df_negative!V219:V223))</f>
        <v>1.050516536116133</v>
      </c>
      <c r="AU219" s="2">
        <f>ABS(AVERAGE(eod_group_score_df_negative!W219:W223))</f>
        <v>1.1881441391037006</v>
      </c>
      <c r="AV219" s="2">
        <f>ABS(AVERAGE(eod_group_score_df_negative!X219:X223))</f>
        <v>1.70530709368905</v>
      </c>
      <c r="AW219" s="2">
        <f>ABS(AVERAGE(eod_group_score_df_negative!Y219:Y223))</f>
        <v>0.6276301858989457</v>
      </c>
      <c r="AX219" t="s">
        <v>277</v>
      </c>
      <c r="AY219" s="4">
        <f t="shared" si="701"/>
        <v>-0.41225353959401428</v>
      </c>
      <c r="AZ219" s="4">
        <f t="shared" si="702"/>
        <v>-0.63049428586243594</v>
      </c>
      <c r="BA219" s="4">
        <f t="shared" si="703"/>
        <v>-0.62543635018349919</v>
      </c>
      <c r="BB219" s="4">
        <f t="shared" si="704"/>
        <v>-4.6720136841804115E-2</v>
      </c>
      <c r="BC219" s="4">
        <f t="shared" si="705"/>
        <v>-0.71382772832015873</v>
      </c>
      <c r="BD219" s="4">
        <f t="shared" si="706"/>
        <v>-0.41062509791781948</v>
      </c>
      <c r="BE219" s="4">
        <f t="shared" si="707"/>
        <v>-0.57162328694379771</v>
      </c>
      <c r="BF219" s="4">
        <f t="shared" si="708"/>
        <v>-0.7530131770062477</v>
      </c>
      <c r="BG219" s="4">
        <f t="shared" si="709"/>
        <v>0.20887487104744568</v>
      </c>
      <c r="BH219" s="4">
        <f t="shared" si="710"/>
        <v>-0.28109615398974336</v>
      </c>
      <c r="BI219" s="4">
        <f t="shared" si="711"/>
        <v>-0.66149119729666939</v>
      </c>
      <c r="BJ219" s="4">
        <f t="shared" si="712"/>
        <v>-0.362525046238933</v>
      </c>
      <c r="BK219" s="4">
        <f t="shared" si="713"/>
        <v>-0.53324356308259147</v>
      </c>
      <c r="BL219" s="4">
        <f t="shared" si="714"/>
        <v>-0.5395814349683653</v>
      </c>
      <c r="BM219" s="4">
        <f t="shared" si="715"/>
        <v>-0.40409635540422434</v>
      </c>
      <c r="BN219" s="4">
        <f t="shared" si="716"/>
        <v>-0.83027017456316499</v>
      </c>
      <c r="BO219" s="4">
        <f t="shared" si="717"/>
        <v>-0.22301911803577446</v>
      </c>
      <c r="BP219" s="4">
        <f t="shared" si="718"/>
        <v>-0.70755569212760316</v>
      </c>
      <c r="BQ219" s="4">
        <f t="shared" si="719"/>
        <v>0.18234568164418183</v>
      </c>
      <c r="BR219" s="4">
        <f t="shared" si="720"/>
        <v>4.8433059189227128E-2</v>
      </c>
      <c r="BS219" s="4">
        <f t="shared" si="721"/>
        <v>-0.45778333291494516</v>
      </c>
      <c r="BT219" s="4">
        <f t="shared" si="722"/>
        <v>-0.56670244318175034</v>
      </c>
      <c r="BU219" s="4">
        <f t="shared" si="723"/>
        <v>-0.43066206914777277</v>
      </c>
      <c r="BV219" t="s">
        <v>277</v>
      </c>
      <c r="BW219" s="1">
        <f t="shared" si="697"/>
        <v>45194</v>
      </c>
      <c r="BX219">
        <f>group_stock_price_index[[#This Row],[VNINDEX]]</f>
        <v>1153.2</v>
      </c>
      <c r="BY219" s="5">
        <f t="shared" si="724"/>
        <v>0</v>
      </c>
      <c r="BZ219" s="5">
        <f t="shared" si="725"/>
        <v>0</v>
      </c>
      <c r="CA219" s="5">
        <f t="shared" si="726"/>
        <v>0</v>
      </c>
      <c r="CB219" s="5">
        <f t="shared" si="727"/>
        <v>0.36295043441019076</v>
      </c>
      <c r="CC219" s="5">
        <f t="shared" si="728"/>
        <v>0</v>
      </c>
      <c r="CD219" s="5">
        <f t="shared" ref="CD219:CE219" si="813">IF(AVERAGE(BS219:BS223)&lt;0,0,AVERAGE(BS219:BS223))</f>
        <v>0</v>
      </c>
      <c r="CE219" s="5">
        <f t="shared" si="813"/>
        <v>0</v>
      </c>
      <c r="CF219" s="5">
        <f t="shared" ref="CF219:CG219" si="814">IF(AVERAGE(BE219:BE223)&lt;0,0,AVERAGE(BE219:BE223))</f>
        <v>0</v>
      </c>
      <c r="CG219" s="5">
        <f t="shared" si="814"/>
        <v>0</v>
      </c>
      <c r="CH219" s="5">
        <f t="shared" si="731"/>
        <v>0.13508524180704223</v>
      </c>
      <c r="CI219" s="5">
        <f t="shared" si="732"/>
        <v>9.3795128660025678E-2</v>
      </c>
      <c r="CJ219" s="5">
        <f t="shared" si="733"/>
        <v>0.54121314962998224</v>
      </c>
      <c r="CK219" s="5">
        <f t="shared" si="734"/>
        <v>0.50745245632245295</v>
      </c>
      <c r="CL219" s="5">
        <f t="shared" si="735"/>
        <v>3.9151636463536844E-2</v>
      </c>
      <c r="CM219" s="5">
        <f t="shared" si="736"/>
        <v>0.319226134270295</v>
      </c>
      <c r="CN219" s="5">
        <f t="shared" si="737"/>
        <v>0</v>
      </c>
      <c r="CO219" s="5">
        <f t="shared" si="738"/>
        <v>4.0815083936185409E-2</v>
      </c>
      <c r="CP219" s="5">
        <f t="shared" si="739"/>
        <v>0</v>
      </c>
      <c r="CQ219" s="5">
        <f t="shared" si="740"/>
        <v>0.2011310303291578</v>
      </c>
      <c r="CR219" s="5">
        <f t="shared" ref="CR219:CS219" si="815">IF(AVERAGE(BH219:BH223)&lt;0,0,AVERAGE(BH219:BH223))</f>
        <v>0.45183612786280836</v>
      </c>
      <c r="CS219" s="5">
        <f t="shared" si="815"/>
        <v>4.2131727078613991E-2</v>
      </c>
      <c r="CT219" s="5">
        <f t="shared" si="742"/>
        <v>0</v>
      </c>
      <c r="CU219" s="5">
        <f t="shared" si="743"/>
        <v>0.1438579155397047</v>
      </c>
    </row>
    <row r="220" spans="1:99" x14ac:dyDescent="0.25">
      <c r="A220" s="1">
        <f>eod_group_score_df_positive[[#This Row],[date]]</f>
        <v>45191</v>
      </c>
      <c r="B220" s="1" t="s">
        <v>277</v>
      </c>
      <c r="C220" s="2">
        <f>AVERAGE(eod_group_score_df_positive!C220:C224)</f>
        <v>0.49448486388798918</v>
      </c>
      <c r="D220" s="2">
        <f>AVERAGE(eod_group_score_df_positive!D220:D224)</f>
        <v>0.17675256880524198</v>
      </c>
      <c r="E220" s="2">
        <f>AVERAGE(eod_group_score_df_positive!E220:E224)</f>
        <v>0.44679097883305496</v>
      </c>
      <c r="F220" s="2">
        <f>AVERAGE(eod_group_score_df_positive!F220:F224)</f>
        <v>0.77846816921678275</v>
      </c>
      <c r="G220" s="2">
        <f>AVERAGE(eod_group_score_df_positive!G220:G224)</f>
        <v>0.60589796198972445</v>
      </c>
      <c r="H220" s="2">
        <f>AVERAGE(eod_group_score_df_positive!H220:H224)</f>
        <v>0.38787502171419719</v>
      </c>
      <c r="I220" s="2">
        <f>AVERAGE(eod_group_score_df_positive!I220:I224)</f>
        <v>0.40665116850810107</v>
      </c>
      <c r="J220" s="2">
        <f>AVERAGE(eod_group_score_df_positive!J220:J224)</f>
        <v>0.1257435761141425</v>
      </c>
      <c r="K220" s="2">
        <f>AVERAGE(eod_group_score_df_positive!K220:K224)</f>
        <v>1.6058797615725353</v>
      </c>
      <c r="L220" s="2">
        <f>AVERAGE(eod_group_score_df_positive!L220:L224)</f>
        <v>0.14222222537672846</v>
      </c>
      <c r="M220" s="2">
        <f>AVERAGE(eod_group_score_df_positive!M220:M224)</f>
        <v>0.1530494565797921</v>
      </c>
      <c r="N220" s="2">
        <f>AVERAGE(eod_group_score_df_positive!N220:N224)</f>
        <v>0.55732302232324837</v>
      </c>
      <c r="O220" s="2">
        <f>AVERAGE(eod_group_score_df_positive!O220:O224)</f>
        <v>0.20315124091426781</v>
      </c>
      <c r="P220" s="2">
        <f>AVERAGE(eod_group_score_df_positive!P220:P224)</f>
        <v>0.38856964942037281</v>
      </c>
      <c r="Q220" s="2">
        <f>AVERAGE(eod_group_score_df_positive!Q220:Q224)</f>
        <v>0.28700091304703168</v>
      </c>
      <c r="R220" s="2">
        <f>AVERAGE(eod_group_score_df_positive!R220:R224)</f>
        <v>0.28018774484761577</v>
      </c>
      <c r="S220" s="2">
        <f>AVERAGE(eod_group_score_df_positive!S220:S224)</f>
        <v>1.0581260905513832</v>
      </c>
      <c r="T220" s="2">
        <f>AVERAGE(eod_group_score_df_positive!T220:T224)</f>
        <v>0.20178685728911824</v>
      </c>
      <c r="U220" s="2">
        <f>AVERAGE(eod_group_score_df_positive!U220:U224)</f>
        <v>2.1120101583844995</v>
      </c>
      <c r="V220" s="2">
        <f>AVERAGE(eod_group_score_df_positive!V220:V224)</f>
        <v>0.92588235416545817</v>
      </c>
      <c r="W220" s="2">
        <f>AVERAGE(eod_group_score_df_positive!W220:W224)</f>
        <v>0.4418696756206405</v>
      </c>
      <c r="X220" s="2">
        <f>AVERAGE(eod_group_score_df_positive!X220:X224)</f>
        <v>0.50934999052816454</v>
      </c>
      <c r="Y220" s="2">
        <f>AVERAGE(eod_group_score_df_positive!Y220:Y224)</f>
        <v>0.25017870444809243</v>
      </c>
      <c r="Z220" s="1" t="s">
        <v>277</v>
      </c>
      <c r="AA220" s="2">
        <f>ABS(AVERAGE(eod_group_score_df_negative!C220:C224))</f>
        <v>0.51354499283319988</v>
      </c>
      <c r="AB220" s="2">
        <f>ABS(AVERAGE(eod_group_score_df_negative!D220:D224))</f>
        <v>0.11029973520711392</v>
      </c>
      <c r="AC220" s="2">
        <f>ABS(AVERAGE(eod_group_score_df_negative!E220:E224))</f>
        <v>0.96084427338222045</v>
      </c>
      <c r="AD220" s="2">
        <f>ABS(AVERAGE(eod_group_score_df_negative!F220:F224))</f>
        <v>0.1916026847635883</v>
      </c>
      <c r="AE220" s="2">
        <f>ABS(AVERAGE(eod_group_score_df_negative!G220:G224))</f>
        <v>2.3112094365822391</v>
      </c>
      <c r="AF220" s="2">
        <f>ABS(AVERAGE(eod_group_score_df_negative!H220:H224))</f>
        <v>0.276967472330787</v>
      </c>
      <c r="AG220" s="2">
        <f>ABS(AVERAGE(eod_group_score_df_negative!I220:I224))</f>
        <v>0.40881016058881608</v>
      </c>
      <c r="AH220" s="2">
        <f>ABS(AVERAGE(eod_group_score_df_negative!J220:J224))</f>
        <v>0.48667171167492518</v>
      </c>
      <c r="AI220" s="2">
        <f>ABS(AVERAGE(eod_group_score_df_negative!K220:K224))</f>
        <v>8.6653621369887163E-2</v>
      </c>
      <c r="AJ220" s="2">
        <f>ABS(AVERAGE(eod_group_score_df_negative!L220:L224))</f>
        <v>9.5010645612688092E-3</v>
      </c>
      <c r="AK220" s="2">
        <f>ABS(AVERAGE(eod_group_score_df_negative!M220:M224))</f>
        <v>0.24235067278094191</v>
      </c>
      <c r="AL220" s="2">
        <f>ABS(AVERAGE(eod_group_score_df_negative!N220:N224))</f>
        <v>0.22491108402305696</v>
      </c>
      <c r="AM220" s="2">
        <f>ABS(AVERAGE(eod_group_score_df_negative!O220:O224))</f>
        <v>0.15328880579639578</v>
      </c>
      <c r="AN220" s="2">
        <f>ABS(AVERAGE(eod_group_score_df_negative!P220:P224))</f>
        <v>0.15694412343436839</v>
      </c>
      <c r="AO220" s="2">
        <f>ABS(AVERAGE(eod_group_score_df_negative!Q220:Q224))</f>
        <v>0.30101483547086005</v>
      </c>
      <c r="AP220" s="2">
        <f>ABS(AVERAGE(eod_group_score_df_negative!R220:R224))</f>
        <v>2.2560382018666418</v>
      </c>
      <c r="AQ220" s="2">
        <f>ABS(AVERAGE(eod_group_score_df_negative!S220:S224))</f>
        <v>0.46779602214058469</v>
      </c>
      <c r="AR220" s="2">
        <f>ABS(AVERAGE(eod_group_score_df_negative!T220:T224))</f>
        <v>0.28727902024249147</v>
      </c>
      <c r="AS220" s="2">
        <f>ABS(AVERAGE(eod_group_score_df_negative!U220:U224))</f>
        <v>4.3391442405525282E-2</v>
      </c>
      <c r="AT220" s="2">
        <f>ABS(AVERAGE(eod_group_score_df_negative!V220:V224))</f>
        <v>0.46411206032799174</v>
      </c>
      <c r="AU220" s="2">
        <f>ABS(AVERAGE(eod_group_score_df_negative!W220:W224))</f>
        <v>0.449227027735143</v>
      </c>
      <c r="AV220" s="2">
        <f>ABS(AVERAGE(eod_group_score_df_negative!X220:X224))</f>
        <v>0.77536621859592381</v>
      </c>
      <c r="AW220" s="2">
        <f>ABS(AVERAGE(eod_group_score_df_negative!Y220:Y224))</f>
        <v>0.11946025324639604</v>
      </c>
      <c r="AX220" t="s">
        <v>277</v>
      </c>
      <c r="AY220" s="4">
        <f t="shared" si="701"/>
        <v>-1.8908298021258447E-2</v>
      </c>
      <c r="AZ220" s="4">
        <f t="shared" si="702"/>
        <v>0.23150078459313692</v>
      </c>
      <c r="BA220" s="4">
        <f t="shared" si="703"/>
        <v>-0.36518927310194221</v>
      </c>
      <c r="BB220" s="4">
        <f t="shared" si="704"/>
        <v>0.60497177298460447</v>
      </c>
      <c r="BC220" s="4">
        <f t="shared" si="705"/>
        <v>-0.58458988360433017</v>
      </c>
      <c r="BD220" s="4">
        <f t="shared" si="706"/>
        <v>0.16681778071770789</v>
      </c>
      <c r="BE220" s="4">
        <f t="shared" si="707"/>
        <v>-2.6475713852746308E-3</v>
      </c>
      <c r="BF220" s="4">
        <f t="shared" si="708"/>
        <v>-0.58935193610825742</v>
      </c>
      <c r="BG220" s="4">
        <f t="shared" si="709"/>
        <v>0.89760483043561334</v>
      </c>
      <c r="BH220" s="4">
        <f t="shared" si="710"/>
        <v>0.8747579944364311</v>
      </c>
      <c r="BI220" s="4">
        <f t="shared" si="711"/>
        <v>-0.22585024528324812</v>
      </c>
      <c r="BJ220" s="4">
        <f t="shared" si="712"/>
        <v>0.42495198765090447</v>
      </c>
      <c r="BK220" s="4">
        <f t="shared" si="713"/>
        <v>0.13989010375803068</v>
      </c>
      <c r="BL220" s="4">
        <f t="shared" si="714"/>
        <v>0.42460069298320247</v>
      </c>
      <c r="BM220" s="4">
        <f t="shared" si="715"/>
        <v>-2.3832563088915241E-2</v>
      </c>
      <c r="BN220" s="4">
        <f t="shared" si="716"/>
        <v>-0.77905143253454545</v>
      </c>
      <c r="BO220" s="4">
        <f t="shared" si="717"/>
        <v>0.38686775917373856</v>
      </c>
      <c r="BP220" s="4">
        <f t="shared" si="718"/>
        <v>-0.17480704927701202</v>
      </c>
      <c r="BQ220" s="4">
        <f t="shared" si="719"/>
        <v>0.95973702312402398</v>
      </c>
      <c r="BR220" s="4">
        <f t="shared" si="720"/>
        <v>0.33221017942417236</v>
      </c>
      <c r="BS220" s="4">
        <f t="shared" si="721"/>
        <v>-8.256513672192288E-3</v>
      </c>
      <c r="BT220" s="4">
        <f t="shared" si="722"/>
        <v>-0.20706224937344531</v>
      </c>
      <c r="BU220" s="4">
        <f t="shared" si="723"/>
        <v>0.35363818796864194</v>
      </c>
      <c r="BV220" t="s">
        <v>277</v>
      </c>
      <c r="BW220" s="1">
        <f t="shared" si="697"/>
        <v>45191</v>
      </c>
      <c r="BX220">
        <f>group_stock_price_index[[#This Row],[VNINDEX]]</f>
        <v>1193.05</v>
      </c>
      <c r="BY220" s="5">
        <f t="shared" si="724"/>
        <v>4.1125684025939621E-2</v>
      </c>
      <c r="BZ220" s="5">
        <f t="shared" si="725"/>
        <v>0</v>
      </c>
      <c r="CA220" s="5">
        <f t="shared" si="726"/>
        <v>6.2993296474130683E-2</v>
      </c>
      <c r="CB220" s="5">
        <f t="shared" si="727"/>
        <v>0.43465537499725437</v>
      </c>
      <c r="CC220" s="5">
        <f t="shared" si="728"/>
        <v>0</v>
      </c>
      <c r="CD220" s="5">
        <f t="shared" ref="CD220:CE220" si="816">IF(AVERAGE(BS220:BS224)&lt;0,0,AVERAGE(BS220:BS224))</f>
        <v>0</v>
      </c>
      <c r="CE220" s="5">
        <f t="shared" si="816"/>
        <v>7.5584806512697902E-2</v>
      </c>
      <c r="CF220" s="5">
        <f t="shared" ref="CF220:CG220" si="817">IF(AVERAGE(BE220:BE224)&lt;0,0,AVERAGE(BE220:BE224))</f>
        <v>4.8964649152275989E-2</v>
      </c>
      <c r="CG220" s="5">
        <f t="shared" si="817"/>
        <v>0</v>
      </c>
      <c r="CH220" s="5">
        <f t="shared" si="731"/>
        <v>9.7110637707980701E-2</v>
      </c>
      <c r="CI220" s="5">
        <f t="shared" si="732"/>
        <v>0.22366804317606137</v>
      </c>
      <c r="CJ220" s="5">
        <f t="shared" si="733"/>
        <v>0.51310912101841644</v>
      </c>
      <c r="CK220" s="5">
        <f t="shared" si="734"/>
        <v>0.49895458729291881</v>
      </c>
      <c r="CL220" s="5">
        <f t="shared" si="735"/>
        <v>0.1185543937971224</v>
      </c>
      <c r="CM220" s="5">
        <f t="shared" si="736"/>
        <v>0.34180675937810839</v>
      </c>
      <c r="CN220" s="5">
        <f t="shared" si="737"/>
        <v>0</v>
      </c>
      <c r="CO220" s="5">
        <f t="shared" si="738"/>
        <v>0.19294107978953148</v>
      </c>
      <c r="CP220" s="5">
        <f t="shared" si="739"/>
        <v>0</v>
      </c>
      <c r="CQ220" s="5">
        <f t="shared" si="740"/>
        <v>0.12383810996823659</v>
      </c>
      <c r="CR220" s="5">
        <f t="shared" ref="CR220:CS220" si="818">IF(AVERAGE(BH220:BH224)&lt;0,0,AVERAGE(BH220:BH224))</f>
        <v>0.57201450740791249</v>
      </c>
      <c r="CS220" s="5">
        <f t="shared" si="818"/>
        <v>0.24734936445825956</v>
      </c>
      <c r="CT220" s="5">
        <f t="shared" si="742"/>
        <v>0</v>
      </c>
      <c r="CU220" s="5">
        <f t="shared" si="743"/>
        <v>0.21115067897373466</v>
      </c>
    </row>
    <row r="221" spans="1:99" x14ac:dyDescent="0.25">
      <c r="A221" s="1">
        <f>eod_group_score_df_positive[[#This Row],[date]]</f>
        <v>45190</v>
      </c>
      <c r="B221" s="1" t="s">
        <v>277</v>
      </c>
      <c r="C221" s="2">
        <f>AVERAGE(eod_group_score_df_positive!C221:C225)</f>
        <v>0.41388492486555772</v>
      </c>
      <c r="D221" s="2">
        <f>AVERAGE(eod_group_score_df_positive!D221:D225)</f>
        <v>6.7127712765711639E-2</v>
      </c>
      <c r="E221" s="2">
        <f>AVERAGE(eod_group_score_df_positive!E221:E225)</f>
        <v>0.45915423661637894</v>
      </c>
      <c r="F221" s="2">
        <f>AVERAGE(eod_group_score_df_positive!F221:F225)</f>
        <v>0.66222135297137164</v>
      </c>
      <c r="G221" s="2">
        <f>AVERAGE(eod_group_score_df_positive!G221:G225)</f>
        <v>0.61086177590813662</v>
      </c>
      <c r="H221" s="2">
        <f>AVERAGE(eod_group_score_df_positive!H221:H225)</f>
        <v>0.38889785721681613</v>
      </c>
      <c r="I221" s="2">
        <f>AVERAGE(eod_group_score_df_positive!I221:I225)</f>
        <v>0.34950956504652098</v>
      </c>
      <c r="J221" s="2">
        <f>AVERAGE(eod_group_score_df_positive!J221:J225)</f>
        <v>0.1359520546604388</v>
      </c>
      <c r="K221" s="2">
        <f>AVERAGE(eod_group_score_df_positive!K221:K225)</f>
        <v>1.6159767209521179</v>
      </c>
      <c r="L221" s="2">
        <f>AVERAGE(eod_group_score_df_positive!L221:L225)</f>
        <v>0.13148374478865771</v>
      </c>
      <c r="M221" s="2">
        <f>AVERAGE(eod_group_score_df_positive!M221:M225)</f>
        <v>0.34682767329012026</v>
      </c>
      <c r="N221" s="2">
        <f>AVERAGE(eod_group_score_df_positive!N221:N225)</f>
        <v>0.5033951300143682</v>
      </c>
      <c r="O221" s="2">
        <f>AVERAGE(eod_group_score_df_positive!O221:O225)</f>
        <v>0.20769957763271379</v>
      </c>
      <c r="P221" s="2">
        <f>AVERAGE(eod_group_score_df_positive!P221:P225)</f>
        <v>0.300449200595232</v>
      </c>
      <c r="Q221" s="2">
        <f>AVERAGE(eod_group_score_df_positive!Q221:Q225)</f>
        <v>0.23095086156449546</v>
      </c>
      <c r="R221" s="2">
        <f>AVERAGE(eod_group_score_df_positive!R221:R225)</f>
        <v>0.28030375878892627</v>
      </c>
      <c r="S221" s="2">
        <f>AVERAGE(eod_group_score_df_positive!S221:S225)</f>
        <v>0.84159128098217872</v>
      </c>
      <c r="T221" s="2">
        <f>AVERAGE(eod_group_score_df_positive!T221:T225)</f>
        <v>0.20718669300373169</v>
      </c>
      <c r="U221" s="2">
        <f>AVERAGE(eod_group_score_df_positive!U221:U225)</f>
        <v>2.1064205257981783</v>
      </c>
      <c r="V221" s="2">
        <f>AVERAGE(eod_group_score_df_positive!V221:V225)</f>
        <v>0.89740287799194896</v>
      </c>
      <c r="W221" s="2">
        <f>AVERAGE(eod_group_score_df_positive!W221:W225)</f>
        <v>0.28985806913464229</v>
      </c>
      <c r="X221" s="2">
        <f>AVERAGE(eod_group_score_df_positive!X221:X225)</f>
        <v>0.50561106757047969</v>
      </c>
      <c r="Y221" s="2">
        <f>AVERAGE(eod_group_score_df_positive!Y221:Y225)</f>
        <v>0.22063622789676854</v>
      </c>
      <c r="Z221" s="1" t="s">
        <v>277</v>
      </c>
      <c r="AA221" s="2">
        <f>ABS(AVERAGE(eod_group_score_df_negative!C221:C225))</f>
        <v>0.26265508314475017</v>
      </c>
      <c r="AB221" s="2">
        <f>ABS(AVERAGE(eod_group_score_df_negative!D221:D225))</f>
        <v>0.12946377950287163</v>
      </c>
      <c r="AC221" s="2">
        <f>ABS(AVERAGE(eod_group_score_df_negative!E221:E225))</f>
        <v>0.26918349806991571</v>
      </c>
      <c r="AD221" s="2">
        <f>ABS(AVERAGE(eod_group_score_df_negative!F221:F225))</f>
        <v>6.5477540726369771E-2</v>
      </c>
      <c r="AE221" s="2">
        <f>ABS(AVERAGE(eod_group_score_df_negative!G221:G225))</f>
        <v>0.67606263338774342</v>
      </c>
      <c r="AF221" s="2">
        <f>ABS(AVERAGE(eod_group_score_df_negative!H221:H225))</f>
        <v>0.16585593125602163</v>
      </c>
      <c r="AG221" s="2">
        <f>ABS(AVERAGE(eod_group_score_df_negative!I221:I225))</f>
        <v>0.16691529375951403</v>
      </c>
      <c r="AH221" s="2">
        <f>ABS(AVERAGE(eod_group_score_df_negative!J221:J225))</f>
        <v>0.47591044759956719</v>
      </c>
      <c r="AI221" s="2">
        <f>ABS(AVERAGE(eod_group_score_df_negative!K221:K225))</f>
        <v>7.5349991702255523E-2</v>
      </c>
      <c r="AJ221" s="2">
        <f>ABS(AVERAGE(eod_group_score_df_negative!L221:L225))</f>
        <v>8.2765136030439231E-3</v>
      </c>
      <c r="AK221" s="2">
        <f>ABS(AVERAGE(eod_group_score_df_negative!M221:M225))</f>
        <v>0.18972083442013937</v>
      </c>
      <c r="AL221" s="2">
        <f>ABS(AVERAGE(eod_group_score_df_negative!N221:N225))</f>
        <v>0.13231437823956593</v>
      </c>
      <c r="AM221" s="2">
        <f>ABS(AVERAGE(eod_group_score_df_negative!O221:O225))</f>
        <v>4.9913187648018241E-2</v>
      </c>
      <c r="AN221" s="2">
        <f>ABS(AVERAGE(eod_group_score_df_negative!P221:P225))</f>
        <v>0.15063549796428707</v>
      </c>
      <c r="AO221" s="2">
        <f>ABS(AVERAGE(eod_group_score_df_negative!Q221:Q225))</f>
        <v>0.30235180905189418</v>
      </c>
      <c r="AP221" s="2">
        <f>ABS(AVERAGE(eod_group_score_df_negative!R221:R225))</f>
        <v>0.26801461614695687</v>
      </c>
      <c r="AQ221" s="2">
        <f>ABS(AVERAGE(eod_group_score_df_negative!S221:S225))</f>
        <v>7.0587850986752201E-2</v>
      </c>
      <c r="AR221" s="2">
        <f>ABS(AVERAGE(eod_group_score_df_negative!T221:T225))</f>
        <v>0.16410724912562502</v>
      </c>
      <c r="AS221" s="2">
        <f>ABS(AVERAGE(eod_group_score_df_negative!U221:U225))</f>
        <v>6.408352278859783E-2</v>
      </c>
      <c r="AT221" s="2">
        <f>ABS(AVERAGE(eod_group_score_df_negative!V221:V225))</f>
        <v>0.2558961869156865</v>
      </c>
      <c r="AU221" s="2">
        <f>ABS(AVERAGE(eod_group_score_df_negative!W221:W225))</f>
        <v>0.42462662874887702</v>
      </c>
      <c r="AV221" s="2">
        <f>ABS(AVERAGE(eod_group_score_df_negative!X221:X225))</f>
        <v>0.24735168053272619</v>
      </c>
      <c r="AW221" s="2">
        <f>ABS(AVERAGE(eod_group_score_df_negative!Y221:Y225))</f>
        <v>9.2850174753347448E-2</v>
      </c>
      <c r="AX221" t="s">
        <v>277</v>
      </c>
      <c r="AY221" s="4">
        <f t="shared" si="701"/>
        <v>0.22353421812491447</v>
      </c>
      <c r="AZ221" s="4">
        <f t="shared" si="702"/>
        <v>-0.31708425434807969</v>
      </c>
      <c r="BA221" s="4">
        <f t="shared" si="703"/>
        <v>0.26082781311376968</v>
      </c>
      <c r="BB221" s="4">
        <f t="shared" si="704"/>
        <v>0.82004221445589642</v>
      </c>
      <c r="BC221" s="4">
        <f t="shared" si="705"/>
        <v>-5.0664092629403461E-2</v>
      </c>
      <c r="BD221" s="4">
        <f t="shared" si="706"/>
        <v>0.40205570578399979</v>
      </c>
      <c r="BE221" s="4">
        <f t="shared" si="707"/>
        <v>0.35357374489903842</v>
      </c>
      <c r="BF221" s="4">
        <f t="shared" si="708"/>
        <v>-0.55561239932736695</v>
      </c>
      <c r="BG221" s="4">
        <f t="shared" si="709"/>
        <v>0.9108983602771803</v>
      </c>
      <c r="BH221" s="4">
        <f t="shared" si="710"/>
        <v>0.8815612721629692</v>
      </c>
      <c r="BI221" s="4">
        <f t="shared" si="711"/>
        <v>0.29281013107359122</v>
      </c>
      <c r="BJ221" s="4">
        <f t="shared" si="712"/>
        <v>0.58372691765147244</v>
      </c>
      <c r="BK221" s="4">
        <f t="shared" si="713"/>
        <v>0.61249445388604384</v>
      </c>
      <c r="BL221" s="4">
        <f t="shared" si="714"/>
        <v>0.33211878635953673</v>
      </c>
      <c r="BM221" s="4">
        <f t="shared" si="715"/>
        <v>-0.13388447390460978</v>
      </c>
      <c r="BN221" s="4">
        <f t="shared" si="716"/>
        <v>2.2412421694615672E-2</v>
      </c>
      <c r="BO221" s="4">
        <f t="shared" si="717"/>
        <v>0.84523248008450058</v>
      </c>
      <c r="BP221" s="4">
        <f t="shared" si="718"/>
        <v>0.11602517302342097</v>
      </c>
      <c r="BQ221" s="4">
        <f t="shared" si="719"/>
        <v>0.94095056138658406</v>
      </c>
      <c r="BR221" s="4">
        <f t="shared" si="720"/>
        <v>0.55623620151607345</v>
      </c>
      <c r="BS221" s="4">
        <f t="shared" si="721"/>
        <v>-0.18862343730167014</v>
      </c>
      <c r="BT221" s="4">
        <f t="shared" si="722"/>
        <v>0.34299092177977825</v>
      </c>
      <c r="BU221" s="4">
        <f t="shared" si="723"/>
        <v>0.40762869477960695</v>
      </c>
      <c r="BV221" t="s">
        <v>277</v>
      </c>
      <c r="BW221" s="1">
        <f t="shared" si="697"/>
        <v>45190</v>
      </c>
      <c r="BX221">
        <f>group_stock_price_index[[#This Row],[VNINDEX]]</f>
        <v>1212.74</v>
      </c>
      <c r="BY221" s="5">
        <f t="shared" si="724"/>
        <v>0</v>
      </c>
      <c r="BZ221" s="5">
        <f t="shared" si="725"/>
        <v>0</v>
      </c>
      <c r="CA221" s="5">
        <f t="shared" si="726"/>
        <v>0.26030163629790593</v>
      </c>
      <c r="CB221" s="5">
        <f t="shared" si="727"/>
        <v>0.28124621350103107</v>
      </c>
      <c r="CC221" s="5">
        <f t="shared" si="728"/>
        <v>0</v>
      </c>
      <c r="CD221" s="5">
        <f t="shared" ref="CD221:CE221" si="819">IF(AVERAGE(BS221:BS225)&lt;0,0,AVERAGE(BS221:BS225))</f>
        <v>0</v>
      </c>
      <c r="CE221" s="5">
        <f t="shared" si="819"/>
        <v>4.5431650008222954E-2</v>
      </c>
      <c r="CF221" s="5">
        <f t="shared" ref="CF221:CG221" si="820">IF(AVERAGE(BE221:BE225)&lt;0,0,AVERAGE(BE221:BE225))</f>
        <v>0</v>
      </c>
      <c r="CG221" s="5">
        <f t="shared" si="820"/>
        <v>0</v>
      </c>
      <c r="CH221" s="5">
        <f t="shared" si="731"/>
        <v>0</v>
      </c>
      <c r="CI221" s="5">
        <f t="shared" si="732"/>
        <v>0.1058328215591339</v>
      </c>
      <c r="CJ221" s="5">
        <f t="shared" si="733"/>
        <v>0.23746142934636624</v>
      </c>
      <c r="CK221" s="5">
        <f t="shared" si="734"/>
        <v>0.22644063697635372</v>
      </c>
      <c r="CL221" s="5">
        <f t="shared" si="735"/>
        <v>6.9471623870717175E-2</v>
      </c>
      <c r="CM221" s="5">
        <f t="shared" si="736"/>
        <v>0.11376073913726821</v>
      </c>
      <c r="CN221" s="5">
        <f t="shared" si="737"/>
        <v>0</v>
      </c>
      <c r="CO221" s="5">
        <f t="shared" si="738"/>
        <v>0.1597365241164016</v>
      </c>
      <c r="CP221" s="5">
        <f t="shared" si="739"/>
        <v>0</v>
      </c>
      <c r="CQ221" s="5">
        <f t="shared" si="740"/>
        <v>0</v>
      </c>
      <c r="CR221" s="5">
        <f t="shared" ref="CR221:CS221" si="821">IF(AVERAGE(BH221:BH225)&lt;0,0,AVERAGE(BH221:BH225))</f>
        <v>0.36601344540756164</v>
      </c>
      <c r="CS221" s="5">
        <f t="shared" si="821"/>
        <v>0.34739435002045543</v>
      </c>
      <c r="CT221" s="5">
        <f t="shared" si="742"/>
        <v>0</v>
      </c>
      <c r="CU221" s="5">
        <f t="shared" si="743"/>
        <v>4.294227958435827E-2</v>
      </c>
    </row>
    <row r="222" spans="1:99" x14ac:dyDescent="0.25">
      <c r="A222" s="1">
        <f>eod_group_score_df_positive[[#This Row],[date]]</f>
        <v>45189</v>
      </c>
      <c r="B222" s="1" t="s">
        <v>277</v>
      </c>
      <c r="C222" s="2">
        <f>AVERAGE(eod_group_score_df_positive!C222:C226)</f>
        <v>0.34983834354390864</v>
      </c>
      <c r="D222" s="2">
        <f>AVERAGE(eod_group_score_df_positive!D222:D226)</f>
        <v>7.8701814995345259E-2</v>
      </c>
      <c r="E222" s="2">
        <f>AVERAGE(eod_group_score_df_positive!E222:E226)</f>
        <v>0.44729206007145156</v>
      </c>
      <c r="F222" s="2">
        <f>AVERAGE(eod_group_score_df_positive!F222:F226)</f>
        <v>0.64696984931099122</v>
      </c>
      <c r="G222" s="2">
        <f>AVERAGE(eod_group_score_df_positive!G222:G226)</f>
        <v>0.62079449073289195</v>
      </c>
      <c r="H222" s="2">
        <f>AVERAGE(eod_group_score_df_positive!H222:H226)</f>
        <v>0.37342486401649883</v>
      </c>
      <c r="I222" s="2">
        <f>AVERAGE(eod_group_score_df_positive!I222:I226)</f>
        <v>0.30280680845343128</v>
      </c>
      <c r="J222" s="2">
        <f>AVERAGE(eod_group_score_df_positive!J222:J226)</f>
        <v>0.2225257285014986</v>
      </c>
      <c r="K222" s="2">
        <f>AVERAGE(eod_group_score_df_positive!K222:K226)</f>
        <v>1.6148622733943216</v>
      </c>
      <c r="L222" s="2">
        <f>AVERAGE(eod_group_score_df_positive!L222:L226)</f>
        <v>0.10458584243452673</v>
      </c>
      <c r="M222" s="2">
        <f>AVERAGE(eod_group_score_df_positive!M222:M226)</f>
        <v>0.35003072617039738</v>
      </c>
      <c r="N222" s="2">
        <f>AVERAGE(eod_group_score_df_positive!N222:N226)</f>
        <v>0.48245260076244706</v>
      </c>
      <c r="O222" s="2">
        <f>AVERAGE(eod_group_score_df_positive!O222:O226)</f>
        <v>0.1665511194792558</v>
      </c>
      <c r="P222" s="2">
        <f>AVERAGE(eod_group_score_df_positive!P222:P226)</f>
        <v>0.35304043855105383</v>
      </c>
      <c r="Q222" s="2">
        <f>AVERAGE(eod_group_score_df_positive!Q222:Q226)</f>
        <v>0.24400644729915041</v>
      </c>
      <c r="R222" s="2">
        <f>AVERAGE(eod_group_score_df_positive!R222:R226)</f>
        <v>0.18015841800199281</v>
      </c>
      <c r="S222" s="2">
        <f>AVERAGE(eod_group_score_df_positive!S222:S226)</f>
        <v>0.7254899107844841</v>
      </c>
      <c r="T222" s="2">
        <f>AVERAGE(eod_group_score_df_positive!T222:T226)</f>
        <v>0.18689265604874156</v>
      </c>
      <c r="U222" s="2">
        <f>AVERAGE(eod_group_score_df_positive!U222:U226)</f>
        <v>2.1061504472536972</v>
      </c>
      <c r="V222" s="2">
        <f>AVERAGE(eod_group_score_df_positive!V222:V226)</f>
        <v>0.86817430946153351</v>
      </c>
      <c r="W222" s="2">
        <f>AVERAGE(eod_group_score_df_positive!W222:W226)</f>
        <v>0.34665520901048513</v>
      </c>
      <c r="X222" s="2">
        <f>AVERAGE(eod_group_score_df_positive!X222:X226)</f>
        <v>0.49580693236286555</v>
      </c>
      <c r="Y222" s="2">
        <f>AVERAGE(eod_group_score_df_positive!Y222:Y226)</f>
        <v>0.22139432567259476</v>
      </c>
      <c r="Z222" s="1" t="s">
        <v>277</v>
      </c>
      <c r="AA222" s="2">
        <f>ABS(AVERAGE(eod_group_score_df_negative!C222:C226))</f>
        <v>0.23916587262576181</v>
      </c>
      <c r="AB222" s="2">
        <f>ABS(AVERAGE(eod_group_score_df_negative!D222:D226))</f>
        <v>5.854327834439832E-2</v>
      </c>
      <c r="AC222" s="2">
        <f>ABS(AVERAGE(eod_group_score_df_negative!E222:E226))</f>
        <v>0.53316286363044851</v>
      </c>
      <c r="AD222" s="2">
        <f>ABS(AVERAGE(eod_group_score_df_negative!F222:F226))</f>
        <v>0.22857422194441263</v>
      </c>
      <c r="AE222" s="2">
        <f>ABS(AVERAGE(eod_group_score_df_negative!G222:G226))</f>
        <v>0.21972323803326571</v>
      </c>
      <c r="AF222" s="2">
        <f>ABS(AVERAGE(eod_group_score_df_negative!H222:H226))</f>
        <v>0.21625622609553014</v>
      </c>
      <c r="AG222" s="2">
        <f>ABS(AVERAGE(eod_group_score_df_negative!I222:I226))</f>
        <v>0.20693214828221485</v>
      </c>
      <c r="AH222" s="2">
        <f>ABS(AVERAGE(eod_group_score_df_negative!J222:J226))</f>
        <v>0.41731150879577117</v>
      </c>
      <c r="AI222" s="2">
        <f>ABS(AVERAGE(eod_group_score_df_negative!K222:K226))</f>
        <v>0.23821293778704714</v>
      </c>
      <c r="AJ222" s="2">
        <f>ABS(AVERAGE(eod_group_score_df_negative!L222:L226))</f>
        <v>3.01265727973968E-3</v>
      </c>
      <c r="AK222" s="2">
        <f>ABS(AVERAGE(eod_group_score_df_negative!M222:M226))</f>
        <v>0.12517419157080226</v>
      </c>
      <c r="AL222" s="2">
        <f>ABS(AVERAGE(eod_group_score_df_negative!N222:N226))</f>
        <v>0.22619514812909952</v>
      </c>
      <c r="AM222" s="2">
        <f>ABS(AVERAGE(eod_group_score_df_negative!O222:O226))</f>
        <v>0.12997466399166691</v>
      </c>
      <c r="AN222" s="2">
        <f>ABS(AVERAGE(eod_group_score_df_negative!P222:P226))</f>
        <v>0.20077717770914885</v>
      </c>
      <c r="AO222" s="2">
        <f>ABS(AVERAGE(eod_group_score_df_negative!Q222:Q226))</f>
        <v>0.24958778703322393</v>
      </c>
      <c r="AP222" s="2">
        <f>ABS(AVERAGE(eod_group_score_df_negative!R222:R226))</f>
        <v>0.42695963448980445</v>
      </c>
      <c r="AQ222" s="2">
        <f>ABS(AVERAGE(eod_group_score_df_negative!S222:S226))</f>
        <v>0.28680619958697418</v>
      </c>
      <c r="AR222" s="2">
        <f>ABS(AVERAGE(eod_group_score_df_negative!T222:T226))</f>
        <v>0.25543490485031639</v>
      </c>
      <c r="AS222" s="2">
        <f>ABS(AVERAGE(eod_group_score_df_negative!U222:U226))</f>
        <v>0.34584731661026591</v>
      </c>
      <c r="AT222" s="2">
        <f>ABS(AVERAGE(eod_group_score_df_negative!V222:V226))</f>
        <v>0.38575273729148174</v>
      </c>
      <c r="AU222" s="2">
        <f>ABS(AVERAGE(eod_group_score_df_negative!W222:W226))</f>
        <v>0.43486674488507965</v>
      </c>
      <c r="AV222" s="2">
        <f>ABS(AVERAGE(eod_group_score_df_negative!X222:X226))</f>
        <v>0.36962822307751264</v>
      </c>
      <c r="AW222" s="2">
        <f>ABS(AVERAGE(eod_group_score_df_negative!Y222:Y226))</f>
        <v>4.9607297852228463E-2</v>
      </c>
      <c r="AX222" t="s">
        <v>277</v>
      </c>
      <c r="AY222" s="4">
        <f t="shared" si="701"/>
        <v>0.18789758694404007</v>
      </c>
      <c r="AZ222" s="4">
        <f t="shared" si="702"/>
        <v>0.14687983490269818</v>
      </c>
      <c r="BA222" s="4">
        <f t="shared" si="703"/>
        <v>-8.7582612400756668E-2</v>
      </c>
      <c r="BB222" s="4">
        <f t="shared" si="704"/>
        <v>0.47786929419401997</v>
      </c>
      <c r="BC222" s="4">
        <f t="shared" si="705"/>
        <v>0.47717167523447823</v>
      </c>
      <c r="BD222" s="4">
        <f t="shared" si="706"/>
        <v>0.266531588949392</v>
      </c>
      <c r="BE222" s="4">
        <f t="shared" si="707"/>
        <v>0.18808580137801328</v>
      </c>
      <c r="BF222" s="4">
        <f t="shared" si="708"/>
        <v>-0.30443020340151705</v>
      </c>
      <c r="BG222" s="4">
        <f t="shared" si="709"/>
        <v>0.74289987114426703</v>
      </c>
      <c r="BH222" s="4">
        <f t="shared" si="710"/>
        <v>0.94400187200119057</v>
      </c>
      <c r="BI222" s="4">
        <f t="shared" si="711"/>
        <v>0.47317804636452387</v>
      </c>
      <c r="BJ222" s="4">
        <f t="shared" si="712"/>
        <v>0.36161471342310847</v>
      </c>
      <c r="BK222" s="4">
        <f t="shared" si="713"/>
        <v>0.12335000032526876</v>
      </c>
      <c r="BL222" s="4">
        <f t="shared" si="714"/>
        <v>0.27493394282056643</v>
      </c>
      <c r="BM222" s="4">
        <f t="shared" si="715"/>
        <v>-1.1307546453865537E-2</v>
      </c>
      <c r="BN222" s="4">
        <f t="shared" si="716"/>
        <v>-0.40651272923752524</v>
      </c>
      <c r="BO222" s="4">
        <f t="shared" si="717"/>
        <v>0.43335512870491677</v>
      </c>
      <c r="BP222" s="4">
        <f t="shared" si="718"/>
        <v>-0.15495812348264826</v>
      </c>
      <c r="BQ222" s="4">
        <f t="shared" si="719"/>
        <v>0.71790568351476391</v>
      </c>
      <c r="BR222" s="4">
        <f t="shared" si="720"/>
        <v>0.38472858003921329</v>
      </c>
      <c r="BS222" s="4">
        <f t="shared" si="721"/>
        <v>-0.11287147524761956</v>
      </c>
      <c r="BT222" s="4">
        <f t="shared" si="722"/>
        <v>0.14579799363609935</v>
      </c>
      <c r="BU222" s="4">
        <f t="shared" si="723"/>
        <v>0.63389667407151518</v>
      </c>
      <c r="BV222" t="s">
        <v>277</v>
      </c>
      <c r="BW222" s="1">
        <f t="shared" si="697"/>
        <v>45189</v>
      </c>
      <c r="BX222">
        <f>group_stock_price_index[[#This Row],[VNINDEX]]</f>
        <v>1226.1099999999999</v>
      </c>
      <c r="BY222" s="5">
        <f t="shared" si="724"/>
        <v>0</v>
      </c>
      <c r="BZ222" s="5">
        <f t="shared" si="725"/>
        <v>0</v>
      </c>
      <c r="CA222" s="5">
        <f t="shared" si="726"/>
        <v>0.34996299391831753</v>
      </c>
      <c r="CB222" s="5">
        <f t="shared" si="727"/>
        <v>5.9630591331339897E-2</v>
      </c>
      <c r="CC222" s="5">
        <f t="shared" si="728"/>
        <v>0</v>
      </c>
      <c r="CD222" s="5">
        <f t="shared" ref="CD222:CE222" si="822">IF(AVERAGE(BS222:BS226)&lt;0,0,AVERAGE(BS222:BS226))</f>
        <v>0</v>
      </c>
      <c r="CE222" s="5">
        <f t="shared" si="822"/>
        <v>0</v>
      </c>
      <c r="CF222" s="5">
        <f t="shared" ref="CF222:CG222" si="823">IF(AVERAGE(BE222:BE226)&lt;0,0,AVERAGE(BE222:BE226))</f>
        <v>0</v>
      </c>
      <c r="CG222" s="5">
        <f t="shared" si="823"/>
        <v>0</v>
      </c>
      <c r="CH222" s="5">
        <f t="shared" si="731"/>
        <v>0</v>
      </c>
      <c r="CI222" s="5">
        <f t="shared" si="732"/>
        <v>4.0734993775475251E-2</v>
      </c>
      <c r="CJ222" s="5">
        <f t="shared" si="733"/>
        <v>0</v>
      </c>
      <c r="CK222" s="5">
        <f t="shared" si="734"/>
        <v>0</v>
      </c>
      <c r="CL222" s="5">
        <f t="shared" si="735"/>
        <v>0</v>
      </c>
      <c r="CM222" s="5">
        <f t="shared" si="736"/>
        <v>0</v>
      </c>
      <c r="CN222" s="5">
        <f t="shared" si="737"/>
        <v>0</v>
      </c>
      <c r="CO222" s="5">
        <f t="shared" si="738"/>
        <v>2.6435843010371312E-2</v>
      </c>
      <c r="CP222" s="5">
        <f t="shared" si="739"/>
        <v>0</v>
      </c>
      <c r="CQ222" s="5">
        <f t="shared" si="740"/>
        <v>0</v>
      </c>
      <c r="CR222" s="5">
        <f t="shared" ref="CR222:CS222" si="824">IF(AVERAGE(BH222:BH226)&lt;0,0,AVERAGE(BH222:BH226))</f>
        <v>0.14408452415892539</v>
      </c>
      <c r="CS222" s="5">
        <f t="shared" si="824"/>
        <v>0.30316116948565547</v>
      </c>
      <c r="CT222" s="5">
        <f t="shared" si="742"/>
        <v>0</v>
      </c>
      <c r="CU222" s="5">
        <f t="shared" si="743"/>
        <v>0</v>
      </c>
    </row>
    <row r="223" spans="1:99" x14ac:dyDescent="0.25">
      <c r="A223" s="1">
        <f>eod_group_score_df_positive[[#This Row],[date]]</f>
        <v>45188</v>
      </c>
      <c r="B223" s="1" t="s">
        <v>277</v>
      </c>
      <c r="C223" s="2">
        <f>AVERAGE(eod_group_score_df_positive!C223:C227)</f>
        <v>0.25746689215522622</v>
      </c>
      <c r="D223" s="2">
        <f>AVERAGE(eod_group_score_df_positive!D223:D227)</f>
        <v>4.3652305634400632E-2</v>
      </c>
      <c r="E223" s="2">
        <f>AVERAGE(eod_group_score_df_positive!E223:E227)</f>
        <v>7.001203592631694E-2</v>
      </c>
      <c r="F223" s="2">
        <f>AVERAGE(eod_group_score_df_positive!F223:F227)</f>
        <v>0.15595851037324632</v>
      </c>
      <c r="G223" s="2">
        <f>AVERAGE(eod_group_score_df_positive!G223:G227)</f>
        <v>0.19148686808992937</v>
      </c>
      <c r="H223" s="2">
        <f>AVERAGE(eod_group_score_df_positive!H223:H227)</f>
        <v>0.16586639100789019</v>
      </c>
      <c r="I223" s="2">
        <f>AVERAGE(eod_group_score_df_positive!I223:I227)</f>
        <v>0.12892654459575062</v>
      </c>
      <c r="J223" s="2">
        <f>AVERAGE(eod_group_score_df_positive!J223:J227)</f>
        <v>0.21191199054068707</v>
      </c>
      <c r="K223" s="2">
        <f>AVERAGE(eod_group_score_df_positive!K223:K227)</f>
        <v>0.25571582511278657</v>
      </c>
      <c r="L223" s="2">
        <f>AVERAGE(eod_group_score_df_positive!L223:L227)</f>
        <v>8.3369576023431008E-2</v>
      </c>
      <c r="M223" s="2">
        <f>AVERAGE(eod_group_score_df_positive!M223:M227)</f>
        <v>0.38031994679029929</v>
      </c>
      <c r="N223" s="2">
        <f>AVERAGE(eod_group_score_df_positive!N223:N227)</f>
        <v>0.16886391074364432</v>
      </c>
      <c r="O223" s="2">
        <f>AVERAGE(eod_group_score_df_positive!O223:O227)</f>
        <v>0.12516883028240031</v>
      </c>
      <c r="P223" s="2">
        <f>AVERAGE(eod_group_score_df_positive!P223:P227)</f>
        <v>0.23372077481417239</v>
      </c>
      <c r="Q223" s="2">
        <f>AVERAGE(eod_group_score_df_positive!Q223:Q227)</f>
        <v>0.13659206329914469</v>
      </c>
      <c r="R223" s="2">
        <f>AVERAGE(eod_group_score_df_positive!R223:R227)</f>
        <v>3.064398599504211E-2</v>
      </c>
      <c r="S223" s="2">
        <f>AVERAGE(eod_group_score_df_positive!S223:S227)</f>
        <v>0.69420339410433241</v>
      </c>
      <c r="T223" s="2">
        <f>AVERAGE(eod_group_score_df_positive!T223:T227)</f>
        <v>5.5345590837148753E-2</v>
      </c>
      <c r="U223" s="2">
        <f>AVERAGE(eod_group_score_df_positive!U223:U227)</f>
        <v>0.21664420190773473</v>
      </c>
      <c r="V223" s="2">
        <f>AVERAGE(eod_group_score_df_positive!V223:V227)</f>
        <v>0.24501408064859093</v>
      </c>
      <c r="W223" s="2">
        <f>AVERAGE(eod_group_score_df_positive!W223:W227)</f>
        <v>8.9690212382606882E-2</v>
      </c>
      <c r="X223" s="2">
        <f>AVERAGE(eod_group_score_df_positive!X223:X227)</f>
        <v>0.3887600403450181</v>
      </c>
      <c r="Y223" s="2">
        <f>AVERAGE(eod_group_score_df_positive!Y223:Y227)</f>
        <v>8.6027547113563446E-2</v>
      </c>
      <c r="Z223" s="1" t="s">
        <v>277</v>
      </c>
      <c r="AA223" s="2">
        <f>ABS(AVERAGE(eod_group_score_df_negative!C223:C227))</f>
        <v>0.3566917925398444</v>
      </c>
      <c r="AB223" s="2">
        <f>ABS(AVERAGE(eod_group_score_df_negative!D223:D227))</f>
        <v>0.13801975132802263</v>
      </c>
      <c r="AC223" s="2">
        <f>ABS(AVERAGE(eod_group_score_df_negative!E223:E227))</f>
        <v>0.66935278766634632</v>
      </c>
      <c r="AD223" s="2">
        <f>ABS(AVERAGE(eod_group_score_df_negative!F223:F227))</f>
        <v>0.26556947504669814</v>
      </c>
      <c r="AE223" s="2">
        <f>ABS(AVERAGE(eod_group_score_df_negative!G223:G227))</f>
        <v>0.29172325747011085</v>
      </c>
      <c r="AF223" s="2">
        <f>ABS(AVERAGE(eod_group_score_df_negative!H223:H227))</f>
        <v>0.26440878403229917</v>
      </c>
      <c r="AG223" s="2">
        <f>ABS(AVERAGE(eod_group_score_df_negative!I223:I227))</f>
        <v>0.25042493496054175</v>
      </c>
      <c r="AH223" s="2">
        <f>ABS(AVERAGE(eod_group_score_df_negative!J223:J227))</f>
        <v>0.4492990300071355</v>
      </c>
      <c r="AI223" s="2">
        <f>ABS(AVERAGE(eod_group_score_df_negative!K223:K227))</f>
        <v>0.28503088570508484</v>
      </c>
      <c r="AJ223" s="2">
        <f>ABS(AVERAGE(eod_group_score_df_negative!L223:L227))</f>
        <v>0.11513989422447238</v>
      </c>
      <c r="AK223" s="2">
        <f>ABS(AVERAGE(eod_group_score_df_negative!M223:M227))</f>
        <v>0.1907259224509304</v>
      </c>
      <c r="AL223" s="2">
        <f>ABS(AVERAGE(eod_group_score_df_negative!N223:N227))</f>
        <v>0.33697591344096994</v>
      </c>
      <c r="AM223" s="2">
        <f>ABS(AVERAGE(eod_group_score_df_negative!O223:O227))</f>
        <v>0.16538616741803286</v>
      </c>
      <c r="AN223" s="2">
        <f>ABS(AVERAGE(eod_group_score_df_negative!P223:P227))</f>
        <v>0.24477221342172487</v>
      </c>
      <c r="AO223" s="2">
        <f>ABS(AVERAGE(eod_group_score_df_negative!Q223:Q227))</f>
        <v>0.26297339079657245</v>
      </c>
      <c r="AP223" s="2">
        <f>ABS(AVERAGE(eod_group_score_df_negative!R223:R227))</f>
        <v>0.43324233140088098</v>
      </c>
      <c r="AQ223" s="2">
        <f>ABS(AVERAGE(eod_group_score_df_negative!S223:S227))</f>
        <v>0.31752194247865539</v>
      </c>
      <c r="AR223" s="2">
        <f>ABS(AVERAGE(eod_group_score_df_negative!T223:T227))</f>
        <v>0.35318976131243118</v>
      </c>
      <c r="AS223" s="2">
        <f>ABS(AVERAGE(eod_group_score_df_negative!U223:U227))</f>
        <v>0.37180435733088701</v>
      </c>
      <c r="AT223" s="2">
        <f>ABS(AVERAGE(eod_group_score_df_negative!V223:V227))</f>
        <v>0.47135199816097223</v>
      </c>
      <c r="AU223" s="2">
        <f>ABS(AVERAGE(eod_group_score_df_negative!W223:W227))</f>
        <v>0.44354009827590535</v>
      </c>
      <c r="AV223" s="2">
        <f>ABS(AVERAGE(eod_group_score_df_negative!X223:X227))</f>
        <v>0.42104558674762654</v>
      </c>
      <c r="AW223" s="2">
        <f>ABS(AVERAGE(eod_group_score_df_negative!Y223:Y227))</f>
        <v>0.14192397530788708</v>
      </c>
      <c r="AX223" t="s">
        <v>277</v>
      </c>
      <c r="AY223" s="4">
        <f t="shared" si="701"/>
        <v>-0.16156231745527341</v>
      </c>
      <c r="AZ223" s="4">
        <f t="shared" si="702"/>
        <v>-0.51943841706565141</v>
      </c>
      <c r="BA223" s="4">
        <f t="shared" si="703"/>
        <v>-0.81061572395040371</v>
      </c>
      <c r="BB223" s="4">
        <f t="shared" si="704"/>
        <v>-0.2600324734412417</v>
      </c>
      <c r="BC223" s="4">
        <f t="shared" si="705"/>
        <v>-0.20743851189791929</v>
      </c>
      <c r="BD223" s="4">
        <f t="shared" si="706"/>
        <v>-0.22902179521559601</v>
      </c>
      <c r="BE223" s="4">
        <f t="shared" si="707"/>
        <v>-0.32027920520278835</v>
      </c>
      <c r="BF223" s="4">
        <f t="shared" si="708"/>
        <v>-0.35901857665616332</v>
      </c>
      <c r="BG223" s="4">
        <f t="shared" si="709"/>
        <v>-5.4212184754595501E-2</v>
      </c>
      <c r="BH223" s="4">
        <f t="shared" si="710"/>
        <v>-0.16004434529680542</v>
      </c>
      <c r="BI223" s="4">
        <f t="shared" si="711"/>
        <v>0.3320119005348724</v>
      </c>
      <c r="BJ223" s="4">
        <f t="shared" si="712"/>
        <v>-0.33234236345134122</v>
      </c>
      <c r="BK223" s="4">
        <f t="shared" si="713"/>
        <v>-0.13841557520582479</v>
      </c>
      <c r="BL223" s="4">
        <f t="shared" si="714"/>
        <v>-2.3096343894811921E-2</v>
      </c>
      <c r="BM223" s="4">
        <f t="shared" si="715"/>
        <v>-0.31629693258504954</v>
      </c>
      <c r="BN223" s="4">
        <f t="shared" si="716"/>
        <v>-0.86788148369167051</v>
      </c>
      <c r="BO223" s="4">
        <f t="shared" si="717"/>
        <v>0.37231592212357262</v>
      </c>
      <c r="BP223" s="4">
        <f t="shared" si="718"/>
        <v>-0.7290536030924214</v>
      </c>
      <c r="BQ223" s="4">
        <f t="shared" si="719"/>
        <v>-0.26367666805728945</v>
      </c>
      <c r="BR223" s="4">
        <f t="shared" si="720"/>
        <v>-0.31595286852289717</v>
      </c>
      <c r="BS223" s="4">
        <f t="shared" si="721"/>
        <v>-0.66359672137975789</v>
      </c>
      <c r="BT223" s="4">
        <f t="shared" si="722"/>
        <v>-3.9868266312892468E-2</v>
      </c>
      <c r="BU223" s="4">
        <f t="shared" si="723"/>
        <v>-0.24521190997346773</v>
      </c>
      <c r="BV223" t="s">
        <v>277</v>
      </c>
      <c r="BW223" s="1">
        <f t="shared" si="697"/>
        <v>45188</v>
      </c>
      <c r="BX223">
        <f>group_stock_price_index[[#This Row],[VNINDEX]]</f>
        <v>1211.5</v>
      </c>
      <c r="BY223" s="5">
        <f t="shared" si="724"/>
        <v>0</v>
      </c>
      <c r="BZ223" s="5">
        <f t="shared" si="725"/>
        <v>0</v>
      </c>
      <c r="CA223" s="5">
        <f t="shared" si="726"/>
        <v>0.35767500410147718</v>
      </c>
      <c r="CB223" s="5">
        <f t="shared" si="727"/>
        <v>0</v>
      </c>
      <c r="CC223" s="5">
        <f t="shared" si="728"/>
        <v>0</v>
      </c>
      <c r="CD223" s="5">
        <f t="shared" ref="CD223:CE223" si="825">IF(AVERAGE(BS223:BS227)&lt;0,0,AVERAGE(BS223:BS227))</f>
        <v>0</v>
      </c>
      <c r="CE223" s="5">
        <f t="shared" si="825"/>
        <v>0</v>
      </c>
      <c r="CF223" s="5">
        <f t="shared" ref="CF223:CG223" si="826">IF(AVERAGE(BE223:BE227)&lt;0,0,AVERAGE(BE223:BE227))</f>
        <v>0</v>
      </c>
      <c r="CG223" s="5">
        <f t="shared" si="826"/>
        <v>0</v>
      </c>
      <c r="CH223" s="5">
        <f t="shared" si="731"/>
        <v>0</v>
      </c>
      <c r="CI223" s="5">
        <f t="shared" si="732"/>
        <v>0</v>
      </c>
      <c r="CJ223" s="5">
        <f t="shared" si="733"/>
        <v>0</v>
      </c>
      <c r="CK223" s="5">
        <f t="shared" si="734"/>
        <v>0</v>
      </c>
      <c r="CL223" s="5">
        <f t="shared" si="735"/>
        <v>0</v>
      </c>
      <c r="CM223" s="5">
        <f t="shared" si="736"/>
        <v>0</v>
      </c>
      <c r="CN223" s="5">
        <f t="shared" si="737"/>
        <v>0</v>
      </c>
      <c r="CO223" s="5">
        <f t="shared" si="738"/>
        <v>3.6963078360018949E-2</v>
      </c>
      <c r="CP223" s="5">
        <f t="shared" si="739"/>
        <v>0</v>
      </c>
      <c r="CQ223" s="5">
        <f t="shared" si="740"/>
        <v>0</v>
      </c>
      <c r="CR223" s="5">
        <f t="shared" ref="CR223:CS223" si="827">IF(AVERAGE(BH223:BH227)&lt;0,0,AVERAGE(BH223:BH227))</f>
        <v>0</v>
      </c>
      <c r="CS223" s="5">
        <f t="shared" si="827"/>
        <v>0.22702360203484698</v>
      </c>
      <c r="CT223" s="5">
        <f t="shared" si="742"/>
        <v>0</v>
      </c>
      <c r="CU223" s="5">
        <f t="shared" si="743"/>
        <v>0</v>
      </c>
    </row>
    <row r="224" spans="1:99" x14ac:dyDescent="0.25">
      <c r="A224" s="1">
        <f>eod_group_score_df_positive[[#This Row],[date]]</f>
        <v>45187</v>
      </c>
      <c r="B224" s="1" t="s">
        <v>277</v>
      </c>
      <c r="C224" s="2">
        <f>AVERAGE(eod_group_score_df_positive!C224:C228)</f>
        <v>0.34073869834367521</v>
      </c>
      <c r="D224" s="2">
        <f>AVERAGE(eod_group_score_df_positive!D224:D228)</f>
        <v>8.7248901650527039E-2</v>
      </c>
      <c r="E224" s="2">
        <f>AVERAGE(eod_group_score_df_positive!E224:E228)</f>
        <v>0.29709913386573611</v>
      </c>
      <c r="F224" s="2">
        <f>AVERAGE(eod_group_score_df_positive!F224:F228)</f>
        <v>0.30195624056668435</v>
      </c>
      <c r="G224" s="2">
        <f>AVERAGE(eod_group_score_df_positive!G224:G228)</f>
        <v>1.5163826751832592</v>
      </c>
      <c r="H224" s="2">
        <f>AVERAGE(eod_group_score_df_positive!H224:H228)</f>
        <v>0.24616698003420456</v>
      </c>
      <c r="I224" s="2">
        <f>AVERAGE(eod_group_score_df_positive!I224:I228)</f>
        <v>0.26046797814908629</v>
      </c>
      <c r="J224" s="2">
        <f>AVERAGE(eod_group_score_df_positive!J224:J228)</f>
        <v>0.32655189695394726</v>
      </c>
      <c r="K224" s="2">
        <f>AVERAGE(eod_group_score_df_positive!K224:K228)</f>
        <v>0.32703308799037084</v>
      </c>
      <c r="L224" s="2">
        <f>AVERAGE(eod_group_score_df_positive!L224:L228)</f>
        <v>0.221937109337353</v>
      </c>
      <c r="M224" s="2">
        <f>AVERAGE(eod_group_score_df_positive!M224:M228)</f>
        <v>0.41468544761250409</v>
      </c>
      <c r="N224" s="2">
        <f>AVERAGE(eod_group_score_df_positive!N224:N228)</f>
        <v>9.7381581437777448E-2</v>
      </c>
      <c r="O224" s="2">
        <f>AVERAGE(eod_group_score_df_positive!O224:O228)</f>
        <v>0.26405992068334072</v>
      </c>
      <c r="P224" s="2">
        <f>AVERAGE(eod_group_score_df_positive!P224:P228)</f>
        <v>0.30496272506883004</v>
      </c>
      <c r="Q224" s="2">
        <f>AVERAGE(eod_group_score_df_positive!Q224:Q228)</f>
        <v>0.32551879862464472</v>
      </c>
      <c r="R224" s="2">
        <f>AVERAGE(eod_group_score_df_positive!R224:R228)</f>
        <v>0.16762451255201061</v>
      </c>
      <c r="S224" s="2">
        <f>AVERAGE(eod_group_score_df_positive!S224:S228)</f>
        <v>0.41671989130419851</v>
      </c>
      <c r="T224" s="2">
        <f>AVERAGE(eod_group_score_df_positive!T224:T228)</f>
        <v>0.13560615473368628</v>
      </c>
      <c r="U224" s="2">
        <f>AVERAGE(eod_group_score_df_positive!U224:U228)</f>
        <v>0.4927125207368408</v>
      </c>
      <c r="V224" s="2">
        <f>AVERAGE(eod_group_score_df_positive!V224:V228)</f>
        <v>0.22523501444970601</v>
      </c>
      <c r="W224" s="2">
        <f>AVERAGE(eod_group_score_df_positive!W224:W228)</f>
        <v>0.14885980703667401</v>
      </c>
      <c r="X224" s="2">
        <f>AVERAGE(eod_group_score_df_positive!X224:X228)</f>
        <v>0.49109153684502854</v>
      </c>
      <c r="Y224" s="2">
        <f>AVERAGE(eod_group_score_df_positive!Y224:Y228)</f>
        <v>0.11707541972023454</v>
      </c>
      <c r="Z224" s="1" t="s">
        <v>277</v>
      </c>
      <c r="AA224" s="2">
        <f>ABS(AVERAGE(eod_group_score_df_negative!C224:C228))</f>
        <v>0.35845111263590695</v>
      </c>
      <c r="AB224" s="2">
        <f>ABS(AVERAGE(eod_group_score_df_negative!D224:D228))</f>
        <v>0.105811738786631</v>
      </c>
      <c r="AC224" s="2">
        <f>ABS(AVERAGE(eod_group_score_df_negative!E224:E228))</f>
        <v>0.63054849260710555</v>
      </c>
      <c r="AD224" s="2">
        <f>ABS(AVERAGE(eod_group_score_df_negative!F224:F228))</f>
        <v>0.26446855474098724</v>
      </c>
      <c r="AE224" s="2">
        <f>ABS(AVERAGE(eod_group_score_df_negative!G224:G228))</f>
        <v>0.28831133167215756</v>
      </c>
      <c r="AF224" s="2">
        <f>ABS(AVERAGE(eod_group_score_df_negative!H224:H228))</f>
        <v>0.2529607630994527</v>
      </c>
      <c r="AG224" s="2">
        <f>ABS(AVERAGE(eod_group_score_df_negative!I224:I228))</f>
        <v>0.24722210225413566</v>
      </c>
      <c r="AH224" s="2">
        <f>ABS(AVERAGE(eod_group_score_df_negative!J224:J228))</f>
        <v>0.4457176175095442</v>
      </c>
      <c r="AI224" s="2">
        <f>ABS(AVERAGE(eod_group_score_df_negative!K224:K228))</f>
        <v>0.28518508154170441</v>
      </c>
      <c r="AJ224" s="2">
        <f>ABS(AVERAGE(eod_group_score_df_negative!L224:L228))</f>
        <v>0.114383280224056</v>
      </c>
      <c r="AK224" s="2">
        <f>ABS(AVERAGE(eod_group_score_df_negative!M224:M228))</f>
        <v>0.19309172143076919</v>
      </c>
      <c r="AL224" s="2">
        <f>ABS(AVERAGE(eod_group_score_df_negative!N224:N228))</f>
        <v>0.33774424890557841</v>
      </c>
      <c r="AM224" s="2">
        <f>ABS(AVERAGE(eod_group_score_df_negative!O224:O228))</f>
        <v>0.16622009089489573</v>
      </c>
      <c r="AN224" s="2">
        <f>ABS(AVERAGE(eod_group_score_df_negative!P224:P228))</f>
        <v>0.24462703663018362</v>
      </c>
      <c r="AO224" s="2">
        <f>ABS(AVERAGE(eod_group_score_df_negative!Q224:Q228))</f>
        <v>0.22580266411441313</v>
      </c>
      <c r="AP224" s="2">
        <f>ABS(AVERAGE(eod_group_score_df_negative!R224:R228))</f>
        <v>0.40899705625822591</v>
      </c>
      <c r="AQ224" s="2">
        <f>ABS(AVERAGE(eod_group_score_df_negative!S224:S228))</f>
        <v>0.31726133581775384</v>
      </c>
      <c r="AR224" s="2">
        <f>ABS(AVERAGE(eod_group_score_df_negative!T224:T228))</f>
        <v>0.34628593955978432</v>
      </c>
      <c r="AS224" s="2">
        <f>ABS(AVERAGE(eod_group_score_df_negative!U224:U228))</f>
        <v>0.37180435733088701</v>
      </c>
      <c r="AT224" s="2">
        <f>ABS(AVERAGE(eod_group_score_df_negative!V224:V228))</f>
        <v>0.45526573127944758</v>
      </c>
      <c r="AU224" s="2">
        <f>ABS(AVERAGE(eod_group_score_df_negative!W224:W228))</f>
        <v>0.4168303919039954</v>
      </c>
      <c r="AV224" s="2">
        <f>ABS(AVERAGE(eod_group_score_df_negative!X224:X228))</f>
        <v>0.37345628970965039</v>
      </c>
      <c r="AW224" s="2">
        <f>ABS(AVERAGE(eod_group_score_df_negative!Y224:Y228))</f>
        <v>0.14142578095826611</v>
      </c>
      <c r="AX224" t="s">
        <v>277</v>
      </c>
      <c r="AY224" s="4">
        <f t="shared" si="701"/>
        <v>-2.5332769462724603E-2</v>
      </c>
      <c r="AZ224" s="4">
        <f t="shared" si="702"/>
        <v>-9.6150292954954919E-2</v>
      </c>
      <c r="BA224" s="4">
        <f t="shared" si="703"/>
        <v>-0.35945692009069313</v>
      </c>
      <c r="BB224" s="4">
        <f t="shared" si="704"/>
        <v>6.6182988697262968E-2</v>
      </c>
      <c r="BC224" s="4">
        <f t="shared" si="705"/>
        <v>0.68048729526782803</v>
      </c>
      <c r="BD224" s="4">
        <f t="shared" si="706"/>
        <v>-1.3611311249891568E-2</v>
      </c>
      <c r="BE224" s="4">
        <f t="shared" si="707"/>
        <v>2.6090476072391209E-2</v>
      </c>
      <c r="BF224" s="4">
        <f t="shared" si="708"/>
        <v>-0.15430587162097595</v>
      </c>
      <c r="BG224" s="4">
        <f t="shared" si="709"/>
        <v>6.8354727989617337E-2</v>
      </c>
      <c r="BH224" s="4">
        <f t="shared" si="710"/>
        <v>0.31979574373577691</v>
      </c>
      <c r="BI224" s="4">
        <f t="shared" si="711"/>
        <v>0.3645969896015584</v>
      </c>
      <c r="BJ224" s="4">
        <f t="shared" si="712"/>
        <v>-0.55239806673424063</v>
      </c>
      <c r="BK224" s="4">
        <f t="shared" si="713"/>
        <v>0.22738641618413893</v>
      </c>
      <c r="BL224" s="4">
        <f t="shared" si="714"/>
        <v>0.10978313761181317</v>
      </c>
      <c r="BM224" s="4">
        <f t="shared" si="715"/>
        <v>0.18086749972479765</v>
      </c>
      <c r="BN224" s="4">
        <f t="shared" si="716"/>
        <v>-0.41859784087551172</v>
      </c>
      <c r="BO224" s="4">
        <f t="shared" si="717"/>
        <v>0.13550558489954326</v>
      </c>
      <c r="BP224" s="4">
        <f t="shared" si="718"/>
        <v>-0.43719286396467588</v>
      </c>
      <c r="BQ224" s="4">
        <f t="shared" si="719"/>
        <v>0.13985633649651155</v>
      </c>
      <c r="BR224" s="4">
        <f t="shared" si="720"/>
        <v>-0.33803154261537899</v>
      </c>
      <c r="BS224" s="4">
        <f t="shared" si="721"/>
        <v>-0.47370554655027108</v>
      </c>
      <c r="BT224" s="4">
        <f t="shared" si="722"/>
        <v>0.13606563283394968</v>
      </c>
      <c r="BU224" s="4">
        <f t="shared" si="723"/>
        <v>-9.4198251977623298E-2</v>
      </c>
      <c r="BV224" t="s">
        <v>277</v>
      </c>
      <c r="BW224" s="1">
        <f t="shared" si="697"/>
        <v>45187</v>
      </c>
      <c r="BX224">
        <f>group_stock_price_index[[#This Row],[VNINDEX]]</f>
        <v>1211.81</v>
      </c>
      <c r="BY224" s="5">
        <f t="shared" si="724"/>
        <v>0</v>
      </c>
      <c r="BZ224" s="5">
        <f t="shared" si="725"/>
        <v>0</v>
      </c>
      <c r="CA224" s="5">
        <f t="shared" si="726"/>
        <v>0.52892034521854792</v>
      </c>
      <c r="CB224" s="5">
        <f t="shared" si="727"/>
        <v>0</v>
      </c>
      <c r="CC224" s="5">
        <f t="shared" si="728"/>
        <v>0</v>
      </c>
      <c r="CD224" s="5">
        <f t="shared" ref="CD224:CE224" si="828">IF(AVERAGE(BS224:BS228)&lt;0,0,AVERAGE(BS224:BS228))</f>
        <v>0</v>
      </c>
      <c r="CE224" s="5">
        <f t="shared" si="828"/>
        <v>0</v>
      </c>
      <c r="CF224" s="5">
        <f t="shared" ref="CF224:CG224" si="829">IF(AVERAGE(BE224:BE228)&lt;0,0,AVERAGE(BE224:BE228))</f>
        <v>2.3108630654679291E-2</v>
      </c>
      <c r="CG224" s="5">
        <f t="shared" si="829"/>
        <v>0</v>
      </c>
      <c r="CH224" s="5">
        <f t="shared" si="731"/>
        <v>0</v>
      </c>
      <c r="CI224" s="5">
        <f t="shared" si="732"/>
        <v>9.7155999255094064E-2</v>
      </c>
      <c r="CJ224" s="5">
        <f t="shared" si="733"/>
        <v>0</v>
      </c>
      <c r="CK224" s="5">
        <f t="shared" si="734"/>
        <v>0</v>
      </c>
      <c r="CL224" s="5">
        <f t="shared" si="735"/>
        <v>3.5737993162086958E-2</v>
      </c>
      <c r="CM224" s="5">
        <f t="shared" si="736"/>
        <v>0</v>
      </c>
      <c r="CN224" s="5">
        <f t="shared" si="737"/>
        <v>0</v>
      </c>
      <c r="CO224" s="5">
        <f t="shared" si="738"/>
        <v>0.1256367642667135</v>
      </c>
      <c r="CP224" s="5">
        <f t="shared" si="739"/>
        <v>0</v>
      </c>
      <c r="CQ224" s="5">
        <f t="shared" si="740"/>
        <v>4.2758763507712183E-2</v>
      </c>
      <c r="CR224" s="5">
        <f t="shared" ref="CR224:CS224" si="830">IF(AVERAGE(BH224:BH228)&lt;0,0,AVERAGE(BH224:BH228))</f>
        <v>0</v>
      </c>
      <c r="CS224" s="5">
        <f t="shared" si="830"/>
        <v>0.21674876658635286</v>
      </c>
      <c r="CT224" s="5">
        <f t="shared" si="742"/>
        <v>0</v>
      </c>
      <c r="CU224" s="5">
        <f t="shared" si="743"/>
        <v>0</v>
      </c>
    </row>
    <row r="225" spans="1:99" x14ac:dyDescent="0.25">
      <c r="A225" s="1">
        <f>eod_group_score_df_positive[[#This Row],[date]]</f>
        <v>45184</v>
      </c>
      <c r="B225" s="1" t="s">
        <v>277</v>
      </c>
      <c r="C225" s="2">
        <f>AVERAGE(eod_group_score_df_positive!C225:C229)</f>
        <v>0.32811603909805387</v>
      </c>
      <c r="D225" s="2">
        <f>AVERAGE(eod_group_score_df_positive!D225:D229)</f>
        <v>8.7107596060053555E-2</v>
      </c>
      <c r="E225" s="2">
        <f>AVERAGE(eod_group_score_df_positive!E225:E229)</f>
        <v>0.29087467278511986</v>
      </c>
      <c r="F225" s="2">
        <f>AVERAGE(eod_group_score_df_positive!F225:F229)</f>
        <v>0.29723527038772946</v>
      </c>
      <c r="G225" s="2">
        <f>AVERAGE(eod_group_score_df_positive!G225:G229)</f>
        <v>1.4995022694436444</v>
      </c>
      <c r="H225" s="2">
        <f>AVERAGE(eod_group_score_df_positive!H225:H229)</f>
        <v>0.23272985438378568</v>
      </c>
      <c r="I225" s="2">
        <f>AVERAGE(eod_group_score_df_positive!I225:I229)</f>
        <v>0.26754998760702364</v>
      </c>
      <c r="J225" s="2">
        <f>AVERAGE(eod_group_score_df_positive!J225:J229)</f>
        <v>0.32654086866088561</v>
      </c>
      <c r="K225" s="2">
        <f>AVERAGE(eod_group_score_df_positive!K225:K229)</f>
        <v>0.29376224867608569</v>
      </c>
      <c r="L225" s="2">
        <f>AVERAGE(eod_group_score_df_positive!L225:L229)</f>
        <v>0.21927712075001754</v>
      </c>
      <c r="M225" s="2">
        <f>AVERAGE(eod_group_score_df_positive!M225:M229)</f>
        <v>0.4282650948658267</v>
      </c>
      <c r="N225" s="2">
        <f>AVERAGE(eod_group_score_df_positive!N225:N229)</f>
        <v>8.2558703801838676E-2</v>
      </c>
      <c r="O225" s="2">
        <f>AVERAGE(eod_group_score_df_positive!O225:O229)</f>
        <v>0.26569763046395595</v>
      </c>
      <c r="P225" s="2">
        <f>AVERAGE(eod_group_score_df_positive!P225:P229)</f>
        <v>0.35074168830761154</v>
      </c>
      <c r="Q225" s="2">
        <f>AVERAGE(eod_group_score_df_positive!Q225:Q229)</f>
        <v>0.32670212712988023</v>
      </c>
      <c r="R225" s="2">
        <f>AVERAGE(eod_group_score_df_positive!R225:R229)</f>
        <v>0.16762451255201061</v>
      </c>
      <c r="S225" s="2">
        <f>AVERAGE(eod_group_score_df_positive!S225:S229)</f>
        <v>0.37593019352033269</v>
      </c>
      <c r="T225" s="2">
        <f>AVERAGE(eod_group_score_df_positive!T225:T229)</f>
        <v>0.1330852141573784</v>
      </c>
      <c r="U225" s="2">
        <f>AVERAGE(eod_group_score_df_positive!U225:U229)</f>
        <v>0.28678619070614658</v>
      </c>
      <c r="V225" s="2">
        <f>AVERAGE(eod_group_score_df_positive!V225:V229)</f>
        <v>0.2159480946939511</v>
      </c>
      <c r="W225" s="2">
        <f>AVERAGE(eod_group_score_df_positive!W225:W229)</f>
        <v>0.1488927097408034</v>
      </c>
      <c r="X225" s="2">
        <f>AVERAGE(eod_group_score_df_positive!X225:X229)</f>
        <v>0.44662507205292429</v>
      </c>
      <c r="Y225" s="2">
        <f>AVERAGE(eod_group_score_df_positive!Y225:Y229)</f>
        <v>0.11497422054150071</v>
      </c>
      <c r="Z225" s="1" t="s">
        <v>277</v>
      </c>
      <c r="AA225" s="2">
        <f>ABS(AVERAGE(eod_group_score_df_negative!C225:C229))</f>
        <v>0.57363892898488988</v>
      </c>
      <c r="AB225" s="2">
        <f>ABS(AVERAGE(eod_group_score_df_negative!D225:D229))</f>
        <v>0.14980360555919373</v>
      </c>
      <c r="AC225" s="2">
        <f>ABS(AVERAGE(eod_group_score_df_negative!E225:E229))</f>
        <v>1.3813425818062637</v>
      </c>
      <c r="AD225" s="2">
        <f>ABS(AVERAGE(eod_group_score_df_negative!F225:F229))</f>
        <v>0.98190662041382171</v>
      </c>
      <c r="AE225" s="2">
        <f>ABS(AVERAGE(eod_group_score_df_negative!G225:G229))</f>
        <v>0.63966150615772333</v>
      </c>
      <c r="AF225" s="2">
        <f>ABS(AVERAGE(eod_group_score_df_negative!H225:H229))</f>
        <v>0.2724337259572755</v>
      </c>
      <c r="AG225" s="2">
        <f>ABS(AVERAGE(eod_group_score_df_negative!I225:I229))</f>
        <v>0.63454842802107492</v>
      </c>
      <c r="AH225" s="2">
        <f>ABS(AVERAGE(eod_group_score_df_negative!J225:J229))</f>
        <v>0.75269373618403834</v>
      </c>
      <c r="AI225" s="2">
        <f>ABS(AVERAGE(eod_group_score_df_negative!K225:K229))</f>
        <v>0.83747097885162824</v>
      </c>
      <c r="AJ225" s="2">
        <f>ABS(AVERAGE(eod_group_score_df_negative!L225:L229))</f>
        <v>0.29987392733871748</v>
      </c>
      <c r="AK225" s="2">
        <f>ABS(AVERAGE(eod_group_score_df_negative!M225:M229))</f>
        <v>0.24385292621155347</v>
      </c>
      <c r="AL225" s="2">
        <f>ABS(AVERAGE(eod_group_score_df_negative!N225:N229))</f>
        <v>0.63383423531233307</v>
      </c>
      <c r="AM225" s="2">
        <f>ABS(AVERAGE(eod_group_score_df_negative!O225:O229))</f>
        <v>0.27995704658746601</v>
      </c>
      <c r="AN225" s="2">
        <f>ABS(AVERAGE(eod_group_score_df_negative!P225:P229))</f>
        <v>0.48893120293294867</v>
      </c>
      <c r="AO225" s="2">
        <f>ABS(AVERAGE(eod_group_score_df_negative!Q225:Q229))</f>
        <v>0.40009171544687305</v>
      </c>
      <c r="AP225" s="2">
        <f>ABS(AVERAGE(eod_group_score_df_negative!R225:R229))</f>
        <v>1.0711463989725369</v>
      </c>
      <c r="AQ225" s="2">
        <f>ABS(AVERAGE(eod_group_score_df_negative!S225:S229))</f>
        <v>0.83709620057150291</v>
      </c>
      <c r="AR225" s="2">
        <f>ABS(AVERAGE(eod_group_score_df_negative!T225:T229))</f>
        <v>0.67800141586270468</v>
      </c>
      <c r="AS225" s="2">
        <f>ABS(AVERAGE(eod_group_score_df_negative!U225:U229))</f>
        <v>0.67370245082973224</v>
      </c>
      <c r="AT225" s="2">
        <f>ABS(AVERAGE(eod_group_score_df_negative!V225:V229))</f>
        <v>0.51751531836982634</v>
      </c>
      <c r="AU225" s="2">
        <f>ABS(AVERAGE(eod_group_score_df_negative!W225:W229))</f>
        <v>0.75056382103800501</v>
      </c>
      <c r="AV225" s="2">
        <f>ABS(AVERAGE(eod_group_score_df_negative!X225:X229))</f>
        <v>0.94435769965369754</v>
      </c>
      <c r="AW225" s="2">
        <f>ABS(AVERAGE(eod_group_score_df_negative!Y225:Y229))</f>
        <v>0.3336214676641493</v>
      </c>
      <c r="AX225" t="s">
        <v>277</v>
      </c>
      <c r="AY225" s="4">
        <f t="shared" si="701"/>
        <v>-0.27227228967620476</v>
      </c>
      <c r="AZ225" s="4">
        <f t="shared" si="702"/>
        <v>-0.26463927864374387</v>
      </c>
      <c r="BA225" s="4">
        <f t="shared" si="703"/>
        <v>-0.65210899243328657</v>
      </c>
      <c r="BB225" s="4">
        <f t="shared" si="704"/>
        <v>-0.53525832821959674</v>
      </c>
      <c r="BC225" s="4">
        <f t="shared" si="705"/>
        <v>0.40195181551454617</v>
      </c>
      <c r="BD225" s="4">
        <f t="shared" si="706"/>
        <v>-7.8596068914318293E-2</v>
      </c>
      <c r="BE225" s="4">
        <f t="shared" si="707"/>
        <v>-0.40682749692950465</v>
      </c>
      <c r="BF225" s="4">
        <f t="shared" si="708"/>
        <v>-0.3948658295518489</v>
      </c>
      <c r="BG225" s="4">
        <f t="shared" si="709"/>
        <v>-0.48063362792463793</v>
      </c>
      <c r="BH225" s="4">
        <f t="shared" si="710"/>
        <v>-0.15524731556532284</v>
      </c>
      <c r="BI225" s="4">
        <f t="shared" si="711"/>
        <v>0.27437468252773134</v>
      </c>
      <c r="BJ225" s="4">
        <f t="shared" si="712"/>
        <v>-0.76951558482995797</v>
      </c>
      <c r="BK225" s="4">
        <f t="shared" si="713"/>
        <v>-2.6132674607618672E-2</v>
      </c>
      <c r="BL225" s="4">
        <f t="shared" si="714"/>
        <v>-0.16457541510143481</v>
      </c>
      <c r="BM225" s="4">
        <f t="shared" si="715"/>
        <v>-0.10097717401787495</v>
      </c>
      <c r="BN225" s="4">
        <f t="shared" si="716"/>
        <v>-0.72936963405813882</v>
      </c>
      <c r="BO225" s="4">
        <f t="shared" si="717"/>
        <v>-0.38017804830737784</v>
      </c>
      <c r="BP225" s="4">
        <f t="shared" si="718"/>
        <v>-0.6718347726824615</v>
      </c>
      <c r="BQ225" s="4">
        <f t="shared" si="719"/>
        <v>-0.4028327284588013</v>
      </c>
      <c r="BR225" s="4">
        <f t="shared" si="720"/>
        <v>-0.41115510099704572</v>
      </c>
      <c r="BS225" s="4">
        <f t="shared" si="721"/>
        <v>-0.66892739193992556</v>
      </c>
      <c r="BT225" s="4">
        <f t="shared" si="722"/>
        <v>-0.35782803189582002</v>
      </c>
      <c r="BU225" s="4">
        <f t="shared" si="723"/>
        <v>-0.48740380897823971</v>
      </c>
      <c r="BV225" t="s">
        <v>277</v>
      </c>
      <c r="BW225" s="1">
        <f t="shared" si="697"/>
        <v>45184</v>
      </c>
      <c r="BX225">
        <f>group_stock_price_index[[#This Row],[VNINDEX]]</f>
        <v>1227.3599999999999</v>
      </c>
      <c r="BY225" s="5">
        <f t="shared" si="724"/>
        <v>0</v>
      </c>
      <c r="BZ225" s="5">
        <f t="shared" si="725"/>
        <v>0</v>
      </c>
      <c r="CA225" s="5">
        <f t="shared" si="726"/>
        <v>0.43831204831336501</v>
      </c>
      <c r="CB225" s="5">
        <f t="shared" si="727"/>
        <v>8.479734992890417E-2</v>
      </c>
      <c r="CC225" s="5">
        <f t="shared" si="728"/>
        <v>0</v>
      </c>
      <c r="CD225" s="5">
        <f t="shared" ref="CD225:CE225" si="831">IF(AVERAGE(BS225:BS229)&lt;0,0,AVERAGE(BS225:BS229))</f>
        <v>0</v>
      </c>
      <c r="CE225" s="5">
        <f t="shared" si="831"/>
        <v>0</v>
      </c>
      <c r="CF225" s="5">
        <f t="shared" ref="CF225:CG225" si="832">IF(AVERAGE(BE225:BE229)&lt;0,0,AVERAGE(BE225:BE229))</f>
        <v>6.7665537596938871E-2</v>
      </c>
      <c r="CG225" s="5">
        <f t="shared" si="832"/>
        <v>0</v>
      </c>
      <c r="CH225" s="5">
        <f t="shared" si="731"/>
        <v>0</v>
      </c>
      <c r="CI225" s="5">
        <f t="shared" si="732"/>
        <v>0.17870452505200429</v>
      </c>
      <c r="CJ225" s="5">
        <f t="shared" si="733"/>
        <v>0</v>
      </c>
      <c r="CK225" s="5">
        <f t="shared" si="734"/>
        <v>0</v>
      </c>
      <c r="CL225" s="5">
        <f t="shared" si="735"/>
        <v>0.12864568764529732</v>
      </c>
      <c r="CM225" s="5">
        <f t="shared" si="736"/>
        <v>0</v>
      </c>
      <c r="CN225" s="5">
        <f t="shared" si="737"/>
        <v>0</v>
      </c>
      <c r="CO225" s="5">
        <f t="shared" si="738"/>
        <v>8.3864365406147584E-2</v>
      </c>
      <c r="CP225" s="5">
        <f t="shared" si="739"/>
        <v>0</v>
      </c>
      <c r="CQ225" s="5">
        <f t="shared" si="740"/>
        <v>0.1909040233010339</v>
      </c>
      <c r="CR225" s="5">
        <f t="shared" ref="CR225:CS225" si="833">IF(AVERAGE(BH225:BH229)&lt;0,0,AVERAGE(BH225:BH229))</f>
        <v>1.0538264663549114E-2</v>
      </c>
      <c r="CS225" s="5">
        <f t="shared" si="833"/>
        <v>0.26542437385180984</v>
      </c>
      <c r="CT225" s="5">
        <f t="shared" si="742"/>
        <v>0</v>
      </c>
      <c r="CU225" s="5">
        <f t="shared" si="743"/>
        <v>0</v>
      </c>
    </row>
    <row r="226" spans="1:99" x14ac:dyDescent="0.25">
      <c r="A226" s="1">
        <f>eod_group_score_df_positive[[#This Row],[date]]</f>
        <v>45183</v>
      </c>
      <c r="B226" s="1" t="s">
        <v>277</v>
      </c>
      <c r="C226" s="2">
        <f>AVERAGE(eod_group_score_df_positive!C226:C230)</f>
        <v>0.3900646948599818</v>
      </c>
      <c r="D226" s="2">
        <f>AVERAGE(eod_group_score_df_positive!D226:D230)</f>
        <v>7.2320608924526006E-2</v>
      </c>
      <c r="E226" s="2">
        <f>AVERAGE(eod_group_score_df_positive!E226:E230)</f>
        <v>0.31536352885920788</v>
      </c>
      <c r="F226" s="2">
        <f>AVERAGE(eod_group_score_df_positive!F226:F230)</f>
        <v>0.58672034625717673</v>
      </c>
      <c r="G226" s="2">
        <f>AVERAGE(eod_group_score_df_positive!G226:G230)</f>
        <v>1.5289331884082613</v>
      </c>
      <c r="H226" s="2">
        <f>AVERAGE(eod_group_score_df_positive!H226:H230)</f>
        <v>0.25426733859546435</v>
      </c>
      <c r="I226" s="2">
        <f>AVERAGE(eod_group_score_df_positive!I226:I230)</f>
        <v>0.68601444691308644</v>
      </c>
      <c r="J226" s="2">
        <f>AVERAGE(eod_group_score_df_positive!J226:J230)</f>
        <v>0.37265761544359821</v>
      </c>
      <c r="K226" s="2">
        <f>AVERAGE(eod_group_score_df_positive!K226:K230)</f>
        <v>0.3420349810345279</v>
      </c>
      <c r="L226" s="2">
        <f>AVERAGE(eod_group_score_df_positive!L226:L230)</f>
        <v>0.19515312610759009</v>
      </c>
      <c r="M226" s="2">
        <f>AVERAGE(eod_group_score_df_positive!M226:M230)</f>
        <v>0.28459353744287275</v>
      </c>
      <c r="N226" s="2">
        <f>AVERAGE(eod_group_score_df_positive!N226:N230)</f>
        <v>0.64756615658071581</v>
      </c>
      <c r="O226" s="2">
        <f>AVERAGE(eod_group_score_df_positive!O226:O230)</f>
        <v>0.23377060558289081</v>
      </c>
      <c r="P226" s="2">
        <f>AVERAGE(eod_group_score_df_positive!P226:P230)</f>
        <v>0.45675171089959338</v>
      </c>
      <c r="Q226" s="2">
        <f>AVERAGE(eod_group_score_df_positive!Q226:Q230)</f>
        <v>0.26555069295521327</v>
      </c>
      <c r="R226" s="2">
        <f>AVERAGE(eod_group_score_df_positive!R226:R230)</f>
        <v>0.18000104289611862</v>
      </c>
      <c r="S226" s="2">
        <f>AVERAGE(eod_group_score_df_positive!S226:S230)</f>
        <v>0.4864517675326282</v>
      </c>
      <c r="T226" s="2">
        <f>AVERAGE(eod_group_score_df_positive!T226:T230)</f>
        <v>0.19180437520892993</v>
      </c>
      <c r="U226" s="2">
        <f>AVERAGE(eod_group_score_df_positive!U226:U230)</f>
        <v>0.3476446515577038</v>
      </c>
      <c r="V226" s="2">
        <f>AVERAGE(eod_group_score_df_positive!V226:V230)</f>
        <v>0.74263925497226968</v>
      </c>
      <c r="W226" s="2">
        <f>AVERAGE(eod_group_score_df_positive!W226:W230)</f>
        <v>0.1716498481423048</v>
      </c>
      <c r="X226" s="2">
        <f>AVERAGE(eod_group_score_df_positive!X226:X230)</f>
        <v>0.49799522885976233</v>
      </c>
      <c r="Y226" s="2">
        <f>AVERAGE(eod_group_score_df_positive!Y226:Y230)</f>
        <v>0.12570284622109504</v>
      </c>
      <c r="Z226" s="1" t="s">
        <v>277</v>
      </c>
      <c r="AA226" s="2">
        <f>ABS(AVERAGE(eod_group_score_df_negative!C226:C230))</f>
        <v>0.51443256314770269</v>
      </c>
      <c r="AB226" s="2">
        <f>ABS(AVERAGE(eod_group_score_df_negative!D226:D230))</f>
        <v>0.13478835600263397</v>
      </c>
      <c r="AC226" s="2">
        <f>ABS(AVERAGE(eod_group_score_df_negative!E226:E230))</f>
        <v>1.4358443323907941</v>
      </c>
      <c r="AD226" s="2">
        <f>ABS(AVERAGE(eod_group_score_df_negative!F226:F230))</f>
        <v>0.98526351427156522</v>
      </c>
      <c r="AE226" s="2">
        <f>ABS(AVERAGE(eod_group_score_df_negative!G226:G230))</f>
        <v>0.65894099912320525</v>
      </c>
      <c r="AF226" s="2">
        <f>ABS(AVERAGE(eod_group_score_df_negative!H226:H230))</f>
        <v>0.26566242396993134</v>
      </c>
      <c r="AG226" s="2">
        <f>ABS(AVERAGE(eod_group_score_df_negative!I226:I230))</f>
        <v>0.59685775948626962</v>
      </c>
      <c r="AH226" s="2">
        <f>ABS(AVERAGE(eod_group_score_df_negative!J226:J230))</f>
        <v>0.66863899874224897</v>
      </c>
      <c r="AI226" s="2">
        <f>ABS(AVERAGE(eod_group_score_df_negative!K226:K230))</f>
        <v>0.83759609386419298</v>
      </c>
      <c r="AJ226" s="2">
        <f>ABS(AVERAGE(eod_group_score_df_negative!L226:L230))</f>
        <v>0.31047950167109045</v>
      </c>
      <c r="AK226" s="2">
        <f>ABS(AVERAGE(eod_group_score_df_negative!M226:M230))</f>
        <v>0.24654082581103803</v>
      </c>
      <c r="AL226" s="2">
        <f>ABS(AVERAGE(eod_group_score_df_negative!N226:N230))</f>
        <v>0.6268884307084861</v>
      </c>
      <c r="AM226" s="2">
        <f>ABS(AVERAGE(eod_group_score_df_negative!O226:O230))</f>
        <v>0.26046368128309594</v>
      </c>
      <c r="AN226" s="2">
        <f>ABS(AVERAGE(eod_group_score_df_negative!P226:P230))</f>
        <v>0.45073539135417534</v>
      </c>
      <c r="AO226" s="2">
        <f>ABS(AVERAGE(eod_group_score_df_negative!Q226:Q230))</f>
        <v>0.4116903749599895</v>
      </c>
      <c r="AP226" s="2">
        <f>ABS(AVERAGE(eod_group_score_df_negative!R226:R230))</f>
        <v>1.092831557171646</v>
      </c>
      <c r="AQ226" s="2">
        <f>ABS(AVERAGE(eod_group_score_df_negative!S226:S230))</f>
        <v>0.83335799778631325</v>
      </c>
      <c r="AR226" s="2">
        <f>ABS(AVERAGE(eod_group_score_df_negative!T226:T230))</f>
        <v>0.64772847507810238</v>
      </c>
      <c r="AS226" s="2">
        <f>ABS(AVERAGE(eod_group_score_df_negative!U226:U230))</f>
        <v>0.65301037044665966</v>
      </c>
      <c r="AT226" s="2">
        <f>ABS(AVERAGE(eod_group_score_df_negative!V226:V230))</f>
        <v>0.50578746986836809</v>
      </c>
      <c r="AU226" s="2">
        <f>ABS(AVERAGE(eod_group_score_df_negative!W226:W230))</f>
        <v>0.63691941392951124</v>
      </c>
      <c r="AV226" s="2">
        <f>ABS(AVERAGE(eod_group_score_df_negative!X226:X230))</f>
        <v>0.94426718421757772</v>
      </c>
      <c r="AW226" s="2">
        <f>ABS(AVERAGE(eod_group_score_df_negative!Y226:Y230))</f>
        <v>0.32146463005294251</v>
      </c>
      <c r="AX226" t="s">
        <v>277</v>
      </c>
      <c r="AY226" s="4">
        <f t="shared" si="701"/>
        <v>-0.13749944202336575</v>
      </c>
      <c r="AZ226" s="4">
        <f t="shared" si="702"/>
        <v>-0.30161778414603063</v>
      </c>
      <c r="BA226" s="4">
        <f t="shared" si="703"/>
        <v>-0.63983312793707636</v>
      </c>
      <c r="BB226" s="4">
        <f t="shared" si="704"/>
        <v>-0.2535287912436564</v>
      </c>
      <c r="BC226" s="4">
        <f t="shared" si="705"/>
        <v>0.39764269547265435</v>
      </c>
      <c r="BD226" s="4">
        <f t="shared" si="706"/>
        <v>-2.1916586037010594E-2</v>
      </c>
      <c r="BE226" s="4">
        <f t="shared" si="707"/>
        <v>6.9497715346919356E-2</v>
      </c>
      <c r="BF226" s="4">
        <f t="shared" si="708"/>
        <v>-0.28424310543837511</v>
      </c>
      <c r="BG226" s="4">
        <f t="shared" si="709"/>
        <v>-0.42009838785589154</v>
      </c>
      <c r="BH226" s="4">
        <f t="shared" si="710"/>
        <v>-0.22808333408021217</v>
      </c>
      <c r="BI226" s="4">
        <f t="shared" si="711"/>
        <v>7.1644228399591378E-2</v>
      </c>
      <c r="BJ226" s="4">
        <f t="shared" si="712"/>
        <v>1.6224764756986573E-2</v>
      </c>
      <c r="BK226" s="4">
        <f t="shared" si="713"/>
        <v>-5.400895164410769E-2</v>
      </c>
      <c r="BL226" s="4">
        <f t="shared" si="714"/>
        <v>6.6296474412433455E-3</v>
      </c>
      <c r="BM226" s="4">
        <f t="shared" si="715"/>
        <v>-0.21578679871651604</v>
      </c>
      <c r="BN226" s="4">
        <f t="shared" si="716"/>
        <v>-0.71716462496869504</v>
      </c>
      <c r="BO226" s="4">
        <f t="shared" si="717"/>
        <v>-0.2628456307639554</v>
      </c>
      <c r="BP226" s="4">
        <f t="shared" si="718"/>
        <v>-0.54306880274344738</v>
      </c>
      <c r="BQ226" s="4">
        <f t="shared" si="719"/>
        <v>-0.30516582855627167</v>
      </c>
      <c r="BR226" s="4">
        <f t="shared" si="720"/>
        <v>0.18972021376275475</v>
      </c>
      <c r="BS226" s="4">
        <f t="shared" si="721"/>
        <v>-0.57542326627039386</v>
      </c>
      <c r="BT226" s="4">
        <f t="shared" si="722"/>
        <v>-0.3094249363440108</v>
      </c>
      <c r="BU226" s="4">
        <f t="shared" si="723"/>
        <v>-0.4377818026100781</v>
      </c>
      <c r="BV226" t="s">
        <v>277</v>
      </c>
      <c r="BW226" s="1">
        <f t="shared" si="697"/>
        <v>45183</v>
      </c>
      <c r="BX226">
        <f>group_stock_price_index[[#This Row],[VNINDEX]]</f>
        <v>1223.81</v>
      </c>
      <c r="BY226" s="5">
        <f t="shared" si="724"/>
        <v>0</v>
      </c>
      <c r="BZ226" s="5">
        <f t="shared" si="725"/>
        <v>0</v>
      </c>
      <c r="CA226" s="5">
        <f t="shared" si="726"/>
        <v>0.51944576372703399</v>
      </c>
      <c r="CB226" s="5">
        <f t="shared" si="727"/>
        <v>0.34252198196210298</v>
      </c>
      <c r="CC226" s="5">
        <f t="shared" si="728"/>
        <v>0</v>
      </c>
      <c r="CD226" s="5">
        <f t="shared" ref="CD226:CE226" si="834">IF(AVERAGE(BS226:BS230)&lt;0,0,AVERAGE(BS226:BS230))</f>
        <v>0</v>
      </c>
      <c r="CE226" s="5">
        <f t="shared" si="834"/>
        <v>0.11853711189366992</v>
      </c>
      <c r="CF226" s="5">
        <f t="shared" ref="CF226:CG226" si="835">IF(AVERAGE(BE226:BE230)&lt;0,0,AVERAGE(BE226:BE230))</f>
        <v>0.31810320697544903</v>
      </c>
      <c r="CG226" s="5">
        <f t="shared" si="835"/>
        <v>0.23519931031894648</v>
      </c>
      <c r="CH226" s="5">
        <f t="shared" si="731"/>
        <v>0.29286370380097504</v>
      </c>
      <c r="CI226" s="5">
        <f t="shared" si="732"/>
        <v>0.39145147331283087</v>
      </c>
      <c r="CJ226" s="5">
        <f t="shared" si="733"/>
        <v>3.5186273843675321E-2</v>
      </c>
      <c r="CK226" s="5">
        <f t="shared" si="734"/>
        <v>0</v>
      </c>
      <c r="CL226" s="5">
        <f t="shared" si="735"/>
        <v>0.26425103207787598</v>
      </c>
      <c r="CM226" s="5">
        <f t="shared" si="736"/>
        <v>0.23514478441179437</v>
      </c>
      <c r="CN226" s="5">
        <f t="shared" si="737"/>
        <v>5.4600617268111287E-2</v>
      </c>
      <c r="CO226" s="5">
        <f t="shared" si="738"/>
        <v>0.25842558054641818</v>
      </c>
      <c r="CP226" s="5">
        <f t="shared" si="739"/>
        <v>0</v>
      </c>
      <c r="CQ226" s="5">
        <f t="shared" si="740"/>
        <v>0.45314859838089638</v>
      </c>
      <c r="CR226" s="5">
        <f t="shared" ref="CR226:CS226" si="836">IF(AVERAGE(BH226:BH230)&lt;0,0,AVERAGE(BH226:BH230))</f>
        <v>0.21819203259277664</v>
      </c>
      <c r="CS226" s="5">
        <f t="shared" si="836"/>
        <v>0.38652029207411243</v>
      </c>
      <c r="CT226" s="5">
        <f t="shared" si="742"/>
        <v>0</v>
      </c>
      <c r="CU226" s="5">
        <f t="shared" si="743"/>
        <v>0</v>
      </c>
    </row>
    <row r="227" spans="1:99" x14ac:dyDescent="0.25">
      <c r="A227" s="1">
        <f>eod_group_score_df_positive[[#This Row],[date]]</f>
        <v>45182</v>
      </c>
      <c r="B227" s="1" t="s">
        <v>277</v>
      </c>
      <c r="C227" s="2">
        <f>AVERAGE(eod_group_score_df_positive!C227:C231)</f>
        <v>0.38942995851875006</v>
      </c>
      <c r="D227" s="2">
        <f>AVERAGE(eod_group_score_df_positive!D227:D231)</f>
        <v>5.7960049139801205E-2</v>
      </c>
      <c r="E227" s="2">
        <f>AVERAGE(eod_group_score_df_positive!E227:E231)</f>
        <v>0.43713978967028755</v>
      </c>
      <c r="F227" s="2">
        <f>AVERAGE(eod_group_score_df_positive!F227:F231)</f>
        <v>0.61105384223179859</v>
      </c>
      <c r="G227" s="2">
        <f>AVERAGE(eod_group_score_df_positive!G227:G231)</f>
        <v>1.6287630507835467</v>
      </c>
      <c r="H227" s="2">
        <f>AVERAGE(eod_group_score_df_positive!H227:H231)</f>
        <v>0.24429213804352901</v>
      </c>
      <c r="I227" s="2">
        <f>AVERAGE(eod_group_score_df_positive!I227:I231)</f>
        <v>0.70126797890594517</v>
      </c>
      <c r="J227" s="2">
        <f>AVERAGE(eod_group_score_df_positive!J227:J231)</f>
        <v>0.52778418854441667</v>
      </c>
      <c r="K227" s="2">
        <f>AVERAGE(eod_group_score_df_positive!K227:K231)</f>
        <v>0.3821991596951646</v>
      </c>
      <c r="L227" s="2">
        <f>AVERAGE(eod_group_score_df_positive!L227:L231)</f>
        <v>0.22768945315127725</v>
      </c>
      <c r="M227" s="2">
        <f>AVERAGE(eod_group_score_df_positive!M227:M231)</f>
        <v>0.29464382856545063</v>
      </c>
      <c r="N227" s="2">
        <f>AVERAGE(eod_group_score_df_positive!N227:N231)</f>
        <v>0.66054160335942724</v>
      </c>
      <c r="O227" s="2">
        <f>AVERAGE(eod_group_score_df_positive!O227:O231)</f>
        <v>0.28497098979157848</v>
      </c>
      <c r="P227" s="2">
        <f>AVERAGE(eod_group_score_df_positive!P227:P231)</f>
        <v>0.39540404839201682</v>
      </c>
      <c r="Q227" s="2">
        <f>AVERAGE(eod_group_score_df_positive!Q227:Q231)</f>
        <v>0.2944152100546561</v>
      </c>
      <c r="R227" s="2">
        <f>AVERAGE(eod_group_score_df_positive!R227:R231)</f>
        <v>0.21757624492147798</v>
      </c>
      <c r="S227" s="2">
        <f>AVERAGE(eod_group_score_df_positive!S227:S231)</f>
        <v>0.48691577651194223</v>
      </c>
      <c r="T227" s="2">
        <f>AVERAGE(eod_group_score_df_positive!T227:T231)</f>
        <v>0.20849810105199026</v>
      </c>
      <c r="U227" s="2">
        <f>AVERAGE(eod_group_score_df_positive!U227:U231)</f>
        <v>0.36020444596917556</v>
      </c>
      <c r="V227" s="2">
        <f>AVERAGE(eod_group_score_df_positive!V227:V231)</f>
        <v>0.73588949195851172</v>
      </c>
      <c r="W227" s="2">
        <f>AVERAGE(eod_group_score_df_positive!W227:W231)</f>
        <v>0.14205943194774734</v>
      </c>
      <c r="X227" s="2">
        <f>AVERAGE(eod_group_score_df_positive!X227:X231)</f>
        <v>0.57931023432510931</v>
      </c>
      <c r="Y227" s="2">
        <f>AVERAGE(eod_group_score_df_positive!Y227:Y231)</f>
        <v>0.12329155477975477</v>
      </c>
      <c r="Z227" s="1" t="s">
        <v>277</v>
      </c>
      <c r="AA227" s="2">
        <f>ABS(AVERAGE(eod_group_score_df_negative!C227:C231))</f>
        <v>0.52405527105644567</v>
      </c>
      <c r="AB227" s="2">
        <f>ABS(AVERAGE(eod_group_score_df_negative!D227:D231))</f>
        <v>0.15823714659330662</v>
      </c>
      <c r="AC227" s="2">
        <f>ABS(AVERAGE(eod_group_score_df_negative!E227:E231))</f>
        <v>1.0789362567573539</v>
      </c>
      <c r="AD227" s="2">
        <f>ABS(AVERAGE(eod_group_score_df_negative!F227:F231))</f>
        <v>0.84523512506553722</v>
      </c>
      <c r="AE227" s="2">
        <f>ABS(AVERAGE(eod_group_score_df_negative!G227:G231))</f>
        <v>0.52038118454937987</v>
      </c>
      <c r="AF227" s="2">
        <f>ABS(AVERAGE(eod_group_score_df_negative!H227:H231))</f>
        <v>0.28718968462698291</v>
      </c>
      <c r="AG227" s="2">
        <f>ABS(AVERAGE(eod_group_score_df_negative!I227:I231))</f>
        <v>0.50676562531509672</v>
      </c>
      <c r="AH227" s="2">
        <f>ABS(AVERAGE(eod_group_score_df_negative!J227:J231))</f>
        <v>0.66634951217264382</v>
      </c>
      <c r="AI227" s="2">
        <f>ABS(AVERAGE(eod_group_score_df_negative!K227:K231))</f>
        <v>0.64923973943967339</v>
      </c>
      <c r="AJ227" s="2">
        <f>ABS(AVERAGE(eod_group_score_df_negative!L227:L231))</f>
        <v>0.32943167935663642</v>
      </c>
      <c r="AK227" s="2">
        <f>ABS(AVERAGE(eod_group_score_df_negative!M227:M231))</f>
        <v>0.24475474198165417</v>
      </c>
      <c r="AL227" s="2">
        <f>ABS(AVERAGE(eod_group_score_df_negative!N227:N231))</f>
        <v>0.56853861360449731</v>
      </c>
      <c r="AM227" s="2">
        <f>ABS(AVERAGE(eod_group_score_df_negative!O227:O231))</f>
        <v>0.19967924734087023</v>
      </c>
      <c r="AN227" s="2">
        <f>ABS(AVERAGE(eod_group_score_df_negative!P227:P231))</f>
        <v>0.35496188962586273</v>
      </c>
      <c r="AO227" s="2">
        <f>ABS(AVERAGE(eod_group_score_df_negative!Q227:Q231))</f>
        <v>0.38283788550629561</v>
      </c>
      <c r="AP227" s="2">
        <f>ABS(AVERAGE(eod_group_score_df_negative!R227:R231))</f>
        <v>0.86376185091690938</v>
      </c>
      <c r="AQ227" s="2">
        <f>ABS(AVERAGE(eod_group_score_df_negative!S227:S231))</f>
        <v>0.64646580836111689</v>
      </c>
      <c r="AR227" s="2">
        <f>ABS(AVERAGE(eod_group_score_df_negative!T227:T231))</f>
        <v>0.52932072033429145</v>
      </c>
      <c r="AS227" s="2">
        <f>ABS(AVERAGE(eod_group_score_df_negative!U227:U231))</f>
        <v>0.46191055537573505</v>
      </c>
      <c r="AT227" s="2">
        <f>ABS(AVERAGE(eod_group_score_df_negative!V227:V231))</f>
        <v>0.36109293435810119</v>
      </c>
      <c r="AU227" s="2">
        <f>ABS(AVERAGE(eod_group_score_df_negative!W227:W231))</f>
        <v>0.53829704842974979</v>
      </c>
      <c r="AV227" s="2">
        <f>ABS(AVERAGE(eod_group_score_df_negative!X227:X231))</f>
        <v>0.78410037592558712</v>
      </c>
      <c r="AW227" s="2">
        <f>ABS(AVERAGE(eod_group_score_df_negative!Y227:Y231))</f>
        <v>0.37481131818645508</v>
      </c>
      <c r="AX227" t="s">
        <v>277</v>
      </c>
      <c r="AY227" s="4">
        <f t="shared" si="701"/>
        <v>-0.14737546725336909</v>
      </c>
      <c r="AZ227" s="4">
        <f t="shared" si="702"/>
        <v>-0.46382237805385768</v>
      </c>
      <c r="BA227" s="4">
        <f t="shared" si="703"/>
        <v>-0.42332735788507675</v>
      </c>
      <c r="BB227" s="4">
        <f t="shared" si="704"/>
        <v>-0.16080687836861499</v>
      </c>
      <c r="BC227" s="4">
        <f t="shared" si="705"/>
        <v>0.51573172615027663</v>
      </c>
      <c r="BD227" s="4">
        <f t="shared" si="706"/>
        <v>-8.0713102035942841E-2</v>
      </c>
      <c r="BE227" s="4">
        <f t="shared" si="707"/>
        <v>0.16100740319741888</v>
      </c>
      <c r="BF227" s="4">
        <f t="shared" si="708"/>
        <v>-0.11603836617710447</v>
      </c>
      <c r="BG227" s="4">
        <f t="shared" si="709"/>
        <v>-0.25890101679168792</v>
      </c>
      <c r="BH227" s="4">
        <f t="shared" si="710"/>
        <v>-0.18262137310670754</v>
      </c>
      <c r="BI227" s="4">
        <f t="shared" si="711"/>
        <v>9.249020911048135E-2</v>
      </c>
      <c r="BJ227" s="4">
        <f t="shared" si="712"/>
        <v>7.4855154679973473E-2</v>
      </c>
      <c r="BK227" s="4">
        <f t="shared" si="713"/>
        <v>0.17598617707350694</v>
      </c>
      <c r="BL227" s="4">
        <f t="shared" si="714"/>
        <v>5.3896581277374622E-2</v>
      </c>
      <c r="BM227" s="4">
        <f t="shared" si="715"/>
        <v>-0.13056075495439592</v>
      </c>
      <c r="BN227" s="4">
        <f t="shared" si="716"/>
        <v>-0.59757961777387325</v>
      </c>
      <c r="BO227" s="4">
        <f t="shared" si="717"/>
        <v>-0.14077344645320364</v>
      </c>
      <c r="BP227" s="4">
        <f t="shared" si="718"/>
        <v>-0.43482574581048256</v>
      </c>
      <c r="BQ227" s="4">
        <f t="shared" si="719"/>
        <v>-0.12371275215776006</v>
      </c>
      <c r="BR227" s="4">
        <f t="shared" si="720"/>
        <v>0.34166140551483742</v>
      </c>
      <c r="BS227" s="4">
        <f t="shared" si="721"/>
        <v>-0.58239706376008837</v>
      </c>
      <c r="BT227" s="4">
        <f t="shared" si="722"/>
        <v>-0.1502043038691199</v>
      </c>
      <c r="BU227" s="4">
        <f t="shared" si="723"/>
        <v>-0.50495545610668024</v>
      </c>
      <c r="BV227" t="s">
        <v>277</v>
      </c>
      <c r="BW227" s="1">
        <f t="shared" si="697"/>
        <v>45182</v>
      </c>
      <c r="BX227">
        <f>group_stock_price_index[[#This Row],[VNINDEX]]</f>
        <v>1238.3900000000001</v>
      </c>
      <c r="BY227" s="5">
        <f t="shared" si="724"/>
        <v>5.5833292086809684E-2</v>
      </c>
      <c r="BZ227" s="5">
        <f t="shared" si="725"/>
        <v>0.11702538581355777</v>
      </c>
      <c r="CA227" s="5">
        <f t="shared" si="726"/>
        <v>0.63099691320245643</v>
      </c>
      <c r="CB227" s="5">
        <f t="shared" si="727"/>
        <v>0.57844608221658533</v>
      </c>
      <c r="CC227" s="5">
        <f t="shared" si="728"/>
        <v>0</v>
      </c>
      <c r="CD227" s="5">
        <f t="shared" ref="CD227:CE227" si="837">IF(AVERAGE(BS227:BS231)&lt;0,0,AVERAGE(BS227:BS231))</f>
        <v>0.16115612263342061</v>
      </c>
      <c r="CE227" s="5">
        <f t="shared" si="837"/>
        <v>0.34801375855554328</v>
      </c>
      <c r="CF227" s="5">
        <f t="shared" ref="CF227:CG227" si="838">IF(AVERAGE(BE227:BE231)&lt;0,0,AVERAGE(BE227:BE231))</f>
        <v>0.45318434184238426</v>
      </c>
      <c r="CG227" s="5">
        <f t="shared" si="838"/>
        <v>0.46414512536535496</v>
      </c>
      <c r="CH227" s="5">
        <f t="shared" si="731"/>
        <v>0.42508975625027628</v>
      </c>
      <c r="CI227" s="5">
        <f t="shared" si="732"/>
        <v>0.56912029250068863</v>
      </c>
      <c r="CJ227" s="5">
        <f t="shared" si="733"/>
        <v>0.31329277427029456</v>
      </c>
      <c r="CK227" s="5">
        <f t="shared" si="734"/>
        <v>0.20252986317258753</v>
      </c>
      <c r="CL227" s="5">
        <f t="shared" si="735"/>
        <v>0.39687610217345559</v>
      </c>
      <c r="CM227" s="5">
        <f t="shared" si="736"/>
        <v>0.46571048210384064</v>
      </c>
      <c r="CN227" s="5">
        <f t="shared" si="737"/>
        <v>0.2690676046153439</v>
      </c>
      <c r="CO227" s="5">
        <f t="shared" si="738"/>
        <v>0.43973002753775903</v>
      </c>
      <c r="CP227" s="5">
        <f t="shared" si="739"/>
        <v>0</v>
      </c>
      <c r="CQ227" s="5">
        <f t="shared" si="740"/>
        <v>0.5905700388198476</v>
      </c>
      <c r="CR227" s="5">
        <f t="shared" ref="CR227:CS227" si="839">IF(AVERAGE(BH227:BH231)&lt;0,0,AVERAGE(BH227:BH231))</f>
        <v>0.41343073492603466</v>
      </c>
      <c r="CS227" s="5">
        <f t="shared" si="839"/>
        <v>0.54834085672044963</v>
      </c>
      <c r="CT227" s="5">
        <f t="shared" si="742"/>
        <v>0</v>
      </c>
      <c r="CU227" s="5">
        <f t="shared" si="743"/>
        <v>0.16348806822564468</v>
      </c>
    </row>
    <row r="228" spans="1:99" x14ac:dyDescent="0.25">
      <c r="A228" s="1">
        <f>eod_group_score_df_positive[[#This Row],[date]]</f>
        <v>45181</v>
      </c>
      <c r="B228" s="1" t="s">
        <v>277</v>
      </c>
      <c r="C228" s="2">
        <f>AVERAGE(eod_group_score_df_positive!C228:C232)</f>
        <v>0.49064768816468901</v>
      </c>
      <c r="D228" s="2">
        <f>AVERAGE(eod_group_score_df_positive!D228:D232)</f>
        <v>7.5139720270572211E-2</v>
      </c>
      <c r="E228" s="2">
        <f>AVERAGE(eod_group_score_df_positive!E228:E232)</f>
        <v>0.61917931327386933</v>
      </c>
      <c r="F228" s="2">
        <f>AVERAGE(eod_group_score_df_positive!F228:F232)</f>
        <v>1.827557850688277</v>
      </c>
      <c r="G228" s="2">
        <f>AVERAGE(eod_group_score_df_positive!G228:G232)</f>
        <v>2.1027821936905897</v>
      </c>
      <c r="H228" s="2">
        <f>AVERAGE(eod_group_score_df_positive!H228:H232)</f>
        <v>0.50442686403071579</v>
      </c>
      <c r="I228" s="2">
        <f>AVERAGE(eod_group_score_df_positive!I228:I232)</f>
        <v>0.81402585089288271</v>
      </c>
      <c r="J228" s="2">
        <f>AVERAGE(eod_group_score_df_positive!J228:J232)</f>
        <v>1.3221439689680357</v>
      </c>
      <c r="K228" s="2">
        <f>AVERAGE(eod_group_score_df_positive!K228:K232)</f>
        <v>0.60913713257327184</v>
      </c>
      <c r="L228" s="2">
        <f>AVERAGE(eod_group_score_df_positive!L228:L232)</f>
        <v>0.34054675588788946</v>
      </c>
      <c r="M228" s="2">
        <f>AVERAGE(eod_group_score_df_positive!M228:M232)</f>
        <v>0.32154723718716</v>
      </c>
      <c r="N228" s="2">
        <f>AVERAGE(eod_group_score_df_positive!N228:N232)</f>
        <v>0.82169023758292981</v>
      </c>
      <c r="O228" s="2">
        <f>AVERAGE(eod_group_score_df_positive!O228:O232)</f>
        <v>0.35587951752572122</v>
      </c>
      <c r="P228" s="2">
        <f>AVERAGE(eod_group_score_df_positive!P228:P232)</f>
        <v>0.88516542261139597</v>
      </c>
      <c r="Q228" s="2">
        <f>AVERAGE(eod_group_score_df_positive!Q228:Q232)</f>
        <v>0.38778248461317644</v>
      </c>
      <c r="R228" s="2">
        <f>AVERAGE(eod_group_score_df_positive!R228:R232)</f>
        <v>0.3544653522855486</v>
      </c>
      <c r="S228" s="2">
        <f>AVERAGE(eod_group_score_df_positive!S228:S232)</f>
        <v>2.5971254381873452</v>
      </c>
      <c r="T228" s="2">
        <f>AVERAGE(eod_group_score_df_positive!T228:T232)</f>
        <v>0.22147933121158139</v>
      </c>
      <c r="U228" s="2">
        <f>AVERAGE(eod_group_score_df_positive!U228:U232)</f>
        <v>0.5916459804060259</v>
      </c>
      <c r="V228" s="2">
        <f>AVERAGE(eod_group_score_df_positive!V228:V232)</f>
        <v>0.74381487167173821</v>
      </c>
      <c r="W228" s="2">
        <f>AVERAGE(eod_group_score_df_positive!W228:W232)</f>
        <v>0.15647596135493974</v>
      </c>
      <c r="X228" s="2">
        <f>AVERAGE(eod_group_score_df_positive!X228:X232)</f>
        <v>0.77596697079076593</v>
      </c>
      <c r="Y228" s="2">
        <f>AVERAGE(eod_group_score_df_positive!Y228:Y232)</f>
        <v>0.39618040268665655</v>
      </c>
      <c r="Z228" s="1" t="s">
        <v>277</v>
      </c>
      <c r="AA228" s="2">
        <f>ABS(AVERAGE(eod_group_score_df_negative!C228:C232))</f>
        <v>0.40590392235871703</v>
      </c>
      <c r="AB228" s="2">
        <f>ABS(AVERAGE(eod_group_score_df_negative!D228:D232))</f>
        <v>7.968929381298534E-2</v>
      </c>
      <c r="AC228" s="2">
        <f>ABS(AVERAGE(eod_group_score_df_negative!E228:E232))</f>
        <v>0.94564276055377694</v>
      </c>
      <c r="AD228" s="2">
        <f>ABS(AVERAGE(eod_group_score_df_negative!F228:F232))</f>
        <v>0.80882591288572792</v>
      </c>
      <c r="AE228" s="2">
        <f>ABS(AVERAGE(eod_group_score_df_negative!G228:G232))</f>
        <v>0.44791801357838673</v>
      </c>
      <c r="AF228" s="2">
        <f>ABS(AVERAGE(eod_group_score_df_negative!H228:H232))</f>
        <v>0.23007176836130658</v>
      </c>
      <c r="AG228" s="2">
        <f>ABS(AVERAGE(eod_group_score_df_negative!I228:I232))</f>
        <v>0.4721834914391369</v>
      </c>
      <c r="AH228" s="2">
        <f>ABS(AVERAGE(eod_group_score_df_negative!J228:J232))</f>
        <v>0.63977662248512801</v>
      </c>
      <c r="AI228" s="2">
        <f>ABS(AVERAGE(eod_group_score_df_negative!K228:K232))</f>
        <v>0.60242179152163566</v>
      </c>
      <c r="AJ228" s="2">
        <f>ABS(AVERAGE(eod_group_score_df_negative!L228:L232))</f>
        <v>0.21899237895192397</v>
      </c>
      <c r="AK228" s="2">
        <f>ABS(AVERAGE(eod_group_score_df_negative!M228:M232))</f>
        <v>0.18062013042792419</v>
      </c>
      <c r="AL228" s="2">
        <f>ABS(AVERAGE(eod_group_score_df_negative!N228:N232))</f>
        <v>0.46320029537478646</v>
      </c>
      <c r="AM228" s="2">
        <f>ABS(AVERAGE(eod_group_score_df_negative!O228:O232))</f>
        <v>0.18954940942058041</v>
      </c>
      <c r="AN228" s="2">
        <f>ABS(AVERAGE(eod_group_score_df_negative!P228:P232))</f>
        <v>0.31096685391328671</v>
      </c>
      <c r="AO228" s="2">
        <f>ABS(AVERAGE(eod_group_score_df_negative!Q228:Q232))</f>
        <v>0.36950525821326308</v>
      </c>
      <c r="AP228" s="2">
        <f>ABS(AVERAGE(eod_group_score_df_negative!R228:R232))</f>
        <v>0.85747915400583286</v>
      </c>
      <c r="AQ228" s="2">
        <f>ABS(AVERAGE(eod_group_score_df_negative!S228:S232))</f>
        <v>0.61562762974284335</v>
      </c>
      <c r="AR228" s="2">
        <f>ABS(AVERAGE(eod_group_score_df_negative!T228:T232))</f>
        <v>0.44000080510555373</v>
      </c>
      <c r="AS228" s="2">
        <f>ABS(AVERAGE(eod_group_score_df_negative!U228:U232))</f>
        <v>0.43595351465511401</v>
      </c>
      <c r="AT228" s="2">
        <f>ABS(AVERAGE(eod_group_score_df_negative!V228:V232))</f>
        <v>0.29532381706648453</v>
      </c>
      <c r="AU228" s="2">
        <f>ABS(AVERAGE(eod_group_score_df_negative!W228:W232))</f>
        <v>0.52995129687603348</v>
      </c>
      <c r="AV228" s="2">
        <f>ABS(AVERAGE(eod_group_score_df_negative!X228:X232))</f>
        <v>0.7387762247816414</v>
      </c>
      <c r="AW228" s="2">
        <f>ABS(AVERAGE(eod_group_score_df_negative!Y228:Y232))</f>
        <v>0.28393840577802376</v>
      </c>
      <c r="AX228" t="s">
        <v>277</v>
      </c>
      <c r="AY228" s="4">
        <f t="shared" si="701"/>
        <v>9.4521904607921731E-2</v>
      </c>
      <c r="AZ228" s="4">
        <f t="shared" si="702"/>
        <v>-2.9384502441886201E-2</v>
      </c>
      <c r="BA228" s="4">
        <f t="shared" si="703"/>
        <v>-0.20862656064236043</v>
      </c>
      <c r="BB228" s="4">
        <f t="shared" si="704"/>
        <v>0.38641261256347165</v>
      </c>
      <c r="BC228" s="4">
        <f t="shared" si="705"/>
        <v>0.64878819368743412</v>
      </c>
      <c r="BD228" s="4">
        <f t="shared" si="706"/>
        <v>0.37352703404759807</v>
      </c>
      <c r="BE228" s="4">
        <f t="shared" si="707"/>
        <v>0.26577505558617165</v>
      </c>
      <c r="BF228" s="4">
        <f t="shared" si="708"/>
        <v>0.34780579267863687</v>
      </c>
      <c r="BG228" s="4">
        <f t="shared" si="709"/>
        <v>5.5427275703101792E-3</v>
      </c>
      <c r="BH228" s="4">
        <f t="shared" si="710"/>
        <v>0.21724017028900838</v>
      </c>
      <c r="BI228" s="4">
        <f t="shared" si="711"/>
        <v>0.28063772329240183</v>
      </c>
      <c r="BJ228" s="4">
        <f t="shared" si="712"/>
        <v>0.27900426768880293</v>
      </c>
      <c r="BK228" s="4">
        <f t="shared" si="713"/>
        <v>0.3049528543276479</v>
      </c>
      <c r="BL228" s="4">
        <f t="shared" si="714"/>
        <v>0.48004604504647397</v>
      </c>
      <c r="BM228" s="4">
        <f t="shared" si="715"/>
        <v>2.4135114522911619E-2</v>
      </c>
      <c r="BN228" s="4">
        <f t="shared" si="716"/>
        <v>-0.41504689291388014</v>
      </c>
      <c r="BO228" s="4">
        <f t="shared" si="717"/>
        <v>0.61676007042803282</v>
      </c>
      <c r="BP228" s="4">
        <f t="shared" si="718"/>
        <v>-0.33035228406194506</v>
      </c>
      <c r="BQ228" s="4">
        <f t="shared" si="719"/>
        <v>0.15151084298815126</v>
      </c>
      <c r="BR228" s="4">
        <f t="shared" si="720"/>
        <v>0.43159884187339348</v>
      </c>
      <c r="BS228" s="4">
        <f t="shared" si="721"/>
        <v>-0.54408581687678914</v>
      </c>
      <c r="BT228" s="4">
        <f t="shared" si="722"/>
        <v>2.4552509044327143E-2</v>
      </c>
      <c r="BU228" s="4">
        <f t="shared" si="723"/>
        <v>0.16503292588248086</v>
      </c>
      <c r="BV228" t="s">
        <v>277</v>
      </c>
      <c r="BW228" s="1">
        <f t="shared" si="697"/>
        <v>45181</v>
      </c>
      <c r="BX228">
        <f>group_stock_price_index[[#This Row],[VNINDEX]]</f>
        <v>1245.44</v>
      </c>
      <c r="BY228" s="5">
        <f t="shared" si="724"/>
        <v>0.25960587199558971</v>
      </c>
      <c r="BZ228" s="5">
        <f t="shared" si="725"/>
        <v>0.35114911101323204</v>
      </c>
      <c r="CA228" s="5">
        <f t="shared" si="726"/>
        <v>0.72099259735010324</v>
      </c>
      <c r="CB228" s="5">
        <f t="shared" si="727"/>
        <v>0.79903400735867725</v>
      </c>
      <c r="CC228" s="5">
        <f t="shared" si="728"/>
        <v>0</v>
      </c>
      <c r="CD228" s="5">
        <f t="shared" ref="CD228:CE228" si="840">IF(AVERAGE(BS228:BS232)&lt;0,0,AVERAGE(BS228:BS232))</f>
        <v>0.42914579051630664</v>
      </c>
      <c r="CE228" s="5">
        <f t="shared" si="840"/>
        <v>0.55808713120305264</v>
      </c>
      <c r="CF228" s="5">
        <f t="shared" ref="CF228:CG228" si="841">IF(AVERAGE(BE228:BE232)&lt;0,0,AVERAGE(BE228:BE232))</f>
        <v>0.5672305737611868</v>
      </c>
      <c r="CG228" s="5">
        <f t="shared" si="841"/>
        <v>0.66877071942007338</v>
      </c>
      <c r="CH228" s="5">
        <f t="shared" si="731"/>
        <v>0.56496154194879833</v>
      </c>
      <c r="CI228" s="5">
        <f t="shared" si="732"/>
        <v>0.73446497468589234</v>
      </c>
      <c r="CJ228" s="5">
        <f t="shared" si="733"/>
        <v>0.56299985761615867</v>
      </c>
      <c r="CK228" s="5">
        <f t="shared" si="734"/>
        <v>0.37611046131139592</v>
      </c>
      <c r="CL228" s="5">
        <f t="shared" si="735"/>
        <v>0.5920876859568438</v>
      </c>
      <c r="CM228" s="5">
        <f t="shared" si="736"/>
        <v>0.68691898013503072</v>
      </c>
      <c r="CN228" s="5">
        <f t="shared" si="737"/>
        <v>0.47202767749803592</v>
      </c>
      <c r="CO228" s="5">
        <f t="shared" si="738"/>
        <v>0.58941590173044356</v>
      </c>
      <c r="CP228" s="5">
        <f t="shared" si="739"/>
        <v>7.8961824278452525E-2</v>
      </c>
      <c r="CQ228" s="5">
        <f t="shared" si="740"/>
        <v>0.69722622819492608</v>
      </c>
      <c r="CR228" s="5">
        <f t="shared" ref="CR228:CS228" si="842">IF(AVERAGE(BH228:BH232)&lt;0,0,AVERAGE(BH228:BH232))</f>
        <v>0.60733925394255994</v>
      </c>
      <c r="CS228" s="5">
        <f t="shared" si="842"/>
        <v>0.72468013816871912</v>
      </c>
      <c r="CT228" s="5">
        <f t="shared" si="742"/>
        <v>0</v>
      </c>
      <c r="CU228" s="5">
        <f t="shared" si="743"/>
        <v>0.39822850012497452</v>
      </c>
    </row>
    <row r="229" spans="1:99" x14ac:dyDescent="0.25">
      <c r="A229" s="1">
        <f>eod_group_score_df_positive[[#This Row],[date]]</f>
        <v>45180</v>
      </c>
      <c r="B229" s="1" t="s">
        <v>277</v>
      </c>
      <c r="C229" s="2">
        <f>AVERAGE(eod_group_score_df_positive!C229:C233)</f>
        <v>0.27446851125032989</v>
      </c>
      <c r="D229" s="2">
        <f>AVERAGE(eod_group_score_df_positive!D229:D233)</f>
        <v>8.2572150117773926E-2</v>
      </c>
      <c r="E229" s="2">
        <f>AVERAGE(eod_group_score_df_positive!E229:E233)</f>
        <v>0.63782514847818406</v>
      </c>
      <c r="F229" s="2">
        <f>AVERAGE(eod_group_score_df_positive!F229:F233)</f>
        <v>1.5914545966400246</v>
      </c>
      <c r="G229" s="2">
        <f>AVERAGE(eod_group_score_df_positive!G229:G233)</f>
        <v>0.74050488249171287</v>
      </c>
      <c r="H229" s="2">
        <f>AVERAGE(eod_group_score_df_positive!H229:H233)</f>
        <v>0.61121944211057977</v>
      </c>
      <c r="I229" s="2">
        <f>AVERAGE(eod_group_score_df_positive!I229:I233)</f>
        <v>0.80377671837139653</v>
      </c>
      <c r="J229" s="2">
        <f>AVERAGE(eod_group_score_df_positive!J229:J233)</f>
        <v>1.3670007305138387</v>
      </c>
      <c r="K229" s="2">
        <f>AVERAGE(eod_group_score_df_positive!K229:K233)</f>
        <v>0.46941734305035399</v>
      </c>
      <c r="L229" s="2">
        <f>AVERAGE(eod_group_score_df_positive!L229:L233)</f>
        <v>0.52142626942112125</v>
      </c>
      <c r="M229" s="2">
        <f>AVERAGE(eod_group_score_df_positive!M229:M233)</f>
        <v>0.72951432441271424</v>
      </c>
      <c r="N229" s="2">
        <f>AVERAGE(eod_group_score_df_positive!N229:N233)</f>
        <v>0.84081325994406808</v>
      </c>
      <c r="O229" s="2">
        <f>AVERAGE(eod_group_score_df_positive!O229:O233)</f>
        <v>0.19925658930599546</v>
      </c>
      <c r="P229" s="2">
        <f>AVERAGE(eod_group_score_df_positive!P229:P233)</f>
        <v>0.97356923386269067</v>
      </c>
      <c r="Q229" s="2">
        <f>AVERAGE(eod_group_score_df_positive!Q229:Q233)</f>
        <v>0.32193407856386236</v>
      </c>
      <c r="R229" s="2">
        <f>AVERAGE(eod_group_score_df_positive!R229:R233)</f>
        <v>0.19339750696168184</v>
      </c>
      <c r="S229" s="2">
        <f>AVERAGE(eod_group_score_df_positive!S229:S233)</f>
        <v>2.4466542260961406</v>
      </c>
      <c r="T229" s="2">
        <f>AVERAGE(eod_group_score_df_positive!T229:T233)</f>
        <v>0.17326470363601668</v>
      </c>
      <c r="U229" s="2">
        <f>AVERAGE(eod_group_score_df_positive!U229:U233)</f>
        <v>0.30729548239640636</v>
      </c>
      <c r="V229" s="2">
        <f>AVERAGE(eod_group_score_df_positive!V229:V233)</f>
        <v>0.81448885364572143</v>
      </c>
      <c r="W229" s="2">
        <f>AVERAGE(eod_group_score_df_positive!W229:W233)</f>
        <v>0.96518065750565385</v>
      </c>
      <c r="X229" s="2">
        <f>AVERAGE(eod_group_score_df_positive!X229:X233)</f>
        <v>1.1198473498503403</v>
      </c>
      <c r="Y229" s="2">
        <f>AVERAGE(eod_group_score_df_positive!Y229:Y233)</f>
        <v>0.31646109142403428</v>
      </c>
      <c r="Z229" s="1" t="s">
        <v>277</v>
      </c>
      <c r="AA229" s="2">
        <f>ABS(AVERAGE(eod_group_score_df_negative!C229:C233))</f>
        <v>0.40856767479216238</v>
      </c>
      <c r="AB229" s="2">
        <f>ABS(AVERAGE(eod_group_score_df_negative!D229:D233))</f>
        <v>0.13940533812208017</v>
      </c>
      <c r="AC229" s="2">
        <f>ABS(AVERAGE(eod_group_score_df_negative!E229:E233))</f>
        <v>0.9698161485620691</v>
      </c>
      <c r="AD229" s="2">
        <f>ABS(AVERAGE(eod_group_score_df_negative!F229:F233))</f>
        <v>0.84001278082581121</v>
      </c>
      <c r="AE229" s="2">
        <f>ABS(AVERAGE(eod_group_score_df_negative!G229:G233))</f>
        <v>0.46607364995547373</v>
      </c>
      <c r="AF229" s="2">
        <f>ABS(AVERAGE(eod_group_score_df_negative!H229:H233))</f>
        <v>0.23130313031038399</v>
      </c>
      <c r="AG229" s="2">
        <f>ABS(AVERAGE(eod_group_score_df_negative!I229:I233))</f>
        <v>0.48342450101566403</v>
      </c>
      <c r="AH229" s="2">
        <f>ABS(AVERAGE(eod_group_score_df_negative!J229:J233))</f>
        <v>0.66374252788299759</v>
      </c>
      <c r="AI229" s="2">
        <f>ABS(AVERAGE(eod_group_score_df_negative!K229:K233))</f>
        <v>0.60407596576746403</v>
      </c>
      <c r="AJ229" s="2">
        <f>ABS(AVERAGE(eod_group_score_df_negative!L229:L233))</f>
        <v>0.22272256430838516</v>
      </c>
      <c r="AK229" s="2">
        <f>ABS(AVERAGE(eod_group_score_df_negative!M229:M233))</f>
        <v>0.17785589297149146</v>
      </c>
      <c r="AL229" s="2">
        <f>ABS(AVERAGE(eod_group_score_df_negative!N229:N233))</f>
        <v>0.46865050402330216</v>
      </c>
      <c r="AM229" s="2">
        <f>ABS(AVERAGE(eod_group_score_df_negative!O229:O233))</f>
        <v>0.19200862736490182</v>
      </c>
      <c r="AN229" s="2">
        <f>ABS(AVERAGE(eod_group_score_df_negative!P229:P233))</f>
        <v>0.3095315283026786</v>
      </c>
      <c r="AO229" s="2">
        <f>ABS(AVERAGE(eod_group_score_df_negative!Q229:Q233))</f>
        <v>0.4041677313843709</v>
      </c>
      <c r="AP229" s="2">
        <f>ABS(AVERAGE(eod_group_score_df_negative!R229:R233))</f>
        <v>0.8838724726725955</v>
      </c>
      <c r="AQ229" s="2">
        <f>ABS(AVERAGE(eod_group_score_df_negative!S229:S233))</f>
        <v>0.62891789143655574</v>
      </c>
      <c r="AR229" s="2">
        <f>ABS(AVERAGE(eod_group_score_df_negative!T229:T233))</f>
        <v>0.5211914943293342</v>
      </c>
      <c r="AS229" s="2">
        <f>ABS(AVERAGE(eod_group_score_df_negative!U229:U233))</f>
        <v>0.44466423900980673</v>
      </c>
      <c r="AT229" s="2">
        <f>ABS(AVERAGE(eod_group_score_df_negative!V229:V233))</f>
        <v>0.34683131235306897</v>
      </c>
      <c r="AU229" s="2">
        <f>ABS(AVERAGE(eod_group_score_df_negative!W229:W233))</f>
        <v>0.50569449630488195</v>
      </c>
      <c r="AV229" s="2">
        <f>ABS(AVERAGE(eod_group_score_df_negative!X229:X233))</f>
        <v>0.7477773487059145</v>
      </c>
      <c r="AW229" s="2">
        <f>ABS(AVERAGE(eod_group_score_df_negative!Y229:Y233))</f>
        <v>0.28903598039517481</v>
      </c>
      <c r="AX229" t="s">
        <v>277</v>
      </c>
      <c r="AY229" s="4">
        <f t="shared" si="701"/>
        <v>-0.1963280515470231</v>
      </c>
      <c r="AZ229" s="4">
        <f t="shared" si="702"/>
        <v>-0.25603131405332458</v>
      </c>
      <c r="BA229" s="4">
        <f t="shared" si="703"/>
        <v>-0.20650813131952808</v>
      </c>
      <c r="BB229" s="4">
        <f t="shared" si="704"/>
        <v>0.30904869330280449</v>
      </c>
      <c r="BC229" s="4">
        <f t="shared" si="705"/>
        <v>0.22744581074191397</v>
      </c>
      <c r="BD229" s="4">
        <f t="shared" si="706"/>
        <v>0.45092716116616022</v>
      </c>
      <c r="BE229" s="4">
        <f t="shared" si="707"/>
        <v>0.24887501078368912</v>
      </c>
      <c r="BF229" s="4">
        <f t="shared" si="708"/>
        <v>0.34630581671167332</v>
      </c>
      <c r="BG229" s="4">
        <f t="shared" si="709"/>
        <v>-0.12543964793353257</v>
      </c>
      <c r="BH229" s="4">
        <f t="shared" si="710"/>
        <v>0.40140317578097973</v>
      </c>
      <c r="BI229" s="4">
        <f t="shared" si="711"/>
        <v>0.60797502592884334</v>
      </c>
      <c r="BJ229" s="4">
        <f t="shared" si="712"/>
        <v>0.28421004548701634</v>
      </c>
      <c r="BK229" s="4">
        <f t="shared" si="713"/>
        <v>1.8524421881309427E-2</v>
      </c>
      <c r="BL229" s="4">
        <f t="shared" si="714"/>
        <v>0.5175257665963644</v>
      </c>
      <c r="BM229" s="4">
        <f t="shared" si="715"/>
        <v>-0.11325361222604763</v>
      </c>
      <c r="BN229" s="4">
        <f t="shared" si="716"/>
        <v>-0.64094886032684517</v>
      </c>
      <c r="BO229" s="4">
        <f t="shared" si="717"/>
        <v>0.59102380474102501</v>
      </c>
      <c r="BP229" s="4">
        <f t="shared" si="718"/>
        <v>-0.50100609903502802</v>
      </c>
      <c r="BQ229" s="4">
        <f t="shared" si="719"/>
        <v>-0.18268100365337647</v>
      </c>
      <c r="BR229" s="4">
        <f t="shared" si="720"/>
        <v>0.40269475635122964</v>
      </c>
      <c r="BS229" s="4">
        <f t="shared" si="721"/>
        <v>0.31238964096334076</v>
      </c>
      <c r="BT229" s="4">
        <f t="shared" si="722"/>
        <v>0.19922096844834516</v>
      </c>
      <c r="BU229" s="4">
        <f t="shared" si="723"/>
        <v>4.5293548565744565E-2</v>
      </c>
      <c r="BV229" t="s">
        <v>277</v>
      </c>
      <c r="BW229" s="1">
        <f t="shared" si="697"/>
        <v>45180</v>
      </c>
      <c r="BX229">
        <f>group_stock_price_index[[#This Row],[VNINDEX]]</f>
        <v>1223.6300000000001</v>
      </c>
      <c r="BY229" s="5">
        <f t="shared" si="724"/>
        <v>0.4255922333984567</v>
      </c>
      <c r="BZ229" s="5">
        <f t="shared" si="725"/>
        <v>0.54084740260638264</v>
      </c>
      <c r="CA229" s="5">
        <f t="shared" si="726"/>
        <v>0.78342867556969042</v>
      </c>
      <c r="CB229" s="5">
        <f t="shared" si="727"/>
        <v>0.84989286754028459</v>
      </c>
      <c r="CC229" s="5">
        <f t="shared" si="728"/>
        <v>2.1034819099890328E-2</v>
      </c>
      <c r="CD229" s="5">
        <f t="shared" ref="CD229:CE229" si="843">IF(AVERAGE(BS229:BS233)&lt;0,0,AVERAGE(BS229:BS233))</f>
        <v>0.68496965795798848</v>
      </c>
      <c r="CE229" s="5">
        <f t="shared" si="843"/>
        <v>0.73015244866749307</v>
      </c>
      <c r="CF229" s="5">
        <f t="shared" ref="CF229:CG229" si="844">IF(AVERAGE(BE229:BE233)&lt;0,0,AVERAGE(BE229:BE233))</f>
        <v>0.67940619690019188</v>
      </c>
      <c r="CG229" s="5">
        <f t="shared" si="844"/>
        <v>0.76907559449838492</v>
      </c>
      <c r="CH229" s="5">
        <f t="shared" si="731"/>
        <v>0.6600596701786422</v>
      </c>
      <c r="CI229" s="5">
        <f t="shared" si="732"/>
        <v>0.8016729712567715</v>
      </c>
      <c r="CJ229" s="5">
        <f t="shared" si="733"/>
        <v>0.75954541231180384</v>
      </c>
      <c r="CK229" s="5">
        <f t="shared" si="734"/>
        <v>0.47832863366865785</v>
      </c>
      <c r="CL229" s="5">
        <f t="shared" si="735"/>
        <v>0.69574922936193728</v>
      </c>
      <c r="CM229" s="5">
        <f t="shared" si="736"/>
        <v>0.78117980773701823</v>
      </c>
      <c r="CN229" s="5">
        <f t="shared" si="737"/>
        <v>0.64030001965204109</v>
      </c>
      <c r="CO229" s="5">
        <f t="shared" si="738"/>
        <v>0.72171734354543826</v>
      </c>
      <c r="CP229" s="5">
        <f t="shared" si="739"/>
        <v>0.24517103752758049</v>
      </c>
      <c r="CQ229" s="5">
        <f t="shared" si="740"/>
        <v>0.79177995352584496</v>
      </c>
      <c r="CR229" s="5">
        <f t="shared" ref="CR229:CS229" si="845">IF(AVERAGE(BH229:BH233)&lt;0,0,AVERAGE(BH229:BH233))</f>
        <v>0.70969576205736518</v>
      </c>
      <c r="CS229" s="5">
        <f t="shared" si="845"/>
        <v>0.8649212645431742</v>
      </c>
      <c r="CT229" s="5">
        <f t="shared" si="742"/>
        <v>0</v>
      </c>
      <c r="CU229" s="5">
        <f t="shared" si="743"/>
        <v>0.48353916288503279</v>
      </c>
    </row>
    <row r="230" spans="1:99" x14ac:dyDescent="0.25">
      <c r="A230" s="1">
        <f>eod_group_score_df_positive[[#This Row],[date]]</f>
        <v>45177</v>
      </c>
      <c r="B230" s="1" t="s">
        <v>277</v>
      </c>
      <c r="C230" s="2">
        <f>AVERAGE(eod_group_score_df_positive!C230:C234)</f>
        <v>0.33895065181698719</v>
      </c>
      <c r="D230" s="2">
        <f>AVERAGE(eod_group_score_df_positive!D230:D234)</f>
        <v>0.10208600317759979</v>
      </c>
      <c r="E230" s="2">
        <f>AVERAGE(eod_group_score_df_positive!E230:E234)</f>
        <v>0.7333005163606956</v>
      </c>
      <c r="F230" s="2">
        <f>AVERAGE(eod_group_score_df_positive!F230:F234)</f>
        <v>1.7544520679255307</v>
      </c>
      <c r="G230" s="2">
        <f>AVERAGE(eod_group_score_df_positive!G230:G234)</f>
        <v>0.87276575939744505</v>
      </c>
      <c r="H230" s="2">
        <f>AVERAGE(eod_group_score_df_positive!H230:H234)</f>
        <v>0.62908061868109166</v>
      </c>
      <c r="I230" s="2">
        <f>AVERAGE(eod_group_score_df_positive!I230:I234)</f>
        <v>0.85033346365302853</v>
      </c>
      <c r="J230" s="2">
        <f>AVERAGE(eod_group_score_df_positive!J230:J234)</f>
        <v>1.4788091115479203</v>
      </c>
      <c r="K230" s="2">
        <f>AVERAGE(eod_group_score_df_positive!K230:K234)</f>
        <v>2.8625394745556458</v>
      </c>
      <c r="L230" s="2">
        <f>AVERAGE(eod_group_score_df_positive!L230:L234)</f>
        <v>0.59675822398772449</v>
      </c>
      <c r="M230" s="2">
        <f>AVERAGE(eod_group_score_df_positive!M230:M234)</f>
        <v>0.9307714632278149</v>
      </c>
      <c r="N230" s="2">
        <f>AVERAGE(eod_group_score_df_positive!N230:N234)</f>
        <v>1.107972934467963</v>
      </c>
      <c r="O230" s="2">
        <f>AVERAGE(eod_group_score_df_positive!O230:O234)</f>
        <v>0.86859125169210871</v>
      </c>
      <c r="P230" s="2">
        <f>AVERAGE(eod_group_score_df_positive!P230:P234)</f>
        <v>1.0210556124240409</v>
      </c>
      <c r="Q230" s="2">
        <f>AVERAGE(eod_group_score_df_positive!Q230:Q234)</f>
        <v>0.53708742615451899</v>
      </c>
      <c r="R230" s="2">
        <f>AVERAGE(eod_group_score_df_positive!R230:R234)</f>
        <v>0.19339750696168184</v>
      </c>
      <c r="S230" s="2">
        <f>AVERAGE(eod_group_score_df_positive!S230:S234)</f>
        <v>2.5158606891169275</v>
      </c>
      <c r="T230" s="2">
        <f>AVERAGE(eod_group_score_df_positive!T230:T234)</f>
        <v>0.417997666396768</v>
      </c>
      <c r="U230" s="2">
        <f>AVERAGE(eod_group_score_df_positive!U230:U234)</f>
        <v>0.36666423230776091</v>
      </c>
      <c r="V230" s="2">
        <f>AVERAGE(eod_group_score_df_positive!V230:V234)</f>
        <v>1.7417323410734142</v>
      </c>
      <c r="W230" s="2">
        <f>AVERAGE(eod_group_score_df_positive!W230:W234)</f>
        <v>1.0443862291791819</v>
      </c>
      <c r="X230" s="2">
        <f>AVERAGE(eod_group_score_df_positive!X230:X234)</f>
        <v>1.337723207541615</v>
      </c>
      <c r="Y230" s="2">
        <f>AVERAGE(eod_group_score_df_positive!Y230:Y234)</f>
        <v>0.39096326610768306</v>
      </c>
      <c r="Z230" s="1" t="s">
        <v>277</v>
      </c>
      <c r="AA230" s="2">
        <f>ABS(AVERAGE(eod_group_score_df_negative!C230:C234))</f>
        <v>0.19091092745682317</v>
      </c>
      <c r="AB230" s="2">
        <f>ABS(AVERAGE(eod_group_score_df_negative!D230:D234))</f>
        <v>0.10078391039463233</v>
      </c>
      <c r="AC230" s="2">
        <f>ABS(AVERAGE(eod_group_score_df_negative!E230:E234))</f>
        <v>0.1606875732143403</v>
      </c>
      <c r="AD230" s="2">
        <f>ABS(AVERAGE(eod_group_score_df_negative!F230:F234))</f>
        <v>9.7604994587970104E-2</v>
      </c>
      <c r="AE230" s="2">
        <f>ABS(AVERAGE(eod_group_score_df_negative!G230:G234))</f>
        <v>9.2885837562421719E-2</v>
      </c>
      <c r="AF230" s="2">
        <f>ABS(AVERAGE(eod_group_score_df_negative!H230:H234))</f>
        <v>0.15755007068749999</v>
      </c>
      <c r="AG230" s="2">
        <f>ABS(AVERAGE(eod_group_score_df_negative!I230:I234))</f>
        <v>7.1256981565376118E-2</v>
      </c>
      <c r="AH230" s="2">
        <f>ABS(AVERAGE(eod_group_score_df_negative!J230:J234))</f>
        <v>9.2581282722947439E-2</v>
      </c>
      <c r="AI230" s="2">
        <f>ABS(AVERAGE(eod_group_score_df_negative!K230:K234))</f>
        <v>3.6487597953545364E-2</v>
      </c>
      <c r="AJ230" s="2">
        <f>ABS(AVERAGE(eod_group_score_df_negative!L230:L234))</f>
        <v>3.7072262128495903E-2</v>
      </c>
      <c r="AK230" s="2">
        <f>ABS(AVERAGE(eod_group_score_df_negative!M230:M234))</f>
        <v>5.9487703431861737E-2</v>
      </c>
      <c r="AL230" s="2">
        <f>ABS(AVERAGE(eod_group_score_df_negative!N230:N234))</f>
        <v>0.11629012409737254</v>
      </c>
      <c r="AM230" s="2">
        <f>ABS(AVERAGE(eod_group_score_df_negative!O230:O234))</f>
        <v>7.211786468728551E-2</v>
      </c>
      <c r="AN230" s="2">
        <f>ABS(AVERAGE(eod_group_score_df_negative!P230:P234))</f>
        <v>5.4215533431431373E-2</v>
      </c>
      <c r="AO230" s="2">
        <f>ABS(AVERAGE(eod_group_score_df_negative!Q230:Q234))</f>
        <v>9.1647871777726278E-2</v>
      </c>
      <c r="AP230" s="2">
        <f>ABS(AVERAGE(eod_group_score_df_negative!R230:R234))</f>
        <v>0.15768606335383356</v>
      </c>
      <c r="AQ230" s="2">
        <f>ABS(AVERAGE(eod_group_score_df_negative!S230:S234))</f>
        <v>0.120694770072313</v>
      </c>
      <c r="AR230" s="2">
        <f>ABS(AVERAGE(eod_group_score_df_negative!T230:T234))</f>
        <v>0.16231006164747555</v>
      </c>
      <c r="AS230" s="2">
        <f>ABS(AVERAGE(eod_group_score_df_negative!U230:U234))</f>
        <v>0.14390001634937899</v>
      </c>
      <c r="AT230" s="2">
        <f>ABS(AVERAGE(eod_group_score_df_negative!V230:V234))</f>
        <v>9.160472672811458E-2</v>
      </c>
      <c r="AU230" s="2">
        <f>ABS(AVERAGE(eod_group_score_df_negative!W230:W234))</f>
        <v>9.2727358550558164E-2</v>
      </c>
      <c r="AV230" s="2">
        <f>ABS(AVERAGE(eod_group_score_df_negative!X230:X234))</f>
        <v>0.12543564078053077</v>
      </c>
      <c r="AW230" s="2">
        <f>ABS(AVERAGE(eod_group_score_df_negative!Y230:Y234))</f>
        <v>8.1873198091849633E-2</v>
      </c>
      <c r="AX230" t="s">
        <v>277</v>
      </c>
      <c r="AY230" s="4">
        <f t="shared" si="701"/>
        <v>0.27939320409503265</v>
      </c>
      <c r="AZ230" s="4">
        <f t="shared" si="702"/>
        <v>6.4183631768731817E-3</v>
      </c>
      <c r="BA230" s="4">
        <f t="shared" si="703"/>
        <v>0.64051518115700101</v>
      </c>
      <c r="BB230" s="4">
        <f t="shared" si="704"/>
        <v>0.89459828580496714</v>
      </c>
      <c r="BC230" s="4">
        <f t="shared" si="705"/>
        <v>0.80762039258289109</v>
      </c>
      <c r="BD230" s="4">
        <f t="shared" si="706"/>
        <v>0.59943065324857481</v>
      </c>
      <c r="BE230" s="4">
        <f t="shared" si="707"/>
        <v>0.84536084996304595</v>
      </c>
      <c r="BF230" s="4">
        <f t="shared" si="708"/>
        <v>0.88216641381990168</v>
      </c>
      <c r="BG230" s="4">
        <f t="shared" si="709"/>
        <v>0.97482769422917848</v>
      </c>
      <c r="BH230" s="4">
        <f t="shared" si="710"/>
        <v>0.88302152408081469</v>
      </c>
      <c r="BI230" s="4">
        <f t="shared" si="711"/>
        <v>0.8798542736392444</v>
      </c>
      <c r="BJ230" s="4">
        <f t="shared" si="712"/>
        <v>0.81002428639209578</v>
      </c>
      <c r="BK230" s="4">
        <f t="shared" si="713"/>
        <v>0.84667340109373423</v>
      </c>
      <c r="BL230" s="4">
        <f t="shared" si="714"/>
        <v>0.89915932620269812</v>
      </c>
      <c r="BM230" s="4">
        <f t="shared" si="715"/>
        <v>0.7084691377146044</v>
      </c>
      <c r="BN230" s="4">
        <f t="shared" si="716"/>
        <v>0.10171778638275426</v>
      </c>
      <c r="BO230" s="4">
        <f t="shared" si="717"/>
        <v>0.90844511185861621</v>
      </c>
      <c r="BP230" s="4">
        <f t="shared" si="718"/>
        <v>0.44060692696789039</v>
      </c>
      <c r="BQ230" s="4">
        <f t="shared" si="719"/>
        <v>0.4363098602071826</v>
      </c>
      <c r="BR230" s="4">
        <f t="shared" si="720"/>
        <v>0.90006777440226671</v>
      </c>
      <c r="BS230" s="4">
        <f t="shared" si="721"/>
        <v>0.83690748303221085</v>
      </c>
      <c r="BT230" s="4">
        <f t="shared" si="722"/>
        <v>0.82854132218880794</v>
      </c>
      <c r="BU230" s="4">
        <f t="shared" si="723"/>
        <v>0.65369338326961235</v>
      </c>
      <c r="BV230" t="s">
        <v>277</v>
      </c>
      <c r="BW230" s="1">
        <f t="shared" si="697"/>
        <v>45177</v>
      </c>
      <c r="BX230">
        <f>group_stock_price_index[[#This Row],[VNINDEX]]</f>
        <v>1241.48</v>
      </c>
      <c r="BY230" s="5">
        <f t="shared" si="724"/>
        <v>0.64447440600748429</v>
      </c>
      <c r="BZ230" s="5">
        <f t="shared" si="725"/>
        <v>0.67849017300843439</v>
      </c>
      <c r="CA230" s="5">
        <f t="shared" si="726"/>
        <v>0.93033881642804572</v>
      </c>
      <c r="CB230" s="5">
        <f t="shared" si="727"/>
        <v>0.84847822201707712</v>
      </c>
      <c r="CC230" s="5">
        <f t="shared" si="728"/>
        <v>0.18429795939239449</v>
      </c>
      <c r="CD230" s="5">
        <f t="shared" ref="CD230:CE230" si="846">IF(AVERAGE(BS230:BS234)&lt;0,0,AVERAGE(BS230:BS234))</f>
        <v>0.56604212912517204</v>
      </c>
      <c r="CE230" s="5">
        <f t="shared" si="846"/>
        <v>0.81639182913341823</v>
      </c>
      <c r="CF230" s="5">
        <f t="shared" ref="CF230:CG230" si="847">IF(AVERAGE(BE230:BE234)&lt;0,0,AVERAGE(BE230:BE234))</f>
        <v>0.77185062710808983</v>
      </c>
      <c r="CG230" s="5">
        <f t="shared" si="847"/>
        <v>0.87183008931518624</v>
      </c>
      <c r="CH230" s="5">
        <f t="shared" si="731"/>
        <v>0.75165349414535609</v>
      </c>
      <c r="CI230" s="5">
        <f t="shared" si="732"/>
        <v>0.84985046933315367</v>
      </c>
      <c r="CJ230" s="5">
        <f t="shared" si="733"/>
        <v>0.98080969682314323</v>
      </c>
      <c r="CK230" s="5">
        <f t="shared" si="734"/>
        <v>0.66749212869739805</v>
      </c>
      <c r="CL230" s="5">
        <f t="shared" si="735"/>
        <v>0.74838566287811303</v>
      </c>
      <c r="CM230" s="5">
        <f t="shared" si="736"/>
        <v>0.90444609445277369</v>
      </c>
      <c r="CN230" s="5">
        <f t="shared" si="737"/>
        <v>0.83823501909326903</v>
      </c>
      <c r="CO230" s="5">
        <f t="shared" si="738"/>
        <v>0.8990180034830022</v>
      </c>
      <c r="CP230" s="5">
        <f t="shared" si="739"/>
        <v>0.44818692153596407</v>
      </c>
      <c r="CQ230" s="5">
        <f t="shared" si="740"/>
        <v>0.90184862264849242</v>
      </c>
      <c r="CR230" s="5">
        <f t="shared" ref="CR230:CS230" si="848">IF(AVERAGE(BH230:BH234)&lt;0,0,AVERAGE(BH230:BH234))</f>
        <v>0.69987697262490789</v>
      </c>
      <c r="CS230" s="5">
        <f t="shared" si="848"/>
        <v>0.92455120343013775</v>
      </c>
      <c r="CT230" s="5">
        <f t="shared" si="742"/>
        <v>2.8693330382630621E-2</v>
      </c>
      <c r="CU230" s="5">
        <f t="shared" si="743"/>
        <v>0.58817534689270567</v>
      </c>
    </row>
    <row r="231" spans="1:99" x14ac:dyDescent="0.25">
      <c r="A231" s="1">
        <f>eod_group_score_df_positive[[#This Row],[date]]</f>
        <v>45176</v>
      </c>
      <c r="B231" s="1" t="s">
        <v>277</v>
      </c>
      <c r="C231" s="2">
        <f>AVERAGE(eod_group_score_df_positive!C231:C235)</f>
        <v>0.32410497409943584</v>
      </c>
      <c r="D231" s="2">
        <f>AVERAGE(eod_group_score_df_positive!D231:D235)</f>
        <v>0.10630956289020299</v>
      </c>
      <c r="E231" s="2">
        <f>AVERAGE(eod_group_score_df_positive!E231:E235)</f>
        <v>0.73594956589486848</v>
      </c>
      <c r="F231" s="2">
        <f>AVERAGE(eod_group_score_df_positive!F231:F235)</f>
        <v>1.5959368411570407</v>
      </c>
      <c r="G231" s="2">
        <f>AVERAGE(eod_group_score_df_positive!G231:G235)</f>
        <v>2.5638995299722764</v>
      </c>
      <c r="H231" s="2">
        <f>AVERAGE(eod_group_score_df_positive!H231:H235)</f>
        <v>0.71394165713991709</v>
      </c>
      <c r="I231" s="2">
        <f>AVERAGE(eod_group_score_df_positive!I231:I235)</f>
        <v>0.51267995750195605</v>
      </c>
      <c r="J231" s="2">
        <f>AVERAGE(eod_group_score_df_positive!J231:J235)</f>
        <v>1.429599219518457</v>
      </c>
      <c r="K231" s="2">
        <f>AVERAGE(eod_group_score_df_positive!K231:K235)</f>
        <v>2.8220970656519393</v>
      </c>
      <c r="L231" s="2">
        <f>AVERAGE(eod_group_score_df_positive!L231:L235)</f>
        <v>0.61945789057517753</v>
      </c>
      <c r="M231" s="2">
        <f>AVERAGE(eod_group_score_df_positive!M231:M235)</f>
        <v>0.83130009572428309</v>
      </c>
      <c r="N231" s="2">
        <f>AVERAGE(eod_group_score_df_positive!N231:N235)</f>
        <v>0.55913556146977583</v>
      </c>
      <c r="O231" s="2">
        <f>AVERAGE(eod_group_score_df_positive!O231:O235)</f>
        <v>0.90787314191148094</v>
      </c>
      <c r="P231" s="2">
        <f>AVERAGE(eod_group_score_df_positive!P231:P235)</f>
        <v>0.96858312045059591</v>
      </c>
      <c r="Q231" s="2">
        <f>AVERAGE(eod_group_score_df_positive!Q231:Q235)</f>
        <v>0.75356105250180572</v>
      </c>
      <c r="R231" s="2">
        <f>AVERAGE(eod_group_score_df_positive!R231:R235)</f>
        <v>0.26537490246284889</v>
      </c>
      <c r="S231" s="2">
        <f>AVERAGE(eod_group_score_df_positive!S231:S235)</f>
        <v>2.5395366205659302</v>
      </c>
      <c r="T231" s="2">
        <f>AVERAGE(eod_group_score_df_positive!T231:T235)</f>
        <v>0.35660488144960972</v>
      </c>
      <c r="U231" s="2">
        <f>AVERAGE(eod_group_score_df_positive!U231:U235)</f>
        <v>0.92687373468724221</v>
      </c>
      <c r="V231" s="2">
        <f>AVERAGE(eod_group_score_df_positive!V231:V235)</f>
        <v>1.3349209776426394</v>
      </c>
      <c r="W231" s="2">
        <f>AVERAGE(eod_group_score_df_positive!W231:W235)</f>
        <v>1.03665396131376</v>
      </c>
      <c r="X231" s="2">
        <f>AVERAGE(eod_group_score_df_positive!X231:X235)</f>
        <v>1.3609503802007779</v>
      </c>
      <c r="Y231" s="2">
        <f>AVERAGE(eod_group_score_df_positive!Y231:Y235)</f>
        <v>0.37684090081242461</v>
      </c>
      <c r="Z231" s="1" t="s">
        <v>277</v>
      </c>
      <c r="AA231" s="2">
        <f>ABS(AVERAGE(eod_group_score_df_negative!C231:C235))</f>
        <v>0.19489692380183046</v>
      </c>
      <c r="AB231" s="2">
        <f>ABS(AVERAGE(eod_group_score_df_negative!D231:D235))</f>
        <v>9.6635115655434367E-2</v>
      </c>
      <c r="AC231" s="2">
        <f>ABS(AVERAGE(eod_group_score_df_negative!E231:E235))</f>
        <v>8.9534569220950197E-2</v>
      </c>
      <c r="AD231" s="2">
        <f>ABS(AVERAGE(eod_group_score_df_negative!F231:F235))</f>
        <v>8.4616094744425996E-2</v>
      </c>
      <c r="AE231" s="2">
        <f>ABS(AVERAGE(eod_group_score_df_negative!G231:G235))</f>
        <v>5.8481130447693784E-2</v>
      </c>
      <c r="AF231" s="2">
        <f>ABS(AVERAGE(eod_group_score_df_negative!H231:H235))</f>
        <v>0.1560776513215954</v>
      </c>
      <c r="AG231" s="2">
        <f>ABS(AVERAGE(eod_group_score_df_negative!I231:I235))</f>
        <v>7.495138132592967E-2</v>
      </c>
      <c r="AH231" s="2">
        <f>ABS(AVERAGE(eod_group_score_df_negative!J231:J235))</f>
        <v>0.1072027158135288</v>
      </c>
      <c r="AI231" s="2">
        <f>ABS(AVERAGE(eod_group_score_df_negative!K231:K235))</f>
        <v>4.2344881636556149E-2</v>
      </c>
      <c r="AJ231" s="2">
        <f>ABS(AVERAGE(eod_group_score_df_negative!L231:L235))</f>
        <v>8.9259327043876291E-2</v>
      </c>
      <c r="AK231" s="2">
        <f>ABS(AVERAGE(eod_group_score_df_negative!M231:M235))</f>
        <v>5.2710430840945122E-2</v>
      </c>
      <c r="AL231" s="2">
        <f>ABS(AVERAGE(eod_group_score_df_negative!N231:N235))</f>
        <v>0.10755163649169856</v>
      </c>
      <c r="AM231" s="2">
        <f>ABS(AVERAGE(eod_group_score_df_negative!O231:O235))</f>
        <v>7.2279767208884654E-2</v>
      </c>
      <c r="AN231" s="2">
        <f>ABS(AVERAGE(eod_group_score_df_negative!P231:P235))</f>
        <v>5.3682358249595011E-2</v>
      </c>
      <c r="AO231" s="2">
        <f>ABS(AVERAGE(eod_group_score_df_negative!Q231:Q235))</f>
        <v>5.8226196177475285E-2</v>
      </c>
      <c r="AP231" s="2">
        <f>ABS(AVERAGE(eod_group_score_df_negative!R231:R235))</f>
        <v>0.13094853031315259</v>
      </c>
      <c r="AQ231" s="2">
        <f>ABS(AVERAGE(eod_group_score_df_negative!S231:S235))</f>
        <v>0.11026504330112137</v>
      </c>
      <c r="AR231" s="2">
        <f>ABS(AVERAGE(eod_group_score_df_negative!T231:T235))</f>
        <v>0.16216022692864912</v>
      </c>
      <c r="AS231" s="2">
        <f>ABS(AVERAGE(eod_group_score_df_negative!U231:U235))</f>
        <v>0.14390001634937899</v>
      </c>
      <c r="AT231" s="2">
        <f>ABS(AVERAGE(eod_group_score_df_negative!V231:V235))</f>
        <v>8.7608303731477391E-2</v>
      </c>
      <c r="AU231" s="2">
        <f>ABS(AVERAGE(eod_group_score_df_negative!W231:W235))</f>
        <v>0.12618789467160388</v>
      </c>
      <c r="AV231" s="2">
        <f>ABS(AVERAGE(eod_group_score_df_negative!X231:X235))</f>
        <v>0.1199867906238665</v>
      </c>
      <c r="AW231" s="2">
        <f>ABS(AVERAGE(eod_group_score_df_negative!Y231:Y235))</f>
        <v>0.13995437892486129</v>
      </c>
      <c r="AX231" t="s">
        <v>277</v>
      </c>
      <c r="AY231" s="4">
        <f t="shared" si="701"/>
        <v>0.24895487053148621</v>
      </c>
      <c r="AZ231" s="4">
        <f t="shared" si="702"/>
        <v>4.7670366644243269E-2</v>
      </c>
      <c r="BA231" s="4">
        <f t="shared" si="703"/>
        <v>0.7830737977577531</v>
      </c>
      <c r="BB231" s="4">
        <f t="shared" si="704"/>
        <v>0.89929969721657488</v>
      </c>
      <c r="BC231" s="4">
        <f t="shared" si="705"/>
        <v>0.9553984428497666</v>
      </c>
      <c r="BD231" s="4">
        <f t="shared" si="706"/>
        <v>0.64120876444088748</v>
      </c>
      <c r="BE231" s="4">
        <f t="shared" si="707"/>
        <v>0.74490338968159575</v>
      </c>
      <c r="BF231" s="4">
        <f t="shared" si="708"/>
        <v>0.8604859697936672</v>
      </c>
      <c r="BG231" s="4">
        <f t="shared" si="709"/>
        <v>0.97043411427720494</v>
      </c>
      <c r="BH231" s="4">
        <f t="shared" si="710"/>
        <v>0.74811017758607767</v>
      </c>
      <c r="BI231" s="4">
        <f t="shared" si="711"/>
        <v>0.88074705163127753</v>
      </c>
      <c r="BJ231" s="4">
        <f t="shared" si="712"/>
        <v>0.67735502700349259</v>
      </c>
      <c r="BK231" s="4">
        <f t="shared" si="713"/>
        <v>0.85251328331259701</v>
      </c>
      <c r="BL231" s="4">
        <f t="shared" si="714"/>
        <v>0.89497374338053148</v>
      </c>
      <c r="BM231" s="4">
        <f t="shared" si="715"/>
        <v>0.85654813801964724</v>
      </c>
      <c r="BN231" s="4">
        <f t="shared" si="716"/>
        <v>0.33918350779342615</v>
      </c>
      <c r="BO231" s="4">
        <f t="shared" si="717"/>
        <v>0.91677487050845652</v>
      </c>
      <c r="BP231" s="4">
        <f t="shared" si="718"/>
        <v>0.37482215241658234</v>
      </c>
      <c r="BQ231" s="4">
        <f t="shared" si="719"/>
        <v>0.73122236847874034</v>
      </c>
      <c r="BR231" s="4">
        <f t="shared" si="720"/>
        <v>0.87682741595751101</v>
      </c>
      <c r="BS231" s="4">
        <f t="shared" si="721"/>
        <v>0.78296636980842882</v>
      </c>
      <c r="BT231" s="4">
        <f t="shared" si="722"/>
        <v>0.83795829696535584</v>
      </c>
      <c r="BU231" s="4">
        <f t="shared" si="723"/>
        <v>0.4583759395170659</v>
      </c>
      <c r="BV231" t="s">
        <v>277</v>
      </c>
      <c r="BW231" s="1">
        <f t="shared" si="697"/>
        <v>45176</v>
      </c>
      <c r="BX231">
        <f>group_stock_price_index[[#This Row],[VNINDEX]]</f>
        <v>1243.1400000000001</v>
      </c>
      <c r="BY231" s="5">
        <f t="shared" si="724"/>
        <v>0.7740925997414837</v>
      </c>
      <c r="BZ231" s="5">
        <f t="shared" si="725"/>
        <v>0.69508861902045393</v>
      </c>
      <c r="CA231" s="5">
        <f t="shared" si="726"/>
        <v>0.96523770350791693</v>
      </c>
      <c r="CB231" s="5">
        <f t="shared" si="727"/>
        <v>0.79917860426038123</v>
      </c>
      <c r="CC231" s="5">
        <f t="shared" si="728"/>
        <v>0.32765760075259537</v>
      </c>
      <c r="CD231" s="5">
        <f t="shared" ref="CD231:CE231" si="849">IF(AVERAGE(BS231:BS235)&lt;0,0,AVERAGE(BS231:BS235))</f>
        <v>0.4232272779877021</v>
      </c>
      <c r="CE231" s="5">
        <f t="shared" si="849"/>
        <v>0.78640162626622445</v>
      </c>
      <c r="CF231" s="5">
        <f t="shared" ref="CF231:CG231" si="850">IF(AVERAGE(BE231:BE235)&lt;0,0,AVERAGE(BE231:BE235))</f>
        <v>0.75518826162696484</v>
      </c>
      <c r="CG231" s="5">
        <f t="shared" si="850"/>
        <v>0.86961635973633999</v>
      </c>
      <c r="CH231" s="5">
        <f t="shared" si="731"/>
        <v>0.72898917537277241</v>
      </c>
      <c r="CI231" s="5">
        <f t="shared" si="732"/>
        <v>0.83213886454615604</v>
      </c>
      <c r="CJ231" s="5">
        <f t="shared" si="733"/>
        <v>0.95808964196846147</v>
      </c>
      <c r="CK231" s="5">
        <f t="shared" si="734"/>
        <v>0.74257657874266048</v>
      </c>
      <c r="CL231" s="5">
        <f t="shared" si="735"/>
        <v>0.79060121316828369</v>
      </c>
      <c r="CM231" s="5">
        <f t="shared" si="736"/>
        <v>0.91799458942863732</v>
      </c>
      <c r="CN231" s="5">
        <f t="shared" si="737"/>
        <v>0.86337217338430661</v>
      </c>
      <c r="CO231" s="5">
        <f t="shared" si="738"/>
        <v>0.89047631635721436</v>
      </c>
      <c r="CP231" s="5">
        <f t="shared" si="739"/>
        <v>0.48175610487685977</v>
      </c>
      <c r="CQ231" s="5">
        <f t="shared" si="740"/>
        <v>0.89875956722971395</v>
      </c>
      <c r="CR231" s="5">
        <f t="shared" ref="CR231:CS231" si="851">IF(AVERAGE(BH231:BH235)&lt;0,0,AVERAGE(BH231:BH235))</f>
        <v>0.57329033865478585</v>
      </c>
      <c r="CS231" s="5">
        <f t="shared" si="851"/>
        <v>0.92629972531639804</v>
      </c>
      <c r="CT231" s="5">
        <f t="shared" si="742"/>
        <v>0.12395796102442289</v>
      </c>
      <c r="CU231" s="5">
        <f t="shared" si="743"/>
        <v>0.57518033473060004</v>
      </c>
    </row>
    <row r="232" spans="1:99" x14ac:dyDescent="0.25">
      <c r="A232" s="1">
        <f>eod_group_score_df_positive[[#This Row],[date]]</f>
        <v>45175</v>
      </c>
      <c r="B232" s="1" t="s">
        <v>277</v>
      </c>
      <c r="C232" s="2">
        <f>AVERAGE(eod_group_score_df_positive!C232:C236)</f>
        <v>0.47132513179226709</v>
      </c>
      <c r="D232" s="2">
        <f>AVERAGE(eod_group_score_df_positive!D232:D236)</f>
        <v>0.10626989351721086</v>
      </c>
      <c r="E232" s="2">
        <f>AVERAGE(eod_group_score_df_positive!E232:E236)</f>
        <v>0.66570573354977003</v>
      </c>
      <c r="F232" s="2">
        <f>AVERAGE(eod_group_score_df_positive!F232:F236)</f>
        <v>1.6844764029546144</v>
      </c>
      <c r="G232" s="2">
        <f>AVERAGE(eod_group_score_df_positive!G232:G236)</f>
        <v>2.5405041849108376</v>
      </c>
      <c r="H232" s="2">
        <f>AVERAGE(eod_group_score_df_positive!H232:H236)</f>
        <v>0.77659639230922106</v>
      </c>
      <c r="I232" s="2">
        <f>AVERAGE(eod_group_score_df_positive!I232:I236)</f>
        <v>0.5600070501041069</v>
      </c>
      <c r="J232" s="2">
        <f>AVERAGE(eod_group_score_df_positive!J232:J236)</f>
        <v>1.6303369340941707</v>
      </c>
      <c r="K232" s="2">
        <f>AVERAGE(eod_group_score_df_positive!K232:K236)</f>
        <v>2.813759362883903</v>
      </c>
      <c r="L232" s="2">
        <f>AVERAGE(eod_group_score_df_positive!L232:L236)</f>
        <v>0.59351754391460065</v>
      </c>
      <c r="M232" s="2">
        <f>AVERAGE(eod_group_score_df_positive!M232:M236)</f>
        <v>0.84422807919423359</v>
      </c>
      <c r="N232" s="2">
        <f>AVERAGE(eod_group_score_df_positive!N232:N236)</f>
        <v>0.59538546749092214</v>
      </c>
      <c r="O232" s="2">
        <f>AVERAGE(eod_group_score_df_positive!O232:O236)</f>
        <v>1.1471172359204458</v>
      </c>
      <c r="P232" s="2">
        <f>AVERAGE(eod_group_score_df_positive!P232:P236)</f>
        <v>1.0071230395143531</v>
      </c>
      <c r="Q232" s="2">
        <f>AVERAGE(eod_group_score_df_positive!Q232:Q236)</f>
        <v>0.75083390095567881</v>
      </c>
      <c r="R232" s="2">
        <f>AVERAGE(eod_group_score_df_positive!R232:R236)</f>
        <v>0.23023382628225422</v>
      </c>
      <c r="S232" s="2">
        <f>AVERAGE(eod_group_score_df_positive!S232:S236)</f>
        <v>2.5556054660449092</v>
      </c>
      <c r="T232" s="2">
        <f>AVERAGE(eod_group_score_df_positive!T232:T236)</f>
        <v>0.40879265209992022</v>
      </c>
      <c r="U232" s="2">
        <f>AVERAGE(eod_group_score_df_positive!U232:U236)</f>
        <v>0.9143139402757704</v>
      </c>
      <c r="V232" s="2">
        <f>AVERAGE(eod_group_score_df_positive!V232:V236)</f>
        <v>1.3451305114510714</v>
      </c>
      <c r="W232" s="2">
        <f>AVERAGE(eod_group_score_df_positive!W232:W236)</f>
        <v>1.0116688385341948</v>
      </c>
      <c r="X232" s="2">
        <f>AVERAGE(eod_group_score_df_positive!X232:X236)</f>
        <v>1.2851608806461388</v>
      </c>
      <c r="Y232" s="2">
        <f>AVERAGE(eod_group_score_df_positive!Y232:Y236)</f>
        <v>0.38339263346395119</v>
      </c>
      <c r="Z232" s="1" t="s">
        <v>277</v>
      </c>
      <c r="AA232" s="2">
        <f>ABS(AVERAGE(eod_group_score_df_negative!C232:C236))</f>
        <v>3.2365273668172274E-2</v>
      </c>
      <c r="AB232" s="2">
        <f>ABS(AVERAGE(eod_group_score_df_negative!D232:D236))</f>
        <v>9.7830368860044772E-2</v>
      </c>
      <c r="AC232" s="2">
        <f>ABS(AVERAGE(eod_group_score_df_negative!E232:E236))</f>
        <v>9.6280256649324408E-2</v>
      </c>
      <c r="AD232" s="2">
        <f>ABS(AVERAGE(eod_group_score_df_negative!F232:F236))</f>
        <v>4.7423211413304245E-2</v>
      </c>
      <c r="AE232" s="2">
        <f>ABS(AVERAGE(eod_group_score_df_negative!G232:G236))</f>
        <v>4.4316561863205803E-2</v>
      </c>
      <c r="AF232" s="2">
        <f>ABS(AVERAGE(eod_group_score_df_negative!H232:H236))</f>
        <v>4.2881293642612603E-2</v>
      </c>
      <c r="AG232" s="2">
        <f>ABS(AVERAGE(eod_group_score_df_negative!I232:I236))</f>
        <v>8.6936776287048795E-2</v>
      </c>
      <c r="AH232" s="2">
        <f>ABS(AVERAGE(eod_group_score_df_negative!J232:J236))</f>
        <v>7.942744256873642E-2</v>
      </c>
      <c r="AI232" s="2">
        <f>ABS(AVERAGE(eod_group_score_df_negative!K232:K236))</f>
        <v>1.465912743985125E-2</v>
      </c>
      <c r="AJ232" s="2">
        <f>ABS(AVERAGE(eod_group_score_df_negative!L232:L236))</f>
        <v>7.0773121633943725E-2</v>
      </c>
      <c r="AK232" s="2">
        <f>ABS(AVERAGE(eod_group_score_df_negative!M232:M236))</f>
        <v>1.1038664285482003E-2</v>
      </c>
      <c r="AL232" s="2">
        <f>ABS(AVERAGE(eod_group_score_df_negative!N232:N236))</f>
        <v>7.57685641874601E-2</v>
      </c>
      <c r="AM232" s="2">
        <f>ABS(AVERAGE(eod_group_score_df_negative!O232:O236))</f>
        <v>4.5054836364674465E-2</v>
      </c>
      <c r="AN232" s="2">
        <f>ABS(AVERAGE(eod_group_score_df_negative!P232:P236))</f>
        <v>6.3931233746217786E-2</v>
      </c>
      <c r="AO232" s="2">
        <f>ABS(AVERAGE(eod_group_score_df_negative!Q232:Q236))</f>
        <v>4.6128329523311688E-2</v>
      </c>
      <c r="AP232" s="2">
        <f>ABS(AVERAGE(eod_group_score_df_negative!R232:R236))</f>
        <v>0.14002514211411013</v>
      </c>
      <c r="AQ232" s="2">
        <f>ABS(AVERAGE(eod_group_score_df_negative!S232:S236))</f>
        <v>4.9276315183517799E-2</v>
      </c>
      <c r="AR232" s="2">
        <f>ABS(AVERAGE(eod_group_score_df_negative!T232:T236))</f>
        <v>0.17075157073439129</v>
      </c>
      <c r="AS232" s="2">
        <f>ABS(AVERAGE(eod_group_score_df_negative!U232:U236))</f>
        <v>0.13409685812780209</v>
      </c>
      <c r="AT232" s="2">
        <f>ABS(AVERAGE(eod_group_score_df_negative!V232:V236))</f>
        <v>8.971948245541958E-2</v>
      </c>
      <c r="AU232" s="2">
        <f>ABS(AVERAGE(eod_group_score_df_negative!W232:W236))</f>
        <v>0.1395565652965382</v>
      </c>
      <c r="AV232" s="2">
        <f>ABS(AVERAGE(eod_group_score_df_negative!X232:X236))</f>
        <v>6.7524313901951488E-2</v>
      </c>
      <c r="AW232" s="2">
        <f>ABS(AVERAGE(eod_group_score_df_negative!Y232:Y236))</f>
        <v>7.6105063442487283E-2</v>
      </c>
      <c r="AX232" t="s">
        <v>277</v>
      </c>
      <c r="AY232" s="4">
        <f t="shared" si="701"/>
        <v>0.87148743229053105</v>
      </c>
      <c r="AZ232" s="4">
        <f t="shared" si="702"/>
        <v>4.1349896168024557E-2</v>
      </c>
      <c r="BA232" s="4">
        <f t="shared" si="703"/>
        <v>0.74729126811329449</v>
      </c>
      <c r="BB232" s="4">
        <f t="shared" si="704"/>
        <v>0.94523561178733562</v>
      </c>
      <c r="BC232" s="4">
        <f t="shared" si="705"/>
        <v>0.96571014688851076</v>
      </c>
      <c r="BD232" s="4">
        <f t="shared" si="706"/>
        <v>0.89534481688099787</v>
      </c>
      <c r="BE232" s="4">
        <f t="shared" si="707"/>
        <v>0.73123856279143162</v>
      </c>
      <c r="BF232" s="4">
        <f t="shared" si="708"/>
        <v>0.90708960409648753</v>
      </c>
      <c r="BG232" s="4">
        <f t="shared" si="709"/>
        <v>0.98963439993763214</v>
      </c>
      <c r="BH232" s="4">
        <f t="shared" si="710"/>
        <v>0.78692122197591896</v>
      </c>
      <c r="BI232" s="4">
        <f t="shared" si="711"/>
        <v>0.97418661635182857</v>
      </c>
      <c r="BJ232" s="4">
        <f t="shared" si="712"/>
        <v>0.77421408317258378</v>
      </c>
      <c r="BK232" s="4">
        <f t="shared" si="713"/>
        <v>0.92441554803692927</v>
      </c>
      <c r="BL232" s="4">
        <f t="shared" si="714"/>
        <v>0.88061999220339371</v>
      </c>
      <c r="BM232" s="4">
        <f t="shared" si="715"/>
        <v>0.88423960945906399</v>
      </c>
      <c r="BN232" s="4">
        <f t="shared" si="716"/>
        <v>0.24363672960805957</v>
      </c>
      <c r="BO232" s="4">
        <f t="shared" si="717"/>
        <v>0.96216617925725612</v>
      </c>
      <c r="BP232" s="4">
        <f t="shared" si="718"/>
        <v>0.41073842510476299</v>
      </c>
      <c r="BQ232" s="4">
        <f t="shared" si="719"/>
        <v>0.74419023853628197</v>
      </c>
      <c r="BR232" s="4">
        <f t="shared" si="720"/>
        <v>0.87494235239022966</v>
      </c>
      <c r="BS232" s="4">
        <f t="shared" si="721"/>
        <v>0.75755127565434177</v>
      </c>
      <c r="BT232" s="4">
        <f t="shared" si="722"/>
        <v>0.90016255936842682</v>
      </c>
      <c r="BU232" s="4">
        <f t="shared" si="723"/>
        <v>0.668746703389969</v>
      </c>
      <c r="BV232" t="s">
        <v>277</v>
      </c>
      <c r="BW232" s="1">
        <f t="shared" si="697"/>
        <v>45175</v>
      </c>
      <c r="BX232">
        <f>group_stock_price_index[[#This Row],[VNINDEX]]</f>
        <v>1245.5</v>
      </c>
      <c r="BY232" s="5">
        <f t="shared" si="724"/>
        <v>0.90405398934978842</v>
      </c>
      <c r="BZ232" s="5">
        <f t="shared" si="725"/>
        <v>0.66418583323297042</v>
      </c>
      <c r="CA232" s="5">
        <f t="shared" si="726"/>
        <v>0.93628140167053486</v>
      </c>
      <c r="CB232" s="5">
        <f t="shared" si="727"/>
        <v>0.71523706675197085</v>
      </c>
      <c r="CC232" s="5">
        <f t="shared" si="728"/>
        <v>0.36225019787461998</v>
      </c>
      <c r="CD232" s="5">
        <f t="shared" ref="CD232:CE232" si="852">IF(AVERAGE(BS232:BS236)&lt;0,0,AVERAGE(BS232:BS236))</f>
        <v>0.29975991953226316</v>
      </c>
      <c r="CE232" s="5">
        <f t="shared" si="852"/>
        <v>0.73439054250096558</v>
      </c>
      <c r="CF232" s="5">
        <f t="shared" ref="CF232:CG232" si="853">IF(AVERAGE(BE232:BE236)&lt;0,0,AVERAGE(BE232:BE236))</f>
        <v>0.74738152367071453</v>
      </c>
      <c r="CG232" s="5">
        <f t="shared" si="853"/>
        <v>0.86389399490909136</v>
      </c>
      <c r="CH232" s="5">
        <f t="shared" si="731"/>
        <v>0.71614087530462622</v>
      </c>
      <c r="CI232" s="5">
        <f t="shared" si="732"/>
        <v>0.810371063157449</v>
      </c>
      <c r="CJ232" s="5">
        <f t="shared" si="733"/>
        <v>0.92227605656153089</v>
      </c>
      <c r="CK232" s="5">
        <f t="shared" si="734"/>
        <v>0.7139238334225223</v>
      </c>
      <c r="CL232" s="5">
        <f t="shared" si="735"/>
        <v>0.81249111985697053</v>
      </c>
      <c r="CM232" s="5">
        <f t="shared" si="736"/>
        <v>0.91984833164945567</v>
      </c>
      <c r="CN232" s="5">
        <f t="shared" si="737"/>
        <v>0.7735157393826062</v>
      </c>
      <c r="CO232" s="5">
        <f t="shared" si="738"/>
        <v>0.86989377679284063</v>
      </c>
      <c r="CP232" s="5">
        <f t="shared" si="739"/>
        <v>0.52357687426615784</v>
      </c>
      <c r="CQ232" s="5">
        <f t="shared" si="740"/>
        <v>0.88990285490409349</v>
      </c>
      <c r="CR232" s="5">
        <f t="shared" ref="CR232:CS232" si="854">IF(AVERAGE(BH232:BH236)&lt;0,0,AVERAGE(BH232:BH236))</f>
        <v>0.44902296600670483</v>
      </c>
      <c r="CS232" s="5">
        <f t="shared" si="854"/>
        <v>0.91205875671292558</v>
      </c>
      <c r="CT232" s="5">
        <f t="shared" si="742"/>
        <v>0.20569870834458587</v>
      </c>
      <c r="CU232" s="5">
        <f t="shared" si="743"/>
        <v>0.59242633148827961</v>
      </c>
    </row>
    <row r="233" spans="1:99" x14ac:dyDescent="0.25">
      <c r="A233" s="1">
        <f>eod_group_score_df_positive[[#This Row],[date]]</f>
        <v>45174</v>
      </c>
      <c r="B233" s="1" t="s">
        <v>277</v>
      </c>
      <c r="C233" s="2">
        <f>AVERAGE(eod_group_score_df_positive!C233:C237)</f>
        <v>0.86747108510691784</v>
      </c>
      <c r="D233" s="2">
        <f>AVERAGE(eod_group_score_df_positive!D233:D237)</f>
        <v>0.10972583848248189</v>
      </c>
      <c r="E233" s="2">
        <f>AVERAGE(eod_group_score_df_positive!E233:E237)</f>
        <v>0.64663729743180776</v>
      </c>
      <c r="F233" s="2">
        <f>AVERAGE(eod_group_score_df_positive!F233:F237)</f>
        <v>0.62221760959750627</v>
      </c>
      <c r="G233" s="2">
        <f>AVERAGE(eod_group_score_df_positive!G233:G237)</f>
        <v>2.3213842175677595</v>
      </c>
      <c r="H233" s="2">
        <f>AVERAGE(eod_group_score_df_positive!H233:H237)</f>
        <v>0.65246780481048539</v>
      </c>
      <c r="I233" s="2">
        <f>AVERAGE(eod_group_score_df_positive!I233:I237)</f>
        <v>0.82220521113353706</v>
      </c>
      <c r="J233" s="2">
        <f>AVERAGE(eod_group_score_df_positive!J233:J237)</f>
        <v>0.87381893205212235</v>
      </c>
      <c r="K233" s="2">
        <f>AVERAGE(eod_group_score_df_positive!K233:K237)</f>
        <v>2.5947875543106149</v>
      </c>
      <c r="L233" s="2">
        <f>AVERAGE(eod_group_score_df_positive!L233:L237)</f>
        <v>0.55535882933905989</v>
      </c>
      <c r="M233" s="2">
        <f>AVERAGE(eod_group_score_df_positive!M233:M237)</f>
        <v>0.89083309946711819</v>
      </c>
      <c r="N233" s="2">
        <f>AVERAGE(eod_group_score_df_positive!N233:N237)</f>
        <v>0.61517738674134548</v>
      </c>
      <c r="O233" s="2">
        <f>AVERAGE(eod_group_score_df_positive!O233:O237)</f>
        <v>1.2102119661320228</v>
      </c>
      <c r="P233" s="2">
        <f>AVERAGE(eod_group_score_df_positive!P233:P237)</f>
        <v>0.66786864087860331</v>
      </c>
      <c r="Q233" s="2">
        <f>AVERAGE(eod_group_score_df_positive!Q233:Q237)</f>
        <v>0.74976029659685572</v>
      </c>
      <c r="R233" s="2">
        <f>AVERAGE(eod_group_score_df_positive!R233:R237)</f>
        <v>0.15840387271152481</v>
      </c>
      <c r="S233" s="2">
        <f>AVERAGE(eod_group_score_df_positive!S233:S237)</f>
        <v>0.72403648425879086</v>
      </c>
      <c r="T233" s="2">
        <f>AVERAGE(eod_group_score_df_positive!T233:T237)</f>
        <v>0.48936364536480292</v>
      </c>
      <c r="U233" s="2">
        <f>AVERAGE(eod_group_score_df_positive!U233:U237)</f>
        <v>0.68874971948378139</v>
      </c>
      <c r="V233" s="2">
        <f>AVERAGE(eod_group_score_df_positive!V233:V237)</f>
        <v>1.426724207851628</v>
      </c>
      <c r="W233" s="2">
        <f>AVERAGE(eod_group_score_df_positive!W233:W237)</f>
        <v>0.98939262864065769</v>
      </c>
      <c r="X233" s="2">
        <f>AVERAGE(eod_group_score_df_positive!X233:X237)</f>
        <v>1.0508769243533886</v>
      </c>
      <c r="Y233" s="2">
        <f>AVERAGE(eod_group_score_df_positive!Y233:Y237)</f>
        <v>0.29095468054368762</v>
      </c>
      <c r="Z233" s="1" t="s">
        <v>277</v>
      </c>
      <c r="AA233" s="2">
        <f>ABS(AVERAGE(eod_group_score_df_negative!C233:C237))</f>
        <v>3.4053414929682807E-2</v>
      </c>
      <c r="AB233" s="2">
        <f>ABS(AVERAGE(eod_group_score_df_negative!D233:D237))</f>
        <v>0.10391971208148965</v>
      </c>
      <c r="AC233" s="2">
        <f>ABS(AVERAGE(eod_group_score_df_negative!E233:E237))</f>
        <v>9.6681679146884331E-2</v>
      </c>
      <c r="AD233" s="2">
        <f>ABS(AVERAGE(eod_group_score_df_negative!F233:F237))</f>
        <v>4.7655889045869218E-2</v>
      </c>
      <c r="AE233" s="2">
        <f>ABS(AVERAGE(eod_group_score_df_negative!G233:G237))</f>
        <v>4.6205182465222296E-2</v>
      </c>
      <c r="AF233" s="2">
        <f>ABS(AVERAGE(eod_group_score_df_negative!H233:H237))</f>
        <v>3.7304707762718617E-2</v>
      </c>
      <c r="AG233" s="2">
        <f>ABS(AVERAGE(eod_group_score_df_negative!I233:I237))</f>
        <v>7.8026123484681811E-2</v>
      </c>
      <c r="AH233" s="2">
        <f>ABS(AVERAGE(eod_group_score_df_negative!J233:J237))</f>
        <v>7.119234515422522E-2</v>
      </c>
      <c r="AI233" s="2">
        <f>ABS(AVERAGE(eod_group_score_df_negative!K233:K237))</f>
        <v>1.5307553917591732E-2</v>
      </c>
      <c r="AJ233" s="2">
        <f>ABS(AVERAGE(eod_group_score_df_negative!L233:L237))</f>
        <v>8.7037393509689837E-2</v>
      </c>
      <c r="AK233" s="2">
        <f>ABS(AVERAGE(eod_group_score_df_negative!M233:M237))</f>
        <v>8.1613615689774925E-3</v>
      </c>
      <c r="AL233" s="2">
        <f>ABS(AVERAGE(eod_group_score_df_negative!N233:N237))</f>
        <v>8.608128735622575E-2</v>
      </c>
      <c r="AM233" s="2">
        <f>ABS(AVERAGE(eod_group_score_df_negative!O233:O237))</f>
        <v>2.0641371451613332E-2</v>
      </c>
      <c r="AN233" s="2">
        <f>ABS(AVERAGE(eod_group_score_df_negative!P233:P237))</f>
        <v>6.7634667464737813E-2</v>
      </c>
      <c r="AO233" s="2">
        <f>ABS(AVERAGE(eod_group_score_df_negative!Q233:Q237))</f>
        <v>5.4058060455691517E-2</v>
      </c>
      <c r="AP233" s="2">
        <f>ABS(AVERAGE(eod_group_score_df_negative!R233:R237))</f>
        <v>0.14002514211411013</v>
      </c>
      <c r="AQ233" s="2">
        <f>ABS(AVERAGE(eod_group_score_df_negative!S233:S237))</f>
        <v>4.9897715998335888E-2</v>
      </c>
      <c r="AR233" s="2">
        <f>ABS(AVERAGE(eod_group_score_df_negative!T233:T237))</f>
        <v>0.16281956639305267</v>
      </c>
      <c r="AS233" s="2">
        <f>ABS(AVERAGE(eod_group_score_df_negative!U233:U237))</f>
        <v>0.1397706862224227</v>
      </c>
      <c r="AT233" s="2">
        <f>ABS(AVERAGE(eod_group_score_df_negative!V233:V237))</f>
        <v>7.1646491532811579E-2</v>
      </c>
      <c r="AU233" s="2">
        <f>ABS(AVERAGE(eod_group_score_df_negative!W233:W237))</f>
        <v>0.1510955717850648</v>
      </c>
      <c r="AV233" s="2">
        <f>ABS(AVERAGE(eod_group_score_df_negative!X233:X237))</f>
        <v>6.4183374611312169E-2</v>
      </c>
      <c r="AW233" s="2">
        <f>ABS(AVERAGE(eod_group_score_df_negative!Y233:Y237))</f>
        <v>7.4661298395259978E-2</v>
      </c>
      <c r="AX233" t="s">
        <v>277</v>
      </c>
      <c r="AY233" s="4">
        <f t="shared" si="701"/>
        <v>0.92445371162225698</v>
      </c>
      <c r="AZ233" s="4">
        <f t="shared" si="702"/>
        <v>2.717644428196846E-2</v>
      </c>
      <c r="BA233" s="4">
        <f t="shared" si="703"/>
        <v>0.73986489732339289</v>
      </c>
      <c r="BB233" s="4">
        <f t="shared" si="704"/>
        <v>0.85771675057340913</v>
      </c>
      <c r="BC233" s="4">
        <f t="shared" si="705"/>
        <v>0.96096858478536995</v>
      </c>
      <c r="BD233" s="4">
        <f t="shared" si="706"/>
        <v>0.89183475107306598</v>
      </c>
      <c r="BE233" s="4">
        <f t="shared" si="707"/>
        <v>0.82665317128119709</v>
      </c>
      <c r="BF233" s="4">
        <f t="shared" si="708"/>
        <v>0.84933016807019535</v>
      </c>
      <c r="BG233" s="4">
        <f t="shared" si="709"/>
        <v>0.9882705010485362</v>
      </c>
      <c r="BH233" s="4">
        <f t="shared" si="710"/>
        <v>0.72902271086303516</v>
      </c>
      <c r="BI233" s="4">
        <f t="shared" si="711"/>
        <v>0.98184335516467702</v>
      </c>
      <c r="BJ233" s="4">
        <f t="shared" si="712"/>
        <v>0.75449490883802273</v>
      </c>
      <c r="BK233" s="4">
        <f t="shared" si="713"/>
        <v>0.96646006340262158</v>
      </c>
      <c r="BL233" s="4">
        <f t="shared" si="714"/>
        <v>0.81608602790086926</v>
      </c>
      <c r="BM233" s="4">
        <f t="shared" si="715"/>
        <v>0.86549682529293714</v>
      </c>
      <c r="BN233" s="4">
        <f t="shared" si="716"/>
        <v>6.1584932042056777E-2</v>
      </c>
      <c r="BO233" s="4">
        <f t="shared" si="717"/>
        <v>0.871054371336069</v>
      </c>
      <c r="BP233" s="4">
        <f t="shared" si="718"/>
        <v>0.50069378218369476</v>
      </c>
      <c r="BQ233" s="4">
        <f t="shared" si="719"/>
        <v>0.66260170477446068</v>
      </c>
      <c r="BR233" s="4">
        <f t="shared" si="720"/>
        <v>0.90436746852798777</v>
      </c>
      <c r="BS233" s="4">
        <f t="shared" si="721"/>
        <v>0.73503352033161995</v>
      </c>
      <c r="BT233" s="4">
        <f t="shared" si="722"/>
        <v>0.88487909636652939</v>
      </c>
      <c r="BU233" s="4">
        <f t="shared" si="723"/>
        <v>0.59158623968277213</v>
      </c>
      <c r="BV233" t="s">
        <v>277</v>
      </c>
      <c r="BW233" s="1">
        <f t="shared" si="697"/>
        <v>45174</v>
      </c>
      <c r="BX233">
        <f>group_stock_price_index[[#This Row],[VNINDEX]]</f>
        <v>1234.98</v>
      </c>
      <c r="BY233" s="5">
        <f t="shared" si="724"/>
        <v>0.91888690091596703</v>
      </c>
      <c r="BZ233" s="5">
        <f t="shared" si="725"/>
        <v>0.66004245172018761</v>
      </c>
      <c r="CA233" s="5">
        <f t="shared" si="726"/>
        <v>0.91871698660222001</v>
      </c>
      <c r="CB233" s="5">
        <f t="shared" si="727"/>
        <v>0.63448474517486286</v>
      </c>
      <c r="CC233" s="5">
        <f t="shared" si="728"/>
        <v>0.48262279873763536</v>
      </c>
      <c r="CD233" s="5">
        <f t="shared" ref="CD233:CE233" si="855">IF(AVERAGE(BS233:BS237)&lt;0,0,AVERAGE(BS233:BS237))</f>
        <v>0.20677266766390928</v>
      </c>
      <c r="CE233" s="5">
        <f t="shared" si="855"/>
        <v>0.70307596154887064</v>
      </c>
      <c r="CF233" s="5">
        <f t="shared" ref="CF233:CG233" si="856">IF(AVERAGE(BE233:BE237)&lt;0,0,AVERAGE(BE233:BE237))</f>
        <v>0.77597993111218422</v>
      </c>
      <c r="CG233" s="5">
        <f t="shared" si="856"/>
        <v>0.80888532501323507</v>
      </c>
      <c r="CH233" s="5">
        <f t="shared" si="731"/>
        <v>0.7135695104540225</v>
      </c>
      <c r="CI233" s="5">
        <f t="shared" si="732"/>
        <v>0.81737813342738497</v>
      </c>
      <c r="CJ233" s="5">
        <f t="shared" si="733"/>
        <v>0.89073907032007948</v>
      </c>
      <c r="CK233" s="5">
        <f t="shared" si="734"/>
        <v>0.74480603353051766</v>
      </c>
      <c r="CL233" s="5">
        <f t="shared" si="735"/>
        <v>0.8134129364471715</v>
      </c>
      <c r="CM233" s="5">
        <f t="shared" si="736"/>
        <v>0.91845178534641148</v>
      </c>
      <c r="CN233" s="5">
        <f t="shared" si="737"/>
        <v>0.70166866585940979</v>
      </c>
      <c r="CO233" s="5">
        <f t="shared" si="738"/>
        <v>0.80371810900654805</v>
      </c>
      <c r="CP233" s="5">
        <f t="shared" si="739"/>
        <v>0.57077423846133768</v>
      </c>
      <c r="CQ233" s="5">
        <f t="shared" si="740"/>
        <v>0.8993426289504427</v>
      </c>
      <c r="CR233" s="5">
        <f t="shared" ref="CR233:CS233" si="857">IF(AVERAGE(BH233:BH237)&lt;0,0,AVERAGE(BH233:BH237))</f>
        <v>0.32509202680933735</v>
      </c>
      <c r="CS233" s="5">
        <f t="shared" si="857"/>
        <v>0.88735893071988348</v>
      </c>
      <c r="CT233" s="5">
        <f t="shared" si="742"/>
        <v>0.37577176081932862</v>
      </c>
      <c r="CU233" s="5">
        <f t="shared" si="743"/>
        <v>0.56445249556543808</v>
      </c>
    </row>
    <row r="234" spans="1:99" x14ac:dyDescent="0.25">
      <c r="A234" s="1">
        <f>eod_group_score_df_positive[[#This Row],[date]]</f>
        <v>45169</v>
      </c>
      <c r="B234" s="1" t="s">
        <v>277</v>
      </c>
      <c r="C234" s="2">
        <f>AVERAGE(eod_group_score_df_positive!C234:C238)</f>
        <v>0.85444984691050441</v>
      </c>
      <c r="D234" s="2">
        <f>AVERAGE(eod_group_score_df_positive!D234:D238)</f>
        <v>5.5883363136082595E-2</v>
      </c>
      <c r="E234" s="2">
        <f>AVERAGE(eod_group_score_df_positive!E234:E238)</f>
        <v>0.38691024627667969</v>
      </c>
      <c r="F234" s="2">
        <f>AVERAGE(eod_group_score_df_positive!F234:F238)</f>
        <v>0.62311977525631923</v>
      </c>
      <c r="G234" s="2">
        <f>AVERAGE(eod_group_score_df_positive!G234:G238)</f>
        <v>2.2612031502393535</v>
      </c>
      <c r="H234" s="2">
        <f>AVERAGE(eod_group_score_df_positive!H234:H238)</f>
        <v>0.39603897987892539</v>
      </c>
      <c r="I234" s="2">
        <f>AVERAGE(eod_group_score_df_positive!I234:I238)</f>
        <v>0.6173281333456111</v>
      </c>
      <c r="J234" s="2">
        <f>AVERAGE(eod_group_score_df_positive!J234:J238)</f>
        <v>0.65951430461892069</v>
      </c>
      <c r="K234" s="2">
        <f>AVERAGE(eod_group_score_df_positive!K234:K238)</f>
        <v>2.665941069778154</v>
      </c>
      <c r="L234" s="2">
        <f>AVERAGE(eod_group_score_df_positive!L234:L238)</f>
        <v>0.21045636513910729</v>
      </c>
      <c r="M234" s="2">
        <f>AVERAGE(eod_group_score_df_positive!M234:M238)</f>
        <v>0.39577777825766186</v>
      </c>
      <c r="N234" s="2">
        <f>AVERAGE(eod_group_score_df_positive!N234:N238)</f>
        <v>0.63128183321743037</v>
      </c>
      <c r="O234" s="2">
        <f>AVERAGE(eod_group_score_df_positive!O234:O238)</f>
        <v>1.1904745387307971</v>
      </c>
      <c r="P234" s="2">
        <f>AVERAGE(eod_group_score_df_positive!P234:P238)</f>
        <v>0.52356092135534726</v>
      </c>
      <c r="Q234" s="2">
        <f>AVERAGE(eod_group_score_df_positive!Q234:Q238)</f>
        <v>0.60276652208326431</v>
      </c>
      <c r="R234" s="2">
        <f>AVERAGE(eod_group_score_df_positive!R234:R238)</f>
        <v>0.16196180803805138</v>
      </c>
      <c r="S234" s="2">
        <f>AVERAGE(eod_group_score_df_positive!S234:S238)</f>
        <v>0.55891779884093329</v>
      </c>
      <c r="T234" s="2">
        <f>AVERAGE(eod_group_score_df_positive!T234:T238)</f>
        <v>0.44805808870173874</v>
      </c>
      <c r="U234" s="2">
        <f>AVERAGE(eod_group_score_df_positive!U234:U238)</f>
        <v>0.9755685063675259</v>
      </c>
      <c r="V234" s="2">
        <f>AVERAGE(eod_group_score_df_positive!V234:V238)</f>
        <v>1.2698969187620186</v>
      </c>
      <c r="W234" s="2">
        <f>AVERAGE(eod_group_score_df_positive!W234:W238)</f>
        <v>0.11515941804550742</v>
      </c>
      <c r="X234" s="2">
        <f>AVERAGE(eod_group_score_df_positive!X234:X238)</f>
        <v>0.46978355016940976</v>
      </c>
      <c r="Y234" s="2">
        <f>AVERAGE(eod_group_score_df_positive!Y234:Y238)</f>
        <v>0.27538573830965701</v>
      </c>
      <c r="Z234" s="1" t="s">
        <v>277</v>
      </c>
      <c r="AA234" s="2">
        <f>ABS(AVERAGE(eod_group_score_df_negative!C234:C238))</f>
        <v>4.5879518841568628E-2</v>
      </c>
      <c r="AB234" s="2">
        <f>ABS(AVERAGE(eod_group_score_df_negative!D234:D238))</f>
        <v>5.3600452417582892E-2</v>
      </c>
      <c r="AC234" s="2">
        <f>ABS(AVERAGE(eod_group_score_df_negative!E234:E238))</f>
        <v>0.13533953770378954</v>
      </c>
      <c r="AD234" s="2">
        <f>ABS(AVERAGE(eod_group_score_df_negative!F234:F238))</f>
        <v>2.4149578526351727E-2</v>
      </c>
      <c r="AE234" s="2">
        <f>ABS(AVERAGE(eod_group_score_df_negative!G234:G238))</f>
        <v>4.3799058391506773E-2</v>
      </c>
      <c r="AF234" s="2">
        <f>ABS(AVERAGE(eod_group_score_df_negative!H234:H238))</f>
        <v>6.6054042120339634E-2</v>
      </c>
      <c r="AG234" s="2">
        <f>ABS(AVERAGE(eod_group_score_df_negative!I234:I238))</f>
        <v>0.10423011257871298</v>
      </c>
      <c r="AH234" s="2">
        <f>ABS(AVERAGE(eod_group_score_df_negative!J234:J238))</f>
        <v>4.9611013258750426E-2</v>
      </c>
      <c r="AI234" s="2">
        <f>ABS(AVERAGE(eod_group_score_df_negative!K234:K238))</f>
        <v>2.5729986951431871E-2</v>
      </c>
      <c r="AJ234" s="2">
        <f>ABS(AVERAGE(eod_group_score_df_negative!L234:L238))</f>
        <v>0.10079842878709629</v>
      </c>
      <c r="AK234" s="2">
        <f>ABS(AVERAGE(eod_group_score_df_negative!M234:M238))</f>
        <v>1.9491772605886228E-2</v>
      </c>
      <c r="AL234" s="2">
        <f>ABS(AVERAGE(eod_group_score_df_negative!N234:N238))</f>
        <v>9.3421854880304009E-2</v>
      </c>
      <c r="AM234" s="2">
        <f>ABS(AVERAGE(eod_group_score_df_negative!O234:O238))</f>
        <v>5.9349309239488314E-2</v>
      </c>
      <c r="AN234" s="2">
        <f>ABS(AVERAGE(eod_group_score_df_negative!P234:P238))</f>
        <v>7.1931542407186397E-2</v>
      </c>
      <c r="AO234" s="2">
        <f>ABS(AVERAGE(eod_group_score_df_negative!Q234:Q238))</f>
        <v>3.9697400901347303E-2</v>
      </c>
      <c r="AP234" s="2">
        <f>ABS(AVERAGE(eod_group_score_df_negative!R234:R238))</f>
        <v>0.1136318234473475</v>
      </c>
      <c r="AQ234" s="2">
        <f>ABS(AVERAGE(eod_group_score_df_negative!S234:S238))</f>
        <v>0.14680851221028529</v>
      </c>
      <c r="AR234" s="2">
        <f>ABS(AVERAGE(eod_group_score_df_negative!T234:T238))</f>
        <v>0.14379975924418614</v>
      </c>
      <c r="AS234" s="2">
        <f>ABS(AVERAGE(eod_group_score_df_negative!U234:U238))</f>
        <v>0.13105996186773</v>
      </c>
      <c r="AT234" s="2">
        <f>ABS(AVERAGE(eod_group_score_df_negative!V234:V238))</f>
        <v>3.0535384616692512E-2</v>
      </c>
      <c r="AU234" s="2">
        <f>ABS(AVERAGE(eod_group_score_df_negative!W234:W238))</f>
        <v>0.20572974299911242</v>
      </c>
      <c r="AV234" s="2">
        <f>ABS(AVERAGE(eod_group_score_df_negative!X234:X238))</f>
        <v>0.1064902488232958</v>
      </c>
      <c r="AW234" s="2">
        <f>ABS(AVERAGE(eod_group_score_df_negative!Y234:Y238))</f>
        <v>7.5765324486718993E-2</v>
      </c>
      <c r="AX234" t="s">
        <v>277</v>
      </c>
      <c r="AY234" s="4">
        <f t="shared" si="701"/>
        <v>0.89808281149811431</v>
      </c>
      <c r="AZ234" s="4">
        <f t="shared" si="702"/>
        <v>2.0851581642043641E-2</v>
      </c>
      <c r="BA234" s="4">
        <f t="shared" si="703"/>
        <v>0.48170572069073037</v>
      </c>
      <c r="BB234" s="4">
        <f t="shared" si="704"/>
        <v>0.92538012688158189</v>
      </c>
      <c r="BC234" s="4">
        <f t="shared" si="705"/>
        <v>0.96199651503369044</v>
      </c>
      <c r="BD234" s="4">
        <f t="shared" si="706"/>
        <v>0.7141093287470387</v>
      </c>
      <c r="BE234" s="4">
        <f t="shared" si="707"/>
        <v>0.71109716182317884</v>
      </c>
      <c r="BF234" s="4">
        <f t="shared" si="708"/>
        <v>0.86007829079567955</v>
      </c>
      <c r="BG234" s="4">
        <f t="shared" si="709"/>
        <v>0.98088177462316362</v>
      </c>
      <c r="BH234" s="4">
        <f t="shared" si="710"/>
        <v>0.3523092286186929</v>
      </c>
      <c r="BI234" s="4">
        <f t="shared" si="711"/>
        <v>0.90612472036366098</v>
      </c>
      <c r="BJ234" s="4">
        <f t="shared" si="712"/>
        <v>0.74217916532058548</v>
      </c>
      <c r="BK234" s="4">
        <f t="shared" si="713"/>
        <v>0.90502772156912892</v>
      </c>
      <c r="BL234" s="4">
        <f t="shared" si="714"/>
        <v>0.75841325697827555</v>
      </c>
      <c r="BM234" s="4">
        <f t="shared" si="715"/>
        <v>0.87642138498009281</v>
      </c>
      <c r="BN234" s="4">
        <f t="shared" si="716"/>
        <v>0.17536684113567563</v>
      </c>
      <c r="BO234" s="4">
        <f t="shared" si="717"/>
        <v>0.5839505771249881</v>
      </c>
      <c r="BP234" s="4">
        <f t="shared" si="718"/>
        <v>0.51407332100689007</v>
      </c>
      <c r="BQ234" s="4">
        <f t="shared" si="719"/>
        <v>0.7631364714903246</v>
      </c>
      <c r="BR234" s="4">
        <f t="shared" si="720"/>
        <v>0.95303810196446659</v>
      </c>
      <c r="BS234" s="4">
        <f t="shared" si="721"/>
        <v>-0.28224800320074117</v>
      </c>
      <c r="BT234" s="4">
        <f t="shared" si="722"/>
        <v>0.63041787077797107</v>
      </c>
      <c r="BU234" s="4">
        <f t="shared" si="723"/>
        <v>0.56847446860410922</v>
      </c>
      <c r="BV234" t="s">
        <v>277</v>
      </c>
      <c r="BW234" s="1">
        <f t="shared" si="697"/>
        <v>45169</v>
      </c>
      <c r="BX234">
        <f>group_stock_price_index[[#This Row],[VNINDEX]]</f>
        <v>1224.05</v>
      </c>
      <c r="BY234" s="5">
        <f t="shared" si="724"/>
        <v>0.90197415363441724</v>
      </c>
      <c r="BZ234" s="5">
        <f t="shared" si="725"/>
        <v>0.59883300004187601</v>
      </c>
      <c r="CA234" s="5">
        <f t="shared" si="726"/>
        <v>0.89263416305354804</v>
      </c>
      <c r="CB234" s="5">
        <f t="shared" si="727"/>
        <v>0.44013793460854167</v>
      </c>
      <c r="CC234" s="5">
        <f t="shared" si="728"/>
        <v>0.58424700264498974</v>
      </c>
      <c r="CD234" s="5">
        <f t="shared" ref="CD234:CE234" si="858">IF(AVERAGE(BS234:BS238)&lt;0,0,AVERAGE(BS234:BS238))</f>
        <v>7.7664122793203783E-2</v>
      </c>
      <c r="CE234" s="5">
        <f t="shared" si="858"/>
        <v>0.64383775567221635</v>
      </c>
      <c r="CF234" s="5">
        <f t="shared" ref="CF234:CG234" si="859">IF(AVERAGE(BE234:BE238)&lt;0,0,AVERAGE(BE234:BE238))</f>
        <v>0.75113477648182958</v>
      </c>
      <c r="CG234" s="5">
        <f t="shared" si="859"/>
        <v>0.70466369944594276</v>
      </c>
      <c r="CH234" s="5">
        <f t="shared" si="731"/>
        <v>0.65684509840161487</v>
      </c>
      <c r="CI234" s="5">
        <f t="shared" si="732"/>
        <v>0.80480137759932191</v>
      </c>
      <c r="CJ234" s="5">
        <f t="shared" si="733"/>
        <v>0.83923687034643724</v>
      </c>
      <c r="CK234" s="5">
        <f t="shared" si="734"/>
        <v>0.76982879705409979</v>
      </c>
      <c r="CL234" s="5">
        <f t="shared" si="735"/>
        <v>0.81644181830069673</v>
      </c>
      <c r="CM234" s="5">
        <f t="shared" si="736"/>
        <v>0.91725814832208064</v>
      </c>
      <c r="CN234" s="5">
        <f t="shared" si="737"/>
        <v>0.62254224590280161</v>
      </c>
      <c r="CO234" s="5">
        <f t="shared" si="738"/>
        <v>0.70695544458549264</v>
      </c>
      <c r="CP234" s="5">
        <f t="shared" si="739"/>
        <v>0.57066006385730872</v>
      </c>
      <c r="CQ234" s="5">
        <f t="shared" si="740"/>
        <v>0.8755507718163813</v>
      </c>
      <c r="CR234" s="5">
        <f t="shared" ref="CR234:CS234" si="860">IF(AVERAGE(BH234:BH238)&lt;0,0,AVERAGE(BH234:BH238))</f>
        <v>0.19745432925909828</v>
      </c>
      <c r="CS234" s="5">
        <f t="shared" si="860"/>
        <v>0.84931106450333727</v>
      </c>
      <c r="CT234" s="5">
        <f t="shared" si="742"/>
        <v>0.56412891821937328</v>
      </c>
      <c r="CU234" s="5">
        <f t="shared" si="743"/>
        <v>0.53349091705703122</v>
      </c>
    </row>
    <row r="235" spans="1:99" x14ac:dyDescent="0.25">
      <c r="A235" s="1">
        <f>eod_group_score_df_positive[[#This Row],[date]]</f>
        <v>45168</v>
      </c>
      <c r="B235" s="1" t="s">
        <v>277</v>
      </c>
      <c r="C235" s="2">
        <f>AVERAGE(eod_group_score_df_positive!C235:C239)</f>
        <v>1.0894284873780791</v>
      </c>
      <c r="D235" s="2">
        <f>AVERAGE(eod_group_score_df_positive!D235:D239)</f>
        <v>0.11904619740126912</v>
      </c>
      <c r="E235" s="2">
        <f>AVERAGE(eod_group_score_df_positive!E235:E239)</f>
        <v>0.70117489211217943</v>
      </c>
      <c r="F235" s="2">
        <f>AVERAGE(eod_group_score_df_positive!F235:F239)</f>
        <v>0.68931981599751802</v>
      </c>
      <c r="G235" s="2">
        <f>AVERAGE(eod_group_score_df_positive!G235:G239)</f>
        <v>2.5537057533641034</v>
      </c>
      <c r="H235" s="2">
        <f>AVERAGE(eod_group_score_df_positive!H235:H239)</f>
        <v>0.49926761205743719</v>
      </c>
      <c r="I235" s="2">
        <f>AVERAGE(eod_group_score_df_positive!I235:I239)</f>
        <v>0.67327440142869821</v>
      </c>
      <c r="J235" s="2">
        <f>AVERAGE(eod_group_score_df_positive!J235:J239)</f>
        <v>0.66956538065487647</v>
      </c>
      <c r="K235" s="2">
        <f>AVERAGE(eod_group_score_df_positive!K235:K239)</f>
        <v>0.34509236056464448</v>
      </c>
      <c r="L235" s="2">
        <f>AVERAGE(eod_group_score_df_positive!L235:L239)</f>
        <v>0.18791471217776129</v>
      </c>
      <c r="M235" s="2">
        <f>AVERAGE(eod_group_score_df_positive!M235:M239)</f>
        <v>0.28143195435720536</v>
      </c>
      <c r="N235" s="2">
        <f>AVERAGE(eod_group_score_df_positive!N235:N239)</f>
        <v>0.48970592544222058</v>
      </c>
      <c r="O235" s="2">
        <f>AVERAGE(eod_group_score_df_positive!O235:O239)</f>
        <v>0.53041525916991239</v>
      </c>
      <c r="P235" s="2">
        <f>AVERAGE(eod_group_score_df_positive!P235:P239)</f>
        <v>0.45816793752598556</v>
      </c>
      <c r="Q235" s="2">
        <f>AVERAGE(eod_group_score_df_positive!Q235:Q239)</f>
        <v>0.4397400784095763</v>
      </c>
      <c r="R235" s="2">
        <f>AVERAGE(eod_group_score_df_positive!R235:R239)</f>
        <v>0.19856849999715362</v>
      </c>
      <c r="S235" s="2">
        <f>AVERAGE(eod_group_score_df_positive!S235:S239)</f>
        <v>0.64601921750720659</v>
      </c>
      <c r="T235" s="2">
        <f>AVERAGE(eod_group_score_df_positive!T235:T239)</f>
        <v>0.57850936689289068</v>
      </c>
      <c r="U235" s="2">
        <f>AVERAGE(eod_group_score_df_positive!U235:U239)</f>
        <v>1.2502996216875291</v>
      </c>
      <c r="V235" s="2">
        <f>AVERAGE(eod_group_score_df_positive!V235:V239)</f>
        <v>0.46162772273550629</v>
      </c>
      <c r="W235" s="2">
        <f>AVERAGE(eod_group_score_df_positive!W235:W239)</f>
        <v>0.22961514737347138</v>
      </c>
      <c r="X235" s="2">
        <f>AVERAGE(eod_group_score_df_positive!X235:X239)</f>
        <v>0.52314896759274865</v>
      </c>
      <c r="Y235" s="2">
        <f>AVERAGE(eod_group_score_df_positive!Y235:Y239)</f>
        <v>0.28019447666702668</v>
      </c>
      <c r="Z235" s="1" t="s">
        <v>277</v>
      </c>
      <c r="AA235" s="2">
        <f>ABS(AVERAGE(eod_group_score_df_negative!C235:C239))</f>
        <v>4.0986488549078236E-2</v>
      </c>
      <c r="AB235" s="2">
        <f>ABS(AVERAGE(eod_group_score_df_negative!D235:D239))</f>
        <v>4.1529595595264576E-2</v>
      </c>
      <c r="AC235" s="2">
        <f>ABS(AVERAGE(eod_group_score_df_negative!E235:E239))</f>
        <v>0.1124855395734923</v>
      </c>
      <c r="AD235" s="2">
        <f>ABS(AVERAGE(eod_group_score_df_negative!F235:F239))</f>
        <v>1.3228721757103521E-2</v>
      </c>
      <c r="AE235" s="2">
        <f>ABS(AVERAGE(eod_group_score_df_negative!G235:G239))</f>
        <v>2.3042795521658516E-2</v>
      </c>
      <c r="AF235" s="2">
        <f>ABS(AVERAGE(eod_group_score_df_negative!H235:H239))</f>
        <v>5.2254392216631015E-2</v>
      </c>
      <c r="AG235" s="2">
        <f>ABS(AVERAGE(eod_group_score_df_negative!I235:I239))</f>
        <v>9.0920456727420745E-2</v>
      </c>
      <c r="AH235" s="2">
        <f>ABS(AVERAGE(eod_group_score_df_negative!J235:J239))</f>
        <v>4.6127185333121323E-2</v>
      </c>
      <c r="AI235" s="2">
        <f>ABS(AVERAGE(eod_group_score_df_negative!K235:K239))</f>
        <v>2.5729986951431871E-2</v>
      </c>
      <c r="AJ235" s="2">
        <f>ABS(AVERAGE(eod_group_score_df_negative!L235:L239))</f>
        <v>0.11272757689224253</v>
      </c>
      <c r="AK235" s="2">
        <f>ABS(AVERAGE(eod_group_score_df_negative!M235:M239))</f>
        <v>1.6600894134679748E-2</v>
      </c>
      <c r="AL235" s="2">
        <f>ABS(AVERAGE(eod_group_score_df_negative!N235:N239))</f>
        <v>8.7538311392512128E-2</v>
      </c>
      <c r="AM235" s="2">
        <f>ABS(AVERAGE(eod_group_score_df_negative!O235:O239))</f>
        <v>5.7639685714507595E-2</v>
      </c>
      <c r="AN235" s="2">
        <f>ABS(AVERAGE(eod_group_score_df_negative!P235:P239))</f>
        <v>4.7926846513048876E-2</v>
      </c>
      <c r="AO235" s="2">
        <f>ABS(AVERAGE(eod_group_score_df_negative!Q235:Q239))</f>
        <v>3.9761490635777011E-2</v>
      </c>
      <c r="AP235" s="2">
        <f>ABS(AVERAGE(eod_group_score_df_negative!R235:R239))</f>
        <v>1.9816711616532222E-2</v>
      </c>
      <c r="AQ235" s="2">
        <f>ABS(AVERAGE(eod_group_score_df_negative!S235:S239))</f>
        <v>0.13140534361010653</v>
      </c>
      <c r="AR235" s="2">
        <f>ABS(AVERAGE(eod_group_score_df_negative!T235:T239))</f>
        <v>0.14082706770478937</v>
      </c>
      <c r="AS235" s="2">
        <f>ABS(AVERAGE(eod_group_score_df_negative!U235:U239))</f>
        <v>0.12992609102931255</v>
      </c>
      <c r="AT235" s="2">
        <f>ABS(AVERAGE(eod_group_score_df_negative!V235:V239))</f>
        <v>2.8261072919649771E-2</v>
      </c>
      <c r="AU235" s="2">
        <f>ABS(AVERAGE(eod_group_score_df_negative!W235:W239))</f>
        <v>0.17937728673259315</v>
      </c>
      <c r="AV235" s="2">
        <f>ABS(AVERAGE(eod_group_score_df_negative!X235:X239))</f>
        <v>0.10017045126167359</v>
      </c>
      <c r="AW235" s="2">
        <f>ABS(AVERAGE(eod_group_score_df_negative!Y235:Y239))</f>
        <v>7.2535736997696568E-2</v>
      </c>
      <c r="AX235" t="s">
        <v>277</v>
      </c>
      <c r="AY235" s="4">
        <f t="shared" si="701"/>
        <v>0.92748417276502992</v>
      </c>
      <c r="AZ235" s="4">
        <f t="shared" si="702"/>
        <v>0.48274151638583457</v>
      </c>
      <c r="BA235" s="4">
        <f t="shared" si="703"/>
        <v>0.7235074112170985</v>
      </c>
      <c r="BB235" s="4">
        <f t="shared" si="704"/>
        <v>0.96234076068428476</v>
      </c>
      <c r="BC235" s="4">
        <f t="shared" si="705"/>
        <v>0.98211482798224703</v>
      </c>
      <c r="BD235" s="4">
        <f t="shared" si="706"/>
        <v>0.81050840469942809</v>
      </c>
      <c r="BE235" s="4">
        <f t="shared" si="707"/>
        <v>0.76204902255742102</v>
      </c>
      <c r="BF235" s="4">
        <f t="shared" si="708"/>
        <v>0.87109776592567012</v>
      </c>
      <c r="BG235" s="4">
        <f t="shared" si="709"/>
        <v>0.86122741995577068</v>
      </c>
      <c r="BH235" s="4">
        <f t="shared" si="710"/>
        <v>0.25008835423020487</v>
      </c>
      <c r="BI235" s="4">
        <f t="shared" si="711"/>
        <v>0.88859688307054674</v>
      </c>
      <c r="BJ235" s="4">
        <f t="shared" si="712"/>
        <v>0.69670269252917749</v>
      </c>
      <c r="BK235" s="4">
        <f t="shared" si="713"/>
        <v>0.80396496546479523</v>
      </c>
      <c r="BL235" s="4">
        <f t="shared" si="714"/>
        <v>0.81060130226770988</v>
      </c>
      <c r="BM235" s="4">
        <f t="shared" si="715"/>
        <v>0.83415490916979174</v>
      </c>
      <c r="BN235" s="4">
        <f t="shared" si="716"/>
        <v>0.81851599318375867</v>
      </c>
      <c r="BO235" s="4">
        <f t="shared" si="717"/>
        <v>0.66194702307513653</v>
      </c>
      <c r="BP235" s="4">
        <f t="shared" si="718"/>
        <v>0.60845284367236874</v>
      </c>
      <c r="BQ235" s="4">
        <f t="shared" si="719"/>
        <v>0.81173211043349491</v>
      </c>
      <c r="BR235" s="4">
        <f t="shared" si="720"/>
        <v>0.88462249730837517</v>
      </c>
      <c r="BS235" s="4">
        <f t="shared" si="721"/>
        <v>0.12283322734486081</v>
      </c>
      <c r="BT235" s="4">
        <f t="shared" si="722"/>
        <v>0.67859030785283903</v>
      </c>
      <c r="BU235" s="4">
        <f t="shared" si="723"/>
        <v>0.58871832245908395</v>
      </c>
      <c r="BV235" t="s">
        <v>277</v>
      </c>
      <c r="BW235" s="1">
        <f t="shared" si="697"/>
        <v>45168</v>
      </c>
      <c r="BX235">
        <f>group_stock_price_index[[#This Row],[VNINDEX]]</f>
        <v>1213.1600000000001</v>
      </c>
      <c r="BY235" s="5">
        <f t="shared" si="724"/>
        <v>0.63190718615099117</v>
      </c>
      <c r="BZ235" s="5">
        <f t="shared" si="725"/>
        <v>0.38773220066013658</v>
      </c>
      <c r="CA235" s="5">
        <f t="shared" si="726"/>
        <v>0.62770005519670935</v>
      </c>
      <c r="CB235" s="5">
        <f t="shared" si="727"/>
        <v>0.16269261035628119</v>
      </c>
      <c r="CC235" s="5">
        <f t="shared" si="728"/>
        <v>0.39252176004764905</v>
      </c>
      <c r="CD235" s="5">
        <f t="shared" ref="CD235:CE235" si="861">IF(AVERAGE(BS235:BS239)&lt;0,0,AVERAGE(BS235:BS239))</f>
        <v>0</v>
      </c>
      <c r="CE235" s="5">
        <f t="shared" si="861"/>
        <v>0.39332725244042166</v>
      </c>
      <c r="CF235" s="5">
        <f t="shared" ref="CF235:CG235" si="862">IF(AVERAGE(BE235:BE239)&lt;0,0,AVERAGE(BE235:BE239))</f>
        <v>0.51133842346209979</v>
      </c>
      <c r="CG235" s="5">
        <f t="shared" si="862"/>
        <v>0.37164981706077721</v>
      </c>
      <c r="CH235" s="5">
        <f t="shared" si="731"/>
        <v>0.35752377847875649</v>
      </c>
      <c r="CI235" s="5">
        <f t="shared" si="732"/>
        <v>0.50334572347124928</v>
      </c>
      <c r="CJ235" s="5">
        <f t="shared" si="733"/>
        <v>0.51124183992580807</v>
      </c>
      <c r="CK235" s="5">
        <f t="shared" si="734"/>
        <v>0.51154772898887924</v>
      </c>
      <c r="CL235" s="5">
        <f t="shared" si="735"/>
        <v>0.64716683498908723</v>
      </c>
      <c r="CM235" s="5">
        <f t="shared" si="736"/>
        <v>0.60459893632525907</v>
      </c>
      <c r="CN235" s="5">
        <f t="shared" si="737"/>
        <v>0.29958909091268998</v>
      </c>
      <c r="CO235" s="5">
        <f t="shared" si="738"/>
        <v>0.40232104709622574</v>
      </c>
      <c r="CP235" s="5">
        <f t="shared" si="739"/>
        <v>0.36323629827524251</v>
      </c>
      <c r="CQ235" s="5">
        <f t="shared" si="740"/>
        <v>0.53850531265877077</v>
      </c>
      <c r="CR235" s="5">
        <f t="shared" ref="CR235:CS235" si="863">IF(AVERAGE(BH235:BH239)&lt;0,0,AVERAGE(BH235:BH239))</f>
        <v>0</v>
      </c>
      <c r="CS235" s="5">
        <f t="shared" si="863"/>
        <v>0.52268725569403141</v>
      </c>
      <c r="CT235" s="5">
        <f t="shared" si="742"/>
        <v>0.5051592369923158</v>
      </c>
      <c r="CU235" s="5">
        <f t="shared" si="743"/>
        <v>0.29757254962525692</v>
      </c>
    </row>
    <row r="236" spans="1:99" x14ac:dyDescent="0.25">
      <c r="A236" s="1">
        <f>eod_group_score_df_positive[[#This Row],[date]]</f>
        <v>45167</v>
      </c>
      <c r="B236" s="1" t="s">
        <v>277</v>
      </c>
      <c r="C236" s="2">
        <f>AVERAGE(eod_group_score_df_positive!C236:C240)</f>
        <v>1.0250998571181473</v>
      </c>
      <c r="D236" s="2">
        <f>AVERAGE(eod_group_score_df_positive!D236:D240)</f>
        <v>0.11258120448520845</v>
      </c>
      <c r="E236" s="2">
        <f>AVERAGE(eod_group_score_df_positive!E236:E240)</f>
        <v>0.6563131844373038</v>
      </c>
      <c r="F236" s="2">
        <f>AVERAGE(eod_group_score_df_positive!F236:F240)</f>
        <v>0.5381760200532647</v>
      </c>
      <c r="G236" s="2">
        <f>AVERAGE(eod_group_score_df_positive!G236:G240)</f>
        <v>0.82689421199535595</v>
      </c>
      <c r="H236" s="2">
        <f>AVERAGE(eod_group_score_df_positive!H236:H240)</f>
        <v>0.3806449504758328</v>
      </c>
      <c r="I236" s="2">
        <f>AVERAGE(eod_group_score_df_positive!I236:I240)</f>
        <v>0.5872842257865668</v>
      </c>
      <c r="J236" s="2">
        <f>AVERAGE(eod_group_score_df_positive!J236:J240)</f>
        <v>0.65973690615072544</v>
      </c>
      <c r="K236" s="2">
        <f>AVERAGE(eod_group_score_df_positive!K236:K240)</f>
        <v>0.30366192858439589</v>
      </c>
      <c r="L236" s="2">
        <f>AVERAGE(eod_group_score_df_positive!L236:L240)</f>
        <v>0.16774282429758</v>
      </c>
      <c r="M236" s="2">
        <f>AVERAGE(eod_group_score_df_positive!M236:M240)</f>
        <v>0.28917880841917937</v>
      </c>
      <c r="N236" s="2">
        <f>AVERAGE(eod_group_score_df_positive!N236:N240)</f>
        <v>0.46686161494707584</v>
      </c>
      <c r="O236" s="2">
        <f>AVERAGE(eod_group_score_df_positive!O236:O240)</f>
        <v>0.48432112959655332</v>
      </c>
      <c r="P236" s="2">
        <f>AVERAGE(eod_group_score_df_positive!P236:P240)</f>
        <v>0.42036156951114317</v>
      </c>
      <c r="Q236" s="2">
        <f>AVERAGE(eod_group_score_df_positive!Q236:Q240)</f>
        <v>0.2211550263682584</v>
      </c>
      <c r="R236" s="2">
        <f>AVERAGE(eod_group_score_df_positive!R236:R240)</f>
        <v>0.11413155449223389</v>
      </c>
      <c r="S236" s="2">
        <f>AVERAGE(eod_group_score_df_positive!S236:S240)</f>
        <v>0.49409974160476616</v>
      </c>
      <c r="T236" s="2">
        <f>AVERAGE(eod_group_score_df_positive!T236:T240)</f>
        <v>0.58891372369339445</v>
      </c>
      <c r="U236" s="2">
        <f>AVERAGE(eod_group_score_df_positive!U236:U240)</f>
        <v>0.62751849465828946</v>
      </c>
      <c r="V236" s="2">
        <f>AVERAGE(eod_group_score_df_positive!V236:V240)</f>
        <v>0.34121193389296922</v>
      </c>
      <c r="W236" s="2">
        <f>AVERAGE(eod_group_score_df_positive!W236:W240)</f>
        <v>0.21099819138067261</v>
      </c>
      <c r="X236" s="2">
        <f>AVERAGE(eod_group_score_df_positive!X236:X240)</f>
        <v>0.42752984124917698</v>
      </c>
      <c r="Y236" s="2">
        <f>AVERAGE(eod_group_score_df_positive!Y236:Y240)</f>
        <v>0.30458562327621547</v>
      </c>
      <c r="Z236" s="1" t="s">
        <v>277</v>
      </c>
      <c r="AA236" s="2">
        <f>ABS(AVERAGE(eod_group_score_df_negative!C236:C240))</f>
        <v>5.4656273525503375E-2</v>
      </c>
      <c r="AB236" s="2">
        <f>ABS(AVERAGE(eod_group_score_df_negative!D236:D240))</f>
        <v>4.2023583164280356E-2</v>
      </c>
      <c r="AC236" s="2">
        <f>ABS(AVERAGE(eod_group_score_df_negative!E236:E240))</f>
        <v>0.14969118421106656</v>
      </c>
      <c r="AD236" s="2">
        <f>ABS(AVERAGE(eod_group_score_df_negative!F236:F240))</f>
        <v>2.5781779632627871E-2</v>
      </c>
      <c r="AE236" s="2">
        <f>ABS(AVERAGE(eod_group_score_df_negative!G236:G240))</f>
        <v>8.6489725403880696E-2</v>
      </c>
      <c r="AF236" s="2">
        <f>ABS(AVERAGE(eod_group_score_df_negative!H236:H240))</f>
        <v>5.4214268979892802E-2</v>
      </c>
      <c r="AG236" s="2">
        <f>ABS(AVERAGE(eod_group_score_df_negative!I236:I240))</f>
        <v>0.10126100814410861</v>
      </c>
      <c r="AH236" s="2">
        <f>ABS(AVERAGE(eod_group_score_df_negative!J236:J240))</f>
        <v>6.054937302917833E-2</v>
      </c>
      <c r="AI236" s="2">
        <f>ABS(AVERAGE(eod_group_score_df_negative!K236:K240))</f>
        <v>3.5366384830207973E-2</v>
      </c>
      <c r="AJ236" s="2">
        <f>ABS(AVERAGE(eod_group_score_df_negative!L236:L240))</f>
        <v>0.12999731945971124</v>
      </c>
      <c r="AK236" s="2">
        <f>ABS(AVERAGE(eod_group_score_df_negative!M236:M240))</f>
        <v>3.0436624746854823E-2</v>
      </c>
      <c r="AL236" s="2">
        <f>ABS(AVERAGE(eod_group_score_df_negative!N236:N240))</f>
        <v>0.11197131556951027</v>
      </c>
      <c r="AM236" s="2">
        <f>ABS(AVERAGE(eod_group_score_df_negative!O236:O240))</f>
        <v>6.9315092993885524E-2</v>
      </c>
      <c r="AN236" s="2">
        <f>ABS(AVERAGE(eod_group_score_df_negative!P236:P240))</f>
        <v>5.033256227612113E-2</v>
      </c>
      <c r="AO236" s="2">
        <f>ABS(AVERAGE(eod_group_score_df_negative!Q236:Q240))</f>
        <v>9.3149492316026164E-2</v>
      </c>
      <c r="AP236" s="2">
        <f>ABS(AVERAGE(eod_group_score_df_negative!R236:R240))</f>
        <v>3.6821484767005905E-2</v>
      </c>
      <c r="AQ236" s="2">
        <f>ABS(AVERAGE(eod_group_score_df_negative!S236:S240))</f>
        <v>0.16599052986283594</v>
      </c>
      <c r="AR236" s="2">
        <f>ABS(AVERAGE(eod_group_score_df_negative!T236:T240))</f>
        <v>0.15469895004288872</v>
      </c>
      <c r="AS236" s="2">
        <f>ABS(AVERAGE(eod_group_score_df_negative!U236:U240))</f>
        <v>0.16282764926411747</v>
      </c>
      <c r="AT236" s="2">
        <f>ABS(AVERAGE(eod_group_score_df_negative!V236:V240))</f>
        <v>3.1179627800740472E-2</v>
      </c>
      <c r="AU236" s="2">
        <f>ABS(AVERAGE(eod_group_score_df_negative!W236:W240))</f>
        <v>0.15103481712887454</v>
      </c>
      <c r="AV236" s="2">
        <f>ABS(AVERAGE(eod_group_score_df_negative!X236:X240))</f>
        <v>0.114366427744761</v>
      </c>
      <c r="AW236" s="2">
        <f>ABS(AVERAGE(eod_group_score_df_negative!Y236:Y240))</f>
        <v>8.9800567635704556E-2</v>
      </c>
      <c r="AX236" t="s">
        <v>277</v>
      </c>
      <c r="AY236" s="4">
        <f t="shared" si="701"/>
        <v>0.89876181857300985</v>
      </c>
      <c r="AZ236" s="4">
        <f t="shared" si="702"/>
        <v>0.45637410324505806</v>
      </c>
      <c r="BA236" s="4">
        <f t="shared" si="703"/>
        <v>0.62855986882033588</v>
      </c>
      <c r="BB236" s="4">
        <f t="shared" si="704"/>
        <v>0.90856840832066688</v>
      </c>
      <c r="BC236" s="4">
        <f t="shared" si="705"/>
        <v>0.81061693366285603</v>
      </c>
      <c r="BD236" s="4">
        <f t="shared" si="706"/>
        <v>0.75065829788432248</v>
      </c>
      <c r="BE236" s="4">
        <f t="shared" si="707"/>
        <v>0.70586969990034421</v>
      </c>
      <c r="BF236" s="4">
        <f t="shared" si="708"/>
        <v>0.8318741456574239</v>
      </c>
      <c r="BG236" s="4">
        <f t="shared" si="709"/>
        <v>0.7913661872425517</v>
      </c>
      <c r="BH236" s="4">
        <f t="shared" si="710"/>
        <v>0.12677331434567235</v>
      </c>
      <c r="BI236" s="4">
        <f t="shared" si="711"/>
        <v>0.80954220861391524</v>
      </c>
      <c r="BJ236" s="4">
        <f t="shared" si="712"/>
        <v>0.61311352666276198</v>
      </c>
      <c r="BK236" s="4">
        <f t="shared" si="713"/>
        <v>0.74960058549072761</v>
      </c>
      <c r="BL236" s="4">
        <f t="shared" si="714"/>
        <v>0.78613473643699672</v>
      </c>
      <c r="BM236" s="4">
        <f t="shared" si="715"/>
        <v>0.40726596801114529</v>
      </c>
      <c r="BN236" s="4">
        <f t="shared" si="716"/>
        <v>0.51214649340354934</v>
      </c>
      <c r="BO236" s="4">
        <f t="shared" si="717"/>
        <v>0.49706718296640451</v>
      </c>
      <c r="BP236" s="4">
        <f t="shared" si="718"/>
        <v>0.58392599936307288</v>
      </c>
      <c r="BQ236" s="4">
        <f t="shared" si="719"/>
        <v>0.5879586418780498</v>
      </c>
      <c r="BR236" s="4">
        <f t="shared" si="720"/>
        <v>0.83254385432940847</v>
      </c>
      <c r="BS236" s="4">
        <f t="shared" si="721"/>
        <v>0.16562957753123436</v>
      </c>
      <c r="BT236" s="4">
        <f t="shared" si="722"/>
        <v>0.57790287813906183</v>
      </c>
      <c r="BU236" s="4">
        <f t="shared" si="723"/>
        <v>0.54460592330546331</v>
      </c>
      <c r="BV236" t="s">
        <v>277</v>
      </c>
      <c r="BW236" s="1">
        <f t="shared" si="697"/>
        <v>45167</v>
      </c>
      <c r="BX236">
        <f>group_stock_price_index[[#This Row],[VNINDEX]]</f>
        <v>1204.43</v>
      </c>
      <c r="BY236" s="5">
        <f t="shared" si="724"/>
        <v>0.3211107370782823</v>
      </c>
      <c r="BZ236" s="5">
        <f t="shared" si="725"/>
        <v>6.8015713217418644E-2</v>
      </c>
      <c r="CA236" s="5">
        <f t="shared" si="726"/>
        <v>0.31721894086691216</v>
      </c>
      <c r="CB236" s="5">
        <f t="shared" si="727"/>
        <v>0</v>
      </c>
      <c r="CC236" s="5">
        <f t="shared" si="728"/>
        <v>6.7611533572177668E-2</v>
      </c>
      <c r="CD236" s="5">
        <f t="shared" ref="CD236:CE236" si="864">IF(AVERAGE(BS236:BS240)&lt;0,0,AVERAGE(BS236:BS240))</f>
        <v>0</v>
      </c>
      <c r="CE236" s="5">
        <f t="shared" si="864"/>
        <v>9.2149425467946688E-2</v>
      </c>
      <c r="CF236" s="5">
        <f t="shared" ref="CF236:CG236" si="865">IF(AVERAGE(BE236:BE240)&lt;0,0,AVERAGE(BE236:BE240))</f>
        <v>0.23069562948974962</v>
      </c>
      <c r="CG236" s="5">
        <f t="shared" si="865"/>
        <v>1.495613257738051E-2</v>
      </c>
      <c r="CH236" s="5">
        <f t="shared" si="731"/>
        <v>4.4828327289046663E-2</v>
      </c>
      <c r="CI236" s="5">
        <f t="shared" si="732"/>
        <v>0.17552992074144974</v>
      </c>
      <c r="CJ236" s="5">
        <f t="shared" si="733"/>
        <v>0.18414214090899897</v>
      </c>
      <c r="CK236" s="5">
        <f t="shared" si="734"/>
        <v>0.17582518964989574</v>
      </c>
      <c r="CL236" s="5">
        <f t="shared" si="735"/>
        <v>0.434584297122389</v>
      </c>
      <c r="CM236" s="5">
        <f t="shared" si="736"/>
        <v>0.25393946424553626</v>
      </c>
      <c r="CN236" s="5">
        <f t="shared" si="737"/>
        <v>0</v>
      </c>
      <c r="CO236" s="5">
        <f t="shared" si="738"/>
        <v>0.11363808886457669</v>
      </c>
      <c r="CP236" s="5">
        <f t="shared" si="739"/>
        <v>6.9791515528847284E-2</v>
      </c>
      <c r="CQ236" s="5">
        <f t="shared" si="740"/>
        <v>0.19722867182527765</v>
      </c>
      <c r="CR236" s="5">
        <f t="shared" ref="CR236:CS236" si="866">IF(AVERAGE(BH236:BH240)&lt;0,0,AVERAGE(BH236:BH240))</f>
        <v>0</v>
      </c>
      <c r="CS236" s="5">
        <f t="shared" si="866"/>
        <v>0.17891493644039103</v>
      </c>
      <c r="CT236" s="5">
        <f t="shared" si="742"/>
        <v>0.33514591709642771</v>
      </c>
      <c r="CU236" s="5">
        <f t="shared" si="743"/>
        <v>3.2195146743935088E-2</v>
      </c>
    </row>
    <row r="237" spans="1:99" x14ac:dyDescent="0.25">
      <c r="A237" s="1">
        <f>eod_group_score_df_positive[[#This Row],[date]]</f>
        <v>45166</v>
      </c>
      <c r="B237" s="1" t="s">
        <v>277</v>
      </c>
      <c r="C237" s="2">
        <f>AVERAGE(eod_group_score_df_positive!C237:C241)</f>
        <v>1.3402864141976494</v>
      </c>
      <c r="D237" s="2">
        <f>AVERAGE(eod_group_score_df_positive!D237:D241)</f>
        <v>0.29539232905751722</v>
      </c>
      <c r="E237" s="2">
        <f>AVERAGE(eod_group_score_df_positive!E237:E241)</f>
        <v>0.70869674088094747</v>
      </c>
      <c r="F237" s="2">
        <f>AVERAGE(eod_group_score_df_positive!F237:F241)</f>
        <v>0.68283840562186737</v>
      </c>
      <c r="G237" s="2">
        <f>AVERAGE(eod_group_score_df_positive!G237:G241)</f>
        <v>1.250119328175008</v>
      </c>
      <c r="H237" s="2">
        <f>AVERAGE(eod_group_score_df_positive!H237:H241)</f>
        <v>0.77322298731744366</v>
      </c>
      <c r="I237" s="2">
        <f>AVERAGE(eod_group_score_df_positive!I237:I241)</f>
        <v>0.82636031345821548</v>
      </c>
      <c r="J237" s="2">
        <f>AVERAGE(eod_group_score_df_positive!J237:J241)</f>
        <v>0.26376402033199725</v>
      </c>
      <c r="K237" s="2">
        <f>AVERAGE(eod_group_score_df_positive!K237:K241)</f>
        <v>0.33499135055011175</v>
      </c>
      <c r="L237" s="2">
        <f>AVERAGE(eod_group_score_df_positive!L237:L241)</f>
        <v>0.18450660621219581</v>
      </c>
      <c r="M237" s="2">
        <f>AVERAGE(eod_group_score_df_positive!M237:M241)</f>
        <v>0.34140972123835606</v>
      </c>
      <c r="N237" s="2">
        <f>AVERAGE(eod_group_score_df_positive!N237:N241)</f>
        <v>0.52299157930240969</v>
      </c>
      <c r="O237" s="2">
        <f>AVERAGE(eod_group_score_df_positive!O237:O241)</f>
        <v>0.25447949966656697</v>
      </c>
      <c r="P237" s="2">
        <f>AVERAGE(eod_group_score_df_positive!P237:P241)</f>
        <v>0.38419286422627474</v>
      </c>
      <c r="Q237" s="2">
        <f>AVERAGE(eod_group_score_df_positive!Q237:Q241)</f>
        <v>0.27357679368796572</v>
      </c>
      <c r="R237" s="2">
        <f>AVERAGE(eod_group_score_df_positive!R237:R241)</f>
        <v>0.33141144010133905</v>
      </c>
      <c r="S237" s="2">
        <f>AVERAGE(eod_group_score_df_positive!S237:S241)</f>
        <v>0.51551874655951047</v>
      </c>
      <c r="T237" s="2">
        <f>AVERAGE(eod_group_score_df_positive!T237:T241)</f>
        <v>0.58454392565549074</v>
      </c>
      <c r="U237" s="2">
        <f>AVERAGE(eod_group_score_df_positive!U237:U241)</f>
        <v>0.72228965734574668</v>
      </c>
      <c r="V237" s="2">
        <f>AVERAGE(eod_group_score_df_positive!V237:V241)</f>
        <v>0.44016313195373813</v>
      </c>
      <c r="W237" s="2">
        <f>AVERAGE(eod_group_score_df_positive!W237:W241)</f>
        <v>0.2348652189551334</v>
      </c>
      <c r="X237" s="2">
        <f>AVERAGE(eod_group_score_df_positive!X237:X241)</f>
        <v>0.53900436096002535</v>
      </c>
      <c r="Y237" s="2">
        <f>AVERAGE(eod_group_score_df_positive!Y237:Y241)</f>
        <v>0.32063589704511858</v>
      </c>
      <c r="Z237" s="1" t="s">
        <v>277</v>
      </c>
      <c r="AA237" s="2">
        <f>ABS(AVERAGE(eod_group_score_df_negative!C237:C241))</f>
        <v>3.7438298137987165E-2</v>
      </c>
      <c r="AB237" s="2">
        <f>ABS(AVERAGE(eod_group_score_df_negative!D237:D241))</f>
        <v>1.6908735638951754E-2</v>
      </c>
      <c r="AC237" s="2">
        <f>ABS(AVERAGE(eod_group_score_df_negative!E237:E241))</f>
        <v>0.1122314010792361</v>
      </c>
      <c r="AD237" s="2">
        <f>ABS(AVERAGE(eod_group_score_df_negative!F237:F241))</f>
        <v>2.175325274419939E-2</v>
      </c>
      <c r="AE237" s="2">
        <f>ABS(AVERAGE(eod_group_score_df_negative!G237:G241))</f>
        <v>8.1290511544783783E-2</v>
      </c>
      <c r="AF237" s="2">
        <f>ABS(AVERAGE(eod_group_score_df_negative!H237:H241))</f>
        <v>4.0715695495664297E-2</v>
      </c>
      <c r="AG237" s="2">
        <f>ABS(AVERAGE(eod_group_score_df_negative!I237:I241))</f>
        <v>5.5452536528070584E-2</v>
      </c>
      <c r="AH237" s="2">
        <f>ABS(AVERAGE(eod_group_score_df_negative!J237:J241))</f>
        <v>5.946703955467577E-2</v>
      </c>
      <c r="AI237" s="2">
        <f>ABS(AVERAGE(eod_group_score_df_negative!K237:K241))</f>
        <v>3.0729818366491746E-2</v>
      </c>
      <c r="AJ237" s="2">
        <f>ABS(AVERAGE(eod_group_score_df_negative!L237:L241))</f>
        <v>0.1316278876744586</v>
      </c>
      <c r="AK237" s="2">
        <f>ABS(AVERAGE(eod_group_score_df_negative!M237:M241))</f>
        <v>2.7544760541755919E-2</v>
      </c>
      <c r="AL237" s="2">
        <f>ABS(AVERAGE(eod_group_score_df_negative!N237:N241))</f>
        <v>7.0859073827686553E-2</v>
      </c>
      <c r="AM237" s="2">
        <f>ABS(AVERAGE(eod_group_score_df_negative!O237:O241))</f>
        <v>6.4909967002264979E-2</v>
      </c>
      <c r="AN237" s="2">
        <f>ABS(AVERAGE(eod_group_score_df_negative!P237:P241))</f>
        <v>1.6915681232315644E-2</v>
      </c>
      <c r="AO237" s="2">
        <f>ABS(AVERAGE(eod_group_score_df_negative!Q237:Q241))</f>
        <v>8.5211445953030582E-2</v>
      </c>
      <c r="AP237" s="2">
        <f>ABS(AVERAGE(eod_group_score_df_negative!R237:R241))</f>
        <v>2.7744872966048377E-2</v>
      </c>
      <c r="AQ237" s="2">
        <f>ABS(AVERAGE(eod_group_score_df_negative!S237:S241))</f>
        <v>0.14607934681074722</v>
      </c>
      <c r="AR237" s="2">
        <f>ABS(AVERAGE(eod_group_score_df_negative!T237:T241))</f>
        <v>0.12540319763875893</v>
      </c>
      <c r="AS237" s="2">
        <f>ABS(AVERAGE(eod_group_score_df_negative!U237:U241))</f>
        <v>3.8575386329425546E-2</v>
      </c>
      <c r="AT237" s="2">
        <f>ABS(AVERAGE(eod_group_score_df_negative!V237:V241))</f>
        <v>1.7829368049269542E-2</v>
      </c>
      <c r="AU237" s="2">
        <f>ABS(AVERAGE(eod_group_score_df_negative!W237:W241))</f>
        <v>0.12853024835907223</v>
      </c>
      <c r="AV237" s="2">
        <f>ABS(AVERAGE(eod_group_score_df_negative!X237:X241))</f>
        <v>7.9265378752580634E-2</v>
      </c>
      <c r="AW237" s="2">
        <f>ABS(AVERAGE(eod_group_score_df_negative!Y237:Y241))</f>
        <v>9.8803714119111943E-2</v>
      </c>
      <c r="AX237" t="s">
        <v>277</v>
      </c>
      <c r="AY237" s="4">
        <f t="shared" si="701"/>
        <v>0.94565199012142465</v>
      </c>
      <c r="AZ237" s="4">
        <f t="shared" si="702"/>
        <v>0.89171515854173833</v>
      </c>
      <c r="BA237" s="4">
        <f t="shared" si="703"/>
        <v>0.7265743605493804</v>
      </c>
      <c r="BB237" s="4">
        <f t="shared" si="704"/>
        <v>0.93825288027211473</v>
      </c>
      <c r="BC237" s="4">
        <f t="shared" si="705"/>
        <v>0.87788807154693682</v>
      </c>
      <c r="BD237" s="4">
        <f t="shared" si="706"/>
        <v>0.8999538998320018</v>
      </c>
      <c r="BE237" s="4">
        <f t="shared" si="707"/>
        <v>0.87423059999877983</v>
      </c>
      <c r="BF237" s="4">
        <f t="shared" si="708"/>
        <v>0.63204625461720598</v>
      </c>
      <c r="BG237" s="4">
        <f t="shared" si="709"/>
        <v>0.83194946873037501</v>
      </c>
      <c r="BH237" s="4">
        <f t="shared" si="710"/>
        <v>0.16726652598908151</v>
      </c>
      <c r="BI237" s="4">
        <f t="shared" si="711"/>
        <v>0.85068748638661651</v>
      </c>
      <c r="BJ237" s="4">
        <f t="shared" si="712"/>
        <v>0.76135725891956452</v>
      </c>
      <c r="BK237" s="4">
        <f t="shared" si="713"/>
        <v>0.5935372091054667</v>
      </c>
      <c r="BL237" s="4">
        <f t="shared" si="714"/>
        <v>0.91565534355307343</v>
      </c>
      <c r="BM237" s="4">
        <f t="shared" si="715"/>
        <v>0.52500424184308159</v>
      </c>
      <c r="BN237" s="4">
        <f t="shared" si="716"/>
        <v>0.84549973392313615</v>
      </c>
      <c r="BO237" s="4">
        <f t="shared" si="717"/>
        <v>0.55840457137171606</v>
      </c>
      <c r="BP237" s="4">
        <f t="shared" si="718"/>
        <v>0.64672524608066206</v>
      </c>
      <c r="BQ237" s="4">
        <f t="shared" si="719"/>
        <v>0.89860123907625822</v>
      </c>
      <c r="BR237" s="4">
        <f t="shared" si="720"/>
        <v>0.9221412226219754</v>
      </c>
      <c r="BS237" s="4">
        <f t="shared" si="721"/>
        <v>0.29261501631257247</v>
      </c>
      <c r="BT237" s="4">
        <f t="shared" si="722"/>
        <v>0.74358965460795134</v>
      </c>
      <c r="BU237" s="4">
        <f t="shared" si="723"/>
        <v>0.52887752377576192</v>
      </c>
      <c r="BV237" t="s">
        <v>277</v>
      </c>
      <c r="BW237" s="1">
        <f t="shared" si="697"/>
        <v>45166</v>
      </c>
      <c r="BX237">
        <f>group_stock_price_index[[#This Row],[VNINDEX]]</f>
        <v>1201.72</v>
      </c>
      <c r="BY237" s="5">
        <f t="shared" si="724"/>
        <v>1.6758673653105925E-2</v>
      </c>
      <c r="BZ237" s="5">
        <f t="shared" si="725"/>
        <v>0</v>
      </c>
      <c r="CA237" s="5">
        <f t="shared" si="726"/>
        <v>4.9804201968948816E-2</v>
      </c>
      <c r="CB237" s="5">
        <f t="shared" si="727"/>
        <v>0</v>
      </c>
      <c r="CC237" s="5">
        <f t="shared" si="728"/>
        <v>0</v>
      </c>
      <c r="CD237" s="5">
        <f t="shared" ref="CD237:CE237" si="867">IF(AVERAGE(BS237:BS241)&lt;0,0,AVERAGE(BS237:BS241))</f>
        <v>0</v>
      </c>
      <c r="CE237" s="5">
        <f t="shared" si="867"/>
        <v>0</v>
      </c>
      <c r="CF237" s="5">
        <f t="shared" ref="CF237:CG237" si="868">IF(AVERAGE(BE237:BE241)&lt;0,0,AVERAGE(BE237:BE241))</f>
        <v>0</v>
      </c>
      <c r="CG237" s="5">
        <f t="shared" si="868"/>
        <v>0</v>
      </c>
      <c r="CH237" s="5">
        <f t="shared" si="731"/>
        <v>0</v>
      </c>
      <c r="CI237" s="5">
        <f t="shared" si="732"/>
        <v>0</v>
      </c>
      <c r="CJ237" s="5">
        <f t="shared" si="733"/>
        <v>0</v>
      </c>
      <c r="CK237" s="5">
        <f t="shared" si="734"/>
        <v>0</v>
      </c>
      <c r="CL237" s="5">
        <f t="shared" si="735"/>
        <v>0.2444433669264261</v>
      </c>
      <c r="CM237" s="5">
        <f t="shared" si="736"/>
        <v>0</v>
      </c>
      <c r="CN237" s="5">
        <f t="shared" si="737"/>
        <v>0</v>
      </c>
      <c r="CO237" s="5">
        <f t="shared" si="738"/>
        <v>0</v>
      </c>
      <c r="CP237" s="5">
        <f t="shared" si="739"/>
        <v>0</v>
      </c>
      <c r="CQ237" s="5">
        <f t="shared" si="740"/>
        <v>0</v>
      </c>
      <c r="CR237" s="5">
        <f t="shared" ref="CR237:CS237" si="869">IF(AVERAGE(BH237:BH241)&lt;0,0,AVERAGE(BH237:BH241))</f>
        <v>0</v>
      </c>
      <c r="CS237" s="5">
        <f t="shared" si="869"/>
        <v>0</v>
      </c>
      <c r="CT237" s="5">
        <f t="shared" si="742"/>
        <v>0.16997224890787016</v>
      </c>
      <c r="CU237" s="5">
        <f t="shared" si="743"/>
        <v>0</v>
      </c>
    </row>
    <row r="238" spans="1:99" x14ac:dyDescent="0.25">
      <c r="A238" s="1">
        <f>eod_group_score_df_positive[[#This Row],[date]]</f>
        <v>45163</v>
      </c>
      <c r="B238" s="1" t="s">
        <v>277</v>
      </c>
      <c r="C238" s="2">
        <f>AVERAGE(eod_group_score_df_positive!C238:C242)</f>
        <v>0.87349945044989086</v>
      </c>
      <c r="D238" s="2">
        <f>AVERAGE(eod_group_score_df_positive!D238:D242)</f>
        <v>0.62744706634819281</v>
      </c>
      <c r="E238" s="2">
        <f>AVERAGE(eod_group_score_df_positive!E238:E242)</f>
        <v>0.57506938604072311</v>
      </c>
      <c r="F238" s="2">
        <f>AVERAGE(eod_group_score_df_positive!F238:F242)</f>
        <v>0.53469859822202725</v>
      </c>
      <c r="G238" s="2">
        <f>AVERAGE(eod_group_score_df_positive!G238:G242)</f>
        <v>1.0140031908595859</v>
      </c>
      <c r="H238" s="2">
        <f>AVERAGE(eod_group_score_df_positive!H238:H242)</f>
        <v>0.84804593673826056</v>
      </c>
      <c r="I238" s="2">
        <f>AVERAGE(eod_group_score_df_positive!I238:I242)</f>
        <v>0.46901132584022953</v>
      </c>
      <c r="J238" s="2">
        <f>AVERAGE(eod_group_score_df_positive!J238:J242)</f>
        <v>0.24249245154853752</v>
      </c>
      <c r="K238" s="2">
        <f>AVERAGE(eod_group_score_df_positive!K238:K242)</f>
        <v>0.35803691500866952</v>
      </c>
      <c r="L238" s="2">
        <f>AVERAGE(eod_group_score_df_positive!L238:L242)</f>
        <v>0.14821304380526185</v>
      </c>
      <c r="M238" s="2">
        <f>AVERAGE(eod_group_score_df_positive!M238:M242)</f>
        <v>0.26041179854023655</v>
      </c>
      <c r="N238" s="2">
        <f>AVERAGE(eod_group_score_df_positive!N238:N242)</f>
        <v>0.38853162498446758</v>
      </c>
      <c r="O238" s="2">
        <f>AVERAGE(eod_group_score_df_positive!O238:O242)</f>
        <v>0.19328729606906458</v>
      </c>
      <c r="P238" s="2">
        <f>AVERAGE(eod_group_score_df_positive!P238:P242)</f>
        <v>0.30468141718527858</v>
      </c>
      <c r="Q238" s="2">
        <f>AVERAGE(eod_group_score_df_positive!Q238:Q242)</f>
        <v>0.23571292778570943</v>
      </c>
      <c r="R238" s="2">
        <f>AVERAGE(eod_group_score_df_positive!R238:R242)</f>
        <v>0.32006115529402612</v>
      </c>
      <c r="S238" s="2">
        <f>AVERAGE(eod_group_score_df_positive!S238:S242)</f>
        <v>0.1950329345017115</v>
      </c>
      <c r="T238" s="2">
        <f>AVERAGE(eod_group_score_df_positive!T238:T242)</f>
        <v>0.50807100768773228</v>
      </c>
      <c r="U238" s="2">
        <f>AVERAGE(eod_group_score_df_positive!U238:U242)</f>
        <v>0.7182195990719904</v>
      </c>
      <c r="V238" s="2">
        <f>AVERAGE(eod_group_score_df_positive!V238:V242)</f>
        <v>0.39233278397303828</v>
      </c>
      <c r="W238" s="2">
        <f>AVERAGE(eod_group_score_df_positive!W238:W242)</f>
        <v>0.22854513535790191</v>
      </c>
      <c r="X238" s="2">
        <f>AVERAGE(eod_group_score_df_positive!X238:X242)</f>
        <v>0.47257772701418543</v>
      </c>
      <c r="Y238" s="2">
        <f>AVERAGE(eod_group_score_df_positive!Y238:Y242)</f>
        <v>0.25402792881908426</v>
      </c>
      <c r="Z238" s="1" t="s">
        <v>277</v>
      </c>
      <c r="AA238" s="2">
        <f>ABS(AVERAGE(eod_group_score_df_negative!C238:C242))</f>
        <v>7.6013251088745487E-2</v>
      </c>
      <c r="AB238" s="2">
        <f>ABS(AVERAGE(eod_group_score_df_negative!D238:D242))</f>
        <v>9.8907722142038482E-3</v>
      </c>
      <c r="AC238" s="2">
        <f>ABS(AVERAGE(eod_group_score_df_negative!E238:E242))</f>
        <v>0.22708197606574129</v>
      </c>
      <c r="AD238" s="2">
        <f>ABS(AVERAGE(eod_group_score_df_negative!F238:F242))</f>
        <v>4.2808098095117084E-2</v>
      </c>
      <c r="AE238" s="2">
        <f>ABS(AVERAGE(eod_group_score_df_negative!G238:G242))</f>
        <v>9.3861348673195052E-2</v>
      </c>
      <c r="AF238" s="2">
        <f>ABS(AVERAGE(eod_group_score_df_negative!H238:H242))</f>
        <v>4.136696758183972E-2</v>
      </c>
      <c r="AG238" s="2">
        <f>ABS(AVERAGE(eod_group_score_df_negative!I238:I242))</f>
        <v>8.197995444058026E-2</v>
      </c>
      <c r="AH238" s="2">
        <f>ABS(AVERAGE(eod_group_score_df_negative!J238:J242))</f>
        <v>0.12264597290625442</v>
      </c>
      <c r="AI238" s="2">
        <f>ABS(AVERAGE(eod_group_score_df_negative!K238:K242))</f>
        <v>5.5696957045188247E-2</v>
      </c>
      <c r="AJ238" s="2">
        <f>ABS(AVERAGE(eod_group_score_df_negative!L238:L242))</f>
        <v>0.12352951920757098</v>
      </c>
      <c r="AK238" s="2">
        <f>ABS(AVERAGE(eod_group_score_df_negative!M238:M242))</f>
        <v>3.0290605606993197E-2</v>
      </c>
      <c r="AL238" s="2">
        <f>ABS(AVERAGE(eod_group_score_df_negative!N238:N242))</f>
        <v>0.13976913923267301</v>
      </c>
      <c r="AM238" s="2">
        <f>ABS(AVERAGE(eod_group_score_df_negative!O238:O242))</f>
        <v>6.744547416578503E-2</v>
      </c>
      <c r="AN238" s="2">
        <f>ABS(AVERAGE(eod_group_score_df_negative!P238:P242))</f>
        <v>4.2889911109191083E-2</v>
      </c>
      <c r="AO238" s="2">
        <f>ABS(AVERAGE(eod_group_score_df_negative!Q238:Q242))</f>
        <v>8.5014447590879005E-2</v>
      </c>
      <c r="AP238" s="2">
        <f>ABS(AVERAGE(eod_group_score_df_negative!R238:R242))</f>
        <v>8.7736438863153188E-2</v>
      </c>
      <c r="AQ238" s="2">
        <f>ABS(AVERAGE(eod_group_score_df_negative!S238:S242))</f>
        <v>0.23870114330950515</v>
      </c>
      <c r="AR238" s="2">
        <f>ABS(AVERAGE(eod_group_score_df_negative!T238:T242))</f>
        <v>0.16930149903710193</v>
      </c>
      <c r="AS238" s="2">
        <f>ABS(AVERAGE(eod_group_score_df_negative!U238:U242))</f>
        <v>8.5285869304598708E-2</v>
      </c>
      <c r="AT238" s="2">
        <f>ABS(AVERAGE(eod_group_score_df_negative!V238:V242))</f>
        <v>4.7155270064083862E-2</v>
      </c>
      <c r="AU238" s="2">
        <f>ABS(AVERAGE(eod_group_score_df_negative!W238:W242))</f>
        <v>0.19099973129280728</v>
      </c>
      <c r="AV238" s="2">
        <f>ABS(AVERAGE(eod_group_score_df_negative!X238:X242))</f>
        <v>0.12235054976397138</v>
      </c>
      <c r="AW238" s="2">
        <f>ABS(AVERAGE(eod_group_score_df_negative!Y238:Y242))</f>
        <v>9.9579750924437493E-2</v>
      </c>
      <c r="AX238" t="s">
        <v>277</v>
      </c>
      <c r="AY238" s="4">
        <f t="shared" si="701"/>
        <v>0.83988997521450759</v>
      </c>
      <c r="AZ238" s="4">
        <f t="shared" si="702"/>
        <v>0.96896223128219139</v>
      </c>
      <c r="BA238" s="4">
        <f t="shared" si="703"/>
        <v>0.43381763893183495</v>
      </c>
      <c r="BB238" s="4">
        <f t="shared" si="704"/>
        <v>0.85174856545175526</v>
      </c>
      <c r="BC238" s="4">
        <f t="shared" si="705"/>
        <v>0.83055446704201019</v>
      </c>
      <c r="BD238" s="4">
        <f t="shared" si="706"/>
        <v>0.90697916034069215</v>
      </c>
      <c r="BE238" s="4">
        <f t="shared" si="707"/>
        <v>0.70242739812942367</v>
      </c>
      <c r="BF238" s="4">
        <f t="shared" si="708"/>
        <v>0.32822204023373436</v>
      </c>
      <c r="BG238" s="4">
        <f t="shared" si="709"/>
        <v>0.73075950118032451</v>
      </c>
      <c r="BH238" s="4">
        <f t="shared" si="710"/>
        <v>9.083422311183989E-2</v>
      </c>
      <c r="BI238" s="4">
        <f t="shared" si="711"/>
        <v>0.7916040240819463</v>
      </c>
      <c r="BJ238" s="4">
        <f t="shared" si="712"/>
        <v>0.4708728485759846</v>
      </c>
      <c r="BK238" s="4">
        <f t="shared" si="713"/>
        <v>0.48264674129734492</v>
      </c>
      <c r="BL238" s="4">
        <f t="shared" si="714"/>
        <v>0.75320224876055442</v>
      </c>
      <c r="BM238" s="4">
        <f t="shared" si="715"/>
        <v>0.46986472550989694</v>
      </c>
      <c r="BN238" s="4">
        <f t="shared" si="716"/>
        <v>0.56970595157882897</v>
      </c>
      <c r="BO238" s="4">
        <f t="shared" si="717"/>
        <v>-0.10067968149553676</v>
      </c>
      <c r="BP238" s="4">
        <f t="shared" si="718"/>
        <v>0.50012290916354996</v>
      </c>
      <c r="BQ238" s="4">
        <f t="shared" si="719"/>
        <v>0.78771552239237108</v>
      </c>
      <c r="BR238" s="4">
        <f t="shared" si="720"/>
        <v>0.78540818285768099</v>
      </c>
      <c r="BS238" s="4">
        <f t="shared" si="721"/>
        <v>8.9490795978092466E-2</v>
      </c>
      <c r="BT238" s="4">
        <f t="shared" si="722"/>
        <v>0.58868806698325837</v>
      </c>
      <c r="BU238" s="4">
        <f t="shared" si="723"/>
        <v>0.43677834714073777</v>
      </c>
      <c r="BV238" t="s">
        <v>277</v>
      </c>
      <c r="BW238" s="1">
        <f t="shared" si="697"/>
        <v>45163</v>
      </c>
      <c r="BX238">
        <f>group_stock_price_index[[#This Row],[VNINDEX]]</f>
        <v>1183.3699999999999</v>
      </c>
      <c r="BY238" s="5">
        <f t="shared" si="724"/>
        <v>0</v>
      </c>
      <c r="BZ238" s="5">
        <f t="shared" si="725"/>
        <v>0</v>
      </c>
      <c r="CA238" s="5">
        <f t="shared" si="726"/>
        <v>0</v>
      </c>
      <c r="CB238" s="5">
        <f t="shared" si="727"/>
        <v>0</v>
      </c>
      <c r="CC238" s="5">
        <f t="shared" si="728"/>
        <v>0</v>
      </c>
      <c r="CD238" s="5">
        <f t="shared" ref="CD238:CE238" si="870">IF(AVERAGE(BS238:BS242)&lt;0,0,AVERAGE(BS238:BS242))</f>
        <v>0</v>
      </c>
      <c r="CE238" s="5">
        <f t="shared" si="870"/>
        <v>0</v>
      </c>
      <c r="CF238" s="5">
        <f t="shared" ref="CF238:CG238" si="871">IF(AVERAGE(BE238:BE242)&lt;0,0,AVERAGE(BE238:BE242))</f>
        <v>0</v>
      </c>
      <c r="CG238" s="5">
        <f t="shared" si="871"/>
        <v>0</v>
      </c>
      <c r="CH238" s="5">
        <f t="shared" si="731"/>
        <v>0</v>
      </c>
      <c r="CI238" s="5">
        <f t="shared" si="732"/>
        <v>0</v>
      </c>
      <c r="CJ238" s="5">
        <f t="shared" si="733"/>
        <v>0</v>
      </c>
      <c r="CK238" s="5">
        <f t="shared" si="734"/>
        <v>0</v>
      </c>
      <c r="CL238" s="5">
        <f t="shared" si="735"/>
        <v>8.0565733700032227E-2</v>
      </c>
      <c r="CM238" s="5">
        <f t="shared" si="736"/>
        <v>0</v>
      </c>
      <c r="CN238" s="5">
        <f t="shared" si="737"/>
        <v>0</v>
      </c>
      <c r="CO238" s="5">
        <f t="shared" si="738"/>
        <v>0</v>
      </c>
      <c r="CP238" s="5">
        <f t="shared" si="739"/>
        <v>0</v>
      </c>
      <c r="CQ238" s="5">
        <f t="shared" si="740"/>
        <v>0</v>
      </c>
      <c r="CR238" s="5">
        <f t="shared" ref="CR238:CS238" si="872">IF(AVERAGE(BH238:BH242)&lt;0,0,AVERAGE(BH238:BH242))</f>
        <v>0</v>
      </c>
      <c r="CS238" s="5">
        <f t="shared" si="872"/>
        <v>0</v>
      </c>
      <c r="CT238" s="5">
        <f t="shared" si="742"/>
        <v>0</v>
      </c>
      <c r="CU238" s="5">
        <f t="shared" si="743"/>
        <v>0</v>
      </c>
    </row>
    <row r="239" spans="1:99" x14ac:dyDescent="0.25">
      <c r="A239" s="1">
        <f>eod_group_score_df_positive[[#This Row],[date]]</f>
        <v>45162</v>
      </c>
      <c r="B239" s="1" t="s">
        <v>277</v>
      </c>
      <c r="C239" s="2">
        <f>AVERAGE(eod_group_score_df_positive!C239:C243)</f>
        <v>0.85725290111222185</v>
      </c>
      <c r="D239" s="2">
        <f>AVERAGE(eod_group_score_df_positive!D239:D243)</f>
        <v>0.62551117087345953</v>
      </c>
      <c r="E239" s="2">
        <f>AVERAGE(eod_group_score_df_positive!E239:E243)</f>
        <v>0.56774117010550795</v>
      </c>
      <c r="F239" s="2">
        <f>AVERAGE(eod_group_score_df_positive!F239:F243)</f>
        <v>0.52882459812369498</v>
      </c>
      <c r="G239" s="2">
        <f>AVERAGE(eod_group_score_df_positive!G239:G243)</f>
        <v>1.0068599350041565</v>
      </c>
      <c r="H239" s="2">
        <f>AVERAGE(eod_group_score_df_positive!H239:H243)</f>
        <v>0.84135700697660387</v>
      </c>
      <c r="I239" s="2">
        <f>AVERAGE(eod_group_score_df_positive!I239:I243)</f>
        <v>0.51415170778434649</v>
      </c>
      <c r="J239" s="2">
        <f>AVERAGE(eod_group_score_df_positive!J239:J243)</f>
        <v>0.23059166976477402</v>
      </c>
      <c r="K239" s="2">
        <f>AVERAGE(eod_group_score_df_positive!K239:K243)</f>
        <v>0.21903708053081625</v>
      </c>
      <c r="L239" s="2">
        <f>AVERAGE(eod_group_score_df_positive!L239:L243)</f>
        <v>0.12201041044981123</v>
      </c>
      <c r="M239" s="2">
        <f>AVERAGE(eod_group_score_df_positive!M239:M243)</f>
        <v>0.25346841652133473</v>
      </c>
      <c r="N239" s="2">
        <f>AVERAGE(eod_group_score_df_positive!N239:N243)</f>
        <v>0.28782190832279059</v>
      </c>
      <c r="O239" s="2">
        <f>AVERAGE(eod_group_score_df_positive!O239:O243)</f>
        <v>0.20273619318117006</v>
      </c>
      <c r="P239" s="2">
        <f>AVERAGE(eod_group_score_df_positive!P239:P243)</f>
        <v>0.28028710298055493</v>
      </c>
      <c r="Q239" s="2">
        <f>AVERAGE(eod_group_score_df_positive!Q239:Q243)</f>
        <v>0.23140555290012427</v>
      </c>
      <c r="R239" s="2">
        <f>AVERAGE(eod_group_score_df_positive!R239:R243)</f>
        <v>0.31634526359174281</v>
      </c>
      <c r="S239" s="2">
        <f>AVERAGE(eod_group_score_df_positive!S239:S243)</f>
        <v>0.19502182781129612</v>
      </c>
      <c r="T239" s="2">
        <f>AVERAGE(eod_group_score_df_positive!T239:T243)</f>
        <v>0.50021634557549444</v>
      </c>
      <c r="U239" s="2">
        <f>AVERAGE(eod_group_score_df_positive!U239:U243)</f>
        <v>0.45493816423606159</v>
      </c>
      <c r="V239" s="2">
        <f>AVERAGE(eod_group_score_df_positive!V239:V243)</f>
        <v>0.38164656715174028</v>
      </c>
      <c r="W239" s="2">
        <f>AVERAGE(eod_group_score_df_positive!W239:W243)</f>
        <v>0.22817373890024925</v>
      </c>
      <c r="X239" s="2">
        <f>AVERAGE(eod_group_score_df_positive!X239:X243)</f>
        <v>0.43586816193431643</v>
      </c>
      <c r="Y239" s="2">
        <f>AVERAGE(eod_group_score_df_positive!Y239:Y243)</f>
        <v>0.25543316218359419</v>
      </c>
      <c r="Z239" s="1" t="s">
        <v>277</v>
      </c>
      <c r="AA239" s="2">
        <f>ABS(AVERAGE(eod_group_score_df_negative!C239:C243))</f>
        <v>2.2728468589116395</v>
      </c>
      <c r="AB239" s="2">
        <f>ABS(AVERAGE(eod_group_score_df_negative!D239:D243))</f>
        <v>1.0976525616731565</v>
      </c>
      <c r="AC239" s="2">
        <f>ABS(AVERAGE(eod_group_score_df_negative!E239:E243))</f>
        <v>2.0964487588674698</v>
      </c>
      <c r="AD239" s="2">
        <f>ABS(AVERAGE(eod_group_score_df_negative!F239:F243))</f>
        <v>2.3921799224835829</v>
      </c>
      <c r="AE239" s="2">
        <f>ABS(AVERAGE(eod_group_score_df_negative!G239:G243))</f>
        <v>2.1527788473947176</v>
      </c>
      <c r="AF239" s="2">
        <f>ABS(AVERAGE(eod_group_score_df_negative!H239:H243))</f>
        <v>1.0978469594862521</v>
      </c>
      <c r="AG239" s="2">
        <f>ABS(AVERAGE(eod_group_score_df_negative!I239:I243))</f>
        <v>1.4938008399142393</v>
      </c>
      <c r="AH239" s="2">
        <f>ABS(AVERAGE(eod_group_score_df_negative!J239:J243))</f>
        <v>2.1343434152543037</v>
      </c>
      <c r="AI239" s="2">
        <f>ABS(AVERAGE(eod_group_score_df_negative!K239:K243))</f>
        <v>1.0659897629588813</v>
      </c>
      <c r="AJ239" s="2">
        <f>ABS(AVERAGE(eod_group_score_df_negative!L239:L243))</f>
        <v>1.8445689595931793</v>
      </c>
      <c r="AK239" s="2">
        <f>ABS(AVERAGE(eod_group_score_df_negative!M239:M243))</f>
        <v>1.6034044510369014</v>
      </c>
      <c r="AL239" s="2">
        <f>ABS(AVERAGE(eod_group_score_df_negative!N239:N243))</f>
        <v>2.0562665487488134</v>
      </c>
      <c r="AM239" s="2">
        <f>ABS(AVERAGE(eod_group_score_df_negative!O239:O243))</f>
        <v>0.85911086090012689</v>
      </c>
      <c r="AN239" s="2">
        <f>ABS(AVERAGE(eod_group_score_df_negative!P239:P243))</f>
        <v>1.9518758231632181</v>
      </c>
      <c r="AO239" s="2">
        <f>ABS(AVERAGE(eod_group_score_df_negative!Q239:Q243))</f>
        <v>1.5373740492188923</v>
      </c>
      <c r="AP239" s="2">
        <f>ABS(AVERAGE(eod_group_score_df_negative!R239:R243))</f>
        <v>2.6027683912262169</v>
      </c>
      <c r="AQ239" s="2">
        <f>ABS(AVERAGE(eod_group_score_df_negative!S239:S243))</f>
        <v>1.7876734362716511</v>
      </c>
      <c r="AR239" s="2">
        <f>ABS(AVERAGE(eod_group_score_df_negative!T239:T243))</f>
        <v>1.5973269329369333</v>
      </c>
      <c r="AS239" s="2">
        <f>ABS(AVERAGE(eod_group_score_df_negative!U239:U243))</f>
        <v>1.4738646396547233</v>
      </c>
      <c r="AT239" s="2">
        <f>ABS(AVERAGE(eod_group_score_df_negative!V239:V243))</f>
        <v>2.4684741774185119</v>
      </c>
      <c r="AU239" s="2">
        <f>ABS(AVERAGE(eod_group_score_df_negative!W239:W243))</f>
        <v>2.0400905711740305</v>
      </c>
      <c r="AV239" s="2">
        <f>ABS(AVERAGE(eod_group_score_df_negative!X239:X243))</f>
        <v>1.8711343542069319</v>
      </c>
      <c r="AW239" s="2">
        <f>ABS(AVERAGE(eod_group_score_df_negative!Y239:Y243))</f>
        <v>1.0582442382922568</v>
      </c>
      <c r="AX239" t="s">
        <v>277</v>
      </c>
      <c r="AY239" s="4">
        <f t="shared" si="701"/>
        <v>-0.4522520259190162</v>
      </c>
      <c r="AZ239" s="4">
        <f t="shared" si="702"/>
        <v>-0.2739968244932432</v>
      </c>
      <c r="BA239" s="4">
        <f t="shared" si="703"/>
        <v>-0.57379827621796664</v>
      </c>
      <c r="BB239" s="4">
        <f t="shared" si="704"/>
        <v>-0.63791593310252581</v>
      </c>
      <c r="BC239" s="4">
        <f t="shared" si="705"/>
        <v>-0.36267402425050366</v>
      </c>
      <c r="BD239" s="4">
        <f t="shared" si="706"/>
        <v>-0.13226558781100817</v>
      </c>
      <c r="BE239" s="4">
        <f t="shared" si="707"/>
        <v>-0.48788460327546956</v>
      </c>
      <c r="BF239" s="4">
        <f t="shared" si="708"/>
        <v>-0.80499112113014826</v>
      </c>
      <c r="BG239" s="4">
        <f t="shared" si="709"/>
        <v>-0.65909337747998209</v>
      </c>
      <c r="BH239" s="4">
        <f t="shared" si="710"/>
        <v>-0.87591610864183533</v>
      </c>
      <c r="BI239" s="4">
        <f t="shared" si="711"/>
        <v>-0.72699432368286743</v>
      </c>
      <c r="BJ239" s="4">
        <f t="shared" si="712"/>
        <v>-0.75442743429370629</v>
      </c>
      <c r="BK239" s="4">
        <f t="shared" si="713"/>
        <v>-0.61814426587720561</v>
      </c>
      <c r="BL239" s="4">
        <f t="shared" si="714"/>
        <v>-0.74886501366208813</v>
      </c>
      <c r="BM239" s="4">
        <f t="shared" si="715"/>
        <v>-0.73834438997046559</v>
      </c>
      <c r="BN239" s="4">
        <f t="shared" si="716"/>
        <v>-0.78325937185102812</v>
      </c>
      <c r="BO239" s="4">
        <f t="shared" si="717"/>
        <v>-0.80327604413631437</v>
      </c>
      <c r="BP239" s="4">
        <f t="shared" si="718"/>
        <v>-0.52304550690344132</v>
      </c>
      <c r="BQ239" s="4">
        <f t="shared" si="719"/>
        <v>-0.52826886883577795</v>
      </c>
      <c r="BR239" s="4">
        <f t="shared" si="720"/>
        <v>-0.73218919382358605</v>
      </c>
      <c r="BS239" s="4">
        <f t="shared" si="721"/>
        <v>-0.798812036245655</v>
      </c>
      <c r="BT239" s="4">
        <f t="shared" si="722"/>
        <v>-0.62213464538100238</v>
      </c>
      <c r="BU239" s="4">
        <f t="shared" si="723"/>
        <v>-0.61111736855476229</v>
      </c>
      <c r="BV239" t="s">
        <v>277</v>
      </c>
      <c r="BW239" s="1">
        <f t="shared" si="697"/>
        <v>45162</v>
      </c>
      <c r="BX239">
        <f>group_stock_price_index[[#This Row],[VNINDEX]]</f>
        <v>1189.3900000000001</v>
      </c>
      <c r="BY239" s="5">
        <f t="shared" si="724"/>
        <v>0</v>
      </c>
      <c r="BZ239" s="5">
        <f t="shared" si="725"/>
        <v>0</v>
      </c>
      <c r="CA239" s="5">
        <f t="shared" si="726"/>
        <v>0</v>
      </c>
      <c r="CB239" s="5">
        <f t="shared" si="727"/>
        <v>0</v>
      </c>
      <c r="CC239" s="5">
        <f t="shared" si="728"/>
        <v>0</v>
      </c>
      <c r="CD239" s="5">
        <f t="shared" ref="CD239:CE239" si="873">IF(AVERAGE(BS239:BS243)&lt;0,0,AVERAGE(BS239:BS243))</f>
        <v>0</v>
      </c>
      <c r="CE239" s="5">
        <f t="shared" si="873"/>
        <v>0</v>
      </c>
      <c r="CF239" s="5">
        <f t="shared" ref="CF239:CG239" si="874">IF(AVERAGE(BE239:BE243)&lt;0,0,AVERAGE(BE239:BE243))</f>
        <v>0</v>
      </c>
      <c r="CG239" s="5">
        <f t="shared" si="874"/>
        <v>0</v>
      </c>
      <c r="CH239" s="5">
        <f t="shared" si="731"/>
        <v>0</v>
      </c>
      <c r="CI239" s="5">
        <f t="shared" si="732"/>
        <v>0</v>
      </c>
      <c r="CJ239" s="5">
        <f t="shared" si="733"/>
        <v>0</v>
      </c>
      <c r="CK239" s="5">
        <f t="shared" si="734"/>
        <v>0</v>
      </c>
      <c r="CL239" s="5">
        <f t="shared" si="735"/>
        <v>0</v>
      </c>
      <c r="CM239" s="5">
        <f t="shared" si="736"/>
        <v>0</v>
      </c>
      <c r="CN239" s="5">
        <f t="shared" si="737"/>
        <v>0</v>
      </c>
      <c r="CO239" s="5">
        <f t="shared" si="738"/>
        <v>0</v>
      </c>
      <c r="CP239" s="5">
        <f t="shared" si="739"/>
        <v>0</v>
      </c>
      <c r="CQ239" s="5">
        <f t="shared" si="740"/>
        <v>0</v>
      </c>
      <c r="CR239" s="5">
        <f t="shared" ref="CR239:CS239" si="875">IF(AVERAGE(BH239:BH243)&lt;0,0,AVERAGE(BH239:BH243))</f>
        <v>0</v>
      </c>
      <c r="CS239" s="5">
        <f t="shared" si="875"/>
        <v>0</v>
      </c>
      <c r="CT239" s="5">
        <f t="shared" si="742"/>
        <v>0</v>
      </c>
      <c r="CU239" s="5">
        <f t="shared" si="743"/>
        <v>0</v>
      </c>
    </row>
    <row r="240" spans="1:99" x14ac:dyDescent="0.25">
      <c r="A240" s="1">
        <f>eod_group_score_df_positive[[#This Row],[date]]</f>
        <v>45161</v>
      </c>
      <c r="B240" s="1" t="s">
        <v>277</v>
      </c>
      <c r="C240" s="2">
        <f>AVERAGE(eod_group_score_df_positive!C240:C244)</f>
        <v>0.56282471021847869</v>
      </c>
      <c r="D240" s="2">
        <f>AVERAGE(eod_group_score_df_positive!D240:D244)</f>
        <v>0.5428344835484471</v>
      </c>
      <c r="E240" s="2">
        <f>AVERAGE(eod_group_score_df_positive!E240:E244)</f>
        <v>0.15916897601829155</v>
      </c>
      <c r="F240" s="2">
        <f>AVERAGE(eod_group_score_df_positive!F240:F244)</f>
        <v>0.30067785636876992</v>
      </c>
      <c r="G240" s="2">
        <f>AVERAGE(eod_group_score_df_positive!G240:G244)</f>
        <v>0.61394865521003694</v>
      </c>
      <c r="H240" s="2">
        <f>AVERAGE(eod_group_score_df_positive!H240:H244)</f>
        <v>0.72715280426710893</v>
      </c>
      <c r="I240" s="2">
        <f>AVERAGE(eod_group_score_df_positive!I240:I244)</f>
        <v>0.4020037068332793</v>
      </c>
      <c r="J240" s="2">
        <f>AVERAGE(eod_group_score_df_positive!J240:J244)</f>
        <v>0.10874679110545671</v>
      </c>
      <c r="K240" s="2">
        <f>AVERAGE(eod_group_score_df_positive!K240:K244)</f>
        <v>0.15089511449668322</v>
      </c>
      <c r="L240" s="2">
        <f>AVERAGE(eod_group_score_df_positive!L240:L244)</f>
        <v>6.9251797422004144E-2</v>
      </c>
      <c r="M240" s="2">
        <f>AVERAGE(eod_group_score_df_positive!M240:M244)</f>
        <v>0.15502380410697508</v>
      </c>
      <c r="N240" s="2">
        <f>AVERAGE(eod_group_score_df_positive!N240:N244)</f>
        <v>0.16393550238666485</v>
      </c>
      <c r="O240" s="2">
        <f>AVERAGE(eod_group_score_df_positive!O240:O244)</f>
        <v>0.19679646300153669</v>
      </c>
      <c r="P240" s="2">
        <f>AVERAGE(eod_group_score_df_positive!P240:P244)</f>
        <v>0.18675235452570704</v>
      </c>
      <c r="Q240" s="2">
        <f>AVERAGE(eod_group_score_df_positive!Q240:Q244)</f>
        <v>0.17788026492661671</v>
      </c>
      <c r="R240" s="2">
        <f>AVERAGE(eod_group_score_df_positive!R240:R244)</f>
        <v>0.29055095190227326</v>
      </c>
      <c r="S240" s="2">
        <f>AVERAGE(eod_group_score_df_positive!S240:S244)</f>
        <v>3.8815207360787127E-2</v>
      </c>
      <c r="T240" s="2">
        <f>AVERAGE(eod_group_score_df_positive!T240:T244)</f>
        <v>0.13325513687288146</v>
      </c>
      <c r="U240" s="2">
        <f>AVERAGE(eod_group_score_df_positive!U240:U244)</f>
        <v>0.12083829900470378</v>
      </c>
      <c r="V240" s="2">
        <f>AVERAGE(eod_group_score_df_positive!V240:V244)</f>
        <v>0.25721051674851958</v>
      </c>
      <c r="W240" s="2">
        <f>AVERAGE(eod_group_score_df_positive!W240:W244)</f>
        <v>3.446090054336548E-2</v>
      </c>
      <c r="X240" s="2">
        <f>AVERAGE(eod_group_score_df_positive!X240:X244)</f>
        <v>0.19260296552404654</v>
      </c>
      <c r="Y240" s="2">
        <f>AVERAGE(eod_group_score_df_positive!Y240:Y244)</f>
        <v>0.17694167442312886</v>
      </c>
      <c r="Z240" s="1" t="s">
        <v>277</v>
      </c>
      <c r="AA240" s="2">
        <f>ABS(AVERAGE(eod_group_score_df_negative!C240:C244))</f>
        <v>2.4509466731537182</v>
      </c>
      <c r="AB240" s="2">
        <f>ABS(AVERAGE(eod_group_score_df_negative!D240:D244))</f>
        <v>1.1731636350517269</v>
      </c>
      <c r="AC240" s="2">
        <f>ABS(AVERAGE(eod_group_score_df_negative!E240:E244))</f>
        <v>2.3890641100869883</v>
      </c>
      <c r="AD240" s="2">
        <f>ABS(AVERAGE(eod_group_score_df_negative!F240:F244))</f>
        <v>2.5760248375012678</v>
      </c>
      <c r="AE240" s="2">
        <f>ABS(AVERAGE(eod_group_score_df_negative!G240:G244))</f>
        <v>2.2435585832837441</v>
      </c>
      <c r="AF240" s="2">
        <f>ABS(AVERAGE(eod_group_score_df_negative!H240:H244))</f>
        <v>1.2181574465044025</v>
      </c>
      <c r="AG240" s="2">
        <f>ABS(AVERAGE(eod_group_score_df_negative!I240:I244))</f>
        <v>1.8386007369818622</v>
      </c>
      <c r="AH240" s="2">
        <f>ABS(AVERAGE(eod_group_score_df_negative!J240:J244))</f>
        <v>2.3732252687371851</v>
      </c>
      <c r="AI240" s="2">
        <f>ABS(AVERAGE(eod_group_score_df_negative!K240:K244))</f>
        <v>1.1860634926683664</v>
      </c>
      <c r="AJ240" s="2">
        <f>ABS(AVERAGE(eod_group_score_df_negative!L240:L244))</f>
        <v>2.0143145378095495</v>
      </c>
      <c r="AK240" s="2">
        <f>ABS(AVERAGE(eod_group_score_df_negative!M240:M244))</f>
        <v>1.6716300052155284</v>
      </c>
      <c r="AL240" s="2">
        <f>ABS(AVERAGE(eod_group_score_df_negative!N240:N244))</f>
        <v>2.2970885571959818</v>
      </c>
      <c r="AM240" s="2">
        <f>ABS(AVERAGE(eod_group_score_df_negative!O240:O244))</f>
        <v>0.89484890025497799</v>
      </c>
      <c r="AN240" s="2">
        <f>ABS(AVERAGE(eod_group_score_df_negative!P240:P244))</f>
        <v>1.9908346638104379</v>
      </c>
      <c r="AO240" s="2">
        <f>ABS(AVERAGE(eod_group_score_df_negative!Q240:Q244))</f>
        <v>1.6192815806410923</v>
      </c>
      <c r="AP240" s="2">
        <f>ABS(AVERAGE(eod_group_score_df_negative!R240:R244))</f>
        <v>2.7053623356315386</v>
      </c>
      <c r="AQ240" s="2">
        <f>ABS(AVERAGE(eod_group_score_df_negative!S240:S244))</f>
        <v>1.9373924222102097</v>
      </c>
      <c r="AR240" s="2">
        <f>ABS(AVERAGE(eod_group_score_df_negative!T240:T244))</f>
        <v>1.753824754323962</v>
      </c>
      <c r="AS240" s="2">
        <f>ABS(AVERAGE(eod_group_score_df_negative!U240:U244))</f>
        <v>1.6946489482875378</v>
      </c>
      <c r="AT240" s="2">
        <f>ABS(AVERAGE(eod_group_score_df_negative!V240:V244))</f>
        <v>2.6289153449062193</v>
      </c>
      <c r="AU240" s="2">
        <f>ABS(AVERAGE(eod_group_score_df_negative!W240:W244))</f>
        <v>2.3009293519912548</v>
      </c>
      <c r="AV240" s="2">
        <f>ABS(AVERAGE(eod_group_score_df_negative!X240:X244))</f>
        <v>2.0378736686408083</v>
      </c>
      <c r="AW240" s="2">
        <f>ABS(AVERAGE(eod_group_score_df_negative!Y240:Y244))</f>
        <v>1.1746283554502075</v>
      </c>
      <c r="AX240" t="s">
        <v>277</v>
      </c>
      <c r="AY240" s="4">
        <f t="shared" si="701"/>
        <v>-0.62649807259851431</v>
      </c>
      <c r="AZ240" s="4">
        <f t="shared" si="702"/>
        <v>-0.36732508309360562</v>
      </c>
      <c r="BA240" s="4">
        <f t="shared" si="703"/>
        <v>-0.87507502599649112</v>
      </c>
      <c r="BB240" s="4">
        <f t="shared" si="704"/>
        <v>-0.79095659971432986</v>
      </c>
      <c r="BC240" s="4">
        <f t="shared" si="705"/>
        <v>-0.5702907436667386</v>
      </c>
      <c r="BD240" s="4">
        <f t="shared" si="706"/>
        <v>-0.25240428463406328</v>
      </c>
      <c r="BE240" s="4">
        <f t="shared" si="707"/>
        <v>-0.64116494730433005</v>
      </c>
      <c r="BF240" s="4">
        <f t="shared" si="708"/>
        <v>-0.91237065649131333</v>
      </c>
      <c r="BG240" s="4">
        <f t="shared" si="709"/>
        <v>-0.77427107512827431</v>
      </c>
      <c r="BH240" s="4">
        <f t="shared" si="710"/>
        <v>-0.93352570902014709</v>
      </c>
      <c r="BI240" s="4">
        <f t="shared" si="711"/>
        <v>-0.83026471319765549</v>
      </c>
      <c r="BJ240" s="4">
        <f t="shared" si="712"/>
        <v>-0.86677456341937131</v>
      </c>
      <c r="BK240" s="4">
        <f t="shared" si="713"/>
        <v>-0.6394498256934501</v>
      </c>
      <c r="BL240" s="4">
        <f t="shared" si="714"/>
        <v>-0.82847771138128734</v>
      </c>
      <c r="BM240" s="4">
        <f t="shared" si="715"/>
        <v>-0.80204313221392065</v>
      </c>
      <c r="BN240" s="4">
        <f t="shared" si="716"/>
        <v>-0.80603513919359793</v>
      </c>
      <c r="BO240" s="4">
        <f t="shared" si="717"/>
        <v>-0.9607174805116877</v>
      </c>
      <c r="BP240" s="4">
        <f t="shared" si="718"/>
        <v>-0.8587710700596074</v>
      </c>
      <c r="BQ240" s="4">
        <f t="shared" si="719"/>
        <v>-0.86688058626142239</v>
      </c>
      <c r="BR240" s="4">
        <f t="shared" si="720"/>
        <v>-0.82176070685909042</v>
      </c>
      <c r="BS240" s="4">
        <f t="shared" si="721"/>
        <v>-0.97048810107350181</v>
      </c>
      <c r="BT240" s="4">
        <f t="shared" si="722"/>
        <v>-0.82729882700953583</v>
      </c>
      <c r="BU240" s="4">
        <f t="shared" si="723"/>
        <v>-0.73816869194752543</v>
      </c>
      <c r="BV240" t="s">
        <v>277</v>
      </c>
      <c r="BW240" s="1">
        <f t="shared" si="697"/>
        <v>45161</v>
      </c>
      <c r="BX240">
        <f>group_stock_price_index[[#This Row],[VNINDEX]]</f>
        <v>1172.56</v>
      </c>
      <c r="BY240" s="5">
        <f t="shared" si="724"/>
        <v>0</v>
      </c>
      <c r="BZ240" s="5">
        <f t="shared" si="725"/>
        <v>0</v>
      </c>
      <c r="CA240" s="5">
        <f t="shared" si="726"/>
        <v>0</v>
      </c>
      <c r="CB240" s="5">
        <f t="shared" si="727"/>
        <v>0</v>
      </c>
      <c r="CC240" s="5">
        <f t="shared" si="728"/>
        <v>0</v>
      </c>
      <c r="CD240" s="5">
        <f t="shared" ref="CD240:CE240" si="876">IF(AVERAGE(BS240:BS244)&lt;0,0,AVERAGE(BS240:BS244))</f>
        <v>0</v>
      </c>
      <c r="CE240" s="5">
        <f t="shared" si="876"/>
        <v>0</v>
      </c>
      <c r="CF240" s="5">
        <f t="shared" ref="CF240:CG240" si="877">IF(AVERAGE(BE240:BE244)&lt;0,0,AVERAGE(BE240:BE244))</f>
        <v>0</v>
      </c>
      <c r="CG240" s="5">
        <f t="shared" si="877"/>
        <v>0</v>
      </c>
      <c r="CH240" s="5">
        <f t="shared" si="731"/>
        <v>0</v>
      </c>
      <c r="CI240" s="5">
        <f t="shared" si="732"/>
        <v>0</v>
      </c>
      <c r="CJ240" s="5">
        <f t="shared" si="733"/>
        <v>0</v>
      </c>
      <c r="CK240" s="5">
        <f t="shared" si="734"/>
        <v>0</v>
      </c>
      <c r="CL240" s="5">
        <f t="shared" si="735"/>
        <v>0</v>
      </c>
      <c r="CM240" s="5">
        <f t="shared" si="736"/>
        <v>0</v>
      </c>
      <c r="CN240" s="5">
        <f t="shared" si="737"/>
        <v>0</v>
      </c>
      <c r="CO240" s="5">
        <f t="shared" si="738"/>
        <v>0</v>
      </c>
      <c r="CP240" s="5">
        <f t="shared" si="739"/>
        <v>0</v>
      </c>
      <c r="CQ240" s="5">
        <f t="shared" si="740"/>
        <v>0</v>
      </c>
      <c r="CR240" s="5">
        <f t="shared" ref="CR240:CS240" si="878">IF(AVERAGE(BH240:BH244)&lt;0,0,AVERAGE(BH240:BH244))</f>
        <v>0</v>
      </c>
      <c r="CS240" s="5">
        <f t="shared" si="878"/>
        <v>0</v>
      </c>
      <c r="CT240" s="5">
        <f t="shared" si="742"/>
        <v>0</v>
      </c>
      <c r="CU240" s="5">
        <f t="shared" si="743"/>
        <v>0</v>
      </c>
    </row>
    <row r="241" spans="1:99" x14ac:dyDescent="0.25">
      <c r="A241" s="1">
        <f>eod_group_score_df_positive[[#This Row],[date]]</f>
        <v>45160</v>
      </c>
      <c r="B241" s="1" t="s">
        <v>277</v>
      </c>
      <c r="C241" s="2">
        <f>AVERAGE(eod_group_score_df_positive!C241:C245)</f>
        <v>0.57796141313055693</v>
      </c>
      <c r="D241" s="2">
        <f>AVERAGE(eod_group_score_df_positive!D241:D245)</f>
        <v>0.54327856911046202</v>
      </c>
      <c r="E241" s="2">
        <f>AVERAGE(eod_group_score_df_positive!E241:E245)</f>
        <v>0.2536541535973022</v>
      </c>
      <c r="F241" s="2">
        <f>AVERAGE(eod_group_score_df_positive!F241:F245)</f>
        <v>0.2857921536946097</v>
      </c>
      <c r="G241" s="2">
        <f>AVERAGE(eod_group_score_df_positive!G241:G245)</f>
        <v>0.6820613419696413</v>
      </c>
      <c r="H241" s="2">
        <f>AVERAGE(eod_group_score_df_positive!H241:H245)</f>
        <v>0.81290962428984415</v>
      </c>
      <c r="I241" s="2">
        <f>AVERAGE(eod_group_score_df_positive!I241:I245)</f>
        <v>0.39609625886408839</v>
      </c>
      <c r="J241" s="2">
        <f>AVERAGE(eod_group_score_df_positive!J241:J245)</f>
        <v>0.114935772621706</v>
      </c>
      <c r="K241" s="2">
        <f>AVERAGE(eod_group_score_df_positive!K241:K245)</f>
        <v>0.15459523273216627</v>
      </c>
      <c r="L241" s="2">
        <f>AVERAGE(eod_group_score_df_positive!L241:L245)</f>
        <v>7.1556227345305201E-2</v>
      </c>
      <c r="M241" s="2">
        <f>AVERAGE(eod_group_score_df_positive!M241:M245)</f>
        <v>0.13970041577023035</v>
      </c>
      <c r="N241" s="2">
        <f>AVERAGE(eod_group_score_df_positive!N241:N245)</f>
        <v>0.17202504696213777</v>
      </c>
      <c r="O241" s="2">
        <f>AVERAGE(eod_group_score_df_positive!O241:O245)</f>
        <v>0.25077716346110868</v>
      </c>
      <c r="P241" s="2">
        <f>AVERAGE(eod_group_score_df_positive!P241:P245)</f>
        <v>0.3126414590687861</v>
      </c>
      <c r="Q241" s="2">
        <f>AVERAGE(eod_group_score_df_positive!Q241:Q245)</f>
        <v>0.27316705088724214</v>
      </c>
      <c r="R241" s="2">
        <f>AVERAGE(eod_group_score_df_positive!R241:R245)</f>
        <v>0.30834515906995508</v>
      </c>
      <c r="S241" s="2">
        <f>AVERAGE(eod_group_score_df_positive!S241:S245)</f>
        <v>4.0827163183232332E-2</v>
      </c>
      <c r="T241" s="2">
        <f>AVERAGE(eod_group_score_df_positive!T241:T245)</f>
        <v>0.11447401038775189</v>
      </c>
      <c r="U241" s="2">
        <f>AVERAGE(eod_group_score_df_positive!U241:U245)</f>
        <v>0.12079740811176773</v>
      </c>
      <c r="V241" s="2">
        <f>AVERAGE(eod_group_score_df_positive!V241:V245)</f>
        <v>0.26697400197884313</v>
      </c>
      <c r="W241" s="2">
        <f>AVERAGE(eod_group_score_df_positive!W241:W245)</f>
        <v>3.9733854056594901E-2</v>
      </c>
      <c r="X241" s="2">
        <f>AVERAGE(eod_group_score_df_positive!X241:X245)</f>
        <v>0.27209231841789627</v>
      </c>
      <c r="Y241" s="2">
        <f>AVERAGE(eod_group_score_df_positive!Y241:Y245)</f>
        <v>0.15237645691198068</v>
      </c>
      <c r="Z241" s="1" t="s">
        <v>277</v>
      </c>
      <c r="AA241" s="2">
        <f>ABS(AVERAGE(eod_group_score_df_negative!C241:C245))</f>
        <v>2.4881346682486454</v>
      </c>
      <c r="AB241" s="2">
        <f>ABS(AVERAGE(eod_group_score_df_negative!D241:D245))</f>
        <v>1.1800318321353545</v>
      </c>
      <c r="AC241" s="2">
        <f>ABS(AVERAGE(eod_group_score_df_negative!E241:E245))</f>
        <v>2.3662017114193659</v>
      </c>
      <c r="AD241" s="2">
        <f>ABS(AVERAGE(eod_group_score_df_negative!F241:F245))</f>
        <v>2.6124157787605418</v>
      </c>
      <c r="AE241" s="2">
        <f>ABS(AVERAGE(eod_group_score_df_negative!G241:G245))</f>
        <v>2.1986105187911313</v>
      </c>
      <c r="AF241" s="2">
        <f>ABS(AVERAGE(eod_group_score_df_negative!H241:H245))</f>
        <v>1.2194821959999196</v>
      </c>
      <c r="AG241" s="2">
        <f>ABS(AVERAGE(eod_group_score_df_negative!I241:I245))</f>
        <v>1.843773706824773</v>
      </c>
      <c r="AH241" s="2">
        <f>ABS(AVERAGE(eod_group_score_df_negative!J241:J245))</f>
        <v>2.3507904580710823</v>
      </c>
      <c r="AI241" s="2">
        <f>ABS(AVERAGE(eod_group_score_df_negative!K241:K245))</f>
        <v>1.1791741281306396</v>
      </c>
      <c r="AJ241" s="2">
        <f>ABS(AVERAGE(eod_group_score_df_negative!L241:L245))</f>
        <v>1.9714844533358504</v>
      </c>
      <c r="AK241" s="2">
        <f>ABS(AVERAGE(eod_group_score_df_negative!M241:M245))</f>
        <v>1.6731994369936001</v>
      </c>
      <c r="AL241" s="2">
        <f>ABS(AVERAGE(eod_group_score_df_negative!N241:N245))</f>
        <v>2.2855240425427747</v>
      </c>
      <c r="AM241" s="2">
        <f>ABS(AVERAGE(eod_group_score_df_negative!O241:O245))</f>
        <v>0.88927643369453757</v>
      </c>
      <c r="AN241" s="2">
        <f>ABS(AVERAGE(eod_group_score_df_negative!P241:P245))</f>
        <v>1.9913322273816398</v>
      </c>
      <c r="AO241" s="2">
        <f>ABS(AVERAGE(eod_group_score_df_negative!Q241:Q245))</f>
        <v>1.565315042364807</v>
      </c>
      <c r="AP241" s="2">
        <f>ABS(AVERAGE(eod_group_score_df_negative!R241:R245))</f>
        <v>2.6951528247425047</v>
      </c>
      <c r="AQ241" s="2">
        <f>ABS(AVERAGE(eod_group_score_df_negative!S241:S245))</f>
        <v>1.910065947367432</v>
      </c>
      <c r="AR241" s="2">
        <f>ABS(AVERAGE(eod_group_score_df_negative!T241:T245))</f>
        <v>1.7309839966277623</v>
      </c>
      <c r="AS241" s="2">
        <f>ABS(AVERAGE(eod_group_score_df_negative!U241:U245))</f>
        <v>1.8714247455647968</v>
      </c>
      <c r="AT241" s="2">
        <f>ABS(AVERAGE(eod_group_score_df_negative!V241:V245))</f>
        <v>2.7328354236825816</v>
      </c>
      <c r="AU241" s="2">
        <f>ABS(AVERAGE(eod_group_score_df_negative!W241:W245))</f>
        <v>2.2724391595209141</v>
      </c>
      <c r="AV241" s="2">
        <f>ABS(AVERAGE(eod_group_score_df_negative!X241:X245))</f>
        <v>2.0468965813807438</v>
      </c>
      <c r="AW241" s="2">
        <f>ABS(AVERAGE(eod_group_score_df_negative!Y241:Y245))</f>
        <v>1.240424670797472</v>
      </c>
      <c r="AX241" t="s">
        <v>277</v>
      </c>
      <c r="AY241" s="4">
        <f t="shared" si="701"/>
        <v>-0.62299849855287226</v>
      </c>
      <c r="AZ241" s="4">
        <f t="shared" si="702"/>
        <v>-0.36949423769773015</v>
      </c>
      <c r="BA241" s="4">
        <f t="shared" si="703"/>
        <v>-0.80636022234323323</v>
      </c>
      <c r="BB241" s="4">
        <f t="shared" si="704"/>
        <v>-0.8027800900727593</v>
      </c>
      <c r="BC241" s="4">
        <f t="shared" si="705"/>
        <v>-0.5264567608269608</v>
      </c>
      <c r="BD241" s="4">
        <f t="shared" si="706"/>
        <v>-0.20004635309549182</v>
      </c>
      <c r="BE241" s="4">
        <f t="shared" si="707"/>
        <v>-0.64632209464689094</v>
      </c>
      <c r="BF241" s="4">
        <f t="shared" si="708"/>
        <v>-0.90677328959637749</v>
      </c>
      <c r="BG241" s="4">
        <f t="shared" si="709"/>
        <v>-0.768182959860227</v>
      </c>
      <c r="BH241" s="4">
        <f t="shared" si="710"/>
        <v>-0.92995124568792431</v>
      </c>
      <c r="BI241" s="4">
        <f t="shared" si="711"/>
        <v>-0.84588181685022246</v>
      </c>
      <c r="BJ241" s="4">
        <f t="shared" si="712"/>
        <v>-0.8600027582791494</v>
      </c>
      <c r="BK241" s="4">
        <f t="shared" si="713"/>
        <v>-0.56006074786873161</v>
      </c>
      <c r="BL241" s="4">
        <f t="shared" si="714"/>
        <v>-0.72860674502715239</v>
      </c>
      <c r="BM241" s="4">
        <f t="shared" si="715"/>
        <v>-0.70283414574460923</v>
      </c>
      <c r="BN241" s="4">
        <f t="shared" si="716"/>
        <v>-0.79467596733422119</v>
      </c>
      <c r="BO241" s="4">
        <f t="shared" si="717"/>
        <v>-0.95814515622364527</v>
      </c>
      <c r="BP241" s="4">
        <f t="shared" si="718"/>
        <v>-0.87593972883416615</v>
      </c>
      <c r="BQ241" s="4">
        <f t="shared" si="719"/>
        <v>-0.87873098601093147</v>
      </c>
      <c r="BR241" s="4">
        <f t="shared" si="720"/>
        <v>-0.82200602498608499</v>
      </c>
      <c r="BS241" s="4">
        <f t="shared" si="721"/>
        <v>-0.96563072588143684</v>
      </c>
      <c r="BT241" s="4">
        <f t="shared" si="722"/>
        <v>-0.76533538522627487</v>
      </c>
      <c r="BU241" s="4">
        <f t="shared" si="723"/>
        <v>-0.78119423673561605</v>
      </c>
      <c r="BV241" t="s">
        <v>277</v>
      </c>
      <c r="BW241" s="1">
        <f t="shared" si="697"/>
        <v>45160</v>
      </c>
      <c r="BX241">
        <f>group_stock_price_index[[#This Row],[VNINDEX]]</f>
        <v>1180.49</v>
      </c>
      <c r="BY241" s="5">
        <f t="shared" si="724"/>
        <v>0</v>
      </c>
      <c r="BZ241" s="5">
        <f t="shared" si="725"/>
        <v>0</v>
      </c>
      <c r="CA241" s="5">
        <f t="shared" si="726"/>
        <v>0</v>
      </c>
      <c r="CB241" s="5">
        <f t="shared" si="727"/>
        <v>0</v>
      </c>
      <c r="CC241" s="5">
        <f t="shared" si="728"/>
        <v>0</v>
      </c>
      <c r="CD241" s="5">
        <f t="shared" ref="CD241:CE241" si="879">IF(AVERAGE(BS241:BS245)&lt;0,0,AVERAGE(BS241:BS245))</f>
        <v>0</v>
      </c>
      <c r="CE241" s="5">
        <f t="shared" si="879"/>
        <v>0</v>
      </c>
      <c r="CF241" s="5">
        <f t="shared" ref="CF241:CG241" si="880">IF(AVERAGE(BE241:BE245)&lt;0,0,AVERAGE(BE241:BE245))</f>
        <v>0</v>
      </c>
      <c r="CG241" s="5">
        <f t="shared" si="880"/>
        <v>0</v>
      </c>
      <c r="CH241" s="5">
        <f t="shared" si="731"/>
        <v>0</v>
      </c>
      <c r="CI241" s="5">
        <f t="shared" si="732"/>
        <v>0</v>
      </c>
      <c r="CJ241" s="5">
        <f t="shared" si="733"/>
        <v>0</v>
      </c>
      <c r="CK241" s="5">
        <f t="shared" si="734"/>
        <v>0</v>
      </c>
      <c r="CL241" s="5">
        <f t="shared" si="735"/>
        <v>0</v>
      </c>
      <c r="CM241" s="5">
        <f t="shared" si="736"/>
        <v>0</v>
      </c>
      <c r="CN241" s="5">
        <f t="shared" si="737"/>
        <v>0</v>
      </c>
      <c r="CO241" s="5">
        <f t="shared" si="738"/>
        <v>0</v>
      </c>
      <c r="CP241" s="5">
        <f t="shared" si="739"/>
        <v>0</v>
      </c>
      <c r="CQ241" s="5">
        <f t="shared" si="740"/>
        <v>0</v>
      </c>
      <c r="CR241" s="5">
        <f t="shared" ref="CR241:CS241" si="881">IF(AVERAGE(BH241:BH245)&lt;0,0,AVERAGE(BH241:BH245))</f>
        <v>0</v>
      </c>
      <c r="CS241" s="5">
        <f t="shared" si="881"/>
        <v>0</v>
      </c>
      <c r="CT241" s="5">
        <f t="shared" si="742"/>
        <v>0</v>
      </c>
      <c r="CU241" s="5">
        <f t="shared" si="743"/>
        <v>0</v>
      </c>
    </row>
  </sheetData>
  <conditionalFormatting sqref="BW1:CE1 BY1:CU1048576">
    <cfRule type="cellIs" dxfId="0" priority="1" operator="greaterThan">
      <formula>0.236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30F0-E5EF-49FE-9840-C2C2C998B36C}">
  <dimension ref="A1"/>
  <sheetViews>
    <sheetView tabSelected="1" topLeftCell="AG1" zoomScale="150" zoomScaleNormal="150" workbookViewId="0">
      <selection activeCell="AY3" sqref="AY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024AEAFF325B4F8B7688FCB3C9C4B9" ma:contentTypeVersion="11" ma:contentTypeDescription="Create a new document." ma:contentTypeScope="" ma:versionID="91dfbe8f3c48f7fe028c974a9c49de6a">
  <xsd:schema xmlns:xsd="http://www.w3.org/2001/XMLSchema" xmlns:xs="http://www.w3.org/2001/XMLSchema" xmlns:p="http://schemas.microsoft.com/office/2006/metadata/properties" xmlns:ns3="c75d7784-894f-4d59-9b73-ee1395957123" xmlns:ns4="e3776a1a-4f8e-4876-870f-43feead8e0bc" targetNamespace="http://schemas.microsoft.com/office/2006/metadata/properties" ma:root="true" ma:fieldsID="c227f9d62df80a9e4e673a78e7cdbc74" ns3:_="" ns4:_="">
    <xsd:import namespace="c75d7784-894f-4d59-9b73-ee1395957123"/>
    <xsd:import namespace="e3776a1a-4f8e-4876-870f-43feead8e0b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d7784-894f-4d59-9b73-ee139595712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776a1a-4f8e-4876-870f-43feead8e0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776a1a-4f8e-4876-870f-43feead8e0b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724CBC5B-E504-4CA4-8367-9FA1CFFB97E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5487E0-CD52-42B3-9759-38E019629D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5d7784-894f-4d59-9b73-ee1395957123"/>
    <ds:schemaRef ds:uri="e3776a1a-4f8e-4876-870f-43feead8e0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68C2762-1AD3-4012-BF12-D187F71E7D9E}">
  <ds:schemaRefs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e3776a1a-4f8e-4876-870f-43feead8e0bc"/>
    <ds:schemaRef ds:uri="c75d7784-894f-4d59-9b73-ee1395957123"/>
    <ds:schemaRef ds:uri="http://purl.org/dc/terms/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AFFCF95C-41CD-4E63-AC47-800C7D4015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eod_group_score_df_positive</vt:lpstr>
      <vt:lpstr>eod_group_score_df_negative</vt:lpstr>
      <vt:lpstr>group_stock_price_index</vt:lpstr>
      <vt:lpstr>phanbovon_tong</vt:lpstr>
      <vt:lpstr>phanbovon_nganh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 Trong Truong</dc:creator>
  <cp:lastModifiedBy>t2madmin</cp:lastModifiedBy>
  <dcterms:created xsi:type="dcterms:W3CDTF">2024-06-27T08:48:12Z</dcterms:created>
  <dcterms:modified xsi:type="dcterms:W3CDTF">2024-08-07T02:40:28Z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0x0101006F024AEAFF325B4F8B7688FCB3C9C4B9</vt:lpwstr>
  </property>
</Properties>
</file>